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.xml" ContentType="application/vnd.openxmlformats-officedocument.drawing+xml"/>
  <Override PartName="/xl/charts/chart15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7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8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0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1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paccount\OneDrive - University of Wales Trinity Saint David\year 2\Mark Pro\"/>
    </mc:Choice>
  </mc:AlternateContent>
  <xr:revisionPtr revIDLastSave="0" documentId="13_ncr:1_{6FBB0337-EE04-465F-A9A6-19B21E98BE8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J122" i="1" l="1"/>
  <c r="CI122" i="1"/>
  <c r="CH122" i="1"/>
  <c r="CM122" i="1" s="1"/>
  <c r="CG122" i="1"/>
  <c r="CM121" i="1"/>
  <c r="CJ121" i="1"/>
  <c r="CI121" i="1"/>
  <c r="CH121" i="1"/>
  <c r="CG121" i="1"/>
  <c r="CM120" i="1"/>
  <c r="CJ120" i="1"/>
  <c r="CI120" i="1"/>
  <c r="CH120" i="1"/>
  <c r="CG120" i="1"/>
  <c r="CM119" i="1"/>
  <c r="CJ119" i="1"/>
  <c r="CI119" i="1"/>
  <c r="CH119" i="1"/>
  <c r="CG119" i="1"/>
  <c r="BI8" i="1"/>
  <c r="AU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Y1007" i="1"/>
  <c r="AY1008" i="1"/>
  <c r="AY1009" i="1"/>
  <c r="AY1010" i="1"/>
  <c r="AY1011" i="1"/>
  <c r="AY1012" i="1"/>
  <c r="AY1013" i="1"/>
  <c r="AY1014" i="1"/>
  <c r="AY1015" i="1"/>
  <c r="AY1016" i="1"/>
  <c r="AY1017" i="1"/>
  <c r="AY1018" i="1"/>
  <c r="AY1019" i="1"/>
  <c r="AY1020" i="1"/>
  <c r="AY1021" i="1"/>
  <c r="AY1022" i="1"/>
  <c r="AY1023" i="1"/>
  <c r="AY1024" i="1"/>
  <c r="AY1025" i="1"/>
  <c r="AY1026" i="1"/>
  <c r="AY1027" i="1"/>
  <c r="AY1028" i="1"/>
  <c r="AY1029" i="1"/>
  <c r="AY1030" i="1"/>
  <c r="AY1031" i="1"/>
  <c r="AY1032" i="1"/>
  <c r="AY1033" i="1"/>
  <c r="AY1034" i="1"/>
  <c r="AY1035" i="1"/>
  <c r="AY1036" i="1"/>
  <c r="AY1037" i="1"/>
  <c r="AY1038" i="1"/>
  <c r="AY1039" i="1"/>
  <c r="AY1040" i="1"/>
  <c r="AY1041" i="1"/>
  <c r="AY1042" i="1"/>
  <c r="AY1043" i="1"/>
  <c r="AY1044" i="1"/>
  <c r="AY1045" i="1"/>
  <c r="AY1046" i="1"/>
  <c r="AY1047" i="1"/>
  <c r="AY1048" i="1"/>
  <c r="AY1049" i="1"/>
  <c r="AY1050" i="1"/>
  <c r="AY1051" i="1"/>
  <c r="AY1052" i="1"/>
  <c r="AY1053" i="1"/>
  <c r="AY1054" i="1"/>
  <c r="AY1055" i="1"/>
  <c r="AY1056" i="1"/>
  <c r="AY1057" i="1"/>
  <c r="AY1058" i="1"/>
  <c r="AY1059" i="1"/>
  <c r="AY1060" i="1"/>
  <c r="AY1061" i="1"/>
  <c r="AY1062" i="1"/>
  <c r="AY1063" i="1"/>
  <c r="AY1064" i="1"/>
  <c r="AY1065" i="1"/>
  <c r="AY1066" i="1"/>
  <c r="AY1067" i="1"/>
  <c r="AY1068" i="1"/>
  <c r="AY1069" i="1"/>
  <c r="AY1070" i="1"/>
  <c r="AY1071" i="1"/>
  <c r="AY1072" i="1"/>
  <c r="AY1073" i="1"/>
  <c r="AY1074" i="1"/>
  <c r="AY1075" i="1"/>
  <c r="AY1076" i="1"/>
  <c r="AY1077" i="1"/>
  <c r="AY1078" i="1"/>
  <c r="AY1079" i="1"/>
  <c r="AY1080" i="1"/>
  <c r="AY1081" i="1"/>
  <c r="AY1082" i="1"/>
  <c r="AY1083" i="1"/>
  <c r="AY1084" i="1"/>
  <c r="AY1085" i="1"/>
  <c r="AY1086" i="1"/>
  <c r="AY1087" i="1"/>
  <c r="AY1088" i="1"/>
  <c r="AY1089" i="1"/>
  <c r="AY1090" i="1"/>
  <c r="AY1091" i="1"/>
  <c r="AY1092" i="1"/>
  <c r="AY1093" i="1"/>
  <c r="AY1094" i="1"/>
  <c r="AY1095" i="1"/>
  <c r="AY1096" i="1"/>
  <c r="AY1097" i="1"/>
  <c r="AY1098" i="1"/>
  <c r="AY1099" i="1"/>
  <c r="AY1100" i="1"/>
  <c r="AY1101" i="1"/>
  <c r="AY1102" i="1"/>
  <c r="AY1103" i="1"/>
  <c r="AY1104" i="1"/>
  <c r="AY1105" i="1"/>
  <c r="AY1106" i="1"/>
  <c r="AY1107" i="1"/>
  <c r="AY1108" i="1"/>
  <c r="AY1109" i="1"/>
  <c r="AY1110" i="1"/>
  <c r="AY1111" i="1"/>
  <c r="AY1112" i="1"/>
  <c r="AY1113" i="1"/>
  <c r="AY1114" i="1"/>
  <c r="AY1115" i="1"/>
  <c r="AY1116" i="1"/>
  <c r="AY1117" i="1"/>
  <c r="AY1118" i="1"/>
  <c r="AY1119" i="1"/>
  <c r="AY1120" i="1"/>
  <c r="AY1121" i="1"/>
  <c r="AY1122" i="1"/>
  <c r="AY1123" i="1"/>
  <c r="AY1124" i="1"/>
  <c r="AY1125" i="1"/>
  <c r="AY1126" i="1"/>
  <c r="AY1127" i="1"/>
  <c r="AY1128" i="1"/>
  <c r="AY1129" i="1"/>
  <c r="AY1130" i="1"/>
  <c r="AY1131" i="1"/>
  <c r="AY1132" i="1"/>
  <c r="AY1133" i="1"/>
  <c r="AY1134" i="1"/>
  <c r="AY1135" i="1"/>
  <c r="AY1136" i="1"/>
  <c r="AY1137" i="1"/>
  <c r="AY1138" i="1"/>
  <c r="AY1139" i="1"/>
  <c r="AY1140" i="1"/>
  <c r="AY1141" i="1"/>
  <c r="AY1142" i="1"/>
  <c r="AY1143" i="1"/>
  <c r="AY1144" i="1"/>
  <c r="AY1145" i="1"/>
  <c r="AY1146" i="1"/>
  <c r="AY1147" i="1"/>
  <c r="AY1148" i="1"/>
  <c r="AY1149" i="1"/>
  <c r="AY1150" i="1"/>
  <c r="AY1151" i="1"/>
  <c r="AY1152" i="1"/>
  <c r="AY1153" i="1"/>
  <c r="AY1154" i="1"/>
  <c r="AY1155" i="1"/>
  <c r="AY1156" i="1"/>
  <c r="AY1157" i="1"/>
  <c r="AY1158" i="1"/>
  <c r="AY1159" i="1"/>
  <c r="AY1160" i="1"/>
  <c r="AY1161" i="1"/>
  <c r="AY1162" i="1"/>
  <c r="AY1163" i="1"/>
  <c r="AY1164" i="1"/>
  <c r="AY1165" i="1"/>
  <c r="AY1166" i="1"/>
  <c r="AY1167" i="1"/>
  <c r="AY1168" i="1"/>
  <c r="AY1169" i="1"/>
  <c r="AY1170" i="1"/>
  <c r="AY1171" i="1"/>
  <c r="AY1172" i="1"/>
  <c r="AY1173" i="1"/>
  <c r="AY1174" i="1"/>
  <c r="AY1175" i="1"/>
  <c r="AY1176" i="1"/>
  <c r="AY1177" i="1"/>
  <c r="AY1178" i="1"/>
  <c r="AY1179" i="1"/>
  <c r="AY1180" i="1"/>
  <c r="AY1181" i="1"/>
  <c r="AY1182" i="1"/>
  <c r="AY1183" i="1"/>
  <c r="AY1184" i="1"/>
  <c r="AY1185" i="1"/>
  <c r="AY1186" i="1"/>
  <c r="AY1187" i="1"/>
  <c r="AY1188" i="1"/>
  <c r="AY1189" i="1"/>
  <c r="AY1190" i="1"/>
  <c r="AY1191" i="1"/>
  <c r="AY1192" i="1"/>
  <c r="AY1193" i="1"/>
  <c r="AY1194" i="1"/>
  <c r="AY1195" i="1"/>
  <c r="AY1196" i="1"/>
  <c r="AY1197" i="1"/>
  <c r="AY1198" i="1"/>
  <c r="AY1199" i="1"/>
  <c r="AY1200" i="1"/>
  <c r="AY1201" i="1"/>
  <c r="AY1202" i="1"/>
  <c r="AY1203" i="1"/>
  <c r="AY1204" i="1"/>
  <c r="AY1205" i="1"/>
  <c r="AY1206" i="1"/>
  <c r="AY1207" i="1"/>
  <c r="AY1208" i="1"/>
  <c r="AY1209" i="1"/>
  <c r="AY1210" i="1"/>
  <c r="AY1211" i="1"/>
  <c r="AY1212" i="1"/>
  <c r="AY1213" i="1"/>
  <c r="AY1214" i="1"/>
  <c r="AY1215" i="1"/>
  <c r="AY1216" i="1"/>
  <c r="AY1217" i="1"/>
  <c r="AY1218" i="1"/>
  <c r="AY1219" i="1"/>
  <c r="AY1220" i="1"/>
  <c r="AY1221" i="1"/>
  <c r="AY1222" i="1"/>
  <c r="AY1223" i="1"/>
  <c r="AY1224" i="1"/>
  <c r="AY1225" i="1"/>
  <c r="AY1226" i="1"/>
  <c r="AY1227" i="1"/>
  <c r="AY1228" i="1"/>
  <c r="AY1229" i="1"/>
  <c r="AY1230" i="1"/>
  <c r="AY1231" i="1"/>
  <c r="AY1232" i="1"/>
  <c r="AY1233" i="1"/>
  <c r="AY1234" i="1"/>
  <c r="AY1235" i="1"/>
  <c r="AY1236" i="1"/>
  <c r="AY1237" i="1"/>
  <c r="AY1238" i="1"/>
  <c r="AY1239" i="1"/>
  <c r="AY1240" i="1"/>
  <c r="AY1241" i="1"/>
  <c r="AY1242" i="1"/>
  <c r="AY1243" i="1"/>
  <c r="AY1244" i="1"/>
  <c r="AY1245" i="1"/>
  <c r="AY1246" i="1"/>
  <c r="AY1247" i="1"/>
  <c r="AY1248" i="1"/>
  <c r="AY1249" i="1"/>
  <c r="AY1250" i="1"/>
  <c r="AY1251" i="1"/>
  <c r="AY1252" i="1"/>
  <c r="AY1253" i="1"/>
  <c r="AY1254" i="1"/>
  <c r="AY1255" i="1"/>
  <c r="AY1256" i="1"/>
  <c r="AY1257" i="1"/>
  <c r="AY1258" i="1"/>
  <c r="AY1259" i="1"/>
  <c r="AY1260" i="1"/>
  <c r="AY1261" i="1"/>
  <c r="AY1262" i="1"/>
  <c r="AY1263" i="1"/>
  <c r="AY1264" i="1"/>
  <c r="AY1265" i="1"/>
  <c r="AY1266" i="1"/>
  <c r="AY1267" i="1"/>
  <c r="AY1268" i="1"/>
  <c r="AY1269" i="1"/>
  <c r="AY1270" i="1"/>
  <c r="AY1271" i="1"/>
  <c r="AY1272" i="1"/>
  <c r="AY1273" i="1"/>
  <c r="AY1274" i="1"/>
  <c r="AY1275" i="1"/>
  <c r="AY1276" i="1"/>
  <c r="AY1277" i="1"/>
  <c r="AY1278" i="1"/>
  <c r="AY1279" i="1"/>
  <c r="AY1280" i="1"/>
  <c r="AY1281" i="1"/>
  <c r="AY1282" i="1"/>
  <c r="AY1283" i="1"/>
  <c r="AY1284" i="1"/>
  <c r="AY1285" i="1"/>
  <c r="AY1286" i="1"/>
  <c r="AY1287" i="1"/>
  <c r="AY1288" i="1"/>
  <c r="AY1289" i="1"/>
  <c r="AY1290" i="1"/>
  <c r="AY1291" i="1"/>
  <c r="AY1292" i="1"/>
  <c r="AY1293" i="1"/>
  <c r="AY1294" i="1"/>
  <c r="AY1295" i="1"/>
  <c r="AY1296" i="1"/>
  <c r="AY1297" i="1"/>
  <c r="AY1298" i="1"/>
  <c r="AY1299" i="1"/>
  <c r="AY1300" i="1"/>
  <c r="AY1301" i="1"/>
  <c r="AY1302" i="1"/>
  <c r="AY1303" i="1"/>
  <c r="AY1304" i="1"/>
  <c r="AY1305" i="1"/>
  <c r="AY1306" i="1"/>
  <c r="AY1307" i="1"/>
  <c r="AY1308" i="1"/>
  <c r="AY1309" i="1"/>
  <c r="AY1310" i="1"/>
  <c r="AY1311" i="1"/>
  <c r="AY1312" i="1"/>
  <c r="AY1313" i="1"/>
  <c r="AY1314" i="1"/>
  <c r="AY1315" i="1"/>
  <c r="AY1316" i="1"/>
  <c r="AY1317" i="1"/>
  <c r="AY1318" i="1"/>
  <c r="AY1319" i="1"/>
  <c r="AY1320" i="1"/>
  <c r="AY1321" i="1"/>
  <c r="AY1322" i="1"/>
  <c r="AY1323" i="1"/>
  <c r="AY1324" i="1"/>
  <c r="AY1325" i="1"/>
  <c r="AY1326" i="1"/>
  <c r="AY1327" i="1"/>
  <c r="AY1328" i="1"/>
  <c r="AY1329" i="1"/>
  <c r="AY1330" i="1"/>
  <c r="AY1331" i="1"/>
  <c r="AY1332" i="1"/>
  <c r="AY1333" i="1"/>
  <c r="AY1334" i="1"/>
  <c r="AY1335" i="1"/>
  <c r="AY1336" i="1"/>
  <c r="AY1337" i="1"/>
  <c r="AY1338" i="1"/>
  <c r="AY1339" i="1"/>
  <c r="AY1340" i="1"/>
  <c r="AY1341" i="1"/>
  <c r="AY1342" i="1"/>
  <c r="AY1343" i="1"/>
  <c r="AY1344" i="1"/>
  <c r="AY1345" i="1"/>
  <c r="AY1346" i="1"/>
  <c r="AY1347" i="1"/>
  <c r="AY1348" i="1"/>
  <c r="AY1349" i="1"/>
  <c r="AY1350" i="1"/>
  <c r="AY1351" i="1"/>
  <c r="AY1352" i="1"/>
  <c r="AY1353" i="1"/>
  <c r="AY1354" i="1"/>
  <c r="AY1355" i="1"/>
  <c r="AY1356" i="1"/>
  <c r="AY1357" i="1"/>
  <c r="AY1358" i="1"/>
  <c r="AY1359" i="1"/>
  <c r="AY1360" i="1"/>
  <c r="AY1361" i="1"/>
  <c r="AY1362" i="1"/>
  <c r="AY1363" i="1"/>
  <c r="AY1364" i="1"/>
  <c r="AY1365" i="1"/>
  <c r="AY1366" i="1"/>
  <c r="AY1367" i="1"/>
  <c r="AY1368" i="1"/>
  <c r="AY1369" i="1"/>
  <c r="AY1370" i="1"/>
  <c r="AY1371" i="1"/>
  <c r="AY1372" i="1"/>
  <c r="AY1373" i="1"/>
  <c r="AY1374" i="1"/>
  <c r="AY1375" i="1"/>
  <c r="AY1376" i="1"/>
  <c r="AY1377" i="1"/>
  <c r="AY1378" i="1"/>
  <c r="AY1379" i="1"/>
  <c r="AY1380" i="1"/>
  <c r="AY1381" i="1"/>
  <c r="AY1382" i="1"/>
  <c r="AY1383" i="1"/>
  <c r="AY1384" i="1"/>
  <c r="AY1385" i="1"/>
  <c r="AY1386" i="1"/>
  <c r="AY1387" i="1"/>
  <c r="AY1388" i="1"/>
  <c r="AY1389" i="1"/>
  <c r="AY1390" i="1"/>
  <c r="AY1391" i="1"/>
  <c r="AY1392" i="1"/>
  <c r="AY1393" i="1"/>
  <c r="AY1394" i="1"/>
  <c r="AY1395" i="1"/>
  <c r="AY1396" i="1"/>
  <c r="AY1397" i="1"/>
  <c r="AY1398" i="1"/>
  <c r="AY1399" i="1"/>
  <c r="AY1400" i="1"/>
  <c r="AY1401" i="1"/>
  <c r="AY1402" i="1"/>
  <c r="AY1403" i="1"/>
  <c r="AY1404" i="1"/>
  <c r="AY1405" i="1"/>
  <c r="AY1406" i="1"/>
  <c r="AY1407" i="1"/>
  <c r="AY1408" i="1"/>
  <c r="AY1409" i="1"/>
  <c r="AY1410" i="1"/>
  <c r="AY1411" i="1"/>
  <c r="AY1412" i="1"/>
  <c r="AY1413" i="1"/>
  <c r="AY1414" i="1"/>
  <c r="AY1415" i="1"/>
  <c r="AY1416" i="1"/>
  <c r="AY1417" i="1"/>
  <c r="AY1418" i="1"/>
  <c r="AY1419" i="1"/>
  <c r="AY1420" i="1"/>
  <c r="AY1421" i="1"/>
  <c r="AY1422" i="1"/>
  <c r="AY1423" i="1"/>
  <c r="AY1424" i="1"/>
  <c r="AY1425" i="1"/>
  <c r="AY1426" i="1"/>
  <c r="AY1427" i="1"/>
  <c r="AY1428" i="1"/>
  <c r="AY1429" i="1"/>
  <c r="AY1430" i="1"/>
  <c r="AY1431" i="1"/>
  <c r="AY1432" i="1"/>
  <c r="AY1433" i="1"/>
  <c r="AY1434" i="1"/>
  <c r="AY1435" i="1"/>
  <c r="AY1436" i="1"/>
  <c r="AY1437" i="1"/>
  <c r="AY1438" i="1"/>
  <c r="AY1439" i="1"/>
  <c r="AY1440" i="1"/>
  <c r="AY1441" i="1"/>
  <c r="AY1442" i="1"/>
  <c r="AY1443" i="1"/>
  <c r="AY1444" i="1"/>
  <c r="AY1445" i="1"/>
  <c r="AY1446" i="1"/>
  <c r="AY1447" i="1"/>
  <c r="AY1448" i="1"/>
  <c r="AY1449" i="1"/>
  <c r="AY1450" i="1"/>
  <c r="AY1451" i="1"/>
  <c r="AY1452" i="1"/>
  <c r="AY1453" i="1"/>
  <c r="AY1454" i="1"/>
  <c r="AY1455" i="1"/>
  <c r="AY1456" i="1"/>
  <c r="AY1457" i="1"/>
  <c r="AY1458" i="1"/>
  <c r="AY1459" i="1"/>
  <c r="AY1460" i="1"/>
  <c r="AY1461" i="1"/>
  <c r="AY1462" i="1"/>
  <c r="AY1463" i="1"/>
  <c r="AY1464" i="1"/>
  <c r="AY1465" i="1"/>
  <c r="AY1466" i="1"/>
  <c r="AY1467" i="1"/>
  <c r="AY1468" i="1"/>
  <c r="AY1469" i="1"/>
  <c r="AY1470" i="1"/>
  <c r="AY1471" i="1"/>
  <c r="AY1472" i="1"/>
  <c r="AY1473" i="1"/>
  <c r="AY1474" i="1"/>
  <c r="AY1475" i="1"/>
  <c r="AY1476" i="1"/>
  <c r="AY1477" i="1"/>
  <c r="AY1478" i="1"/>
  <c r="AY1479" i="1"/>
  <c r="AY1480" i="1"/>
  <c r="AY1481" i="1"/>
  <c r="AY1482" i="1"/>
  <c r="AY1483" i="1"/>
  <c r="AY1484" i="1"/>
  <c r="AY1485" i="1"/>
  <c r="AY1486" i="1"/>
  <c r="AY1487" i="1"/>
  <c r="AY1488" i="1"/>
  <c r="AY1489" i="1"/>
  <c r="AY1490" i="1"/>
  <c r="AY1491" i="1"/>
  <c r="AY1492" i="1"/>
  <c r="AY1493" i="1"/>
  <c r="AY1494" i="1"/>
  <c r="AY1495" i="1"/>
  <c r="AY1496" i="1"/>
  <c r="AY1497" i="1"/>
  <c r="AY1498" i="1"/>
  <c r="AY1499" i="1"/>
  <c r="AY1500" i="1"/>
  <c r="AY1501" i="1"/>
  <c r="AY1502" i="1"/>
  <c r="AY1503" i="1"/>
  <c r="AY1504" i="1"/>
  <c r="AY1505" i="1"/>
  <c r="AY1506" i="1"/>
  <c r="AY1507" i="1"/>
  <c r="AY1508" i="1"/>
  <c r="AY1509" i="1"/>
  <c r="AY1510" i="1"/>
  <c r="AY1511" i="1"/>
  <c r="AY1512" i="1"/>
  <c r="AY1513" i="1"/>
  <c r="AY1514" i="1"/>
  <c r="AY1515" i="1"/>
  <c r="AY1516" i="1"/>
  <c r="AY1517" i="1"/>
  <c r="AY1518" i="1"/>
  <c r="AY1519" i="1"/>
  <c r="AY1520" i="1"/>
  <c r="AY1521" i="1"/>
  <c r="AY1522" i="1"/>
  <c r="AY1523" i="1"/>
  <c r="AY1524" i="1"/>
  <c r="AY1525" i="1"/>
  <c r="AY1526" i="1"/>
  <c r="AY1527" i="1"/>
  <c r="AY1528" i="1"/>
  <c r="AY1529" i="1"/>
  <c r="AY1530" i="1"/>
  <c r="AY1531" i="1"/>
  <c r="AY1532" i="1"/>
  <c r="AY1533" i="1"/>
  <c r="AY1534" i="1"/>
  <c r="AY1535" i="1"/>
  <c r="AY1536" i="1"/>
  <c r="AY1537" i="1"/>
  <c r="AY1538" i="1"/>
  <c r="AY1539" i="1"/>
  <c r="AY1540" i="1"/>
  <c r="AY1541" i="1"/>
  <c r="AY1542" i="1"/>
  <c r="AY1543" i="1"/>
  <c r="AY1544" i="1"/>
  <c r="AY1545" i="1"/>
  <c r="AY1546" i="1"/>
  <c r="AY1547" i="1"/>
  <c r="AY1548" i="1"/>
  <c r="AY1549" i="1"/>
  <c r="AY1550" i="1"/>
  <c r="AY1551" i="1"/>
  <c r="AY1552" i="1"/>
  <c r="AY1553" i="1"/>
  <c r="AY1554" i="1"/>
  <c r="AY1555" i="1"/>
  <c r="AY1556" i="1"/>
  <c r="AY1557" i="1"/>
  <c r="AY1558" i="1"/>
  <c r="AY1559" i="1"/>
  <c r="AY1560" i="1"/>
  <c r="AY1561" i="1"/>
  <c r="AY1562" i="1"/>
  <c r="AY1563" i="1"/>
  <c r="AY1564" i="1"/>
  <c r="AY1565" i="1"/>
  <c r="AY1566" i="1"/>
  <c r="AY1567" i="1"/>
  <c r="AY1568" i="1"/>
  <c r="AY1569" i="1"/>
  <c r="AY1570" i="1"/>
  <c r="AY1571" i="1"/>
  <c r="AY1572" i="1"/>
  <c r="AY1573" i="1"/>
  <c r="AY1574" i="1"/>
  <c r="AY1575" i="1"/>
  <c r="AY1576" i="1"/>
  <c r="AY1577" i="1"/>
  <c r="AY1578" i="1"/>
  <c r="AY1579" i="1"/>
  <c r="AY1580" i="1"/>
  <c r="AY1581" i="1"/>
  <c r="AY1582" i="1"/>
  <c r="AY1583" i="1"/>
  <c r="AY1584" i="1"/>
  <c r="AY1585" i="1"/>
  <c r="AY1586" i="1"/>
  <c r="AY1587" i="1"/>
  <c r="AY1588" i="1"/>
  <c r="AY1589" i="1"/>
  <c r="AY1590" i="1"/>
  <c r="AY1591" i="1"/>
  <c r="AY1592" i="1"/>
  <c r="AY1593" i="1"/>
  <c r="AY1594" i="1"/>
  <c r="AY1595" i="1"/>
  <c r="AY1596" i="1"/>
  <c r="AY1597" i="1"/>
  <c r="AY1598" i="1"/>
  <c r="AY1599" i="1"/>
  <c r="AY1600" i="1"/>
  <c r="AY1601" i="1"/>
  <c r="AY1602" i="1"/>
  <c r="AY1603" i="1"/>
  <c r="AY1604" i="1"/>
  <c r="AY1605" i="1"/>
  <c r="AY1606" i="1"/>
  <c r="AY1607" i="1"/>
  <c r="AY1608" i="1"/>
  <c r="AY1609" i="1"/>
  <c r="AY1610" i="1"/>
  <c r="AY1611" i="1"/>
  <c r="AY1612" i="1"/>
  <c r="AY1613" i="1"/>
  <c r="AY1614" i="1"/>
  <c r="AY1615" i="1"/>
  <c r="AY1616" i="1"/>
  <c r="AY1617" i="1"/>
  <c r="AY1618" i="1"/>
  <c r="AY1619" i="1"/>
  <c r="AY1620" i="1"/>
  <c r="AY1621" i="1"/>
  <c r="AY1622" i="1"/>
  <c r="AY1623" i="1"/>
  <c r="AY1624" i="1"/>
  <c r="AY1625" i="1"/>
  <c r="AY1626" i="1"/>
  <c r="AY1627" i="1"/>
  <c r="AY1628" i="1"/>
  <c r="AY1629" i="1"/>
  <c r="AY1630" i="1"/>
  <c r="AY1631" i="1"/>
  <c r="AY1632" i="1"/>
  <c r="AY1633" i="1"/>
  <c r="AY1634" i="1"/>
  <c r="AY1635" i="1"/>
  <c r="AY1636" i="1"/>
  <c r="AY1637" i="1"/>
  <c r="AY1638" i="1"/>
  <c r="AY1639" i="1"/>
  <c r="AY1640" i="1"/>
  <c r="AY1641" i="1"/>
  <c r="AY1642" i="1"/>
  <c r="AY1643" i="1"/>
  <c r="AY1644" i="1"/>
  <c r="AY1645" i="1"/>
  <c r="AY1646" i="1"/>
  <c r="AY1647" i="1"/>
  <c r="AY1648" i="1"/>
  <c r="AY1649" i="1"/>
  <c r="AY1650" i="1"/>
  <c r="AY1651" i="1"/>
  <c r="AY1652" i="1"/>
  <c r="AY1653" i="1"/>
  <c r="AY1654" i="1"/>
  <c r="AY1655" i="1"/>
  <c r="AY1656" i="1"/>
  <c r="AY1657" i="1"/>
  <c r="AY1658" i="1"/>
  <c r="AY1659" i="1"/>
  <c r="AY1660" i="1"/>
  <c r="AY1661" i="1"/>
  <c r="AY1662" i="1"/>
  <c r="AY1663" i="1"/>
  <c r="AY1664" i="1"/>
  <c r="AY1665" i="1"/>
  <c r="AY1666" i="1"/>
  <c r="AY1667" i="1"/>
  <c r="AY1668" i="1"/>
  <c r="AY1669" i="1"/>
  <c r="AY1670" i="1"/>
  <c r="AY1671" i="1"/>
  <c r="AY1672" i="1"/>
  <c r="AY1673" i="1"/>
  <c r="AY1674" i="1"/>
  <c r="AY1675" i="1"/>
  <c r="AY1676" i="1"/>
  <c r="AY1677" i="1"/>
  <c r="AY1678" i="1"/>
  <c r="AY1679" i="1"/>
  <c r="AY1680" i="1"/>
  <c r="AY1681" i="1"/>
  <c r="AY1682" i="1"/>
  <c r="AY1683" i="1"/>
  <c r="AY1684" i="1"/>
  <c r="AY1685" i="1"/>
  <c r="AY1686" i="1"/>
  <c r="AY1687" i="1"/>
  <c r="AY1688" i="1"/>
  <c r="AY1689" i="1"/>
  <c r="AY1690" i="1"/>
  <c r="AY1691" i="1"/>
  <c r="AY1692" i="1"/>
  <c r="AY1693" i="1"/>
  <c r="AY1694" i="1"/>
  <c r="AY1695" i="1"/>
  <c r="AY1696" i="1"/>
  <c r="AY1697" i="1"/>
  <c r="AY1698" i="1"/>
  <c r="AY1699" i="1"/>
  <c r="AY1700" i="1"/>
  <c r="AY1701" i="1"/>
  <c r="AY1702" i="1"/>
  <c r="AY1703" i="1"/>
  <c r="AY1704" i="1"/>
  <c r="AY1705" i="1"/>
  <c r="AY1706" i="1"/>
  <c r="AY1707" i="1"/>
  <c r="AY1708" i="1"/>
  <c r="AY1709" i="1"/>
  <c r="AY1710" i="1"/>
  <c r="AY1711" i="1"/>
  <c r="AY1712" i="1"/>
  <c r="AY1713" i="1"/>
  <c r="AY1714" i="1"/>
  <c r="AY1715" i="1"/>
  <c r="AY1716" i="1"/>
  <c r="AY1717" i="1"/>
  <c r="AY1718" i="1"/>
  <c r="AY1719" i="1"/>
  <c r="AY1720" i="1"/>
  <c r="AY1721" i="1"/>
  <c r="AY1722" i="1"/>
  <c r="AY1723" i="1"/>
  <c r="AY1724" i="1"/>
  <c r="AY1725" i="1"/>
  <c r="AY1726" i="1"/>
  <c r="AY1727" i="1"/>
  <c r="AY1728" i="1"/>
  <c r="AY1729" i="1"/>
  <c r="AY1730" i="1"/>
  <c r="AY1731" i="1"/>
  <c r="AY1732" i="1"/>
  <c r="AY1733" i="1"/>
  <c r="AY1734" i="1"/>
  <c r="AY1735" i="1"/>
  <c r="AY1736" i="1"/>
  <c r="AY1737" i="1"/>
  <c r="AY1738" i="1"/>
  <c r="AY1739" i="1"/>
  <c r="AY1740" i="1"/>
  <c r="AY1741" i="1"/>
  <c r="AY1742" i="1"/>
  <c r="AY1743" i="1"/>
  <c r="AY1744" i="1"/>
  <c r="AY1745" i="1"/>
  <c r="AY1746" i="1"/>
  <c r="AY1747" i="1"/>
  <c r="AY1748" i="1"/>
  <c r="AY1749" i="1"/>
  <c r="AY1750" i="1"/>
  <c r="AY1751" i="1"/>
  <c r="AY1752" i="1"/>
  <c r="AY1753" i="1"/>
  <c r="AY1754" i="1"/>
  <c r="AY1755" i="1"/>
  <c r="AY1756" i="1"/>
  <c r="AY1757" i="1"/>
  <c r="AY1758" i="1"/>
  <c r="AY1759" i="1"/>
  <c r="AY1760" i="1"/>
  <c r="AY1761" i="1"/>
  <c r="AY1762" i="1"/>
  <c r="AY1763" i="1"/>
  <c r="AY1764" i="1"/>
  <c r="AY1765" i="1"/>
  <c r="AY1766" i="1"/>
  <c r="AY1767" i="1"/>
  <c r="AY1768" i="1"/>
  <c r="AY1769" i="1"/>
  <c r="AY1770" i="1"/>
  <c r="AY1771" i="1"/>
  <c r="AY1772" i="1"/>
  <c r="AY1773" i="1"/>
  <c r="AY1774" i="1"/>
  <c r="AY1775" i="1"/>
  <c r="AY1776" i="1"/>
  <c r="AY1777" i="1"/>
  <c r="AY1778" i="1"/>
  <c r="AY1779" i="1"/>
  <c r="AY1780" i="1"/>
  <c r="AY1781" i="1"/>
  <c r="AY1782" i="1"/>
  <c r="AY1783" i="1"/>
  <c r="AY1784" i="1"/>
  <c r="AY1785" i="1"/>
  <c r="AY1786" i="1"/>
  <c r="AY1787" i="1"/>
  <c r="AY1788" i="1"/>
  <c r="AY1789" i="1"/>
  <c r="AY1790" i="1"/>
  <c r="AY1791" i="1"/>
  <c r="AY1792" i="1"/>
  <c r="AY1793" i="1"/>
  <c r="AY1794" i="1"/>
  <c r="AY1795" i="1"/>
  <c r="AY1796" i="1"/>
  <c r="AY1797" i="1"/>
  <c r="AY1798" i="1"/>
  <c r="AY1799" i="1"/>
  <c r="AY1800" i="1"/>
  <c r="AY1801" i="1"/>
  <c r="AY1802" i="1"/>
  <c r="AY1803" i="1"/>
  <c r="AY1804" i="1"/>
  <c r="AY1805" i="1"/>
  <c r="AY1806" i="1"/>
  <c r="AY1807" i="1"/>
  <c r="AY1808" i="1"/>
  <c r="AY1809" i="1"/>
  <c r="AK1808" i="1"/>
  <c r="AK1807" i="1"/>
  <c r="AK1806" i="1"/>
  <c r="AK1805" i="1"/>
  <c r="AK1804" i="1"/>
  <c r="AK1803" i="1"/>
  <c r="AK1802" i="1"/>
  <c r="AK1801" i="1"/>
  <c r="AK1800" i="1"/>
  <c r="AK1799" i="1"/>
  <c r="AK1798" i="1"/>
  <c r="AK1797" i="1"/>
  <c r="AK1796" i="1"/>
  <c r="AK1795" i="1"/>
  <c r="AK1794" i="1"/>
  <c r="AK1793" i="1"/>
  <c r="AK1792" i="1"/>
  <c r="AK1791" i="1"/>
  <c r="AK1790" i="1"/>
  <c r="AK1789" i="1"/>
  <c r="AK1788" i="1"/>
  <c r="AK1787" i="1"/>
  <c r="AK1786" i="1"/>
  <c r="AK1785" i="1"/>
  <c r="AK1784" i="1"/>
  <c r="AK1783" i="1"/>
  <c r="AK1782" i="1"/>
  <c r="AK1781" i="1"/>
  <c r="AK1780" i="1"/>
  <c r="AK1779" i="1"/>
  <c r="AK1778" i="1"/>
  <c r="AK1777" i="1"/>
  <c r="AK1776" i="1"/>
  <c r="AK1775" i="1"/>
  <c r="AK1774" i="1"/>
  <c r="AK1773" i="1"/>
  <c r="AK1772" i="1"/>
  <c r="AK1771" i="1"/>
  <c r="AK1770" i="1"/>
  <c r="AK1769" i="1"/>
  <c r="AK1768" i="1"/>
  <c r="AK1767" i="1"/>
  <c r="AK1766" i="1"/>
  <c r="AK1765" i="1"/>
  <c r="AK1764" i="1"/>
  <c r="AK1763" i="1"/>
  <c r="AK1762" i="1"/>
  <c r="AK1761" i="1"/>
  <c r="AK1760" i="1"/>
  <c r="AK1759" i="1"/>
  <c r="AK1758" i="1"/>
  <c r="AK1757" i="1"/>
  <c r="AK1756" i="1"/>
  <c r="AK1755" i="1"/>
  <c r="AK1754" i="1"/>
  <c r="AK1753" i="1"/>
  <c r="AK1752" i="1"/>
  <c r="AK1751" i="1"/>
  <c r="AK1750" i="1"/>
  <c r="AK1749" i="1"/>
  <c r="AK1748" i="1"/>
  <c r="AK1747" i="1"/>
  <c r="AK1746" i="1"/>
  <c r="AK1745" i="1"/>
  <c r="AK1744" i="1"/>
  <c r="AK1743" i="1"/>
  <c r="AK1742" i="1"/>
  <c r="AK1741" i="1"/>
  <c r="AK1740" i="1"/>
  <c r="AK1739" i="1"/>
  <c r="AK1738" i="1"/>
  <c r="AK1737" i="1"/>
  <c r="AK1736" i="1"/>
  <c r="AK1735" i="1"/>
  <c r="AK1734" i="1"/>
  <c r="AK1733" i="1"/>
  <c r="AK1732" i="1"/>
  <c r="AK1731" i="1"/>
  <c r="AK1730" i="1"/>
  <c r="AK1729" i="1"/>
  <c r="AK1728" i="1"/>
  <c r="AK1727" i="1"/>
  <c r="AK1726" i="1"/>
  <c r="AK1725" i="1"/>
  <c r="AK1724" i="1"/>
  <c r="AK1723" i="1"/>
  <c r="AK1722" i="1"/>
  <c r="AK1721" i="1"/>
  <c r="AK1720" i="1"/>
  <c r="AK1719" i="1"/>
  <c r="AK1718" i="1"/>
  <c r="AK1717" i="1"/>
  <c r="AK1716" i="1"/>
  <c r="AK1715" i="1"/>
  <c r="AK1714" i="1"/>
  <c r="AK1713" i="1"/>
  <c r="AK1712" i="1"/>
  <c r="AK1711" i="1"/>
  <c r="AK1710" i="1"/>
  <c r="AK1709" i="1"/>
  <c r="AK1708" i="1"/>
  <c r="AK1707" i="1"/>
  <c r="AK1706" i="1"/>
  <c r="AK1705" i="1"/>
  <c r="AK1704" i="1"/>
  <c r="AK1703" i="1"/>
  <c r="AK1702" i="1"/>
  <c r="AK1701" i="1"/>
  <c r="AK1700" i="1"/>
  <c r="AK1699" i="1"/>
  <c r="AK1698" i="1"/>
  <c r="AK1697" i="1"/>
  <c r="AK1696" i="1"/>
  <c r="AK1695" i="1"/>
  <c r="AK1694" i="1"/>
  <c r="AK1693" i="1"/>
  <c r="AK1692" i="1"/>
  <c r="AK1691" i="1"/>
  <c r="AK1690" i="1"/>
  <c r="AK1689" i="1"/>
  <c r="AK1688" i="1"/>
  <c r="AK1687" i="1"/>
  <c r="AK1686" i="1"/>
  <c r="AK1685" i="1"/>
  <c r="AK1684" i="1"/>
  <c r="AK1683" i="1"/>
  <c r="AK1682" i="1"/>
  <c r="AK1681" i="1"/>
  <c r="AK1680" i="1"/>
  <c r="AK1679" i="1"/>
  <c r="AK1678" i="1"/>
  <c r="AK1677" i="1"/>
  <c r="AK1676" i="1"/>
  <c r="AK1675" i="1"/>
  <c r="AK1674" i="1"/>
  <c r="AK1673" i="1"/>
  <c r="AK1672" i="1"/>
  <c r="AK1671" i="1"/>
  <c r="AK1670" i="1"/>
  <c r="AK1669" i="1"/>
  <c r="AK1668" i="1"/>
  <c r="AK1667" i="1"/>
  <c r="AK1666" i="1"/>
  <c r="AK1665" i="1"/>
  <c r="AK1664" i="1"/>
  <c r="AK1663" i="1"/>
  <c r="AK1662" i="1"/>
  <c r="AK1661" i="1"/>
  <c r="AK1660" i="1"/>
  <c r="AK1659" i="1"/>
  <c r="AK1658" i="1"/>
  <c r="AK1657" i="1"/>
  <c r="AK1656" i="1"/>
  <c r="AK1655" i="1"/>
  <c r="AK1654" i="1"/>
  <c r="AK1653" i="1"/>
  <c r="AK1652" i="1"/>
  <c r="AK1651" i="1"/>
  <c r="AK1650" i="1"/>
  <c r="AK1649" i="1"/>
  <c r="AK1648" i="1"/>
  <c r="AK1647" i="1"/>
  <c r="AK1646" i="1"/>
  <c r="AK1645" i="1"/>
  <c r="AK1644" i="1"/>
  <c r="AK1643" i="1"/>
  <c r="AK1642" i="1"/>
  <c r="AK1641" i="1"/>
  <c r="AK1640" i="1"/>
  <c r="AK1639" i="1"/>
  <c r="AK1638" i="1"/>
  <c r="AK1637" i="1"/>
  <c r="AK1636" i="1"/>
  <c r="AK1635" i="1"/>
  <c r="AK1634" i="1"/>
  <c r="AK1633" i="1"/>
  <c r="AK1632" i="1"/>
  <c r="AK1631" i="1"/>
  <c r="AK1630" i="1"/>
  <c r="AK1629" i="1"/>
  <c r="AK1628" i="1"/>
  <c r="AK1627" i="1"/>
  <c r="AK1626" i="1"/>
  <c r="AK1625" i="1"/>
  <c r="AK1624" i="1"/>
  <c r="AK1623" i="1"/>
  <c r="AK1622" i="1"/>
  <c r="AK1621" i="1"/>
  <c r="AK1620" i="1"/>
  <c r="AK1619" i="1"/>
  <c r="AK1618" i="1"/>
  <c r="AK1617" i="1"/>
  <c r="AK1616" i="1"/>
  <c r="AK1615" i="1"/>
  <c r="AK1614" i="1"/>
  <c r="AK1613" i="1"/>
  <c r="AK1612" i="1"/>
  <c r="AK1611" i="1"/>
  <c r="AK1610" i="1"/>
  <c r="AK1609" i="1"/>
  <c r="AK1608" i="1"/>
  <c r="AK1607" i="1"/>
  <c r="AK1606" i="1"/>
  <c r="AK1605" i="1"/>
  <c r="AK1604" i="1"/>
  <c r="AK1603" i="1"/>
  <c r="AK1602" i="1"/>
  <c r="AK1601" i="1"/>
  <c r="AK1600" i="1"/>
  <c r="AK1599" i="1"/>
  <c r="AK1598" i="1"/>
  <c r="AK1597" i="1"/>
  <c r="AK1596" i="1"/>
  <c r="AK1595" i="1"/>
  <c r="AK1594" i="1"/>
  <c r="AK1593" i="1"/>
  <c r="AK1592" i="1"/>
  <c r="AK1591" i="1"/>
  <c r="AK1590" i="1"/>
  <c r="AK1589" i="1"/>
  <c r="AK1588" i="1"/>
  <c r="AK1587" i="1"/>
  <c r="AK1586" i="1"/>
  <c r="AK1585" i="1"/>
  <c r="AK1584" i="1"/>
  <c r="AK1583" i="1"/>
  <c r="AK1582" i="1"/>
  <c r="AK1581" i="1"/>
  <c r="AK1580" i="1"/>
  <c r="AK1579" i="1"/>
  <c r="AK1578" i="1"/>
  <c r="AK1577" i="1"/>
  <c r="AK1576" i="1"/>
  <c r="AK1575" i="1"/>
  <c r="AK1574" i="1"/>
  <c r="AK1573" i="1"/>
  <c r="AK1572" i="1"/>
  <c r="AK1571" i="1"/>
  <c r="AK1570" i="1"/>
  <c r="AK1569" i="1"/>
  <c r="AK1568" i="1"/>
  <c r="AK1567" i="1"/>
  <c r="AK1566" i="1"/>
  <c r="AK1565" i="1"/>
  <c r="AK1564" i="1"/>
  <c r="AK1563" i="1"/>
  <c r="AK1562" i="1"/>
  <c r="AK1561" i="1"/>
  <c r="AK1560" i="1"/>
  <c r="AK1559" i="1"/>
  <c r="AK1558" i="1"/>
  <c r="AK1557" i="1"/>
  <c r="AK1556" i="1"/>
  <c r="AK1555" i="1"/>
  <c r="AK1554" i="1"/>
  <c r="AK1553" i="1"/>
  <c r="AK1552" i="1"/>
  <c r="AK1551" i="1"/>
  <c r="AK1550" i="1"/>
  <c r="AK1549" i="1"/>
  <c r="AK1548" i="1"/>
  <c r="AK1547" i="1"/>
  <c r="AK1546" i="1"/>
  <c r="AK1545" i="1"/>
  <c r="AK1544" i="1"/>
  <c r="AK1543" i="1"/>
  <c r="AK1542" i="1"/>
  <c r="AK1541" i="1"/>
  <c r="AK1540" i="1"/>
  <c r="AK1539" i="1"/>
  <c r="AK1538" i="1"/>
  <c r="AK1537" i="1"/>
  <c r="AK1536" i="1"/>
  <c r="AK1535" i="1"/>
  <c r="AK1534" i="1"/>
  <c r="AK1533" i="1"/>
  <c r="AK1532" i="1"/>
  <c r="AK1531" i="1"/>
  <c r="AK1530" i="1"/>
  <c r="AK1529" i="1"/>
  <c r="AK1528" i="1"/>
  <c r="AK1527" i="1"/>
  <c r="AK1526" i="1"/>
  <c r="AK1525" i="1"/>
  <c r="AK1524" i="1"/>
  <c r="AK1523" i="1"/>
  <c r="AK1522" i="1"/>
  <c r="AK1521" i="1"/>
  <c r="AK1520" i="1"/>
  <c r="AK1519" i="1"/>
  <c r="AK1518" i="1"/>
  <c r="AK1517" i="1"/>
  <c r="AK1516" i="1"/>
  <c r="AK1515" i="1"/>
  <c r="AK1514" i="1"/>
  <c r="AK1513" i="1"/>
  <c r="AK1512" i="1"/>
  <c r="AK1511" i="1"/>
  <c r="AK1510" i="1"/>
  <c r="AK1509" i="1"/>
  <c r="AK1508" i="1"/>
  <c r="AK1507" i="1"/>
  <c r="AK1506" i="1"/>
  <c r="AK1505" i="1"/>
  <c r="AK1504" i="1"/>
  <c r="AK1503" i="1"/>
  <c r="AK1502" i="1"/>
  <c r="AK1501" i="1"/>
  <c r="AK1500" i="1"/>
  <c r="AK1499" i="1"/>
  <c r="AK1498" i="1"/>
  <c r="AK1497" i="1"/>
  <c r="AK1496" i="1"/>
  <c r="AK1495" i="1"/>
  <c r="AK1494" i="1"/>
  <c r="AK1493" i="1"/>
  <c r="AK1492" i="1"/>
  <c r="AK1491" i="1"/>
  <c r="AK1490" i="1"/>
  <c r="AK1489" i="1"/>
  <c r="AK1488" i="1"/>
  <c r="AK1487" i="1"/>
  <c r="AK1486" i="1"/>
  <c r="AK1485" i="1"/>
  <c r="AK1484" i="1"/>
  <c r="AK1483" i="1"/>
  <c r="AK1482" i="1"/>
  <c r="AK1481" i="1"/>
  <c r="AK1480" i="1"/>
  <c r="AK1479" i="1"/>
  <c r="AK1478" i="1"/>
  <c r="AK1477" i="1"/>
  <c r="AK1476" i="1"/>
  <c r="AK1475" i="1"/>
  <c r="AK1474" i="1"/>
  <c r="AK1473" i="1"/>
  <c r="AK1472" i="1"/>
  <c r="AK1471" i="1"/>
  <c r="AK1470" i="1"/>
  <c r="AK1469" i="1"/>
  <c r="AK1468" i="1"/>
  <c r="AK1467" i="1"/>
  <c r="AK1466" i="1"/>
  <c r="AK1465" i="1"/>
  <c r="AK1464" i="1"/>
  <c r="AK1463" i="1"/>
  <c r="AK1462" i="1"/>
  <c r="AK1461" i="1"/>
  <c r="AK1460" i="1"/>
  <c r="AK1459" i="1"/>
  <c r="AK1458" i="1"/>
  <c r="AK1457" i="1"/>
  <c r="AK1456" i="1"/>
  <c r="AK1455" i="1"/>
  <c r="AK1454" i="1"/>
  <c r="AK1453" i="1"/>
  <c r="AK1452" i="1"/>
  <c r="AK1451" i="1"/>
  <c r="AK1450" i="1"/>
  <c r="AK1449" i="1"/>
  <c r="AK1448" i="1"/>
  <c r="AK1447" i="1"/>
  <c r="AK1446" i="1"/>
  <c r="AK1445" i="1"/>
  <c r="AK1444" i="1"/>
  <c r="AK1443" i="1"/>
  <c r="AK1442" i="1"/>
  <c r="AK1441" i="1"/>
  <c r="AK1440" i="1"/>
  <c r="AK1439" i="1"/>
  <c r="AK1438" i="1"/>
  <c r="AK1437" i="1"/>
  <c r="AK1436" i="1"/>
  <c r="AK1435" i="1"/>
  <c r="AK1434" i="1"/>
  <c r="AK1433" i="1"/>
  <c r="AK1432" i="1"/>
  <c r="AK1431" i="1"/>
  <c r="AK1430" i="1"/>
  <c r="AK1429" i="1"/>
  <c r="AK1428" i="1"/>
  <c r="AK1427" i="1"/>
  <c r="AK1426" i="1"/>
  <c r="AK1425" i="1"/>
  <c r="AK1424" i="1"/>
  <c r="AK1423" i="1"/>
  <c r="AK1422" i="1"/>
  <c r="AK1421" i="1"/>
  <c r="AK1420" i="1"/>
  <c r="AK1419" i="1"/>
  <c r="AK1418" i="1"/>
  <c r="AK1417" i="1"/>
  <c r="AK1416" i="1"/>
  <c r="AK1415" i="1"/>
  <c r="AK1414" i="1"/>
  <c r="AK1413" i="1"/>
  <c r="AK1412" i="1"/>
  <c r="AK1411" i="1"/>
  <c r="AK1410" i="1"/>
  <c r="AK1409" i="1"/>
  <c r="AK1408" i="1"/>
  <c r="AK1407" i="1"/>
  <c r="AK1406" i="1"/>
  <c r="AK1405" i="1"/>
  <c r="AK1404" i="1"/>
  <c r="AK1403" i="1"/>
  <c r="AK1402" i="1"/>
  <c r="AK1401" i="1"/>
  <c r="AK1400" i="1"/>
  <c r="AK1399" i="1"/>
  <c r="AK1398" i="1"/>
  <c r="AK1397" i="1"/>
  <c r="AK1396" i="1"/>
  <c r="AK1395" i="1"/>
  <c r="AK1394" i="1"/>
  <c r="AK1393" i="1"/>
  <c r="AK1392" i="1"/>
  <c r="AK1391" i="1"/>
  <c r="AK1390" i="1"/>
  <c r="AK1389" i="1"/>
  <c r="AK1388" i="1"/>
  <c r="AK1387" i="1"/>
  <c r="AK1386" i="1"/>
  <c r="AK1385" i="1"/>
  <c r="AK1384" i="1"/>
  <c r="AK1383" i="1"/>
  <c r="AK1382" i="1"/>
  <c r="AK1381" i="1"/>
  <c r="AK1380" i="1"/>
  <c r="AK1379" i="1"/>
  <c r="AK1378" i="1"/>
  <c r="AK1377" i="1"/>
  <c r="AK1376" i="1"/>
  <c r="AK1375" i="1"/>
  <c r="AK1374" i="1"/>
  <c r="AK1373" i="1"/>
  <c r="AK1372" i="1"/>
  <c r="AK1371" i="1"/>
  <c r="AK1370" i="1"/>
  <c r="AK1369" i="1"/>
  <c r="AK1368" i="1"/>
  <c r="AK1367" i="1"/>
  <c r="AK1366" i="1"/>
  <c r="AK1365" i="1"/>
  <c r="AK1364" i="1"/>
  <c r="AK1363" i="1"/>
  <c r="AK1362" i="1"/>
  <c r="AK1361" i="1"/>
  <c r="AK1360" i="1"/>
  <c r="AK1359" i="1"/>
  <c r="AK1358" i="1"/>
  <c r="AK1357" i="1"/>
  <c r="AK1356" i="1"/>
  <c r="AK1355" i="1"/>
  <c r="AK1354" i="1"/>
  <c r="AK1353" i="1"/>
  <c r="AK1352" i="1"/>
  <c r="AK1351" i="1"/>
  <c r="AK1350" i="1"/>
  <c r="AK1349" i="1"/>
  <c r="AK1348" i="1"/>
  <c r="AK1347" i="1"/>
  <c r="AK1346" i="1"/>
  <c r="AK1345" i="1"/>
  <c r="AK1344" i="1"/>
  <c r="AK1343" i="1"/>
  <c r="AK1342" i="1"/>
  <c r="AK1341" i="1"/>
  <c r="AK1340" i="1"/>
  <c r="AK1339" i="1"/>
  <c r="AK1338" i="1"/>
  <c r="AK1337" i="1"/>
  <c r="AK1336" i="1"/>
  <c r="AK1335" i="1"/>
  <c r="AK1334" i="1"/>
  <c r="AK1333" i="1"/>
  <c r="AK1332" i="1"/>
  <c r="AK1331" i="1"/>
  <c r="AK1330" i="1"/>
  <c r="AK1329" i="1"/>
  <c r="AK1328" i="1"/>
  <c r="AK1327" i="1"/>
  <c r="AK1326" i="1"/>
  <c r="AK1325" i="1"/>
  <c r="AK1324" i="1"/>
  <c r="AK1323" i="1"/>
  <c r="AK1322" i="1"/>
  <c r="AK1321" i="1"/>
  <c r="AK1320" i="1"/>
  <c r="AK1319" i="1"/>
  <c r="AK1318" i="1"/>
  <c r="AK1317" i="1"/>
  <c r="AK1316" i="1"/>
  <c r="AK1315" i="1"/>
  <c r="AK1314" i="1"/>
  <c r="AK1313" i="1"/>
  <c r="AK1312" i="1"/>
  <c r="AK1311" i="1"/>
  <c r="AK1310" i="1"/>
  <c r="AK1309" i="1"/>
  <c r="AK1308" i="1"/>
  <c r="AK1307" i="1"/>
  <c r="AK1306" i="1"/>
  <c r="AK1305" i="1"/>
  <c r="AK1304" i="1"/>
  <c r="AK1303" i="1"/>
  <c r="AK1302" i="1"/>
  <c r="AK1301" i="1"/>
  <c r="AK1300" i="1"/>
  <c r="AK1299" i="1"/>
  <c r="AK1298" i="1"/>
  <c r="AK1297" i="1"/>
  <c r="AK1296" i="1"/>
  <c r="AK1295" i="1"/>
  <c r="AK1294" i="1"/>
  <c r="AK1293" i="1"/>
  <c r="AK1292" i="1"/>
  <c r="AK1291" i="1"/>
  <c r="AK1290" i="1"/>
  <c r="AK1289" i="1"/>
  <c r="AK1288" i="1"/>
  <c r="AK1287" i="1"/>
  <c r="AK1286" i="1"/>
  <c r="AK1285" i="1"/>
  <c r="AK1284" i="1"/>
  <c r="AK1283" i="1"/>
  <c r="AK1282" i="1"/>
  <c r="AK1281" i="1"/>
  <c r="AK1280" i="1"/>
  <c r="AK1279" i="1"/>
  <c r="AK1278" i="1"/>
  <c r="AK1277" i="1"/>
  <c r="AK1276" i="1"/>
  <c r="AK1275" i="1"/>
  <c r="AK1274" i="1"/>
  <c r="AK1273" i="1"/>
  <c r="AK1272" i="1"/>
  <c r="AK1271" i="1"/>
  <c r="AK1270" i="1"/>
  <c r="AK1269" i="1"/>
  <c r="AK1268" i="1"/>
  <c r="AK1267" i="1"/>
  <c r="AK1266" i="1"/>
  <c r="AK1265" i="1"/>
  <c r="AK1264" i="1"/>
  <c r="AK1263" i="1"/>
  <c r="AK1262" i="1"/>
  <c r="AK1261" i="1"/>
  <c r="AK1260" i="1"/>
  <c r="AK1259" i="1"/>
  <c r="AK1258" i="1"/>
  <c r="AK1257" i="1"/>
  <c r="AK1256" i="1"/>
  <c r="AK1255" i="1"/>
  <c r="AK1254" i="1"/>
  <c r="AK1253" i="1"/>
  <c r="AK1252" i="1"/>
  <c r="AK1251" i="1"/>
  <c r="AK1250" i="1"/>
  <c r="AK1249" i="1"/>
  <c r="AK1248" i="1"/>
  <c r="AK1247" i="1"/>
  <c r="AK1246" i="1"/>
  <c r="AK1245" i="1"/>
  <c r="AK1244" i="1"/>
  <c r="AK1243" i="1"/>
  <c r="AK1242" i="1"/>
  <c r="AK1241" i="1"/>
  <c r="AK1240" i="1"/>
  <c r="AK1239" i="1"/>
  <c r="AK1238" i="1"/>
  <c r="AK1237" i="1"/>
  <c r="AK1236" i="1"/>
  <c r="AK1235" i="1"/>
  <c r="AK1234" i="1"/>
  <c r="AK1233" i="1"/>
  <c r="AK1232" i="1"/>
  <c r="AK1231" i="1"/>
  <c r="AK1230" i="1"/>
  <c r="AK1229" i="1"/>
  <c r="AK1228" i="1"/>
  <c r="AK1227" i="1"/>
  <c r="AK1226" i="1"/>
  <c r="AK1225" i="1"/>
  <c r="AK1224" i="1"/>
  <c r="AK1223" i="1"/>
  <c r="AK1222" i="1"/>
  <c r="AK1221" i="1"/>
  <c r="AK1220" i="1"/>
  <c r="AK1219" i="1"/>
  <c r="AK1218" i="1"/>
  <c r="AK1217" i="1"/>
  <c r="AK1216" i="1"/>
  <c r="AK1215" i="1"/>
  <c r="AK1214" i="1"/>
  <c r="AK1213" i="1"/>
  <c r="AK1212" i="1"/>
  <c r="AK1211" i="1"/>
  <c r="AK1210" i="1"/>
  <c r="AK1209" i="1"/>
  <c r="AK1208" i="1"/>
  <c r="AK1207" i="1"/>
  <c r="AK1206" i="1"/>
  <c r="AK1205" i="1"/>
  <c r="AK1204" i="1"/>
  <c r="AK1203" i="1"/>
  <c r="AK1202" i="1"/>
  <c r="AK1201" i="1"/>
  <c r="AK1200" i="1"/>
  <c r="AK1199" i="1"/>
  <c r="AK1198" i="1"/>
  <c r="AK1197" i="1"/>
  <c r="AK1196" i="1"/>
  <c r="AK1195" i="1"/>
  <c r="AK1194" i="1"/>
  <c r="AK1193" i="1"/>
  <c r="AK1192" i="1"/>
  <c r="AK1191" i="1"/>
  <c r="AK1190" i="1"/>
  <c r="AK1189" i="1"/>
  <c r="AK1188" i="1"/>
  <c r="AK1187" i="1"/>
  <c r="AK1186" i="1"/>
  <c r="AK1185" i="1"/>
  <c r="AK1184" i="1"/>
  <c r="AK1183" i="1"/>
  <c r="AK1182" i="1"/>
  <c r="AK1181" i="1"/>
  <c r="AK1180" i="1"/>
  <c r="AK1179" i="1"/>
  <c r="AK1178" i="1"/>
  <c r="AK1177" i="1"/>
  <c r="AK1176" i="1"/>
  <c r="AK1175" i="1"/>
  <c r="AK1174" i="1"/>
  <c r="AK1173" i="1"/>
  <c r="AK1172" i="1"/>
  <c r="AK1171" i="1"/>
  <c r="AK1170" i="1"/>
  <c r="AK1169" i="1"/>
  <c r="AK1168" i="1"/>
  <c r="AK1167" i="1"/>
  <c r="AK1166" i="1"/>
  <c r="AK1165" i="1"/>
  <c r="AK1164" i="1"/>
  <c r="AK1163" i="1"/>
  <c r="AK1162" i="1"/>
  <c r="AK1161" i="1"/>
  <c r="AK1160" i="1"/>
  <c r="AK1159" i="1"/>
  <c r="AK1158" i="1"/>
  <c r="AK1157" i="1"/>
  <c r="AK1156" i="1"/>
  <c r="AK1155" i="1"/>
  <c r="AK1154" i="1"/>
  <c r="AK1153" i="1"/>
  <c r="AK1152" i="1"/>
  <c r="AK1151" i="1"/>
  <c r="AK1150" i="1"/>
  <c r="AK1149" i="1"/>
  <c r="AK1148" i="1"/>
  <c r="AK1147" i="1"/>
  <c r="AK1146" i="1"/>
  <c r="AK1145" i="1"/>
  <c r="AK1144" i="1"/>
  <c r="AK1143" i="1"/>
  <c r="AK1142" i="1"/>
  <c r="AK1141" i="1"/>
  <c r="AK1140" i="1"/>
  <c r="AK1139" i="1"/>
  <c r="AK1138" i="1"/>
  <c r="AK1137" i="1"/>
  <c r="AK1136" i="1"/>
  <c r="AK1135" i="1"/>
  <c r="AK1134" i="1"/>
  <c r="AK1133" i="1"/>
  <c r="AK1132" i="1"/>
  <c r="AK1131" i="1"/>
  <c r="AK1130" i="1"/>
  <c r="AK1129" i="1"/>
  <c r="AK1128" i="1"/>
  <c r="AK1127" i="1"/>
  <c r="AK1126" i="1"/>
  <c r="AK1125" i="1"/>
  <c r="AK1124" i="1"/>
  <c r="AK1123" i="1"/>
  <c r="AK1122" i="1"/>
  <c r="AK1121" i="1"/>
  <c r="AK1120" i="1"/>
  <c r="AK1119" i="1"/>
  <c r="AK1118" i="1"/>
  <c r="AK1117" i="1"/>
  <c r="AK1116" i="1"/>
  <c r="AK1115" i="1"/>
  <c r="AK1114" i="1"/>
  <c r="AK1113" i="1"/>
  <c r="AK1112" i="1"/>
  <c r="AK1111" i="1"/>
  <c r="AK1110" i="1"/>
  <c r="AK1109" i="1"/>
  <c r="AK1108" i="1"/>
  <c r="AK1107" i="1"/>
  <c r="AK1106" i="1"/>
  <c r="AK1105" i="1"/>
  <c r="AK1104" i="1"/>
  <c r="AK1103" i="1"/>
  <c r="AK1102" i="1"/>
  <c r="AK1101" i="1"/>
  <c r="AK1100" i="1"/>
  <c r="AK1099" i="1"/>
  <c r="AK1098" i="1"/>
  <c r="AK1097" i="1"/>
  <c r="AK1096" i="1"/>
  <c r="AK1095" i="1"/>
  <c r="AK1094" i="1"/>
  <c r="AK1093" i="1"/>
  <c r="AK1092" i="1"/>
  <c r="AK1091" i="1"/>
  <c r="AK1090" i="1"/>
  <c r="AK1089" i="1"/>
  <c r="AK1088" i="1"/>
  <c r="AK1087" i="1"/>
  <c r="AK1086" i="1"/>
  <c r="AK1085" i="1"/>
  <c r="AK1084" i="1"/>
  <c r="AK1083" i="1"/>
  <c r="AK1082" i="1"/>
  <c r="AK1081" i="1"/>
  <c r="AK1080" i="1"/>
  <c r="AK1079" i="1"/>
  <c r="AK1078" i="1"/>
  <c r="AK1077" i="1"/>
  <c r="AK1076" i="1"/>
  <c r="AK1075" i="1"/>
  <c r="AK1074" i="1"/>
  <c r="AK1073" i="1"/>
  <c r="AK1072" i="1"/>
  <c r="AK1071" i="1"/>
  <c r="AK1070" i="1"/>
  <c r="AK1069" i="1"/>
  <c r="AK1068" i="1"/>
  <c r="AK1067" i="1"/>
  <c r="AK1066" i="1"/>
  <c r="AK1065" i="1"/>
  <c r="AK1064" i="1"/>
  <c r="AK1063" i="1"/>
  <c r="AK1062" i="1"/>
  <c r="AK1061" i="1"/>
  <c r="AK1060" i="1"/>
  <c r="AK1059" i="1"/>
  <c r="AK1058" i="1"/>
  <c r="AK1057" i="1"/>
  <c r="AK1056" i="1"/>
  <c r="AK1055" i="1"/>
  <c r="AK1054" i="1"/>
  <c r="AK1053" i="1"/>
  <c r="AK1052" i="1"/>
  <c r="AK1051" i="1"/>
  <c r="AK1050" i="1"/>
  <c r="AK1049" i="1"/>
  <c r="AK1048" i="1"/>
  <c r="AK1047" i="1"/>
  <c r="AK1046" i="1"/>
  <c r="AK1045" i="1"/>
  <c r="AK1044" i="1"/>
  <c r="AK1043" i="1"/>
  <c r="AK1042" i="1"/>
  <c r="AK1041" i="1"/>
  <c r="AK1040" i="1"/>
  <c r="AK1039" i="1"/>
  <c r="AK1038" i="1"/>
  <c r="AK1037" i="1"/>
  <c r="AK1036" i="1"/>
  <c r="AK1035" i="1"/>
  <c r="AK1034" i="1"/>
  <c r="AK1033" i="1"/>
  <c r="AK1032" i="1"/>
  <c r="AK1031" i="1"/>
  <c r="AK1030" i="1"/>
  <c r="AK1029" i="1"/>
  <c r="AK1028" i="1"/>
  <c r="AK1027" i="1"/>
  <c r="AK1026" i="1"/>
  <c r="AK1025" i="1"/>
  <c r="AK1024" i="1"/>
  <c r="AK1023" i="1"/>
  <c r="AK1022" i="1"/>
  <c r="AK1021" i="1"/>
  <c r="AK1020" i="1"/>
  <c r="AK1019" i="1"/>
  <c r="AK1018" i="1"/>
  <c r="AK1017" i="1"/>
  <c r="AK1016" i="1"/>
  <c r="AK1015" i="1"/>
  <c r="AK1014" i="1"/>
  <c r="AK1013" i="1"/>
  <c r="AK1012" i="1"/>
  <c r="AK1011" i="1"/>
  <c r="AK1010" i="1"/>
  <c r="AK1009" i="1"/>
  <c r="AK1008" i="1"/>
  <c r="AK1007" i="1"/>
  <c r="AK1006" i="1"/>
  <c r="AK1005" i="1"/>
  <c r="AK1004" i="1"/>
  <c r="AK1003" i="1"/>
  <c r="AK1002" i="1"/>
  <c r="AK1001" i="1"/>
  <c r="AK1000" i="1"/>
  <c r="AK999" i="1"/>
  <c r="AK998" i="1"/>
  <c r="AK997" i="1"/>
  <c r="AK996" i="1"/>
  <c r="AK995" i="1"/>
  <c r="AK994" i="1"/>
  <c r="AK993" i="1"/>
  <c r="AK992" i="1"/>
  <c r="AK991" i="1"/>
  <c r="AK990" i="1"/>
  <c r="AK989" i="1"/>
  <c r="AK988" i="1"/>
  <c r="AK987" i="1"/>
  <c r="AK986" i="1"/>
  <c r="AK985" i="1"/>
  <c r="AK984" i="1"/>
  <c r="AK983" i="1"/>
  <c r="AK982" i="1"/>
  <c r="AK981" i="1"/>
  <c r="AK980" i="1"/>
  <c r="AK979" i="1"/>
  <c r="AK978" i="1"/>
  <c r="AK977" i="1"/>
  <c r="AK976" i="1"/>
  <c r="AK975" i="1"/>
  <c r="AK974" i="1"/>
  <c r="AK973" i="1"/>
  <c r="AK972" i="1"/>
  <c r="AK971" i="1"/>
  <c r="AK970" i="1"/>
  <c r="AK969" i="1"/>
  <c r="AK968" i="1"/>
  <c r="AK967" i="1"/>
  <c r="AK966" i="1"/>
  <c r="AK965" i="1"/>
  <c r="AK964" i="1"/>
  <c r="AK963" i="1"/>
  <c r="AK962" i="1"/>
  <c r="AK961" i="1"/>
  <c r="AK960" i="1"/>
  <c r="AK959" i="1"/>
  <c r="AK958" i="1"/>
  <c r="AK957" i="1"/>
  <c r="AK956" i="1"/>
  <c r="AK955" i="1"/>
  <c r="AK954" i="1"/>
  <c r="AK953" i="1"/>
  <c r="AK952" i="1"/>
  <c r="AK951" i="1"/>
  <c r="AK950" i="1"/>
  <c r="AK949" i="1"/>
  <c r="AK948" i="1"/>
  <c r="AK947" i="1"/>
  <c r="AK946" i="1"/>
  <c r="AK945" i="1"/>
  <c r="AK944" i="1"/>
  <c r="AK943" i="1"/>
  <c r="AK942" i="1"/>
  <c r="AK941" i="1"/>
  <c r="AK940" i="1"/>
  <c r="AK939" i="1"/>
  <c r="AK938" i="1"/>
  <c r="AK937" i="1"/>
  <c r="AK936" i="1"/>
  <c r="AK935" i="1"/>
  <c r="AK934" i="1"/>
  <c r="AK933" i="1"/>
  <c r="AK932" i="1"/>
  <c r="AK931" i="1"/>
  <c r="AK930" i="1"/>
  <c r="AK929" i="1"/>
  <c r="AK928" i="1"/>
  <c r="AK927" i="1"/>
  <c r="AK926" i="1"/>
  <c r="AK925" i="1"/>
  <c r="AK924" i="1"/>
  <c r="AK923" i="1"/>
  <c r="AK922" i="1"/>
  <c r="AK921" i="1"/>
  <c r="AK920" i="1"/>
  <c r="AK919" i="1"/>
  <c r="AK918" i="1"/>
  <c r="AK917" i="1"/>
  <c r="AK916" i="1"/>
  <c r="AK915" i="1"/>
  <c r="AK914" i="1"/>
  <c r="AK913" i="1"/>
  <c r="AK912" i="1"/>
  <c r="AK911" i="1"/>
  <c r="AK910" i="1"/>
  <c r="AK909" i="1"/>
  <c r="AK908" i="1"/>
  <c r="AK907" i="1"/>
  <c r="AK906" i="1"/>
  <c r="AK905" i="1"/>
  <c r="AK904" i="1"/>
  <c r="AK903" i="1"/>
  <c r="AK902" i="1"/>
  <c r="AK901" i="1"/>
  <c r="AK900" i="1"/>
  <c r="AK899" i="1"/>
  <c r="AK898" i="1"/>
  <c r="AK897" i="1"/>
  <c r="AK896" i="1"/>
  <c r="AK895" i="1"/>
  <c r="AK894" i="1"/>
  <c r="AK893" i="1"/>
  <c r="AK892" i="1"/>
  <c r="AK891" i="1"/>
  <c r="AK890" i="1"/>
  <c r="AK889" i="1"/>
  <c r="AK888" i="1"/>
  <c r="AK887" i="1"/>
  <c r="AK886" i="1"/>
  <c r="AK885" i="1"/>
  <c r="AK884" i="1"/>
  <c r="AK883" i="1"/>
  <c r="AK882" i="1"/>
  <c r="AK881" i="1"/>
  <c r="AK880" i="1"/>
  <c r="AK879" i="1"/>
  <c r="AK878" i="1"/>
  <c r="AK877" i="1"/>
  <c r="AK876" i="1"/>
  <c r="AK875" i="1"/>
  <c r="AK874" i="1"/>
  <c r="AK873" i="1"/>
  <c r="AK872" i="1"/>
  <c r="AK871" i="1"/>
  <c r="AK870" i="1"/>
  <c r="AK869" i="1"/>
  <c r="AK868" i="1"/>
  <c r="AK867" i="1"/>
  <c r="AK866" i="1"/>
  <c r="AK865" i="1"/>
  <c r="AK864" i="1"/>
  <c r="AK863" i="1"/>
  <c r="AK862" i="1"/>
  <c r="AK861" i="1"/>
  <c r="AK860" i="1"/>
  <c r="AK859" i="1"/>
  <c r="AK858" i="1"/>
  <c r="AK857" i="1"/>
  <c r="AK856" i="1"/>
  <c r="AK855" i="1"/>
  <c r="AK854" i="1"/>
  <c r="AK853" i="1"/>
  <c r="AK852" i="1"/>
  <c r="AK851" i="1"/>
  <c r="AK850" i="1"/>
  <c r="AK849" i="1"/>
  <c r="AK848" i="1"/>
  <c r="AK847" i="1"/>
  <c r="AK846" i="1"/>
  <c r="AK845" i="1"/>
  <c r="AK844" i="1"/>
  <c r="AK843" i="1"/>
  <c r="AK842" i="1"/>
  <c r="AK841" i="1"/>
  <c r="AK840" i="1"/>
  <c r="AK839" i="1"/>
  <c r="AK838" i="1"/>
  <c r="AK837" i="1"/>
  <c r="AK836" i="1"/>
  <c r="AK835" i="1"/>
  <c r="AK834" i="1"/>
  <c r="AK833" i="1"/>
  <c r="AK832" i="1"/>
  <c r="AK831" i="1"/>
  <c r="AK830" i="1"/>
  <c r="AK829" i="1"/>
  <c r="AK828" i="1"/>
  <c r="AK827" i="1"/>
  <c r="AK826" i="1"/>
  <c r="AK825" i="1"/>
  <c r="AK824" i="1"/>
  <c r="AK823" i="1"/>
  <c r="AK822" i="1"/>
  <c r="AK821" i="1"/>
  <c r="AK820" i="1"/>
  <c r="AK819" i="1"/>
  <c r="AK818" i="1"/>
  <c r="AK817" i="1"/>
  <c r="AK816" i="1"/>
  <c r="AK815" i="1"/>
  <c r="AK814" i="1"/>
  <c r="AK813" i="1"/>
  <c r="AK812" i="1"/>
  <c r="AK811" i="1"/>
  <c r="AK810" i="1"/>
  <c r="AK809" i="1"/>
  <c r="AK808" i="1"/>
  <c r="AK807" i="1"/>
  <c r="AK806" i="1"/>
  <c r="AK805" i="1"/>
  <c r="AK804" i="1"/>
  <c r="AK803" i="1"/>
  <c r="AK802" i="1"/>
  <c r="AK801" i="1"/>
  <c r="AK800" i="1"/>
  <c r="AK799" i="1"/>
  <c r="AK798" i="1"/>
  <c r="AK797" i="1"/>
  <c r="AK796" i="1"/>
  <c r="AK795" i="1"/>
  <c r="AK794" i="1"/>
  <c r="AK793" i="1"/>
  <c r="AK792" i="1"/>
  <c r="AK791" i="1"/>
  <c r="AK790" i="1"/>
  <c r="AK789" i="1"/>
  <c r="AK788" i="1"/>
  <c r="AK787" i="1"/>
  <c r="AK786" i="1"/>
  <c r="AK785" i="1"/>
  <c r="AK784" i="1"/>
  <c r="AK783" i="1"/>
  <c r="AK782" i="1"/>
  <c r="AK781" i="1"/>
  <c r="AK780" i="1"/>
  <c r="AK779" i="1"/>
  <c r="AK778" i="1"/>
  <c r="AK777" i="1"/>
  <c r="AK776" i="1"/>
  <c r="AK775" i="1"/>
  <c r="AK774" i="1"/>
  <c r="AK773" i="1"/>
  <c r="AK772" i="1"/>
  <c r="AK771" i="1"/>
  <c r="AK770" i="1"/>
  <c r="AK769" i="1"/>
  <c r="AK768" i="1"/>
  <c r="AK767" i="1"/>
  <c r="AK766" i="1"/>
  <c r="AK765" i="1"/>
  <c r="AK764" i="1"/>
  <c r="AK763" i="1"/>
  <c r="AK762" i="1"/>
  <c r="AK761" i="1"/>
  <c r="AK760" i="1"/>
  <c r="AK759" i="1"/>
  <c r="AK758" i="1"/>
  <c r="AK757" i="1"/>
  <c r="AK756" i="1"/>
  <c r="AK755" i="1"/>
  <c r="AK754" i="1"/>
  <c r="AK753" i="1"/>
  <c r="AK752" i="1"/>
  <c r="AK751" i="1"/>
  <c r="AK750" i="1"/>
  <c r="AK749" i="1"/>
  <c r="AK748" i="1"/>
  <c r="AK747" i="1"/>
  <c r="AK746" i="1"/>
  <c r="AK745" i="1"/>
  <c r="AK744" i="1"/>
  <c r="AK743" i="1"/>
  <c r="AK742" i="1"/>
  <c r="AK741" i="1"/>
  <c r="AK740" i="1"/>
  <c r="AK739" i="1"/>
  <c r="AK738" i="1"/>
  <c r="AK737" i="1"/>
  <c r="AK736" i="1"/>
  <c r="AK735" i="1"/>
  <c r="AK734" i="1"/>
  <c r="AK733" i="1"/>
  <c r="AK732" i="1"/>
  <c r="AK731" i="1"/>
  <c r="AK730" i="1"/>
  <c r="AK729" i="1"/>
  <c r="AK728" i="1"/>
  <c r="AK727" i="1"/>
  <c r="AK726" i="1"/>
  <c r="AK725" i="1"/>
  <c r="AK724" i="1"/>
  <c r="AK723" i="1"/>
  <c r="AK722" i="1"/>
  <c r="AK721" i="1"/>
  <c r="AK720" i="1"/>
  <c r="AK719" i="1"/>
  <c r="AK718" i="1"/>
  <c r="AK717" i="1"/>
  <c r="AK716" i="1"/>
  <c r="AK715" i="1"/>
  <c r="AK714" i="1"/>
  <c r="AK713" i="1"/>
  <c r="AK712" i="1"/>
  <c r="AK711" i="1"/>
  <c r="AK710" i="1"/>
  <c r="AK709" i="1"/>
  <c r="AK708" i="1"/>
  <c r="AK707" i="1"/>
  <c r="AK706" i="1"/>
  <c r="AK705" i="1"/>
  <c r="AK704" i="1"/>
  <c r="AK703" i="1"/>
  <c r="AK702" i="1"/>
  <c r="AK701" i="1"/>
  <c r="AK700" i="1"/>
  <c r="AK699" i="1"/>
  <c r="AK698" i="1"/>
  <c r="AK697" i="1"/>
  <c r="AK696" i="1"/>
  <c r="AK695" i="1"/>
  <c r="AK694" i="1"/>
  <c r="AK693" i="1"/>
  <c r="AK692" i="1"/>
  <c r="AK691" i="1"/>
  <c r="AK690" i="1"/>
  <c r="AK689" i="1"/>
  <c r="AK688" i="1"/>
  <c r="AK687" i="1"/>
  <c r="AK686" i="1"/>
  <c r="AK685" i="1"/>
  <c r="AK684" i="1"/>
  <c r="AK683" i="1"/>
  <c r="AK682" i="1"/>
  <c r="AK681" i="1"/>
  <c r="AK680" i="1"/>
  <c r="AK679" i="1"/>
  <c r="AK678" i="1"/>
  <c r="AK677" i="1"/>
  <c r="AK676" i="1"/>
  <c r="AK675" i="1"/>
  <c r="AK674" i="1"/>
  <c r="AK673" i="1"/>
  <c r="AK672" i="1"/>
  <c r="AK671" i="1"/>
  <c r="AK670" i="1"/>
  <c r="AK669" i="1"/>
  <c r="AK668" i="1"/>
  <c r="AK667" i="1"/>
  <c r="AK666" i="1"/>
  <c r="AK665" i="1"/>
  <c r="AK664" i="1"/>
  <c r="AK663" i="1"/>
  <c r="AK662" i="1"/>
  <c r="AK661" i="1"/>
  <c r="AK660" i="1"/>
  <c r="AK659" i="1"/>
  <c r="AK658" i="1"/>
  <c r="AK657" i="1"/>
  <c r="AK656" i="1"/>
  <c r="AK655" i="1"/>
  <c r="AK654" i="1"/>
  <c r="AK653" i="1"/>
  <c r="AK652" i="1"/>
  <c r="AK651" i="1"/>
  <c r="AK650" i="1"/>
  <c r="AK649" i="1"/>
  <c r="AK648" i="1"/>
  <c r="AK647" i="1"/>
  <c r="AK646" i="1"/>
  <c r="AK645" i="1"/>
  <c r="AK644" i="1"/>
  <c r="AK643" i="1"/>
  <c r="AK642" i="1"/>
  <c r="AK641" i="1"/>
  <c r="AK640" i="1"/>
  <c r="AK639" i="1"/>
  <c r="AK638" i="1"/>
  <c r="AK637" i="1"/>
  <c r="AK636" i="1"/>
  <c r="AK635" i="1"/>
  <c r="AK634" i="1"/>
  <c r="AK633" i="1"/>
  <c r="AK632" i="1"/>
  <c r="AK631" i="1"/>
  <c r="AK630" i="1"/>
  <c r="AK629" i="1"/>
  <c r="AK628" i="1"/>
  <c r="AK627" i="1"/>
  <c r="AK626" i="1"/>
  <c r="AK625" i="1"/>
  <c r="AK624" i="1"/>
  <c r="AK623" i="1"/>
  <c r="AK622" i="1"/>
  <c r="AK621" i="1"/>
  <c r="AK620" i="1"/>
  <c r="AK619" i="1"/>
  <c r="AK618" i="1"/>
  <c r="AK617" i="1"/>
  <c r="AK616" i="1"/>
  <c r="AK615" i="1"/>
  <c r="AK614" i="1"/>
  <c r="AK613" i="1"/>
  <c r="AK612" i="1"/>
  <c r="AK611" i="1"/>
  <c r="AK610" i="1"/>
  <c r="AK609" i="1"/>
  <c r="AK608" i="1"/>
  <c r="AK607" i="1"/>
  <c r="AK606" i="1"/>
  <c r="AK605" i="1"/>
  <c r="AK604" i="1"/>
  <c r="AK603" i="1"/>
  <c r="AK602" i="1"/>
  <c r="AK601" i="1"/>
  <c r="AK600" i="1"/>
  <c r="AK599" i="1"/>
  <c r="AK598" i="1"/>
  <c r="AK597" i="1"/>
  <c r="AK596" i="1"/>
  <c r="AK595" i="1"/>
  <c r="AK594" i="1"/>
  <c r="AK593" i="1"/>
  <c r="AK592" i="1"/>
  <c r="AK591" i="1"/>
  <c r="AK590" i="1"/>
  <c r="AK589" i="1"/>
  <c r="AK588" i="1"/>
  <c r="AK587" i="1"/>
  <c r="AK586" i="1"/>
  <c r="AK585" i="1"/>
  <c r="AK584" i="1"/>
  <c r="AK583" i="1"/>
  <c r="AK582" i="1"/>
  <c r="AK581" i="1"/>
  <c r="AK580" i="1"/>
  <c r="AK579" i="1"/>
  <c r="AK578" i="1"/>
  <c r="AK577" i="1"/>
  <c r="AK576" i="1"/>
  <c r="AK575" i="1"/>
  <c r="AK574" i="1"/>
  <c r="AK573" i="1"/>
  <c r="AK572" i="1"/>
  <c r="AK571" i="1"/>
  <c r="AK570" i="1"/>
  <c r="AK569" i="1"/>
  <c r="AK568" i="1"/>
  <c r="AK567" i="1"/>
  <c r="AK566" i="1"/>
  <c r="AK565" i="1"/>
  <c r="AK564" i="1"/>
  <c r="AK563" i="1"/>
  <c r="AK562" i="1"/>
  <c r="AK561" i="1"/>
  <c r="AK560" i="1"/>
  <c r="AK559" i="1"/>
  <c r="AK558" i="1"/>
  <c r="AK557" i="1"/>
  <c r="AK556" i="1"/>
  <c r="AK555" i="1"/>
  <c r="AK554" i="1"/>
  <c r="AK553" i="1"/>
  <c r="AK552" i="1"/>
  <c r="AK551" i="1"/>
  <c r="AK550" i="1"/>
  <c r="AK549" i="1"/>
  <c r="AK548" i="1"/>
  <c r="AK547" i="1"/>
  <c r="AK546" i="1"/>
  <c r="AK545" i="1"/>
  <c r="AK544" i="1"/>
  <c r="AK543" i="1"/>
  <c r="AK542" i="1"/>
  <c r="AK541" i="1"/>
  <c r="AK540" i="1"/>
  <c r="AK539" i="1"/>
  <c r="AK538" i="1"/>
  <c r="AK537" i="1"/>
  <c r="AK536" i="1"/>
  <c r="AK535" i="1"/>
  <c r="AK534" i="1"/>
  <c r="AK533" i="1"/>
  <c r="AK532" i="1"/>
  <c r="AK531" i="1"/>
  <c r="AK530" i="1"/>
  <c r="AK529" i="1"/>
  <c r="AK528" i="1"/>
  <c r="AK527" i="1"/>
  <c r="AK526" i="1"/>
  <c r="AK525" i="1"/>
  <c r="AK524" i="1"/>
  <c r="AK523" i="1"/>
  <c r="AK522" i="1"/>
  <c r="AK521" i="1"/>
  <c r="AK520" i="1"/>
  <c r="AK519" i="1"/>
  <c r="AK518" i="1"/>
  <c r="AK517" i="1"/>
  <c r="AK516" i="1"/>
  <c r="AK515" i="1"/>
  <c r="AK514" i="1"/>
  <c r="AK513" i="1"/>
  <c r="AK512" i="1"/>
  <c r="AK511" i="1"/>
  <c r="AK510" i="1"/>
  <c r="AK509" i="1"/>
  <c r="AK508" i="1"/>
  <c r="AK507" i="1"/>
  <c r="AK506" i="1"/>
  <c r="AK505" i="1"/>
  <c r="AK504" i="1"/>
  <c r="AK503" i="1"/>
  <c r="AK502" i="1"/>
  <c r="AK501" i="1"/>
  <c r="AK500" i="1"/>
  <c r="AK499" i="1"/>
  <c r="AK498" i="1"/>
  <c r="AK497" i="1"/>
  <c r="AK496" i="1"/>
  <c r="AK495" i="1"/>
  <c r="AK494" i="1"/>
  <c r="AK493" i="1"/>
  <c r="AK492" i="1"/>
  <c r="AK491" i="1"/>
  <c r="AK490" i="1"/>
  <c r="AK489" i="1"/>
  <c r="AK488" i="1"/>
  <c r="AK487" i="1"/>
  <c r="AK486" i="1"/>
  <c r="AK485" i="1"/>
  <c r="AK484" i="1"/>
  <c r="AK483" i="1"/>
  <c r="AK482" i="1"/>
  <c r="AK481" i="1"/>
  <c r="AK480" i="1"/>
  <c r="AK479" i="1"/>
  <c r="AK478" i="1"/>
  <c r="AK477" i="1"/>
  <c r="AK476" i="1"/>
  <c r="AK475" i="1"/>
  <c r="AK474" i="1"/>
  <c r="AK473" i="1"/>
  <c r="AK472" i="1"/>
  <c r="AK471" i="1"/>
  <c r="AK470" i="1"/>
  <c r="AK469" i="1"/>
  <c r="AK468" i="1"/>
  <c r="AK467" i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21" i="1"/>
  <c r="T22" i="1"/>
  <c r="T23" i="1"/>
  <c r="T24" i="1"/>
  <c r="T25" i="1"/>
  <c r="T26" i="1"/>
  <c r="T27" i="1"/>
  <c r="T28" i="1"/>
  <c r="T20" i="1"/>
  <c r="T9" i="1"/>
  <c r="T10" i="1"/>
  <c r="T11" i="1"/>
  <c r="T12" i="1"/>
  <c r="T13" i="1"/>
  <c r="T14" i="1"/>
  <c r="T15" i="1"/>
  <c r="T16" i="1"/>
  <c r="T17" i="1"/>
  <c r="T18" i="1"/>
  <c r="T19" i="1"/>
  <c r="AL19" i="1" s="1"/>
  <c r="T8" i="1"/>
  <c r="AL8" i="1" s="1"/>
  <c r="AO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1732" i="1"/>
  <c r="BG1733" i="1"/>
  <c r="BG1734" i="1"/>
  <c r="BG1735" i="1"/>
  <c r="BG1736" i="1"/>
  <c r="BG1737" i="1"/>
  <c r="BG1738" i="1"/>
  <c r="BG1739" i="1"/>
  <c r="BG1740" i="1"/>
  <c r="BG1741" i="1"/>
  <c r="BG1742" i="1"/>
  <c r="BG1743" i="1"/>
  <c r="BG1744" i="1"/>
  <c r="BG1745" i="1"/>
  <c r="BG1746" i="1"/>
  <c r="BG1747" i="1"/>
  <c r="BG1748" i="1"/>
  <c r="BG1749" i="1"/>
  <c r="BG1750" i="1"/>
  <c r="BG1751" i="1"/>
  <c r="BG1752" i="1"/>
  <c r="BG1753" i="1"/>
  <c r="BG1754" i="1"/>
  <c r="BG1755" i="1"/>
  <c r="BG1756" i="1"/>
  <c r="BG1757" i="1"/>
  <c r="BG1758" i="1"/>
  <c r="BG1759" i="1"/>
  <c r="BG1760" i="1"/>
  <c r="BG1761" i="1"/>
  <c r="BG1762" i="1"/>
  <c r="BG1763" i="1"/>
  <c r="BG1764" i="1"/>
  <c r="BG1765" i="1"/>
  <c r="BG1766" i="1"/>
  <c r="BG1767" i="1"/>
  <c r="BG1768" i="1"/>
  <c r="BG1769" i="1"/>
  <c r="BG1770" i="1"/>
  <c r="BG1771" i="1"/>
  <c r="BG1772" i="1"/>
  <c r="BG1773" i="1"/>
  <c r="BG1774" i="1"/>
  <c r="BG1775" i="1"/>
  <c r="BG1776" i="1"/>
  <c r="BG1777" i="1"/>
  <c r="BG1778" i="1"/>
  <c r="BG1779" i="1"/>
  <c r="BG1780" i="1"/>
  <c r="BG1781" i="1"/>
  <c r="BG1782" i="1"/>
  <c r="BG1783" i="1"/>
  <c r="BG1784" i="1"/>
  <c r="BG1785" i="1"/>
  <c r="BG1786" i="1"/>
  <c r="BG1787" i="1"/>
  <c r="BG1788" i="1"/>
  <c r="BG1789" i="1"/>
  <c r="BG1790" i="1"/>
  <c r="BG1791" i="1"/>
  <c r="BG1792" i="1"/>
  <c r="BG1793" i="1"/>
  <c r="BG1794" i="1"/>
  <c r="BG1795" i="1"/>
  <c r="BG1796" i="1"/>
  <c r="BG1797" i="1"/>
  <c r="BG1798" i="1"/>
  <c r="BG1799" i="1"/>
  <c r="BG1800" i="1"/>
  <c r="BG1801" i="1"/>
  <c r="BG1802" i="1"/>
  <c r="BG1803" i="1"/>
  <c r="BG1804" i="1"/>
  <c r="BG1805" i="1"/>
  <c r="BG1806" i="1"/>
  <c r="BG1807" i="1"/>
  <c r="BG1808" i="1"/>
  <c r="BG8" i="1"/>
  <c r="BH8" i="1"/>
  <c r="BJ8" i="1" s="1"/>
  <c r="AL9" i="1"/>
  <c r="AL1737" i="1"/>
  <c r="AL1809" i="1"/>
  <c r="BH1732" i="1"/>
  <c r="BH1733" i="1"/>
  <c r="BH1734" i="1"/>
  <c r="BH1735" i="1"/>
  <c r="BH1736" i="1"/>
  <c r="BH1737" i="1"/>
  <c r="BH1738" i="1"/>
  <c r="BH1739" i="1"/>
  <c r="BH1740" i="1"/>
  <c r="BH1741" i="1"/>
  <c r="BH1742" i="1"/>
  <c r="BH1743" i="1"/>
  <c r="BH1744" i="1"/>
  <c r="BH1745" i="1"/>
  <c r="BH1746" i="1"/>
  <c r="BH1747" i="1"/>
  <c r="BH1748" i="1"/>
  <c r="BH1749" i="1"/>
  <c r="BH1750" i="1"/>
  <c r="BH1751" i="1"/>
  <c r="BH1752" i="1"/>
  <c r="BH1753" i="1"/>
  <c r="BH1754" i="1"/>
  <c r="BH1755" i="1"/>
  <c r="BH1756" i="1"/>
  <c r="BH1757" i="1"/>
  <c r="BH1758" i="1"/>
  <c r="BH1759" i="1"/>
  <c r="BH1760" i="1"/>
  <c r="BH1761" i="1"/>
  <c r="BH1762" i="1"/>
  <c r="BH1763" i="1"/>
  <c r="BH1764" i="1"/>
  <c r="BH1765" i="1"/>
  <c r="BH1766" i="1"/>
  <c r="BH1767" i="1"/>
  <c r="BH1768" i="1"/>
  <c r="BH1769" i="1"/>
  <c r="BH1770" i="1"/>
  <c r="BH1771" i="1"/>
  <c r="BH1772" i="1"/>
  <c r="BH1773" i="1"/>
  <c r="BH1774" i="1"/>
  <c r="BH1775" i="1"/>
  <c r="BH1776" i="1"/>
  <c r="BH1777" i="1"/>
  <c r="BH1778" i="1"/>
  <c r="BH1779" i="1"/>
  <c r="BH1780" i="1"/>
  <c r="BH1781" i="1"/>
  <c r="BH1782" i="1"/>
  <c r="BH1783" i="1"/>
  <c r="BH1784" i="1"/>
  <c r="BH1785" i="1"/>
  <c r="BH1786" i="1"/>
  <c r="BH1787" i="1"/>
  <c r="BH1788" i="1"/>
  <c r="BH1789" i="1"/>
  <c r="BH1790" i="1"/>
  <c r="BH1791" i="1"/>
  <c r="BH1792" i="1"/>
  <c r="BH1793" i="1"/>
  <c r="BH1794" i="1"/>
  <c r="BH1795" i="1"/>
  <c r="BH1796" i="1"/>
  <c r="BH1797" i="1"/>
  <c r="BH1798" i="1"/>
  <c r="BH1799" i="1"/>
  <c r="BH1800" i="1"/>
  <c r="BH1801" i="1"/>
  <c r="BH1802" i="1"/>
  <c r="BH1803" i="1"/>
  <c r="BH1804" i="1"/>
  <c r="BH1805" i="1"/>
  <c r="BH1806" i="1"/>
  <c r="BH1807" i="1"/>
  <c r="BH1808" i="1"/>
  <c r="BH9" i="1"/>
  <c r="BI9" i="1" s="1"/>
  <c r="BJ9" i="1" s="1"/>
  <c r="BH10" i="1"/>
  <c r="BI10" i="1" s="1"/>
  <c r="BJ10" i="1" s="1"/>
  <c r="BH11" i="1"/>
  <c r="BI11" i="1" s="1"/>
  <c r="BJ11" i="1" s="1"/>
  <c r="BH12" i="1"/>
  <c r="BI12" i="1" s="1"/>
  <c r="BJ12" i="1" s="1"/>
  <c r="BH13" i="1"/>
  <c r="BI13" i="1" s="1"/>
  <c r="BJ13" i="1" s="1"/>
  <c r="BH14" i="1"/>
  <c r="BI14" i="1" s="1"/>
  <c r="BJ14" i="1" s="1"/>
  <c r="BH15" i="1"/>
  <c r="BI15" i="1" s="1"/>
  <c r="BJ15" i="1" s="1"/>
  <c r="BH16" i="1"/>
  <c r="BI16" i="1" s="1"/>
  <c r="BJ16" i="1" s="1"/>
  <c r="BH17" i="1"/>
  <c r="BI17" i="1" s="1"/>
  <c r="BJ17" i="1" s="1"/>
  <c r="BH18" i="1"/>
  <c r="BI18" i="1" s="1"/>
  <c r="BJ18" i="1" s="1"/>
  <c r="BH19" i="1"/>
  <c r="BI19" i="1" s="1"/>
  <c r="BJ19" i="1" s="1"/>
  <c r="BH20" i="1"/>
  <c r="BI20" i="1" s="1"/>
  <c r="BJ20" i="1" s="1"/>
  <c r="BH21" i="1"/>
  <c r="BI21" i="1" s="1"/>
  <c r="BJ21" i="1" s="1"/>
  <c r="BH22" i="1"/>
  <c r="BI22" i="1" s="1"/>
  <c r="BJ22" i="1" s="1"/>
  <c r="BH23" i="1"/>
  <c r="BI23" i="1" s="1"/>
  <c r="BJ23" i="1" s="1"/>
  <c r="BH24" i="1"/>
  <c r="BI24" i="1" s="1"/>
  <c r="BJ24" i="1" s="1"/>
  <c r="BH25" i="1"/>
  <c r="BI25" i="1" s="1"/>
  <c r="BJ25" i="1" s="1"/>
  <c r="BH26" i="1"/>
  <c r="BI26" i="1" s="1"/>
  <c r="BJ26" i="1" s="1"/>
  <c r="BH27" i="1"/>
  <c r="BI27" i="1" s="1"/>
  <c r="BJ27" i="1" s="1"/>
  <c r="BH28" i="1"/>
  <c r="BI28" i="1" s="1"/>
  <c r="BJ28" i="1" s="1"/>
  <c r="BH29" i="1"/>
  <c r="BI29" i="1" s="1"/>
  <c r="BJ29" i="1" s="1"/>
  <c r="BH30" i="1"/>
  <c r="BI30" i="1" s="1"/>
  <c r="BJ30" i="1" s="1"/>
  <c r="BH31" i="1"/>
  <c r="BI31" i="1" s="1"/>
  <c r="BJ31" i="1" s="1"/>
  <c r="BH32" i="1"/>
  <c r="BI32" i="1" s="1"/>
  <c r="BJ32" i="1" s="1"/>
  <c r="BH33" i="1"/>
  <c r="BI33" i="1" s="1"/>
  <c r="BJ33" i="1" s="1"/>
  <c r="BH34" i="1"/>
  <c r="BI34" i="1" s="1"/>
  <c r="BJ34" i="1" s="1"/>
  <c r="BH35" i="1"/>
  <c r="BI35" i="1" s="1"/>
  <c r="BJ35" i="1" s="1"/>
  <c r="BH36" i="1"/>
  <c r="BI36" i="1" s="1"/>
  <c r="BJ36" i="1" s="1"/>
  <c r="BH37" i="1"/>
  <c r="BI37" i="1" s="1"/>
  <c r="BJ37" i="1" s="1"/>
  <c r="BH38" i="1"/>
  <c r="BI38" i="1" s="1"/>
  <c r="BJ38" i="1" s="1"/>
  <c r="BH39" i="1"/>
  <c r="BI39" i="1" s="1"/>
  <c r="BJ39" i="1" s="1"/>
  <c r="BH40" i="1"/>
  <c r="BI40" i="1" s="1"/>
  <c r="BJ40" i="1" s="1"/>
  <c r="BH41" i="1"/>
  <c r="BI41" i="1" s="1"/>
  <c r="BJ41" i="1" s="1"/>
  <c r="BH42" i="1"/>
  <c r="BI42" i="1" s="1"/>
  <c r="BJ42" i="1" s="1"/>
  <c r="AQ8" i="1"/>
  <c r="DD204" i="1"/>
  <c r="DE204" i="1" s="1"/>
  <c r="DD203" i="1"/>
  <c r="DE203" i="1" s="1"/>
  <c r="DC204" i="1"/>
  <c r="DC203" i="1"/>
  <c r="CT151" i="1"/>
  <c r="CT155" i="1"/>
  <c r="CT152" i="1"/>
  <c r="CX156" i="1"/>
  <c r="CW156" i="1"/>
  <c r="CT156" i="1"/>
  <c r="CU155" i="1"/>
  <c r="CU154" i="1"/>
  <c r="CX154" i="1" s="1"/>
  <c r="CT154" i="1"/>
  <c r="CU153" i="1"/>
  <c r="CX153" i="1" s="1"/>
  <c r="CT153" i="1"/>
  <c r="CX152" i="1"/>
  <c r="CU152" i="1"/>
  <c r="CW152" i="1" s="1"/>
  <c r="CU151" i="1"/>
  <c r="CW151" i="1" s="1"/>
  <c r="DC192" i="1"/>
  <c r="DC191" i="1"/>
  <c r="DC190" i="1"/>
  <c r="DC189" i="1"/>
  <c r="DC188" i="1"/>
  <c r="Z1809" i="1"/>
  <c r="U8" i="1"/>
  <c r="F19" i="1"/>
  <c r="Z19" i="1" s="1"/>
  <c r="F20" i="1"/>
  <c r="Z20" i="1" s="1"/>
  <c r="AS8" i="1"/>
  <c r="AX8" i="1" s="1"/>
  <c r="AY8" i="1" s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8" i="1"/>
  <c r="AW8" i="1"/>
  <c r="BD1809" i="1"/>
  <c r="BD9" i="1"/>
  <c r="BD15" i="1"/>
  <c r="AT1809" i="1"/>
  <c r="AV1809" i="1" s="1"/>
  <c r="AW33" i="1"/>
  <c r="AW34" i="1"/>
  <c r="AW35" i="1"/>
  <c r="AW36" i="1"/>
  <c r="AW37" i="1"/>
  <c r="AW38" i="1"/>
  <c r="AW39" i="1"/>
  <c r="AW40" i="1"/>
  <c r="AW41" i="1"/>
  <c r="AW42" i="1"/>
  <c r="AW25" i="1"/>
  <c r="AW26" i="1"/>
  <c r="AW27" i="1"/>
  <c r="AW28" i="1"/>
  <c r="AW29" i="1"/>
  <c r="AW30" i="1"/>
  <c r="AW31" i="1"/>
  <c r="AW32" i="1"/>
  <c r="AW9" i="1"/>
  <c r="AW10" i="1"/>
  <c r="AW11" i="1"/>
  <c r="AW12" i="1"/>
  <c r="AW13" i="1"/>
  <c r="AW14" i="1"/>
  <c r="AW15" i="1"/>
  <c r="AW16" i="1"/>
  <c r="AW17" i="1"/>
  <c r="AW20" i="1"/>
  <c r="AW21" i="1"/>
  <c r="AW22" i="1"/>
  <c r="AW23" i="1"/>
  <c r="AW24" i="1"/>
  <c r="BU25" i="1"/>
  <c r="BT25" i="1"/>
  <c r="BQ25" i="1"/>
  <c r="BR24" i="1"/>
  <c r="BU24" i="1" s="1"/>
  <c r="BQ24" i="1"/>
  <c r="BR23" i="1"/>
  <c r="BU23" i="1" s="1"/>
  <c r="BQ23" i="1"/>
  <c r="BR22" i="1"/>
  <c r="BT22" i="1" s="1"/>
  <c r="BQ22" i="1"/>
  <c r="BR21" i="1"/>
  <c r="BT21" i="1" s="1"/>
  <c r="BQ21" i="1"/>
  <c r="BR20" i="1"/>
  <c r="BQ20" i="1"/>
  <c r="BR17" i="1"/>
  <c r="BR16" i="1"/>
  <c r="BT15" i="1"/>
  <c r="BR15" i="1"/>
  <c r="BT14" i="1"/>
  <c r="BR14" i="1"/>
  <c r="BT13" i="1"/>
  <c r="BR13" i="1"/>
  <c r="BT12" i="1"/>
  <c r="BR12" i="1"/>
  <c r="AO9" i="1"/>
  <c r="AO10" i="1"/>
  <c r="AO11" i="1"/>
  <c r="AO12" i="1"/>
  <c r="AO13" i="1"/>
  <c r="AO14" i="1"/>
  <c r="AO15" i="1"/>
  <c r="AO16" i="1"/>
  <c r="AO17" i="1"/>
  <c r="AO18" i="1"/>
  <c r="AO19" i="1"/>
  <c r="AD1682" i="1"/>
  <c r="AD1530" i="1"/>
  <c r="AD1454" i="1"/>
  <c r="AD1428" i="1"/>
  <c r="AD1418" i="1"/>
  <c r="AD1336" i="1"/>
  <c r="AD1276" i="1"/>
  <c r="AD1217" i="1"/>
  <c r="AD1105" i="1"/>
  <c r="AD975" i="1"/>
  <c r="AD957" i="1"/>
  <c r="AD815" i="1"/>
  <c r="AD703" i="1"/>
  <c r="AD645" i="1"/>
  <c r="AD622" i="1"/>
  <c r="AD526" i="1"/>
  <c r="AD438" i="1"/>
  <c r="AD365" i="1"/>
  <c r="AD279" i="1"/>
  <c r="AD15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M1809" i="1"/>
  <c r="BK1809" i="1" s="1"/>
  <c r="V1809" i="1"/>
  <c r="AJ1809" i="1"/>
  <c r="AG1809" i="1" s="1"/>
  <c r="X20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1809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3" i="1"/>
  <c r="AD1684" i="1"/>
  <c r="AD1685" i="1"/>
  <c r="AD1686" i="1"/>
  <c r="AD1687" i="1"/>
  <c r="AD1688" i="1"/>
  <c r="AD1689" i="1"/>
  <c r="AD1690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1" i="1"/>
  <c r="AD1532" i="1"/>
  <c r="AD1533" i="1"/>
  <c r="AD1534" i="1"/>
  <c r="AD1535" i="1"/>
  <c r="AD1536" i="1"/>
  <c r="AD1537" i="1"/>
  <c r="AD1538" i="1"/>
  <c r="AD1539" i="1"/>
  <c r="AD1540" i="1"/>
  <c r="AD1453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45" i="1"/>
  <c r="AD1446" i="1"/>
  <c r="AD1447" i="1"/>
  <c r="AD1448" i="1"/>
  <c r="AD1449" i="1"/>
  <c r="AD1450" i="1"/>
  <c r="AD1451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22" i="1"/>
  <c r="AD1423" i="1"/>
  <c r="AD1424" i="1"/>
  <c r="AD1425" i="1"/>
  <c r="AD1426" i="1"/>
  <c r="AD1427" i="1"/>
  <c r="AD1429" i="1"/>
  <c r="AD1430" i="1"/>
  <c r="AD1431" i="1"/>
  <c r="AD1417" i="1"/>
  <c r="AD1419" i="1"/>
  <c r="AD142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70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28" i="1"/>
  <c r="AD1329" i="1"/>
  <c r="AD1330" i="1"/>
  <c r="AD1331" i="1"/>
  <c r="AD1332" i="1"/>
  <c r="AD1333" i="1"/>
  <c r="AD1334" i="1"/>
  <c r="AD1335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22" i="1"/>
  <c r="AD1323" i="1"/>
  <c r="AD1324" i="1"/>
  <c r="AD1325" i="1"/>
  <c r="AD1326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272" i="1"/>
  <c r="AD1273" i="1"/>
  <c r="AD1274" i="1"/>
  <c r="AD1275" i="1"/>
  <c r="AD1277" i="1"/>
  <c r="AD1278" i="1"/>
  <c r="AD1279" i="1"/>
  <c r="AD1280" i="1"/>
  <c r="AD1281" i="1"/>
  <c r="AD1282" i="1"/>
  <c r="AD1283" i="1"/>
  <c r="AD1284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11" i="1"/>
  <c r="AD1112" i="1"/>
  <c r="AD1113" i="1"/>
  <c r="AD1114" i="1"/>
  <c r="AD1115" i="1"/>
  <c r="AD1116" i="1"/>
  <c r="AD1117" i="1"/>
  <c r="AD1118" i="1"/>
  <c r="AD1096" i="1"/>
  <c r="AD1097" i="1"/>
  <c r="AD1098" i="1"/>
  <c r="AD1099" i="1"/>
  <c r="AD1100" i="1"/>
  <c r="AD1101" i="1"/>
  <c r="AD1102" i="1"/>
  <c r="AD1103" i="1"/>
  <c r="AD1104" i="1"/>
  <c r="AD1106" i="1"/>
  <c r="AD1107" i="1"/>
  <c r="AD1108" i="1"/>
  <c r="AD1109" i="1"/>
  <c r="AD1094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967" i="1"/>
  <c r="AD968" i="1"/>
  <c r="AD969" i="1"/>
  <c r="AD970" i="1"/>
  <c r="AD971" i="1"/>
  <c r="AD972" i="1"/>
  <c r="AD973" i="1"/>
  <c r="AD974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965" i="1"/>
  <c r="AD953" i="1"/>
  <c r="AD954" i="1"/>
  <c r="AD955" i="1"/>
  <c r="AD956" i="1"/>
  <c r="AD958" i="1"/>
  <c r="AD959" i="1"/>
  <c r="AD960" i="1"/>
  <c r="AD961" i="1"/>
  <c r="AD962" i="1"/>
  <c r="AD963" i="1"/>
  <c r="AD964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15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26" i="1"/>
  <c r="AD825" i="1"/>
  <c r="AD810" i="1"/>
  <c r="AD811" i="1"/>
  <c r="AD812" i="1"/>
  <c r="AD813" i="1"/>
  <c r="AD814" i="1"/>
  <c r="AD816" i="1"/>
  <c r="AD817" i="1"/>
  <c r="AD818" i="1"/>
  <c r="AD819" i="1"/>
  <c r="AD820" i="1"/>
  <c r="AD821" i="1"/>
  <c r="AD822" i="1"/>
  <c r="AD823" i="1"/>
  <c r="AD824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19" i="1"/>
  <c r="AD720" i="1"/>
  <c r="AD721" i="1"/>
  <c r="AD722" i="1"/>
  <c r="AD723" i="1"/>
  <c r="AD724" i="1"/>
  <c r="AD725" i="1"/>
  <c r="AD694" i="1"/>
  <c r="AD695" i="1"/>
  <c r="AD696" i="1"/>
  <c r="AD697" i="1"/>
  <c r="AD698" i="1"/>
  <c r="AD699" i="1"/>
  <c r="AD700" i="1"/>
  <c r="AD701" i="1"/>
  <c r="AD702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38" i="1"/>
  <c r="AD639" i="1"/>
  <c r="AD640" i="1"/>
  <c r="AD641" i="1"/>
  <c r="AD642" i="1"/>
  <c r="AD643" i="1"/>
  <c r="AD644" i="1"/>
  <c r="AD646" i="1"/>
  <c r="AD647" i="1"/>
  <c r="AD648" i="1"/>
  <c r="AD634" i="1"/>
  <c r="AD635" i="1"/>
  <c r="AD636" i="1"/>
  <c r="AD632" i="1"/>
  <c r="AD633" i="1"/>
  <c r="AD611" i="1"/>
  <c r="AD612" i="1"/>
  <c r="AD613" i="1"/>
  <c r="AD614" i="1"/>
  <c r="AD615" i="1"/>
  <c r="AD616" i="1"/>
  <c r="AD617" i="1"/>
  <c r="AD618" i="1"/>
  <c r="AD619" i="1"/>
  <c r="AD620" i="1"/>
  <c r="AD621" i="1"/>
  <c r="AD623" i="1"/>
  <c r="AD624" i="1"/>
  <c r="AD625" i="1"/>
  <c r="AD626" i="1"/>
  <c r="AD627" i="1"/>
  <c r="AD628" i="1"/>
  <c r="AD629" i="1"/>
  <c r="AD630" i="1"/>
  <c r="AD609" i="1"/>
  <c r="AD610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39" i="1"/>
  <c r="AD520" i="1"/>
  <c r="AD521" i="1"/>
  <c r="AD522" i="1"/>
  <c r="AD523" i="1"/>
  <c r="AD524" i="1"/>
  <c r="AD525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431" i="1"/>
  <c r="AD432" i="1"/>
  <c r="AD433" i="1"/>
  <c r="AD434" i="1"/>
  <c r="AD435" i="1"/>
  <c r="AD436" i="1"/>
  <c r="AD437" i="1"/>
  <c r="AD439" i="1"/>
  <c r="AD440" i="1"/>
  <c r="AD441" i="1"/>
  <c r="AD442" i="1"/>
  <c r="AD443" i="1"/>
  <c r="AD444" i="1"/>
  <c r="AD445" i="1"/>
  <c r="AD429" i="1"/>
  <c r="AD419" i="1"/>
  <c r="AD420" i="1"/>
  <c r="AD421" i="1"/>
  <c r="AD422" i="1"/>
  <c r="AD423" i="1"/>
  <c r="AD424" i="1"/>
  <c r="AD425" i="1"/>
  <c r="AD426" i="1"/>
  <c r="AD427" i="1"/>
  <c r="AD428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00" i="1"/>
  <c r="AD401" i="1"/>
  <c r="AD402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72" i="1"/>
  <c r="AD364" i="1"/>
  <c r="AD366" i="1"/>
  <c r="AD367" i="1"/>
  <c r="AD368" i="1"/>
  <c r="AD369" i="1"/>
  <c r="AD370" i="1"/>
  <c r="AD371" i="1"/>
  <c r="AD362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44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05" i="1"/>
  <c r="AD306" i="1"/>
  <c r="AD307" i="1"/>
  <c r="AD308" i="1"/>
  <c r="AD303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80" i="1"/>
  <c r="AD281" i="1"/>
  <c r="AD282" i="1"/>
  <c r="AD283" i="1"/>
  <c r="AD284" i="1"/>
  <c r="AD285" i="1"/>
  <c r="AD286" i="1"/>
  <c r="AD287" i="1"/>
  <c r="AD288" i="1"/>
  <c r="AD263" i="1"/>
  <c r="AD264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05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185" i="1"/>
  <c r="AD186" i="1"/>
  <c r="AD187" i="1"/>
  <c r="AD188" i="1"/>
  <c r="AD189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62" i="1"/>
  <c r="AD163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9" i="1"/>
  <c r="AD160" i="1"/>
  <c r="AD161" i="1"/>
  <c r="AA1809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9" i="1"/>
  <c r="AA180" i="1"/>
  <c r="AA181" i="1"/>
  <c r="AA182" i="1"/>
  <c r="AA183" i="1"/>
  <c r="AA184" i="1"/>
  <c r="AA185" i="1"/>
  <c r="AA186" i="1"/>
  <c r="AA187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300" i="1"/>
  <c r="AA301" i="1"/>
  <c r="AA302" i="1"/>
  <c r="AA303" i="1"/>
  <c r="AA304" i="1"/>
  <c r="AA305" i="1"/>
  <c r="AA306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60" i="1"/>
  <c r="AA361" i="1"/>
  <c r="AA362" i="1"/>
  <c r="AA363" i="1"/>
  <c r="AA364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7" i="1"/>
  <c r="AA428" i="1"/>
  <c r="AA429" i="1"/>
  <c r="AA430" i="1"/>
  <c r="AA431" i="1"/>
  <c r="AA432" i="1"/>
  <c r="AA433" i="1"/>
  <c r="AA434" i="1"/>
  <c r="AA435" i="1"/>
  <c r="AA436" i="1"/>
  <c r="AA437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6" i="1"/>
  <c r="AA647" i="1"/>
  <c r="AA648" i="1"/>
  <c r="AA649" i="1"/>
  <c r="AA650" i="1"/>
  <c r="AA651" i="1"/>
  <c r="AA652" i="1"/>
  <c r="AA653" i="1"/>
  <c r="AA654" i="1"/>
  <c r="AA655" i="1"/>
  <c r="AA656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6" i="1"/>
  <c r="AA1107" i="1"/>
  <c r="AA1108" i="1"/>
  <c r="AA1109" i="1"/>
  <c r="AA1110" i="1"/>
  <c r="AA1111" i="1"/>
  <c r="AA1112" i="1"/>
  <c r="AA1113" i="1"/>
  <c r="AA1114" i="1"/>
  <c r="AA1116" i="1"/>
  <c r="AA1117" i="1"/>
  <c r="AA1118" i="1"/>
  <c r="AA1119" i="1"/>
  <c r="AA1120" i="1"/>
  <c r="AA1121" i="1"/>
  <c r="AA1122" i="1"/>
  <c r="AA1123" i="1"/>
  <c r="AA1124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9" i="1"/>
  <c r="AA1420" i="1"/>
  <c r="AA1421" i="1"/>
  <c r="AA1422" i="1"/>
  <c r="AA1423" i="1"/>
  <c r="AA1424" i="1"/>
  <c r="AA1425" i="1"/>
  <c r="AA1426" i="1"/>
  <c r="AA1427" i="1"/>
  <c r="AA1429" i="1"/>
  <c r="AA1430" i="1"/>
  <c r="AA1431" i="1"/>
  <c r="AA1432" i="1"/>
  <c r="AA1433" i="1"/>
  <c r="AA1434" i="1"/>
  <c r="AA1435" i="1"/>
  <c r="AA1436" i="1"/>
  <c r="AA1438" i="1"/>
  <c r="AA1439" i="1"/>
  <c r="AA1440" i="1"/>
  <c r="AA1441" i="1"/>
  <c r="AA1442" i="1"/>
  <c r="AA1443" i="1"/>
  <c r="AA1444" i="1"/>
  <c r="AA1445" i="1"/>
  <c r="AA1446" i="1"/>
  <c r="AA1447" i="1"/>
  <c r="AA1449" i="1"/>
  <c r="AA1450" i="1"/>
  <c r="AA1451" i="1"/>
  <c r="AA1452" i="1"/>
  <c r="AA1453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4" i="1"/>
  <c r="AA45" i="1"/>
  <c r="AA46" i="1"/>
  <c r="X19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9" i="1"/>
  <c r="X180" i="1"/>
  <c r="X181" i="1"/>
  <c r="X182" i="1"/>
  <c r="X183" i="1"/>
  <c r="X184" i="1"/>
  <c r="X185" i="1"/>
  <c r="X186" i="1"/>
  <c r="X187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300" i="1"/>
  <c r="X301" i="1"/>
  <c r="X302" i="1"/>
  <c r="X303" i="1"/>
  <c r="X304" i="1"/>
  <c r="X305" i="1"/>
  <c r="X306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60" i="1"/>
  <c r="X361" i="1"/>
  <c r="X362" i="1"/>
  <c r="X363" i="1"/>
  <c r="X364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7" i="1"/>
  <c r="X428" i="1"/>
  <c r="X429" i="1"/>
  <c r="X430" i="1"/>
  <c r="X431" i="1"/>
  <c r="X432" i="1"/>
  <c r="X433" i="1"/>
  <c r="X434" i="1"/>
  <c r="X435" i="1"/>
  <c r="X436" i="1"/>
  <c r="X437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6" i="1"/>
  <c r="X647" i="1"/>
  <c r="X648" i="1"/>
  <c r="X649" i="1"/>
  <c r="X650" i="1"/>
  <c r="X651" i="1"/>
  <c r="X652" i="1"/>
  <c r="X653" i="1"/>
  <c r="X654" i="1"/>
  <c r="X655" i="1"/>
  <c r="X656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6" i="1"/>
  <c r="X1107" i="1"/>
  <c r="X1108" i="1"/>
  <c r="X1109" i="1"/>
  <c r="X1110" i="1"/>
  <c r="X1111" i="1"/>
  <c r="X1112" i="1"/>
  <c r="X1113" i="1"/>
  <c r="X1114" i="1"/>
  <c r="X1116" i="1"/>
  <c r="X1117" i="1"/>
  <c r="X1118" i="1"/>
  <c r="X1119" i="1"/>
  <c r="X1120" i="1"/>
  <c r="X1121" i="1"/>
  <c r="X1122" i="1"/>
  <c r="X1123" i="1"/>
  <c r="X1124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9" i="1"/>
  <c r="X1420" i="1"/>
  <c r="X1421" i="1"/>
  <c r="X1422" i="1"/>
  <c r="X1423" i="1"/>
  <c r="X1424" i="1"/>
  <c r="X1425" i="1"/>
  <c r="X1426" i="1"/>
  <c r="X1427" i="1"/>
  <c r="X1429" i="1"/>
  <c r="X1430" i="1"/>
  <c r="X1431" i="1"/>
  <c r="X1432" i="1"/>
  <c r="X1433" i="1"/>
  <c r="X1434" i="1"/>
  <c r="X1435" i="1"/>
  <c r="X1436" i="1"/>
  <c r="X1438" i="1"/>
  <c r="X1439" i="1"/>
  <c r="X1440" i="1"/>
  <c r="X1441" i="1"/>
  <c r="X1442" i="1"/>
  <c r="X1443" i="1"/>
  <c r="X1444" i="1"/>
  <c r="X1445" i="1"/>
  <c r="X1446" i="1"/>
  <c r="X1447" i="1"/>
  <c r="X1449" i="1"/>
  <c r="X1450" i="1"/>
  <c r="X1451" i="1"/>
  <c r="X1452" i="1"/>
  <c r="X1453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R14" i="1"/>
  <c r="I8" i="1"/>
  <c r="I9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Z10" i="1" s="1"/>
  <c r="G10" i="1"/>
  <c r="F11" i="1"/>
  <c r="Z11" i="1" s="1"/>
  <c r="G11" i="1"/>
  <c r="F12" i="1"/>
  <c r="Z12" i="1" s="1"/>
  <c r="G12" i="1"/>
  <c r="F13" i="1"/>
  <c r="Z13" i="1" s="1"/>
  <c r="G13" i="1"/>
  <c r="F14" i="1"/>
  <c r="Z14" i="1" s="1"/>
  <c r="G14" i="1"/>
  <c r="F15" i="1"/>
  <c r="Z15" i="1" s="1"/>
  <c r="G15" i="1"/>
  <c r="F16" i="1"/>
  <c r="Z16" i="1" s="1"/>
  <c r="G16" i="1"/>
  <c r="F17" i="1"/>
  <c r="Z17" i="1" s="1"/>
  <c r="G17" i="1"/>
  <c r="F18" i="1"/>
  <c r="Z18" i="1" s="1"/>
  <c r="G18" i="1"/>
  <c r="G19" i="1"/>
  <c r="G20" i="1"/>
  <c r="F21" i="1"/>
  <c r="Z21" i="1" s="1"/>
  <c r="G21" i="1"/>
  <c r="F22" i="1"/>
  <c r="Z22" i="1" s="1"/>
  <c r="G22" i="1"/>
  <c r="F23" i="1"/>
  <c r="Z23" i="1" s="1"/>
  <c r="G23" i="1"/>
  <c r="F24" i="1"/>
  <c r="Z24" i="1" s="1"/>
  <c r="G24" i="1"/>
  <c r="F25" i="1"/>
  <c r="Z25" i="1" s="1"/>
  <c r="G25" i="1"/>
  <c r="F26" i="1"/>
  <c r="Z26" i="1" s="1"/>
  <c r="G26" i="1"/>
  <c r="F27" i="1"/>
  <c r="Z27" i="1" s="1"/>
  <c r="G27" i="1"/>
  <c r="F28" i="1"/>
  <c r="Z28" i="1" s="1"/>
  <c r="G28" i="1"/>
  <c r="F29" i="1"/>
  <c r="Z29" i="1" s="1"/>
  <c r="G29" i="1"/>
  <c r="F30" i="1"/>
  <c r="Z30" i="1" s="1"/>
  <c r="G30" i="1"/>
  <c r="F31" i="1"/>
  <c r="Z31" i="1" s="1"/>
  <c r="G31" i="1"/>
  <c r="F32" i="1"/>
  <c r="Z32" i="1" s="1"/>
  <c r="G32" i="1"/>
  <c r="F33" i="1"/>
  <c r="Z33" i="1" s="1"/>
  <c r="G33" i="1"/>
  <c r="F34" i="1"/>
  <c r="Z34" i="1" s="1"/>
  <c r="G34" i="1"/>
  <c r="F35" i="1"/>
  <c r="Z35" i="1" s="1"/>
  <c r="G35" i="1"/>
  <c r="F36" i="1"/>
  <c r="Z36" i="1" s="1"/>
  <c r="G36" i="1"/>
  <c r="F37" i="1"/>
  <c r="Z37" i="1" s="1"/>
  <c r="G37" i="1"/>
  <c r="F38" i="1"/>
  <c r="Z38" i="1" s="1"/>
  <c r="G38" i="1"/>
  <c r="F39" i="1"/>
  <c r="Z39" i="1" s="1"/>
  <c r="G39" i="1"/>
  <c r="F40" i="1"/>
  <c r="Z40" i="1" s="1"/>
  <c r="G40" i="1"/>
  <c r="F41" i="1"/>
  <c r="Z41" i="1" s="1"/>
  <c r="G41" i="1"/>
  <c r="F42" i="1"/>
  <c r="Z42" i="1" s="1"/>
  <c r="G42" i="1"/>
  <c r="F43" i="1"/>
  <c r="Z43" i="1" s="1"/>
  <c r="G43" i="1"/>
  <c r="F44" i="1"/>
  <c r="Z44" i="1" s="1"/>
  <c r="G44" i="1"/>
  <c r="F45" i="1"/>
  <c r="Z45" i="1" s="1"/>
  <c r="G45" i="1"/>
  <c r="F46" i="1"/>
  <c r="Z46" i="1" s="1"/>
  <c r="G46" i="1"/>
  <c r="F47" i="1"/>
  <c r="Z47" i="1" s="1"/>
  <c r="G47" i="1"/>
  <c r="F48" i="1"/>
  <c r="Z48" i="1" s="1"/>
  <c r="G48" i="1"/>
  <c r="F49" i="1"/>
  <c r="Z49" i="1" s="1"/>
  <c r="G49" i="1"/>
  <c r="F50" i="1"/>
  <c r="Z50" i="1" s="1"/>
  <c r="G50" i="1"/>
  <c r="F51" i="1"/>
  <c r="Z51" i="1" s="1"/>
  <c r="G51" i="1"/>
  <c r="F52" i="1"/>
  <c r="Z52" i="1" s="1"/>
  <c r="G52" i="1"/>
  <c r="F53" i="1"/>
  <c r="Z53" i="1" s="1"/>
  <c r="G53" i="1"/>
  <c r="F54" i="1"/>
  <c r="Z54" i="1" s="1"/>
  <c r="G54" i="1"/>
  <c r="F55" i="1"/>
  <c r="Z55" i="1" s="1"/>
  <c r="G55" i="1"/>
  <c r="F56" i="1"/>
  <c r="Z56" i="1" s="1"/>
  <c r="G56" i="1"/>
  <c r="F57" i="1"/>
  <c r="Z57" i="1" s="1"/>
  <c r="G57" i="1"/>
  <c r="F58" i="1"/>
  <c r="Z58" i="1" s="1"/>
  <c r="G58" i="1"/>
  <c r="F59" i="1"/>
  <c r="Z59" i="1" s="1"/>
  <c r="G59" i="1"/>
  <c r="F60" i="1"/>
  <c r="Z60" i="1" s="1"/>
  <c r="G60" i="1"/>
  <c r="F61" i="1"/>
  <c r="Z61" i="1" s="1"/>
  <c r="G61" i="1"/>
  <c r="F62" i="1"/>
  <c r="Z62" i="1" s="1"/>
  <c r="G62" i="1"/>
  <c r="F63" i="1"/>
  <c r="Z63" i="1" s="1"/>
  <c r="G63" i="1"/>
  <c r="F64" i="1"/>
  <c r="Z64" i="1" s="1"/>
  <c r="G64" i="1"/>
  <c r="F65" i="1"/>
  <c r="Z65" i="1" s="1"/>
  <c r="G65" i="1"/>
  <c r="F66" i="1"/>
  <c r="Z66" i="1" s="1"/>
  <c r="G66" i="1"/>
  <c r="F67" i="1"/>
  <c r="Z67" i="1" s="1"/>
  <c r="G67" i="1"/>
  <c r="F68" i="1"/>
  <c r="Z68" i="1" s="1"/>
  <c r="G68" i="1"/>
  <c r="F69" i="1"/>
  <c r="Z69" i="1" s="1"/>
  <c r="G69" i="1"/>
  <c r="F70" i="1"/>
  <c r="Z70" i="1" s="1"/>
  <c r="G70" i="1"/>
  <c r="F71" i="1"/>
  <c r="Z71" i="1" s="1"/>
  <c r="G71" i="1"/>
  <c r="F72" i="1"/>
  <c r="Z72" i="1" s="1"/>
  <c r="G72" i="1"/>
  <c r="F73" i="1"/>
  <c r="Z73" i="1" s="1"/>
  <c r="G73" i="1"/>
  <c r="F74" i="1"/>
  <c r="Z74" i="1" s="1"/>
  <c r="G74" i="1"/>
  <c r="F75" i="1"/>
  <c r="Z75" i="1" s="1"/>
  <c r="G75" i="1"/>
  <c r="F76" i="1"/>
  <c r="Z76" i="1" s="1"/>
  <c r="G76" i="1"/>
  <c r="F77" i="1"/>
  <c r="Z77" i="1" s="1"/>
  <c r="G77" i="1"/>
  <c r="F78" i="1"/>
  <c r="Z78" i="1" s="1"/>
  <c r="G78" i="1"/>
  <c r="F79" i="1"/>
  <c r="Z79" i="1" s="1"/>
  <c r="G79" i="1"/>
  <c r="F80" i="1"/>
  <c r="Z80" i="1" s="1"/>
  <c r="G80" i="1"/>
  <c r="F81" i="1"/>
  <c r="Z81" i="1" s="1"/>
  <c r="G81" i="1"/>
  <c r="F82" i="1"/>
  <c r="Z82" i="1" s="1"/>
  <c r="G82" i="1"/>
  <c r="F83" i="1"/>
  <c r="Z83" i="1" s="1"/>
  <c r="G83" i="1"/>
  <c r="F84" i="1"/>
  <c r="Z84" i="1" s="1"/>
  <c r="G84" i="1"/>
  <c r="F85" i="1"/>
  <c r="Z85" i="1" s="1"/>
  <c r="G85" i="1"/>
  <c r="F86" i="1"/>
  <c r="Z86" i="1" s="1"/>
  <c r="G86" i="1"/>
  <c r="F87" i="1"/>
  <c r="Z87" i="1" s="1"/>
  <c r="G87" i="1"/>
  <c r="F88" i="1"/>
  <c r="Z88" i="1" s="1"/>
  <c r="G88" i="1"/>
  <c r="F89" i="1"/>
  <c r="Z89" i="1" s="1"/>
  <c r="G89" i="1"/>
  <c r="F90" i="1"/>
  <c r="Z90" i="1" s="1"/>
  <c r="G90" i="1"/>
  <c r="F91" i="1"/>
  <c r="Z91" i="1" s="1"/>
  <c r="G91" i="1"/>
  <c r="F92" i="1"/>
  <c r="Z92" i="1" s="1"/>
  <c r="G92" i="1"/>
  <c r="F93" i="1"/>
  <c r="Z93" i="1" s="1"/>
  <c r="G93" i="1"/>
  <c r="F94" i="1"/>
  <c r="Z94" i="1" s="1"/>
  <c r="G94" i="1"/>
  <c r="F95" i="1"/>
  <c r="Z95" i="1" s="1"/>
  <c r="G95" i="1"/>
  <c r="F96" i="1"/>
  <c r="Z96" i="1" s="1"/>
  <c r="G96" i="1"/>
  <c r="F97" i="1"/>
  <c r="Z97" i="1" s="1"/>
  <c r="G97" i="1"/>
  <c r="F98" i="1"/>
  <c r="Z98" i="1" s="1"/>
  <c r="G98" i="1"/>
  <c r="F99" i="1"/>
  <c r="Z99" i="1" s="1"/>
  <c r="G99" i="1"/>
  <c r="F100" i="1"/>
  <c r="Z100" i="1" s="1"/>
  <c r="G100" i="1"/>
  <c r="F101" i="1"/>
  <c r="Z101" i="1" s="1"/>
  <c r="G101" i="1"/>
  <c r="F102" i="1"/>
  <c r="Z102" i="1" s="1"/>
  <c r="G102" i="1"/>
  <c r="F103" i="1"/>
  <c r="Z103" i="1" s="1"/>
  <c r="G103" i="1"/>
  <c r="F104" i="1"/>
  <c r="Z104" i="1" s="1"/>
  <c r="G104" i="1"/>
  <c r="F105" i="1"/>
  <c r="Z105" i="1" s="1"/>
  <c r="G105" i="1"/>
  <c r="F106" i="1"/>
  <c r="Z106" i="1" s="1"/>
  <c r="G106" i="1"/>
  <c r="F107" i="1"/>
  <c r="Z107" i="1" s="1"/>
  <c r="G107" i="1"/>
  <c r="F108" i="1"/>
  <c r="Z108" i="1" s="1"/>
  <c r="G108" i="1"/>
  <c r="F109" i="1"/>
  <c r="Z109" i="1" s="1"/>
  <c r="G109" i="1"/>
  <c r="F110" i="1"/>
  <c r="Z110" i="1" s="1"/>
  <c r="G110" i="1"/>
  <c r="F111" i="1"/>
  <c r="Z111" i="1" s="1"/>
  <c r="G111" i="1"/>
  <c r="F112" i="1"/>
  <c r="Z112" i="1" s="1"/>
  <c r="G112" i="1"/>
  <c r="F113" i="1"/>
  <c r="Z113" i="1" s="1"/>
  <c r="G113" i="1"/>
  <c r="F114" i="1"/>
  <c r="Z114" i="1" s="1"/>
  <c r="G114" i="1"/>
  <c r="F115" i="1"/>
  <c r="Z115" i="1" s="1"/>
  <c r="G115" i="1"/>
  <c r="F116" i="1"/>
  <c r="Z116" i="1" s="1"/>
  <c r="G116" i="1"/>
  <c r="F117" i="1"/>
  <c r="Z117" i="1" s="1"/>
  <c r="G117" i="1"/>
  <c r="F118" i="1"/>
  <c r="Z118" i="1" s="1"/>
  <c r="G118" i="1"/>
  <c r="F119" i="1"/>
  <c r="Z119" i="1" s="1"/>
  <c r="G119" i="1"/>
  <c r="F120" i="1"/>
  <c r="Z120" i="1" s="1"/>
  <c r="G120" i="1"/>
  <c r="F121" i="1"/>
  <c r="Z121" i="1" s="1"/>
  <c r="G121" i="1"/>
  <c r="F122" i="1"/>
  <c r="Z122" i="1" s="1"/>
  <c r="G122" i="1"/>
  <c r="F123" i="1"/>
  <c r="Z123" i="1" s="1"/>
  <c r="G123" i="1"/>
  <c r="F124" i="1"/>
  <c r="Z124" i="1" s="1"/>
  <c r="G124" i="1"/>
  <c r="F125" i="1"/>
  <c r="Z125" i="1" s="1"/>
  <c r="G125" i="1"/>
  <c r="F126" i="1"/>
  <c r="Z126" i="1" s="1"/>
  <c r="G126" i="1"/>
  <c r="F127" i="1"/>
  <c r="Z127" i="1" s="1"/>
  <c r="G127" i="1"/>
  <c r="F128" i="1"/>
  <c r="Z128" i="1" s="1"/>
  <c r="G128" i="1"/>
  <c r="F129" i="1"/>
  <c r="Z129" i="1" s="1"/>
  <c r="G129" i="1"/>
  <c r="F130" i="1"/>
  <c r="Z130" i="1" s="1"/>
  <c r="G130" i="1"/>
  <c r="F131" i="1"/>
  <c r="Z131" i="1" s="1"/>
  <c r="G131" i="1"/>
  <c r="F132" i="1"/>
  <c r="Z132" i="1" s="1"/>
  <c r="G132" i="1"/>
  <c r="F133" i="1"/>
  <c r="Z133" i="1" s="1"/>
  <c r="G133" i="1"/>
  <c r="F134" i="1"/>
  <c r="Z134" i="1" s="1"/>
  <c r="G134" i="1"/>
  <c r="F135" i="1"/>
  <c r="Z135" i="1" s="1"/>
  <c r="G135" i="1"/>
  <c r="F136" i="1"/>
  <c r="Z136" i="1" s="1"/>
  <c r="G136" i="1"/>
  <c r="F137" i="1"/>
  <c r="Z137" i="1" s="1"/>
  <c r="G137" i="1"/>
  <c r="F138" i="1"/>
  <c r="Z138" i="1" s="1"/>
  <c r="G138" i="1"/>
  <c r="F139" i="1"/>
  <c r="Z139" i="1" s="1"/>
  <c r="G139" i="1"/>
  <c r="F140" i="1"/>
  <c r="Z140" i="1" s="1"/>
  <c r="G140" i="1"/>
  <c r="F141" i="1"/>
  <c r="Z141" i="1" s="1"/>
  <c r="G141" i="1"/>
  <c r="F142" i="1"/>
  <c r="Z142" i="1" s="1"/>
  <c r="G142" i="1"/>
  <c r="F143" i="1"/>
  <c r="Z143" i="1" s="1"/>
  <c r="G143" i="1"/>
  <c r="F144" i="1"/>
  <c r="Z144" i="1" s="1"/>
  <c r="G144" i="1"/>
  <c r="F145" i="1"/>
  <c r="Z145" i="1" s="1"/>
  <c r="G145" i="1"/>
  <c r="F146" i="1"/>
  <c r="Z146" i="1" s="1"/>
  <c r="G146" i="1"/>
  <c r="F147" i="1"/>
  <c r="Z147" i="1" s="1"/>
  <c r="G147" i="1"/>
  <c r="F148" i="1"/>
  <c r="Z148" i="1" s="1"/>
  <c r="G148" i="1"/>
  <c r="F149" i="1"/>
  <c r="Z149" i="1" s="1"/>
  <c r="G149" i="1"/>
  <c r="F150" i="1"/>
  <c r="Z150" i="1" s="1"/>
  <c r="G150" i="1"/>
  <c r="F151" i="1"/>
  <c r="Z151" i="1" s="1"/>
  <c r="G151" i="1"/>
  <c r="F152" i="1"/>
  <c r="Z152" i="1" s="1"/>
  <c r="G152" i="1"/>
  <c r="F153" i="1"/>
  <c r="Z153" i="1" s="1"/>
  <c r="G153" i="1"/>
  <c r="F154" i="1"/>
  <c r="Z154" i="1" s="1"/>
  <c r="G154" i="1"/>
  <c r="F155" i="1"/>
  <c r="Z155" i="1" s="1"/>
  <c r="G155" i="1"/>
  <c r="F156" i="1"/>
  <c r="Z156" i="1" s="1"/>
  <c r="G156" i="1"/>
  <c r="F157" i="1"/>
  <c r="Z157" i="1" s="1"/>
  <c r="G157" i="1"/>
  <c r="F158" i="1"/>
  <c r="Z158" i="1" s="1"/>
  <c r="G158" i="1"/>
  <c r="F159" i="1"/>
  <c r="Z159" i="1" s="1"/>
  <c r="G159" i="1"/>
  <c r="F160" i="1"/>
  <c r="Z160" i="1" s="1"/>
  <c r="G160" i="1"/>
  <c r="F161" i="1"/>
  <c r="Z161" i="1" s="1"/>
  <c r="G161" i="1"/>
  <c r="F162" i="1"/>
  <c r="Z162" i="1" s="1"/>
  <c r="G162" i="1"/>
  <c r="F163" i="1"/>
  <c r="Z163" i="1" s="1"/>
  <c r="G163" i="1"/>
  <c r="F164" i="1"/>
  <c r="Z164" i="1" s="1"/>
  <c r="G164" i="1"/>
  <c r="F165" i="1"/>
  <c r="Z165" i="1" s="1"/>
  <c r="G165" i="1"/>
  <c r="F166" i="1"/>
  <c r="Z166" i="1" s="1"/>
  <c r="G166" i="1"/>
  <c r="F167" i="1"/>
  <c r="Z167" i="1" s="1"/>
  <c r="G167" i="1"/>
  <c r="F168" i="1"/>
  <c r="Z168" i="1" s="1"/>
  <c r="G168" i="1"/>
  <c r="F169" i="1"/>
  <c r="Z169" i="1" s="1"/>
  <c r="G169" i="1"/>
  <c r="F170" i="1"/>
  <c r="Z170" i="1" s="1"/>
  <c r="G170" i="1"/>
  <c r="F171" i="1"/>
  <c r="Z171" i="1" s="1"/>
  <c r="G171" i="1"/>
  <c r="F172" i="1"/>
  <c r="Z172" i="1" s="1"/>
  <c r="G172" i="1"/>
  <c r="F173" i="1"/>
  <c r="Z173" i="1" s="1"/>
  <c r="G173" i="1"/>
  <c r="F174" i="1"/>
  <c r="Z174" i="1" s="1"/>
  <c r="G174" i="1"/>
  <c r="F175" i="1"/>
  <c r="Z175" i="1" s="1"/>
  <c r="G175" i="1"/>
  <c r="F176" i="1"/>
  <c r="Z176" i="1" s="1"/>
  <c r="G176" i="1"/>
  <c r="F177" i="1"/>
  <c r="Z177" i="1" s="1"/>
  <c r="G177" i="1"/>
  <c r="F178" i="1"/>
  <c r="Z178" i="1" s="1"/>
  <c r="G178" i="1"/>
  <c r="F179" i="1"/>
  <c r="Z179" i="1" s="1"/>
  <c r="G179" i="1"/>
  <c r="F180" i="1"/>
  <c r="Z180" i="1" s="1"/>
  <c r="G180" i="1"/>
  <c r="F181" i="1"/>
  <c r="Z181" i="1" s="1"/>
  <c r="G181" i="1"/>
  <c r="F182" i="1"/>
  <c r="Z182" i="1" s="1"/>
  <c r="G182" i="1"/>
  <c r="F183" i="1"/>
  <c r="Z183" i="1" s="1"/>
  <c r="G183" i="1"/>
  <c r="F184" i="1"/>
  <c r="Z184" i="1" s="1"/>
  <c r="G184" i="1"/>
  <c r="F185" i="1"/>
  <c r="Z185" i="1" s="1"/>
  <c r="G185" i="1"/>
  <c r="F186" i="1"/>
  <c r="Z186" i="1" s="1"/>
  <c r="G186" i="1"/>
  <c r="F187" i="1"/>
  <c r="Z187" i="1" s="1"/>
  <c r="G187" i="1"/>
  <c r="F188" i="1"/>
  <c r="Z188" i="1" s="1"/>
  <c r="G188" i="1"/>
  <c r="F189" i="1"/>
  <c r="Z189" i="1" s="1"/>
  <c r="G189" i="1"/>
  <c r="F190" i="1"/>
  <c r="Z190" i="1" s="1"/>
  <c r="G190" i="1"/>
  <c r="F191" i="1"/>
  <c r="Z191" i="1" s="1"/>
  <c r="G191" i="1"/>
  <c r="F192" i="1"/>
  <c r="Z192" i="1" s="1"/>
  <c r="G192" i="1"/>
  <c r="F193" i="1"/>
  <c r="Z193" i="1" s="1"/>
  <c r="G193" i="1"/>
  <c r="F194" i="1"/>
  <c r="Z194" i="1" s="1"/>
  <c r="G194" i="1"/>
  <c r="F195" i="1"/>
  <c r="Z195" i="1" s="1"/>
  <c r="G195" i="1"/>
  <c r="F196" i="1"/>
  <c r="Z196" i="1" s="1"/>
  <c r="G196" i="1"/>
  <c r="F197" i="1"/>
  <c r="Z197" i="1" s="1"/>
  <c r="G197" i="1"/>
  <c r="F198" i="1"/>
  <c r="Z198" i="1" s="1"/>
  <c r="G198" i="1"/>
  <c r="F199" i="1"/>
  <c r="Z199" i="1" s="1"/>
  <c r="G199" i="1"/>
  <c r="F200" i="1"/>
  <c r="Z200" i="1" s="1"/>
  <c r="G200" i="1"/>
  <c r="F201" i="1"/>
  <c r="Z201" i="1" s="1"/>
  <c r="G201" i="1"/>
  <c r="F202" i="1"/>
  <c r="Z202" i="1" s="1"/>
  <c r="G202" i="1"/>
  <c r="F203" i="1"/>
  <c r="Z203" i="1" s="1"/>
  <c r="G203" i="1"/>
  <c r="F204" i="1"/>
  <c r="Z204" i="1" s="1"/>
  <c r="G204" i="1"/>
  <c r="F205" i="1"/>
  <c r="Z205" i="1" s="1"/>
  <c r="G205" i="1"/>
  <c r="F206" i="1"/>
  <c r="Z206" i="1" s="1"/>
  <c r="G206" i="1"/>
  <c r="F207" i="1"/>
  <c r="Z207" i="1" s="1"/>
  <c r="G207" i="1"/>
  <c r="F208" i="1"/>
  <c r="Z208" i="1" s="1"/>
  <c r="G208" i="1"/>
  <c r="F209" i="1"/>
  <c r="Z209" i="1" s="1"/>
  <c r="G209" i="1"/>
  <c r="F210" i="1"/>
  <c r="Z210" i="1" s="1"/>
  <c r="G210" i="1"/>
  <c r="F211" i="1"/>
  <c r="Z211" i="1" s="1"/>
  <c r="G211" i="1"/>
  <c r="F212" i="1"/>
  <c r="Z212" i="1" s="1"/>
  <c r="G212" i="1"/>
  <c r="F213" i="1"/>
  <c r="Z213" i="1" s="1"/>
  <c r="G213" i="1"/>
  <c r="F214" i="1"/>
  <c r="Z214" i="1" s="1"/>
  <c r="G214" i="1"/>
  <c r="F215" i="1"/>
  <c r="Z215" i="1" s="1"/>
  <c r="G215" i="1"/>
  <c r="F216" i="1"/>
  <c r="Z216" i="1" s="1"/>
  <c r="G216" i="1"/>
  <c r="F217" i="1"/>
  <c r="Z217" i="1" s="1"/>
  <c r="G217" i="1"/>
  <c r="F218" i="1"/>
  <c r="Z218" i="1" s="1"/>
  <c r="G218" i="1"/>
  <c r="F219" i="1"/>
  <c r="Z219" i="1" s="1"/>
  <c r="G219" i="1"/>
  <c r="F220" i="1"/>
  <c r="Z220" i="1" s="1"/>
  <c r="G220" i="1"/>
  <c r="F221" i="1"/>
  <c r="Z221" i="1" s="1"/>
  <c r="G221" i="1"/>
  <c r="F222" i="1"/>
  <c r="Z222" i="1" s="1"/>
  <c r="G222" i="1"/>
  <c r="F223" i="1"/>
  <c r="Z223" i="1" s="1"/>
  <c r="G223" i="1"/>
  <c r="F224" i="1"/>
  <c r="Z224" i="1" s="1"/>
  <c r="G224" i="1"/>
  <c r="F225" i="1"/>
  <c r="Z225" i="1" s="1"/>
  <c r="G225" i="1"/>
  <c r="F226" i="1"/>
  <c r="Z226" i="1" s="1"/>
  <c r="G226" i="1"/>
  <c r="F227" i="1"/>
  <c r="Z227" i="1" s="1"/>
  <c r="G227" i="1"/>
  <c r="F228" i="1"/>
  <c r="Z228" i="1" s="1"/>
  <c r="G228" i="1"/>
  <c r="F229" i="1"/>
  <c r="Z229" i="1" s="1"/>
  <c r="G229" i="1"/>
  <c r="F230" i="1"/>
  <c r="Z230" i="1" s="1"/>
  <c r="G230" i="1"/>
  <c r="F231" i="1"/>
  <c r="Z231" i="1" s="1"/>
  <c r="G231" i="1"/>
  <c r="F232" i="1"/>
  <c r="Z232" i="1" s="1"/>
  <c r="G232" i="1"/>
  <c r="F233" i="1"/>
  <c r="Z233" i="1" s="1"/>
  <c r="G233" i="1"/>
  <c r="F234" i="1"/>
  <c r="Z234" i="1" s="1"/>
  <c r="G234" i="1"/>
  <c r="F235" i="1"/>
  <c r="Z235" i="1" s="1"/>
  <c r="G235" i="1"/>
  <c r="F236" i="1"/>
  <c r="Z236" i="1" s="1"/>
  <c r="G236" i="1"/>
  <c r="F237" i="1"/>
  <c r="Z237" i="1" s="1"/>
  <c r="G237" i="1"/>
  <c r="F238" i="1"/>
  <c r="Z238" i="1" s="1"/>
  <c r="G238" i="1"/>
  <c r="F239" i="1"/>
  <c r="Z239" i="1" s="1"/>
  <c r="G239" i="1"/>
  <c r="F240" i="1"/>
  <c r="Z240" i="1" s="1"/>
  <c r="G240" i="1"/>
  <c r="F241" i="1"/>
  <c r="Z241" i="1" s="1"/>
  <c r="G241" i="1"/>
  <c r="F242" i="1"/>
  <c r="Z242" i="1" s="1"/>
  <c r="G242" i="1"/>
  <c r="F243" i="1"/>
  <c r="Z243" i="1" s="1"/>
  <c r="G243" i="1"/>
  <c r="F244" i="1"/>
  <c r="Z244" i="1" s="1"/>
  <c r="G244" i="1"/>
  <c r="F245" i="1"/>
  <c r="Z245" i="1" s="1"/>
  <c r="G245" i="1"/>
  <c r="F246" i="1"/>
  <c r="Z246" i="1" s="1"/>
  <c r="G246" i="1"/>
  <c r="F247" i="1"/>
  <c r="Z247" i="1" s="1"/>
  <c r="G247" i="1"/>
  <c r="F248" i="1"/>
  <c r="Z248" i="1" s="1"/>
  <c r="G248" i="1"/>
  <c r="F249" i="1"/>
  <c r="Z249" i="1" s="1"/>
  <c r="G249" i="1"/>
  <c r="F250" i="1"/>
  <c r="Z250" i="1" s="1"/>
  <c r="G250" i="1"/>
  <c r="F251" i="1"/>
  <c r="Z251" i="1" s="1"/>
  <c r="G251" i="1"/>
  <c r="F252" i="1"/>
  <c r="Z252" i="1" s="1"/>
  <c r="G252" i="1"/>
  <c r="F253" i="1"/>
  <c r="Z253" i="1" s="1"/>
  <c r="G253" i="1"/>
  <c r="F254" i="1"/>
  <c r="Z254" i="1" s="1"/>
  <c r="G254" i="1"/>
  <c r="F255" i="1"/>
  <c r="Z255" i="1" s="1"/>
  <c r="G255" i="1"/>
  <c r="F256" i="1"/>
  <c r="Z256" i="1" s="1"/>
  <c r="G256" i="1"/>
  <c r="F257" i="1"/>
  <c r="Z257" i="1" s="1"/>
  <c r="G257" i="1"/>
  <c r="F258" i="1"/>
  <c r="Z258" i="1" s="1"/>
  <c r="G258" i="1"/>
  <c r="F259" i="1"/>
  <c r="Z259" i="1" s="1"/>
  <c r="G259" i="1"/>
  <c r="F260" i="1"/>
  <c r="Z260" i="1" s="1"/>
  <c r="G260" i="1"/>
  <c r="F261" i="1"/>
  <c r="Z261" i="1" s="1"/>
  <c r="G261" i="1"/>
  <c r="F262" i="1"/>
  <c r="Z262" i="1" s="1"/>
  <c r="G262" i="1"/>
  <c r="F263" i="1"/>
  <c r="Z263" i="1" s="1"/>
  <c r="G263" i="1"/>
  <c r="F264" i="1"/>
  <c r="Z264" i="1" s="1"/>
  <c r="G264" i="1"/>
  <c r="F265" i="1"/>
  <c r="Z265" i="1" s="1"/>
  <c r="G265" i="1"/>
  <c r="F266" i="1"/>
  <c r="Z266" i="1" s="1"/>
  <c r="G266" i="1"/>
  <c r="F267" i="1"/>
  <c r="Z267" i="1" s="1"/>
  <c r="G267" i="1"/>
  <c r="F268" i="1"/>
  <c r="Z268" i="1" s="1"/>
  <c r="G268" i="1"/>
  <c r="F269" i="1"/>
  <c r="Z269" i="1" s="1"/>
  <c r="G269" i="1"/>
  <c r="F270" i="1"/>
  <c r="Z270" i="1" s="1"/>
  <c r="G270" i="1"/>
  <c r="F271" i="1"/>
  <c r="Z271" i="1" s="1"/>
  <c r="G271" i="1"/>
  <c r="F272" i="1"/>
  <c r="Z272" i="1" s="1"/>
  <c r="G272" i="1"/>
  <c r="F273" i="1"/>
  <c r="Z273" i="1" s="1"/>
  <c r="G273" i="1"/>
  <c r="F274" i="1"/>
  <c r="Z274" i="1" s="1"/>
  <c r="G274" i="1"/>
  <c r="F275" i="1"/>
  <c r="Z275" i="1" s="1"/>
  <c r="G275" i="1"/>
  <c r="F276" i="1"/>
  <c r="Z276" i="1" s="1"/>
  <c r="G276" i="1"/>
  <c r="F277" i="1"/>
  <c r="Z277" i="1" s="1"/>
  <c r="G277" i="1"/>
  <c r="F278" i="1"/>
  <c r="Z278" i="1" s="1"/>
  <c r="G278" i="1"/>
  <c r="F279" i="1"/>
  <c r="Z279" i="1" s="1"/>
  <c r="G279" i="1"/>
  <c r="F280" i="1"/>
  <c r="Z280" i="1" s="1"/>
  <c r="G280" i="1"/>
  <c r="F281" i="1"/>
  <c r="Z281" i="1" s="1"/>
  <c r="G281" i="1"/>
  <c r="F282" i="1"/>
  <c r="Z282" i="1" s="1"/>
  <c r="G282" i="1"/>
  <c r="F283" i="1"/>
  <c r="Z283" i="1" s="1"/>
  <c r="G283" i="1"/>
  <c r="F284" i="1"/>
  <c r="Z284" i="1" s="1"/>
  <c r="G284" i="1"/>
  <c r="F285" i="1"/>
  <c r="Z285" i="1" s="1"/>
  <c r="G285" i="1"/>
  <c r="F286" i="1"/>
  <c r="Z286" i="1" s="1"/>
  <c r="G286" i="1"/>
  <c r="F287" i="1"/>
  <c r="Z287" i="1" s="1"/>
  <c r="G287" i="1"/>
  <c r="F288" i="1"/>
  <c r="Z288" i="1" s="1"/>
  <c r="G288" i="1"/>
  <c r="F289" i="1"/>
  <c r="Z289" i="1" s="1"/>
  <c r="G289" i="1"/>
  <c r="F290" i="1"/>
  <c r="Z290" i="1" s="1"/>
  <c r="G290" i="1"/>
  <c r="F291" i="1"/>
  <c r="Z291" i="1" s="1"/>
  <c r="G291" i="1"/>
  <c r="F292" i="1"/>
  <c r="Z292" i="1" s="1"/>
  <c r="G292" i="1"/>
  <c r="F293" i="1"/>
  <c r="Z293" i="1" s="1"/>
  <c r="G293" i="1"/>
  <c r="F294" i="1"/>
  <c r="Z294" i="1" s="1"/>
  <c r="G294" i="1"/>
  <c r="F295" i="1"/>
  <c r="Z295" i="1" s="1"/>
  <c r="G295" i="1"/>
  <c r="F296" i="1"/>
  <c r="Z296" i="1" s="1"/>
  <c r="G296" i="1"/>
  <c r="F297" i="1"/>
  <c r="Z297" i="1" s="1"/>
  <c r="G297" i="1"/>
  <c r="F298" i="1"/>
  <c r="Z298" i="1" s="1"/>
  <c r="G298" i="1"/>
  <c r="F299" i="1"/>
  <c r="Z299" i="1" s="1"/>
  <c r="G299" i="1"/>
  <c r="F300" i="1"/>
  <c r="Z300" i="1" s="1"/>
  <c r="G300" i="1"/>
  <c r="F301" i="1"/>
  <c r="Z301" i="1" s="1"/>
  <c r="G301" i="1"/>
  <c r="F302" i="1"/>
  <c r="Z302" i="1" s="1"/>
  <c r="G302" i="1"/>
  <c r="F303" i="1"/>
  <c r="Z303" i="1" s="1"/>
  <c r="G303" i="1"/>
  <c r="F304" i="1"/>
  <c r="Z304" i="1" s="1"/>
  <c r="G304" i="1"/>
  <c r="F305" i="1"/>
  <c r="Z305" i="1" s="1"/>
  <c r="G305" i="1"/>
  <c r="F306" i="1"/>
  <c r="Z306" i="1" s="1"/>
  <c r="G306" i="1"/>
  <c r="F307" i="1"/>
  <c r="Z307" i="1" s="1"/>
  <c r="G307" i="1"/>
  <c r="F308" i="1"/>
  <c r="Z308" i="1" s="1"/>
  <c r="G308" i="1"/>
  <c r="F309" i="1"/>
  <c r="Z309" i="1" s="1"/>
  <c r="G309" i="1"/>
  <c r="F310" i="1"/>
  <c r="Z310" i="1" s="1"/>
  <c r="G310" i="1"/>
  <c r="F311" i="1"/>
  <c r="Z311" i="1" s="1"/>
  <c r="G311" i="1"/>
  <c r="F312" i="1"/>
  <c r="Z312" i="1" s="1"/>
  <c r="G312" i="1"/>
  <c r="F313" i="1"/>
  <c r="Z313" i="1" s="1"/>
  <c r="G313" i="1"/>
  <c r="F314" i="1"/>
  <c r="Z314" i="1" s="1"/>
  <c r="G314" i="1"/>
  <c r="F315" i="1"/>
  <c r="Z315" i="1" s="1"/>
  <c r="G315" i="1"/>
  <c r="F316" i="1"/>
  <c r="Z316" i="1" s="1"/>
  <c r="G316" i="1"/>
  <c r="F317" i="1"/>
  <c r="Z317" i="1" s="1"/>
  <c r="G317" i="1"/>
  <c r="F318" i="1"/>
  <c r="Z318" i="1" s="1"/>
  <c r="G318" i="1"/>
  <c r="F319" i="1"/>
  <c r="Z319" i="1" s="1"/>
  <c r="G319" i="1"/>
  <c r="F320" i="1"/>
  <c r="Z320" i="1" s="1"/>
  <c r="G320" i="1"/>
  <c r="F321" i="1"/>
  <c r="Z321" i="1" s="1"/>
  <c r="G321" i="1"/>
  <c r="F322" i="1"/>
  <c r="Z322" i="1" s="1"/>
  <c r="G322" i="1"/>
  <c r="F323" i="1"/>
  <c r="Z323" i="1" s="1"/>
  <c r="G323" i="1"/>
  <c r="F324" i="1"/>
  <c r="Z324" i="1" s="1"/>
  <c r="G324" i="1"/>
  <c r="F325" i="1"/>
  <c r="Z325" i="1" s="1"/>
  <c r="G325" i="1"/>
  <c r="F326" i="1"/>
  <c r="Z326" i="1" s="1"/>
  <c r="G326" i="1"/>
  <c r="F327" i="1"/>
  <c r="Z327" i="1" s="1"/>
  <c r="G327" i="1"/>
  <c r="F328" i="1"/>
  <c r="Z328" i="1" s="1"/>
  <c r="G328" i="1"/>
  <c r="F329" i="1"/>
  <c r="Z329" i="1" s="1"/>
  <c r="G329" i="1"/>
  <c r="F330" i="1"/>
  <c r="Z330" i="1" s="1"/>
  <c r="G330" i="1"/>
  <c r="F331" i="1"/>
  <c r="Z331" i="1" s="1"/>
  <c r="G331" i="1"/>
  <c r="F332" i="1"/>
  <c r="Z332" i="1" s="1"/>
  <c r="G332" i="1"/>
  <c r="F333" i="1"/>
  <c r="Z333" i="1" s="1"/>
  <c r="G333" i="1"/>
  <c r="F334" i="1"/>
  <c r="Z334" i="1" s="1"/>
  <c r="G334" i="1"/>
  <c r="F335" i="1"/>
  <c r="Z335" i="1" s="1"/>
  <c r="G335" i="1"/>
  <c r="F336" i="1"/>
  <c r="Z336" i="1" s="1"/>
  <c r="G336" i="1"/>
  <c r="F337" i="1"/>
  <c r="Z337" i="1" s="1"/>
  <c r="G337" i="1"/>
  <c r="F338" i="1"/>
  <c r="Z338" i="1" s="1"/>
  <c r="G338" i="1"/>
  <c r="F339" i="1"/>
  <c r="Z339" i="1" s="1"/>
  <c r="G339" i="1"/>
  <c r="F340" i="1"/>
  <c r="Z340" i="1" s="1"/>
  <c r="G340" i="1"/>
  <c r="F341" i="1"/>
  <c r="Z341" i="1" s="1"/>
  <c r="G341" i="1"/>
  <c r="F342" i="1"/>
  <c r="Z342" i="1" s="1"/>
  <c r="G342" i="1"/>
  <c r="F343" i="1"/>
  <c r="Z343" i="1" s="1"/>
  <c r="G343" i="1"/>
  <c r="F344" i="1"/>
  <c r="Z344" i="1" s="1"/>
  <c r="G344" i="1"/>
  <c r="F345" i="1"/>
  <c r="Z345" i="1" s="1"/>
  <c r="G345" i="1"/>
  <c r="F346" i="1"/>
  <c r="Z346" i="1" s="1"/>
  <c r="G346" i="1"/>
  <c r="F347" i="1"/>
  <c r="Z347" i="1" s="1"/>
  <c r="G347" i="1"/>
  <c r="F348" i="1"/>
  <c r="Z348" i="1" s="1"/>
  <c r="G348" i="1"/>
  <c r="F349" i="1"/>
  <c r="Z349" i="1" s="1"/>
  <c r="G349" i="1"/>
  <c r="F350" i="1"/>
  <c r="Z350" i="1" s="1"/>
  <c r="G350" i="1"/>
  <c r="F351" i="1"/>
  <c r="Z351" i="1" s="1"/>
  <c r="G351" i="1"/>
  <c r="F352" i="1"/>
  <c r="Z352" i="1" s="1"/>
  <c r="G352" i="1"/>
  <c r="F353" i="1"/>
  <c r="Z353" i="1" s="1"/>
  <c r="G353" i="1"/>
  <c r="F354" i="1"/>
  <c r="Z354" i="1" s="1"/>
  <c r="G354" i="1"/>
  <c r="F355" i="1"/>
  <c r="Z355" i="1" s="1"/>
  <c r="G355" i="1"/>
  <c r="F356" i="1"/>
  <c r="Z356" i="1" s="1"/>
  <c r="G356" i="1"/>
  <c r="F357" i="1"/>
  <c r="Z357" i="1" s="1"/>
  <c r="G357" i="1"/>
  <c r="F358" i="1"/>
  <c r="Z358" i="1" s="1"/>
  <c r="G358" i="1"/>
  <c r="F359" i="1"/>
  <c r="Z359" i="1" s="1"/>
  <c r="G359" i="1"/>
  <c r="F360" i="1"/>
  <c r="Z360" i="1" s="1"/>
  <c r="G360" i="1"/>
  <c r="F361" i="1"/>
  <c r="Z361" i="1" s="1"/>
  <c r="G361" i="1"/>
  <c r="F362" i="1"/>
  <c r="Z362" i="1" s="1"/>
  <c r="G362" i="1"/>
  <c r="F363" i="1"/>
  <c r="Z363" i="1" s="1"/>
  <c r="G363" i="1"/>
  <c r="F364" i="1"/>
  <c r="Z364" i="1" s="1"/>
  <c r="G364" i="1"/>
  <c r="F365" i="1"/>
  <c r="Z365" i="1" s="1"/>
  <c r="G365" i="1"/>
  <c r="F366" i="1"/>
  <c r="Z366" i="1" s="1"/>
  <c r="G366" i="1"/>
  <c r="F367" i="1"/>
  <c r="Z367" i="1" s="1"/>
  <c r="G367" i="1"/>
  <c r="F368" i="1"/>
  <c r="Z368" i="1" s="1"/>
  <c r="G368" i="1"/>
  <c r="F369" i="1"/>
  <c r="Z369" i="1" s="1"/>
  <c r="G369" i="1"/>
  <c r="F370" i="1"/>
  <c r="Z370" i="1" s="1"/>
  <c r="G370" i="1"/>
  <c r="F371" i="1"/>
  <c r="Z371" i="1" s="1"/>
  <c r="G371" i="1"/>
  <c r="F372" i="1"/>
  <c r="Z372" i="1" s="1"/>
  <c r="G372" i="1"/>
  <c r="F373" i="1"/>
  <c r="Z373" i="1" s="1"/>
  <c r="G373" i="1"/>
  <c r="F374" i="1"/>
  <c r="Z374" i="1" s="1"/>
  <c r="G374" i="1"/>
  <c r="F375" i="1"/>
  <c r="Z375" i="1" s="1"/>
  <c r="G375" i="1"/>
  <c r="F376" i="1"/>
  <c r="Z376" i="1" s="1"/>
  <c r="G376" i="1"/>
  <c r="F377" i="1"/>
  <c r="Z377" i="1" s="1"/>
  <c r="G377" i="1"/>
  <c r="F378" i="1"/>
  <c r="Z378" i="1" s="1"/>
  <c r="G378" i="1"/>
  <c r="F379" i="1"/>
  <c r="Z379" i="1" s="1"/>
  <c r="G379" i="1"/>
  <c r="F380" i="1"/>
  <c r="Z380" i="1" s="1"/>
  <c r="G380" i="1"/>
  <c r="F381" i="1"/>
  <c r="Z381" i="1" s="1"/>
  <c r="G381" i="1"/>
  <c r="F382" i="1"/>
  <c r="Z382" i="1" s="1"/>
  <c r="G382" i="1"/>
  <c r="F383" i="1"/>
  <c r="Z383" i="1" s="1"/>
  <c r="G383" i="1"/>
  <c r="F384" i="1"/>
  <c r="Z384" i="1" s="1"/>
  <c r="G384" i="1"/>
  <c r="F385" i="1"/>
  <c r="Z385" i="1" s="1"/>
  <c r="G385" i="1"/>
  <c r="F386" i="1"/>
  <c r="Z386" i="1" s="1"/>
  <c r="G386" i="1"/>
  <c r="F387" i="1"/>
  <c r="Z387" i="1" s="1"/>
  <c r="G387" i="1"/>
  <c r="F388" i="1"/>
  <c r="Z388" i="1" s="1"/>
  <c r="G388" i="1"/>
  <c r="F389" i="1"/>
  <c r="Z389" i="1" s="1"/>
  <c r="G389" i="1"/>
  <c r="F390" i="1"/>
  <c r="Z390" i="1" s="1"/>
  <c r="G390" i="1"/>
  <c r="F391" i="1"/>
  <c r="Z391" i="1" s="1"/>
  <c r="G391" i="1"/>
  <c r="F392" i="1"/>
  <c r="Z392" i="1" s="1"/>
  <c r="G392" i="1"/>
  <c r="F393" i="1"/>
  <c r="Z393" i="1" s="1"/>
  <c r="G393" i="1"/>
  <c r="F394" i="1"/>
  <c r="Z394" i="1" s="1"/>
  <c r="G394" i="1"/>
  <c r="F395" i="1"/>
  <c r="Z395" i="1" s="1"/>
  <c r="G395" i="1"/>
  <c r="F396" i="1"/>
  <c r="Z396" i="1" s="1"/>
  <c r="G396" i="1"/>
  <c r="F397" i="1"/>
  <c r="Z397" i="1" s="1"/>
  <c r="G397" i="1"/>
  <c r="F398" i="1"/>
  <c r="Z398" i="1" s="1"/>
  <c r="G398" i="1"/>
  <c r="F399" i="1"/>
  <c r="Z399" i="1" s="1"/>
  <c r="G399" i="1"/>
  <c r="F400" i="1"/>
  <c r="Z400" i="1" s="1"/>
  <c r="G400" i="1"/>
  <c r="F401" i="1"/>
  <c r="Z401" i="1" s="1"/>
  <c r="G401" i="1"/>
  <c r="F402" i="1"/>
  <c r="Z402" i="1" s="1"/>
  <c r="G402" i="1"/>
  <c r="F403" i="1"/>
  <c r="Z403" i="1" s="1"/>
  <c r="G403" i="1"/>
  <c r="F404" i="1"/>
  <c r="Z404" i="1" s="1"/>
  <c r="G404" i="1"/>
  <c r="F405" i="1"/>
  <c r="Z405" i="1" s="1"/>
  <c r="G405" i="1"/>
  <c r="F406" i="1"/>
  <c r="Z406" i="1" s="1"/>
  <c r="G406" i="1"/>
  <c r="F407" i="1"/>
  <c r="Z407" i="1" s="1"/>
  <c r="G407" i="1"/>
  <c r="F408" i="1"/>
  <c r="Z408" i="1" s="1"/>
  <c r="G408" i="1"/>
  <c r="F409" i="1"/>
  <c r="Z409" i="1" s="1"/>
  <c r="G409" i="1"/>
  <c r="F410" i="1"/>
  <c r="Z410" i="1" s="1"/>
  <c r="G410" i="1"/>
  <c r="F411" i="1"/>
  <c r="Z411" i="1" s="1"/>
  <c r="G411" i="1"/>
  <c r="F412" i="1"/>
  <c r="Z412" i="1" s="1"/>
  <c r="G412" i="1"/>
  <c r="F413" i="1"/>
  <c r="Z413" i="1" s="1"/>
  <c r="G413" i="1"/>
  <c r="F414" i="1"/>
  <c r="Z414" i="1" s="1"/>
  <c r="G414" i="1"/>
  <c r="F415" i="1"/>
  <c r="Z415" i="1" s="1"/>
  <c r="G415" i="1"/>
  <c r="F416" i="1"/>
  <c r="Z416" i="1" s="1"/>
  <c r="G416" i="1"/>
  <c r="F417" i="1"/>
  <c r="Z417" i="1" s="1"/>
  <c r="G417" i="1"/>
  <c r="F418" i="1"/>
  <c r="Z418" i="1" s="1"/>
  <c r="G418" i="1"/>
  <c r="F419" i="1"/>
  <c r="Z419" i="1" s="1"/>
  <c r="G419" i="1"/>
  <c r="F420" i="1"/>
  <c r="Z420" i="1" s="1"/>
  <c r="G420" i="1"/>
  <c r="F421" i="1"/>
  <c r="Z421" i="1" s="1"/>
  <c r="G421" i="1"/>
  <c r="F422" i="1"/>
  <c r="Z422" i="1" s="1"/>
  <c r="G422" i="1"/>
  <c r="F423" i="1"/>
  <c r="Z423" i="1" s="1"/>
  <c r="G423" i="1"/>
  <c r="F424" i="1"/>
  <c r="Z424" i="1" s="1"/>
  <c r="G424" i="1"/>
  <c r="F425" i="1"/>
  <c r="Z425" i="1" s="1"/>
  <c r="G425" i="1"/>
  <c r="F426" i="1"/>
  <c r="Z426" i="1" s="1"/>
  <c r="G426" i="1"/>
  <c r="F427" i="1"/>
  <c r="Z427" i="1" s="1"/>
  <c r="G427" i="1"/>
  <c r="F428" i="1"/>
  <c r="Z428" i="1" s="1"/>
  <c r="G428" i="1"/>
  <c r="F429" i="1"/>
  <c r="Z429" i="1" s="1"/>
  <c r="G429" i="1"/>
  <c r="F430" i="1"/>
  <c r="Z430" i="1" s="1"/>
  <c r="G430" i="1"/>
  <c r="F431" i="1"/>
  <c r="Z431" i="1" s="1"/>
  <c r="G431" i="1"/>
  <c r="F432" i="1"/>
  <c r="Z432" i="1" s="1"/>
  <c r="G432" i="1"/>
  <c r="F433" i="1"/>
  <c r="Z433" i="1" s="1"/>
  <c r="G433" i="1"/>
  <c r="F434" i="1"/>
  <c r="Z434" i="1" s="1"/>
  <c r="G434" i="1"/>
  <c r="F435" i="1"/>
  <c r="Z435" i="1" s="1"/>
  <c r="G435" i="1"/>
  <c r="F436" i="1"/>
  <c r="Z436" i="1" s="1"/>
  <c r="G436" i="1"/>
  <c r="F437" i="1"/>
  <c r="Z437" i="1" s="1"/>
  <c r="G437" i="1"/>
  <c r="F438" i="1"/>
  <c r="Z438" i="1" s="1"/>
  <c r="G438" i="1"/>
  <c r="F439" i="1"/>
  <c r="Z439" i="1" s="1"/>
  <c r="G439" i="1"/>
  <c r="F440" i="1"/>
  <c r="Z440" i="1" s="1"/>
  <c r="G440" i="1"/>
  <c r="F441" i="1"/>
  <c r="Z441" i="1" s="1"/>
  <c r="G441" i="1"/>
  <c r="F442" i="1"/>
  <c r="Z442" i="1" s="1"/>
  <c r="G442" i="1"/>
  <c r="F443" i="1"/>
  <c r="Z443" i="1" s="1"/>
  <c r="G443" i="1"/>
  <c r="F444" i="1"/>
  <c r="Z444" i="1" s="1"/>
  <c r="G444" i="1"/>
  <c r="F445" i="1"/>
  <c r="Z445" i="1" s="1"/>
  <c r="G445" i="1"/>
  <c r="F446" i="1"/>
  <c r="Z446" i="1" s="1"/>
  <c r="G446" i="1"/>
  <c r="F447" i="1"/>
  <c r="Z447" i="1" s="1"/>
  <c r="G447" i="1"/>
  <c r="F448" i="1"/>
  <c r="Z448" i="1" s="1"/>
  <c r="G448" i="1"/>
  <c r="F449" i="1"/>
  <c r="Z449" i="1" s="1"/>
  <c r="G449" i="1"/>
  <c r="F450" i="1"/>
  <c r="Z450" i="1" s="1"/>
  <c r="G450" i="1"/>
  <c r="F451" i="1"/>
  <c r="Z451" i="1" s="1"/>
  <c r="G451" i="1"/>
  <c r="F452" i="1"/>
  <c r="Z452" i="1" s="1"/>
  <c r="G452" i="1"/>
  <c r="F453" i="1"/>
  <c r="Z453" i="1" s="1"/>
  <c r="G453" i="1"/>
  <c r="F454" i="1"/>
  <c r="Z454" i="1" s="1"/>
  <c r="G454" i="1"/>
  <c r="F455" i="1"/>
  <c r="Z455" i="1" s="1"/>
  <c r="G455" i="1"/>
  <c r="F456" i="1"/>
  <c r="Z456" i="1" s="1"/>
  <c r="G456" i="1"/>
  <c r="F457" i="1"/>
  <c r="Z457" i="1" s="1"/>
  <c r="G457" i="1"/>
  <c r="F458" i="1"/>
  <c r="Z458" i="1" s="1"/>
  <c r="G458" i="1"/>
  <c r="F459" i="1"/>
  <c r="Z459" i="1" s="1"/>
  <c r="G459" i="1"/>
  <c r="F460" i="1"/>
  <c r="Z460" i="1" s="1"/>
  <c r="G460" i="1"/>
  <c r="F461" i="1"/>
  <c r="Z461" i="1" s="1"/>
  <c r="G461" i="1"/>
  <c r="F462" i="1"/>
  <c r="Z462" i="1" s="1"/>
  <c r="G462" i="1"/>
  <c r="F463" i="1"/>
  <c r="Z463" i="1" s="1"/>
  <c r="G463" i="1"/>
  <c r="F464" i="1"/>
  <c r="Z464" i="1" s="1"/>
  <c r="G464" i="1"/>
  <c r="F465" i="1"/>
  <c r="Z465" i="1" s="1"/>
  <c r="G465" i="1"/>
  <c r="F466" i="1"/>
  <c r="Z466" i="1" s="1"/>
  <c r="G466" i="1"/>
  <c r="F467" i="1"/>
  <c r="Z467" i="1" s="1"/>
  <c r="G467" i="1"/>
  <c r="F468" i="1"/>
  <c r="Z468" i="1" s="1"/>
  <c r="G468" i="1"/>
  <c r="F469" i="1"/>
  <c r="Z469" i="1" s="1"/>
  <c r="G469" i="1"/>
  <c r="F470" i="1"/>
  <c r="Z470" i="1" s="1"/>
  <c r="G470" i="1"/>
  <c r="F471" i="1"/>
  <c r="Z471" i="1" s="1"/>
  <c r="G471" i="1"/>
  <c r="F472" i="1"/>
  <c r="Z472" i="1" s="1"/>
  <c r="G472" i="1"/>
  <c r="F473" i="1"/>
  <c r="Z473" i="1" s="1"/>
  <c r="G473" i="1"/>
  <c r="F474" i="1"/>
  <c r="Z474" i="1" s="1"/>
  <c r="G474" i="1"/>
  <c r="F475" i="1"/>
  <c r="Z475" i="1" s="1"/>
  <c r="G475" i="1"/>
  <c r="F476" i="1"/>
  <c r="Z476" i="1" s="1"/>
  <c r="G476" i="1"/>
  <c r="F477" i="1"/>
  <c r="Z477" i="1" s="1"/>
  <c r="G477" i="1"/>
  <c r="F478" i="1"/>
  <c r="Z478" i="1" s="1"/>
  <c r="G478" i="1"/>
  <c r="F479" i="1"/>
  <c r="Z479" i="1" s="1"/>
  <c r="G479" i="1"/>
  <c r="F480" i="1"/>
  <c r="Z480" i="1" s="1"/>
  <c r="G480" i="1"/>
  <c r="F481" i="1"/>
  <c r="Z481" i="1" s="1"/>
  <c r="G481" i="1"/>
  <c r="F482" i="1"/>
  <c r="Z482" i="1" s="1"/>
  <c r="G482" i="1"/>
  <c r="F483" i="1"/>
  <c r="Z483" i="1" s="1"/>
  <c r="G483" i="1"/>
  <c r="F484" i="1"/>
  <c r="Z484" i="1" s="1"/>
  <c r="G484" i="1"/>
  <c r="F485" i="1"/>
  <c r="Z485" i="1" s="1"/>
  <c r="G485" i="1"/>
  <c r="F486" i="1"/>
  <c r="Z486" i="1" s="1"/>
  <c r="G486" i="1"/>
  <c r="F487" i="1"/>
  <c r="Z487" i="1" s="1"/>
  <c r="G487" i="1"/>
  <c r="F488" i="1"/>
  <c r="Z488" i="1" s="1"/>
  <c r="G488" i="1"/>
  <c r="F489" i="1"/>
  <c r="Z489" i="1" s="1"/>
  <c r="G489" i="1"/>
  <c r="F490" i="1"/>
  <c r="Z490" i="1" s="1"/>
  <c r="G490" i="1"/>
  <c r="F491" i="1"/>
  <c r="Z491" i="1" s="1"/>
  <c r="G491" i="1"/>
  <c r="F492" i="1"/>
  <c r="Z492" i="1" s="1"/>
  <c r="G492" i="1"/>
  <c r="F493" i="1"/>
  <c r="Z493" i="1" s="1"/>
  <c r="G493" i="1"/>
  <c r="F494" i="1"/>
  <c r="Z494" i="1" s="1"/>
  <c r="G494" i="1"/>
  <c r="F495" i="1"/>
  <c r="Z495" i="1" s="1"/>
  <c r="G495" i="1"/>
  <c r="F496" i="1"/>
  <c r="Z496" i="1" s="1"/>
  <c r="G496" i="1"/>
  <c r="F497" i="1"/>
  <c r="Z497" i="1" s="1"/>
  <c r="G497" i="1"/>
  <c r="F498" i="1"/>
  <c r="Z498" i="1" s="1"/>
  <c r="G498" i="1"/>
  <c r="F499" i="1"/>
  <c r="Z499" i="1" s="1"/>
  <c r="G499" i="1"/>
  <c r="F500" i="1"/>
  <c r="Z500" i="1" s="1"/>
  <c r="G500" i="1"/>
  <c r="F501" i="1"/>
  <c r="Z501" i="1" s="1"/>
  <c r="G501" i="1"/>
  <c r="F502" i="1"/>
  <c r="Z502" i="1" s="1"/>
  <c r="G502" i="1"/>
  <c r="F503" i="1"/>
  <c r="Z503" i="1" s="1"/>
  <c r="G503" i="1"/>
  <c r="F504" i="1"/>
  <c r="Z504" i="1" s="1"/>
  <c r="G504" i="1"/>
  <c r="F505" i="1"/>
  <c r="Z505" i="1" s="1"/>
  <c r="G505" i="1"/>
  <c r="F506" i="1"/>
  <c r="Z506" i="1" s="1"/>
  <c r="G506" i="1"/>
  <c r="F507" i="1"/>
  <c r="Z507" i="1" s="1"/>
  <c r="G507" i="1"/>
  <c r="F508" i="1"/>
  <c r="Z508" i="1" s="1"/>
  <c r="G508" i="1"/>
  <c r="F509" i="1"/>
  <c r="Z509" i="1" s="1"/>
  <c r="G509" i="1"/>
  <c r="F510" i="1"/>
  <c r="Z510" i="1" s="1"/>
  <c r="G510" i="1"/>
  <c r="F511" i="1"/>
  <c r="Z511" i="1" s="1"/>
  <c r="G511" i="1"/>
  <c r="F512" i="1"/>
  <c r="Z512" i="1" s="1"/>
  <c r="G512" i="1"/>
  <c r="F513" i="1"/>
  <c r="Z513" i="1" s="1"/>
  <c r="G513" i="1"/>
  <c r="F514" i="1"/>
  <c r="Z514" i="1" s="1"/>
  <c r="G514" i="1"/>
  <c r="F515" i="1"/>
  <c r="Z515" i="1" s="1"/>
  <c r="G515" i="1"/>
  <c r="F516" i="1"/>
  <c r="Z516" i="1" s="1"/>
  <c r="G516" i="1"/>
  <c r="F517" i="1"/>
  <c r="Z517" i="1" s="1"/>
  <c r="G517" i="1"/>
  <c r="F518" i="1"/>
  <c r="Z518" i="1" s="1"/>
  <c r="G518" i="1"/>
  <c r="F519" i="1"/>
  <c r="Z519" i="1" s="1"/>
  <c r="G519" i="1"/>
  <c r="F520" i="1"/>
  <c r="Z520" i="1" s="1"/>
  <c r="G520" i="1"/>
  <c r="F521" i="1"/>
  <c r="Z521" i="1" s="1"/>
  <c r="G521" i="1"/>
  <c r="F522" i="1"/>
  <c r="Z522" i="1" s="1"/>
  <c r="G522" i="1"/>
  <c r="F523" i="1"/>
  <c r="Z523" i="1" s="1"/>
  <c r="G523" i="1"/>
  <c r="F524" i="1"/>
  <c r="Z524" i="1" s="1"/>
  <c r="G524" i="1"/>
  <c r="F525" i="1"/>
  <c r="Z525" i="1" s="1"/>
  <c r="G525" i="1"/>
  <c r="F526" i="1"/>
  <c r="Z526" i="1" s="1"/>
  <c r="G526" i="1"/>
  <c r="F527" i="1"/>
  <c r="Z527" i="1" s="1"/>
  <c r="G527" i="1"/>
  <c r="F528" i="1"/>
  <c r="Z528" i="1" s="1"/>
  <c r="G528" i="1"/>
  <c r="F529" i="1"/>
  <c r="Z529" i="1" s="1"/>
  <c r="G529" i="1"/>
  <c r="F530" i="1"/>
  <c r="Z530" i="1" s="1"/>
  <c r="G530" i="1"/>
  <c r="F531" i="1"/>
  <c r="Z531" i="1" s="1"/>
  <c r="G531" i="1"/>
  <c r="F532" i="1"/>
  <c r="Z532" i="1" s="1"/>
  <c r="G532" i="1"/>
  <c r="F533" i="1"/>
  <c r="Z533" i="1" s="1"/>
  <c r="G533" i="1"/>
  <c r="F534" i="1"/>
  <c r="Z534" i="1" s="1"/>
  <c r="G534" i="1"/>
  <c r="F535" i="1"/>
  <c r="Z535" i="1" s="1"/>
  <c r="G535" i="1"/>
  <c r="F536" i="1"/>
  <c r="Z536" i="1" s="1"/>
  <c r="G536" i="1"/>
  <c r="F537" i="1"/>
  <c r="Z537" i="1" s="1"/>
  <c r="G537" i="1"/>
  <c r="F538" i="1"/>
  <c r="Z538" i="1" s="1"/>
  <c r="G538" i="1"/>
  <c r="F539" i="1"/>
  <c r="Z539" i="1" s="1"/>
  <c r="G539" i="1"/>
  <c r="F540" i="1"/>
  <c r="Z540" i="1" s="1"/>
  <c r="G540" i="1"/>
  <c r="F541" i="1"/>
  <c r="Z541" i="1" s="1"/>
  <c r="G541" i="1"/>
  <c r="F542" i="1"/>
  <c r="Z542" i="1" s="1"/>
  <c r="G542" i="1"/>
  <c r="F543" i="1"/>
  <c r="Z543" i="1" s="1"/>
  <c r="G543" i="1"/>
  <c r="F544" i="1"/>
  <c r="Z544" i="1" s="1"/>
  <c r="G544" i="1"/>
  <c r="F545" i="1"/>
  <c r="Z545" i="1" s="1"/>
  <c r="G545" i="1"/>
  <c r="F546" i="1"/>
  <c r="Z546" i="1" s="1"/>
  <c r="G546" i="1"/>
  <c r="F547" i="1"/>
  <c r="Z547" i="1" s="1"/>
  <c r="G547" i="1"/>
  <c r="F548" i="1"/>
  <c r="Z548" i="1" s="1"/>
  <c r="G548" i="1"/>
  <c r="F549" i="1"/>
  <c r="Z549" i="1" s="1"/>
  <c r="G549" i="1"/>
  <c r="F550" i="1"/>
  <c r="Z550" i="1" s="1"/>
  <c r="G550" i="1"/>
  <c r="F551" i="1"/>
  <c r="Z551" i="1" s="1"/>
  <c r="G551" i="1"/>
  <c r="F552" i="1"/>
  <c r="Z552" i="1" s="1"/>
  <c r="G552" i="1"/>
  <c r="F553" i="1"/>
  <c r="Z553" i="1" s="1"/>
  <c r="G553" i="1"/>
  <c r="F554" i="1"/>
  <c r="Z554" i="1" s="1"/>
  <c r="G554" i="1"/>
  <c r="F555" i="1"/>
  <c r="Z555" i="1" s="1"/>
  <c r="G555" i="1"/>
  <c r="F556" i="1"/>
  <c r="Z556" i="1" s="1"/>
  <c r="G556" i="1"/>
  <c r="F557" i="1"/>
  <c r="Z557" i="1" s="1"/>
  <c r="G557" i="1"/>
  <c r="F558" i="1"/>
  <c r="Z558" i="1" s="1"/>
  <c r="G558" i="1"/>
  <c r="F559" i="1"/>
  <c r="Z559" i="1" s="1"/>
  <c r="G559" i="1"/>
  <c r="F560" i="1"/>
  <c r="Z560" i="1" s="1"/>
  <c r="G560" i="1"/>
  <c r="F561" i="1"/>
  <c r="Z561" i="1" s="1"/>
  <c r="G561" i="1"/>
  <c r="F562" i="1"/>
  <c r="Z562" i="1" s="1"/>
  <c r="G562" i="1"/>
  <c r="F563" i="1"/>
  <c r="Z563" i="1" s="1"/>
  <c r="G563" i="1"/>
  <c r="F564" i="1"/>
  <c r="Z564" i="1" s="1"/>
  <c r="G564" i="1"/>
  <c r="F565" i="1"/>
  <c r="Z565" i="1" s="1"/>
  <c r="G565" i="1"/>
  <c r="F566" i="1"/>
  <c r="Z566" i="1" s="1"/>
  <c r="G566" i="1"/>
  <c r="F567" i="1"/>
  <c r="Z567" i="1" s="1"/>
  <c r="G567" i="1"/>
  <c r="F568" i="1"/>
  <c r="Z568" i="1" s="1"/>
  <c r="G568" i="1"/>
  <c r="F569" i="1"/>
  <c r="Z569" i="1" s="1"/>
  <c r="G569" i="1"/>
  <c r="F570" i="1"/>
  <c r="Z570" i="1" s="1"/>
  <c r="G570" i="1"/>
  <c r="F571" i="1"/>
  <c r="Z571" i="1" s="1"/>
  <c r="G571" i="1"/>
  <c r="F572" i="1"/>
  <c r="Z572" i="1" s="1"/>
  <c r="G572" i="1"/>
  <c r="F573" i="1"/>
  <c r="Z573" i="1" s="1"/>
  <c r="G573" i="1"/>
  <c r="F574" i="1"/>
  <c r="Z574" i="1" s="1"/>
  <c r="G574" i="1"/>
  <c r="F575" i="1"/>
  <c r="Z575" i="1" s="1"/>
  <c r="G575" i="1"/>
  <c r="F576" i="1"/>
  <c r="Z576" i="1" s="1"/>
  <c r="G576" i="1"/>
  <c r="F577" i="1"/>
  <c r="Z577" i="1" s="1"/>
  <c r="G577" i="1"/>
  <c r="F578" i="1"/>
  <c r="Z578" i="1" s="1"/>
  <c r="G578" i="1"/>
  <c r="F579" i="1"/>
  <c r="Z579" i="1" s="1"/>
  <c r="G579" i="1"/>
  <c r="F580" i="1"/>
  <c r="Z580" i="1" s="1"/>
  <c r="G580" i="1"/>
  <c r="F581" i="1"/>
  <c r="Z581" i="1" s="1"/>
  <c r="G581" i="1"/>
  <c r="F582" i="1"/>
  <c r="Z582" i="1" s="1"/>
  <c r="G582" i="1"/>
  <c r="F583" i="1"/>
  <c r="Z583" i="1" s="1"/>
  <c r="G583" i="1"/>
  <c r="F584" i="1"/>
  <c r="Z584" i="1" s="1"/>
  <c r="G584" i="1"/>
  <c r="F585" i="1"/>
  <c r="Z585" i="1" s="1"/>
  <c r="G585" i="1"/>
  <c r="F586" i="1"/>
  <c r="Z586" i="1" s="1"/>
  <c r="G586" i="1"/>
  <c r="F587" i="1"/>
  <c r="Z587" i="1" s="1"/>
  <c r="G587" i="1"/>
  <c r="F588" i="1"/>
  <c r="Z588" i="1" s="1"/>
  <c r="G588" i="1"/>
  <c r="F589" i="1"/>
  <c r="Z589" i="1" s="1"/>
  <c r="G589" i="1"/>
  <c r="F590" i="1"/>
  <c r="Z590" i="1" s="1"/>
  <c r="G590" i="1"/>
  <c r="F591" i="1"/>
  <c r="Z591" i="1" s="1"/>
  <c r="G591" i="1"/>
  <c r="F592" i="1"/>
  <c r="Z592" i="1" s="1"/>
  <c r="G592" i="1"/>
  <c r="F593" i="1"/>
  <c r="Z593" i="1" s="1"/>
  <c r="G593" i="1"/>
  <c r="F594" i="1"/>
  <c r="Z594" i="1" s="1"/>
  <c r="G594" i="1"/>
  <c r="F595" i="1"/>
  <c r="Z595" i="1" s="1"/>
  <c r="G595" i="1"/>
  <c r="F596" i="1"/>
  <c r="Z596" i="1" s="1"/>
  <c r="G596" i="1"/>
  <c r="F597" i="1"/>
  <c r="Z597" i="1" s="1"/>
  <c r="G597" i="1"/>
  <c r="F598" i="1"/>
  <c r="Z598" i="1" s="1"/>
  <c r="G598" i="1"/>
  <c r="F599" i="1"/>
  <c r="Z599" i="1" s="1"/>
  <c r="G599" i="1"/>
  <c r="F600" i="1"/>
  <c r="Z600" i="1" s="1"/>
  <c r="G600" i="1"/>
  <c r="F601" i="1"/>
  <c r="Z601" i="1" s="1"/>
  <c r="G601" i="1"/>
  <c r="F602" i="1"/>
  <c r="Z602" i="1" s="1"/>
  <c r="G602" i="1"/>
  <c r="F603" i="1"/>
  <c r="Z603" i="1" s="1"/>
  <c r="G603" i="1"/>
  <c r="F604" i="1"/>
  <c r="Z604" i="1" s="1"/>
  <c r="G604" i="1"/>
  <c r="F605" i="1"/>
  <c r="Z605" i="1" s="1"/>
  <c r="G605" i="1"/>
  <c r="F606" i="1"/>
  <c r="Z606" i="1" s="1"/>
  <c r="G606" i="1"/>
  <c r="F607" i="1"/>
  <c r="Z607" i="1" s="1"/>
  <c r="G607" i="1"/>
  <c r="F608" i="1"/>
  <c r="Z608" i="1" s="1"/>
  <c r="G608" i="1"/>
  <c r="F609" i="1"/>
  <c r="Z609" i="1" s="1"/>
  <c r="G609" i="1"/>
  <c r="F610" i="1"/>
  <c r="Z610" i="1" s="1"/>
  <c r="G610" i="1"/>
  <c r="F611" i="1"/>
  <c r="Z611" i="1" s="1"/>
  <c r="G611" i="1"/>
  <c r="F612" i="1"/>
  <c r="Z612" i="1" s="1"/>
  <c r="G612" i="1"/>
  <c r="F613" i="1"/>
  <c r="Z613" i="1" s="1"/>
  <c r="G613" i="1"/>
  <c r="F614" i="1"/>
  <c r="Z614" i="1" s="1"/>
  <c r="G614" i="1"/>
  <c r="F615" i="1"/>
  <c r="Z615" i="1" s="1"/>
  <c r="G615" i="1"/>
  <c r="F616" i="1"/>
  <c r="Z616" i="1" s="1"/>
  <c r="G616" i="1"/>
  <c r="F617" i="1"/>
  <c r="Z617" i="1" s="1"/>
  <c r="G617" i="1"/>
  <c r="F618" i="1"/>
  <c r="Z618" i="1" s="1"/>
  <c r="G618" i="1"/>
  <c r="F619" i="1"/>
  <c r="Z619" i="1" s="1"/>
  <c r="G619" i="1"/>
  <c r="F620" i="1"/>
  <c r="Z620" i="1" s="1"/>
  <c r="G620" i="1"/>
  <c r="F621" i="1"/>
  <c r="Z621" i="1" s="1"/>
  <c r="G621" i="1"/>
  <c r="F622" i="1"/>
  <c r="Z622" i="1" s="1"/>
  <c r="G622" i="1"/>
  <c r="F623" i="1"/>
  <c r="Z623" i="1" s="1"/>
  <c r="G623" i="1"/>
  <c r="F624" i="1"/>
  <c r="Z624" i="1" s="1"/>
  <c r="G624" i="1"/>
  <c r="F625" i="1"/>
  <c r="Z625" i="1" s="1"/>
  <c r="G625" i="1"/>
  <c r="F626" i="1"/>
  <c r="Z626" i="1" s="1"/>
  <c r="G626" i="1"/>
  <c r="F627" i="1"/>
  <c r="Z627" i="1" s="1"/>
  <c r="G627" i="1"/>
  <c r="F628" i="1"/>
  <c r="Z628" i="1" s="1"/>
  <c r="G628" i="1"/>
  <c r="F629" i="1"/>
  <c r="Z629" i="1" s="1"/>
  <c r="G629" i="1"/>
  <c r="F630" i="1"/>
  <c r="Z630" i="1" s="1"/>
  <c r="G630" i="1"/>
  <c r="F631" i="1"/>
  <c r="Z631" i="1" s="1"/>
  <c r="G631" i="1"/>
  <c r="F632" i="1"/>
  <c r="Z632" i="1" s="1"/>
  <c r="G632" i="1"/>
  <c r="F633" i="1"/>
  <c r="Z633" i="1" s="1"/>
  <c r="G633" i="1"/>
  <c r="F634" i="1"/>
  <c r="Z634" i="1" s="1"/>
  <c r="G634" i="1"/>
  <c r="F635" i="1"/>
  <c r="Z635" i="1" s="1"/>
  <c r="G635" i="1"/>
  <c r="F636" i="1"/>
  <c r="Z636" i="1" s="1"/>
  <c r="G636" i="1"/>
  <c r="F637" i="1"/>
  <c r="Z637" i="1" s="1"/>
  <c r="G637" i="1"/>
  <c r="F638" i="1"/>
  <c r="Z638" i="1" s="1"/>
  <c r="G638" i="1"/>
  <c r="F639" i="1"/>
  <c r="Z639" i="1" s="1"/>
  <c r="G639" i="1"/>
  <c r="F640" i="1"/>
  <c r="Z640" i="1" s="1"/>
  <c r="G640" i="1"/>
  <c r="F641" i="1"/>
  <c r="Z641" i="1" s="1"/>
  <c r="G641" i="1"/>
  <c r="F642" i="1"/>
  <c r="Z642" i="1" s="1"/>
  <c r="G642" i="1"/>
  <c r="F643" i="1"/>
  <c r="Z643" i="1" s="1"/>
  <c r="G643" i="1"/>
  <c r="F644" i="1"/>
  <c r="Z644" i="1" s="1"/>
  <c r="G644" i="1"/>
  <c r="F645" i="1"/>
  <c r="Z645" i="1" s="1"/>
  <c r="G645" i="1"/>
  <c r="F646" i="1"/>
  <c r="Z646" i="1" s="1"/>
  <c r="G646" i="1"/>
  <c r="F647" i="1"/>
  <c r="Z647" i="1" s="1"/>
  <c r="G647" i="1"/>
  <c r="F648" i="1"/>
  <c r="Z648" i="1" s="1"/>
  <c r="G648" i="1"/>
  <c r="F649" i="1"/>
  <c r="Z649" i="1" s="1"/>
  <c r="G649" i="1"/>
  <c r="F650" i="1"/>
  <c r="Z650" i="1" s="1"/>
  <c r="G650" i="1"/>
  <c r="F651" i="1"/>
  <c r="Z651" i="1" s="1"/>
  <c r="G651" i="1"/>
  <c r="F652" i="1"/>
  <c r="Z652" i="1" s="1"/>
  <c r="G652" i="1"/>
  <c r="F653" i="1"/>
  <c r="Z653" i="1" s="1"/>
  <c r="G653" i="1"/>
  <c r="F654" i="1"/>
  <c r="Z654" i="1" s="1"/>
  <c r="G654" i="1"/>
  <c r="F655" i="1"/>
  <c r="Z655" i="1" s="1"/>
  <c r="G655" i="1"/>
  <c r="F656" i="1"/>
  <c r="Z656" i="1" s="1"/>
  <c r="G656" i="1"/>
  <c r="F657" i="1"/>
  <c r="Z657" i="1" s="1"/>
  <c r="G657" i="1"/>
  <c r="F658" i="1"/>
  <c r="Z658" i="1" s="1"/>
  <c r="G658" i="1"/>
  <c r="F659" i="1"/>
  <c r="Z659" i="1" s="1"/>
  <c r="G659" i="1"/>
  <c r="F660" i="1"/>
  <c r="Z660" i="1" s="1"/>
  <c r="G660" i="1"/>
  <c r="F661" i="1"/>
  <c r="Z661" i="1" s="1"/>
  <c r="G661" i="1"/>
  <c r="F662" i="1"/>
  <c r="Z662" i="1" s="1"/>
  <c r="G662" i="1"/>
  <c r="F663" i="1"/>
  <c r="Z663" i="1" s="1"/>
  <c r="G663" i="1"/>
  <c r="F664" i="1"/>
  <c r="Z664" i="1" s="1"/>
  <c r="G664" i="1"/>
  <c r="F665" i="1"/>
  <c r="Z665" i="1" s="1"/>
  <c r="G665" i="1"/>
  <c r="F666" i="1"/>
  <c r="Z666" i="1" s="1"/>
  <c r="G666" i="1"/>
  <c r="F667" i="1"/>
  <c r="Z667" i="1" s="1"/>
  <c r="G667" i="1"/>
  <c r="F668" i="1"/>
  <c r="Z668" i="1" s="1"/>
  <c r="G668" i="1"/>
  <c r="F669" i="1"/>
  <c r="Z669" i="1" s="1"/>
  <c r="G669" i="1"/>
  <c r="F670" i="1"/>
  <c r="Z670" i="1" s="1"/>
  <c r="G670" i="1"/>
  <c r="F671" i="1"/>
  <c r="Z671" i="1" s="1"/>
  <c r="G671" i="1"/>
  <c r="F672" i="1"/>
  <c r="Z672" i="1" s="1"/>
  <c r="G672" i="1"/>
  <c r="F673" i="1"/>
  <c r="Z673" i="1" s="1"/>
  <c r="G673" i="1"/>
  <c r="F674" i="1"/>
  <c r="Z674" i="1" s="1"/>
  <c r="G674" i="1"/>
  <c r="F675" i="1"/>
  <c r="Z675" i="1" s="1"/>
  <c r="G675" i="1"/>
  <c r="F676" i="1"/>
  <c r="Z676" i="1" s="1"/>
  <c r="G676" i="1"/>
  <c r="F677" i="1"/>
  <c r="Z677" i="1" s="1"/>
  <c r="G677" i="1"/>
  <c r="F678" i="1"/>
  <c r="Z678" i="1" s="1"/>
  <c r="G678" i="1"/>
  <c r="F679" i="1"/>
  <c r="Z679" i="1" s="1"/>
  <c r="G679" i="1"/>
  <c r="F680" i="1"/>
  <c r="Z680" i="1" s="1"/>
  <c r="G680" i="1"/>
  <c r="F681" i="1"/>
  <c r="Z681" i="1" s="1"/>
  <c r="G681" i="1"/>
  <c r="F682" i="1"/>
  <c r="Z682" i="1" s="1"/>
  <c r="G682" i="1"/>
  <c r="F683" i="1"/>
  <c r="Z683" i="1" s="1"/>
  <c r="G683" i="1"/>
  <c r="F684" i="1"/>
  <c r="Z684" i="1" s="1"/>
  <c r="G684" i="1"/>
  <c r="F685" i="1"/>
  <c r="Z685" i="1" s="1"/>
  <c r="G685" i="1"/>
  <c r="F686" i="1"/>
  <c r="Z686" i="1" s="1"/>
  <c r="G686" i="1"/>
  <c r="F687" i="1"/>
  <c r="Z687" i="1" s="1"/>
  <c r="G687" i="1"/>
  <c r="F688" i="1"/>
  <c r="Z688" i="1" s="1"/>
  <c r="G688" i="1"/>
  <c r="F689" i="1"/>
  <c r="Z689" i="1" s="1"/>
  <c r="G689" i="1"/>
  <c r="F690" i="1"/>
  <c r="Z690" i="1" s="1"/>
  <c r="G690" i="1"/>
  <c r="F691" i="1"/>
  <c r="Z691" i="1" s="1"/>
  <c r="G691" i="1"/>
  <c r="F692" i="1"/>
  <c r="Z692" i="1" s="1"/>
  <c r="G692" i="1"/>
  <c r="F693" i="1"/>
  <c r="Z693" i="1" s="1"/>
  <c r="G693" i="1"/>
  <c r="F694" i="1"/>
  <c r="Z694" i="1" s="1"/>
  <c r="G694" i="1"/>
  <c r="F695" i="1"/>
  <c r="Z695" i="1" s="1"/>
  <c r="G695" i="1"/>
  <c r="F696" i="1"/>
  <c r="Z696" i="1" s="1"/>
  <c r="G696" i="1"/>
  <c r="F697" i="1"/>
  <c r="Z697" i="1" s="1"/>
  <c r="G697" i="1"/>
  <c r="F698" i="1"/>
  <c r="Z698" i="1" s="1"/>
  <c r="G698" i="1"/>
  <c r="F699" i="1"/>
  <c r="Z699" i="1" s="1"/>
  <c r="G699" i="1"/>
  <c r="F700" i="1"/>
  <c r="Z700" i="1" s="1"/>
  <c r="G700" i="1"/>
  <c r="F701" i="1"/>
  <c r="Z701" i="1" s="1"/>
  <c r="G701" i="1"/>
  <c r="F702" i="1"/>
  <c r="Z702" i="1" s="1"/>
  <c r="G702" i="1"/>
  <c r="F703" i="1"/>
  <c r="Z703" i="1" s="1"/>
  <c r="G703" i="1"/>
  <c r="F704" i="1"/>
  <c r="Z704" i="1" s="1"/>
  <c r="G704" i="1"/>
  <c r="F705" i="1"/>
  <c r="Z705" i="1" s="1"/>
  <c r="G705" i="1"/>
  <c r="F706" i="1"/>
  <c r="Z706" i="1" s="1"/>
  <c r="G706" i="1"/>
  <c r="F707" i="1"/>
  <c r="Z707" i="1" s="1"/>
  <c r="G707" i="1"/>
  <c r="F708" i="1"/>
  <c r="Z708" i="1" s="1"/>
  <c r="G708" i="1"/>
  <c r="F709" i="1"/>
  <c r="Z709" i="1" s="1"/>
  <c r="G709" i="1"/>
  <c r="F710" i="1"/>
  <c r="Z710" i="1" s="1"/>
  <c r="G710" i="1"/>
  <c r="F711" i="1"/>
  <c r="Z711" i="1" s="1"/>
  <c r="G711" i="1"/>
  <c r="F712" i="1"/>
  <c r="Z712" i="1" s="1"/>
  <c r="G712" i="1"/>
  <c r="F713" i="1"/>
  <c r="Z713" i="1" s="1"/>
  <c r="G713" i="1"/>
  <c r="F714" i="1"/>
  <c r="Z714" i="1" s="1"/>
  <c r="G714" i="1"/>
  <c r="F715" i="1"/>
  <c r="Z715" i="1" s="1"/>
  <c r="G715" i="1"/>
  <c r="F716" i="1"/>
  <c r="Z716" i="1" s="1"/>
  <c r="G716" i="1"/>
  <c r="F717" i="1"/>
  <c r="Z717" i="1" s="1"/>
  <c r="G717" i="1"/>
  <c r="F718" i="1"/>
  <c r="Z718" i="1" s="1"/>
  <c r="G718" i="1"/>
  <c r="F719" i="1"/>
  <c r="Z719" i="1" s="1"/>
  <c r="G719" i="1"/>
  <c r="F720" i="1"/>
  <c r="Z720" i="1" s="1"/>
  <c r="G720" i="1"/>
  <c r="F721" i="1"/>
  <c r="Z721" i="1" s="1"/>
  <c r="G721" i="1"/>
  <c r="F722" i="1"/>
  <c r="Z722" i="1" s="1"/>
  <c r="G722" i="1"/>
  <c r="F723" i="1"/>
  <c r="Z723" i="1" s="1"/>
  <c r="G723" i="1"/>
  <c r="F724" i="1"/>
  <c r="Z724" i="1" s="1"/>
  <c r="G724" i="1"/>
  <c r="F725" i="1"/>
  <c r="Z725" i="1" s="1"/>
  <c r="G725" i="1"/>
  <c r="F726" i="1"/>
  <c r="Z726" i="1" s="1"/>
  <c r="G726" i="1"/>
  <c r="F727" i="1"/>
  <c r="Z727" i="1" s="1"/>
  <c r="G727" i="1"/>
  <c r="F728" i="1"/>
  <c r="Z728" i="1" s="1"/>
  <c r="G728" i="1"/>
  <c r="F729" i="1"/>
  <c r="Z729" i="1" s="1"/>
  <c r="G729" i="1"/>
  <c r="F730" i="1"/>
  <c r="Z730" i="1" s="1"/>
  <c r="G730" i="1"/>
  <c r="F731" i="1"/>
  <c r="Z731" i="1" s="1"/>
  <c r="G731" i="1"/>
  <c r="F732" i="1"/>
  <c r="Z732" i="1" s="1"/>
  <c r="G732" i="1"/>
  <c r="F733" i="1"/>
  <c r="Z733" i="1" s="1"/>
  <c r="G733" i="1"/>
  <c r="F734" i="1"/>
  <c r="Z734" i="1" s="1"/>
  <c r="G734" i="1"/>
  <c r="F735" i="1"/>
  <c r="Z735" i="1" s="1"/>
  <c r="G735" i="1"/>
  <c r="F736" i="1"/>
  <c r="Z736" i="1" s="1"/>
  <c r="G736" i="1"/>
  <c r="F737" i="1"/>
  <c r="Z737" i="1" s="1"/>
  <c r="G737" i="1"/>
  <c r="F738" i="1"/>
  <c r="Z738" i="1" s="1"/>
  <c r="G738" i="1"/>
  <c r="F739" i="1"/>
  <c r="Z739" i="1" s="1"/>
  <c r="G739" i="1"/>
  <c r="F740" i="1"/>
  <c r="Z740" i="1" s="1"/>
  <c r="G740" i="1"/>
  <c r="F741" i="1"/>
  <c r="Z741" i="1" s="1"/>
  <c r="G741" i="1"/>
  <c r="F742" i="1"/>
  <c r="Z742" i="1" s="1"/>
  <c r="G742" i="1"/>
  <c r="F743" i="1"/>
  <c r="Z743" i="1" s="1"/>
  <c r="G743" i="1"/>
  <c r="F744" i="1"/>
  <c r="Z744" i="1" s="1"/>
  <c r="G744" i="1"/>
  <c r="F745" i="1"/>
  <c r="Z745" i="1" s="1"/>
  <c r="G745" i="1"/>
  <c r="F746" i="1"/>
  <c r="Z746" i="1" s="1"/>
  <c r="G746" i="1"/>
  <c r="F747" i="1"/>
  <c r="Z747" i="1" s="1"/>
  <c r="G747" i="1"/>
  <c r="F748" i="1"/>
  <c r="Z748" i="1" s="1"/>
  <c r="G748" i="1"/>
  <c r="F749" i="1"/>
  <c r="Z749" i="1" s="1"/>
  <c r="G749" i="1"/>
  <c r="F750" i="1"/>
  <c r="Z750" i="1" s="1"/>
  <c r="G750" i="1"/>
  <c r="F751" i="1"/>
  <c r="Z751" i="1" s="1"/>
  <c r="G751" i="1"/>
  <c r="F752" i="1"/>
  <c r="Z752" i="1" s="1"/>
  <c r="G752" i="1"/>
  <c r="F753" i="1"/>
  <c r="Z753" i="1" s="1"/>
  <c r="G753" i="1"/>
  <c r="F754" i="1"/>
  <c r="Z754" i="1" s="1"/>
  <c r="G754" i="1"/>
  <c r="F755" i="1"/>
  <c r="Z755" i="1" s="1"/>
  <c r="G755" i="1"/>
  <c r="F756" i="1"/>
  <c r="Z756" i="1" s="1"/>
  <c r="G756" i="1"/>
  <c r="F757" i="1"/>
  <c r="Z757" i="1" s="1"/>
  <c r="G757" i="1"/>
  <c r="F758" i="1"/>
  <c r="Z758" i="1" s="1"/>
  <c r="G758" i="1"/>
  <c r="F759" i="1"/>
  <c r="Z759" i="1" s="1"/>
  <c r="G759" i="1"/>
  <c r="F760" i="1"/>
  <c r="Z760" i="1" s="1"/>
  <c r="G760" i="1"/>
  <c r="F761" i="1"/>
  <c r="Z761" i="1" s="1"/>
  <c r="G761" i="1"/>
  <c r="F762" i="1"/>
  <c r="Z762" i="1" s="1"/>
  <c r="G762" i="1"/>
  <c r="F763" i="1"/>
  <c r="Z763" i="1" s="1"/>
  <c r="G763" i="1"/>
  <c r="F764" i="1"/>
  <c r="Z764" i="1" s="1"/>
  <c r="G764" i="1"/>
  <c r="F765" i="1"/>
  <c r="Z765" i="1" s="1"/>
  <c r="G765" i="1"/>
  <c r="F766" i="1"/>
  <c r="Z766" i="1" s="1"/>
  <c r="G766" i="1"/>
  <c r="F767" i="1"/>
  <c r="Z767" i="1" s="1"/>
  <c r="G767" i="1"/>
  <c r="F768" i="1"/>
  <c r="Z768" i="1" s="1"/>
  <c r="G768" i="1"/>
  <c r="F769" i="1"/>
  <c r="Z769" i="1" s="1"/>
  <c r="G769" i="1"/>
  <c r="F770" i="1"/>
  <c r="Z770" i="1" s="1"/>
  <c r="G770" i="1"/>
  <c r="F771" i="1"/>
  <c r="Z771" i="1" s="1"/>
  <c r="G771" i="1"/>
  <c r="F772" i="1"/>
  <c r="Z772" i="1" s="1"/>
  <c r="G772" i="1"/>
  <c r="F773" i="1"/>
  <c r="Z773" i="1" s="1"/>
  <c r="G773" i="1"/>
  <c r="F774" i="1"/>
  <c r="Z774" i="1" s="1"/>
  <c r="G774" i="1"/>
  <c r="F775" i="1"/>
  <c r="Z775" i="1" s="1"/>
  <c r="G775" i="1"/>
  <c r="F776" i="1"/>
  <c r="Z776" i="1" s="1"/>
  <c r="G776" i="1"/>
  <c r="F777" i="1"/>
  <c r="Z777" i="1" s="1"/>
  <c r="G777" i="1"/>
  <c r="F778" i="1"/>
  <c r="Z778" i="1" s="1"/>
  <c r="G778" i="1"/>
  <c r="F779" i="1"/>
  <c r="Z779" i="1" s="1"/>
  <c r="G779" i="1"/>
  <c r="F780" i="1"/>
  <c r="Z780" i="1" s="1"/>
  <c r="G780" i="1"/>
  <c r="F781" i="1"/>
  <c r="Z781" i="1" s="1"/>
  <c r="G781" i="1"/>
  <c r="F782" i="1"/>
  <c r="Z782" i="1" s="1"/>
  <c r="G782" i="1"/>
  <c r="F783" i="1"/>
  <c r="Z783" i="1" s="1"/>
  <c r="G783" i="1"/>
  <c r="F784" i="1"/>
  <c r="Z784" i="1" s="1"/>
  <c r="G784" i="1"/>
  <c r="F785" i="1"/>
  <c r="Z785" i="1" s="1"/>
  <c r="G785" i="1"/>
  <c r="F786" i="1"/>
  <c r="Z786" i="1" s="1"/>
  <c r="G786" i="1"/>
  <c r="F787" i="1"/>
  <c r="Z787" i="1" s="1"/>
  <c r="G787" i="1"/>
  <c r="F788" i="1"/>
  <c r="Z788" i="1" s="1"/>
  <c r="G788" i="1"/>
  <c r="F789" i="1"/>
  <c r="Z789" i="1" s="1"/>
  <c r="G789" i="1"/>
  <c r="F790" i="1"/>
  <c r="Z790" i="1" s="1"/>
  <c r="G790" i="1"/>
  <c r="F791" i="1"/>
  <c r="Z791" i="1" s="1"/>
  <c r="G791" i="1"/>
  <c r="F792" i="1"/>
  <c r="Z792" i="1" s="1"/>
  <c r="G792" i="1"/>
  <c r="F793" i="1"/>
  <c r="Z793" i="1" s="1"/>
  <c r="G793" i="1"/>
  <c r="F794" i="1"/>
  <c r="Z794" i="1" s="1"/>
  <c r="G794" i="1"/>
  <c r="F795" i="1"/>
  <c r="Z795" i="1" s="1"/>
  <c r="G795" i="1"/>
  <c r="F796" i="1"/>
  <c r="Z796" i="1" s="1"/>
  <c r="G796" i="1"/>
  <c r="F797" i="1"/>
  <c r="Z797" i="1" s="1"/>
  <c r="G797" i="1"/>
  <c r="F798" i="1"/>
  <c r="Z798" i="1" s="1"/>
  <c r="G798" i="1"/>
  <c r="F799" i="1"/>
  <c r="Z799" i="1" s="1"/>
  <c r="G799" i="1"/>
  <c r="F800" i="1"/>
  <c r="Z800" i="1" s="1"/>
  <c r="G800" i="1"/>
  <c r="F801" i="1"/>
  <c r="Z801" i="1" s="1"/>
  <c r="G801" i="1"/>
  <c r="F802" i="1"/>
  <c r="Z802" i="1" s="1"/>
  <c r="G802" i="1"/>
  <c r="F803" i="1"/>
  <c r="Z803" i="1" s="1"/>
  <c r="G803" i="1"/>
  <c r="F804" i="1"/>
  <c r="Z804" i="1" s="1"/>
  <c r="G804" i="1"/>
  <c r="F805" i="1"/>
  <c r="Z805" i="1" s="1"/>
  <c r="G805" i="1"/>
  <c r="F806" i="1"/>
  <c r="Z806" i="1" s="1"/>
  <c r="G806" i="1"/>
  <c r="F807" i="1"/>
  <c r="Z807" i="1" s="1"/>
  <c r="G807" i="1"/>
  <c r="F808" i="1"/>
  <c r="Z808" i="1" s="1"/>
  <c r="G808" i="1"/>
  <c r="F809" i="1"/>
  <c r="Z809" i="1" s="1"/>
  <c r="G809" i="1"/>
  <c r="F810" i="1"/>
  <c r="Z810" i="1" s="1"/>
  <c r="G810" i="1"/>
  <c r="F811" i="1"/>
  <c r="Z811" i="1" s="1"/>
  <c r="G811" i="1"/>
  <c r="F812" i="1"/>
  <c r="Z812" i="1" s="1"/>
  <c r="G812" i="1"/>
  <c r="F813" i="1"/>
  <c r="Z813" i="1" s="1"/>
  <c r="G813" i="1"/>
  <c r="F814" i="1"/>
  <c r="Z814" i="1" s="1"/>
  <c r="G814" i="1"/>
  <c r="F815" i="1"/>
  <c r="Z815" i="1" s="1"/>
  <c r="G815" i="1"/>
  <c r="F816" i="1"/>
  <c r="Z816" i="1" s="1"/>
  <c r="G816" i="1"/>
  <c r="F817" i="1"/>
  <c r="Z817" i="1" s="1"/>
  <c r="G817" i="1"/>
  <c r="F818" i="1"/>
  <c r="Z818" i="1" s="1"/>
  <c r="G818" i="1"/>
  <c r="F819" i="1"/>
  <c r="Z819" i="1" s="1"/>
  <c r="G819" i="1"/>
  <c r="F820" i="1"/>
  <c r="Z820" i="1" s="1"/>
  <c r="G820" i="1"/>
  <c r="F821" i="1"/>
  <c r="Z821" i="1" s="1"/>
  <c r="G821" i="1"/>
  <c r="F822" i="1"/>
  <c r="Z822" i="1" s="1"/>
  <c r="G822" i="1"/>
  <c r="F823" i="1"/>
  <c r="Z823" i="1" s="1"/>
  <c r="G823" i="1"/>
  <c r="F824" i="1"/>
  <c r="Z824" i="1" s="1"/>
  <c r="G824" i="1"/>
  <c r="F825" i="1"/>
  <c r="Z825" i="1" s="1"/>
  <c r="G825" i="1"/>
  <c r="F826" i="1"/>
  <c r="Z826" i="1" s="1"/>
  <c r="G826" i="1"/>
  <c r="F827" i="1"/>
  <c r="Z827" i="1" s="1"/>
  <c r="G827" i="1"/>
  <c r="F828" i="1"/>
  <c r="Z828" i="1" s="1"/>
  <c r="G828" i="1"/>
  <c r="F829" i="1"/>
  <c r="Z829" i="1" s="1"/>
  <c r="G829" i="1"/>
  <c r="F830" i="1"/>
  <c r="Z830" i="1" s="1"/>
  <c r="G830" i="1"/>
  <c r="F831" i="1"/>
  <c r="Z831" i="1" s="1"/>
  <c r="G831" i="1"/>
  <c r="F832" i="1"/>
  <c r="Z832" i="1" s="1"/>
  <c r="G832" i="1"/>
  <c r="F833" i="1"/>
  <c r="Z833" i="1" s="1"/>
  <c r="G833" i="1"/>
  <c r="F834" i="1"/>
  <c r="Z834" i="1" s="1"/>
  <c r="G834" i="1"/>
  <c r="F835" i="1"/>
  <c r="Z835" i="1" s="1"/>
  <c r="G835" i="1"/>
  <c r="F836" i="1"/>
  <c r="Z836" i="1" s="1"/>
  <c r="G836" i="1"/>
  <c r="F837" i="1"/>
  <c r="Z837" i="1" s="1"/>
  <c r="G837" i="1"/>
  <c r="F838" i="1"/>
  <c r="Z838" i="1" s="1"/>
  <c r="G838" i="1"/>
  <c r="F839" i="1"/>
  <c r="Z839" i="1" s="1"/>
  <c r="G839" i="1"/>
  <c r="F840" i="1"/>
  <c r="Z840" i="1" s="1"/>
  <c r="G840" i="1"/>
  <c r="F841" i="1"/>
  <c r="Z841" i="1" s="1"/>
  <c r="G841" i="1"/>
  <c r="F842" i="1"/>
  <c r="Z842" i="1" s="1"/>
  <c r="G842" i="1"/>
  <c r="F843" i="1"/>
  <c r="Z843" i="1" s="1"/>
  <c r="G843" i="1"/>
  <c r="F844" i="1"/>
  <c r="Z844" i="1" s="1"/>
  <c r="G844" i="1"/>
  <c r="F845" i="1"/>
  <c r="Z845" i="1" s="1"/>
  <c r="G845" i="1"/>
  <c r="F846" i="1"/>
  <c r="Z846" i="1" s="1"/>
  <c r="G846" i="1"/>
  <c r="F847" i="1"/>
  <c r="Z847" i="1" s="1"/>
  <c r="G847" i="1"/>
  <c r="F848" i="1"/>
  <c r="Z848" i="1" s="1"/>
  <c r="G848" i="1"/>
  <c r="F849" i="1"/>
  <c r="Z849" i="1" s="1"/>
  <c r="G849" i="1"/>
  <c r="F850" i="1"/>
  <c r="Z850" i="1" s="1"/>
  <c r="G850" i="1"/>
  <c r="F851" i="1"/>
  <c r="Z851" i="1" s="1"/>
  <c r="G851" i="1"/>
  <c r="F852" i="1"/>
  <c r="Z852" i="1" s="1"/>
  <c r="G852" i="1"/>
  <c r="F853" i="1"/>
  <c r="Z853" i="1" s="1"/>
  <c r="G853" i="1"/>
  <c r="F854" i="1"/>
  <c r="Z854" i="1" s="1"/>
  <c r="G854" i="1"/>
  <c r="F855" i="1"/>
  <c r="Z855" i="1" s="1"/>
  <c r="G855" i="1"/>
  <c r="F856" i="1"/>
  <c r="Z856" i="1" s="1"/>
  <c r="G856" i="1"/>
  <c r="F857" i="1"/>
  <c r="Z857" i="1" s="1"/>
  <c r="G857" i="1"/>
  <c r="F858" i="1"/>
  <c r="Z858" i="1" s="1"/>
  <c r="G858" i="1"/>
  <c r="F859" i="1"/>
  <c r="Z859" i="1" s="1"/>
  <c r="G859" i="1"/>
  <c r="F860" i="1"/>
  <c r="Z860" i="1" s="1"/>
  <c r="G860" i="1"/>
  <c r="F861" i="1"/>
  <c r="Z861" i="1" s="1"/>
  <c r="G861" i="1"/>
  <c r="F862" i="1"/>
  <c r="Z862" i="1" s="1"/>
  <c r="G862" i="1"/>
  <c r="F863" i="1"/>
  <c r="Z863" i="1" s="1"/>
  <c r="G863" i="1"/>
  <c r="F864" i="1"/>
  <c r="Z864" i="1" s="1"/>
  <c r="G864" i="1"/>
  <c r="F865" i="1"/>
  <c r="Z865" i="1" s="1"/>
  <c r="G865" i="1"/>
  <c r="F866" i="1"/>
  <c r="Z866" i="1" s="1"/>
  <c r="G866" i="1"/>
  <c r="F867" i="1"/>
  <c r="Z867" i="1" s="1"/>
  <c r="G867" i="1"/>
  <c r="F868" i="1"/>
  <c r="Z868" i="1" s="1"/>
  <c r="G868" i="1"/>
  <c r="F869" i="1"/>
  <c r="Z869" i="1" s="1"/>
  <c r="G869" i="1"/>
  <c r="F870" i="1"/>
  <c r="Z870" i="1" s="1"/>
  <c r="G870" i="1"/>
  <c r="F871" i="1"/>
  <c r="Z871" i="1" s="1"/>
  <c r="G871" i="1"/>
  <c r="F872" i="1"/>
  <c r="Z872" i="1" s="1"/>
  <c r="G872" i="1"/>
  <c r="F873" i="1"/>
  <c r="Z873" i="1" s="1"/>
  <c r="G873" i="1"/>
  <c r="F874" i="1"/>
  <c r="Z874" i="1" s="1"/>
  <c r="G874" i="1"/>
  <c r="F875" i="1"/>
  <c r="Z875" i="1" s="1"/>
  <c r="G875" i="1"/>
  <c r="F876" i="1"/>
  <c r="Z876" i="1" s="1"/>
  <c r="G876" i="1"/>
  <c r="F877" i="1"/>
  <c r="Z877" i="1" s="1"/>
  <c r="G877" i="1"/>
  <c r="F878" i="1"/>
  <c r="Z878" i="1" s="1"/>
  <c r="G878" i="1"/>
  <c r="F879" i="1"/>
  <c r="Z879" i="1" s="1"/>
  <c r="G879" i="1"/>
  <c r="F880" i="1"/>
  <c r="Z880" i="1" s="1"/>
  <c r="G880" i="1"/>
  <c r="F881" i="1"/>
  <c r="Z881" i="1" s="1"/>
  <c r="G881" i="1"/>
  <c r="F882" i="1"/>
  <c r="Z882" i="1" s="1"/>
  <c r="G882" i="1"/>
  <c r="F883" i="1"/>
  <c r="Z883" i="1" s="1"/>
  <c r="G883" i="1"/>
  <c r="F884" i="1"/>
  <c r="Z884" i="1" s="1"/>
  <c r="G884" i="1"/>
  <c r="F885" i="1"/>
  <c r="Z885" i="1" s="1"/>
  <c r="G885" i="1"/>
  <c r="F886" i="1"/>
  <c r="Z886" i="1" s="1"/>
  <c r="G886" i="1"/>
  <c r="F887" i="1"/>
  <c r="Z887" i="1" s="1"/>
  <c r="G887" i="1"/>
  <c r="F888" i="1"/>
  <c r="Z888" i="1" s="1"/>
  <c r="G888" i="1"/>
  <c r="F889" i="1"/>
  <c r="Z889" i="1" s="1"/>
  <c r="G889" i="1"/>
  <c r="F890" i="1"/>
  <c r="Z890" i="1" s="1"/>
  <c r="G890" i="1"/>
  <c r="F891" i="1"/>
  <c r="Z891" i="1" s="1"/>
  <c r="G891" i="1"/>
  <c r="F892" i="1"/>
  <c r="Z892" i="1" s="1"/>
  <c r="G892" i="1"/>
  <c r="F893" i="1"/>
  <c r="Z893" i="1" s="1"/>
  <c r="G893" i="1"/>
  <c r="F894" i="1"/>
  <c r="Z894" i="1" s="1"/>
  <c r="G894" i="1"/>
  <c r="F895" i="1"/>
  <c r="Z895" i="1" s="1"/>
  <c r="G895" i="1"/>
  <c r="F896" i="1"/>
  <c r="Z896" i="1" s="1"/>
  <c r="G896" i="1"/>
  <c r="F897" i="1"/>
  <c r="Z897" i="1" s="1"/>
  <c r="G897" i="1"/>
  <c r="F898" i="1"/>
  <c r="Z898" i="1" s="1"/>
  <c r="G898" i="1"/>
  <c r="F899" i="1"/>
  <c r="Z899" i="1" s="1"/>
  <c r="G899" i="1"/>
  <c r="F900" i="1"/>
  <c r="Z900" i="1" s="1"/>
  <c r="G900" i="1"/>
  <c r="F901" i="1"/>
  <c r="Z901" i="1" s="1"/>
  <c r="G901" i="1"/>
  <c r="F902" i="1"/>
  <c r="Z902" i="1" s="1"/>
  <c r="G902" i="1"/>
  <c r="F903" i="1"/>
  <c r="Z903" i="1" s="1"/>
  <c r="G903" i="1"/>
  <c r="F904" i="1"/>
  <c r="Z904" i="1" s="1"/>
  <c r="G904" i="1"/>
  <c r="F905" i="1"/>
  <c r="Z905" i="1" s="1"/>
  <c r="G905" i="1"/>
  <c r="F906" i="1"/>
  <c r="Z906" i="1" s="1"/>
  <c r="G906" i="1"/>
  <c r="F907" i="1"/>
  <c r="Z907" i="1" s="1"/>
  <c r="G907" i="1"/>
  <c r="F908" i="1"/>
  <c r="Z908" i="1" s="1"/>
  <c r="G908" i="1"/>
  <c r="F909" i="1"/>
  <c r="Z909" i="1" s="1"/>
  <c r="G909" i="1"/>
  <c r="F910" i="1"/>
  <c r="Z910" i="1" s="1"/>
  <c r="G910" i="1"/>
  <c r="F911" i="1"/>
  <c r="Z911" i="1" s="1"/>
  <c r="G911" i="1"/>
  <c r="F912" i="1"/>
  <c r="Z912" i="1" s="1"/>
  <c r="G912" i="1"/>
  <c r="F913" i="1"/>
  <c r="Z913" i="1" s="1"/>
  <c r="G913" i="1"/>
  <c r="F914" i="1"/>
  <c r="Z914" i="1" s="1"/>
  <c r="G914" i="1"/>
  <c r="F915" i="1"/>
  <c r="Z915" i="1" s="1"/>
  <c r="G915" i="1"/>
  <c r="F916" i="1"/>
  <c r="Z916" i="1" s="1"/>
  <c r="G916" i="1"/>
  <c r="F917" i="1"/>
  <c r="Z917" i="1" s="1"/>
  <c r="G917" i="1"/>
  <c r="F918" i="1"/>
  <c r="Z918" i="1" s="1"/>
  <c r="G918" i="1"/>
  <c r="F919" i="1"/>
  <c r="Z919" i="1" s="1"/>
  <c r="G919" i="1"/>
  <c r="F920" i="1"/>
  <c r="Z920" i="1" s="1"/>
  <c r="G920" i="1"/>
  <c r="F921" i="1"/>
  <c r="Z921" i="1" s="1"/>
  <c r="G921" i="1"/>
  <c r="F922" i="1"/>
  <c r="Z922" i="1" s="1"/>
  <c r="G922" i="1"/>
  <c r="F923" i="1"/>
  <c r="Z923" i="1" s="1"/>
  <c r="G923" i="1"/>
  <c r="F924" i="1"/>
  <c r="Z924" i="1" s="1"/>
  <c r="G924" i="1"/>
  <c r="F925" i="1"/>
  <c r="Z925" i="1" s="1"/>
  <c r="G925" i="1"/>
  <c r="F926" i="1"/>
  <c r="Z926" i="1" s="1"/>
  <c r="G926" i="1"/>
  <c r="F927" i="1"/>
  <c r="Z927" i="1" s="1"/>
  <c r="G927" i="1"/>
  <c r="F928" i="1"/>
  <c r="Z928" i="1" s="1"/>
  <c r="G928" i="1"/>
  <c r="F929" i="1"/>
  <c r="Z929" i="1" s="1"/>
  <c r="G929" i="1"/>
  <c r="F930" i="1"/>
  <c r="Z930" i="1" s="1"/>
  <c r="G930" i="1"/>
  <c r="F931" i="1"/>
  <c r="Z931" i="1" s="1"/>
  <c r="G931" i="1"/>
  <c r="F932" i="1"/>
  <c r="Z932" i="1" s="1"/>
  <c r="G932" i="1"/>
  <c r="F933" i="1"/>
  <c r="Z933" i="1" s="1"/>
  <c r="G933" i="1"/>
  <c r="F934" i="1"/>
  <c r="Z934" i="1" s="1"/>
  <c r="G934" i="1"/>
  <c r="F935" i="1"/>
  <c r="Z935" i="1" s="1"/>
  <c r="G935" i="1"/>
  <c r="F936" i="1"/>
  <c r="Z936" i="1" s="1"/>
  <c r="G936" i="1"/>
  <c r="F937" i="1"/>
  <c r="Z937" i="1" s="1"/>
  <c r="G937" i="1"/>
  <c r="F938" i="1"/>
  <c r="Z938" i="1" s="1"/>
  <c r="G938" i="1"/>
  <c r="F939" i="1"/>
  <c r="Z939" i="1" s="1"/>
  <c r="G939" i="1"/>
  <c r="F940" i="1"/>
  <c r="Z940" i="1" s="1"/>
  <c r="G940" i="1"/>
  <c r="F941" i="1"/>
  <c r="Z941" i="1" s="1"/>
  <c r="G941" i="1"/>
  <c r="F942" i="1"/>
  <c r="Z942" i="1" s="1"/>
  <c r="G942" i="1"/>
  <c r="F943" i="1"/>
  <c r="Z943" i="1" s="1"/>
  <c r="G943" i="1"/>
  <c r="F944" i="1"/>
  <c r="Z944" i="1" s="1"/>
  <c r="G944" i="1"/>
  <c r="F945" i="1"/>
  <c r="Z945" i="1" s="1"/>
  <c r="G945" i="1"/>
  <c r="F946" i="1"/>
  <c r="Z946" i="1" s="1"/>
  <c r="G946" i="1"/>
  <c r="F947" i="1"/>
  <c r="Z947" i="1" s="1"/>
  <c r="G947" i="1"/>
  <c r="F948" i="1"/>
  <c r="Z948" i="1" s="1"/>
  <c r="G948" i="1"/>
  <c r="F949" i="1"/>
  <c r="Z949" i="1" s="1"/>
  <c r="G949" i="1"/>
  <c r="F950" i="1"/>
  <c r="Z950" i="1" s="1"/>
  <c r="G950" i="1"/>
  <c r="F951" i="1"/>
  <c r="Z951" i="1" s="1"/>
  <c r="G951" i="1"/>
  <c r="F952" i="1"/>
  <c r="Z952" i="1" s="1"/>
  <c r="G952" i="1"/>
  <c r="F953" i="1"/>
  <c r="Z953" i="1" s="1"/>
  <c r="G953" i="1"/>
  <c r="F954" i="1"/>
  <c r="Z954" i="1" s="1"/>
  <c r="G954" i="1"/>
  <c r="F955" i="1"/>
  <c r="Z955" i="1" s="1"/>
  <c r="G955" i="1"/>
  <c r="F956" i="1"/>
  <c r="Z956" i="1" s="1"/>
  <c r="G956" i="1"/>
  <c r="F957" i="1"/>
  <c r="Z957" i="1" s="1"/>
  <c r="G957" i="1"/>
  <c r="F958" i="1"/>
  <c r="Z958" i="1" s="1"/>
  <c r="G958" i="1"/>
  <c r="F959" i="1"/>
  <c r="Z959" i="1" s="1"/>
  <c r="G959" i="1"/>
  <c r="F960" i="1"/>
  <c r="Z960" i="1" s="1"/>
  <c r="G960" i="1"/>
  <c r="F961" i="1"/>
  <c r="Z961" i="1" s="1"/>
  <c r="G961" i="1"/>
  <c r="F962" i="1"/>
  <c r="Z962" i="1" s="1"/>
  <c r="G962" i="1"/>
  <c r="F963" i="1"/>
  <c r="Z963" i="1" s="1"/>
  <c r="G963" i="1"/>
  <c r="F964" i="1"/>
  <c r="Z964" i="1" s="1"/>
  <c r="G964" i="1"/>
  <c r="F965" i="1"/>
  <c r="Z965" i="1" s="1"/>
  <c r="G965" i="1"/>
  <c r="F966" i="1"/>
  <c r="Z966" i="1" s="1"/>
  <c r="G966" i="1"/>
  <c r="F967" i="1"/>
  <c r="Z967" i="1" s="1"/>
  <c r="G967" i="1"/>
  <c r="F968" i="1"/>
  <c r="Z968" i="1" s="1"/>
  <c r="G968" i="1"/>
  <c r="F969" i="1"/>
  <c r="Z969" i="1" s="1"/>
  <c r="G969" i="1"/>
  <c r="F970" i="1"/>
  <c r="Z970" i="1" s="1"/>
  <c r="G970" i="1"/>
  <c r="F971" i="1"/>
  <c r="Z971" i="1" s="1"/>
  <c r="G971" i="1"/>
  <c r="F972" i="1"/>
  <c r="Z972" i="1" s="1"/>
  <c r="G972" i="1"/>
  <c r="F973" i="1"/>
  <c r="Z973" i="1" s="1"/>
  <c r="G973" i="1"/>
  <c r="F974" i="1"/>
  <c r="Z974" i="1" s="1"/>
  <c r="G974" i="1"/>
  <c r="F975" i="1"/>
  <c r="Z975" i="1" s="1"/>
  <c r="G975" i="1"/>
  <c r="F976" i="1"/>
  <c r="Z976" i="1" s="1"/>
  <c r="G976" i="1"/>
  <c r="F977" i="1"/>
  <c r="Z977" i="1" s="1"/>
  <c r="G977" i="1"/>
  <c r="F978" i="1"/>
  <c r="Z978" i="1" s="1"/>
  <c r="G978" i="1"/>
  <c r="F979" i="1"/>
  <c r="Z979" i="1" s="1"/>
  <c r="G979" i="1"/>
  <c r="F980" i="1"/>
  <c r="Z980" i="1" s="1"/>
  <c r="G980" i="1"/>
  <c r="F981" i="1"/>
  <c r="Z981" i="1" s="1"/>
  <c r="G981" i="1"/>
  <c r="F982" i="1"/>
  <c r="Z982" i="1" s="1"/>
  <c r="G982" i="1"/>
  <c r="F983" i="1"/>
  <c r="Z983" i="1" s="1"/>
  <c r="G983" i="1"/>
  <c r="F984" i="1"/>
  <c r="Z984" i="1" s="1"/>
  <c r="G984" i="1"/>
  <c r="F985" i="1"/>
  <c r="Z985" i="1" s="1"/>
  <c r="G985" i="1"/>
  <c r="F986" i="1"/>
  <c r="Z986" i="1" s="1"/>
  <c r="G986" i="1"/>
  <c r="F987" i="1"/>
  <c r="Z987" i="1" s="1"/>
  <c r="G987" i="1"/>
  <c r="F988" i="1"/>
  <c r="Z988" i="1" s="1"/>
  <c r="G988" i="1"/>
  <c r="F989" i="1"/>
  <c r="Z989" i="1" s="1"/>
  <c r="G989" i="1"/>
  <c r="F990" i="1"/>
  <c r="Z990" i="1" s="1"/>
  <c r="G990" i="1"/>
  <c r="F991" i="1"/>
  <c r="Z991" i="1" s="1"/>
  <c r="G991" i="1"/>
  <c r="F992" i="1"/>
  <c r="Z992" i="1" s="1"/>
  <c r="G992" i="1"/>
  <c r="F993" i="1"/>
  <c r="Z993" i="1" s="1"/>
  <c r="G993" i="1"/>
  <c r="F994" i="1"/>
  <c r="Z994" i="1" s="1"/>
  <c r="G994" i="1"/>
  <c r="F995" i="1"/>
  <c r="Z995" i="1" s="1"/>
  <c r="G995" i="1"/>
  <c r="F996" i="1"/>
  <c r="Z996" i="1" s="1"/>
  <c r="G996" i="1"/>
  <c r="F997" i="1"/>
  <c r="Z997" i="1" s="1"/>
  <c r="G997" i="1"/>
  <c r="F998" i="1"/>
  <c r="Z998" i="1" s="1"/>
  <c r="G998" i="1"/>
  <c r="F999" i="1"/>
  <c r="Z999" i="1" s="1"/>
  <c r="G999" i="1"/>
  <c r="F1000" i="1"/>
  <c r="Z1000" i="1" s="1"/>
  <c r="G1000" i="1"/>
  <c r="F1001" i="1"/>
  <c r="Z1001" i="1" s="1"/>
  <c r="G1001" i="1"/>
  <c r="F1002" i="1"/>
  <c r="Z1002" i="1" s="1"/>
  <c r="G1002" i="1"/>
  <c r="F1003" i="1"/>
  <c r="Z1003" i="1" s="1"/>
  <c r="G1003" i="1"/>
  <c r="F1004" i="1"/>
  <c r="Z1004" i="1" s="1"/>
  <c r="G1004" i="1"/>
  <c r="F1005" i="1"/>
  <c r="Z1005" i="1" s="1"/>
  <c r="G1005" i="1"/>
  <c r="F1006" i="1"/>
  <c r="Z1006" i="1" s="1"/>
  <c r="G1006" i="1"/>
  <c r="F1007" i="1"/>
  <c r="Z1007" i="1" s="1"/>
  <c r="G1007" i="1"/>
  <c r="F1008" i="1"/>
  <c r="Z1008" i="1" s="1"/>
  <c r="G1008" i="1"/>
  <c r="F1009" i="1"/>
  <c r="Z1009" i="1" s="1"/>
  <c r="G1009" i="1"/>
  <c r="F1010" i="1"/>
  <c r="Z1010" i="1" s="1"/>
  <c r="G1010" i="1"/>
  <c r="F1011" i="1"/>
  <c r="Z1011" i="1" s="1"/>
  <c r="G1011" i="1"/>
  <c r="F1012" i="1"/>
  <c r="Z1012" i="1" s="1"/>
  <c r="G1012" i="1"/>
  <c r="F1013" i="1"/>
  <c r="Z1013" i="1" s="1"/>
  <c r="G1013" i="1"/>
  <c r="F1014" i="1"/>
  <c r="Z1014" i="1" s="1"/>
  <c r="G1014" i="1"/>
  <c r="F1015" i="1"/>
  <c r="Z1015" i="1" s="1"/>
  <c r="G1015" i="1"/>
  <c r="F1016" i="1"/>
  <c r="Z1016" i="1" s="1"/>
  <c r="G1016" i="1"/>
  <c r="F1017" i="1"/>
  <c r="Z1017" i="1" s="1"/>
  <c r="G1017" i="1"/>
  <c r="F1018" i="1"/>
  <c r="Z1018" i="1" s="1"/>
  <c r="G1018" i="1"/>
  <c r="F1019" i="1"/>
  <c r="Z1019" i="1" s="1"/>
  <c r="G1019" i="1"/>
  <c r="F1020" i="1"/>
  <c r="Z1020" i="1" s="1"/>
  <c r="G1020" i="1"/>
  <c r="F1021" i="1"/>
  <c r="Z1021" i="1" s="1"/>
  <c r="G1021" i="1"/>
  <c r="F1022" i="1"/>
  <c r="Z1022" i="1" s="1"/>
  <c r="G1022" i="1"/>
  <c r="F1023" i="1"/>
  <c r="Z1023" i="1" s="1"/>
  <c r="G1023" i="1"/>
  <c r="F1024" i="1"/>
  <c r="Z1024" i="1" s="1"/>
  <c r="G1024" i="1"/>
  <c r="F1025" i="1"/>
  <c r="Z1025" i="1" s="1"/>
  <c r="G1025" i="1"/>
  <c r="F1026" i="1"/>
  <c r="Z1026" i="1" s="1"/>
  <c r="G1026" i="1"/>
  <c r="F1027" i="1"/>
  <c r="Z1027" i="1" s="1"/>
  <c r="G1027" i="1"/>
  <c r="F1028" i="1"/>
  <c r="Z1028" i="1" s="1"/>
  <c r="G1028" i="1"/>
  <c r="F1029" i="1"/>
  <c r="Z1029" i="1" s="1"/>
  <c r="G1029" i="1"/>
  <c r="F1030" i="1"/>
  <c r="Z1030" i="1" s="1"/>
  <c r="G1030" i="1"/>
  <c r="F1031" i="1"/>
  <c r="Z1031" i="1" s="1"/>
  <c r="G1031" i="1"/>
  <c r="F1032" i="1"/>
  <c r="G1032" i="1"/>
  <c r="F1033" i="1"/>
  <c r="Z1033" i="1" s="1"/>
  <c r="G1033" i="1"/>
  <c r="F1034" i="1"/>
  <c r="Z1034" i="1" s="1"/>
  <c r="G1034" i="1"/>
  <c r="F1035" i="1"/>
  <c r="Z1035" i="1" s="1"/>
  <c r="G1035" i="1"/>
  <c r="F1036" i="1"/>
  <c r="Z1036" i="1" s="1"/>
  <c r="G1036" i="1"/>
  <c r="F1037" i="1"/>
  <c r="Z1037" i="1" s="1"/>
  <c r="G1037" i="1"/>
  <c r="F1038" i="1"/>
  <c r="Z1038" i="1" s="1"/>
  <c r="G1038" i="1"/>
  <c r="F1039" i="1"/>
  <c r="Z1039" i="1" s="1"/>
  <c r="G1039" i="1"/>
  <c r="F1040" i="1"/>
  <c r="Z1040" i="1" s="1"/>
  <c r="G1040" i="1"/>
  <c r="F1041" i="1"/>
  <c r="Z1041" i="1" s="1"/>
  <c r="G1041" i="1"/>
  <c r="F1042" i="1"/>
  <c r="Z1042" i="1" s="1"/>
  <c r="G1042" i="1"/>
  <c r="F1043" i="1"/>
  <c r="Z1043" i="1" s="1"/>
  <c r="G1043" i="1"/>
  <c r="F1044" i="1"/>
  <c r="Z1044" i="1" s="1"/>
  <c r="G1044" i="1"/>
  <c r="F1045" i="1"/>
  <c r="Z1045" i="1" s="1"/>
  <c r="G1045" i="1"/>
  <c r="F1046" i="1"/>
  <c r="Z1046" i="1" s="1"/>
  <c r="G1046" i="1"/>
  <c r="F1047" i="1"/>
  <c r="Z1047" i="1" s="1"/>
  <c r="G1047" i="1"/>
  <c r="F1048" i="1"/>
  <c r="Z1048" i="1" s="1"/>
  <c r="G1048" i="1"/>
  <c r="F1049" i="1"/>
  <c r="Z1049" i="1" s="1"/>
  <c r="G1049" i="1"/>
  <c r="F1050" i="1"/>
  <c r="Z1050" i="1" s="1"/>
  <c r="G1050" i="1"/>
  <c r="F1051" i="1"/>
  <c r="Z1051" i="1" s="1"/>
  <c r="G1051" i="1"/>
  <c r="F1052" i="1"/>
  <c r="Z1052" i="1" s="1"/>
  <c r="G1052" i="1"/>
  <c r="F1053" i="1"/>
  <c r="Z1053" i="1" s="1"/>
  <c r="G1053" i="1"/>
  <c r="F1054" i="1"/>
  <c r="Z1054" i="1" s="1"/>
  <c r="G1054" i="1"/>
  <c r="F1055" i="1"/>
  <c r="Z1055" i="1" s="1"/>
  <c r="G1055" i="1"/>
  <c r="F1056" i="1"/>
  <c r="Z1056" i="1" s="1"/>
  <c r="G1056" i="1"/>
  <c r="F1057" i="1"/>
  <c r="Z1057" i="1" s="1"/>
  <c r="G1057" i="1"/>
  <c r="F1058" i="1"/>
  <c r="Z1058" i="1" s="1"/>
  <c r="G1058" i="1"/>
  <c r="F1059" i="1"/>
  <c r="Z1059" i="1" s="1"/>
  <c r="G1059" i="1"/>
  <c r="F1060" i="1"/>
  <c r="Z1060" i="1" s="1"/>
  <c r="G1060" i="1"/>
  <c r="F1061" i="1"/>
  <c r="Z1061" i="1" s="1"/>
  <c r="G1061" i="1"/>
  <c r="F1062" i="1"/>
  <c r="Z1062" i="1" s="1"/>
  <c r="G1062" i="1"/>
  <c r="F1063" i="1"/>
  <c r="Z1063" i="1" s="1"/>
  <c r="G1063" i="1"/>
  <c r="F1064" i="1"/>
  <c r="Z1064" i="1" s="1"/>
  <c r="G1064" i="1"/>
  <c r="F1065" i="1"/>
  <c r="Z1065" i="1" s="1"/>
  <c r="G1065" i="1"/>
  <c r="F1066" i="1"/>
  <c r="Z1066" i="1" s="1"/>
  <c r="G1066" i="1"/>
  <c r="F1067" i="1"/>
  <c r="Z1067" i="1" s="1"/>
  <c r="G1067" i="1"/>
  <c r="F1068" i="1"/>
  <c r="Z1068" i="1" s="1"/>
  <c r="G1068" i="1"/>
  <c r="F1069" i="1"/>
  <c r="Z1069" i="1" s="1"/>
  <c r="G1069" i="1"/>
  <c r="F1070" i="1"/>
  <c r="Z1070" i="1" s="1"/>
  <c r="G1070" i="1"/>
  <c r="F1071" i="1"/>
  <c r="Z1071" i="1" s="1"/>
  <c r="G1071" i="1"/>
  <c r="F1072" i="1"/>
  <c r="Z1072" i="1" s="1"/>
  <c r="G1072" i="1"/>
  <c r="F1073" i="1"/>
  <c r="Z1073" i="1" s="1"/>
  <c r="G1073" i="1"/>
  <c r="F1074" i="1"/>
  <c r="Z1074" i="1" s="1"/>
  <c r="G1074" i="1"/>
  <c r="F1075" i="1"/>
  <c r="Z1075" i="1" s="1"/>
  <c r="G1075" i="1"/>
  <c r="F1076" i="1"/>
  <c r="Z1076" i="1" s="1"/>
  <c r="G1076" i="1"/>
  <c r="F1077" i="1"/>
  <c r="Z1077" i="1" s="1"/>
  <c r="G1077" i="1"/>
  <c r="F1078" i="1"/>
  <c r="Z1078" i="1" s="1"/>
  <c r="G1078" i="1"/>
  <c r="F1079" i="1"/>
  <c r="Z1079" i="1" s="1"/>
  <c r="G1079" i="1"/>
  <c r="F1080" i="1"/>
  <c r="Z1080" i="1" s="1"/>
  <c r="G1080" i="1"/>
  <c r="F1081" i="1"/>
  <c r="Z1081" i="1" s="1"/>
  <c r="G1081" i="1"/>
  <c r="F1082" i="1"/>
  <c r="Z1082" i="1" s="1"/>
  <c r="G1082" i="1"/>
  <c r="F1083" i="1"/>
  <c r="Z1083" i="1" s="1"/>
  <c r="G1083" i="1"/>
  <c r="F1084" i="1"/>
  <c r="Z1084" i="1" s="1"/>
  <c r="G1084" i="1"/>
  <c r="F1085" i="1"/>
  <c r="Z1085" i="1" s="1"/>
  <c r="G1085" i="1"/>
  <c r="F1086" i="1"/>
  <c r="Z1086" i="1" s="1"/>
  <c r="G1086" i="1"/>
  <c r="F1087" i="1"/>
  <c r="Z1087" i="1" s="1"/>
  <c r="G1087" i="1"/>
  <c r="F1088" i="1"/>
  <c r="Z1088" i="1" s="1"/>
  <c r="G1088" i="1"/>
  <c r="F1089" i="1"/>
  <c r="Z1089" i="1" s="1"/>
  <c r="G1089" i="1"/>
  <c r="F1090" i="1"/>
  <c r="Z1090" i="1" s="1"/>
  <c r="G1090" i="1"/>
  <c r="F1091" i="1"/>
  <c r="Z1091" i="1" s="1"/>
  <c r="G1091" i="1"/>
  <c r="F1092" i="1"/>
  <c r="Z1092" i="1" s="1"/>
  <c r="G1092" i="1"/>
  <c r="F1093" i="1"/>
  <c r="Z1093" i="1" s="1"/>
  <c r="G1093" i="1"/>
  <c r="F1094" i="1"/>
  <c r="Z1094" i="1" s="1"/>
  <c r="G1094" i="1"/>
  <c r="F1095" i="1"/>
  <c r="Z1095" i="1" s="1"/>
  <c r="G1095" i="1"/>
  <c r="F1096" i="1"/>
  <c r="Z1096" i="1" s="1"/>
  <c r="G1096" i="1"/>
  <c r="F1097" i="1"/>
  <c r="Z1097" i="1" s="1"/>
  <c r="G1097" i="1"/>
  <c r="F1098" i="1"/>
  <c r="Z1098" i="1" s="1"/>
  <c r="G1098" i="1"/>
  <c r="F1099" i="1"/>
  <c r="Z1099" i="1" s="1"/>
  <c r="G1099" i="1"/>
  <c r="F1100" i="1"/>
  <c r="Z1100" i="1" s="1"/>
  <c r="G1100" i="1"/>
  <c r="F1101" i="1"/>
  <c r="Z1101" i="1" s="1"/>
  <c r="G1101" i="1"/>
  <c r="F1102" i="1"/>
  <c r="Z1102" i="1" s="1"/>
  <c r="G1102" i="1"/>
  <c r="F1103" i="1"/>
  <c r="Z1103" i="1" s="1"/>
  <c r="G1103" i="1"/>
  <c r="F1104" i="1"/>
  <c r="Z1104" i="1" s="1"/>
  <c r="G1104" i="1"/>
  <c r="F1105" i="1"/>
  <c r="Z1105" i="1" s="1"/>
  <c r="G1105" i="1"/>
  <c r="F1106" i="1"/>
  <c r="Z1106" i="1" s="1"/>
  <c r="G1106" i="1"/>
  <c r="F1107" i="1"/>
  <c r="Z1107" i="1" s="1"/>
  <c r="G1107" i="1"/>
  <c r="F1108" i="1"/>
  <c r="Z1108" i="1" s="1"/>
  <c r="G1108" i="1"/>
  <c r="F1109" i="1"/>
  <c r="Z1109" i="1" s="1"/>
  <c r="G1109" i="1"/>
  <c r="F1110" i="1"/>
  <c r="Z1110" i="1" s="1"/>
  <c r="G1110" i="1"/>
  <c r="F1111" i="1"/>
  <c r="Z1111" i="1" s="1"/>
  <c r="G1111" i="1"/>
  <c r="F1112" i="1"/>
  <c r="Z1112" i="1" s="1"/>
  <c r="G1112" i="1"/>
  <c r="F1113" i="1"/>
  <c r="Z1113" i="1" s="1"/>
  <c r="G1113" i="1"/>
  <c r="F1114" i="1"/>
  <c r="Z1114" i="1" s="1"/>
  <c r="G1114" i="1"/>
  <c r="F1115" i="1"/>
  <c r="Z1115" i="1" s="1"/>
  <c r="G1115" i="1"/>
  <c r="F1116" i="1"/>
  <c r="Z1116" i="1" s="1"/>
  <c r="G1116" i="1"/>
  <c r="F1117" i="1"/>
  <c r="Z1117" i="1" s="1"/>
  <c r="G1117" i="1"/>
  <c r="F1118" i="1"/>
  <c r="Z1118" i="1" s="1"/>
  <c r="G1118" i="1"/>
  <c r="F1119" i="1"/>
  <c r="Z1119" i="1" s="1"/>
  <c r="G1119" i="1"/>
  <c r="F1120" i="1"/>
  <c r="Z1120" i="1" s="1"/>
  <c r="G1120" i="1"/>
  <c r="F1121" i="1"/>
  <c r="Z1121" i="1" s="1"/>
  <c r="G1121" i="1"/>
  <c r="F1122" i="1"/>
  <c r="Z1122" i="1" s="1"/>
  <c r="G1122" i="1"/>
  <c r="F1123" i="1"/>
  <c r="Z1123" i="1" s="1"/>
  <c r="G1123" i="1"/>
  <c r="F1124" i="1"/>
  <c r="Z1124" i="1" s="1"/>
  <c r="G1124" i="1"/>
  <c r="F1125" i="1"/>
  <c r="Z1125" i="1" s="1"/>
  <c r="G1125" i="1"/>
  <c r="F1126" i="1"/>
  <c r="Z1126" i="1" s="1"/>
  <c r="G1126" i="1"/>
  <c r="F1127" i="1"/>
  <c r="Z1127" i="1" s="1"/>
  <c r="G1127" i="1"/>
  <c r="F1128" i="1"/>
  <c r="Z1128" i="1" s="1"/>
  <c r="G1128" i="1"/>
  <c r="F1129" i="1"/>
  <c r="Z1129" i="1" s="1"/>
  <c r="G1129" i="1"/>
  <c r="F1130" i="1"/>
  <c r="Z1130" i="1" s="1"/>
  <c r="G1130" i="1"/>
  <c r="F1131" i="1"/>
  <c r="Z1131" i="1" s="1"/>
  <c r="G1131" i="1"/>
  <c r="F1132" i="1"/>
  <c r="Z1132" i="1" s="1"/>
  <c r="G1132" i="1"/>
  <c r="F1133" i="1"/>
  <c r="Z1133" i="1" s="1"/>
  <c r="G1133" i="1"/>
  <c r="F1134" i="1"/>
  <c r="Z1134" i="1" s="1"/>
  <c r="G1134" i="1"/>
  <c r="F1135" i="1"/>
  <c r="Z1135" i="1" s="1"/>
  <c r="G1135" i="1"/>
  <c r="F1136" i="1"/>
  <c r="Z1136" i="1" s="1"/>
  <c r="G1136" i="1"/>
  <c r="F1137" i="1"/>
  <c r="Z1137" i="1" s="1"/>
  <c r="G1137" i="1"/>
  <c r="F1138" i="1"/>
  <c r="Z1138" i="1" s="1"/>
  <c r="G1138" i="1"/>
  <c r="F1139" i="1"/>
  <c r="Z1139" i="1" s="1"/>
  <c r="G1139" i="1"/>
  <c r="F1140" i="1"/>
  <c r="Z1140" i="1" s="1"/>
  <c r="G1140" i="1"/>
  <c r="F1141" i="1"/>
  <c r="Z1141" i="1" s="1"/>
  <c r="G1141" i="1"/>
  <c r="F1142" i="1"/>
  <c r="Z1142" i="1" s="1"/>
  <c r="G1142" i="1"/>
  <c r="F1143" i="1"/>
  <c r="Z1143" i="1" s="1"/>
  <c r="G1143" i="1"/>
  <c r="F1144" i="1"/>
  <c r="Z1144" i="1" s="1"/>
  <c r="G1144" i="1"/>
  <c r="F1145" i="1"/>
  <c r="Z1145" i="1" s="1"/>
  <c r="G1145" i="1"/>
  <c r="F1146" i="1"/>
  <c r="Z1146" i="1" s="1"/>
  <c r="G1146" i="1"/>
  <c r="F1147" i="1"/>
  <c r="Z1147" i="1" s="1"/>
  <c r="G1147" i="1"/>
  <c r="F1148" i="1"/>
  <c r="Z1148" i="1" s="1"/>
  <c r="G1148" i="1"/>
  <c r="F1149" i="1"/>
  <c r="Z1149" i="1" s="1"/>
  <c r="G1149" i="1"/>
  <c r="F1150" i="1"/>
  <c r="Z1150" i="1" s="1"/>
  <c r="G1150" i="1"/>
  <c r="F1151" i="1"/>
  <c r="Z1151" i="1" s="1"/>
  <c r="G1151" i="1"/>
  <c r="F1152" i="1"/>
  <c r="Z1152" i="1" s="1"/>
  <c r="G1152" i="1"/>
  <c r="F1153" i="1"/>
  <c r="Z1153" i="1" s="1"/>
  <c r="G1153" i="1"/>
  <c r="F1154" i="1"/>
  <c r="Z1154" i="1" s="1"/>
  <c r="G1154" i="1"/>
  <c r="F1155" i="1"/>
  <c r="Z1155" i="1" s="1"/>
  <c r="G1155" i="1"/>
  <c r="F1156" i="1"/>
  <c r="Z1156" i="1" s="1"/>
  <c r="G1156" i="1"/>
  <c r="F1157" i="1"/>
  <c r="Z1157" i="1" s="1"/>
  <c r="G1157" i="1"/>
  <c r="F1158" i="1"/>
  <c r="Z1158" i="1" s="1"/>
  <c r="G1158" i="1"/>
  <c r="F1159" i="1"/>
  <c r="Z1159" i="1" s="1"/>
  <c r="G1159" i="1"/>
  <c r="F1160" i="1"/>
  <c r="Z1160" i="1" s="1"/>
  <c r="G1160" i="1"/>
  <c r="F1161" i="1"/>
  <c r="Z1161" i="1" s="1"/>
  <c r="G1161" i="1"/>
  <c r="F1162" i="1"/>
  <c r="Z1162" i="1" s="1"/>
  <c r="G1162" i="1"/>
  <c r="F1163" i="1"/>
  <c r="Z1163" i="1" s="1"/>
  <c r="G1163" i="1"/>
  <c r="F1164" i="1"/>
  <c r="Z1164" i="1" s="1"/>
  <c r="G1164" i="1"/>
  <c r="F1165" i="1"/>
  <c r="Z1165" i="1" s="1"/>
  <c r="G1165" i="1"/>
  <c r="F1166" i="1"/>
  <c r="Z1166" i="1" s="1"/>
  <c r="G1166" i="1"/>
  <c r="F1167" i="1"/>
  <c r="Z1167" i="1" s="1"/>
  <c r="G1167" i="1"/>
  <c r="F1168" i="1"/>
  <c r="Z1168" i="1" s="1"/>
  <c r="G1168" i="1"/>
  <c r="F1169" i="1"/>
  <c r="Z1169" i="1" s="1"/>
  <c r="G1169" i="1"/>
  <c r="F1170" i="1"/>
  <c r="Z1170" i="1" s="1"/>
  <c r="G1170" i="1"/>
  <c r="F1171" i="1"/>
  <c r="Z1171" i="1" s="1"/>
  <c r="G1171" i="1"/>
  <c r="F1172" i="1"/>
  <c r="Z1172" i="1" s="1"/>
  <c r="G1172" i="1"/>
  <c r="F1173" i="1"/>
  <c r="Z1173" i="1" s="1"/>
  <c r="G1173" i="1"/>
  <c r="F1174" i="1"/>
  <c r="Z1174" i="1" s="1"/>
  <c r="G1174" i="1"/>
  <c r="F1175" i="1"/>
  <c r="Z1175" i="1" s="1"/>
  <c r="G1175" i="1"/>
  <c r="F1176" i="1"/>
  <c r="Z1176" i="1" s="1"/>
  <c r="G1176" i="1"/>
  <c r="F1177" i="1"/>
  <c r="Z1177" i="1" s="1"/>
  <c r="G1177" i="1"/>
  <c r="F1178" i="1"/>
  <c r="Z1178" i="1" s="1"/>
  <c r="G1178" i="1"/>
  <c r="F1179" i="1"/>
  <c r="Z1179" i="1" s="1"/>
  <c r="G1179" i="1"/>
  <c r="F1180" i="1"/>
  <c r="Z1180" i="1" s="1"/>
  <c r="G1180" i="1"/>
  <c r="F1181" i="1"/>
  <c r="Z1181" i="1" s="1"/>
  <c r="G1181" i="1"/>
  <c r="F1182" i="1"/>
  <c r="Z1182" i="1" s="1"/>
  <c r="G1182" i="1"/>
  <c r="F1183" i="1"/>
  <c r="Z1183" i="1" s="1"/>
  <c r="G1183" i="1"/>
  <c r="F1184" i="1"/>
  <c r="Z1184" i="1" s="1"/>
  <c r="G1184" i="1"/>
  <c r="F1185" i="1"/>
  <c r="Z1185" i="1" s="1"/>
  <c r="G1185" i="1"/>
  <c r="F1186" i="1"/>
  <c r="Z1186" i="1" s="1"/>
  <c r="G1186" i="1"/>
  <c r="F1187" i="1"/>
  <c r="Z1187" i="1" s="1"/>
  <c r="G1187" i="1"/>
  <c r="F1188" i="1"/>
  <c r="Z1188" i="1" s="1"/>
  <c r="G1188" i="1"/>
  <c r="F1189" i="1"/>
  <c r="Z1189" i="1" s="1"/>
  <c r="G1189" i="1"/>
  <c r="F1190" i="1"/>
  <c r="Z1190" i="1" s="1"/>
  <c r="G1190" i="1"/>
  <c r="F1191" i="1"/>
  <c r="Z1191" i="1" s="1"/>
  <c r="G1191" i="1"/>
  <c r="F1192" i="1"/>
  <c r="Z1192" i="1" s="1"/>
  <c r="G1192" i="1"/>
  <c r="F1193" i="1"/>
  <c r="Z1193" i="1" s="1"/>
  <c r="G1193" i="1"/>
  <c r="F1194" i="1"/>
  <c r="Z1194" i="1" s="1"/>
  <c r="G1194" i="1"/>
  <c r="F1195" i="1"/>
  <c r="Z1195" i="1" s="1"/>
  <c r="G1195" i="1"/>
  <c r="F1196" i="1"/>
  <c r="Z1196" i="1" s="1"/>
  <c r="G1196" i="1"/>
  <c r="F1197" i="1"/>
  <c r="Z1197" i="1" s="1"/>
  <c r="G1197" i="1"/>
  <c r="F1198" i="1"/>
  <c r="Z1198" i="1" s="1"/>
  <c r="G1198" i="1"/>
  <c r="F1199" i="1"/>
  <c r="Z1199" i="1" s="1"/>
  <c r="G1199" i="1"/>
  <c r="F1200" i="1"/>
  <c r="Z1200" i="1" s="1"/>
  <c r="G1200" i="1"/>
  <c r="F1201" i="1"/>
  <c r="Z1201" i="1" s="1"/>
  <c r="G1201" i="1"/>
  <c r="F1202" i="1"/>
  <c r="Z1202" i="1" s="1"/>
  <c r="G1202" i="1"/>
  <c r="F1203" i="1"/>
  <c r="Z1203" i="1" s="1"/>
  <c r="G1203" i="1"/>
  <c r="F1204" i="1"/>
  <c r="Z1204" i="1" s="1"/>
  <c r="G1204" i="1"/>
  <c r="F1205" i="1"/>
  <c r="Z1205" i="1" s="1"/>
  <c r="G1205" i="1"/>
  <c r="F1206" i="1"/>
  <c r="Z1206" i="1" s="1"/>
  <c r="G1206" i="1"/>
  <c r="F1207" i="1"/>
  <c r="Z1207" i="1" s="1"/>
  <c r="G1207" i="1"/>
  <c r="F1208" i="1"/>
  <c r="Z1208" i="1" s="1"/>
  <c r="G1208" i="1"/>
  <c r="F1209" i="1"/>
  <c r="Z1209" i="1" s="1"/>
  <c r="G1209" i="1"/>
  <c r="F1210" i="1"/>
  <c r="Z1210" i="1" s="1"/>
  <c r="G1210" i="1"/>
  <c r="F1211" i="1"/>
  <c r="Z1211" i="1" s="1"/>
  <c r="G1211" i="1"/>
  <c r="F1212" i="1"/>
  <c r="Z1212" i="1" s="1"/>
  <c r="G1212" i="1"/>
  <c r="F1213" i="1"/>
  <c r="Z1213" i="1" s="1"/>
  <c r="G1213" i="1"/>
  <c r="F1214" i="1"/>
  <c r="Z1214" i="1" s="1"/>
  <c r="G1214" i="1"/>
  <c r="F1215" i="1"/>
  <c r="Z1215" i="1" s="1"/>
  <c r="G1215" i="1"/>
  <c r="F1216" i="1"/>
  <c r="Z1216" i="1" s="1"/>
  <c r="G1216" i="1"/>
  <c r="F1217" i="1"/>
  <c r="Z1217" i="1" s="1"/>
  <c r="G1217" i="1"/>
  <c r="F1218" i="1"/>
  <c r="Z1218" i="1" s="1"/>
  <c r="G1218" i="1"/>
  <c r="F1219" i="1"/>
  <c r="Z1219" i="1" s="1"/>
  <c r="G1219" i="1"/>
  <c r="F1220" i="1"/>
  <c r="Z1220" i="1" s="1"/>
  <c r="G1220" i="1"/>
  <c r="F1221" i="1"/>
  <c r="Z1221" i="1" s="1"/>
  <c r="G1221" i="1"/>
  <c r="F1222" i="1"/>
  <c r="Z1222" i="1" s="1"/>
  <c r="G1222" i="1"/>
  <c r="F1223" i="1"/>
  <c r="Z1223" i="1" s="1"/>
  <c r="G1223" i="1"/>
  <c r="F1224" i="1"/>
  <c r="Z1224" i="1" s="1"/>
  <c r="G1224" i="1"/>
  <c r="F1225" i="1"/>
  <c r="Z1225" i="1" s="1"/>
  <c r="G1225" i="1"/>
  <c r="F1226" i="1"/>
  <c r="Z1226" i="1" s="1"/>
  <c r="G1226" i="1"/>
  <c r="F1227" i="1"/>
  <c r="Z1227" i="1" s="1"/>
  <c r="G1227" i="1"/>
  <c r="F1228" i="1"/>
  <c r="Z1228" i="1" s="1"/>
  <c r="G1228" i="1"/>
  <c r="F1229" i="1"/>
  <c r="Z1229" i="1" s="1"/>
  <c r="G1229" i="1"/>
  <c r="F1230" i="1"/>
  <c r="Z1230" i="1" s="1"/>
  <c r="G1230" i="1"/>
  <c r="F1231" i="1"/>
  <c r="Z1231" i="1" s="1"/>
  <c r="G1231" i="1"/>
  <c r="F1232" i="1"/>
  <c r="Z1232" i="1" s="1"/>
  <c r="G1232" i="1"/>
  <c r="F1233" i="1"/>
  <c r="Z1233" i="1" s="1"/>
  <c r="G1233" i="1"/>
  <c r="F1234" i="1"/>
  <c r="Z1234" i="1" s="1"/>
  <c r="G1234" i="1"/>
  <c r="F1235" i="1"/>
  <c r="Z1235" i="1" s="1"/>
  <c r="G1235" i="1"/>
  <c r="F1236" i="1"/>
  <c r="Z1236" i="1" s="1"/>
  <c r="G1236" i="1"/>
  <c r="F1237" i="1"/>
  <c r="Z1237" i="1" s="1"/>
  <c r="G1237" i="1"/>
  <c r="F1238" i="1"/>
  <c r="Z1238" i="1" s="1"/>
  <c r="G1238" i="1"/>
  <c r="F1239" i="1"/>
  <c r="Z1239" i="1" s="1"/>
  <c r="G1239" i="1"/>
  <c r="F1240" i="1"/>
  <c r="Z1240" i="1" s="1"/>
  <c r="G1240" i="1"/>
  <c r="F1241" i="1"/>
  <c r="Z1241" i="1" s="1"/>
  <c r="G1241" i="1"/>
  <c r="F1242" i="1"/>
  <c r="Z1242" i="1" s="1"/>
  <c r="G1242" i="1"/>
  <c r="F1243" i="1"/>
  <c r="Z1243" i="1" s="1"/>
  <c r="G1243" i="1"/>
  <c r="F1244" i="1"/>
  <c r="Z1244" i="1" s="1"/>
  <c r="G1244" i="1"/>
  <c r="F1245" i="1"/>
  <c r="Z1245" i="1" s="1"/>
  <c r="G1245" i="1"/>
  <c r="F1246" i="1"/>
  <c r="Z1246" i="1" s="1"/>
  <c r="G1246" i="1"/>
  <c r="F1247" i="1"/>
  <c r="Z1247" i="1" s="1"/>
  <c r="G1247" i="1"/>
  <c r="F1248" i="1"/>
  <c r="Z1248" i="1" s="1"/>
  <c r="G1248" i="1"/>
  <c r="F1249" i="1"/>
  <c r="Z1249" i="1" s="1"/>
  <c r="G1249" i="1"/>
  <c r="F1250" i="1"/>
  <c r="Z1250" i="1" s="1"/>
  <c r="G1250" i="1"/>
  <c r="F1251" i="1"/>
  <c r="Z1251" i="1" s="1"/>
  <c r="G1251" i="1"/>
  <c r="F1252" i="1"/>
  <c r="Z1252" i="1" s="1"/>
  <c r="G1252" i="1"/>
  <c r="F1253" i="1"/>
  <c r="Z1253" i="1" s="1"/>
  <c r="G1253" i="1"/>
  <c r="F1254" i="1"/>
  <c r="Z1254" i="1" s="1"/>
  <c r="G1254" i="1"/>
  <c r="F1255" i="1"/>
  <c r="Z1255" i="1" s="1"/>
  <c r="G1255" i="1"/>
  <c r="F1256" i="1"/>
  <c r="Z1256" i="1" s="1"/>
  <c r="G1256" i="1"/>
  <c r="F1257" i="1"/>
  <c r="Z1257" i="1" s="1"/>
  <c r="G1257" i="1"/>
  <c r="F1258" i="1"/>
  <c r="Z1258" i="1" s="1"/>
  <c r="G1258" i="1"/>
  <c r="F1259" i="1"/>
  <c r="Z1259" i="1" s="1"/>
  <c r="G1259" i="1"/>
  <c r="F1260" i="1"/>
  <c r="Z1260" i="1" s="1"/>
  <c r="G1260" i="1"/>
  <c r="F1261" i="1"/>
  <c r="Z1261" i="1" s="1"/>
  <c r="G1261" i="1"/>
  <c r="F1262" i="1"/>
  <c r="Z1262" i="1" s="1"/>
  <c r="G1262" i="1"/>
  <c r="F1263" i="1"/>
  <c r="Z1263" i="1" s="1"/>
  <c r="G1263" i="1"/>
  <c r="F1264" i="1"/>
  <c r="Z1264" i="1" s="1"/>
  <c r="G1264" i="1"/>
  <c r="F1265" i="1"/>
  <c r="Z1265" i="1" s="1"/>
  <c r="G1265" i="1"/>
  <c r="F1266" i="1"/>
  <c r="Z1266" i="1" s="1"/>
  <c r="G1266" i="1"/>
  <c r="F1267" i="1"/>
  <c r="Z1267" i="1" s="1"/>
  <c r="G1267" i="1"/>
  <c r="F1268" i="1"/>
  <c r="Z1268" i="1" s="1"/>
  <c r="G1268" i="1"/>
  <c r="F1269" i="1"/>
  <c r="Z1269" i="1" s="1"/>
  <c r="G1269" i="1"/>
  <c r="F1270" i="1"/>
  <c r="Z1270" i="1" s="1"/>
  <c r="G1270" i="1"/>
  <c r="F1271" i="1"/>
  <c r="Z1271" i="1" s="1"/>
  <c r="G1271" i="1"/>
  <c r="F1272" i="1"/>
  <c r="Z1272" i="1" s="1"/>
  <c r="G1272" i="1"/>
  <c r="F1273" i="1"/>
  <c r="Z1273" i="1" s="1"/>
  <c r="G1273" i="1"/>
  <c r="F1274" i="1"/>
  <c r="Z1274" i="1" s="1"/>
  <c r="G1274" i="1"/>
  <c r="F1275" i="1"/>
  <c r="Z1275" i="1" s="1"/>
  <c r="G1275" i="1"/>
  <c r="F1276" i="1"/>
  <c r="Z1276" i="1" s="1"/>
  <c r="G1276" i="1"/>
  <c r="F1277" i="1"/>
  <c r="Z1277" i="1" s="1"/>
  <c r="G1277" i="1"/>
  <c r="F1278" i="1"/>
  <c r="Z1278" i="1" s="1"/>
  <c r="G1278" i="1"/>
  <c r="F1279" i="1"/>
  <c r="Z1279" i="1" s="1"/>
  <c r="G1279" i="1"/>
  <c r="F1280" i="1"/>
  <c r="Z1280" i="1" s="1"/>
  <c r="G1280" i="1"/>
  <c r="F1281" i="1"/>
  <c r="Z1281" i="1" s="1"/>
  <c r="G1281" i="1"/>
  <c r="F1282" i="1"/>
  <c r="Z1282" i="1" s="1"/>
  <c r="G1282" i="1"/>
  <c r="F1283" i="1"/>
  <c r="Z1283" i="1" s="1"/>
  <c r="G1283" i="1"/>
  <c r="F1284" i="1"/>
  <c r="Z1284" i="1" s="1"/>
  <c r="G1284" i="1"/>
  <c r="F1285" i="1"/>
  <c r="Z1285" i="1" s="1"/>
  <c r="G1285" i="1"/>
  <c r="F1286" i="1"/>
  <c r="Z1286" i="1" s="1"/>
  <c r="G1286" i="1"/>
  <c r="F1287" i="1"/>
  <c r="Z1287" i="1" s="1"/>
  <c r="G1287" i="1"/>
  <c r="F1288" i="1"/>
  <c r="Z1288" i="1" s="1"/>
  <c r="G1288" i="1"/>
  <c r="F1289" i="1"/>
  <c r="Z1289" i="1" s="1"/>
  <c r="G1289" i="1"/>
  <c r="F1290" i="1"/>
  <c r="Z1290" i="1" s="1"/>
  <c r="G1290" i="1"/>
  <c r="F1291" i="1"/>
  <c r="Z1291" i="1" s="1"/>
  <c r="G1291" i="1"/>
  <c r="F1292" i="1"/>
  <c r="Z1292" i="1" s="1"/>
  <c r="G1292" i="1"/>
  <c r="F1293" i="1"/>
  <c r="Z1293" i="1" s="1"/>
  <c r="G1293" i="1"/>
  <c r="F1294" i="1"/>
  <c r="Z1294" i="1" s="1"/>
  <c r="G1294" i="1"/>
  <c r="F1295" i="1"/>
  <c r="Z1295" i="1" s="1"/>
  <c r="G1295" i="1"/>
  <c r="F1296" i="1"/>
  <c r="Z1296" i="1" s="1"/>
  <c r="G1296" i="1"/>
  <c r="F1297" i="1"/>
  <c r="Z1297" i="1" s="1"/>
  <c r="G1297" i="1"/>
  <c r="F1298" i="1"/>
  <c r="Z1298" i="1" s="1"/>
  <c r="G1298" i="1"/>
  <c r="F1299" i="1"/>
  <c r="Z1299" i="1" s="1"/>
  <c r="G1299" i="1"/>
  <c r="F1300" i="1"/>
  <c r="Z1300" i="1" s="1"/>
  <c r="G1300" i="1"/>
  <c r="F1301" i="1"/>
  <c r="Z1301" i="1" s="1"/>
  <c r="G1301" i="1"/>
  <c r="F1302" i="1"/>
  <c r="Z1302" i="1" s="1"/>
  <c r="G1302" i="1"/>
  <c r="F1303" i="1"/>
  <c r="Z1303" i="1" s="1"/>
  <c r="G1303" i="1"/>
  <c r="F1304" i="1"/>
  <c r="Z1304" i="1" s="1"/>
  <c r="G1304" i="1"/>
  <c r="F1305" i="1"/>
  <c r="Z1305" i="1" s="1"/>
  <c r="G1305" i="1"/>
  <c r="F1306" i="1"/>
  <c r="Z1306" i="1" s="1"/>
  <c r="G1306" i="1"/>
  <c r="F1307" i="1"/>
  <c r="Z1307" i="1" s="1"/>
  <c r="G1307" i="1"/>
  <c r="F1308" i="1"/>
  <c r="Z1308" i="1" s="1"/>
  <c r="G1308" i="1"/>
  <c r="F1309" i="1"/>
  <c r="Z1309" i="1" s="1"/>
  <c r="G1309" i="1"/>
  <c r="F1310" i="1"/>
  <c r="Z1310" i="1" s="1"/>
  <c r="G1310" i="1"/>
  <c r="F1311" i="1"/>
  <c r="Z1311" i="1" s="1"/>
  <c r="G1311" i="1"/>
  <c r="F1312" i="1"/>
  <c r="Z1312" i="1" s="1"/>
  <c r="G1312" i="1"/>
  <c r="F1313" i="1"/>
  <c r="Z1313" i="1" s="1"/>
  <c r="G1313" i="1"/>
  <c r="F1314" i="1"/>
  <c r="Z1314" i="1" s="1"/>
  <c r="G1314" i="1"/>
  <c r="F1315" i="1"/>
  <c r="Z1315" i="1" s="1"/>
  <c r="G1315" i="1"/>
  <c r="F1316" i="1"/>
  <c r="Z1316" i="1" s="1"/>
  <c r="G1316" i="1"/>
  <c r="F1317" i="1"/>
  <c r="Z1317" i="1" s="1"/>
  <c r="G1317" i="1"/>
  <c r="F1318" i="1"/>
  <c r="Z1318" i="1" s="1"/>
  <c r="G1318" i="1"/>
  <c r="F1319" i="1"/>
  <c r="Z1319" i="1" s="1"/>
  <c r="G1319" i="1"/>
  <c r="F1320" i="1"/>
  <c r="Z1320" i="1" s="1"/>
  <c r="G1320" i="1"/>
  <c r="F1321" i="1"/>
  <c r="Z1321" i="1" s="1"/>
  <c r="G1321" i="1"/>
  <c r="F1322" i="1"/>
  <c r="Z1322" i="1" s="1"/>
  <c r="G1322" i="1"/>
  <c r="F1323" i="1"/>
  <c r="Z1323" i="1" s="1"/>
  <c r="G1323" i="1"/>
  <c r="F1324" i="1"/>
  <c r="Z1324" i="1" s="1"/>
  <c r="G1324" i="1"/>
  <c r="F1325" i="1"/>
  <c r="Z1325" i="1" s="1"/>
  <c r="G1325" i="1"/>
  <c r="F1326" i="1"/>
  <c r="Z1326" i="1" s="1"/>
  <c r="G1326" i="1"/>
  <c r="F1327" i="1"/>
  <c r="Z1327" i="1" s="1"/>
  <c r="G1327" i="1"/>
  <c r="F1328" i="1"/>
  <c r="Z1328" i="1" s="1"/>
  <c r="G1328" i="1"/>
  <c r="F1329" i="1"/>
  <c r="Z1329" i="1" s="1"/>
  <c r="G1329" i="1"/>
  <c r="F1330" i="1"/>
  <c r="Z1330" i="1" s="1"/>
  <c r="G1330" i="1"/>
  <c r="F1331" i="1"/>
  <c r="Z1331" i="1" s="1"/>
  <c r="G1331" i="1"/>
  <c r="F1332" i="1"/>
  <c r="Z1332" i="1" s="1"/>
  <c r="G1332" i="1"/>
  <c r="F1333" i="1"/>
  <c r="Z1333" i="1" s="1"/>
  <c r="G1333" i="1"/>
  <c r="F1334" i="1"/>
  <c r="Z1334" i="1" s="1"/>
  <c r="G1334" i="1"/>
  <c r="F1335" i="1"/>
  <c r="Z1335" i="1" s="1"/>
  <c r="G1335" i="1"/>
  <c r="F1336" i="1"/>
  <c r="Z1336" i="1" s="1"/>
  <c r="G1336" i="1"/>
  <c r="F1337" i="1"/>
  <c r="Z1337" i="1" s="1"/>
  <c r="G1337" i="1"/>
  <c r="F1338" i="1"/>
  <c r="Z1338" i="1" s="1"/>
  <c r="G1338" i="1"/>
  <c r="F1339" i="1"/>
  <c r="Z1339" i="1" s="1"/>
  <c r="G1339" i="1"/>
  <c r="F1340" i="1"/>
  <c r="Z1340" i="1" s="1"/>
  <c r="G1340" i="1"/>
  <c r="F1341" i="1"/>
  <c r="Z1341" i="1" s="1"/>
  <c r="G1341" i="1"/>
  <c r="F1342" i="1"/>
  <c r="Z1342" i="1" s="1"/>
  <c r="G1342" i="1"/>
  <c r="F1343" i="1"/>
  <c r="Z1343" i="1" s="1"/>
  <c r="G1343" i="1"/>
  <c r="F1344" i="1"/>
  <c r="Z1344" i="1" s="1"/>
  <c r="G1344" i="1"/>
  <c r="F1345" i="1"/>
  <c r="Z1345" i="1" s="1"/>
  <c r="G1345" i="1"/>
  <c r="F1346" i="1"/>
  <c r="Z1346" i="1" s="1"/>
  <c r="G1346" i="1"/>
  <c r="F1347" i="1"/>
  <c r="Z1347" i="1" s="1"/>
  <c r="G1347" i="1"/>
  <c r="F1348" i="1"/>
  <c r="Z1348" i="1" s="1"/>
  <c r="G1348" i="1"/>
  <c r="F1349" i="1"/>
  <c r="Z1349" i="1" s="1"/>
  <c r="G1349" i="1"/>
  <c r="F1350" i="1"/>
  <c r="Z1350" i="1" s="1"/>
  <c r="G1350" i="1"/>
  <c r="F1351" i="1"/>
  <c r="Z1351" i="1" s="1"/>
  <c r="G1351" i="1"/>
  <c r="F1352" i="1"/>
  <c r="Z1352" i="1" s="1"/>
  <c r="G1352" i="1"/>
  <c r="F1353" i="1"/>
  <c r="Z1353" i="1" s="1"/>
  <c r="G1353" i="1"/>
  <c r="F1354" i="1"/>
  <c r="Z1354" i="1" s="1"/>
  <c r="G1354" i="1"/>
  <c r="F1355" i="1"/>
  <c r="Z1355" i="1" s="1"/>
  <c r="G1355" i="1"/>
  <c r="F1356" i="1"/>
  <c r="Z1356" i="1" s="1"/>
  <c r="G1356" i="1"/>
  <c r="F1357" i="1"/>
  <c r="Z1357" i="1" s="1"/>
  <c r="G1357" i="1"/>
  <c r="F1358" i="1"/>
  <c r="Z1358" i="1" s="1"/>
  <c r="G1358" i="1"/>
  <c r="F1359" i="1"/>
  <c r="Z1359" i="1" s="1"/>
  <c r="G1359" i="1"/>
  <c r="F1360" i="1"/>
  <c r="Z1360" i="1" s="1"/>
  <c r="G1360" i="1"/>
  <c r="F1361" i="1"/>
  <c r="Z1361" i="1" s="1"/>
  <c r="G1361" i="1"/>
  <c r="F1362" i="1"/>
  <c r="Z1362" i="1" s="1"/>
  <c r="G1362" i="1"/>
  <c r="F1363" i="1"/>
  <c r="Z1363" i="1" s="1"/>
  <c r="G1363" i="1"/>
  <c r="F1364" i="1"/>
  <c r="Z1364" i="1" s="1"/>
  <c r="G1364" i="1"/>
  <c r="F1365" i="1"/>
  <c r="Z1365" i="1" s="1"/>
  <c r="G1365" i="1"/>
  <c r="F1366" i="1"/>
  <c r="Z1366" i="1" s="1"/>
  <c r="G1366" i="1"/>
  <c r="F1367" i="1"/>
  <c r="Z1367" i="1" s="1"/>
  <c r="G1367" i="1"/>
  <c r="F1368" i="1"/>
  <c r="Z1368" i="1" s="1"/>
  <c r="G1368" i="1"/>
  <c r="F1369" i="1"/>
  <c r="Z1369" i="1" s="1"/>
  <c r="G1369" i="1"/>
  <c r="F1370" i="1"/>
  <c r="Z1370" i="1" s="1"/>
  <c r="G1370" i="1"/>
  <c r="F1371" i="1"/>
  <c r="Z1371" i="1" s="1"/>
  <c r="G1371" i="1"/>
  <c r="F1372" i="1"/>
  <c r="Z1372" i="1" s="1"/>
  <c r="G1372" i="1"/>
  <c r="F1373" i="1"/>
  <c r="Z1373" i="1" s="1"/>
  <c r="G1373" i="1"/>
  <c r="F1374" i="1"/>
  <c r="Z1374" i="1" s="1"/>
  <c r="G1374" i="1"/>
  <c r="F1375" i="1"/>
  <c r="Z1375" i="1" s="1"/>
  <c r="G1375" i="1"/>
  <c r="F1376" i="1"/>
  <c r="Z1376" i="1" s="1"/>
  <c r="G1376" i="1"/>
  <c r="F1377" i="1"/>
  <c r="Z1377" i="1" s="1"/>
  <c r="G1377" i="1"/>
  <c r="F1378" i="1"/>
  <c r="Z1378" i="1" s="1"/>
  <c r="G1378" i="1"/>
  <c r="F1379" i="1"/>
  <c r="Z1379" i="1" s="1"/>
  <c r="G1379" i="1"/>
  <c r="F1380" i="1"/>
  <c r="Z1380" i="1" s="1"/>
  <c r="G1380" i="1"/>
  <c r="F1381" i="1"/>
  <c r="Z1381" i="1" s="1"/>
  <c r="G1381" i="1"/>
  <c r="F1382" i="1"/>
  <c r="Z1382" i="1" s="1"/>
  <c r="G1382" i="1"/>
  <c r="F1383" i="1"/>
  <c r="Z1383" i="1" s="1"/>
  <c r="G1383" i="1"/>
  <c r="F1384" i="1"/>
  <c r="Z1384" i="1" s="1"/>
  <c r="G1384" i="1"/>
  <c r="F1385" i="1"/>
  <c r="Z1385" i="1" s="1"/>
  <c r="G1385" i="1"/>
  <c r="F1386" i="1"/>
  <c r="Z1386" i="1" s="1"/>
  <c r="G1386" i="1"/>
  <c r="F1387" i="1"/>
  <c r="Z1387" i="1" s="1"/>
  <c r="G1387" i="1"/>
  <c r="F1388" i="1"/>
  <c r="Z1388" i="1" s="1"/>
  <c r="G1388" i="1"/>
  <c r="F1389" i="1"/>
  <c r="Z1389" i="1" s="1"/>
  <c r="G1389" i="1"/>
  <c r="F1390" i="1"/>
  <c r="Z1390" i="1" s="1"/>
  <c r="G1390" i="1"/>
  <c r="F1391" i="1"/>
  <c r="Z1391" i="1" s="1"/>
  <c r="G1391" i="1"/>
  <c r="F1392" i="1"/>
  <c r="Z1392" i="1" s="1"/>
  <c r="G1392" i="1"/>
  <c r="F1393" i="1"/>
  <c r="Z1393" i="1" s="1"/>
  <c r="G1393" i="1"/>
  <c r="F1394" i="1"/>
  <c r="Z1394" i="1" s="1"/>
  <c r="G1394" i="1"/>
  <c r="F1395" i="1"/>
  <c r="Z1395" i="1" s="1"/>
  <c r="G1395" i="1"/>
  <c r="F1396" i="1"/>
  <c r="Z1396" i="1" s="1"/>
  <c r="G1396" i="1"/>
  <c r="F1397" i="1"/>
  <c r="Z1397" i="1" s="1"/>
  <c r="G1397" i="1"/>
  <c r="F1398" i="1"/>
  <c r="Z1398" i="1" s="1"/>
  <c r="G1398" i="1"/>
  <c r="F1399" i="1"/>
  <c r="Z1399" i="1" s="1"/>
  <c r="G1399" i="1"/>
  <c r="F1400" i="1"/>
  <c r="Z1400" i="1" s="1"/>
  <c r="G1400" i="1"/>
  <c r="F1401" i="1"/>
  <c r="Z1401" i="1" s="1"/>
  <c r="G1401" i="1"/>
  <c r="F1402" i="1"/>
  <c r="Z1402" i="1" s="1"/>
  <c r="G1402" i="1"/>
  <c r="F1403" i="1"/>
  <c r="Z1403" i="1" s="1"/>
  <c r="G1403" i="1"/>
  <c r="F1404" i="1"/>
  <c r="Z1404" i="1" s="1"/>
  <c r="G1404" i="1"/>
  <c r="F1405" i="1"/>
  <c r="Z1405" i="1" s="1"/>
  <c r="G1405" i="1"/>
  <c r="F1406" i="1"/>
  <c r="Z1406" i="1" s="1"/>
  <c r="G1406" i="1"/>
  <c r="F1407" i="1"/>
  <c r="Z1407" i="1" s="1"/>
  <c r="G1407" i="1"/>
  <c r="F1408" i="1"/>
  <c r="Z1408" i="1" s="1"/>
  <c r="G1408" i="1"/>
  <c r="F1409" i="1"/>
  <c r="Z1409" i="1" s="1"/>
  <c r="G1409" i="1"/>
  <c r="F1410" i="1"/>
  <c r="Z1410" i="1" s="1"/>
  <c r="G1410" i="1"/>
  <c r="F1411" i="1"/>
  <c r="Z1411" i="1" s="1"/>
  <c r="G1411" i="1"/>
  <c r="F1412" i="1"/>
  <c r="Z1412" i="1" s="1"/>
  <c r="G1412" i="1"/>
  <c r="F1413" i="1"/>
  <c r="Z1413" i="1" s="1"/>
  <c r="G1413" i="1"/>
  <c r="F1414" i="1"/>
  <c r="Z1414" i="1" s="1"/>
  <c r="G1414" i="1"/>
  <c r="F1415" i="1"/>
  <c r="Z1415" i="1" s="1"/>
  <c r="G1415" i="1"/>
  <c r="F1416" i="1"/>
  <c r="Z1416" i="1" s="1"/>
  <c r="G1416" i="1"/>
  <c r="F1417" i="1"/>
  <c r="Z1417" i="1" s="1"/>
  <c r="G1417" i="1"/>
  <c r="F1418" i="1"/>
  <c r="Z1418" i="1" s="1"/>
  <c r="G1418" i="1"/>
  <c r="F1419" i="1"/>
  <c r="Z1419" i="1" s="1"/>
  <c r="G1419" i="1"/>
  <c r="F1420" i="1"/>
  <c r="Z1420" i="1" s="1"/>
  <c r="G1420" i="1"/>
  <c r="F1421" i="1"/>
  <c r="Z1421" i="1" s="1"/>
  <c r="G1421" i="1"/>
  <c r="F1422" i="1"/>
  <c r="Z1422" i="1" s="1"/>
  <c r="G1422" i="1"/>
  <c r="F1423" i="1"/>
  <c r="Z1423" i="1" s="1"/>
  <c r="G1423" i="1"/>
  <c r="F1424" i="1"/>
  <c r="Z1424" i="1" s="1"/>
  <c r="G1424" i="1"/>
  <c r="F1425" i="1"/>
  <c r="Z1425" i="1" s="1"/>
  <c r="G1425" i="1"/>
  <c r="F1426" i="1"/>
  <c r="Z1426" i="1" s="1"/>
  <c r="G1426" i="1"/>
  <c r="F1427" i="1"/>
  <c r="Z1427" i="1" s="1"/>
  <c r="G1427" i="1"/>
  <c r="F1428" i="1"/>
  <c r="Z1428" i="1" s="1"/>
  <c r="G1428" i="1"/>
  <c r="F1429" i="1"/>
  <c r="Z1429" i="1" s="1"/>
  <c r="G1429" i="1"/>
  <c r="F1430" i="1"/>
  <c r="Z1430" i="1" s="1"/>
  <c r="G1430" i="1"/>
  <c r="F1431" i="1"/>
  <c r="Z1431" i="1" s="1"/>
  <c r="G1431" i="1"/>
  <c r="F1432" i="1"/>
  <c r="Z1432" i="1" s="1"/>
  <c r="G1432" i="1"/>
  <c r="F1433" i="1"/>
  <c r="Z1433" i="1" s="1"/>
  <c r="G1433" i="1"/>
  <c r="F1434" i="1"/>
  <c r="Z1434" i="1" s="1"/>
  <c r="G1434" i="1"/>
  <c r="F1435" i="1"/>
  <c r="Z1435" i="1" s="1"/>
  <c r="G1435" i="1"/>
  <c r="F1436" i="1"/>
  <c r="Z1436" i="1" s="1"/>
  <c r="G1436" i="1"/>
  <c r="F1437" i="1"/>
  <c r="Z1437" i="1" s="1"/>
  <c r="G1437" i="1"/>
  <c r="F1438" i="1"/>
  <c r="Z1438" i="1" s="1"/>
  <c r="G1438" i="1"/>
  <c r="F1439" i="1"/>
  <c r="Z1439" i="1" s="1"/>
  <c r="G1439" i="1"/>
  <c r="F1440" i="1"/>
  <c r="Z1440" i="1" s="1"/>
  <c r="G1440" i="1"/>
  <c r="F1441" i="1"/>
  <c r="Z1441" i="1" s="1"/>
  <c r="G1441" i="1"/>
  <c r="F1442" i="1"/>
  <c r="Z1442" i="1" s="1"/>
  <c r="G1442" i="1"/>
  <c r="F1443" i="1"/>
  <c r="Z1443" i="1" s="1"/>
  <c r="G1443" i="1"/>
  <c r="F1444" i="1"/>
  <c r="Z1444" i="1" s="1"/>
  <c r="G1444" i="1"/>
  <c r="F1445" i="1"/>
  <c r="Z1445" i="1" s="1"/>
  <c r="G1445" i="1"/>
  <c r="F1446" i="1"/>
  <c r="Z1446" i="1" s="1"/>
  <c r="G1446" i="1"/>
  <c r="F1447" i="1"/>
  <c r="Z1447" i="1" s="1"/>
  <c r="G1447" i="1"/>
  <c r="F1448" i="1"/>
  <c r="Z1448" i="1" s="1"/>
  <c r="G1448" i="1"/>
  <c r="F1449" i="1"/>
  <c r="Z1449" i="1" s="1"/>
  <c r="G1449" i="1"/>
  <c r="F1450" i="1"/>
  <c r="Z1450" i="1" s="1"/>
  <c r="G1450" i="1"/>
  <c r="F1451" i="1"/>
  <c r="Z1451" i="1" s="1"/>
  <c r="G1451" i="1"/>
  <c r="F1452" i="1"/>
  <c r="Z1452" i="1" s="1"/>
  <c r="G1452" i="1"/>
  <c r="F1453" i="1"/>
  <c r="Z1453" i="1" s="1"/>
  <c r="G1453" i="1"/>
  <c r="F1454" i="1"/>
  <c r="Z1454" i="1" s="1"/>
  <c r="G1454" i="1"/>
  <c r="F1455" i="1"/>
  <c r="Z1455" i="1" s="1"/>
  <c r="G1455" i="1"/>
  <c r="F1456" i="1"/>
  <c r="Z1456" i="1" s="1"/>
  <c r="G1456" i="1"/>
  <c r="F1457" i="1"/>
  <c r="Z1457" i="1" s="1"/>
  <c r="G1457" i="1"/>
  <c r="F1458" i="1"/>
  <c r="Z1458" i="1" s="1"/>
  <c r="G1458" i="1"/>
  <c r="F1459" i="1"/>
  <c r="Z1459" i="1" s="1"/>
  <c r="G1459" i="1"/>
  <c r="F1460" i="1"/>
  <c r="Z1460" i="1" s="1"/>
  <c r="G1460" i="1"/>
  <c r="F1461" i="1"/>
  <c r="Z1461" i="1" s="1"/>
  <c r="G1461" i="1"/>
  <c r="F1462" i="1"/>
  <c r="Z1462" i="1" s="1"/>
  <c r="G1462" i="1"/>
  <c r="F1463" i="1"/>
  <c r="Z1463" i="1" s="1"/>
  <c r="G1463" i="1"/>
  <c r="F1464" i="1"/>
  <c r="Z1464" i="1" s="1"/>
  <c r="G1464" i="1"/>
  <c r="F1465" i="1"/>
  <c r="Z1465" i="1" s="1"/>
  <c r="G1465" i="1"/>
  <c r="F1466" i="1"/>
  <c r="Z1466" i="1" s="1"/>
  <c r="G1466" i="1"/>
  <c r="F1467" i="1"/>
  <c r="Z1467" i="1" s="1"/>
  <c r="G1467" i="1"/>
  <c r="F1468" i="1"/>
  <c r="Z1468" i="1" s="1"/>
  <c r="G1468" i="1"/>
  <c r="F1469" i="1"/>
  <c r="Z1469" i="1" s="1"/>
  <c r="G1469" i="1"/>
  <c r="F1470" i="1"/>
  <c r="Z1470" i="1" s="1"/>
  <c r="G1470" i="1"/>
  <c r="F1471" i="1"/>
  <c r="Z1471" i="1" s="1"/>
  <c r="G1471" i="1"/>
  <c r="F1472" i="1"/>
  <c r="Z1472" i="1" s="1"/>
  <c r="G1472" i="1"/>
  <c r="F1473" i="1"/>
  <c r="Z1473" i="1" s="1"/>
  <c r="G1473" i="1"/>
  <c r="F1474" i="1"/>
  <c r="Z1474" i="1" s="1"/>
  <c r="G1474" i="1"/>
  <c r="F1475" i="1"/>
  <c r="Z1475" i="1" s="1"/>
  <c r="G1475" i="1"/>
  <c r="F1476" i="1"/>
  <c r="Z1476" i="1" s="1"/>
  <c r="G1476" i="1"/>
  <c r="F1477" i="1"/>
  <c r="Z1477" i="1" s="1"/>
  <c r="G1477" i="1"/>
  <c r="F1478" i="1"/>
  <c r="Z1478" i="1" s="1"/>
  <c r="G1478" i="1"/>
  <c r="F1479" i="1"/>
  <c r="Z1479" i="1" s="1"/>
  <c r="G1479" i="1"/>
  <c r="F1480" i="1"/>
  <c r="Z1480" i="1" s="1"/>
  <c r="G1480" i="1"/>
  <c r="F1481" i="1"/>
  <c r="Z1481" i="1" s="1"/>
  <c r="G1481" i="1"/>
  <c r="F1482" i="1"/>
  <c r="Z1482" i="1" s="1"/>
  <c r="G1482" i="1"/>
  <c r="F1483" i="1"/>
  <c r="Z1483" i="1" s="1"/>
  <c r="G1483" i="1"/>
  <c r="F1484" i="1"/>
  <c r="Z1484" i="1" s="1"/>
  <c r="G1484" i="1"/>
  <c r="F1485" i="1"/>
  <c r="Z1485" i="1" s="1"/>
  <c r="G1485" i="1"/>
  <c r="F1486" i="1"/>
  <c r="Z1486" i="1" s="1"/>
  <c r="G1486" i="1"/>
  <c r="F1487" i="1"/>
  <c r="Z1487" i="1" s="1"/>
  <c r="G1487" i="1"/>
  <c r="F1488" i="1"/>
  <c r="Z1488" i="1" s="1"/>
  <c r="G1488" i="1"/>
  <c r="F1489" i="1"/>
  <c r="Z1489" i="1" s="1"/>
  <c r="G1489" i="1"/>
  <c r="F1490" i="1"/>
  <c r="Z1490" i="1" s="1"/>
  <c r="G1490" i="1"/>
  <c r="F1491" i="1"/>
  <c r="Z1491" i="1" s="1"/>
  <c r="G1491" i="1"/>
  <c r="F1492" i="1"/>
  <c r="Z1492" i="1" s="1"/>
  <c r="G1492" i="1"/>
  <c r="F1493" i="1"/>
  <c r="Z1493" i="1" s="1"/>
  <c r="G1493" i="1"/>
  <c r="F1494" i="1"/>
  <c r="Z1494" i="1" s="1"/>
  <c r="G1494" i="1"/>
  <c r="F1495" i="1"/>
  <c r="Z1495" i="1" s="1"/>
  <c r="G1495" i="1"/>
  <c r="F1496" i="1"/>
  <c r="Z1496" i="1" s="1"/>
  <c r="G1496" i="1"/>
  <c r="F1497" i="1"/>
  <c r="Z1497" i="1" s="1"/>
  <c r="G1497" i="1"/>
  <c r="F1498" i="1"/>
  <c r="Z1498" i="1" s="1"/>
  <c r="G1498" i="1"/>
  <c r="F1499" i="1"/>
  <c r="Z1499" i="1" s="1"/>
  <c r="G1499" i="1"/>
  <c r="F1500" i="1"/>
  <c r="Z1500" i="1" s="1"/>
  <c r="G1500" i="1"/>
  <c r="F1501" i="1"/>
  <c r="Z1501" i="1" s="1"/>
  <c r="G1501" i="1"/>
  <c r="F1502" i="1"/>
  <c r="Z1502" i="1" s="1"/>
  <c r="G1502" i="1"/>
  <c r="F1503" i="1"/>
  <c r="Z1503" i="1" s="1"/>
  <c r="G1503" i="1"/>
  <c r="F1504" i="1"/>
  <c r="Z1504" i="1" s="1"/>
  <c r="G1504" i="1"/>
  <c r="F1505" i="1"/>
  <c r="Z1505" i="1" s="1"/>
  <c r="G1505" i="1"/>
  <c r="F1506" i="1"/>
  <c r="Z1506" i="1" s="1"/>
  <c r="G1506" i="1"/>
  <c r="F1507" i="1"/>
  <c r="Z1507" i="1" s="1"/>
  <c r="G1507" i="1"/>
  <c r="F1508" i="1"/>
  <c r="Z1508" i="1" s="1"/>
  <c r="G1508" i="1"/>
  <c r="F1509" i="1"/>
  <c r="Z1509" i="1" s="1"/>
  <c r="G1509" i="1"/>
  <c r="F1510" i="1"/>
  <c r="Z1510" i="1" s="1"/>
  <c r="G1510" i="1"/>
  <c r="F1511" i="1"/>
  <c r="Z1511" i="1" s="1"/>
  <c r="G1511" i="1"/>
  <c r="F1512" i="1"/>
  <c r="Z1512" i="1" s="1"/>
  <c r="G1512" i="1"/>
  <c r="F1513" i="1"/>
  <c r="Z1513" i="1" s="1"/>
  <c r="G1513" i="1"/>
  <c r="F1514" i="1"/>
  <c r="Z1514" i="1" s="1"/>
  <c r="G1514" i="1"/>
  <c r="F1515" i="1"/>
  <c r="Z1515" i="1" s="1"/>
  <c r="G1515" i="1"/>
  <c r="F1516" i="1"/>
  <c r="Z1516" i="1" s="1"/>
  <c r="G1516" i="1"/>
  <c r="F1517" i="1"/>
  <c r="Z1517" i="1" s="1"/>
  <c r="G1517" i="1"/>
  <c r="F1518" i="1"/>
  <c r="Z1518" i="1" s="1"/>
  <c r="G1518" i="1"/>
  <c r="F1519" i="1"/>
  <c r="Z1519" i="1" s="1"/>
  <c r="G1519" i="1"/>
  <c r="F1520" i="1"/>
  <c r="Z1520" i="1" s="1"/>
  <c r="G1520" i="1"/>
  <c r="F1521" i="1"/>
  <c r="Z1521" i="1" s="1"/>
  <c r="G1521" i="1"/>
  <c r="F1522" i="1"/>
  <c r="Z1522" i="1" s="1"/>
  <c r="G1522" i="1"/>
  <c r="F1523" i="1"/>
  <c r="Z1523" i="1" s="1"/>
  <c r="G1523" i="1"/>
  <c r="F1524" i="1"/>
  <c r="Z1524" i="1" s="1"/>
  <c r="G1524" i="1"/>
  <c r="F1525" i="1"/>
  <c r="Z1525" i="1" s="1"/>
  <c r="G1525" i="1"/>
  <c r="F1526" i="1"/>
  <c r="Z1526" i="1" s="1"/>
  <c r="G1526" i="1"/>
  <c r="F1527" i="1"/>
  <c r="Z1527" i="1" s="1"/>
  <c r="G1527" i="1"/>
  <c r="F1528" i="1"/>
  <c r="Z1528" i="1" s="1"/>
  <c r="G1528" i="1"/>
  <c r="F1529" i="1"/>
  <c r="Z1529" i="1" s="1"/>
  <c r="G1529" i="1"/>
  <c r="F1530" i="1"/>
  <c r="Z1530" i="1" s="1"/>
  <c r="G1530" i="1"/>
  <c r="F1531" i="1"/>
  <c r="Z1531" i="1" s="1"/>
  <c r="G1531" i="1"/>
  <c r="F1532" i="1"/>
  <c r="Z1532" i="1" s="1"/>
  <c r="G1532" i="1"/>
  <c r="F1533" i="1"/>
  <c r="Z1533" i="1" s="1"/>
  <c r="G1533" i="1"/>
  <c r="F1534" i="1"/>
  <c r="Z1534" i="1" s="1"/>
  <c r="G1534" i="1"/>
  <c r="F1535" i="1"/>
  <c r="Z1535" i="1" s="1"/>
  <c r="G1535" i="1"/>
  <c r="F1536" i="1"/>
  <c r="Z1536" i="1" s="1"/>
  <c r="G1536" i="1"/>
  <c r="F1537" i="1"/>
  <c r="Z1537" i="1" s="1"/>
  <c r="G1537" i="1"/>
  <c r="F1538" i="1"/>
  <c r="Z1538" i="1" s="1"/>
  <c r="G1538" i="1"/>
  <c r="F1539" i="1"/>
  <c r="Z1539" i="1" s="1"/>
  <c r="G1539" i="1"/>
  <c r="F1540" i="1"/>
  <c r="Z1540" i="1" s="1"/>
  <c r="G1540" i="1"/>
  <c r="F1541" i="1"/>
  <c r="Z1541" i="1" s="1"/>
  <c r="G1541" i="1"/>
  <c r="F1542" i="1"/>
  <c r="Z1542" i="1" s="1"/>
  <c r="G1542" i="1"/>
  <c r="F1543" i="1"/>
  <c r="Z1543" i="1" s="1"/>
  <c r="G1543" i="1"/>
  <c r="F1544" i="1"/>
  <c r="Z1544" i="1" s="1"/>
  <c r="G1544" i="1"/>
  <c r="F1545" i="1"/>
  <c r="Z1545" i="1" s="1"/>
  <c r="G1545" i="1"/>
  <c r="F1546" i="1"/>
  <c r="Z1546" i="1" s="1"/>
  <c r="G1546" i="1"/>
  <c r="F1547" i="1"/>
  <c r="Z1547" i="1" s="1"/>
  <c r="G1547" i="1"/>
  <c r="F1548" i="1"/>
  <c r="Z1548" i="1" s="1"/>
  <c r="G1548" i="1"/>
  <c r="F1549" i="1"/>
  <c r="Z1549" i="1" s="1"/>
  <c r="G1549" i="1"/>
  <c r="F1550" i="1"/>
  <c r="Z1550" i="1" s="1"/>
  <c r="G1550" i="1"/>
  <c r="F1551" i="1"/>
  <c r="Z1551" i="1" s="1"/>
  <c r="G1551" i="1"/>
  <c r="F1552" i="1"/>
  <c r="Z1552" i="1" s="1"/>
  <c r="G1552" i="1"/>
  <c r="F1553" i="1"/>
  <c r="Z1553" i="1" s="1"/>
  <c r="G1553" i="1"/>
  <c r="F1554" i="1"/>
  <c r="Z1554" i="1" s="1"/>
  <c r="G1554" i="1"/>
  <c r="F1555" i="1"/>
  <c r="Z1555" i="1" s="1"/>
  <c r="G1555" i="1"/>
  <c r="F1556" i="1"/>
  <c r="Z1556" i="1" s="1"/>
  <c r="G1556" i="1"/>
  <c r="F1557" i="1"/>
  <c r="Z1557" i="1" s="1"/>
  <c r="G1557" i="1"/>
  <c r="F1558" i="1"/>
  <c r="Z1558" i="1" s="1"/>
  <c r="G1558" i="1"/>
  <c r="F1559" i="1"/>
  <c r="Z1559" i="1" s="1"/>
  <c r="G1559" i="1"/>
  <c r="F1560" i="1"/>
  <c r="Z1560" i="1" s="1"/>
  <c r="G1560" i="1"/>
  <c r="F1561" i="1"/>
  <c r="Z1561" i="1" s="1"/>
  <c r="G1561" i="1"/>
  <c r="F1562" i="1"/>
  <c r="Z1562" i="1" s="1"/>
  <c r="G1562" i="1"/>
  <c r="F1563" i="1"/>
  <c r="Z1563" i="1" s="1"/>
  <c r="G1563" i="1"/>
  <c r="F1564" i="1"/>
  <c r="Z1564" i="1" s="1"/>
  <c r="G1564" i="1"/>
  <c r="F1565" i="1"/>
  <c r="Z1565" i="1" s="1"/>
  <c r="G1565" i="1"/>
  <c r="F1566" i="1"/>
  <c r="Z1566" i="1" s="1"/>
  <c r="G1566" i="1"/>
  <c r="F1567" i="1"/>
  <c r="Z1567" i="1" s="1"/>
  <c r="G1567" i="1"/>
  <c r="F1568" i="1"/>
  <c r="Z1568" i="1" s="1"/>
  <c r="G1568" i="1"/>
  <c r="F1569" i="1"/>
  <c r="Z1569" i="1" s="1"/>
  <c r="G1569" i="1"/>
  <c r="F1570" i="1"/>
  <c r="Z1570" i="1" s="1"/>
  <c r="G1570" i="1"/>
  <c r="F1571" i="1"/>
  <c r="Z1571" i="1" s="1"/>
  <c r="G1571" i="1"/>
  <c r="F1572" i="1"/>
  <c r="Z1572" i="1" s="1"/>
  <c r="G1572" i="1"/>
  <c r="F1573" i="1"/>
  <c r="Z1573" i="1" s="1"/>
  <c r="G1573" i="1"/>
  <c r="F1574" i="1"/>
  <c r="Z1574" i="1" s="1"/>
  <c r="G1574" i="1"/>
  <c r="F1575" i="1"/>
  <c r="Z1575" i="1" s="1"/>
  <c r="G1575" i="1"/>
  <c r="F1576" i="1"/>
  <c r="Z1576" i="1" s="1"/>
  <c r="G1576" i="1"/>
  <c r="F1577" i="1"/>
  <c r="Z1577" i="1" s="1"/>
  <c r="G1577" i="1"/>
  <c r="F1578" i="1"/>
  <c r="Z1578" i="1" s="1"/>
  <c r="G1578" i="1"/>
  <c r="F1579" i="1"/>
  <c r="Z1579" i="1" s="1"/>
  <c r="G1579" i="1"/>
  <c r="F1580" i="1"/>
  <c r="Z1580" i="1" s="1"/>
  <c r="G1580" i="1"/>
  <c r="F1581" i="1"/>
  <c r="Z1581" i="1" s="1"/>
  <c r="G1581" i="1"/>
  <c r="F1582" i="1"/>
  <c r="Z1582" i="1" s="1"/>
  <c r="G1582" i="1"/>
  <c r="F1583" i="1"/>
  <c r="Z1583" i="1" s="1"/>
  <c r="G1583" i="1"/>
  <c r="F1584" i="1"/>
  <c r="Z1584" i="1" s="1"/>
  <c r="G1584" i="1"/>
  <c r="F1585" i="1"/>
  <c r="Z1585" i="1" s="1"/>
  <c r="G1585" i="1"/>
  <c r="F1586" i="1"/>
  <c r="Z1586" i="1" s="1"/>
  <c r="G1586" i="1"/>
  <c r="F1587" i="1"/>
  <c r="Z1587" i="1" s="1"/>
  <c r="G1587" i="1"/>
  <c r="F1588" i="1"/>
  <c r="Z1588" i="1" s="1"/>
  <c r="G1588" i="1"/>
  <c r="F1589" i="1"/>
  <c r="Z1589" i="1" s="1"/>
  <c r="G1589" i="1"/>
  <c r="F1590" i="1"/>
  <c r="Z1590" i="1" s="1"/>
  <c r="G1590" i="1"/>
  <c r="F1591" i="1"/>
  <c r="Z1591" i="1" s="1"/>
  <c r="G1591" i="1"/>
  <c r="F1592" i="1"/>
  <c r="Z1592" i="1" s="1"/>
  <c r="G1592" i="1"/>
  <c r="F1593" i="1"/>
  <c r="Z1593" i="1" s="1"/>
  <c r="G1593" i="1"/>
  <c r="F1594" i="1"/>
  <c r="Z1594" i="1" s="1"/>
  <c r="G1594" i="1"/>
  <c r="F1595" i="1"/>
  <c r="Z1595" i="1" s="1"/>
  <c r="G1595" i="1"/>
  <c r="F1596" i="1"/>
  <c r="Z1596" i="1" s="1"/>
  <c r="G1596" i="1"/>
  <c r="F1597" i="1"/>
  <c r="Z1597" i="1" s="1"/>
  <c r="G1597" i="1"/>
  <c r="F1598" i="1"/>
  <c r="Z1598" i="1" s="1"/>
  <c r="G1598" i="1"/>
  <c r="F1599" i="1"/>
  <c r="Z1599" i="1" s="1"/>
  <c r="G1599" i="1"/>
  <c r="F1600" i="1"/>
  <c r="Z1600" i="1" s="1"/>
  <c r="G1600" i="1"/>
  <c r="F1601" i="1"/>
  <c r="Z1601" i="1" s="1"/>
  <c r="G1601" i="1"/>
  <c r="F1602" i="1"/>
  <c r="Z1602" i="1" s="1"/>
  <c r="G1602" i="1"/>
  <c r="F1603" i="1"/>
  <c r="Z1603" i="1" s="1"/>
  <c r="G1603" i="1"/>
  <c r="F1604" i="1"/>
  <c r="Z1604" i="1" s="1"/>
  <c r="G1604" i="1"/>
  <c r="F1605" i="1"/>
  <c r="Z1605" i="1" s="1"/>
  <c r="G1605" i="1"/>
  <c r="F1606" i="1"/>
  <c r="Z1606" i="1" s="1"/>
  <c r="G1606" i="1"/>
  <c r="F1607" i="1"/>
  <c r="Z1607" i="1" s="1"/>
  <c r="G1607" i="1"/>
  <c r="F1608" i="1"/>
  <c r="Z1608" i="1" s="1"/>
  <c r="G1608" i="1"/>
  <c r="F1609" i="1"/>
  <c r="Z1609" i="1" s="1"/>
  <c r="G1609" i="1"/>
  <c r="F1610" i="1"/>
  <c r="Z1610" i="1" s="1"/>
  <c r="G1610" i="1"/>
  <c r="F1611" i="1"/>
  <c r="Z1611" i="1" s="1"/>
  <c r="G1611" i="1"/>
  <c r="F1612" i="1"/>
  <c r="Z1612" i="1" s="1"/>
  <c r="G1612" i="1"/>
  <c r="F1613" i="1"/>
  <c r="Z1613" i="1" s="1"/>
  <c r="G1613" i="1"/>
  <c r="F1614" i="1"/>
  <c r="Z1614" i="1" s="1"/>
  <c r="G1614" i="1"/>
  <c r="F1615" i="1"/>
  <c r="Z1615" i="1" s="1"/>
  <c r="G1615" i="1"/>
  <c r="F1616" i="1"/>
  <c r="Z1616" i="1" s="1"/>
  <c r="G1616" i="1"/>
  <c r="F1617" i="1"/>
  <c r="Z1617" i="1" s="1"/>
  <c r="G1617" i="1"/>
  <c r="F1618" i="1"/>
  <c r="Z1618" i="1" s="1"/>
  <c r="G1618" i="1"/>
  <c r="F1619" i="1"/>
  <c r="Z1619" i="1" s="1"/>
  <c r="G1619" i="1"/>
  <c r="F1620" i="1"/>
  <c r="Z1620" i="1" s="1"/>
  <c r="G1620" i="1"/>
  <c r="F1621" i="1"/>
  <c r="Z1621" i="1" s="1"/>
  <c r="G1621" i="1"/>
  <c r="F1622" i="1"/>
  <c r="Z1622" i="1" s="1"/>
  <c r="G1622" i="1"/>
  <c r="F1623" i="1"/>
  <c r="Z1623" i="1" s="1"/>
  <c r="G1623" i="1"/>
  <c r="F1624" i="1"/>
  <c r="Z1624" i="1" s="1"/>
  <c r="G1624" i="1"/>
  <c r="F1625" i="1"/>
  <c r="Z1625" i="1" s="1"/>
  <c r="G1625" i="1"/>
  <c r="F1626" i="1"/>
  <c r="Z1626" i="1" s="1"/>
  <c r="G1626" i="1"/>
  <c r="F1627" i="1"/>
  <c r="Z1627" i="1" s="1"/>
  <c r="G1627" i="1"/>
  <c r="F1628" i="1"/>
  <c r="Z1628" i="1" s="1"/>
  <c r="G1628" i="1"/>
  <c r="F1629" i="1"/>
  <c r="Z1629" i="1" s="1"/>
  <c r="G1629" i="1"/>
  <c r="F1630" i="1"/>
  <c r="Z1630" i="1" s="1"/>
  <c r="G1630" i="1"/>
  <c r="F1631" i="1"/>
  <c r="Z1631" i="1" s="1"/>
  <c r="G1631" i="1"/>
  <c r="F1632" i="1"/>
  <c r="Z1632" i="1" s="1"/>
  <c r="G1632" i="1"/>
  <c r="F1633" i="1"/>
  <c r="Z1633" i="1" s="1"/>
  <c r="G1633" i="1"/>
  <c r="F1634" i="1"/>
  <c r="Z1634" i="1" s="1"/>
  <c r="G1634" i="1"/>
  <c r="F1635" i="1"/>
  <c r="Z1635" i="1" s="1"/>
  <c r="G1635" i="1"/>
  <c r="F1636" i="1"/>
  <c r="Z1636" i="1" s="1"/>
  <c r="G1636" i="1"/>
  <c r="F1637" i="1"/>
  <c r="Z1637" i="1" s="1"/>
  <c r="G1637" i="1"/>
  <c r="F1638" i="1"/>
  <c r="Z1638" i="1" s="1"/>
  <c r="G1638" i="1"/>
  <c r="F1639" i="1"/>
  <c r="Z1639" i="1" s="1"/>
  <c r="G1639" i="1"/>
  <c r="F1640" i="1"/>
  <c r="Z1640" i="1" s="1"/>
  <c r="G1640" i="1"/>
  <c r="F1641" i="1"/>
  <c r="Z1641" i="1" s="1"/>
  <c r="G1641" i="1"/>
  <c r="F1642" i="1"/>
  <c r="Z1642" i="1" s="1"/>
  <c r="G1642" i="1"/>
  <c r="F1643" i="1"/>
  <c r="Z1643" i="1" s="1"/>
  <c r="G1643" i="1"/>
  <c r="F1644" i="1"/>
  <c r="Z1644" i="1" s="1"/>
  <c r="G1644" i="1"/>
  <c r="F1645" i="1"/>
  <c r="Z1645" i="1" s="1"/>
  <c r="G1645" i="1"/>
  <c r="F1646" i="1"/>
  <c r="Z1646" i="1" s="1"/>
  <c r="G1646" i="1"/>
  <c r="F1647" i="1"/>
  <c r="Z1647" i="1" s="1"/>
  <c r="G1647" i="1"/>
  <c r="F1648" i="1"/>
  <c r="Z1648" i="1" s="1"/>
  <c r="G1648" i="1"/>
  <c r="F1649" i="1"/>
  <c r="Z1649" i="1" s="1"/>
  <c r="G1649" i="1"/>
  <c r="F1650" i="1"/>
  <c r="Z1650" i="1" s="1"/>
  <c r="G1650" i="1"/>
  <c r="F1651" i="1"/>
  <c r="Z1651" i="1" s="1"/>
  <c r="G1651" i="1"/>
  <c r="F1652" i="1"/>
  <c r="Z1652" i="1" s="1"/>
  <c r="G1652" i="1"/>
  <c r="F1653" i="1"/>
  <c r="Z1653" i="1" s="1"/>
  <c r="G1653" i="1"/>
  <c r="F1654" i="1"/>
  <c r="Z1654" i="1" s="1"/>
  <c r="G1654" i="1"/>
  <c r="F1655" i="1"/>
  <c r="Z1655" i="1" s="1"/>
  <c r="G1655" i="1"/>
  <c r="F1656" i="1"/>
  <c r="Z1656" i="1" s="1"/>
  <c r="G1656" i="1"/>
  <c r="F1657" i="1"/>
  <c r="Z1657" i="1" s="1"/>
  <c r="G1657" i="1"/>
  <c r="F1658" i="1"/>
  <c r="Z1658" i="1" s="1"/>
  <c r="G1658" i="1"/>
  <c r="F1659" i="1"/>
  <c r="Z1659" i="1" s="1"/>
  <c r="G1659" i="1"/>
  <c r="F1660" i="1"/>
  <c r="Z1660" i="1" s="1"/>
  <c r="G1660" i="1"/>
  <c r="F1661" i="1"/>
  <c r="Z1661" i="1" s="1"/>
  <c r="G1661" i="1"/>
  <c r="F1662" i="1"/>
  <c r="Z1662" i="1" s="1"/>
  <c r="G1662" i="1"/>
  <c r="F1663" i="1"/>
  <c r="Z1663" i="1" s="1"/>
  <c r="G1663" i="1"/>
  <c r="F1664" i="1"/>
  <c r="Z1664" i="1" s="1"/>
  <c r="G1664" i="1"/>
  <c r="F1665" i="1"/>
  <c r="Z1665" i="1" s="1"/>
  <c r="G1665" i="1"/>
  <c r="F1666" i="1"/>
  <c r="Z1666" i="1" s="1"/>
  <c r="G1666" i="1"/>
  <c r="F1667" i="1"/>
  <c r="Z1667" i="1" s="1"/>
  <c r="G1667" i="1"/>
  <c r="F1668" i="1"/>
  <c r="Z1668" i="1" s="1"/>
  <c r="G1668" i="1"/>
  <c r="F1669" i="1"/>
  <c r="Z1669" i="1" s="1"/>
  <c r="G1669" i="1"/>
  <c r="F1670" i="1"/>
  <c r="Z1670" i="1" s="1"/>
  <c r="G1670" i="1"/>
  <c r="F1671" i="1"/>
  <c r="Z1671" i="1" s="1"/>
  <c r="G1671" i="1"/>
  <c r="F1672" i="1"/>
  <c r="Z1672" i="1" s="1"/>
  <c r="G1672" i="1"/>
  <c r="F1673" i="1"/>
  <c r="Z1673" i="1" s="1"/>
  <c r="G1673" i="1"/>
  <c r="F1674" i="1"/>
  <c r="Z1674" i="1" s="1"/>
  <c r="G1674" i="1"/>
  <c r="F1675" i="1"/>
  <c r="Z1675" i="1" s="1"/>
  <c r="G1675" i="1"/>
  <c r="F1676" i="1"/>
  <c r="Z1676" i="1" s="1"/>
  <c r="G1676" i="1"/>
  <c r="F1677" i="1"/>
  <c r="Z1677" i="1" s="1"/>
  <c r="G1677" i="1"/>
  <c r="F1678" i="1"/>
  <c r="Z1678" i="1" s="1"/>
  <c r="G1678" i="1"/>
  <c r="F1679" i="1"/>
  <c r="Z1679" i="1" s="1"/>
  <c r="G1679" i="1"/>
  <c r="F1680" i="1"/>
  <c r="Z1680" i="1" s="1"/>
  <c r="G1680" i="1"/>
  <c r="F1681" i="1"/>
  <c r="Z1681" i="1" s="1"/>
  <c r="G1681" i="1"/>
  <c r="F1682" i="1"/>
  <c r="Z1682" i="1" s="1"/>
  <c r="G1682" i="1"/>
  <c r="F1683" i="1"/>
  <c r="Z1683" i="1" s="1"/>
  <c r="G1683" i="1"/>
  <c r="F1684" i="1"/>
  <c r="Z1684" i="1" s="1"/>
  <c r="G1684" i="1"/>
  <c r="F1685" i="1"/>
  <c r="Z1685" i="1" s="1"/>
  <c r="G1685" i="1"/>
  <c r="F1686" i="1"/>
  <c r="Z1686" i="1" s="1"/>
  <c r="G1686" i="1"/>
  <c r="F1687" i="1"/>
  <c r="Z1687" i="1" s="1"/>
  <c r="G1687" i="1"/>
  <c r="F1688" i="1"/>
  <c r="Z1688" i="1" s="1"/>
  <c r="G1688" i="1"/>
  <c r="F1689" i="1"/>
  <c r="Z1689" i="1" s="1"/>
  <c r="G1689" i="1"/>
  <c r="F1690" i="1"/>
  <c r="Z1690" i="1" s="1"/>
  <c r="G1690" i="1"/>
  <c r="F1691" i="1"/>
  <c r="Z1691" i="1" s="1"/>
  <c r="G1691" i="1"/>
  <c r="F1692" i="1"/>
  <c r="Z1692" i="1" s="1"/>
  <c r="G1692" i="1"/>
  <c r="F1693" i="1"/>
  <c r="Z1693" i="1" s="1"/>
  <c r="G1693" i="1"/>
  <c r="F1694" i="1"/>
  <c r="Z1694" i="1" s="1"/>
  <c r="G1694" i="1"/>
  <c r="F1695" i="1"/>
  <c r="Z1695" i="1" s="1"/>
  <c r="G1695" i="1"/>
  <c r="F1696" i="1"/>
  <c r="Z1696" i="1" s="1"/>
  <c r="G1696" i="1"/>
  <c r="F1697" i="1"/>
  <c r="Z1697" i="1" s="1"/>
  <c r="G1697" i="1"/>
  <c r="F1698" i="1"/>
  <c r="Z1698" i="1" s="1"/>
  <c r="G1698" i="1"/>
  <c r="F1699" i="1"/>
  <c r="Z1699" i="1" s="1"/>
  <c r="G1699" i="1"/>
  <c r="F1700" i="1"/>
  <c r="Z1700" i="1" s="1"/>
  <c r="G1700" i="1"/>
  <c r="F1701" i="1"/>
  <c r="Z1701" i="1" s="1"/>
  <c r="G1701" i="1"/>
  <c r="F1702" i="1"/>
  <c r="Z1702" i="1" s="1"/>
  <c r="G1702" i="1"/>
  <c r="F1703" i="1"/>
  <c r="Z1703" i="1" s="1"/>
  <c r="G1703" i="1"/>
  <c r="F1704" i="1"/>
  <c r="Z1704" i="1" s="1"/>
  <c r="G1704" i="1"/>
  <c r="F1705" i="1"/>
  <c r="Z1705" i="1" s="1"/>
  <c r="G1705" i="1"/>
  <c r="F1706" i="1"/>
  <c r="Z1706" i="1" s="1"/>
  <c r="G1706" i="1"/>
  <c r="F1707" i="1"/>
  <c r="Z1707" i="1" s="1"/>
  <c r="G1707" i="1"/>
  <c r="F1708" i="1"/>
  <c r="Z1708" i="1" s="1"/>
  <c r="G1708" i="1"/>
  <c r="F1709" i="1"/>
  <c r="Z1709" i="1" s="1"/>
  <c r="G1709" i="1"/>
  <c r="F1710" i="1"/>
  <c r="Z1710" i="1" s="1"/>
  <c r="G1710" i="1"/>
  <c r="F1711" i="1"/>
  <c r="Z1711" i="1" s="1"/>
  <c r="G1711" i="1"/>
  <c r="F1712" i="1"/>
  <c r="Z1712" i="1" s="1"/>
  <c r="G1712" i="1"/>
  <c r="F1713" i="1"/>
  <c r="Z1713" i="1" s="1"/>
  <c r="G1713" i="1"/>
  <c r="F1714" i="1"/>
  <c r="Z1714" i="1" s="1"/>
  <c r="G1714" i="1"/>
  <c r="F1715" i="1"/>
  <c r="Z1715" i="1" s="1"/>
  <c r="G1715" i="1"/>
  <c r="F1716" i="1"/>
  <c r="Z1716" i="1" s="1"/>
  <c r="G1716" i="1"/>
  <c r="F1717" i="1"/>
  <c r="Z1717" i="1" s="1"/>
  <c r="G1717" i="1"/>
  <c r="F1718" i="1"/>
  <c r="Z1718" i="1" s="1"/>
  <c r="G1718" i="1"/>
  <c r="F1719" i="1"/>
  <c r="Z1719" i="1" s="1"/>
  <c r="G1719" i="1"/>
  <c r="F1720" i="1"/>
  <c r="Z1720" i="1" s="1"/>
  <c r="G1720" i="1"/>
  <c r="F1721" i="1"/>
  <c r="Z1721" i="1" s="1"/>
  <c r="G1721" i="1"/>
  <c r="F1722" i="1"/>
  <c r="Z1722" i="1" s="1"/>
  <c r="G1722" i="1"/>
  <c r="F1723" i="1"/>
  <c r="Z1723" i="1" s="1"/>
  <c r="G1723" i="1"/>
  <c r="F1724" i="1"/>
  <c r="Z1724" i="1" s="1"/>
  <c r="G1724" i="1"/>
  <c r="F1725" i="1"/>
  <c r="Z1725" i="1" s="1"/>
  <c r="G1725" i="1"/>
  <c r="F1726" i="1"/>
  <c r="Z1726" i="1" s="1"/>
  <c r="G1726" i="1"/>
  <c r="F1727" i="1"/>
  <c r="Z1727" i="1" s="1"/>
  <c r="G1727" i="1"/>
  <c r="F1728" i="1"/>
  <c r="Z1728" i="1" s="1"/>
  <c r="G1728" i="1"/>
  <c r="F1729" i="1"/>
  <c r="Z1729" i="1" s="1"/>
  <c r="G1729" i="1"/>
  <c r="F1730" i="1"/>
  <c r="Z1730" i="1" s="1"/>
  <c r="G1730" i="1"/>
  <c r="F1731" i="1"/>
  <c r="Z1731" i="1" s="1"/>
  <c r="G1731" i="1"/>
  <c r="F1732" i="1"/>
  <c r="Z1732" i="1" s="1"/>
  <c r="G1732" i="1"/>
  <c r="F1733" i="1"/>
  <c r="Z1733" i="1" s="1"/>
  <c r="G1733" i="1"/>
  <c r="F1734" i="1"/>
  <c r="Z1734" i="1" s="1"/>
  <c r="G1734" i="1"/>
  <c r="F1735" i="1"/>
  <c r="Z1735" i="1" s="1"/>
  <c r="G1735" i="1"/>
  <c r="F1736" i="1"/>
  <c r="Z1736" i="1" s="1"/>
  <c r="G1736" i="1"/>
  <c r="F1737" i="1"/>
  <c r="Z1737" i="1" s="1"/>
  <c r="G1737" i="1"/>
  <c r="F1738" i="1"/>
  <c r="Z1738" i="1" s="1"/>
  <c r="G1738" i="1"/>
  <c r="F1739" i="1"/>
  <c r="Z1739" i="1" s="1"/>
  <c r="G1739" i="1"/>
  <c r="F1740" i="1"/>
  <c r="Z1740" i="1" s="1"/>
  <c r="G1740" i="1"/>
  <c r="F1741" i="1"/>
  <c r="Z1741" i="1" s="1"/>
  <c r="G1741" i="1"/>
  <c r="F1742" i="1"/>
  <c r="Z1742" i="1" s="1"/>
  <c r="G1742" i="1"/>
  <c r="F1743" i="1"/>
  <c r="Z1743" i="1" s="1"/>
  <c r="G1743" i="1"/>
  <c r="F1744" i="1"/>
  <c r="Z1744" i="1" s="1"/>
  <c r="G1744" i="1"/>
  <c r="F1745" i="1"/>
  <c r="Z1745" i="1" s="1"/>
  <c r="G1745" i="1"/>
  <c r="F1746" i="1"/>
  <c r="Z1746" i="1" s="1"/>
  <c r="G1746" i="1"/>
  <c r="F1747" i="1"/>
  <c r="Z1747" i="1" s="1"/>
  <c r="G1747" i="1"/>
  <c r="F1748" i="1"/>
  <c r="Z1748" i="1" s="1"/>
  <c r="G1748" i="1"/>
  <c r="F1749" i="1"/>
  <c r="Z1749" i="1" s="1"/>
  <c r="G1749" i="1"/>
  <c r="F1750" i="1"/>
  <c r="Z1750" i="1" s="1"/>
  <c r="G1750" i="1"/>
  <c r="F1751" i="1"/>
  <c r="Z1751" i="1" s="1"/>
  <c r="G1751" i="1"/>
  <c r="F1752" i="1"/>
  <c r="Z1752" i="1" s="1"/>
  <c r="G1752" i="1"/>
  <c r="F1753" i="1"/>
  <c r="Z1753" i="1" s="1"/>
  <c r="G1753" i="1"/>
  <c r="F1754" i="1"/>
  <c r="Z1754" i="1" s="1"/>
  <c r="G1754" i="1"/>
  <c r="F1755" i="1"/>
  <c r="Z1755" i="1" s="1"/>
  <c r="G1755" i="1"/>
  <c r="F1756" i="1"/>
  <c r="Z1756" i="1" s="1"/>
  <c r="G1756" i="1"/>
  <c r="F1757" i="1"/>
  <c r="Z1757" i="1" s="1"/>
  <c r="G1757" i="1"/>
  <c r="F1758" i="1"/>
  <c r="Z1758" i="1" s="1"/>
  <c r="G1758" i="1"/>
  <c r="F1759" i="1"/>
  <c r="Z1759" i="1" s="1"/>
  <c r="G1759" i="1"/>
  <c r="F1760" i="1"/>
  <c r="Z1760" i="1" s="1"/>
  <c r="G1760" i="1"/>
  <c r="F1761" i="1"/>
  <c r="Z1761" i="1" s="1"/>
  <c r="G1761" i="1"/>
  <c r="F1762" i="1"/>
  <c r="Z1762" i="1" s="1"/>
  <c r="G1762" i="1"/>
  <c r="F1763" i="1"/>
  <c r="Z1763" i="1" s="1"/>
  <c r="G1763" i="1"/>
  <c r="F1764" i="1"/>
  <c r="Z1764" i="1" s="1"/>
  <c r="G1764" i="1"/>
  <c r="F1765" i="1"/>
  <c r="Z1765" i="1" s="1"/>
  <c r="G1765" i="1"/>
  <c r="F1766" i="1"/>
  <c r="Z1766" i="1" s="1"/>
  <c r="G1766" i="1"/>
  <c r="F1767" i="1"/>
  <c r="Z1767" i="1" s="1"/>
  <c r="G1767" i="1"/>
  <c r="F1768" i="1"/>
  <c r="Z1768" i="1" s="1"/>
  <c r="G1768" i="1"/>
  <c r="F1769" i="1"/>
  <c r="Z1769" i="1" s="1"/>
  <c r="G1769" i="1"/>
  <c r="F1770" i="1"/>
  <c r="Z1770" i="1" s="1"/>
  <c r="G1770" i="1"/>
  <c r="F1771" i="1"/>
  <c r="Z1771" i="1" s="1"/>
  <c r="G1771" i="1"/>
  <c r="F1772" i="1"/>
  <c r="Z1772" i="1" s="1"/>
  <c r="G1772" i="1"/>
  <c r="F1773" i="1"/>
  <c r="Z1773" i="1" s="1"/>
  <c r="G1773" i="1"/>
  <c r="F1774" i="1"/>
  <c r="Z1774" i="1" s="1"/>
  <c r="G1774" i="1"/>
  <c r="F1775" i="1"/>
  <c r="Z1775" i="1" s="1"/>
  <c r="G1775" i="1"/>
  <c r="F1776" i="1"/>
  <c r="Z1776" i="1" s="1"/>
  <c r="G1776" i="1"/>
  <c r="F1777" i="1"/>
  <c r="Z1777" i="1" s="1"/>
  <c r="G1777" i="1"/>
  <c r="F1778" i="1"/>
  <c r="Z1778" i="1" s="1"/>
  <c r="G1778" i="1"/>
  <c r="F1779" i="1"/>
  <c r="Z1779" i="1" s="1"/>
  <c r="G1779" i="1"/>
  <c r="F1780" i="1"/>
  <c r="Z1780" i="1" s="1"/>
  <c r="G1780" i="1"/>
  <c r="F1781" i="1"/>
  <c r="Z1781" i="1" s="1"/>
  <c r="G1781" i="1"/>
  <c r="F1782" i="1"/>
  <c r="Z1782" i="1" s="1"/>
  <c r="G1782" i="1"/>
  <c r="F1783" i="1"/>
  <c r="Z1783" i="1" s="1"/>
  <c r="G1783" i="1"/>
  <c r="F1784" i="1"/>
  <c r="Z1784" i="1" s="1"/>
  <c r="G1784" i="1"/>
  <c r="F1785" i="1"/>
  <c r="Z1785" i="1" s="1"/>
  <c r="G1785" i="1"/>
  <c r="F1786" i="1"/>
  <c r="Z1786" i="1" s="1"/>
  <c r="G1786" i="1"/>
  <c r="F1787" i="1"/>
  <c r="Z1787" i="1" s="1"/>
  <c r="G1787" i="1"/>
  <c r="F1788" i="1"/>
  <c r="Z1788" i="1" s="1"/>
  <c r="G1788" i="1"/>
  <c r="F1789" i="1"/>
  <c r="Z1789" i="1" s="1"/>
  <c r="G1789" i="1"/>
  <c r="F1790" i="1"/>
  <c r="Z1790" i="1" s="1"/>
  <c r="G1790" i="1"/>
  <c r="F1791" i="1"/>
  <c r="Z1791" i="1" s="1"/>
  <c r="G1791" i="1"/>
  <c r="F1792" i="1"/>
  <c r="Z1792" i="1" s="1"/>
  <c r="G1792" i="1"/>
  <c r="F1793" i="1"/>
  <c r="Z1793" i="1" s="1"/>
  <c r="G1793" i="1"/>
  <c r="F1794" i="1"/>
  <c r="Z1794" i="1" s="1"/>
  <c r="G1794" i="1"/>
  <c r="F1795" i="1"/>
  <c r="Z1795" i="1" s="1"/>
  <c r="G1795" i="1"/>
  <c r="F1796" i="1"/>
  <c r="Z1796" i="1" s="1"/>
  <c r="G1796" i="1"/>
  <c r="F1797" i="1"/>
  <c r="Z1797" i="1" s="1"/>
  <c r="G1797" i="1"/>
  <c r="F1798" i="1"/>
  <c r="Z1798" i="1" s="1"/>
  <c r="G1798" i="1"/>
  <c r="F1799" i="1"/>
  <c r="Z1799" i="1" s="1"/>
  <c r="G1799" i="1"/>
  <c r="F1800" i="1"/>
  <c r="Z1800" i="1" s="1"/>
  <c r="G1800" i="1"/>
  <c r="F1801" i="1"/>
  <c r="Z1801" i="1" s="1"/>
  <c r="G1801" i="1"/>
  <c r="F1802" i="1"/>
  <c r="Z1802" i="1" s="1"/>
  <c r="G1802" i="1"/>
  <c r="F1803" i="1"/>
  <c r="Z1803" i="1" s="1"/>
  <c r="G1803" i="1"/>
  <c r="F1804" i="1"/>
  <c r="Z1804" i="1" s="1"/>
  <c r="G1804" i="1"/>
  <c r="F1805" i="1"/>
  <c r="Z1805" i="1" s="1"/>
  <c r="G1805" i="1"/>
  <c r="F1806" i="1"/>
  <c r="Z1806" i="1" s="1"/>
  <c r="G1806" i="1"/>
  <c r="F1807" i="1"/>
  <c r="Z1807" i="1" s="1"/>
  <c r="G1807" i="1"/>
  <c r="F1808" i="1"/>
  <c r="Z1808" i="1" s="1"/>
  <c r="G1808" i="1"/>
  <c r="G9" i="1"/>
  <c r="F9" i="1"/>
  <c r="Z9" i="1" s="1"/>
  <c r="G8" i="1"/>
  <c r="F8" i="1"/>
  <c r="Z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BD11" i="1"/>
  <c r="AL15" i="1"/>
  <c r="BD598" i="1"/>
  <c r="BD1673" i="1"/>
  <c r="BD1737" i="1"/>
  <c r="BD1801" i="1"/>
  <c r="I11" i="1"/>
  <c r="I10" i="1"/>
  <c r="R9" i="1"/>
  <c r="S9" i="1" s="1"/>
  <c r="R10" i="1"/>
  <c r="S10" i="1" s="1"/>
  <c r="R11" i="1"/>
  <c r="S11" i="1" s="1"/>
  <c r="R12" i="1"/>
  <c r="S12" i="1" s="1"/>
  <c r="R13" i="1"/>
  <c r="S13" i="1" s="1"/>
  <c r="S14" i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7" i="1"/>
  <c r="S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S51" i="1" s="1"/>
  <c r="R52" i="1"/>
  <c r="S52" i="1" s="1"/>
  <c r="R53" i="1"/>
  <c r="S53" i="1" s="1"/>
  <c r="R54" i="1"/>
  <c r="S54" i="1" s="1"/>
  <c r="R55" i="1"/>
  <c r="S55" i="1" s="1"/>
  <c r="R56" i="1"/>
  <c r="S56" i="1" s="1"/>
  <c r="R57" i="1"/>
  <c r="S57" i="1" s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7" i="1"/>
  <c r="S67" i="1" s="1"/>
  <c r="R68" i="1"/>
  <c r="S68" i="1" s="1"/>
  <c r="R69" i="1"/>
  <c r="S69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S76" i="1" s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S92" i="1" s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3" i="1"/>
  <c r="S143" i="1" s="1"/>
  <c r="R144" i="1"/>
  <c r="S144" i="1" s="1"/>
  <c r="R145" i="1"/>
  <c r="S145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S153" i="1" s="1"/>
  <c r="R154" i="1"/>
  <c r="S154" i="1" s="1"/>
  <c r="R155" i="1"/>
  <c r="S155" i="1" s="1"/>
  <c r="R156" i="1"/>
  <c r="S156" i="1" s="1"/>
  <c r="R157" i="1"/>
  <c r="S157" i="1" s="1"/>
  <c r="R158" i="1"/>
  <c r="S158" i="1" s="1"/>
  <c r="R159" i="1"/>
  <c r="S159" i="1" s="1"/>
  <c r="R160" i="1"/>
  <c r="S160" i="1" s="1"/>
  <c r="R161" i="1"/>
  <c r="S161" i="1" s="1"/>
  <c r="R162" i="1"/>
  <c r="S162" i="1" s="1"/>
  <c r="R163" i="1"/>
  <c r="S163" i="1" s="1"/>
  <c r="R164" i="1"/>
  <c r="S164" i="1" s="1"/>
  <c r="R165" i="1"/>
  <c r="S165" i="1" s="1"/>
  <c r="R166" i="1"/>
  <c r="S166" i="1" s="1"/>
  <c r="R167" i="1"/>
  <c r="S167" i="1" s="1"/>
  <c r="R168" i="1"/>
  <c r="S168" i="1" s="1"/>
  <c r="R169" i="1"/>
  <c r="S169" i="1" s="1"/>
  <c r="R170" i="1"/>
  <c r="S170" i="1" s="1"/>
  <c r="R171" i="1"/>
  <c r="S171" i="1" s="1"/>
  <c r="R172" i="1"/>
  <c r="S172" i="1" s="1"/>
  <c r="R173" i="1"/>
  <c r="S173" i="1" s="1"/>
  <c r="R174" i="1"/>
  <c r="S174" i="1" s="1"/>
  <c r="R175" i="1"/>
  <c r="S175" i="1" s="1"/>
  <c r="R176" i="1"/>
  <c r="S176" i="1" s="1"/>
  <c r="R177" i="1"/>
  <c r="S177" i="1" s="1"/>
  <c r="R178" i="1"/>
  <c r="S178" i="1" s="1"/>
  <c r="R179" i="1"/>
  <c r="S179" i="1" s="1"/>
  <c r="R180" i="1"/>
  <c r="S180" i="1" s="1"/>
  <c r="R181" i="1"/>
  <c r="S181" i="1" s="1"/>
  <c r="R182" i="1"/>
  <c r="S182" i="1" s="1"/>
  <c r="R183" i="1"/>
  <c r="S183" i="1" s="1"/>
  <c r="R184" i="1"/>
  <c r="S184" i="1" s="1"/>
  <c r="R185" i="1"/>
  <c r="S185" i="1" s="1"/>
  <c r="R186" i="1"/>
  <c r="S186" i="1" s="1"/>
  <c r="R187" i="1"/>
  <c r="S187" i="1" s="1"/>
  <c r="R188" i="1"/>
  <c r="S188" i="1" s="1"/>
  <c r="R189" i="1"/>
  <c r="S189" i="1" s="1"/>
  <c r="R190" i="1"/>
  <c r="S190" i="1" s="1"/>
  <c r="R191" i="1"/>
  <c r="S191" i="1" s="1"/>
  <c r="R192" i="1"/>
  <c r="S192" i="1" s="1"/>
  <c r="R193" i="1"/>
  <c r="S193" i="1" s="1"/>
  <c r="R194" i="1"/>
  <c r="S194" i="1" s="1"/>
  <c r="R195" i="1"/>
  <c r="S195" i="1" s="1"/>
  <c r="R196" i="1"/>
  <c r="S196" i="1" s="1"/>
  <c r="R197" i="1"/>
  <c r="S197" i="1" s="1"/>
  <c r="R198" i="1"/>
  <c r="S198" i="1" s="1"/>
  <c r="R199" i="1"/>
  <c r="S199" i="1" s="1"/>
  <c r="R200" i="1"/>
  <c r="S200" i="1" s="1"/>
  <c r="R201" i="1"/>
  <c r="S201" i="1" s="1"/>
  <c r="R202" i="1"/>
  <c r="S202" i="1" s="1"/>
  <c r="R203" i="1"/>
  <c r="S203" i="1" s="1"/>
  <c r="R204" i="1"/>
  <c r="S204" i="1" s="1"/>
  <c r="R205" i="1"/>
  <c r="S205" i="1" s="1"/>
  <c r="R206" i="1"/>
  <c r="S206" i="1" s="1"/>
  <c r="R207" i="1"/>
  <c r="S207" i="1" s="1"/>
  <c r="R208" i="1"/>
  <c r="S208" i="1" s="1"/>
  <c r="R209" i="1"/>
  <c r="S209" i="1" s="1"/>
  <c r="R210" i="1"/>
  <c r="S210" i="1" s="1"/>
  <c r="R211" i="1"/>
  <c r="S211" i="1" s="1"/>
  <c r="R212" i="1"/>
  <c r="S212" i="1" s="1"/>
  <c r="R213" i="1"/>
  <c r="S213" i="1" s="1"/>
  <c r="R214" i="1"/>
  <c r="S214" i="1" s="1"/>
  <c r="R215" i="1"/>
  <c r="S215" i="1" s="1"/>
  <c r="R216" i="1"/>
  <c r="S216" i="1" s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R223" i="1"/>
  <c r="S223" i="1" s="1"/>
  <c r="R224" i="1"/>
  <c r="S224" i="1" s="1"/>
  <c r="R225" i="1"/>
  <c r="S225" i="1" s="1"/>
  <c r="R226" i="1"/>
  <c r="S226" i="1" s="1"/>
  <c r="R227" i="1"/>
  <c r="S227" i="1" s="1"/>
  <c r="R228" i="1"/>
  <c r="S228" i="1" s="1"/>
  <c r="R229" i="1"/>
  <c r="S229" i="1" s="1"/>
  <c r="R230" i="1"/>
  <c r="S230" i="1" s="1"/>
  <c r="R231" i="1"/>
  <c r="S231" i="1" s="1"/>
  <c r="R232" i="1"/>
  <c r="S232" i="1" s="1"/>
  <c r="R233" i="1"/>
  <c r="S233" i="1" s="1"/>
  <c r="R234" i="1"/>
  <c r="S234" i="1" s="1"/>
  <c r="R235" i="1"/>
  <c r="S235" i="1" s="1"/>
  <c r="R236" i="1"/>
  <c r="S236" i="1" s="1"/>
  <c r="R237" i="1"/>
  <c r="S237" i="1" s="1"/>
  <c r="R238" i="1"/>
  <c r="S238" i="1" s="1"/>
  <c r="R239" i="1"/>
  <c r="S239" i="1" s="1"/>
  <c r="R240" i="1"/>
  <c r="S240" i="1" s="1"/>
  <c r="R241" i="1"/>
  <c r="S241" i="1" s="1"/>
  <c r="R242" i="1"/>
  <c r="S242" i="1" s="1"/>
  <c r="R243" i="1"/>
  <c r="S243" i="1" s="1"/>
  <c r="R244" i="1"/>
  <c r="S244" i="1" s="1"/>
  <c r="R245" i="1"/>
  <c r="S245" i="1" s="1"/>
  <c r="R246" i="1"/>
  <c r="S246" i="1" s="1"/>
  <c r="R247" i="1"/>
  <c r="S247" i="1" s="1"/>
  <c r="R248" i="1"/>
  <c r="S248" i="1" s="1"/>
  <c r="R249" i="1"/>
  <c r="S249" i="1" s="1"/>
  <c r="R250" i="1"/>
  <c r="S250" i="1" s="1"/>
  <c r="R251" i="1"/>
  <c r="S251" i="1" s="1"/>
  <c r="R252" i="1"/>
  <c r="S252" i="1" s="1"/>
  <c r="R253" i="1"/>
  <c r="S253" i="1" s="1"/>
  <c r="R254" i="1"/>
  <c r="S254" i="1" s="1"/>
  <c r="R255" i="1"/>
  <c r="S255" i="1" s="1"/>
  <c r="R256" i="1"/>
  <c r="S256" i="1" s="1"/>
  <c r="R257" i="1"/>
  <c r="S257" i="1" s="1"/>
  <c r="R258" i="1"/>
  <c r="S258" i="1" s="1"/>
  <c r="R259" i="1"/>
  <c r="S259" i="1" s="1"/>
  <c r="R260" i="1"/>
  <c r="S260" i="1" s="1"/>
  <c r="R261" i="1"/>
  <c r="S261" i="1" s="1"/>
  <c r="R262" i="1"/>
  <c r="S262" i="1" s="1"/>
  <c r="R263" i="1"/>
  <c r="S263" i="1" s="1"/>
  <c r="R264" i="1"/>
  <c r="S264" i="1" s="1"/>
  <c r="R265" i="1"/>
  <c r="S265" i="1" s="1"/>
  <c r="R266" i="1"/>
  <c r="S266" i="1" s="1"/>
  <c r="R267" i="1"/>
  <c r="S267" i="1" s="1"/>
  <c r="R268" i="1"/>
  <c r="S268" i="1" s="1"/>
  <c r="R269" i="1"/>
  <c r="S269" i="1" s="1"/>
  <c r="R270" i="1"/>
  <c r="S270" i="1" s="1"/>
  <c r="R271" i="1"/>
  <c r="S271" i="1" s="1"/>
  <c r="R272" i="1"/>
  <c r="S272" i="1" s="1"/>
  <c r="R273" i="1"/>
  <c r="S273" i="1" s="1"/>
  <c r="R274" i="1"/>
  <c r="S274" i="1" s="1"/>
  <c r="R275" i="1"/>
  <c r="S275" i="1" s="1"/>
  <c r="R276" i="1"/>
  <c r="S276" i="1" s="1"/>
  <c r="R277" i="1"/>
  <c r="S277" i="1" s="1"/>
  <c r="R278" i="1"/>
  <c r="S278" i="1" s="1"/>
  <c r="R279" i="1"/>
  <c r="S279" i="1" s="1"/>
  <c r="R280" i="1"/>
  <c r="S280" i="1" s="1"/>
  <c r="R281" i="1"/>
  <c r="S281" i="1" s="1"/>
  <c r="R282" i="1"/>
  <c r="S282" i="1" s="1"/>
  <c r="R283" i="1"/>
  <c r="S283" i="1" s="1"/>
  <c r="R284" i="1"/>
  <c r="S284" i="1" s="1"/>
  <c r="R285" i="1"/>
  <c r="S285" i="1" s="1"/>
  <c r="R286" i="1"/>
  <c r="S286" i="1" s="1"/>
  <c r="R287" i="1"/>
  <c r="S287" i="1" s="1"/>
  <c r="R288" i="1"/>
  <c r="S288" i="1" s="1"/>
  <c r="R289" i="1"/>
  <c r="S289" i="1" s="1"/>
  <c r="R290" i="1"/>
  <c r="S290" i="1" s="1"/>
  <c r="R291" i="1"/>
  <c r="S291" i="1" s="1"/>
  <c r="R292" i="1"/>
  <c r="S292" i="1" s="1"/>
  <c r="R293" i="1"/>
  <c r="S293" i="1" s="1"/>
  <c r="R294" i="1"/>
  <c r="S294" i="1" s="1"/>
  <c r="R295" i="1"/>
  <c r="S295" i="1" s="1"/>
  <c r="R296" i="1"/>
  <c r="S296" i="1" s="1"/>
  <c r="R297" i="1"/>
  <c r="S297" i="1" s="1"/>
  <c r="R298" i="1"/>
  <c r="S298" i="1" s="1"/>
  <c r="R299" i="1"/>
  <c r="S299" i="1" s="1"/>
  <c r="R300" i="1"/>
  <c r="S300" i="1" s="1"/>
  <c r="R301" i="1"/>
  <c r="S301" i="1" s="1"/>
  <c r="R302" i="1"/>
  <c r="S302" i="1" s="1"/>
  <c r="R303" i="1"/>
  <c r="S303" i="1" s="1"/>
  <c r="R304" i="1"/>
  <c r="S304" i="1" s="1"/>
  <c r="R305" i="1"/>
  <c r="S305" i="1" s="1"/>
  <c r="R306" i="1"/>
  <c r="S306" i="1" s="1"/>
  <c r="R307" i="1"/>
  <c r="S307" i="1" s="1"/>
  <c r="R308" i="1"/>
  <c r="S308" i="1" s="1"/>
  <c r="R309" i="1"/>
  <c r="S309" i="1" s="1"/>
  <c r="R310" i="1"/>
  <c r="S310" i="1" s="1"/>
  <c r="R311" i="1"/>
  <c r="S311" i="1" s="1"/>
  <c r="R312" i="1"/>
  <c r="S312" i="1" s="1"/>
  <c r="R313" i="1"/>
  <c r="S313" i="1" s="1"/>
  <c r="R314" i="1"/>
  <c r="S314" i="1" s="1"/>
  <c r="R315" i="1"/>
  <c r="S315" i="1" s="1"/>
  <c r="R316" i="1"/>
  <c r="S316" i="1" s="1"/>
  <c r="R317" i="1"/>
  <c r="S317" i="1" s="1"/>
  <c r="R318" i="1"/>
  <c r="S318" i="1" s="1"/>
  <c r="R319" i="1"/>
  <c r="S319" i="1" s="1"/>
  <c r="R320" i="1"/>
  <c r="S320" i="1" s="1"/>
  <c r="R321" i="1"/>
  <c r="S321" i="1" s="1"/>
  <c r="R322" i="1"/>
  <c r="S322" i="1" s="1"/>
  <c r="R323" i="1"/>
  <c r="S323" i="1" s="1"/>
  <c r="R324" i="1"/>
  <c r="S324" i="1" s="1"/>
  <c r="R325" i="1"/>
  <c r="S325" i="1" s="1"/>
  <c r="R326" i="1"/>
  <c r="S326" i="1" s="1"/>
  <c r="R327" i="1"/>
  <c r="S327" i="1" s="1"/>
  <c r="R328" i="1"/>
  <c r="S328" i="1" s="1"/>
  <c r="R329" i="1"/>
  <c r="S329" i="1" s="1"/>
  <c r="R330" i="1"/>
  <c r="S330" i="1" s="1"/>
  <c r="R331" i="1"/>
  <c r="S331" i="1" s="1"/>
  <c r="R332" i="1"/>
  <c r="S332" i="1" s="1"/>
  <c r="R333" i="1"/>
  <c r="S333" i="1" s="1"/>
  <c r="R334" i="1"/>
  <c r="S334" i="1" s="1"/>
  <c r="R335" i="1"/>
  <c r="S335" i="1" s="1"/>
  <c r="R336" i="1"/>
  <c r="S336" i="1" s="1"/>
  <c r="R337" i="1"/>
  <c r="S337" i="1" s="1"/>
  <c r="R338" i="1"/>
  <c r="S338" i="1" s="1"/>
  <c r="R339" i="1"/>
  <c r="S339" i="1" s="1"/>
  <c r="R340" i="1"/>
  <c r="S340" i="1" s="1"/>
  <c r="R341" i="1"/>
  <c r="S341" i="1" s="1"/>
  <c r="R342" i="1"/>
  <c r="S342" i="1" s="1"/>
  <c r="R343" i="1"/>
  <c r="S343" i="1" s="1"/>
  <c r="R344" i="1"/>
  <c r="S344" i="1" s="1"/>
  <c r="R345" i="1"/>
  <c r="S345" i="1" s="1"/>
  <c r="R346" i="1"/>
  <c r="S346" i="1" s="1"/>
  <c r="R347" i="1"/>
  <c r="S347" i="1" s="1"/>
  <c r="R348" i="1"/>
  <c r="S348" i="1" s="1"/>
  <c r="R349" i="1"/>
  <c r="S349" i="1" s="1"/>
  <c r="R350" i="1"/>
  <c r="S350" i="1" s="1"/>
  <c r="R351" i="1"/>
  <c r="S351" i="1" s="1"/>
  <c r="R352" i="1"/>
  <c r="S352" i="1" s="1"/>
  <c r="R353" i="1"/>
  <c r="S353" i="1" s="1"/>
  <c r="R354" i="1"/>
  <c r="S354" i="1" s="1"/>
  <c r="R355" i="1"/>
  <c r="S355" i="1" s="1"/>
  <c r="R356" i="1"/>
  <c r="S356" i="1" s="1"/>
  <c r="R357" i="1"/>
  <c r="S357" i="1" s="1"/>
  <c r="R358" i="1"/>
  <c r="S358" i="1" s="1"/>
  <c r="R359" i="1"/>
  <c r="S359" i="1" s="1"/>
  <c r="R360" i="1"/>
  <c r="S360" i="1" s="1"/>
  <c r="R361" i="1"/>
  <c r="S361" i="1" s="1"/>
  <c r="R362" i="1"/>
  <c r="S362" i="1" s="1"/>
  <c r="R363" i="1"/>
  <c r="S363" i="1" s="1"/>
  <c r="R364" i="1"/>
  <c r="S364" i="1" s="1"/>
  <c r="R365" i="1"/>
  <c r="S365" i="1" s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 s="1"/>
  <c r="R372" i="1"/>
  <c r="S372" i="1" s="1"/>
  <c r="R373" i="1"/>
  <c r="S373" i="1" s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 s="1"/>
  <c r="R380" i="1"/>
  <c r="S380" i="1" s="1"/>
  <c r="R381" i="1"/>
  <c r="S381" i="1" s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 s="1"/>
  <c r="R388" i="1"/>
  <c r="S388" i="1" s="1"/>
  <c r="R389" i="1"/>
  <c r="S389" i="1" s="1"/>
  <c r="R390" i="1"/>
  <c r="S390" i="1" s="1"/>
  <c r="R391" i="1"/>
  <c r="S391" i="1" s="1"/>
  <c r="R392" i="1"/>
  <c r="S392" i="1" s="1"/>
  <c r="R393" i="1"/>
  <c r="S393" i="1" s="1"/>
  <c r="R394" i="1"/>
  <c r="S394" i="1" s="1"/>
  <c r="R395" i="1"/>
  <c r="S395" i="1" s="1"/>
  <c r="R396" i="1"/>
  <c r="S396" i="1" s="1"/>
  <c r="R397" i="1"/>
  <c r="S397" i="1" s="1"/>
  <c r="R398" i="1"/>
  <c r="S398" i="1" s="1"/>
  <c r="R399" i="1"/>
  <c r="S399" i="1" s="1"/>
  <c r="R400" i="1"/>
  <c r="S400" i="1" s="1"/>
  <c r="R401" i="1"/>
  <c r="S401" i="1" s="1"/>
  <c r="R402" i="1"/>
  <c r="S402" i="1" s="1"/>
  <c r="R403" i="1"/>
  <c r="S403" i="1" s="1"/>
  <c r="R404" i="1"/>
  <c r="S404" i="1" s="1"/>
  <c r="R405" i="1"/>
  <c r="S405" i="1" s="1"/>
  <c r="R406" i="1"/>
  <c r="S406" i="1" s="1"/>
  <c r="R407" i="1"/>
  <c r="S407" i="1" s="1"/>
  <c r="R408" i="1"/>
  <c r="S408" i="1" s="1"/>
  <c r="R409" i="1"/>
  <c r="S409" i="1" s="1"/>
  <c r="R410" i="1"/>
  <c r="S410" i="1" s="1"/>
  <c r="R411" i="1"/>
  <c r="S411" i="1" s="1"/>
  <c r="R412" i="1"/>
  <c r="S412" i="1" s="1"/>
  <c r="R413" i="1"/>
  <c r="S413" i="1" s="1"/>
  <c r="R414" i="1"/>
  <c r="S414" i="1" s="1"/>
  <c r="R415" i="1"/>
  <c r="S415" i="1" s="1"/>
  <c r="R416" i="1"/>
  <c r="S416" i="1" s="1"/>
  <c r="R417" i="1"/>
  <c r="S417" i="1" s="1"/>
  <c r="R418" i="1"/>
  <c r="S418" i="1" s="1"/>
  <c r="R419" i="1"/>
  <c r="S419" i="1" s="1"/>
  <c r="R420" i="1"/>
  <c r="S420" i="1" s="1"/>
  <c r="R421" i="1"/>
  <c r="S421" i="1" s="1"/>
  <c r="R422" i="1"/>
  <c r="S422" i="1" s="1"/>
  <c r="R423" i="1"/>
  <c r="S423" i="1" s="1"/>
  <c r="R424" i="1"/>
  <c r="S424" i="1" s="1"/>
  <c r="R425" i="1"/>
  <c r="S425" i="1" s="1"/>
  <c r="R426" i="1"/>
  <c r="S426" i="1" s="1"/>
  <c r="R427" i="1"/>
  <c r="S427" i="1" s="1"/>
  <c r="R428" i="1"/>
  <c r="S428" i="1" s="1"/>
  <c r="R429" i="1"/>
  <c r="S429" i="1" s="1"/>
  <c r="R430" i="1"/>
  <c r="S430" i="1" s="1"/>
  <c r="R431" i="1"/>
  <c r="S431" i="1" s="1"/>
  <c r="R432" i="1"/>
  <c r="S432" i="1" s="1"/>
  <c r="R433" i="1"/>
  <c r="S433" i="1" s="1"/>
  <c r="R434" i="1"/>
  <c r="S434" i="1" s="1"/>
  <c r="R435" i="1"/>
  <c r="S435" i="1" s="1"/>
  <c r="R436" i="1"/>
  <c r="S436" i="1" s="1"/>
  <c r="R437" i="1"/>
  <c r="S437" i="1" s="1"/>
  <c r="R438" i="1"/>
  <c r="S438" i="1" s="1"/>
  <c r="R439" i="1"/>
  <c r="S439" i="1" s="1"/>
  <c r="R440" i="1"/>
  <c r="S440" i="1" s="1"/>
  <c r="R441" i="1"/>
  <c r="S441" i="1" s="1"/>
  <c r="R442" i="1"/>
  <c r="S442" i="1" s="1"/>
  <c r="R443" i="1"/>
  <c r="S443" i="1" s="1"/>
  <c r="R444" i="1"/>
  <c r="S444" i="1" s="1"/>
  <c r="R445" i="1"/>
  <c r="S445" i="1" s="1"/>
  <c r="R446" i="1"/>
  <c r="S446" i="1" s="1"/>
  <c r="R447" i="1"/>
  <c r="S447" i="1" s="1"/>
  <c r="R448" i="1"/>
  <c r="S448" i="1" s="1"/>
  <c r="R449" i="1"/>
  <c r="S449" i="1" s="1"/>
  <c r="R450" i="1"/>
  <c r="S450" i="1" s="1"/>
  <c r="R451" i="1"/>
  <c r="S451" i="1" s="1"/>
  <c r="R452" i="1"/>
  <c r="S452" i="1" s="1"/>
  <c r="R453" i="1"/>
  <c r="S453" i="1" s="1"/>
  <c r="R454" i="1"/>
  <c r="S454" i="1" s="1"/>
  <c r="R455" i="1"/>
  <c r="S455" i="1" s="1"/>
  <c r="R456" i="1"/>
  <c r="S456" i="1" s="1"/>
  <c r="R457" i="1"/>
  <c r="S457" i="1" s="1"/>
  <c r="R458" i="1"/>
  <c r="S458" i="1" s="1"/>
  <c r="R459" i="1"/>
  <c r="S459" i="1" s="1"/>
  <c r="R460" i="1"/>
  <c r="S460" i="1" s="1"/>
  <c r="R461" i="1"/>
  <c r="S461" i="1" s="1"/>
  <c r="R462" i="1"/>
  <c r="S462" i="1" s="1"/>
  <c r="R463" i="1"/>
  <c r="S463" i="1" s="1"/>
  <c r="R464" i="1"/>
  <c r="S464" i="1" s="1"/>
  <c r="R465" i="1"/>
  <c r="S465" i="1" s="1"/>
  <c r="R466" i="1"/>
  <c r="S466" i="1" s="1"/>
  <c r="R467" i="1"/>
  <c r="S467" i="1" s="1"/>
  <c r="R468" i="1"/>
  <c r="S468" i="1" s="1"/>
  <c r="R469" i="1"/>
  <c r="S469" i="1" s="1"/>
  <c r="R470" i="1"/>
  <c r="S470" i="1" s="1"/>
  <c r="R471" i="1"/>
  <c r="S471" i="1" s="1"/>
  <c r="R472" i="1"/>
  <c r="S472" i="1" s="1"/>
  <c r="R473" i="1"/>
  <c r="S473" i="1" s="1"/>
  <c r="R474" i="1"/>
  <c r="S474" i="1" s="1"/>
  <c r="R475" i="1"/>
  <c r="S475" i="1" s="1"/>
  <c r="R476" i="1"/>
  <c r="S476" i="1" s="1"/>
  <c r="R477" i="1"/>
  <c r="S477" i="1" s="1"/>
  <c r="R478" i="1"/>
  <c r="S478" i="1" s="1"/>
  <c r="R479" i="1"/>
  <c r="S479" i="1" s="1"/>
  <c r="R480" i="1"/>
  <c r="S480" i="1" s="1"/>
  <c r="R481" i="1"/>
  <c r="S481" i="1" s="1"/>
  <c r="R482" i="1"/>
  <c r="S482" i="1" s="1"/>
  <c r="R483" i="1"/>
  <c r="S483" i="1" s="1"/>
  <c r="R484" i="1"/>
  <c r="S484" i="1" s="1"/>
  <c r="R485" i="1"/>
  <c r="S485" i="1" s="1"/>
  <c r="R486" i="1"/>
  <c r="S486" i="1" s="1"/>
  <c r="R487" i="1"/>
  <c r="S487" i="1" s="1"/>
  <c r="R488" i="1"/>
  <c r="S488" i="1" s="1"/>
  <c r="R489" i="1"/>
  <c r="S489" i="1" s="1"/>
  <c r="R490" i="1"/>
  <c r="S490" i="1" s="1"/>
  <c r="R491" i="1"/>
  <c r="S491" i="1" s="1"/>
  <c r="R492" i="1"/>
  <c r="S492" i="1" s="1"/>
  <c r="R493" i="1"/>
  <c r="S493" i="1" s="1"/>
  <c r="R494" i="1"/>
  <c r="S494" i="1" s="1"/>
  <c r="R495" i="1"/>
  <c r="S495" i="1" s="1"/>
  <c r="R496" i="1"/>
  <c r="S496" i="1" s="1"/>
  <c r="R497" i="1"/>
  <c r="S497" i="1" s="1"/>
  <c r="R498" i="1"/>
  <c r="S498" i="1" s="1"/>
  <c r="R499" i="1"/>
  <c r="S499" i="1" s="1"/>
  <c r="R500" i="1"/>
  <c r="S500" i="1" s="1"/>
  <c r="R501" i="1"/>
  <c r="S501" i="1" s="1"/>
  <c r="R502" i="1"/>
  <c r="S502" i="1" s="1"/>
  <c r="R503" i="1"/>
  <c r="S503" i="1" s="1"/>
  <c r="R504" i="1"/>
  <c r="S504" i="1" s="1"/>
  <c r="R505" i="1"/>
  <c r="S505" i="1" s="1"/>
  <c r="R506" i="1"/>
  <c r="S506" i="1" s="1"/>
  <c r="R507" i="1"/>
  <c r="S507" i="1" s="1"/>
  <c r="R508" i="1"/>
  <c r="S508" i="1" s="1"/>
  <c r="R509" i="1"/>
  <c r="S509" i="1" s="1"/>
  <c r="R510" i="1"/>
  <c r="S510" i="1" s="1"/>
  <c r="R511" i="1"/>
  <c r="S511" i="1" s="1"/>
  <c r="R512" i="1"/>
  <c r="S512" i="1" s="1"/>
  <c r="R513" i="1"/>
  <c r="S513" i="1" s="1"/>
  <c r="R514" i="1"/>
  <c r="S514" i="1" s="1"/>
  <c r="R515" i="1"/>
  <c r="S515" i="1" s="1"/>
  <c r="R516" i="1"/>
  <c r="S516" i="1" s="1"/>
  <c r="R517" i="1"/>
  <c r="S517" i="1" s="1"/>
  <c r="R518" i="1"/>
  <c r="S518" i="1" s="1"/>
  <c r="R519" i="1"/>
  <c r="S519" i="1" s="1"/>
  <c r="R520" i="1"/>
  <c r="S520" i="1" s="1"/>
  <c r="R521" i="1"/>
  <c r="S521" i="1" s="1"/>
  <c r="R522" i="1"/>
  <c r="S522" i="1" s="1"/>
  <c r="R523" i="1"/>
  <c r="S523" i="1" s="1"/>
  <c r="R524" i="1"/>
  <c r="S524" i="1" s="1"/>
  <c r="R525" i="1"/>
  <c r="S525" i="1" s="1"/>
  <c r="R526" i="1"/>
  <c r="S526" i="1" s="1"/>
  <c r="R527" i="1"/>
  <c r="S527" i="1" s="1"/>
  <c r="R528" i="1"/>
  <c r="S528" i="1" s="1"/>
  <c r="R529" i="1"/>
  <c r="S529" i="1" s="1"/>
  <c r="R530" i="1"/>
  <c r="S530" i="1" s="1"/>
  <c r="R531" i="1"/>
  <c r="S531" i="1" s="1"/>
  <c r="R532" i="1"/>
  <c r="S532" i="1" s="1"/>
  <c r="R533" i="1"/>
  <c r="S533" i="1" s="1"/>
  <c r="R534" i="1"/>
  <c r="S534" i="1" s="1"/>
  <c r="R535" i="1"/>
  <c r="S535" i="1" s="1"/>
  <c r="R536" i="1"/>
  <c r="S536" i="1" s="1"/>
  <c r="R537" i="1"/>
  <c r="S537" i="1" s="1"/>
  <c r="R538" i="1"/>
  <c r="S538" i="1" s="1"/>
  <c r="R539" i="1"/>
  <c r="S539" i="1" s="1"/>
  <c r="R540" i="1"/>
  <c r="S540" i="1" s="1"/>
  <c r="R541" i="1"/>
  <c r="S541" i="1" s="1"/>
  <c r="R542" i="1"/>
  <c r="S542" i="1" s="1"/>
  <c r="R543" i="1"/>
  <c r="S543" i="1" s="1"/>
  <c r="R544" i="1"/>
  <c r="S544" i="1" s="1"/>
  <c r="R545" i="1"/>
  <c r="S545" i="1" s="1"/>
  <c r="R546" i="1"/>
  <c r="S546" i="1" s="1"/>
  <c r="R547" i="1"/>
  <c r="S547" i="1" s="1"/>
  <c r="R548" i="1"/>
  <c r="S548" i="1" s="1"/>
  <c r="R549" i="1"/>
  <c r="S549" i="1" s="1"/>
  <c r="R550" i="1"/>
  <c r="S550" i="1" s="1"/>
  <c r="R551" i="1"/>
  <c r="S551" i="1" s="1"/>
  <c r="R552" i="1"/>
  <c r="S552" i="1" s="1"/>
  <c r="R553" i="1"/>
  <c r="S553" i="1" s="1"/>
  <c r="R554" i="1"/>
  <c r="S554" i="1" s="1"/>
  <c r="R555" i="1"/>
  <c r="S555" i="1" s="1"/>
  <c r="R556" i="1"/>
  <c r="S556" i="1" s="1"/>
  <c r="R557" i="1"/>
  <c r="S557" i="1" s="1"/>
  <c r="R558" i="1"/>
  <c r="S558" i="1" s="1"/>
  <c r="R559" i="1"/>
  <c r="S559" i="1" s="1"/>
  <c r="R560" i="1"/>
  <c r="S560" i="1" s="1"/>
  <c r="R561" i="1"/>
  <c r="S561" i="1" s="1"/>
  <c r="R562" i="1"/>
  <c r="S562" i="1" s="1"/>
  <c r="R563" i="1"/>
  <c r="S563" i="1" s="1"/>
  <c r="R564" i="1"/>
  <c r="S564" i="1" s="1"/>
  <c r="R565" i="1"/>
  <c r="S565" i="1" s="1"/>
  <c r="R566" i="1"/>
  <c r="S566" i="1" s="1"/>
  <c r="R567" i="1"/>
  <c r="S567" i="1" s="1"/>
  <c r="R568" i="1"/>
  <c r="S568" i="1" s="1"/>
  <c r="R569" i="1"/>
  <c r="S569" i="1" s="1"/>
  <c r="R570" i="1"/>
  <c r="S570" i="1" s="1"/>
  <c r="R571" i="1"/>
  <c r="S571" i="1" s="1"/>
  <c r="R572" i="1"/>
  <c r="S572" i="1" s="1"/>
  <c r="R573" i="1"/>
  <c r="S573" i="1" s="1"/>
  <c r="R574" i="1"/>
  <c r="S574" i="1" s="1"/>
  <c r="R575" i="1"/>
  <c r="S575" i="1" s="1"/>
  <c r="R576" i="1"/>
  <c r="S576" i="1" s="1"/>
  <c r="R577" i="1"/>
  <c r="S577" i="1" s="1"/>
  <c r="R578" i="1"/>
  <c r="S578" i="1" s="1"/>
  <c r="R579" i="1"/>
  <c r="S579" i="1" s="1"/>
  <c r="R580" i="1"/>
  <c r="S580" i="1" s="1"/>
  <c r="R581" i="1"/>
  <c r="S581" i="1" s="1"/>
  <c r="R582" i="1"/>
  <c r="S582" i="1" s="1"/>
  <c r="R583" i="1"/>
  <c r="S583" i="1" s="1"/>
  <c r="R584" i="1"/>
  <c r="S584" i="1" s="1"/>
  <c r="R585" i="1"/>
  <c r="S585" i="1" s="1"/>
  <c r="R586" i="1"/>
  <c r="S586" i="1" s="1"/>
  <c r="R587" i="1"/>
  <c r="S587" i="1" s="1"/>
  <c r="R588" i="1"/>
  <c r="S588" i="1" s="1"/>
  <c r="R589" i="1"/>
  <c r="S589" i="1" s="1"/>
  <c r="R590" i="1"/>
  <c r="S590" i="1" s="1"/>
  <c r="R591" i="1"/>
  <c r="S591" i="1" s="1"/>
  <c r="R592" i="1"/>
  <c r="S592" i="1" s="1"/>
  <c r="R593" i="1"/>
  <c r="S593" i="1" s="1"/>
  <c r="R594" i="1"/>
  <c r="S594" i="1" s="1"/>
  <c r="R595" i="1"/>
  <c r="S595" i="1" s="1"/>
  <c r="R596" i="1"/>
  <c r="S596" i="1" s="1"/>
  <c r="R597" i="1"/>
  <c r="S597" i="1" s="1"/>
  <c r="R598" i="1"/>
  <c r="R599" i="1"/>
  <c r="S599" i="1" s="1"/>
  <c r="R600" i="1"/>
  <c r="S600" i="1" s="1"/>
  <c r="R601" i="1"/>
  <c r="S601" i="1" s="1"/>
  <c r="R602" i="1"/>
  <c r="S602" i="1" s="1"/>
  <c r="R603" i="1"/>
  <c r="S603" i="1" s="1"/>
  <c r="R604" i="1"/>
  <c r="S604" i="1" s="1"/>
  <c r="R605" i="1"/>
  <c r="S605" i="1" s="1"/>
  <c r="R606" i="1"/>
  <c r="S606" i="1" s="1"/>
  <c r="R607" i="1"/>
  <c r="S607" i="1" s="1"/>
  <c r="R608" i="1"/>
  <c r="S608" i="1" s="1"/>
  <c r="R609" i="1"/>
  <c r="S609" i="1" s="1"/>
  <c r="R610" i="1"/>
  <c r="S610" i="1" s="1"/>
  <c r="R611" i="1"/>
  <c r="S611" i="1" s="1"/>
  <c r="R612" i="1"/>
  <c r="S612" i="1" s="1"/>
  <c r="R613" i="1"/>
  <c r="S613" i="1" s="1"/>
  <c r="R614" i="1"/>
  <c r="S614" i="1" s="1"/>
  <c r="R615" i="1"/>
  <c r="S615" i="1" s="1"/>
  <c r="R616" i="1"/>
  <c r="S616" i="1" s="1"/>
  <c r="R617" i="1"/>
  <c r="S617" i="1" s="1"/>
  <c r="R618" i="1"/>
  <c r="S618" i="1" s="1"/>
  <c r="R619" i="1"/>
  <c r="S619" i="1" s="1"/>
  <c r="R620" i="1"/>
  <c r="S620" i="1" s="1"/>
  <c r="R621" i="1"/>
  <c r="S621" i="1" s="1"/>
  <c r="R622" i="1"/>
  <c r="S622" i="1" s="1"/>
  <c r="R623" i="1"/>
  <c r="S623" i="1" s="1"/>
  <c r="R624" i="1"/>
  <c r="S624" i="1" s="1"/>
  <c r="R625" i="1"/>
  <c r="S625" i="1" s="1"/>
  <c r="R626" i="1"/>
  <c r="S626" i="1" s="1"/>
  <c r="R627" i="1"/>
  <c r="S627" i="1" s="1"/>
  <c r="R628" i="1"/>
  <c r="S628" i="1" s="1"/>
  <c r="R629" i="1"/>
  <c r="S629" i="1" s="1"/>
  <c r="R630" i="1"/>
  <c r="S630" i="1" s="1"/>
  <c r="R631" i="1"/>
  <c r="S631" i="1" s="1"/>
  <c r="R632" i="1"/>
  <c r="S632" i="1" s="1"/>
  <c r="R633" i="1"/>
  <c r="S633" i="1" s="1"/>
  <c r="R634" i="1"/>
  <c r="S634" i="1" s="1"/>
  <c r="R635" i="1"/>
  <c r="S635" i="1" s="1"/>
  <c r="R636" i="1"/>
  <c r="S636" i="1" s="1"/>
  <c r="R637" i="1"/>
  <c r="S637" i="1" s="1"/>
  <c r="R638" i="1"/>
  <c r="S638" i="1" s="1"/>
  <c r="R639" i="1"/>
  <c r="S639" i="1" s="1"/>
  <c r="R640" i="1"/>
  <c r="S640" i="1" s="1"/>
  <c r="R641" i="1"/>
  <c r="S641" i="1" s="1"/>
  <c r="R642" i="1"/>
  <c r="S642" i="1" s="1"/>
  <c r="R643" i="1"/>
  <c r="S643" i="1" s="1"/>
  <c r="R644" i="1"/>
  <c r="S644" i="1" s="1"/>
  <c r="R645" i="1"/>
  <c r="S645" i="1" s="1"/>
  <c r="R646" i="1"/>
  <c r="S646" i="1" s="1"/>
  <c r="R647" i="1"/>
  <c r="S647" i="1" s="1"/>
  <c r="R648" i="1"/>
  <c r="S648" i="1" s="1"/>
  <c r="R649" i="1"/>
  <c r="S649" i="1" s="1"/>
  <c r="R650" i="1"/>
  <c r="S650" i="1" s="1"/>
  <c r="R651" i="1"/>
  <c r="S651" i="1" s="1"/>
  <c r="R652" i="1"/>
  <c r="S652" i="1" s="1"/>
  <c r="R653" i="1"/>
  <c r="S653" i="1" s="1"/>
  <c r="R654" i="1"/>
  <c r="S654" i="1" s="1"/>
  <c r="R655" i="1"/>
  <c r="S655" i="1" s="1"/>
  <c r="R656" i="1"/>
  <c r="S656" i="1" s="1"/>
  <c r="R657" i="1"/>
  <c r="S657" i="1" s="1"/>
  <c r="R658" i="1"/>
  <c r="S658" i="1" s="1"/>
  <c r="R659" i="1"/>
  <c r="S659" i="1" s="1"/>
  <c r="R660" i="1"/>
  <c r="S660" i="1" s="1"/>
  <c r="R661" i="1"/>
  <c r="S661" i="1" s="1"/>
  <c r="R662" i="1"/>
  <c r="S662" i="1" s="1"/>
  <c r="R663" i="1"/>
  <c r="S663" i="1" s="1"/>
  <c r="R664" i="1"/>
  <c r="S664" i="1" s="1"/>
  <c r="R665" i="1"/>
  <c r="S665" i="1" s="1"/>
  <c r="R666" i="1"/>
  <c r="S666" i="1" s="1"/>
  <c r="R667" i="1"/>
  <c r="S667" i="1" s="1"/>
  <c r="R668" i="1"/>
  <c r="S668" i="1" s="1"/>
  <c r="R669" i="1"/>
  <c r="S669" i="1" s="1"/>
  <c r="R670" i="1"/>
  <c r="S670" i="1" s="1"/>
  <c r="R671" i="1"/>
  <c r="S671" i="1" s="1"/>
  <c r="R672" i="1"/>
  <c r="S672" i="1" s="1"/>
  <c r="R673" i="1"/>
  <c r="S673" i="1" s="1"/>
  <c r="R674" i="1"/>
  <c r="S674" i="1" s="1"/>
  <c r="R675" i="1"/>
  <c r="S675" i="1" s="1"/>
  <c r="R676" i="1"/>
  <c r="S676" i="1" s="1"/>
  <c r="R677" i="1"/>
  <c r="S677" i="1" s="1"/>
  <c r="R678" i="1"/>
  <c r="S678" i="1" s="1"/>
  <c r="R679" i="1"/>
  <c r="S679" i="1" s="1"/>
  <c r="R680" i="1"/>
  <c r="S680" i="1" s="1"/>
  <c r="R681" i="1"/>
  <c r="S681" i="1" s="1"/>
  <c r="R682" i="1"/>
  <c r="S682" i="1" s="1"/>
  <c r="R683" i="1"/>
  <c r="S683" i="1" s="1"/>
  <c r="R684" i="1"/>
  <c r="S684" i="1" s="1"/>
  <c r="R685" i="1"/>
  <c r="S685" i="1" s="1"/>
  <c r="R686" i="1"/>
  <c r="S686" i="1" s="1"/>
  <c r="R687" i="1"/>
  <c r="S687" i="1" s="1"/>
  <c r="R688" i="1"/>
  <c r="S688" i="1" s="1"/>
  <c r="R689" i="1"/>
  <c r="S689" i="1" s="1"/>
  <c r="R690" i="1"/>
  <c r="S690" i="1" s="1"/>
  <c r="R691" i="1"/>
  <c r="S691" i="1" s="1"/>
  <c r="R692" i="1"/>
  <c r="S692" i="1" s="1"/>
  <c r="R693" i="1"/>
  <c r="S693" i="1" s="1"/>
  <c r="R694" i="1"/>
  <c r="S694" i="1" s="1"/>
  <c r="R695" i="1"/>
  <c r="S695" i="1" s="1"/>
  <c r="R696" i="1"/>
  <c r="S696" i="1" s="1"/>
  <c r="R697" i="1"/>
  <c r="S697" i="1" s="1"/>
  <c r="R698" i="1"/>
  <c r="S698" i="1" s="1"/>
  <c r="R699" i="1"/>
  <c r="S699" i="1" s="1"/>
  <c r="R700" i="1"/>
  <c r="S700" i="1" s="1"/>
  <c r="R701" i="1"/>
  <c r="S701" i="1" s="1"/>
  <c r="R702" i="1"/>
  <c r="S702" i="1" s="1"/>
  <c r="R703" i="1"/>
  <c r="S703" i="1" s="1"/>
  <c r="R704" i="1"/>
  <c r="S704" i="1" s="1"/>
  <c r="R705" i="1"/>
  <c r="S705" i="1" s="1"/>
  <c r="R706" i="1"/>
  <c r="S706" i="1" s="1"/>
  <c r="R707" i="1"/>
  <c r="S707" i="1" s="1"/>
  <c r="R708" i="1"/>
  <c r="S708" i="1" s="1"/>
  <c r="R709" i="1"/>
  <c r="S709" i="1" s="1"/>
  <c r="R710" i="1"/>
  <c r="S710" i="1" s="1"/>
  <c r="R711" i="1"/>
  <c r="S711" i="1" s="1"/>
  <c r="R712" i="1"/>
  <c r="S712" i="1" s="1"/>
  <c r="R713" i="1"/>
  <c r="S713" i="1" s="1"/>
  <c r="R714" i="1"/>
  <c r="S714" i="1" s="1"/>
  <c r="R715" i="1"/>
  <c r="S715" i="1" s="1"/>
  <c r="R716" i="1"/>
  <c r="S716" i="1" s="1"/>
  <c r="R717" i="1"/>
  <c r="S717" i="1" s="1"/>
  <c r="R718" i="1"/>
  <c r="S718" i="1" s="1"/>
  <c r="R719" i="1"/>
  <c r="S719" i="1" s="1"/>
  <c r="R720" i="1"/>
  <c r="S720" i="1" s="1"/>
  <c r="R721" i="1"/>
  <c r="S721" i="1" s="1"/>
  <c r="R722" i="1"/>
  <c r="S722" i="1" s="1"/>
  <c r="R723" i="1"/>
  <c r="S723" i="1" s="1"/>
  <c r="R724" i="1"/>
  <c r="S724" i="1" s="1"/>
  <c r="R725" i="1"/>
  <c r="S725" i="1" s="1"/>
  <c r="R726" i="1"/>
  <c r="S726" i="1" s="1"/>
  <c r="R727" i="1"/>
  <c r="S727" i="1" s="1"/>
  <c r="R728" i="1"/>
  <c r="S728" i="1" s="1"/>
  <c r="R729" i="1"/>
  <c r="S729" i="1" s="1"/>
  <c r="R730" i="1"/>
  <c r="S730" i="1" s="1"/>
  <c r="R731" i="1"/>
  <c r="S731" i="1" s="1"/>
  <c r="R732" i="1"/>
  <c r="S732" i="1" s="1"/>
  <c r="R733" i="1"/>
  <c r="S733" i="1" s="1"/>
  <c r="R734" i="1"/>
  <c r="S734" i="1" s="1"/>
  <c r="R735" i="1"/>
  <c r="S735" i="1" s="1"/>
  <c r="R736" i="1"/>
  <c r="S736" i="1" s="1"/>
  <c r="R737" i="1"/>
  <c r="S737" i="1" s="1"/>
  <c r="R738" i="1"/>
  <c r="S738" i="1" s="1"/>
  <c r="R739" i="1"/>
  <c r="S739" i="1" s="1"/>
  <c r="R740" i="1"/>
  <c r="S740" i="1" s="1"/>
  <c r="R741" i="1"/>
  <c r="S741" i="1" s="1"/>
  <c r="R742" i="1"/>
  <c r="S742" i="1" s="1"/>
  <c r="R743" i="1"/>
  <c r="S743" i="1" s="1"/>
  <c r="R744" i="1"/>
  <c r="S744" i="1" s="1"/>
  <c r="R745" i="1"/>
  <c r="S745" i="1" s="1"/>
  <c r="R746" i="1"/>
  <c r="S746" i="1" s="1"/>
  <c r="R747" i="1"/>
  <c r="S747" i="1" s="1"/>
  <c r="R748" i="1"/>
  <c r="S748" i="1" s="1"/>
  <c r="R749" i="1"/>
  <c r="S749" i="1" s="1"/>
  <c r="R750" i="1"/>
  <c r="S750" i="1" s="1"/>
  <c r="R751" i="1"/>
  <c r="S751" i="1" s="1"/>
  <c r="R752" i="1"/>
  <c r="S752" i="1" s="1"/>
  <c r="R753" i="1"/>
  <c r="S753" i="1" s="1"/>
  <c r="R754" i="1"/>
  <c r="S754" i="1" s="1"/>
  <c r="R755" i="1"/>
  <c r="S755" i="1" s="1"/>
  <c r="R756" i="1"/>
  <c r="S756" i="1" s="1"/>
  <c r="R757" i="1"/>
  <c r="S757" i="1" s="1"/>
  <c r="R758" i="1"/>
  <c r="S758" i="1" s="1"/>
  <c r="R759" i="1"/>
  <c r="S759" i="1" s="1"/>
  <c r="R760" i="1"/>
  <c r="S760" i="1" s="1"/>
  <c r="R761" i="1"/>
  <c r="S761" i="1" s="1"/>
  <c r="R762" i="1"/>
  <c r="S762" i="1" s="1"/>
  <c r="R763" i="1"/>
  <c r="S763" i="1" s="1"/>
  <c r="R764" i="1"/>
  <c r="S764" i="1" s="1"/>
  <c r="R765" i="1"/>
  <c r="S765" i="1" s="1"/>
  <c r="R766" i="1"/>
  <c r="S766" i="1" s="1"/>
  <c r="R767" i="1"/>
  <c r="S767" i="1" s="1"/>
  <c r="R768" i="1"/>
  <c r="S768" i="1" s="1"/>
  <c r="R769" i="1"/>
  <c r="S769" i="1" s="1"/>
  <c r="R770" i="1"/>
  <c r="S770" i="1" s="1"/>
  <c r="R771" i="1"/>
  <c r="S771" i="1" s="1"/>
  <c r="R772" i="1"/>
  <c r="S772" i="1" s="1"/>
  <c r="R773" i="1"/>
  <c r="S773" i="1" s="1"/>
  <c r="R774" i="1"/>
  <c r="S774" i="1" s="1"/>
  <c r="R775" i="1"/>
  <c r="S775" i="1" s="1"/>
  <c r="R776" i="1"/>
  <c r="S776" i="1" s="1"/>
  <c r="R777" i="1"/>
  <c r="S777" i="1" s="1"/>
  <c r="R778" i="1"/>
  <c r="S778" i="1" s="1"/>
  <c r="R779" i="1"/>
  <c r="S779" i="1" s="1"/>
  <c r="R780" i="1"/>
  <c r="S780" i="1" s="1"/>
  <c r="R781" i="1"/>
  <c r="S781" i="1" s="1"/>
  <c r="R782" i="1"/>
  <c r="S782" i="1" s="1"/>
  <c r="R783" i="1"/>
  <c r="S783" i="1" s="1"/>
  <c r="R784" i="1"/>
  <c r="S784" i="1" s="1"/>
  <c r="R785" i="1"/>
  <c r="S785" i="1" s="1"/>
  <c r="R786" i="1"/>
  <c r="S786" i="1" s="1"/>
  <c r="R787" i="1"/>
  <c r="S787" i="1" s="1"/>
  <c r="R788" i="1"/>
  <c r="S788" i="1" s="1"/>
  <c r="R789" i="1"/>
  <c r="S789" i="1" s="1"/>
  <c r="R790" i="1"/>
  <c r="S790" i="1" s="1"/>
  <c r="R791" i="1"/>
  <c r="S791" i="1" s="1"/>
  <c r="R792" i="1"/>
  <c r="S792" i="1" s="1"/>
  <c r="R793" i="1"/>
  <c r="S793" i="1" s="1"/>
  <c r="R794" i="1"/>
  <c r="S794" i="1" s="1"/>
  <c r="R795" i="1"/>
  <c r="S795" i="1" s="1"/>
  <c r="R796" i="1"/>
  <c r="S796" i="1" s="1"/>
  <c r="R797" i="1"/>
  <c r="S797" i="1" s="1"/>
  <c r="R798" i="1"/>
  <c r="S798" i="1" s="1"/>
  <c r="R799" i="1"/>
  <c r="S799" i="1" s="1"/>
  <c r="R800" i="1"/>
  <c r="S800" i="1" s="1"/>
  <c r="R801" i="1"/>
  <c r="S801" i="1" s="1"/>
  <c r="R802" i="1"/>
  <c r="S802" i="1" s="1"/>
  <c r="R803" i="1"/>
  <c r="S803" i="1" s="1"/>
  <c r="R804" i="1"/>
  <c r="S804" i="1" s="1"/>
  <c r="R805" i="1"/>
  <c r="S805" i="1" s="1"/>
  <c r="R806" i="1"/>
  <c r="S806" i="1" s="1"/>
  <c r="R807" i="1"/>
  <c r="S807" i="1" s="1"/>
  <c r="R808" i="1"/>
  <c r="S808" i="1" s="1"/>
  <c r="R809" i="1"/>
  <c r="S809" i="1" s="1"/>
  <c r="R810" i="1"/>
  <c r="S810" i="1" s="1"/>
  <c r="R811" i="1"/>
  <c r="S811" i="1" s="1"/>
  <c r="R812" i="1"/>
  <c r="S812" i="1" s="1"/>
  <c r="R813" i="1"/>
  <c r="S813" i="1" s="1"/>
  <c r="R814" i="1"/>
  <c r="S814" i="1" s="1"/>
  <c r="R815" i="1"/>
  <c r="S815" i="1" s="1"/>
  <c r="R816" i="1"/>
  <c r="S816" i="1" s="1"/>
  <c r="R817" i="1"/>
  <c r="S817" i="1" s="1"/>
  <c r="R818" i="1"/>
  <c r="S818" i="1" s="1"/>
  <c r="R819" i="1"/>
  <c r="S819" i="1" s="1"/>
  <c r="R820" i="1"/>
  <c r="S820" i="1" s="1"/>
  <c r="R821" i="1"/>
  <c r="S821" i="1" s="1"/>
  <c r="R822" i="1"/>
  <c r="S822" i="1" s="1"/>
  <c r="R823" i="1"/>
  <c r="S823" i="1" s="1"/>
  <c r="R824" i="1"/>
  <c r="S824" i="1" s="1"/>
  <c r="R825" i="1"/>
  <c r="S825" i="1" s="1"/>
  <c r="R826" i="1"/>
  <c r="S826" i="1" s="1"/>
  <c r="R827" i="1"/>
  <c r="S827" i="1" s="1"/>
  <c r="R828" i="1"/>
  <c r="S828" i="1" s="1"/>
  <c r="R829" i="1"/>
  <c r="S829" i="1" s="1"/>
  <c r="R830" i="1"/>
  <c r="S830" i="1" s="1"/>
  <c r="R831" i="1"/>
  <c r="S831" i="1" s="1"/>
  <c r="R832" i="1"/>
  <c r="S832" i="1" s="1"/>
  <c r="R833" i="1"/>
  <c r="S833" i="1" s="1"/>
  <c r="R834" i="1"/>
  <c r="S834" i="1" s="1"/>
  <c r="R835" i="1"/>
  <c r="S835" i="1" s="1"/>
  <c r="R836" i="1"/>
  <c r="S836" i="1" s="1"/>
  <c r="R837" i="1"/>
  <c r="S837" i="1" s="1"/>
  <c r="R838" i="1"/>
  <c r="S838" i="1" s="1"/>
  <c r="R839" i="1"/>
  <c r="S839" i="1" s="1"/>
  <c r="R840" i="1"/>
  <c r="S840" i="1" s="1"/>
  <c r="R841" i="1"/>
  <c r="S841" i="1" s="1"/>
  <c r="R842" i="1"/>
  <c r="S842" i="1" s="1"/>
  <c r="R843" i="1"/>
  <c r="S843" i="1" s="1"/>
  <c r="R844" i="1"/>
  <c r="S844" i="1" s="1"/>
  <c r="R845" i="1"/>
  <c r="S845" i="1" s="1"/>
  <c r="R846" i="1"/>
  <c r="S846" i="1" s="1"/>
  <c r="R847" i="1"/>
  <c r="S847" i="1" s="1"/>
  <c r="R848" i="1"/>
  <c r="S848" i="1" s="1"/>
  <c r="R849" i="1"/>
  <c r="S849" i="1" s="1"/>
  <c r="R850" i="1"/>
  <c r="S850" i="1" s="1"/>
  <c r="R851" i="1"/>
  <c r="S851" i="1" s="1"/>
  <c r="R852" i="1"/>
  <c r="S852" i="1" s="1"/>
  <c r="R853" i="1"/>
  <c r="S853" i="1" s="1"/>
  <c r="R854" i="1"/>
  <c r="S854" i="1" s="1"/>
  <c r="R855" i="1"/>
  <c r="S855" i="1" s="1"/>
  <c r="R856" i="1"/>
  <c r="S856" i="1" s="1"/>
  <c r="R857" i="1"/>
  <c r="S857" i="1" s="1"/>
  <c r="R858" i="1"/>
  <c r="S858" i="1" s="1"/>
  <c r="R859" i="1"/>
  <c r="S859" i="1" s="1"/>
  <c r="R860" i="1"/>
  <c r="S860" i="1" s="1"/>
  <c r="R861" i="1"/>
  <c r="S861" i="1" s="1"/>
  <c r="R862" i="1"/>
  <c r="S862" i="1" s="1"/>
  <c r="R863" i="1"/>
  <c r="S863" i="1" s="1"/>
  <c r="R864" i="1"/>
  <c r="S864" i="1" s="1"/>
  <c r="R865" i="1"/>
  <c r="S865" i="1" s="1"/>
  <c r="R866" i="1"/>
  <c r="S866" i="1" s="1"/>
  <c r="R867" i="1"/>
  <c r="S867" i="1" s="1"/>
  <c r="R868" i="1"/>
  <c r="S868" i="1" s="1"/>
  <c r="R869" i="1"/>
  <c r="S869" i="1" s="1"/>
  <c r="R870" i="1"/>
  <c r="S870" i="1" s="1"/>
  <c r="R871" i="1"/>
  <c r="S871" i="1" s="1"/>
  <c r="R872" i="1"/>
  <c r="S872" i="1" s="1"/>
  <c r="R873" i="1"/>
  <c r="S873" i="1" s="1"/>
  <c r="R874" i="1"/>
  <c r="S874" i="1" s="1"/>
  <c r="R875" i="1"/>
  <c r="S875" i="1" s="1"/>
  <c r="R876" i="1"/>
  <c r="S876" i="1" s="1"/>
  <c r="R877" i="1"/>
  <c r="S877" i="1" s="1"/>
  <c r="R878" i="1"/>
  <c r="S878" i="1" s="1"/>
  <c r="R879" i="1"/>
  <c r="S879" i="1" s="1"/>
  <c r="R880" i="1"/>
  <c r="S880" i="1" s="1"/>
  <c r="R881" i="1"/>
  <c r="S881" i="1" s="1"/>
  <c r="R882" i="1"/>
  <c r="S882" i="1" s="1"/>
  <c r="R883" i="1"/>
  <c r="S883" i="1" s="1"/>
  <c r="R884" i="1"/>
  <c r="S884" i="1" s="1"/>
  <c r="R885" i="1"/>
  <c r="S885" i="1" s="1"/>
  <c r="R886" i="1"/>
  <c r="S886" i="1" s="1"/>
  <c r="R887" i="1"/>
  <c r="S887" i="1" s="1"/>
  <c r="R888" i="1"/>
  <c r="S888" i="1" s="1"/>
  <c r="R889" i="1"/>
  <c r="S889" i="1" s="1"/>
  <c r="R890" i="1"/>
  <c r="S890" i="1" s="1"/>
  <c r="R891" i="1"/>
  <c r="S891" i="1" s="1"/>
  <c r="R892" i="1"/>
  <c r="S892" i="1" s="1"/>
  <c r="R893" i="1"/>
  <c r="S893" i="1" s="1"/>
  <c r="R894" i="1"/>
  <c r="S894" i="1" s="1"/>
  <c r="R895" i="1"/>
  <c r="S895" i="1" s="1"/>
  <c r="R896" i="1"/>
  <c r="S896" i="1" s="1"/>
  <c r="R897" i="1"/>
  <c r="S897" i="1" s="1"/>
  <c r="R898" i="1"/>
  <c r="S898" i="1" s="1"/>
  <c r="R899" i="1"/>
  <c r="S899" i="1" s="1"/>
  <c r="R900" i="1"/>
  <c r="S900" i="1" s="1"/>
  <c r="R901" i="1"/>
  <c r="S901" i="1" s="1"/>
  <c r="R902" i="1"/>
  <c r="S902" i="1" s="1"/>
  <c r="R903" i="1"/>
  <c r="S903" i="1" s="1"/>
  <c r="R904" i="1"/>
  <c r="S904" i="1" s="1"/>
  <c r="R905" i="1"/>
  <c r="S905" i="1" s="1"/>
  <c r="R906" i="1"/>
  <c r="S906" i="1" s="1"/>
  <c r="R907" i="1"/>
  <c r="S907" i="1" s="1"/>
  <c r="R908" i="1"/>
  <c r="S908" i="1" s="1"/>
  <c r="R909" i="1"/>
  <c r="S909" i="1" s="1"/>
  <c r="R910" i="1"/>
  <c r="S910" i="1" s="1"/>
  <c r="R911" i="1"/>
  <c r="S911" i="1" s="1"/>
  <c r="R912" i="1"/>
  <c r="S912" i="1" s="1"/>
  <c r="R913" i="1"/>
  <c r="S913" i="1" s="1"/>
  <c r="R914" i="1"/>
  <c r="S914" i="1" s="1"/>
  <c r="R915" i="1"/>
  <c r="S915" i="1" s="1"/>
  <c r="R916" i="1"/>
  <c r="S916" i="1" s="1"/>
  <c r="R917" i="1"/>
  <c r="S917" i="1" s="1"/>
  <c r="R918" i="1"/>
  <c r="S918" i="1" s="1"/>
  <c r="R919" i="1"/>
  <c r="S919" i="1" s="1"/>
  <c r="R920" i="1"/>
  <c r="S920" i="1" s="1"/>
  <c r="R921" i="1"/>
  <c r="S921" i="1" s="1"/>
  <c r="R922" i="1"/>
  <c r="S922" i="1" s="1"/>
  <c r="R923" i="1"/>
  <c r="S923" i="1" s="1"/>
  <c r="R924" i="1"/>
  <c r="S924" i="1" s="1"/>
  <c r="R925" i="1"/>
  <c r="S925" i="1" s="1"/>
  <c r="R926" i="1"/>
  <c r="S926" i="1" s="1"/>
  <c r="R927" i="1"/>
  <c r="S927" i="1" s="1"/>
  <c r="R928" i="1"/>
  <c r="S928" i="1" s="1"/>
  <c r="R929" i="1"/>
  <c r="S929" i="1" s="1"/>
  <c r="R930" i="1"/>
  <c r="S930" i="1" s="1"/>
  <c r="R931" i="1"/>
  <c r="S931" i="1" s="1"/>
  <c r="R932" i="1"/>
  <c r="S932" i="1" s="1"/>
  <c r="R933" i="1"/>
  <c r="S933" i="1" s="1"/>
  <c r="R934" i="1"/>
  <c r="S934" i="1" s="1"/>
  <c r="R935" i="1"/>
  <c r="S935" i="1" s="1"/>
  <c r="R936" i="1"/>
  <c r="S936" i="1" s="1"/>
  <c r="R937" i="1"/>
  <c r="S937" i="1" s="1"/>
  <c r="R938" i="1"/>
  <c r="S938" i="1" s="1"/>
  <c r="R939" i="1"/>
  <c r="S939" i="1" s="1"/>
  <c r="R940" i="1"/>
  <c r="S940" i="1" s="1"/>
  <c r="R941" i="1"/>
  <c r="S941" i="1" s="1"/>
  <c r="R942" i="1"/>
  <c r="S942" i="1" s="1"/>
  <c r="R943" i="1"/>
  <c r="S943" i="1" s="1"/>
  <c r="R944" i="1"/>
  <c r="S944" i="1" s="1"/>
  <c r="R945" i="1"/>
  <c r="S945" i="1" s="1"/>
  <c r="R946" i="1"/>
  <c r="S946" i="1" s="1"/>
  <c r="R947" i="1"/>
  <c r="S947" i="1" s="1"/>
  <c r="R948" i="1"/>
  <c r="S948" i="1" s="1"/>
  <c r="R949" i="1"/>
  <c r="S949" i="1" s="1"/>
  <c r="R950" i="1"/>
  <c r="S950" i="1" s="1"/>
  <c r="R951" i="1"/>
  <c r="S951" i="1" s="1"/>
  <c r="R952" i="1"/>
  <c r="S952" i="1" s="1"/>
  <c r="R953" i="1"/>
  <c r="S953" i="1" s="1"/>
  <c r="R954" i="1"/>
  <c r="S954" i="1" s="1"/>
  <c r="R955" i="1"/>
  <c r="S955" i="1" s="1"/>
  <c r="R956" i="1"/>
  <c r="S956" i="1" s="1"/>
  <c r="R957" i="1"/>
  <c r="S957" i="1" s="1"/>
  <c r="R958" i="1"/>
  <c r="S958" i="1" s="1"/>
  <c r="R959" i="1"/>
  <c r="S959" i="1" s="1"/>
  <c r="R960" i="1"/>
  <c r="S960" i="1" s="1"/>
  <c r="R961" i="1"/>
  <c r="S961" i="1" s="1"/>
  <c r="R962" i="1"/>
  <c r="S962" i="1" s="1"/>
  <c r="R963" i="1"/>
  <c r="S963" i="1" s="1"/>
  <c r="R964" i="1"/>
  <c r="S964" i="1" s="1"/>
  <c r="R965" i="1"/>
  <c r="S965" i="1" s="1"/>
  <c r="R966" i="1"/>
  <c r="S966" i="1" s="1"/>
  <c r="R967" i="1"/>
  <c r="S967" i="1" s="1"/>
  <c r="R968" i="1"/>
  <c r="S968" i="1" s="1"/>
  <c r="R969" i="1"/>
  <c r="S969" i="1" s="1"/>
  <c r="R970" i="1"/>
  <c r="S970" i="1" s="1"/>
  <c r="R971" i="1"/>
  <c r="S971" i="1" s="1"/>
  <c r="R972" i="1"/>
  <c r="S972" i="1" s="1"/>
  <c r="R973" i="1"/>
  <c r="S973" i="1" s="1"/>
  <c r="R974" i="1"/>
  <c r="S974" i="1" s="1"/>
  <c r="R975" i="1"/>
  <c r="S975" i="1" s="1"/>
  <c r="R976" i="1"/>
  <c r="S976" i="1" s="1"/>
  <c r="R977" i="1"/>
  <c r="S977" i="1" s="1"/>
  <c r="R978" i="1"/>
  <c r="S978" i="1" s="1"/>
  <c r="R979" i="1"/>
  <c r="S979" i="1" s="1"/>
  <c r="R980" i="1"/>
  <c r="S980" i="1" s="1"/>
  <c r="R981" i="1"/>
  <c r="S981" i="1" s="1"/>
  <c r="R982" i="1"/>
  <c r="S982" i="1" s="1"/>
  <c r="R983" i="1"/>
  <c r="S983" i="1" s="1"/>
  <c r="R984" i="1"/>
  <c r="S984" i="1" s="1"/>
  <c r="R985" i="1"/>
  <c r="S985" i="1" s="1"/>
  <c r="R986" i="1"/>
  <c r="S986" i="1" s="1"/>
  <c r="R987" i="1"/>
  <c r="S987" i="1" s="1"/>
  <c r="R988" i="1"/>
  <c r="S988" i="1" s="1"/>
  <c r="R989" i="1"/>
  <c r="S989" i="1" s="1"/>
  <c r="R990" i="1"/>
  <c r="S990" i="1" s="1"/>
  <c r="R991" i="1"/>
  <c r="S991" i="1" s="1"/>
  <c r="R992" i="1"/>
  <c r="S992" i="1" s="1"/>
  <c r="R993" i="1"/>
  <c r="S993" i="1" s="1"/>
  <c r="R994" i="1"/>
  <c r="S994" i="1" s="1"/>
  <c r="R995" i="1"/>
  <c r="S995" i="1" s="1"/>
  <c r="R996" i="1"/>
  <c r="S996" i="1" s="1"/>
  <c r="R997" i="1"/>
  <c r="S997" i="1" s="1"/>
  <c r="R998" i="1"/>
  <c r="S998" i="1" s="1"/>
  <c r="R999" i="1"/>
  <c r="S999" i="1" s="1"/>
  <c r="R1000" i="1"/>
  <c r="S1000" i="1" s="1"/>
  <c r="R1001" i="1"/>
  <c r="S1001" i="1" s="1"/>
  <c r="R1002" i="1"/>
  <c r="S1002" i="1" s="1"/>
  <c r="R1003" i="1"/>
  <c r="S1003" i="1" s="1"/>
  <c r="R1004" i="1"/>
  <c r="S1004" i="1" s="1"/>
  <c r="R1005" i="1"/>
  <c r="S1005" i="1" s="1"/>
  <c r="R1006" i="1"/>
  <c r="S1006" i="1" s="1"/>
  <c r="R1007" i="1"/>
  <c r="S1007" i="1" s="1"/>
  <c r="R1008" i="1"/>
  <c r="S1008" i="1" s="1"/>
  <c r="R1009" i="1"/>
  <c r="S1009" i="1" s="1"/>
  <c r="R1010" i="1"/>
  <c r="S1010" i="1" s="1"/>
  <c r="R1011" i="1"/>
  <c r="S1011" i="1" s="1"/>
  <c r="R1012" i="1"/>
  <c r="S1012" i="1" s="1"/>
  <c r="R1013" i="1"/>
  <c r="S1013" i="1" s="1"/>
  <c r="R1014" i="1"/>
  <c r="S1014" i="1" s="1"/>
  <c r="R1015" i="1"/>
  <c r="S1015" i="1" s="1"/>
  <c r="R1016" i="1"/>
  <c r="S1016" i="1" s="1"/>
  <c r="R1017" i="1"/>
  <c r="S1017" i="1" s="1"/>
  <c r="R1018" i="1"/>
  <c r="S1018" i="1" s="1"/>
  <c r="R1019" i="1"/>
  <c r="S1019" i="1" s="1"/>
  <c r="R1020" i="1"/>
  <c r="S1020" i="1" s="1"/>
  <c r="R1021" i="1"/>
  <c r="S1021" i="1" s="1"/>
  <c r="R1022" i="1"/>
  <c r="S1022" i="1" s="1"/>
  <c r="R1023" i="1"/>
  <c r="S1023" i="1" s="1"/>
  <c r="R1024" i="1"/>
  <c r="S1024" i="1" s="1"/>
  <c r="R1025" i="1"/>
  <c r="S1025" i="1" s="1"/>
  <c r="R1026" i="1"/>
  <c r="S1026" i="1" s="1"/>
  <c r="R1027" i="1"/>
  <c r="S1027" i="1" s="1"/>
  <c r="R1028" i="1"/>
  <c r="S1028" i="1" s="1"/>
  <c r="R1029" i="1"/>
  <c r="S1029" i="1" s="1"/>
  <c r="R1030" i="1"/>
  <c r="S1030" i="1" s="1"/>
  <c r="R1031" i="1"/>
  <c r="S1031" i="1" s="1"/>
  <c r="R1032" i="1"/>
  <c r="S1032" i="1" s="1"/>
  <c r="R1033" i="1"/>
  <c r="S1033" i="1" s="1"/>
  <c r="R1034" i="1"/>
  <c r="R1035" i="1"/>
  <c r="S1035" i="1" s="1"/>
  <c r="R1036" i="1"/>
  <c r="S1036" i="1" s="1"/>
  <c r="R1037" i="1"/>
  <c r="S1037" i="1" s="1"/>
  <c r="R1038" i="1"/>
  <c r="S1038" i="1" s="1"/>
  <c r="R1039" i="1"/>
  <c r="S1039" i="1" s="1"/>
  <c r="R1040" i="1"/>
  <c r="S1040" i="1" s="1"/>
  <c r="R1041" i="1"/>
  <c r="S1041" i="1" s="1"/>
  <c r="R1042" i="1"/>
  <c r="S1042" i="1" s="1"/>
  <c r="R1043" i="1"/>
  <c r="S1043" i="1" s="1"/>
  <c r="R1044" i="1"/>
  <c r="S1044" i="1" s="1"/>
  <c r="R1045" i="1"/>
  <c r="S1045" i="1" s="1"/>
  <c r="R1046" i="1"/>
  <c r="S1046" i="1" s="1"/>
  <c r="R1047" i="1"/>
  <c r="S1047" i="1" s="1"/>
  <c r="R1048" i="1"/>
  <c r="S1048" i="1" s="1"/>
  <c r="R1049" i="1"/>
  <c r="S1049" i="1" s="1"/>
  <c r="R1050" i="1"/>
  <c r="S1050" i="1" s="1"/>
  <c r="R1051" i="1"/>
  <c r="S1051" i="1" s="1"/>
  <c r="R1052" i="1"/>
  <c r="S1052" i="1" s="1"/>
  <c r="R1053" i="1"/>
  <c r="S1053" i="1" s="1"/>
  <c r="R1054" i="1"/>
  <c r="S1054" i="1" s="1"/>
  <c r="R1055" i="1"/>
  <c r="S1055" i="1" s="1"/>
  <c r="R1056" i="1"/>
  <c r="S1056" i="1" s="1"/>
  <c r="R1057" i="1"/>
  <c r="S1057" i="1" s="1"/>
  <c r="R1058" i="1"/>
  <c r="S1058" i="1" s="1"/>
  <c r="R1059" i="1"/>
  <c r="S1059" i="1" s="1"/>
  <c r="R1060" i="1"/>
  <c r="S1060" i="1" s="1"/>
  <c r="R1061" i="1"/>
  <c r="S1061" i="1" s="1"/>
  <c r="R1062" i="1"/>
  <c r="S1062" i="1" s="1"/>
  <c r="R1063" i="1"/>
  <c r="S1063" i="1" s="1"/>
  <c r="R1064" i="1"/>
  <c r="S1064" i="1" s="1"/>
  <c r="R1065" i="1"/>
  <c r="S1065" i="1" s="1"/>
  <c r="R1066" i="1"/>
  <c r="S1066" i="1" s="1"/>
  <c r="R1067" i="1"/>
  <c r="S1067" i="1" s="1"/>
  <c r="R1068" i="1"/>
  <c r="S1068" i="1" s="1"/>
  <c r="R1069" i="1"/>
  <c r="S1069" i="1" s="1"/>
  <c r="R1070" i="1"/>
  <c r="S1070" i="1" s="1"/>
  <c r="R1071" i="1"/>
  <c r="S1071" i="1" s="1"/>
  <c r="R1072" i="1"/>
  <c r="S1072" i="1" s="1"/>
  <c r="R1073" i="1"/>
  <c r="S1073" i="1" s="1"/>
  <c r="R1074" i="1"/>
  <c r="S1074" i="1" s="1"/>
  <c r="R1075" i="1"/>
  <c r="S1075" i="1" s="1"/>
  <c r="R1076" i="1"/>
  <c r="S1076" i="1" s="1"/>
  <c r="R1077" i="1"/>
  <c r="S1077" i="1" s="1"/>
  <c r="R1078" i="1"/>
  <c r="S1078" i="1" s="1"/>
  <c r="R1079" i="1"/>
  <c r="S1079" i="1" s="1"/>
  <c r="R1080" i="1"/>
  <c r="S1080" i="1" s="1"/>
  <c r="R1081" i="1"/>
  <c r="S1081" i="1" s="1"/>
  <c r="R1082" i="1"/>
  <c r="S1082" i="1" s="1"/>
  <c r="R1083" i="1"/>
  <c r="S1083" i="1" s="1"/>
  <c r="R1084" i="1"/>
  <c r="S1084" i="1" s="1"/>
  <c r="R1085" i="1"/>
  <c r="S1085" i="1" s="1"/>
  <c r="R1086" i="1"/>
  <c r="S1086" i="1" s="1"/>
  <c r="R1087" i="1"/>
  <c r="S1087" i="1" s="1"/>
  <c r="R1088" i="1"/>
  <c r="S1088" i="1" s="1"/>
  <c r="R1089" i="1"/>
  <c r="S1089" i="1" s="1"/>
  <c r="R1090" i="1"/>
  <c r="S1090" i="1" s="1"/>
  <c r="R1091" i="1"/>
  <c r="S1091" i="1" s="1"/>
  <c r="R1092" i="1"/>
  <c r="S1092" i="1" s="1"/>
  <c r="R1093" i="1"/>
  <c r="S1093" i="1" s="1"/>
  <c r="R1094" i="1"/>
  <c r="S1094" i="1" s="1"/>
  <c r="R1095" i="1"/>
  <c r="S1095" i="1" s="1"/>
  <c r="R1096" i="1"/>
  <c r="S1096" i="1" s="1"/>
  <c r="R1097" i="1"/>
  <c r="S1097" i="1" s="1"/>
  <c r="R1098" i="1"/>
  <c r="S1098" i="1" s="1"/>
  <c r="R1099" i="1"/>
  <c r="S1099" i="1" s="1"/>
  <c r="R1100" i="1"/>
  <c r="S1100" i="1" s="1"/>
  <c r="R1101" i="1"/>
  <c r="S1101" i="1" s="1"/>
  <c r="R1102" i="1"/>
  <c r="S1102" i="1" s="1"/>
  <c r="R1103" i="1"/>
  <c r="S1103" i="1" s="1"/>
  <c r="R1104" i="1"/>
  <c r="S1104" i="1" s="1"/>
  <c r="R1105" i="1"/>
  <c r="S1105" i="1" s="1"/>
  <c r="R1106" i="1"/>
  <c r="S1106" i="1" s="1"/>
  <c r="R1107" i="1"/>
  <c r="S1107" i="1" s="1"/>
  <c r="R1108" i="1"/>
  <c r="S1108" i="1" s="1"/>
  <c r="R1109" i="1"/>
  <c r="S1109" i="1" s="1"/>
  <c r="R1110" i="1"/>
  <c r="S1110" i="1" s="1"/>
  <c r="R1111" i="1"/>
  <c r="S1111" i="1" s="1"/>
  <c r="R1112" i="1"/>
  <c r="S1112" i="1" s="1"/>
  <c r="R1113" i="1"/>
  <c r="S1113" i="1" s="1"/>
  <c r="R1114" i="1"/>
  <c r="S1114" i="1" s="1"/>
  <c r="R1115" i="1"/>
  <c r="S1115" i="1" s="1"/>
  <c r="R1116" i="1"/>
  <c r="S1116" i="1" s="1"/>
  <c r="R1117" i="1"/>
  <c r="S1117" i="1" s="1"/>
  <c r="R1118" i="1"/>
  <c r="S1118" i="1" s="1"/>
  <c r="R1119" i="1"/>
  <c r="S1119" i="1" s="1"/>
  <c r="R1120" i="1"/>
  <c r="S1120" i="1" s="1"/>
  <c r="R1121" i="1"/>
  <c r="S1121" i="1" s="1"/>
  <c r="R1122" i="1"/>
  <c r="S1122" i="1" s="1"/>
  <c r="R1123" i="1"/>
  <c r="S1123" i="1" s="1"/>
  <c r="R1124" i="1"/>
  <c r="S1124" i="1" s="1"/>
  <c r="R1125" i="1"/>
  <c r="S1125" i="1" s="1"/>
  <c r="R1126" i="1"/>
  <c r="S1126" i="1" s="1"/>
  <c r="R1127" i="1"/>
  <c r="S1127" i="1" s="1"/>
  <c r="R1128" i="1"/>
  <c r="S1128" i="1" s="1"/>
  <c r="R1129" i="1"/>
  <c r="S1129" i="1" s="1"/>
  <c r="R1130" i="1"/>
  <c r="S1130" i="1" s="1"/>
  <c r="R1131" i="1"/>
  <c r="S1131" i="1" s="1"/>
  <c r="R1132" i="1"/>
  <c r="S1132" i="1" s="1"/>
  <c r="R1133" i="1"/>
  <c r="S1133" i="1" s="1"/>
  <c r="R1134" i="1"/>
  <c r="S1134" i="1" s="1"/>
  <c r="R1135" i="1"/>
  <c r="S1135" i="1" s="1"/>
  <c r="R1136" i="1"/>
  <c r="S1136" i="1" s="1"/>
  <c r="R1137" i="1"/>
  <c r="S1137" i="1" s="1"/>
  <c r="R1138" i="1"/>
  <c r="S1138" i="1" s="1"/>
  <c r="R1139" i="1"/>
  <c r="S1139" i="1" s="1"/>
  <c r="R1140" i="1"/>
  <c r="S1140" i="1" s="1"/>
  <c r="R1141" i="1"/>
  <c r="S1141" i="1" s="1"/>
  <c r="R1142" i="1"/>
  <c r="S1142" i="1" s="1"/>
  <c r="R1143" i="1"/>
  <c r="S1143" i="1" s="1"/>
  <c r="R1144" i="1"/>
  <c r="S1144" i="1" s="1"/>
  <c r="R1145" i="1"/>
  <c r="S1145" i="1" s="1"/>
  <c r="R1146" i="1"/>
  <c r="S1146" i="1" s="1"/>
  <c r="R1147" i="1"/>
  <c r="S1147" i="1" s="1"/>
  <c r="R1148" i="1"/>
  <c r="S1148" i="1" s="1"/>
  <c r="R1149" i="1"/>
  <c r="S1149" i="1" s="1"/>
  <c r="R1150" i="1"/>
  <c r="S1150" i="1" s="1"/>
  <c r="R1151" i="1"/>
  <c r="S1151" i="1" s="1"/>
  <c r="R1152" i="1"/>
  <c r="S1152" i="1" s="1"/>
  <c r="R1153" i="1"/>
  <c r="S1153" i="1" s="1"/>
  <c r="R1154" i="1"/>
  <c r="S1154" i="1" s="1"/>
  <c r="R1155" i="1"/>
  <c r="S1155" i="1" s="1"/>
  <c r="R1156" i="1"/>
  <c r="S1156" i="1" s="1"/>
  <c r="R1157" i="1"/>
  <c r="S1157" i="1" s="1"/>
  <c r="R1158" i="1"/>
  <c r="S1158" i="1" s="1"/>
  <c r="R1159" i="1"/>
  <c r="S1159" i="1" s="1"/>
  <c r="R1160" i="1"/>
  <c r="S1160" i="1" s="1"/>
  <c r="R1161" i="1"/>
  <c r="S1161" i="1" s="1"/>
  <c r="R1162" i="1"/>
  <c r="S1162" i="1" s="1"/>
  <c r="R1163" i="1"/>
  <c r="S1163" i="1" s="1"/>
  <c r="R1164" i="1"/>
  <c r="S1164" i="1" s="1"/>
  <c r="R1165" i="1"/>
  <c r="S1165" i="1" s="1"/>
  <c r="R1166" i="1"/>
  <c r="S1166" i="1" s="1"/>
  <c r="R1167" i="1"/>
  <c r="S1167" i="1" s="1"/>
  <c r="R1168" i="1"/>
  <c r="S1168" i="1" s="1"/>
  <c r="R1169" i="1"/>
  <c r="S1169" i="1" s="1"/>
  <c r="R1170" i="1"/>
  <c r="S1170" i="1" s="1"/>
  <c r="R1171" i="1"/>
  <c r="S1171" i="1" s="1"/>
  <c r="R1172" i="1"/>
  <c r="S1172" i="1" s="1"/>
  <c r="R1173" i="1"/>
  <c r="S1173" i="1" s="1"/>
  <c r="R1174" i="1"/>
  <c r="S1174" i="1" s="1"/>
  <c r="R1175" i="1"/>
  <c r="S1175" i="1" s="1"/>
  <c r="R1176" i="1"/>
  <c r="S1176" i="1" s="1"/>
  <c r="R1177" i="1"/>
  <c r="S1177" i="1" s="1"/>
  <c r="R1178" i="1"/>
  <c r="S1178" i="1" s="1"/>
  <c r="R1179" i="1"/>
  <c r="S1179" i="1" s="1"/>
  <c r="R1180" i="1"/>
  <c r="S1180" i="1" s="1"/>
  <c r="R1181" i="1"/>
  <c r="S1181" i="1" s="1"/>
  <c r="R1182" i="1"/>
  <c r="S1182" i="1" s="1"/>
  <c r="R1183" i="1"/>
  <c r="S1183" i="1" s="1"/>
  <c r="R1184" i="1"/>
  <c r="S1184" i="1" s="1"/>
  <c r="R1185" i="1"/>
  <c r="S1185" i="1" s="1"/>
  <c r="R1186" i="1"/>
  <c r="S1186" i="1" s="1"/>
  <c r="R1187" i="1"/>
  <c r="S1187" i="1" s="1"/>
  <c r="R1188" i="1"/>
  <c r="S1188" i="1" s="1"/>
  <c r="R1189" i="1"/>
  <c r="S1189" i="1" s="1"/>
  <c r="R1190" i="1"/>
  <c r="S1190" i="1" s="1"/>
  <c r="R1191" i="1"/>
  <c r="S1191" i="1" s="1"/>
  <c r="R1192" i="1"/>
  <c r="S1192" i="1" s="1"/>
  <c r="R1193" i="1"/>
  <c r="S1193" i="1" s="1"/>
  <c r="R1194" i="1"/>
  <c r="S1194" i="1" s="1"/>
  <c r="R1195" i="1"/>
  <c r="S1195" i="1" s="1"/>
  <c r="R1196" i="1"/>
  <c r="S1196" i="1" s="1"/>
  <c r="R1197" i="1"/>
  <c r="S1197" i="1" s="1"/>
  <c r="R1198" i="1"/>
  <c r="S1198" i="1" s="1"/>
  <c r="R1199" i="1"/>
  <c r="S1199" i="1" s="1"/>
  <c r="R1200" i="1"/>
  <c r="S1200" i="1" s="1"/>
  <c r="R1201" i="1"/>
  <c r="S1201" i="1" s="1"/>
  <c r="R1202" i="1"/>
  <c r="S1202" i="1" s="1"/>
  <c r="R1203" i="1"/>
  <c r="S1203" i="1" s="1"/>
  <c r="R1204" i="1"/>
  <c r="S1204" i="1" s="1"/>
  <c r="R1205" i="1"/>
  <c r="S1205" i="1" s="1"/>
  <c r="R1206" i="1"/>
  <c r="S1206" i="1" s="1"/>
  <c r="R1207" i="1"/>
  <c r="S1207" i="1" s="1"/>
  <c r="R1208" i="1"/>
  <c r="S1208" i="1" s="1"/>
  <c r="R1209" i="1"/>
  <c r="S1209" i="1" s="1"/>
  <c r="R1210" i="1"/>
  <c r="S1210" i="1" s="1"/>
  <c r="R1211" i="1"/>
  <c r="S1211" i="1" s="1"/>
  <c r="R1212" i="1"/>
  <c r="S1212" i="1" s="1"/>
  <c r="R1213" i="1"/>
  <c r="S1213" i="1" s="1"/>
  <c r="R1214" i="1"/>
  <c r="S1214" i="1" s="1"/>
  <c r="R1215" i="1"/>
  <c r="S1215" i="1" s="1"/>
  <c r="R1216" i="1"/>
  <c r="S1216" i="1" s="1"/>
  <c r="R1217" i="1"/>
  <c r="S1217" i="1" s="1"/>
  <c r="R1218" i="1"/>
  <c r="S1218" i="1" s="1"/>
  <c r="R1219" i="1"/>
  <c r="S1219" i="1" s="1"/>
  <c r="R1220" i="1"/>
  <c r="S1220" i="1" s="1"/>
  <c r="R1221" i="1"/>
  <c r="S1221" i="1" s="1"/>
  <c r="R1222" i="1"/>
  <c r="S1222" i="1" s="1"/>
  <c r="R1223" i="1"/>
  <c r="S1223" i="1" s="1"/>
  <c r="R1224" i="1"/>
  <c r="S1224" i="1" s="1"/>
  <c r="R1225" i="1"/>
  <c r="S1225" i="1" s="1"/>
  <c r="R1226" i="1"/>
  <c r="S1226" i="1" s="1"/>
  <c r="R1227" i="1"/>
  <c r="S1227" i="1" s="1"/>
  <c r="R1228" i="1"/>
  <c r="S1228" i="1" s="1"/>
  <c r="R1229" i="1"/>
  <c r="S1229" i="1" s="1"/>
  <c r="R1230" i="1"/>
  <c r="S1230" i="1" s="1"/>
  <c r="R1231" i="1"/>
  <c r="S1231" i="1" s="1"/>
  <c r="R1232" i="1"/>
  <c r="S1232" i="1" s="1"/>
  <c r="R1233" i="1"/>
  <c r="S1233" i="1" s="1"/>
  <c r="R1234" i="1"/>
  <c r="S1234" i="1" s="1"/>
  <c r="R1235" i="1"/>
  <c r="S1235" i="1" s="1"/>
  <c r="R1236" i="1"/>
  <c r="S1236" i="1" s="1"/>
  <c r="R1237" i="1"/>
  <c r="S1237" i="1" s="1"/>
  <c r="R1238" i="1"/>
  <c r="S1238" i="1" s="1"/>
  <c r="R1239" i="1"/>
  <c r="S1239" i="1" s="1"/>
  <c r="R1240" i="1"/>
  <c r="S1240" i="1" s="1"/>
  <c r="R1241" i="1"/>
  <c r="S1241" i="1" s="1"/>
  <c r="R1242" i="1"/>
  <c r="S1242" i="1" s="1"/>
  <c r="R1243" i="1"/>
  <c r="S1243" i="1" s="1"/>
  <c r="R1244" i="1"/>
  <c r="S1244" i="1" s="1"/>
  <c r="R1245" i="1"/>
  <c r="S1245" i="1" s="1"/>
  <c r="R1246" i="1"/>
  <c r="S1246" i="1" s="1"/>
  <c r="R1247" i="1"/>
  <c r="S1247" i="1" s="1"/>
  <c r="R1248" i="1"/>
  <c r="S1248" i="1" s="1"/>
  <c r="R1249" i="1"/>
  <c r="S1249" i="1" s="1"/>
  <c r="R1250" i="1"/>
  <c r="S1250" i="1" s="1"/>
  <c r="R1251" i="1"/>
  <c r="S1251" i="1" s="1"/>
  <c r="R1252" i="1"/>
  <c r="S1252" i="1" s="1"/>
  <c r="R1253" i="1"/>
  <c r="S1253" i="1" s="1"/>
  <c r="R1254" i="1"/>
  <c r="S1254" i="1" s="1"/>
  <c r="R1255" i="1"/>
  <c r="S1255" i="1" s="1"/>
  <c r="R1256" i="1"/>
  <c r="S1256" i="1" s="1"/>
  <c r="R1257" i="1"/>
  <c r="S1257" i="1" s="1"/>
  <c r="R1258" i="1"/>
  <c r="S1258" i="1" s="1"/>
  <c r="R1259" i="1"/>
  <c r="S1259" i="1" s="1"/>
  <c r="R1260" i="1"/>
  <c r="S1260" i="1" s="1"/>
  <c r="R1261" i="1"/>
  <c r="S1261" i="1" s="1"/>
  <c r="R1262" i="1"/>
  <c r="S1262" i="1" s="1"/>
  <c r="R1263" i="1"/>
  <c r="S1263" i="1" s="1"/>
  <c r="R1264" i="1"/>
  <c r="S1264" i="1" s="1"/>
  <c r="R1265" i="1"/>
  <c r="S1265" i="1" s="1"/>
  <c r="R1266" i="1"/>
  <c r="S1266" i="1" s="1"/>
  <c r="R1267" i="1"/>
  <c r="S1267" i="1" s="1"/>
  <c r="R1268" i="1"/>
  <c r="S1268" i="1" s="1"/>
  <c r="R1269" i="1"/>
  <c r="S1269" i="1" s="1"/>
  <c r="R1270" i="1"/>
  <c r="S1270" i="1" s="1"/>
  <c r="R1271" i="1"/>
  <c r="S1271" i="1" s="1"/>
  <c r="R1272" i="1"/>
  <c r="S1272" i="1" s="1"/>
  <c r="R1273" i="1"/>
  <c r="S1273" i="1" s="1"/>
  <c r="R1274" i="1"/>
  <c r="S1274" i="1" s="1"/>
  <c r="R1275" i="1"/>
  <c r="S1275" i="1" s="1"/>
  <c r="R1276" i="1"/>
  <c r="S1276" i="1" s="1"/>
  <c r="R1277" i="1"/>
  <c r="S1277" i="1" s="1"/>
  <c r="R1278" i="1"/>
  <c r="S1278" i="1" s="1"/>
  <c r="R1279" i="1"/>
  <c r="S1279" i="1" s="1"/>
  <c r="R1280" i="1"/>
  <c r="S1280" i="1" s="1"/>
  <c r="R1281" i="1"/>
  <c r="S1281" i="1" s="1"/>
  <c r="R1282" i="1"/>
  <c r="S1282" i="1" s="1"/>
  <c r="R1283" i="1"/>
  <c r="S1283" i="1" s="1"/>
  <c r="R1284" i="1"/>
  <c r="S1284" i="1" s="1"/>
  <c r="R1285" i="1"/>
  <c r="S1285" i="1" s="1"/>
  <c r="R1286" i="1"/>
  <c r="S1286" i="1" s="1"/>
  <c r="R1287" i="1"/>
  <c r="S1287" i="1" s="1"/>
  <c r="R1288" i="1"/>
  <c r="S1288" i="1" s="1"/>
  <c r="R1289" i="1"/>
  <c r="S1289" i="1" s="1"/>
  <c r="R1290" i="1"/>
  <c r="S1290" i="1" s="1"/>
  <c r="R1291" i="1"/>
  <c r="S1291" i="1" s="1"/>
  <c r="R1292" i="1"/>
  <c r="S1292" i="1" s="1"/>
  <c r="R1293" i="1"/>
  <c r="S1293" i="1" s="1"/>
  <c r="R1294" i="1"/>
  <c r="S1294" i="1" s="1"/>
  <c r="R1295" i="1"/>
  <c r="S1295" i="1" s="1"/>
  <c r="R1296" i="1"/>
  <c r="S1296" i="1" s="1"/>
  <c r="R1297" i="1"/>
  <c r="S1297" i="1" s="1"/>
  <c r="R1298" i="1"/>
  <c r="S1298" i="1" s="1"/>
  <c r="R1299" i="1"/>
  <c r="S1299" i="1" s="1"/>
  <c r="R1300" i="1"/>
  <c r="S1300" i="1" s="1"/>
  <c r="R1301" i="1"/>
  <c r="S1301" i="1" s="1"/>
  <c r="R1302" i="1"/>
  <c r="S1302" i="1" s="1"/>
  <c r="R1303" i="1"/>
  <c r="S1303" i="1" s="1"/>
  <c r="R1304" i="1"/>
  <c r="S1304" i="1" s="1"/>
  <c r="R1305" i="1"/>
  <c r="S1305" i="1" s="1"/>
  <c r="R1306" i="1"/>
  <c r="S1306" i="1" s="1"/>
  <c r="R1307" i="1"/>
  <c r="S1307" i="1" s="1"/>
  <c r="R1308" i="1"/>
  <c r="S1308" i="1" s="1"/>
  <c r="R1309" i="1"/>
  <c r="S1309" i="1" s="1"/>
  <c r="R1310" i="1"/>
  <c r="S1310" i="1" s="1"/>
  <c r="R1311" i="1"/>
  <c r="S1311" i="1" s="1"/>
  <c r="R1312" i="1"/>
  <c r="S1312" i="1" s="1"/>
  <c r="R1313" i="1"/>
  <c r="S1313" i="1" s="1"/>
  <c r="R1314" i="1"/>
  <c r="S1314" i="1" s="1"/>
  <c r="R1315" i="1"/>
  <c r="S1315" i="1" s="1"/>
  <c r="R1316" i="1"/>
  <c r="S1316" i="1" s="1"/>
  <c r="R1317" i="1"/>
  <c r="S1317" i="1" s="1"/>
  <c r="R1318" i="1"/>
  <c r="S1318" i="1" s="1"/>
  <c r="R1319" i="1"/>
  <c r="S1319" i="1" s="1"/>
  <c r="R1320" i="1"/>
  <c r="S1320" i="1" s="1"/>
  <c r="R1321" i="1"/>
  <c r="S1321" i="1" s="1"/>
  <c r="R1322" i="1"/>
  <c r="S1322" i="1" s="1"/>
  <c r="R1323" i="1"/>
  <c r="S1323" i="1" s="1"/>
  <c r="R1324" i="1"/>
  <c r="S1324" i="1" s="1"/>
  <c r="R1325" i="1"/>
  <c r="S1325" i="1" s="1"/>
  <c r="R1326" i="1"/>
  <c r="S1326" i="1" s="1"/>
  <c r="R1327" i="1"/>
  <c r="S1327" i="1" s="1"/>
  <c r="R1328" i="1"/>
  <c r="S1328" i="1" s="1"/>
  <c r="R1329" i="1"/>
  <c r="S1329" i="1" s="1"/>
  <c r="R1330" i="1"/>
  <c r="S1330" i="1" s="1"/>
  <c r="R1331" i="1"/>
  <c r="S1331" i="1" s="1"/>
  <c r="R1332" i="1"/>
  <c r="S1332" i="1" s="1"/>
  <c r="R1333" i="1"/>
  <c r="S1333" i="1" s="1"/>
  <c r="R1334" i="1"/>
  <c r="S1334" i="1" s="1"/>
  <c r="R1335" i="1"/>
  <c r="S1335" i="1" s="1"/>
  <c r="R1336" i="1"/>
  <c r="S1336" i="1" s="1"/>
  <c r="R1337" i="1"/>
  <c r="S1337" i="1" s="1"/>
  <c r="R1338" i="1"/>
  <c r="S1338" i="1" s="1"/>
  <c r="R1339" i="1"/>
  <c r="S1339" i="1" s="1"/>
  <c r="R1340" i="1"/>
  <c r="S1340" i="1" s="1"/>
  <c r="R1341" i="1"/>
  <c r="S1341" i="1" s="1"/>
  <c r="R1342" i="1"/>
  <c r="S1342" i="1" s="1"/>
  <c r="R1343" i="1"/>
  <c r="S1343" i="1" s="1"/>
  <c r="R1344" i="1"/>
  <c r="S1344" i="1" s="1"/>
  <c r="R1345" i="1"/>
  <c r="S1345" i="1" s="1"/>
  <c r="R1346" i="1"/>
  <c r="S1346" i="1" s="1"/>
  <c r="R1347" i="1"/>
  <c r="S1347" i="1" s="1"/>
  <c r="R1348" i="1"/>
  <c r="S1348" i="1" s="1"/>
  <c r="R1349" i="1"/>
  <c r="S1349" i="1" s="1"/>
  <c r="R1350" i="1"/>
  <c r="S1350" i="1" s="1"/>
  <c r="R1351" i="1"/>
  <c r="S1351" i="1" s="1"/>
  <c r="R1352" i="1"/>
  <c r="S1352" i="1" s="1"/>
  <c r="R1353" i="1"/>
  <c r="S1353" i="1" s="1"/>
  <c r="R1354" i="1"/>
  <c r="S1354" i="1" s="1"/>
  <c r="R1355" i="1"/>
  <c r="S1355" i="1" s="1"/>
  <c r="R1356" i="1"/>
  <c r="S1356" i="1" s="1"/>
  <c r="R1357" i="1"/>
  <c r="S1357" i="1" s="1"/>
  <c r="R1358" i="1"/>
  <c r="S1358" i="1" s="1"/>
  <c r="R1359" i="1"/>
  <c r="S1359" i="1" s="1"/>
  <c r="R1360" i="1"/>
  <c r="S1360" i="1" s="1"/>
  <c r="R1361" i="1"/>
  <c r="S1361" i="1" s="1"/>
  <c r="R1362" i="1"/>
  <c r="S1362" i="1" s="1"/>
  <c r="R1363" i="1"/>
  <c r="S1363" i="1" s="1"/>
  <c r="R1364" i="1"/>
  <c r="S1364" i="1" s="1"/>
  <c r="R1365" i="1"/>
  <c r="S1365" i="1" s="1"/>
  <c r="R1366" i="1"/>
  <c r="S1366" i="1" s="1"/>
  <c r="R1367" i="1"/>
  <c r="S1367" i="1" s="1"/>
  <c r="R1368" i="1"/>
  <c r="S1368" i="1" s="1"/>
  <c r="R1369" i="1"/>
  <c r="S1369" i="1" s="1"/>
  <c r="R1370" i="1"/>
  <c r="S1370" i="1" s="1"/>
  <c r="R1371" i="1"/>
  <c r="S1371" i="1" s="1"/>
  <c r="R1372" i="1"/>
  <c r="S1372" i="1" s="1"/>
  <c r="R1373" i="1"/>
  <c r="S1373" i="1" s="1"/>
  <c r="R1374" i="1"/>
  <c r="S1374" i="1" s="1"/>
  <c r="R1375" i="1"/>
  <c r="S1375" i="1" s="1"/>
  <c r="R1376" i="1"/>
  <c r="S1376" i="1" s="1"/>
  <c r="R1377" i="1"/>
  <c r="S1377" i="1" s="1"/>
  <c r="R1378" i="1"/>
  <c r="S1378" i="1" s="1"/>
  <c r="R1379" i="1"/>
  <c r="S1379" i="1" s="1"/>
  <c r="R1380" i="1"/>
  <c r="S1380" i="1" s="1"/>
  <c r="R1381" i="1"/>
  <c r="S1381" i="1" s="1"/>
  <c r="R1382" i="1"/>
  <c r="S1382" i="1" s="1"/>
  <c r="R1383" i="1"/>
  <c r="S1383" i="1" s="1"/>
  <c r="R1384" i="1"/>
  <c r="S1384" i="1" s="1"/>
  <c r="R1385" i="1"/>
  <c r="S1385" i="1" s="1"/>
  <c r="R1386" i="1"/>
  <c r="S1386" i="1" s="1"/>
  <c r="R1387" i="1"/>
  <c r="S1387" i="1" s="1"/>
  <c r="R1388" i="1"/>
  <c r="S1388" i="1" s="1"/>
  <c r="R1389" i="1"/>
  <c r="S1389" i="1" s="1"/>
  <c r="R1390" i="1"/>
  <c r="S1390" i="1" s="1"/>
  <c r="R1391" i="1"/>
  <c r="S1391" i="1" s="1"/>
  <c r="R1392" i="1"/>
  <c r="S1392" i="1" s="1"/>
  <c r="R1393" i="1"/>
  <c r="S1393" i="1" s="1"/>
  <c r="R1394" i="1"/>
  <c r="S1394" i="1" s="1"/>
  <c r="R1395" i="1"/>
  <c r="S1395" i="1" s="1"/>
  <c r="R1396" i="1"/>
  <c r="S1396" i="1" s="1"/>
  <c r="R1397" i="1"/>
  <c r="S1397" i="1" s="1"/>
  <c r="R1398" i="1"/>
  <c r="S1398" i="1" s="1"/>
  <c r="R1399" i="1"/>
  <c r="S1399" i="1" s="1"/>
  <c r="R1400" i="1"/>
  <c r="S1400" i="1" s="1"/>
  <c r="R1401" i="1"/>
  <c r="S1401" i="1" s="1"/>
  <c r="R1402" i="1"/>
  <c r="S1402" i="1" s="1"/>
  <c r="R1403" i="1"/>
  <c r="S1403" i="1" s="1"/>
  <c r="R1404" i="1"/>
  <c r="S1404" i="1" s="1"/>
  <c r="R1405" i="1"/>
  <c r="S1405" i="1" s="1"/>
  <c r="R1406" i="1"/>
  <c r="S1406" i="1" s="1"/>
  <c r="R1407" i="1"/>
  <c r="S1407" i="1" s="1"/>
  <c r="R1408" i="1"/>
  <c r="S1408" i="1" s="1"/>
  <c r="R1409" i="1"/>
  <c r="S1409" i="1" s="1"/>
  <c r="R1410" i="1"/>
  <c r="S1410" i="1" s="1"/>
  <c r="R1411" i="1"/>
  <c r="S1411" i="1" s="1"/>
  <c r="R1412" i="1"/>
  <c r="S1412" i="1" s="1"/>
  <c r="R1413" i="1"/>
  <c r="S1413" i="1" s="1"/>
  <c r="R1414" i="1"/>
  <c r="S1414" i="1" s="1"/>
  <c r="R1415" i="1"/>
  <c r="S1415" i="1" s="1"/>
  <c r="R1416" i="1"/>
  <c r="S1416" i="1" s="1"/>
  <c r="R1417" i="1"/>
  <c r="S1417" i="1" s="1"/>
  <c r="R1418" i="1"/>
  <c r="S1418" i="1" s="1"/>
  <c r="R1419" i="1"/>
  <c r="S1419" i="1" s="1"/>
  <c r="R1420" i="1"/>
  <c r="S1420" i="1" s="1"/>
  <c r="R1421" i="1"/>
  <c r="S1421" i="1" s="1"/>
  <c r="R1422" i="1"/>
  <c r="S1422" i="1" s="1"/>
  <c r="R1423" i="1"/>
  <c r="S1423" i="1" s="1"/>
  <c r="R1424" i="1"/>
  <c r="S1424" i="1" s="1"/>
  <c r="R1425" i="1"/>
  <c r="S1425" i="1" s="1"/>
  <c r="R1426" i="1"/>
  <c r="S1426" i="1" s="1"/>
  <c r="R1427" i="1"/>
  <c r="S1427" i="1" s="1"/>
  <c r="R1428" i="1"/>
  <c r="S1428" i="1" s="1"/>
  <c r="R1429" i="1"/>
  <c r="S1429" i="1" s="1"/>
  <c r="R1430" i="1"/>
  <c r="S1430" i="1" s="1"/>
  <c r="R1431" i="1"/>
  <c r="S1431" i="1" s="1"/>
  <c r="R1432" i="1"/>
  <c r="S1432" i="1" s="1"/>
  <c r="R1433" i="1"/>
  <c r="S1433" i="1" s="1"/>
  <c r="R1434" i="1"/>
  <c r="S1434" i="1" s="1"/>
  <c r="R1435" i="1"/>
  <c r="S1435" i="1" s="1"/>
  <c r="R1436" i="1"/>
  <c r="S1436" i="1" s="1"/>
  <c r="R1437" i="1"/>
  <c r="S1437" i="1" s="1"/>
  <c r="R1438" i="1"/>
  <c r="S1438" i="1" s="1"/>
  <c r="R1439" i="1"/>
  <c r="S1439" i="1" s="1"/>
  <c r="R1440" i="1"/>
  <c r="S1440" i="1" s="1"/>
  <c r="R1441" i="1"/>
  <c r="S1441" i="1" s="1"/>
  <c r="R1442" i="1"/>
  <c r="S1442" i="1" s="1"/>
  <c r="R1443" i="1"/>
  <c r="S1443" i="1" s="1"/>
  <c r="R1444" i="1"/>
  <c r="S1444" i="1" s="1"/>
  <c r="R1445" i="1"/>
  <c r="S1445" i="1" s="1"/>
  <c r="R1446" i="1"/>
  <c r="S1446" i="1" s="1"/>
  <c r="R1447" i="1"/>
  <c r="S1447" i="1" s="1"/>
  <c r="R1448" i="1"/>
  <c r="S1448" i="1" s="1"/>
  <c r="R1449" i="1"/>
  <c r="S1449" i="1" s="1"/>
  <c r="R1450" i="1"/>
  <c r="S1450" i="1" s="1"/>
  <c r="R1451" i="1"/>
  <c r="S1451" i="1" s="1"/>
  <c r="R1452" i="1"/>
  <c r="S1452" i="1" s="1"/>
  <c r="R1453" i="1"/>
  <c r="S1453" i="1" s="1"/>
  <c r="R1454" i="1"/>
  <c r="S1454" i="1" s="1"/>
  <c r="R1455" i="1"/>
  <c r="S1455" i="1" s="1"/>
  <c r="R1456" i="1"/>
  <c r="S1456" i="1" s="1"/>
  <c r="R1457" i="1"/>
  <c r="S1457" i="1" s="1"/>
  <c r="R1458" i="1"/>
  <c r="S1458" i="1" s="1"/>
  <c r="R1459" i="1"/>
  <c r="S1459" i="1" s="1"/>
  <c r="R1460" i="1"/>
  <c r="S1460" i="1" s="1"/>
  <c r="R1461" i="1"/>
  <c r="S1461" i="1" s="1"/>
  <c r="R1462" i="1"/>
  <c r="S1462" i="1" s="1"/>
  <c r="R1463" i="1"/>
  <c r="S1463" i="1" s="1"/>
  <c r="R1464" i="1"/>
  <c r="S1464" i="1" s="1"/>
  <c r="R1465" i="1"/>
  <c r="S1465" i="1" s="1"/>
  <c r="R1466" i="1"/>
  <c r="S1466" i="1" s="1"/>
  <c r="R1467" i="1"/>
  <c r="S1467" i="1" s="1"/>
  <c r="R1468" i="1"/>
  <c r="S1468" i="1" s="1"/>
  <c r="R1469" i="1"/>
  <c r="S1469" i="1" s="1"/>
  <c r="R1470" i="1"/>
  <c r="S1470" i="1" s="1"/>
  <c r="R1471" i="1"/>
  <c r="S1471" i="1" s="1"/>
  <c r="R1472" i="1"/>
  <c r="S1472" i="1" s="1"/>
  <c r="R1473" i="1"/>
  <c r="S1473" i="1" s="1"/>
  <c r="R1474" i="1"/>
  <c r="S1474" i="1" s="1"/>
  <c r="R1475" i="1"/>
  <c r="S1475" i="1" s="1"/>
  <c r="R1476" i="1"/>
  <c r="S1476" i="1" s="1"/>
  <c r="R1477" i="1"/>
  <c r="S1477" i="1" s="1"/>
  <c r="R1478" i="1"/>
  <c r="S1478" i="1" s="1"/>
  <c r="R1479" i="1"/>
  <c r="S1479" i="1" s="1"/>
  <c r="R1480" i="1"/>
  <c r="S1480" i="1" s="1"/>
  <c r="R1481" i="1"/>
  <c r="S1481" i="1" s="1"/>
  <c r="R1482" i="1"/>
  <c r="S1482" i="1" s="1"/>
  <c r="R1483" i="1"/>
  <c r="S1483" i="1" s="1"/>
  <c r="R1484" i="1"/>
  <c r="S1484" i="1" s="1"/>
  <c r="R1485" i="1"/>
  <c r="S1485" i="1" s="1"/>
  <c r="R1486" i="1"/>
  <c r="S1486" i="1" s="1"/>
  <c r="R1487" i="1"/>
  <c r="S1487" i="1" s="1"/>
  <c r="R1488" i="1"/>
  <c r="S1488" i="1" s="1"/>
  <c r="R1489" i="1"/>
  <c r="S1489" i="1" s="1"/>
  <c r="R1490" i="1"/>
  <c r="S1490" i="1" s="1"/>
  <c r="R1491" i="1"/>
  <c r="S1491" i="1" s="1"/>
  <c r="R1492" i="1"/>
  <c r="S1492" i="1" s="1"/>
  <c r="R1493" i="1"/>
  <c r="S1493" i="1" s="1"/>
  <c r="R1494" i="1"/>
  <c r="S1494" i="1" s="1"/>
  <c r="R1495" i="1"/>
  <c r="S1495" i="1" s="1"/>
  <c r="R1496" i="1"/>
  <c r="S1496" i="1" s="1"/>
  <c r="R1497" i="1"/>
  <c r="S1497" i="1" s="1"/>
  <c r="R1498" i="1"/>
  <c r="S1498" i="1" s="1"/>
  <c r="R1499" i="1"/>
  <c r="S1499" i="1" s="1"/>
  <c r="R1500" i="1"/>
  <c r="S1500" i="1" s="1"/>
  <c r="R1501" i="1"/>
  <c r="S1501" i="1" s="1"/>
  <c r="R1502" i="1"/>
  <c r="S1502" i="1" s="1"/>
  <c r="R1503" i="1"/>
  <c r="S1503" i="1" s="1"/>
  <c r="R1504" i="1"/>
  <c r="S1504" i="1" s="1"/>
  <c r="R1505" i="1"/>
  <c r="S1505" i="1" s="1"/>
  <c r="R1506" i="1"/>
  <c r="S1506" i="1" s="1"/>
  <c r="R1507" i="1"/>
  <c r="S1507" i="1" s="1"/>
  <c r="R1508" i="1"/>
  <c r="S1508" i="1" s="1"/>
  <c r="R1509" i="1"/>
  <c r="S1509" i="1" s="1"/>
  <c r="R1510" i="1"/>
  <c r="S1510" i="1" s="1"/>
  <c r="R1511" i="1"/>
  <c r="S1511" i="1" s="1"/>
  <c r="R1512" i="1"/>
  <c r="S1512" i="1" s="1"/>
  <c r="R1513" i="1"/>
  <c r="S1513" i="1" s="1"/>
  <c r="R1514" i="1"/>
  <c r="S1514" i="1" s="1"/>
  <c r="R1515" i="1"/>
  <c r="S1515" i="1" s="1"/>
  <c r="R1516" i="1"/>
  <c r="S1516" i="1" s="1"/>
  <c r="R1517" i="1"/>
  <c r="S1517" i="1" s="1"/>
  <c r="R1518" i="1"/>
  <c r="S1518" i="1" s="1"/>
  <c r="R1519" i="1"/>
  <c r="S1519" i="1" s="1"/>
  <c r="R1520" i="1"/>
  <c r="S1520" i="1" s="1"/>
  <c r="R1521" i="1"/>
  <c r="S1521" i="1" s="1"/>
  <c r="R1522" i="1"/>
  <c r="S1522" i="1" s="1"/>
  <c r="R1523" i="1"/>
  <c r="S1523" i="1" s="1"/>
  <c r="R1524" i="1"/>
  <c r="S1524" i="1" s="1"/>
  <c r="R1525" i="1"/>
  <c r="S1525" i="1" s="1"/>
  <c r="R1526" i="1"/>
  <c r="S1526" i="1" s="1"/>
  <c r="R1527" i="1"/>
  <c r="S1527" i="1" s="1"/>
  <c r="R1528" i="1"/>
  <c r="S1528" i="1" s="1"/>
  <c r="R1529" i="1"/>
  <c r="S1529" i="1" s="1"/>
  <c r="R1530" i="1"/>
  <c r="S1530" i="1" s="1"/>
  <c r="R1531" i="1"/>
  <c r="S1531" i="1" s="1"/>
  <c r="R1532" i="1"/>
  <c r="S1532" i="1" s="1"/>
  <c r="R1533" i="1"/>
  <c r="S1533" i="1" s="1"/>
  <c r="R1534" i="1"/>
  <c r="S1534" i="1" s="1"/>
  <c r="R1535" i="1"/>
  <c r="S1535" i="1" s="1"/>
  <c r="R1536" i="1"/>
  <c r="S1536" i="1" s="1"/>
  <c r="R1537" i="1"/>
  <c r="S1537" i="1" s="1"/>
  <c r="R1538" i="1"/>
  <c r="S1538" i="1" s="1"/>
  <c r="R1539" i="1"/>
  <c r="S1539" i="1" s="1"/>
  <c r="R1540" i="1"/>
  <c r="S1540" i="1" s="1"/>
  <c r="R1541" i="1"/>
  <c r="S1541" i="1" s="1"/>
  <c r="R1542" i="1"/>
  <c r="S1542" i="1" s="1"/>
  <c r="R1543" i="1"/>
  <c r="S1543" i="1" s="1"/>
  <c r="R1544" i="1"/>
  <c r="S1544" i="1" s="1"/>
  <c r="R1545" i="1"/>
  <c r="S1545" i="1" s="1"/>
  <c r="R1546" i="1"/>
  <c r="S1546" i="1" s="1"/>
  <c r="R1547" i="1"/>
  <c r="S1547" i="1" s="1"/>
  <c r="R1548" i="1"/>
  <c r="S1548" i="1" s="1"/>
  <c r="R1549" i="1"/>
  <c r="S1549" i="1" s="1"/>
  <c r="R1550" i="1"/>
  <c r="S1550" i="1" s="1"/>
  <c r="R1551" i="1"/>
  <c r="S1551" i="1" s="1"/>
  <c r="R1552" i="1"/>
  <c r="S1552" i="1" s="1"/>
  <c r="R1553" i="1"/>
  <c r="S1553" i="1" s="1"/>
  <c r="R1554" i="1"/>
  <c r="S1554" i="1" s="1"/>
  <c r="R1555" i="1"/>
  <c r="S1555" i="1" s="1"/>
  <c r="R1556" i="1"/>
  <c r="S1556" i="1" s="1"/>
  <c r="R1557" i="1"/>
  <c r="S1557" i="1" s="1"/>
  <c r="R1558" i="1"/>
  <c r="S1558" i="1" s="1"/>
  <c r="R1559" i="1"/>
  <c r="S1559" i="1" s="1"/>
  <c r="R1560" i="1"/>
  <c r="S1560" i="1" s="1"/>
  <c r="R1561" i="1"/>
  <c r="S1561" i="1" s="1"/>
  <c r="R1562" i="1"/>
  <c r="S1562" i="1" s="1"/>
  <c r="R1563" i="1"/>
  <c r="S1563" i="1" s="1"/>
  <c r="R1564" i="1"/>
  <c r="S1564" i="1" s="1"/>
  <c r="R1565" i="1"/>
  <c r="S1565" i="1" s="1"/>
  <c r="R1566" i="1"/>
  <c r="S1566" i="1" s="1"/>
  <c r="R1567" i="1"/>
  <c r="S1567" i="1" s="1"/>
  <c r="R1568" i="1"/>
  <c r="S1568" i="1" s="1"/>
  <c r="R1569" i="1"/>
  <c r="S1569" i="1" s="1"/>
  <c r="R1570" i="1"/>
  <c r="S1570" i="1" s="1"/>
  <c r="R1571" i="1"/>
  <c r="S1571" i="1" s="1"/>
  <c r="R1572" i="1"/>
  <c r="S1572" i="1" s="1"/>
  <c r="R1573" i="1"/>
  <c r="S1573" i="1" s="1"/>
  <c r="R1574" i="1"/>
  <c r="S1574" i="1" s="1"/>
  <c r="R1575" i="1"/>
  <c r="S1575" i="1" s="1"/>
  <c r="R1576" i="1"/>
  <c r="S1576" i="1" s="1"/>
  <c r="R1577" i="1"/>
  <c r="S1577" i="1" s="1"/>
  <c r="R1578" i="1"/>
  <c r="S1578" i="1" s="1"/>
  <c r="R1579" i="1"/>
  <c r="S1579" i="1" s="1"/>
  <c r="R1580" i="1"/>
  <c r="S1580" i="1" s="1"/>
  <c r="R1581" i="1"/>
  <c r="S1581" i="1" s="1"/>
  <c r="R1582" i="1"/>
  <c r="S1582" i="1" s="1"/>
  <c r="R1583" i="1"/>
  <c r="S1583" i="1" s="1"/>
  <c r="R1584" i="1"/>
  <c r="S1584" i="1" s="1"/>
  <c r="R1585" i="1"/>
  <c r="S1585" i="1" s="1"/>
  <c r="R1586" i="1"/>
  <c r="S1586" i="1" s="1"/>
  <c r="R1587" i="1"/>
  <c r="S1587" i="1" s="1"/>
  <c r="R1588" i="1"/>
  <c r="S1588" i="1" s="1"/>
  <c r="R1589" i="1"/>
  <c r="S1589" i="1" s="1"/>
  <c r="R1590" i="1"/>
  <c r="S1590" i="1" s="1"/>
  <c r="R1591" i="1"/>
  <c r="S1591" i="1" s="1"/>
  <c r="R1592" i="1"/>
  <c r="S1592" i="1" s="1"/>
  <c r="R1593" i="1"/>
  <c r="S1593" i="1" s="1"/>
  <c r="R1594" i="1"/>
  <c r="S1594" i="1" s="1"/>
  <c r="R1595" i="1"/>
  <c r="S1595" i="1" s="1"/>
  <c r="R1596" i="1"/>
  <c r="S1596" i="1" s="1"/>
  <c r="R1597" i="1"/>
  <c r="S1597" i="1" s="1"/>
  <c r="R1598" i="1"/>
  <c r="S1598" i="1" s="1"/>
  <c r="R1599" i="1"/>
  <c r="S1599" i="1" s="1"/>
  <c r="R1600" i="1"/>
  <c r="S1600" i="1" s="1"/>
  <c r="R1601" i="1"/>
  <c r="S1601" i="1" s="1"/>
  <c r="R1602" i="1"/>
  <c r="S1602" i="1" s="1"/>
  <c r="R1603" i="1"/>
  <c r="S1603" i="1" s="1"/>
  <c r="R1604" i="1"/>
  <c r="S1604" i="1" s="1"/>
  <c r="R1605" i="1"/>
  <c r="S1605" i="1" s="1"/>
  <c r="R1606" i="1"/>
  <c r="S1606" i="1" s="1"/>
  <c r="R1607" i="1"/>
  <c r="S1607" i="1" s="1"/>
  <c r="R1608" i="1"/>
  <c r="S1608" i="1" s="1"/>
  <c r="R1609" i="1"/>
  <c r="S1609" i="1" s="1"/>
  <c r="R1610" i="1"/>
  <c r="S1610" i="1" s="1"/>
  <c r="R1611" i="1"/>
  <c r="S1611" i="1" s="1"/>
  <c r="R1612" i="1"/>
  <c r="S1612" i="1" s="1"/>
  <c r="R1613" i="1"/>
  <c r="S1613" i="1" s="1"/>
  <c r="R1614" i="1"/>
  <c r="S1614" i="1" s="1"/>
  <c r="R1615" i="1"/>
  <c r="S1615" i="1" s="1"/>
  <c r="R1616" i="1"/>
  <c r="S1616" i="1" s="1"/>
  <c r="R1617" i="1"/>
  <c r="S1617" i="1" s="1"/>
  <c r="R1618" i="1"/>
  <c r="S1618" i="1" s="1"/>
  <c r="R1619" i="1"/>
  <c r="S1619" i="1" s="1"/>
  <c r="R1620" i="1"/>
  <c r="S1620" i="1" s="1"/>
  <c r="R1621" i="1"/>
  <c r="S1621" i="1" s="1"/>
  <c r="R1622" i="1"/>
  <c r="S1622" i="1" s="1"/>
  <c r="R1623" i="1"/>
  <c r="S1623" i="1" s="1"/>
  <c r="R1624" i="1"/>
  <c r="S1624" i="1" s="1"/>
  <c r="R1625" i="1"/>
  <c r="S1625" i="1" s="1"/>
  <c r="R1626" i="1"/>
  <c r="S1626" i="1" s="1"/>
  <c r="R1627" i="1"/>
  <c r="S1627" i="1" s="1"/>
  <c r="R1628" i="1"/>
  <c r="S1628" i="1" s="1"/>
  <c r="R1629" i="1"/>
  <c r="S1629" i="1" s="1"/>
  <c r="R1630" i="1"/>
  <c r="S1630" i="1" s="1"/>
  <c r="R1631" i="1"/>
  <c r="S1631" i="1" s="1"/>
  <c r="R1632" i="1"/>
  <c r="S1632" i="1" s="1"/>
  <c r="R1633" i="1"/>
  <c r="S1633" i="1" s="1"/>
  <c r="R1634" i="1"/>
  <c r="S1634" i="1" s="1"/>
  <c r="R1635" i="1"/>
  <c r="S1635" i="1" s="1"/>
  <c r="R1636" i="1"/>
  <c r="S1636" i="1" s="1"/>
  <c r="R1637" i="1"/>
  <c r="S1637" i="1" s="1"/>
  <c r="R1638" i="1"/>
  <c r="S1638" i="1" s="1"/>
  <c r="R1639" i="1"/>
  <c r="S1639" i="1" s="1"/>
  <c r="R1640" i="1"/>
  <c r="S1640" i="1" s="1"/>
  <c r="R1641" i="1"/>
  <c r="S1641" i="1" s="1"/>
  <c r="R1642" i="1"/>
  <c r="S1642" i="1" s="1"/>
  <c r="R1643" i="1"/>
  <c r="S1643" i="1" s="1"/>
  <c r="R1644" i="1"/>
  <c r="S1644" i="1" s="1"/>
  <c r="R1645" i="1"/>
  <c r="S1645" i="1" s="1"/>
  <c r="R1646" i="1"/>
  <c r="S1646" i="1" s="1"/>
  <c r="R1647" i="1"/>
  <c r="S1647" i="1" s="1"/>
  <c r="R1648" i="1"/>
  <c r="S1648" i="1" s="1"/>
  <c r="R1649" i="1"/>
  <c r="S1649" i="1" s="1"/>
  <c r="R1650" i="1"/>
  <c r="S1650" i="1" s="1"/>
  <c r="R1651" i="1"/>
  <c r="S1651" i="1" s="1"/>
  <c r="R1652" i="1"/>
  <c r="S1652" i="1" s="1"/>
  <c r="R1653" i="1"/>
  <c r="S1653" i="1" s="1"/>
  <c r="R1654" i="1"/>
  <c r="S1654" i="1" s="1"/>
  <c r="R1655" i="1"/>
  <c r="S1655" i="1" s="1"/>
  <c r="R1656" i="1"/>
  <c r="S1656" i="1" s="1"/>
  <c r="R1657" i="1"/>
  <c r="S1657" i="1" s="1"/>
  <c r="R1658" i="1"/>
  <c r="S1658" i="1" s="1"/>
  <c r="R1659" i="1"/>
  <c r="S1659" i="1" s="1"/>
  <c r="R1660" i="1"/>
  <c r="S1660" i="1" s="1"/>
  <c r="R1661" i="1"/>
  <c r="S1661" i="1" s="1"/>
  <c r="R1662" i="1"/>
  <c r="S1662" i="1" s="1"/>
  <c r="R1663" i="1"/>
  <c r="S1663" i="1" s="1"/>
  <c r="R1664" i="1"/>
  <c r="S1664" i="1" s="1"/>
  <c r="R1665" i="1"/>
  <c r="S1665" i="1" s="1"/>
  <c r="R1666" i="1"/>
  <c r="S1666" i="1" s="1"/>
  <c r="R1667" i="1"/>
  <c r="S1667" i="1" s="1"/>
  <c r="R1668" i="1"/>
  <c r="S1668" i="1" s="1"/>
  <c r="R1669" i="1"/>
  <c r="S1669" i="1" s="1"/>
  <c r="R1670" i="1"/>
  <c r="S1670" i="1" s="1"/>
  <c r="R1671" i="1"/>
  <c r="S1671" i="1" s="1"/>
  <c r="R1672" i="1"/>
  <c r="S1672" i="1" s="1"/>
  <c r="R1673" i="1"/>
  <c r="S1673" i="1" s="1"/>
  <c r="R1674" i="1"/>
  <c r="S1674" i="1" s="1"/>
  <c r="R1675" i="1"/>
  <c r="S1675" i="1" s="1"/>
  <c r="R1676" i="1"/>
  <c r="S1676" i="1" s="1"/>
  <c r="R1677" i="1"/>
  <c r="S1677" i="1" s="1"/>
  <c r="R1678" i="1"/>
  <c r="S1678" i="1" s="1"/>
  <c r="R1679" i="1"/>
  <c r="S1679" i="1" s="1"/>
  <c r="R1680" i="1"/>
  <c r="S1680" i="1" s="1"/>
  <c r="R1681" i="1"/>
  <c r="S1681" i="1" s="1"/>
  <c r="R1682" i="1"/>
  <c r="S1682" i="1" s="1"/>
  <c r="R1683" i="1"/>
  <c r="S1683" i="1" s="1"/>
  <c r="R1684" i="1"/>
  <c r="S1684" i="1" s="1"/>
  <c r="R1685" i="1"/>
  <c r="S1685" i="1" s="1"/>
  <c r="R1686" i="1"/>
  <c r="S1686" i="1" s="1"/>
  <c r="R1687" i="1"/>
  <c r="S1687" i="1" s="1"/>
  <c r="R1688" i="1"/>
  <c r="S1688" i="1" s="1"/>
  <c r="R1689" i="1"/>
  <c r="S1689" i="1" s="1"/>
  <c r="R1690" i="1"/>
  <c r="S1690" i="1" s="1"/>
  <c r="R1691" i="1"/>
  <c r="S1691" i="1" s="1"/>
  <c r="R1692" i="1"/>
  <c r="S1692" i="1" s="1"/>
  <c r="R1693" i="1"/>
  <c r="S1693" i="1" s="1"/>
  <c r="R1694" i="1"/>
  <c r="S1694" i="1" s="1"/>
  <c r="R1695" i="1"/>
  <c r="S1695" i="1" s="1"/>
  <c r="R1696" i="1"/>
  <c r="S1696" i="1" s="1"/>
  <c r="R1697" i="1"/>
  <c r="S1697" i="1" s="1"/>
  <c r="R1698" i="1"/>
  <c r="S1698" i="1" s="1"/>
  <c r="R1699" i="1"/>
  <c r="S1699" i="1" s="1"/>
  <c r="R1700" i="1"/>
  <c r="S1700" i="1" s="1"/>
  <c r="R1701" i="1"/>
  <c r="S1701" i="1" s="1"/>
  <c r="R1702" i="1"/>
  <c r="S1702" i="1" s="1"/>
  <c r="R1703" i="1"/>
  <c r="S1703" i="1" s="1"/>
  <c r="R1704" i="1"/>
  <c r="S1704" i="1" s="1"/>
  <c r="R1705" i="1"/>
  <c r="S1705" i="1" s="1"/>
  <c r="R1706" i="1"/>
  <c r="S1706" i="1" s="1"/>
  <c r="R1707" i="1"/>
  <c r="S1707" i="1" s="1"/>
  <c r="R1708" i="1"/>
  <c r="S1708" i="1" s="1"/>
  <c r="R1709" i="1"/>
  <c r="S1709" i="1" s="1"/>
  <c r="R1710" i="1"/>
  <c r="S1710" i="1" s="1"/>
  <c r="R1711" i="1"/>
  <c r="S1711" i="1" s="1"/>
  <c r="R1712" i="1"/>
  <c r="S1712" i="1" s="1"/>
  <c r="R1713" i="1"/>
  <c r="S1713" i="1" s="1"/>
  <c r="R1714" i="1"/>
  <c r="S1714" i="1" s="1"/>
  <c r="R1715" i="1"/>
  <c r="S1715" i="1" s="1"/>
  <c r="R1716" i="1"/>
  <c r="S1716" i="1" s="1"/>
  <c r="R1717" i="1"/>
  <c r="S1717" i="1" s="1"/>
  <c r="R1718" i="1"/>
  <c r="S1718" i="1" s="1"/>
  <c r="R1719" i="1"/>
  <c r="S1719" i="1" s="1"/>
  <c r="R1720" i="1"/>
  <c r="S1720" i="1" s="1"/>
  <c r="R1721" i="1"/>
  <c r="S1721" i="1" s="1"/>
  <c r="R1722" i="1"/>
  <c r="S1722" i="1" s="1"/>
  <c r="R1723" i="1"/>
  <c r="S1723" i="1" s="1"/>
  <c r="R1724" i="1"/>
  <c r="S1724" i="1" s="1"/>
  <c r="R1725" i="1"/>
  <c r="S1725" i="1" s="1"/>
  <c r="R1726" i="1"/>
  <c r="S1726" i="1" s="1"/>
  <c r="R1727" i="1"/>
  <c r="S1727" i="1" s="1"/>
  <c r="R1728" i="1"/>
  <c r="S1728" i="1" s="1"/>
  <c r="R1729" i="1"/>
  <c r="S1729" i="1" s="1"/>
  <c r="R1730" i="1"/>
  <c r="S1730" i="1" s="1"/>
  <c r="R1731" i="1"/>
  <c r="S1731" i="1" s="1"/>
  <c r="R1732" i="1"/>
  <c r="S1732" i="1" s="1"/>
  <c r="R1733" i="1"/>
  <c r="S1733" i="1" s="1"/>
  <c r="R1734" i="1"/>
  <c r="S1734" i="1" s="1"/>
  <c r="R1735" i="1"/>
  <c r="S1735" i="1" s="1"/>
  <c r="R1736" i="1"/>
  <c r="S1736" i="1" s="1"/>
  <c r="R1737" i="1"/>
  <c r="S1737" i="1" s="1"/>
  <c r="R1738" i="1"/>
  <c r="S1738" i="1" s="1"/>
  <c r="R1739" i="1"/>
  <c r="S1739" i="1" s="1"/>
  <c r="R1740" i="1"/>
  <c r="S1740" i="1" s="1"/>
  <c r="R1741" i="1"/>
  <c r="S1741" i="1" s="1"/>
  <c r="R1742" i="1"/>
  <c r="S1742" i="1" s="1"/>
  <c r="R1743" i="1"/>
  <c r="S1743" i="1" s="1"/>
  <c r="R1744" i="1"/>
  <c r="S1744" i="1" s="1"/>
  <c r="R1745" i="1"/>
  <c r="S1745" i="1" s="1"/>
  <c r="R1746" i="1"/>
  <c r="S1746" i="1" s="1"/>
  <c r="R1747" i="1"/>
  <c r="S1747" i="1" s="1"/>
  <c r="R1748" i="1"/>
  <c r="S1748" i="1" s="1"/>
  <c r="R1749" i="1"/>
  <c r="S1749" i="1" s="1"/>
  <c r="R1750" i="1"/>
  <c r="S1750" i="1" s="1"/>
  <c r="R1751" i="1"/>
  <c r="S1751" i="1" s="1"/>
  <c r="R1752" i="1"/>
  <c r="S1752" i="1" s="1"/>
  <c r="R1753" i="1"/>
  <c r="S1753" i="1" s="1"/>
  <c r="R1754" i="1"/>
  <c r="S1754" i="1" s="1"/>
  <c r="R1755" i="1"/>
  <c r="S1755" i="1" s="1"/>
  <c r="R1756" i="1"/>
  <c r="S1756" i="1" s="1"/>
  <c r="R1757" i="1"/>
  <c r="S1757" i="1" s="1"/>
  <c r="R1758" i="1"/>
  <c r="S1758" i="1" s="1"/>
  <c r="R1759" i="1"/>
  <c r="S1759" i="1" s="1"/>
  <c r="R1760" i="1"/>
  <c r="S1760" i="1" s="1"/>
  <c r="R1761" i="1"/>
  <c r="S1761" i="1" s="1"/>
  <c r="R1762" i="1"/>
  <c r="S1762" i="1" s="1"/>
  <c r="R1763" i="1"/>
  <c r="S1763" i="1" s="1"/>
  <c r="R1764" i="1"/>
  <c r="S1764" i="1" s="1"/>
  <c r="R1765" i="1"/>
  <c r="S1765" i="1" s="1"/>
  <c r="R1766" i="1"/>
  <c r="S1766" i="1" s="1"/>
  <c r="R1767" i="1"/>
  <c r="S1767" i="1" s="1"/>
  <c r="R1768" i="1"/>
  <c r="S1768" i="1" s="1"/>
  <c r="R1769" i="1"/>
  <c r="S1769" i="1" s="1"/>
  <c r="R1770" i="1"/>
  <c r="S1770" i="1" s="1"/>
  <c r="R1771" i="1"/>
  <c r="S1771" i="1" s="1"/>
  <c r="R1772" i="1"/>
  <c r="S1772" i="1" s="1"/>
  <c r="R1773" i="1"/>
  <c r="S1773" i="1" s="1"/>
  <c r="R1774" i="1"/>
  <c r="S1774" i="1" s="1"/>
  <c r="R1775" i="1"/>
  <c r="S1775" i="1" s="1"/>
  <c r="R1776" i="1"/>
  <c r="S1776" i="1" s="1"/>
  <c r="R1777" i="1"/>
  <c r="S1777" i="1" s="1"/>
  <c r="R1778" i="1"/>
  <c r="S1778" i="1" s="1"/>
  <c r="R1779" i="1"/>
  <c r="S1779" i="1" s="1"/>
  <c r="R1780" i="1"/>
  <c r="S1780" i="1" s="1"/>
  <c r="R1781" i="1"/>
  <c r="S1781" i="1" s="1"/>
  <c r="R1782" i="1"/>
  <c r="S1782" i="1" s="1"/>
  <c r="R1783" i="1"/>
  <c r="S1783" i="1" s="1"/>
  <c r="R1784" i="1"/>
  <c r="S1784" i="1" s="1"/>
  <c r="R1785" i="1"/>
  <c r="S1785" i="1" s="1"/>
  <c r="R1786" i="1"/>
  <c r="S1786" i="1" s="1"/>
  <c r="R1787" i="1"/>
  <c r="S1787" i="1" s="1"/>
  <c r="R1788" i="1"/>
  <c r="S1788" i="1" s="1"/>
  <c r="R1789" i="1"/>
  <c r="S1789" i="1" s="1"/>
  <c r="R1790" i="1"/>
  <c r="S1790" i="1" s="1"/>
  <c r="R1791" i="1"/>
  <c r="S1791" i="1" s="1"/>
  <c r="R1792" i="1"/>
  <c r="S1792" i="1" s="1"/>
  <c r="R1793" i="1"/>
  <c r="S1793" i="1" s="1"/>
  <c r="R1794" i="1"/>
  <c r="S1794" i="1" s="1"/>
  <c r="R1795" i="1"/>
  <c r="S1795" i="1" s="1"/>
  <c r="R1796" i="1"/>
  <c r="S1796" i="1" s="1"/>
  <c r="R1797" i="1"/>
  <c r="S1797" i="1" s="1"/>
  <c r="R1798" i="1"/>
  <c r="S1798" i="1" s="1"/>
  <c r="R1799" i="1"/>
  <c r="S1799" i="1" s="1"/>
  <c r="R1800" i="1"/>
  <c r="S1800" i="1" s="1"/>
  <c r="R1801" i="1"/>
  <c r="S1801" i="1" s="1"/>
  <c r="R1802" i="1"/>
  <c r="S1802" i="1" s="1"/>
  <c r="R1803" i="1"/>
  <c r="S1803" i="1" s="1"/>
  <c r="R1804" i="1"/>
  <c r="S1804" i="1" s="1"/>
  <c r="R1805" i="1"/>
  <c r="S1805" i="1" s="1"/>
  <c r="R1806" i="1"/>
  <c r="S1806" i="1" s="1"/>
  <c r="R1807" i="1"/>
  <c r="S1807" i="1" s="1"/>
  <c r="R1808" i="1"/>
  <c r="S1808" i="1" s="1"/>
  <c r="R8" i="1"/>
  <c r="S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S598" i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BD8" i="1" l="1"/>
  <c r="CW154" i="1"/>
  <c r="AT8" i="1"/>
  <c r="AV8" i="1" s="1"/>
  <c r="BA8" i="1"/>
  <c r="BB8" i="1" s="1"/>
  <c r="CW153" i="1"/>
  <c r="AZ8" i="1"/>
  <c r="BU22" i="1"/>
  <c r="BU21" i="1"/>
  <c r="CX151" i="1"/>
  <c r="AL1807" i="1"/>
  <c r="BD1807" i="1"/>
  <c r="AL1803" i="1"/>
  <c r="BD1803" i="1"/>
  <c r="AL1799" i="1"/>
  <c r="BD1799" i="1"/>
  <c r="AL1795" i="1"/>
  <c r="BD1795" i="1"/>
  <c r="AL1791" i="1"/>
  <c r="BD1791" i="1"/>
  <c r="AL1787" i="1"/>
  <c r="BD1787" i="1"/>
  <c r="AT1783" i="1"/>
  <c r="AV1783" i="1" s="1"/>
  <c r="AL1783" i="1"/>
  <c r="BD1783" i="1"/>
  <c r="AL1779" i="1"/>
  <c r="BD1779" i="1"/>
  <c r="AL1775" i="1"/>
  <c r="BD1775" i="1"/>
  <c r="AL1771" i="1"/>
  <c r="BD1771" i="1"/>
  <c r="AT1767" i="1"/>
  <c r="AV1767" i="1" s="1"/>
  <c r="AL1767" i="1"/>
  <c r="BD1767" i="1"/>
  <c r="AL1763" i="1"/>
  <c r="BD1763" i="1"/>
  <c r="AL1759" i="1"/>
  <c r="BD1759" i="1"/>
  <c r="AL1755" i="1"/>
  <c r="BD1755" i="1"/>
  <c r="AL1751" i="1"/>
  <c r="BD1751" i="1"/>
  <c r="AL1747" i="1"/>
  <c r="BD1747" i="1"/>
  <c r="AL1743" i="1"/>
  <c r="BD1743" i="1"/>
  <c r="AL1739" i="1"/>
  <c r="BD1739" i="1"/>
  <c r="AL1735" i="1"/>
  <c r="BD1735" i="1"/>
  <c r="AL1731" i="1"/>
  <c r="BD1731" i="1"/>
  <c r="AL1727" i="1"/>
  <c r="BD1727" i="1"/>
  <c r="AL1723" i="1"/>
  <c r="BD1723" i="1"/>
  <c r="AL1719" i="1"/>
  <c r="BD1719" i="1"/>
  <c r="AL1715" i="1"/>
  <c r="BD1715" i="1"/>
  <c r="AL1711" i="1"/>
  <c r="BD1711" i="1"/>
  <c r="AL1707" i="1"/>
  <c r="BD1707" i="1"/>
  <c r="AL1703" i="1"/>
  <c r="BD1703" i="1"/>
  <c r="AL1699" i="1"/>
  <c r="BD1699" i="1"/>
  <c r="AL1695" i="1"/>
  <c r="BD1695" i="1"/>
  <c r="AL1691" i="1"/>
  <c r="BD1691" i="1"/>
  <c r="AL1687" i="1"/>
  <c r="BD1687" i="1"/>
  <c r="AL1683" i="1"/>
  <c r="BD1683" i="1"/>
  <c r="AL1679" i="1"/>
  <c r="BD1679" i="1"/>
  <c r="AL1675" i="1"/>
  <c r="BD1675" i="1"/>
  <c r="AL1671" i="1"/>
  <c r="BD1671" i="1"/>
  <c r="AL1667" i="1"/>
  <c r="BD1667" i="1"/>
  <c r="AL1663" i="1"/>
  <c r="BD1663" i="1"/>
  <c r="AL1659" i="1"/>
  <c r="BD1659" i="1"/>
  <c r="AL1655" i="1"/>
  <c r="BD1655" i="1"/>
  <c r="AL1651" i="1"/>
  <c r="BD1651" i="1"/>
  <c r="AL1647" i="1"/>
  <c r="BD1647" i="1"/>
  <c r="AL1643" i="1"/>
  <c r="BD1643" i="1"/>
  <c r="AL1639" i="1"/>
  <c r="BD1639" i="1"/>
  <c r="AL1635" i="1"/>
  <c r="BD1635" i="1"/>
  <c r="AL1631" i="1"/>
  <c r="BD1631" i="1"/>
  <c r="AL1627" i="1"/>
  <c r="BD1627" i="1"/>
  <c r="AT1623" i="1"/>
  <c r="AL1623" i="1"/>
  <c r="BD1623" i="1"/>
  <c r="AL1619" i="1"/>
  <c r="BD1619" i="1"/>
  <c r="AL1615" i="1"/>
  <c r="BD1615" i="1"/>
  <c r="AL1611" i="1"/>
  <c r="BD1611" i="1"/>
  <c r="AT1607" i="1"/>
  <c r="AV1607" i="1" s="1"/>
  <c r="AL1607" i="1"/>
  <c r="BD1607" i="1"/>
  <c r="BD1603" i="1"/>
  <c r="AL1603" i="1"/>
  <c r="AL1599" i="1"/>
  <c r="BD1599" i="1"/>
  <c r="AL1595" i="1"/>
  <c r="BD1595" i="1"/>
  <c r="AL1591" i="1"/>
  <c r="BD1591" i="1"/>
  <c r="AL1587" i="1"/>
  <c r="BD1587" i="1"/>
  <c r="AL1583" i="1"/>
  <c r="BD1583" i="1"/>
  <c r="AL1579" i="1"/>
  <c r="BD1579" i="1"/>
  <c r="AL1575" i="1"/>
  <c r="BD1575" i="1"/>
  <c r="AL1571" i="1"/>
  <c r="BD1571" i="1"/>
  <c r="AL1567" i="1"/>
  <c r="BD1567" i="1"/>
  <c r="AL1563" i="1"/>
  <c r="BD1563" i="1"/>
  <c r="AL1559" i="1"/>
  <c r="BD1559" i="1"/>
  <c r="AL1555" i="1"/>
  <c r="BD1555" i="1"/>
  <c r="AL1551" i="1"/>
  <c r="BD1551" i="1"/>
  <c r="AL1547" i="1"/>
  <c r="BD1547" i="1"/>
  <c r="AL1543" i="1"/>
  <c r="BD1543" i="1"/>
  <c r="AL1539" i="1"/>
  <c r="BD1539" i="1"/>
  <c r="AL1535" i="1"/>
  <c r="BD1535" i="1"/>
  <c r="AL1531" i="1"/>
  <c r="BD1531" i="1"/>
  <c r="AL1527" i="1"/>
  <c r="BD1527" i="1"/>
  <c r="AL1523" i="1"/>
  <c r="BD1523" i="1"/>
  <c r="AL1519" i="1"/>
  <c r="BD1519" i="1"/>
  <c r="AL1515" i="1"/>
  <c r="BD1515" i="1"/>
  <c r="AL1511" i="1"/>
  <c r="BD1511" i="1"/>
  <c r="AL1507" i="1"/>
  <c r="BD1507" i="1"/>
  <c r="AL1503" i="1"/>
  <c r="BD1503" i="1"/>
  <c r="AL1499" i="1"/>
  <c r="BD1499" i="1"/>
  <c r="AT1495" i="1"/>
  <c r="AV1495" i="1" s="1"/>
  <c r="AL1495" i="1"/>
  <c r="BD1495" i="1"/>
  <c r="AL1491" i="1"/>
  <c r="BD1491" i="1"/>
  <c r="AL1487" i="1"/>
  <c r="BD1487" i="1"/>
  <c r="AL1483" i="1"/>
  <c r="BD1483" i="1"/>
  <c r="AL1479" i="1"/>
  <c r="BD1479" i="1"/>
  <c r="BD1475" i="1"/>
  <c r="AL1475" i="1"/>
  <c r="AL1471" i="1"/>
  <c r="BD1471" i="1"/>
  <c r="AL1467" i="1"/>
  <c r="BD1467" i="1"/>
  <c r="AT1463" i="1"/>
  <c r="AV1463" i="1" s="1"/>
  <c r="AL1463" i="1"/>
  <c r="BD1463" i="1"/>
  <c r="AL1459" i="1"/>
  <c r="BD1459" i="1"/>
  <c r="AL1455" i="1"/>
  <c r="BD1455" i="1"/>
  <c r="AL1451" i="1"/>
  <c r="BD1451" i="1"/>
  <c r="AL1447" i="1"/>
  <c r="BD1447" i="1"/>
  <c r="BD1443" i="1"/>
  <c r="AL1443" i="1"/>
  <c r="AL1439" i="1"/>
  <c r="BD1439" i="1"/>
  <c r="AL1435" i="1"/>
  <c r="BD1435" i="1"/>
  <c r="AT1431" i="1"/>
  <c r="AL1431" i="1"/>
  <c r="BD1431" i="1"/>
  <c r="AL1427" i="1"/>
  <c r="BD1427" i="1"/>
  <c r="AL1423" i="1"/>
  <c r="BD1423" i="1"/>
  <c r="AL1419" i="1"/>
  <c r="BD1419" i="1"/>
  <c r="AL1415" i="1"/>
  <c r="BD1415" i="1"/>
  <c r="AL1411" i="1"/>
  <c r="BD1411" i="1"/>
  <c r="AL1407" i="1"/>
  <c r="BD1407" i="1"/>
  <c r="BD1403" i="1"/>
  <c r="AL1403" i="1"/>
  <c r="AL1399" i="1"/>
  <c r="BD1399" i="1"/>
  <c r="AL1395" i="1"/>
  <c r="BD1395" i="1"/>
  <c r="AL1391" i="1"/>
  <c r="BD1391" i="1"/>
  <c r="AL1387" i="1"/>
  <c r="BD1387" i="1"/>
  <c r="AL1383" i="1"/>
  <c r="BD1383" i="1"/>
  <c r="AL1379" i="1"/>
  <c r="BD1379" i="1"/>
  <c r="AL1375" i="1"/>
  <c r="BD1375" i="1"/>
  <c r="AL1371" i="1"/>
  <c r="BD1371" i="1"/>
  <c r="AL1367" i="1"/>
  <c r="BD1367" i="1"/>
  <c r="AL1363" i="1"/>
  <c r="BD1363" i="1"/>
  <c r="AL1359" i="1"/>
  <c r="BD1359" i="1"/>
  <c r="AL1355" i="1"/>
  <c r="BD1355" i="1"/>
  <c r="AL1351" i="1"/>
  <c r="BD1351" i="1"/>
  <c r="AL1347" i="1"/>
  <c r="BD1347" i="1"/>
  <c r="AL1343" i="1"/>
  <c r="BD1343" i="1"/>
  <c r="AL1339" i="1"/>
  <c r="BD1339" i="1"/>
  <c r="AL1335" i="1"/>
  <c r="BD1335" i="1"/>
  <c r="AL1331" i="1"/>
  <c r="BD1331" i="1"/>
  <c r="AL1327" i="1"/>
  <c r="BD1327" i="1"/>
  <c r="AL1323" i="1"/>
  <c r="BD1323" i="1"/>
  <c r="AL1319" i="1"/>
  <c r="BD1319" i="1"/>
  <c r="AL1315" i="1"/>
  <c r="BD1315" i="1"/>
  <c r="AL1311" i="1"/>
  <c r="BD1311" i="1"/>
  <c r="AL1307" i="1"/>
  <c r="BD1307" i="1"/>
  <c r="AL1303" i="1"/>
  <c r="BD1303" i="1"/>
  <c r="AL1299" i="1"/>
  <c r="BD1299" i="1"/>
  <c r="BD1295" i="1"/>
  <c r="AL1295" i="1"/>
  <c r="AL1291" i="1"/>
  <c r="BD1291" i="1"/>
  <c r="AL1287" i="1"/>
  <c r="BD1287" i="1"/>
  <c r="AL1283" i="1"/>
  <c r="BD1283" i="1"/>
  <c r="AL1279" i="1"/>
  <c r="BD1279" i="1"/>
  <c r="AL1275" i="1"/>
  <c r="BD1275" i="1"/>
  <c r="AL1271" i="1"/>
  <c r="BD1271" i="1"/>
  <c r="AL1267" i="1"/>
  <c r="BD1267" i="1"/>
  <c r="AL1263" i="1"/>
  <c r="BD1263" i="1"/>
  <c r="AL1259" i="1"/>
  <c r="BD1259" i="1"/>
  <c r="AL1255" i="1"/>
  <c r="BD1255" i="1"/>
  <c r="AL1251" i="1"/>
  <c r="BD1251" i="1"/>
  <c r="AL1247" i="1"/>
  <c r="BD1247" i="1"/>
  <c r="AL1243" i="1"/>
  <c r="BD1243" i="1"/>
  <c r="AL1239" i="1"/>
  <c r="BD1239" i="1"/>
  <c r="AL1235" i="1"/>
  <c r="BD1235" i="1"/>
  <c r="AL1231" i="1"/>
  <c r="BD1231" i="1"/>
  <c r="AL1227" i="1"/>
  <c r="BD1227" i="1"/>
  <c r="AT1223" i="1"/>
  <c r="AV1223" i="1" s="1"/>
  <c r="AL1223" i="1"/>
  <c r="BD1223" i="1"/>
  <c r="AL1219" i="1"/>
  <c r="BD1219" i="1"/>
  <c r="AL1215" i="1"/>
  <c r="BD1215" i="1"/>
  <c r="AL1211" i="1"/>
  <c r="BD1211" i="1"/>
  <c r="AL1207" i="1"/>
  <c r="BD1207" i="1"/>
  <c r="AL1203" i="1"/>
  <c r="BD1203" i="1"/>
  <c r="AL1199" i="1"/>
  <c r="BD1199" i="1"/>
  <c r="AL1195" i="1"/>
  <c r="BD1195" i="1"/>
  <c r="AT1191" i="1"/>
  <c r="AV1191" i="1" s="1"/>
  <c r="AL1191" i="1"/>
  <c r="BD1191" i="1"/>
  <c r="AL1187" i="1"/>
  <c r="BD1187" i="1"/>
  <c r="AL1183" i="1"/>
  <c r="BD1183" i="1"/>
  <c r="AL1179" i="1"/>
  <c r="BD1179" i="1"/>
  <c r="AL1175" i="1"/>
  <c r="BD1175" i="1"/>
  <c r="AL1171" i="1"/>
  <c r="BD1171" i="1"/>
  <c r="BD1167" i="1"/>
  <c r="AL1167" i="1"/>
  <c r="AL1163" i="1"/>
  <c r="BD1163" i="1"/>
  <c r="AT1159" i="1"/>
  <c r="AL1159" i="1"/>
  <c r="BD1159" i="1"/>
  <c r="AL1155" i="1"/>
  <c r="BD1155" i="1"/>
  <c r="AL1151" i="1"/>
  <c r="BD1151" i="1"/>
  <c r="AL1147" i="1"/>
  <c r="BD1147" i="1"/>
  <c r="AL1143" i="1"/>
  <c r="BD1143" i="1"/>
  <c r="AL1139" i="1"/>
  <c r="BD1139" i="1"/>
  <c r="AL1135" i="1"/>
  <c r="BD1135" i="1"/>
  <c r="AL1131" i="1"/>
  <c r="BD1131" i="1"/>
  <c r="AT1127" i="1"/>
  <c r="AV1127" i="1" s="1"/>
  <c r="AL1127" i="1"/>
  <c r="BD1127" i="1"/>
  <c r="AL1123" i="1"/>
  <c r="BD1123" i="1"/>
  <c r="AL1119" i="1"/>
  <c r="BD1119" i="1"/>
  <c r="AL1115" i="1"/>
  <c r="BD1115" i="1"/>
  <c r="AL1111" i="1"/>
  <c r="BD1111" i="1"/>
  <c r="AL1107" i="1"/>
  <c r="BD1107" i="1"/>
  <c r="AL1103" i="1"/>
  <c r="BD1103" i="1"/>
  <c r="AL1099" i="1"/>
  <c r="BD1099" i="1"/>
  <c r="AT1095" i="1"/>
  <c r="AV1095" i="1" s="1"/>
  <c r="AL1095" i="1"/>
  <c r="BD1095" i="1"/>
  <c r="AL1091" i="1"/>
  <c r="BD1091" i="1"/>
  <c r="AL1087" i="1"/>
  <c r="BD1087" i="1"/>
  <c r="AL1083" i="1"/>
  <c r="BD1083" i="1"/>
  <c r="AL1079" i="1"/>
  <c r="BD1079" i="1"/>
  <c r="AL1075" i="1"/>
  <c r="BD1075" i="1"/>
  <c r="AL1071" i="1"/>
  <c r="BD1071" i="1"/>
  <c r="AL1067" i="1"/>
  <c r="BD1067" i="1"/>
  <c r="AT1063" i="1"/>
  <c r="AV1063" i="1" s="1"/>
  <c r="AL1063" i="1"/>
  <c r="BD1063" i="1"/>
  <c r="AL1059" i="1"/>
  <c r="BD1059" i="1"/>
  <c r="AL1055" i="1"/>
  <c r="BD1055" i="1"/>
  <c r="AL1051" i="1"/>
  <c r="BD1051" i="1"/>
  <c r="AL1047" i="1"/>
  <c r="BD1047" i="1"/>
  <c r="AL1043" i="1"/>
  <c r="BD1043" i="1"/>
  <c r="BD1039" i="1"/>
  <c r="AL1039" i="1"/>
  <c r="AL1035" i="1"/>
  <c r="BD1035" i="1"/>
  <c r="AT1808" i="1"/>
  <c r="AL1808" i="1"/>
  <c r="BD1808" i="1"/>
  <c r="AT1804" i="1"/>
  <c r="AV1804" i="1" s="1"/>
  <c r="AL1804" i="1"/>
  <c r="BD1804" i="1"/>
  <c r="AT1800" i="1"/>
  <c r="AV1800" i="1" s="1"/>
  <c r="AL1800" i="1"/>
  <c r="BD1800" i="1"/>
  <c r="AT1796" i="1"/>
  <c r="AL1796" i="1"/>
  <c r="BD1796" i="1"/>
  <c r="AT1792" i="1"/>
  <c r="AL1792" i="1"/>
  <c r="BD1792" i="1"/>
  <c r="AT1788" i="1"/>
  <c r="AV1788" i="1" s="1"/>
  <c r="AL1788" i="1"/>
  <c r="BD1788" i="1"/>
  <c r="AT1784" i="1"/>
  <c r="AV1784" i="1" s="1"/>
  <c r="AL1784" i="1"/>
  <c r="BD1784" i="1"/>
  <c r="AT1780" i="1"/>
  <c r="AV1780" i="1" s="1"/>
  <c r="AL1780" i="1"/>
  <c r="BD1780" i="1"/>
  <c r="AT1776" i="1"/>
  <c r="AV1776" i="1" s="1"/>
  <c r="AL1776" i="1"/>
  <c r="BD1776" i="1"/>
  <c r="AT1772" i="1"/>
  <c r="AV1772" i="1" s="1"/>
  <c r="AL1772" i="1"/>
  <c r="BD1772" i="1"/>
  <c r="AT1768" i="1"/>
  <c r="AV1768" i="1" s="1"/>
  <c r="AL1768" i="1"/>
  <c r="BD1768" i="1"/>
  <c r="AT1764" i="1"/>
  <c r="AL1764" i="1"/>
  <c r="BD1764" i="1"/>
  <c r="AT1760" i="1"/>
  <c r="AL1760" i="1"/>
  <c r="BD1760" i="1"/>
  <c r="AT1756" i="1"/>
  <c r="AV1756" i="1" s="1"/>
  <c r="AL1756" i="1"/>
  <c r="BD1756" i="1"/>
  <c r="AT1752" i="1"/>
  <c r="AV1752" i="1" s="1"/>
  <c r="AL1752" i="1"/>
  <c r="BD1752" i="1"/>
  <c r="AT1748" i="1"/>
  <c r="AL1748" i="1"/>
  <c r="BD1748" i="1"/>
  <c r="AT1744" i="1"/>
  <c r="AL1744" i="1"/>
  <c r="BD1744" i="1"/>
  <c r="AT1740" i="1"/>
  <c r="AV1740" i="1" s="1"/>
  <c r="AL1740" i="1"/>
  <c r="BD1740" i="1"/>
  <c r="AT1736" i="1"/>
  <c r="AV1736" i="1" s="1"/>
  <c r="AL1736" i="1"/>
  <c r="BD1736" i="1"/>
  <c r="AT1732" i="1"/>
  <c r="AL1732" i="1"/>
  <c r="BD1732" i="1"/>
  <c r="AT1728" i="1"/>
  <c r="AL1728" i="1"/>
  <c r="BD1728" i="1"/>
  <c r="AT1724" i="1"/>
  <c r="AV1724" i="1" s="1"/>
  <c r="AL1724" i="1"/>
  <c r="BD1724" i="1"/>
  <c r="AT1720" i="1"/>
  <c r="AV1720" i="1" s="1"/>
  <c r="AL1720" i="1"/>
  <c r="BD1720" i="1"/>
  <c r="AT1716" i="1"/>
  <c r="AV1716" i="1" s="1"/>
  <c r="AL1716" i="1"/>
  <c r="BD1716" i="1"/>
  <c r="AT1712" i="1"/>
  <c r="AV1712" i="1" s="1"/>
  <c r="AL1712" i="1"/>
  <c r="BD1712" i="1"/>
  <c r="AT1708" i="1"/>
  <c r="AV1708" i="1" s="1"/>
  <c r="AL1708" i="1"/>
  <c r="BD1708" i="1"/>
  <c r="AT1704" i="1"/>
  <c r="AV1704" i="1" s="1"/>
  <c r="AL1704" i="1"/>
  <c r="BD1704" i="1"/>
  <c r="AT1700" i="1"/>
  <c r="AL1700" i="1"/>
  <c r="BD1700" i="1"/>
  <c r="AT1696" i="1"/>
  <c r="AL1696" i="1"/>
  <c r="BD1696" i="1"/>
  <c r="AT1692" i="1"/>
  <c r="AV1692" i="1" s="1"/>
  <c r="AL1692" i="1"/>
  <c r="BD1692" i="1"/>
  <c r="AT1688" i="1"/>
  <c r="AV1688" i="1" s="1"/>
  <c r="AL1688" i="1"/>
  <c r="BD1688" i="1"/>
  <c r="AT1684" i="1"/>
  <c r="AL1684" i="1"/>
  <c r="BD1684" i="1"/>
  <c r="AT1680" i="1"/>
  <c r="AL1680" i="1"/>
  <c r="BD1680" i="1"/>
  <c r="AT1676" i="1"/>
  <c r="AV1676" i="1" s="1"/>
  <c r="AL1676" i="1"/>
  <c r="BD1676" i="1"/>
  <c r="AT1672" i="1"/>
  <c r="AV1672" i="1" s="1"/>
  <c r="AL1672" i="1"/>
  <c r="BD1672" i="1"/>
  <c r="AT1668" i="1"/>
  <c r="AL1668" i="1"/>
  <c r="BD1668" i="1"/>
  <c r="AT1664" i="1"/>
  <c r="AL1664" i="1"/>
  <c r="BD1664" i="1"/>
  <c r="AT1660" i="1"/>
  <c r="AV1660" i="1" s="1"/>
  <c r="AL1660" i="1"/>
  <c r="BD1660" i="1"/>
  <c r="AT1656" i="1"/>
  <c r="AV1656" i="1" s="1"/>
  <c r="AL1656" i="1"/>
  <c r="BD1656" i="1"/>
  <c r="AT1652" i="1"/>
  <c r="AV1652" i="1" s="1"/>
  <c r="AL1652" i="1"/>
  <c r="BD1652" i="1"/>
  <c r="AT1648" i="1"/>
  <c r="AV1648" i="1" s="1"/>
  <c r="AL1648" i="1"/>
  <c r="BD1648" i="1"/>
  <c r="AT1644" i="1"/>
  <c r="AV1644" i="1" s="1"/>
  <c r="AL1644" i="1"/>
  <c r="BD1644" i="1"/>
  <c r="AT1640" i="1"/>
  <c r="AV1640" i="1" s="1"/>
  <c r="AL1640" i="1"/>
  <c r="BD1640" i="1"/>
  <c r="AT1636" i="1"/>
  <c r="AL1636" i="1"/>
  <c r="BD1636" i="1"/>
  <c r="AT1632" i="1"/>
  <c r="AL1632" i="1"/>
  <c r="BD1632" i="1"/>
  <c r="AT1628" i="1"/>
  <c r="AV1628" i="1" s="1"/>
  <c r="AL1628" i="1"/>
  <c r="BD1628" i="1"/>
  <c r="AT1624" i="1"/>
  <c r="AV1624" i="1" s="1"/>
  <c r="AL1624" i="1"/>
  <c r="BD1624" i="1"/>
  <c r="AT1620" i="1"/>
  <c r="AL1620" i="1"/>
  <c r="BD1620" i="1"/>
  <c r="AT1616" i="1"/>
  <c r="AL1616" i="1"/>
  <c r="BD1616" i="1"/>
  <c r="AT1612" i="1"/>
  <c r="AV1612" i="1" s="1"/>
  <c r="AL1612" i="1"/>
  <c r="BD1612" i="1"/>
  <c r="AT1608" i="1"/>
  <c r="AV1608" i="1" s="1"/>
  <c r="AL1608" i="1"/>
  <c r="BD1608" i="1"/>
  <c r="AT1604" i="1"/>
  <c r="AL1604" i="1"/>
  <c r="BD1604" i="1"/>
  <c r="AT1600" i="1"/>
  <c r="AL1600" i="1"/>
  <c r="BD1600" i="1"/>
  <c r="AT1596" i="1"/>
  <c r="AV1596" i="1" s="1"/>
  <c r="AL1596" i="1"/>
  <c r="BD1596" i="1"/>
  <c r="AT1592" i="1"/>
  <c r="AV1592" i="1" s="1"/>
  <c r="AL1592" i="1"/>
  <c r="BD1592" i="1"/>
  <c r="AT1588" i="1"/>
  <c r="AV1588" i="1" s="1"/>
  <c r="AL1588" i="1"/>
  <c r="BD1588" i="1"/>
  <c r="AT1584" i="1"/>
  <c r="AV1584" i="1" s="1"/>
  <c r="AL1584" i="1"/>
  <c r="BD1584" i="1"/>
  <c r="AT1580" i="1"/>
  <c r="AV1580" i="1" s="1"/>
  <c r="AL1580" i="1"/>
  <c r="BD1580" i="1"/>
  <c r="AT1576" i="1"/>
  <c r="AV1576" i="1" s="1"/>
  <c r="AL1576" i="1"/>
  <c r="BD1576" i="1"/>
  <c r="AT1572" i="1"/>
  <c r="AL1572" i="1"/>
  <c r="BD1572" i="1"/>
  <c r="AT1568" i="1"/>
  <c r="AL1568" i="1"/>
  <c r="BD1568" i="1"/>
  <c r="AT1564" i="1"/>
  <c r="AV1564" i="1" s="1"/>
  <c r="AL1564" i="1"/>
  <c r="BD1564" i="1"/>
  <c r="AT1560" i="1"/>
  <c r="AV1560" i="1" s="1"/>
  <c r="AL1560" i="1"/>
  <c r="BD1560" i="1"/>
  <c r="AT1556" i="1"/>
  <c r="AL1556" i="1"/>
  <c r="BD1556" i="1"/>
  <c r="AT1552" i="1"/>
  <c r="AL1552" i="1"/>
  <c r="BD1552" i="1"/>
  <c r="AT1548" i="1"/>
  <c r="AV1548" i="1" s="1"/>
  <c r="AL1548" i="1"/>
  <c r="BD1548" i="1"/>
  <c r="AT1544" i="1"/>
  <c r="AV1544" i="1" s="1"/>
  <c r="AL1544" i="1"/>
  <c r="BD1544" i="1"/>
  <c r="AT1540" i="1"/>
  <c r="AL1540" i="1"/>
  <c r="BD1540" i="1"/>
  <c r="AT1536" i="1"/>
  <c r="AL1536" i="1"/>
  <c r="BD1536" i="1"/>
  <c r="AT1532" i="1"/>
  <c r="AV1532" i="1" s="1"/>
  <c r="AL1532" i="1"/>
  <c r="BD1532" i="1"/>
  <c r="AT1528" i="1"/>
  <c r="AV1528" i="1" s="1"/>
  <c r="AL1528" i="1"/>
  <c r="BD1528" i="1"/>
  <c r="AT1524" i="1"/>
  <c r="AV1524" i="1" s="1"/>
  <c r="AL1524" i="1"/>
  <c r="BD1524" i="1"/>
  <c r="AT1520" i="1"/>
  <c r="AV1520" i="1" s="1"/>
  <c r="AL1520" i="1"/>
  <c r="BD1520" i="1"/>
  <c r="AT1516" i="1"/>
  <c r="AV1516" i="1" s="1"/>
  <c r="AL1516" i="1"/>
  <c r="BD1516" i="1"/>
  <c r="AT1512" i="1"/>
  <c r="AV1512" i="1" s="1"/>
  <c r="AL1512" i="1"/>
  <c r="BD1512" i="1"/>
  <c r="AT1508" i="1"/>
  <c r="AL1508" i="1"/>
  <c r="BD1508" i="1"/>
  <c r="AT1504" i="1"/>
  <c r="AL1504" i="1"/>
  <c r="BD1504" i="1"/>
  <c r="AT1500" i="1"/>
  <c r="AV1500" i="1" s="1"/>
  <c r="AL1500" i="1"/>
  <c r="BD1500" i="1"/>
  <c r="AT1496" i="1"/>
  <c r="AV1496" i="1" s="1"/>
  <c r="AL1496" i="1"/>
  <c r="BD1496" i="1"/>
  <c r="AT1492" i="1"/>
  <c r="AL1492" i="1"/>
  <c r="BD1492" i="1"/>
  <c r="AT1488" i="1"/>
  <c r="AL1488" i="1"/>
  <c r="BD1488" i="1"/>
  <c r="AT1484" i="1"/>
  <c r="AV1484" i="1" s="1"/>
  <c r="AL1484" i="1"/>
  <c r="BD1484" i="1"/>
  <c r="AT1480" i="1"/>
  <c r="AV1480" i="1" s="1"/>
  <c r="AL1480" i="1"/>
  <c r="BD1480" i="1"/>
  <c r="AT1476" i="1"/>
  <c r="AL1476" i="1"/>
  <c r="BD1476" i="1"/>
  <c r="AT1472" i="1"/>
  <c r="AL1472" i="1"/>
  <c r="BD1472" i="1"/>
  <c r="AT1468" i="1"/>
  <c r="AV1468" i="1" s="1"/>
  <c r="AL1468" i="1"/>
  <c r="BD1468" i="1"/>
  <c r="AT1464" i="1"/>
  <c r="AV1464" i="1" s="1"/>
  <c r="AL1464" i="1"/>
  <c r="BD1464" i="1"/>
  <c r="AT1460" i="1"/>
  <c r="AV1460" i="1" s="1"/>
  <c r="AL1460" i="1"/>
  <c r="BD1460" i="1"/>
  <c r="AT1456" i="1"/>
  <c r="AV1456" i="1" s="1"/>
  <c r="AL1456" i="1"/>
  <c r="BD1456" i="1"/>
  <c r="AT1452" i="1"/>
  <c r="AV1452" i="1" s="1"/>
  <c r="AL1452" i="1"/>
  <c r="BD1452" i="1"/>
  <c r="AT1448" i="1"/>
  <c r="AV1448" i="1" s="1"/>
  <c r="AL1448" i="1"/>
  <c r="BD1448" i="1"/>
  <c r="AT1444" i="1"/>
  <c r="AL1444" i="1"/>
  <c r="BD1444" i="1"/>
  <c r="AT1440" i="1"/>
  <c r="AL1440" i="1"/>
  <c r="BD1440" i="1"/>
  <c r="AT1436" i="1"/>
  <c r="AV1436" i="1" s="1"/>
  <c r="AL1436" i="1"/>
  <c r="BD1436" i="1"/>
  <c r="AT1432" i="1"/>
  <c r="AV1432" i="1" s="1"/>
  <c r="AL1432" i="1"/>
  <c r="BD1432" i="1"/>
  <c r="AT1428" i="1"/>
  <c r="AL1428" i="1"/>
  <c r="BD1428" i="1"/>
  <c r="AT1424" i="1"/>
  <c r="AL1424" i="1"/>
  <c r="BD1424" i="1"/>
  <c r="AT1420" i="1"/>
  <c r="AV1420" i="1" s="1"/>
  <c r="AL1420" i="1"/>
  <c r="BD1420" i="1"/>
  <c r="AT1416" i="1"/>
  <c r="AV1416" i="1" s="1"/>
  <c r="AL1416" i="1"/>
  <c r="BD1416" i="1"/>
  <c r="AT1412" i="1"/>
  <c r="AL1412" i="1"/>
  <c r="BD1412" i="1"/>
  <c r="AT1408" i="1"/>
  <c r="AL1408" i="1"/>
  <c r="BD1408" i="1"/>
  <c r="AT1404" i="1"/>
  <c r="AV1404" i="1" s="1"/>
  <c r="AL1404" i="1"/>
  <c r="BD1404" i="1"/>
  <c r="AT1400" i="1"/>
  <c r="AV1400" i="1" s="1"/>
  <c r="AL1400" i="1"/>
  <c r="BD1400" i="1"/>
  <c r="AT1396" i="1"/>
  <c r="AV1396" i="1" s="1"/>
  <c r="AL1396" i="1"/>
  <c r="BD1396" i="1"/>
  <c r="AT1392" i="1"/>
  <c r="AV1392" i="1" s="1"/>
  <c r="AL1392" i="1"/>
  <c r="BD1392" i="1"/>
  <c r="AT1388" i="1"/>
  <c r="AV1388" i="1" s="1"/>
  <c r="AL1388" i="1"/>
  <c r="BD1388" i="1"/>
  <c r="AT1384" i="1"/>
  <c r="AV1384" i="1" s="1"/>
  <c r="AL1384" i="1"/>
  <c r="BD1384" i="1"/>
  <c r="AT1380" i="1"/>
  <c r="AL1380" i="1"/>
  <c r="BD1380" i="1"/>
  <c r="AT1376" i="1"/>
  <c r="AL1376" i="1"/>
  <c r="BD1376" i="1"/>
  <c r="AT1372" i="1"/>
  <c r="AV1372" i="1" s="1"/>
  <c r="AL1372" i="1"/>
  <c r="BD1372" i="1"/>
  <c r="AT1368" i="1"/>
  <c r="AV1368" i="1" s="1"/>
  <c r="AL1368" i="1"/>
  <c r="BD1368" i="1"/>
  <c r="AT1364" i="1"/>
  <c r="AL1364" i="1"/>
  <c r="BD1364" i="1"/>
  <c r="AT1360" i="1"/>
  <c r="AL1360" i="1"/>
  <c r="BD1360" i="1"/>
  <c r="AT1356" i="1"/>
  <c r="AV1356" i="1" s="1"/>
  <c r="AL1356" i="1"/>
  <c r="BD1356" i="1"/>
  <c r="AT1352" i="1"/>
  <c r="AV1352" i="1" s="1"/>
  <c r="AL1352" i="1"/>
  <c r="BD1352" i="1"/>
  <c r="AT1348" i="1"/>
  <c r="AL1348" i="1"/>
  <c r="BD1348" i="1"/>
  <c r="AT1344" i="1"/>
  <c r="AL1344" i="1"/>
  <c r="BD1344" i="1"/>
  <c r="AT1340" i="1"/>
  <c r="AV1340" i="1" s="1"/>
  <c r="AL1340" i="1"/>
  <c r="BD1340" i="1"/>
  <c r="AT1336" i="1"/>
  <c r="AV1336" i="1" s="1"/>
  <c r="AL1336" i="1"/>
  <c r="BD1336" i="1"/>
  <c r="AT1332" i="1"/>
  <c r="AV1332" i="1" s="1"/>
  <c r="AL1332" i="1"/>
  <c r="BD1332" i="1"/>
  <c r="AT1328" i="1"/>
  <c r="AV1328" i="1" s="1"/>
  <c r="AL1328" i="1"/>
  <c r="BD1328" i="1"/>
  <c r="AT1324" i="1"/>
  <c r="AV1324" i="1" s="1"/>
  <c r="AL1324" i="1"/>
  <c r="BD1324" i="1"/>
  <c r="AT1320" i="1"/>
  <c r="AV1320" i="1" s="1"/>
  <c r="AL1320" i="1"/>
  <c r="BD1320" i="1"/>
  <c r="AT1316" i="1"/>
  <c r="AL1316" i="1"/>
  <c r="BD1316" i="1"/>
  <c r="AT1312" i="1"/>
  <c r="AL1312" i="1"/>
  <c r="BD1312" i="1"/>
  <c r="AT1308" i="1"/>
  <c r="AV1308" i="1" s="1"/>
  <c r="AL1308" i="1"/>
  <c r="BD1308" i="1"/>
  <c r="AT1304" i="1"/>
  <c r="AV1304" i="1" s="1"/>
  <c r="AL1304" i="1"/>
  <c r="BD1304" i="1"/>
  <c r="AT1300" i="1"/>
  <c r="AL1300" i="1"/>
  <c r="BD1300" i="1"/>
  <c r="AT1296" i="1"/>
  <c r="AL1296" i="1"/>
  <c r="BD1296" i="1"/>
  <c r="AT1292" i="1"/>
  <c r="AV1292" i="1" s="1"/>
  <c r="AL1292" i="1"/>
  <c r="BD1292" i="1"/>
  <c r="AT1288" i="1"/>
  <c r="AV1288" i="1" s="1"/>
  <c r="AL1288" i="1"/>
  <c r="BD1288" i="1"/>
  <c r="AT1284" i="1"/>
  <c r="AL1284" i="1"/>
  <c r="BD1284" i="1"/>
  <c r="AT1280" i="1"/>
  <c r="AL1280" i="1"/>
  <c r="BD1280" i="1"/>
  <c r="AT1276" i="1"/>
  <c r="AV1276" i="1" s="1"/>
  <c r="AL1276" i="1"/>
  <c r="BD1276" i="1"/>
  <c r="AT1272" i="1"/>
  <c r="AV1272" i="1" s="1"/>
  <c r="AL1272" i="1"/>
  <c r="BD1272" i="1"/>
  <c r="AT1268" i="1"/>
  <c r="AV1268" i="1" s="1"/>
  <c r="AL1268" i="1"/>
  <c r="BD1268" i="1"/>
  <c r="AT1264" i="1"/>
  <c r="AV1264" i="1" s="1"/>
  <c r="AL1264" i="1"/>
  <c r="BD1264" i="1"/>
  <c r="AT1260" i="1"/>
  <c r="AV1260" i="1" s="1"/>
  <c r="AL1260" i="1"/>
  <c r="BD1260" i="1"/>
  <c r="AT1256" i="1"/>
  <c r="AV1256" i="1" s="1"/>
  <c r="AL1256" i="1"/>
  <c r="BD1256" i="1"/>
  <c r="AT1252" i="1"/>
  <c r="AL1252" i="1"/>
  <c r="BD1252" i="1"/>
  <c r="AT1248" i="1"/>
  <c r="AL1248" i="1"/>
  <c r="BD1248" i="1"/>
  <c r="AT1244" i="1"/>
  <c r="AV1244" i="1" s="1"/>
  <c r="AL1244" i="1"/>
  <c r="BD1244" i="1"/>
  <c r="AT1240" i="1"/>
  <c r="AV1240" i="1" s="1"/>
  <c r="AL1240" i="1"/>
  <c r="BD1240" i="1"/>
  <c r="AT1236" i="1"/>
  <c r="AL1236" i="1"/>
  <c r="BD1236" i="1"/>
  <c r="AT1232" i="1"/>
  <c r="AL1232" i="1"/>
  <c r="BD1232" i="1"/>
  <c r="AT1228" i="1"/>
  <c r="AV1228" i="1" s="1"/>
  <c r="AL1228" i="1"/>
  <c r="BD1228" i="1"/>
  <c r="AT1224" i="1"/>
  <c r="AV1224" i="1" s="1"/>
  <c r="AL1224" i="1"/>
  <c r="BD1224" i="1"/>
  <c r="AT1220" i="1"/>
  <c r="AL1220" i="1"/>
  <c r="BD1220" i="1"/>
  <c r="AT1216" i="1"/>
  <c r="AL1216" i="1"/>
  <c r="BD1216" i="1"/>
  <c r="AT1212" i="1"/>
  <c r="AV1212" i="1" s="1"/>
  <c r="AL1212" i="1"/>
  <c r="BD1212" i="1"/>
  <c r="AT1208" i="1"/>
  <c r="AV1208" i="1" s="1"/>
  <c r="AL1208" i="1"/>
  <c r="BD1208" i="1"/>
  <c r="AT1204" i="1"/>
  <c r="AV1204" i="1" s="1"/>
  <c r="AL1204" i="1"/>
  <c r="BD1204" i="1"/>
  <c r="AT1200" i="1"/>
  <c r="AV1200" i="1" s="1"/>
  <c r="AL1200" i="1"/>
  <c r="BD1200" i="1"/>
  <c r="AT1196" i="1"/>
  <c r="AV1196" i="1" s="1"/>
  <c r="AL1196" i="1"/>
  <c r="BD1196" i="1"/>
  <c r="AT1192" i="1"/>
  <c r="AV1192" i="1" s="1"/>
  <c r="AL1192" i="1"/>
  <c r="BD1192" i="1"/>
  <c r="AT1188" i="1"/>
  <c r="AL1188" i="1"/>
  <c r="BD1188" i="1"/>
  <c r="AT1184" i="1"/>
  <c r="AL1184" i="1"/>
  <c r="BD1184" i="1"/>
  <c r="AT1180" i="1"/>
  <c r="AV1180" i="1" s="1"/>
  <c r="AL1180" i="1"/>
  <c r="BD1180" i="1"/>
  <c r="AT1176" i="1"/>
  <c r="AV1176" i="1" s="1"/>
  <c r="AL1176" i="1"/>
  <c r="BD1176" i="1"/>
  <c r="AT1172" i="1"/>
  <c r="AL1172" i="1"/>
  <c r="BD1172" i="1"/>
  <c r="AT1168" i="1"/>
  <c r="AL1168" i="1"/>
  <c r="BD1168" i="1"/>
  <c r="AT1164" i="1"/>
  <c r="AV1164" i="1" s="1"/>
  <c r="AL1164" i="1"/>
  <c r="BD1164" i="1"/>
  <c r="AT1160" i="1"/>
  <c r="AV1160" i="1" s="1"/>
  <c r="AL1160" i="1"/>
  <c r="BD1160" i="1"/>
  <c r="AT1156" i="1"/>
  <c r="AL1156" i="1"/>
  <c r="BD1156" i="1"/>
  <c r="AT1152" i="1"/>
  <c r="AL1152" i="1"/>
  <c r="BD1152" i="1"/>
  <c r="AT1148" i="1"/>
  <c r="AV1148" i="1" s="1"/>
  <c r="AL1148" i="1"/>
  <c r="BD1148" i="1"/>
  <c r="AT1144" i="1"/>
  <c r="AV1144" i="1" s="1"/>
  <c r="AL1144" i="1"/>
  <c r="BD1144" i="1"/>
  <c r="AT1140" i="1"/>
  <c r="AV1140" i="1" s="1"/>
  <c r="AL1140" i="1"/>
  <c r="BD1140" i="1"/>
  <c r="AT1136" i="1"/>
  <c r="AV1136" i="1" s="1"/>
  <c r="AL1136" i="1"/>
  <c r="BD1136" i="1"/>
  <c r="AT1132" i="1"/>
  <c r="AV1132" i="1" s="1"/>
  <c r="AL1132" i="1"/>
  <c r="BD1132" i="1"/>
  <c r="AT1128" i="1"/>
  <c r="AV1128" i="1" s="1"/>
  <c r="AL1128" i="1"/>
  <c r="BD1128" i="1"/>
  <c r="AT1124" i="1"/>
  <c r="AL1124" i="1"/>
  <c r="BD1124" i="1"/>
  <c r="AT1120" i="1"/>
  <c r="AL1120" i="1"/>
  <c r="BD1120" i="1"/>
  <c r="AT1116" i="1"/>
  <c r="AV1116" i="1" s="1"/>
  <c r="AL1116" i="1"/>
  <c r="BD1116" i="1"/>
  <c r="AT1112" i="1"/>
  <c r="AV1112" i="1" s="1"/>
  <c r="AL1112" i="1"/>
  <c r="BD1112" i="1"/>
  <c r="AT1108" i="1"/>
  <c r="AL1108" i="1"/>
  <c r="BD1108" i="1"/>
  <c r="AT1104" i="1"/>
  <c r="AL1104" i="1"/>
  <c r="BD1104" i="1"/>
  <c r="AT1100" i="1"/>
  <c r="AV1100" i="1" s="1"/>
  <c r="AL1100" i="1"/>
  <c r="BD1100" i="1"/>
  <c r="AT1096" i="1"/>
  <c r="AV1096" i="1" s="1"/>
  <c r="AL1096" i="1"/>
  <c r="BD1096" i="1"/>
  <c r="AT1092" i="1"/>
  <c r="AL1092" i="1"/>
  <c r="BD1092" i="1"/>
  <c r="AT1088" i="1"/>
  <c r="AL1088" i="1"/>
  <c r="BD1088" i="1"/>
  <c r="AT1084" i="1"/>
  <c r="AV1084" i="1" s="1"/>
  <c r="AL1084" i="1"/>
  <c r="BD1084" i="1"/>
  <c r="AT1080" i="1"/>
  <c r="AV1080" i="1" s="1"/>
  <c r="AL1080" i="1"/>
  <c r="BD1080" i="1"/>
  <c r="AT1076" i="1"/>
  <c r="AV1076" i="1" s="1"/>
  <c r="AL1076" i="1"/>
  <c r="BD1076" i="1"/>
  <c r="AT1072" i="1"/>
  <c r="AV1072" i="1" s="1"/>
  <c r="AL1072" i="1"/>
  <c r="BD1072" i="1"/>
  <c r="AT1068" i="1"/>
  <c r="AV1068" i="1" s="1"/>
  <c r="AL1068" i="1"/>
  <c r="BD1068" i="1"/>
  <c r="AT1064" i="1"/>
  <c r="AV1064" i="1" s="1"/>
  <c r="AL1064" i="1"/>
  <c r="BD1064" i="1"/>
  <c r="AT1060" i="1"/>
  <c r="AL1060" i="1"/>
  <c r="BD1060" i="1"/>
  <c r="AT1056" i="1"/>
  <c r="AL1056" i="1"/>
  <c r="BD1056" i="1"/>
  <c r="AT1052" i="1"/>
  <c r="AV1052" i="1" s="1"/>
  <c r="AL1052" i="1"/>
  <c r="BD1052" i="1"/>
  <c r="AT1048" i="1"/>
  <c r="AV1048" i="1" s="1"/>
  <c r="AL1048" i="1"/>
  <c r="BD1048" i="1"/>
  <c r="AT1044" i="1"/>
  <c r="AL1044" i="1"/>
  <c r="BD1044" i="1"/>
  <c r="AT1040" i="1"/>
  <c r="AL1040" i="1"/>
  <c r="BD1040" i="1"/>
  <c r="AT1036" i="1"/>
  <c r="AV1036" i="1" s="1"/>
  <c r="AL1036" i="1"/>
  <c r="BD1036" i="1"/>
  <c r="AT1032" i="1"/>
  <c r="AV1032" i="1" s="1"/>
  <c r="AL1032" i="1"/>
  <c r="BD1032" i="1"/>
  <c r="AT1028" i="1"/>
  <c r="AL1028" i="1"/>
  <c r="BD1028" i="1"/>
  <c r="AT1024" i="1"/>
  <c r="AL1024" i="1"/>
  <c r="BD1024" i="1"/>
  <c r="AT1020" i="1"/>
  <c r="AV1020" i="1" s="1"/>
  <c r="AL1020" i="1"/>
  <c r="BD1020" i="1"/>
  <c r="AT1016" i="1"/>
  <c r="AV1016" i="1" s="1"/>
  <c r="AL1016" i="1"/>
  <c r="BD1016" i="1"/>
  <c r="AT1012" i="1"/>
  <c r="AV1012" i="1" s="1"/>
  <c r="AL1012" i="1"/>
  <c r="BD1012" i="1"/>
  <c r="AT1008" i="1"/>
  <c r="AV1008" i="1" s="1"/>
  <c r="AL1008" i="1"/>
  <c r="BD1008" i="1"/>
  <c r="AT1004" i="1"/>
  <c r="AV1004" i="1" s="1"/>
  <c r="AL1004" i="1"/>
  <c r="BD1004" i="1"/>
  <c r="AT1000" i="1"/>
  <c r="AV1000" i="1" s="1"/>
  <c r="AL1000" i="1"/>
  <c r="BD1000" i="1"/>
  <c r="AT996" i="1"/>
  <c r="AL996" i="1"/>
  <c r="BD996" i="1"/>
  <c r="AT992" i="1"/>
  <c r="AL992" i="1"/>
  <c r="BD992" i="1"/>
  <c r="AT988" i="1"/>
  <c r="AV988" i="1" s="1"/>
  <c r="AL988" i="1"/>
  <c r="BD988" i="1"/>
  <c r="AT984" i="1"/>
  <c r="AV984" i="1" s="1"/>
  <c r="AL984" i="1"/>
  <c r="BD984" i="1"/>
  <c r="AT980" i="1"/>
  <c r="AL980" i="1"/>
  <c r="BD980" i="1"/>
  <c r="AT976" i="1"/>
  <c r="AL976" i="1"/>
  <c r="BD976" i="1"/>
  <c r="AT972" i="1"/>
  <c r="AV972" i="1" s="1"/>
  <c r="AL972" i="1"/>
  <c r="BD972" i="1"/>
  <c r="AT968" i="1"/>
  <c r="AV968" i="1" s="1"/>
  <c r="AL968" i="1"/>
  <c r="BD968" i="1"/>
  <c r="AT964" i="1"/>
  <c r="AL964" i="1"/>
  <c r="BD964" i="1"/>
  <c r="AT960" i="1"/>
  <c r="AL960" i="1"/>
  <c r="BD960" i="1"/>
  <c r="AT956" i="1"/>
  <c r="AV956" i="1" s="1"/>
  <c r="AL956" i="1"/>
  <c r="BD956" i="1"/>
  <c r="AT952" i="1"/>
  <c r="AV952" i="1" s="1"/>
  <c r="AL952" i="1"/>
  <c r="BD952" i="1"/>
  <c r="AT948" i="1"/>
  <c r="AV948" i="1" s="1"/>
  <c r="AL948" i="1"/>
  <c r="BD948" i="1"/>
  <c r="AT944" i="1"/>
  <c r="AV944" i="1" s="1"/>
  <c r="AL944" i="1"/>
  <c r="BD944" i="1"/>
  <c r="AT940" i="1"/>
  <c r="AV940" i="1" s="1"/>
  <c r="AL940" i="1"/>
  <c r="BD940" i="1"/>
  <c r="AT936" i="1"/>
  <c r="AV936" i="1" s="1"/>
  <c r="AL936" i="1"/>
  <c r="BD936" i="1"/>
  <c r="AT932" i="1"/>
  <c r="AL932" i="1"/>
  <c r="BD932" i="1"/>
  <c r="AT928" i="1"/>
  <c r="AL928" i="1"/>
  <c r="BD928" i="1"/>
  <c r="AT924" i="1"/>
  <c r="AV924" i="1" s="1"/>
  <c r="AL924" i="1"/>
  <c r="BD924" i="1"/>
  <c r="AT920" i="1"/>
  <c r="AV920" i="1" s="1"/>
  <c r="AL920" i="1"/>
  <c r="BD920" i="1"/>
  <c r="AT916" i="1"/>
  <c r="AL916" i="1"/>
  <c r="BD916" i="1"/>
  <c r="AT912" i="1"/>
  <c r="AL912" i="1"/>
  <c r="BD912" i="1"/>
  <c r="AT908" i="1"/>
  <c r="AV908" i="1" s="1"/>
  <c r="AL908" i="1"/>
  <c r="BD908" i="1"/>
  <c r="AT904" i="1"/>
  <c r="AV904" i="1" s="1"/>
  <c r="AL904" i="1"/>
  <c r="BD904" i="1"/>
  <c r="AT900" i="1"/>
  <c r="AL900" i="1"/>
  <c r="BD900" i="1"/>
  <c r="AT896" i="1"/>
  <c r="AL896" i="1"/>
  <c r="BD896" i="1"/>
  <c r="AT892" i="1"/>
  <c r="AV892" i="1" s="1"/>
  <c r="AL892" i="1"/>
  <c r="BD892" i="1"/>
  <c r="AT888" i="1"/>
  <c r="AV888" i="1" s="1"/>
  <c r="AL888" i="1"/>
  <c r="BD888" i="1"/>
  <c r="AT884" i="1"/>
  <c r="AV884" i="1" s="1"/>
  <c r="AL884" i="1"/>
  <c r="BD884" i="1"/>
  <c r="AT880" i="1"/>
  <c r="AV880" i="1" s="1"/>
  <c r="AL880" i="1"/>
  <c r="BD880" i="1"/>
  <c r="AT876" i="1"/>
  <c r="AV876" i="1" s="1"/>
  <c r="AL876" i="1"/>
  <c r="BD876" i="1"/>
  <c r="AT872" i="1"/>
  <c r="AV872" i="1" s="1"/>
  <c r="AL872" i="1"/>
  <c r="BD872" i="1"/>
  <c r="AT868" i="1"/>
  <c r="AL868" i="1"/>
  <c r="BD868" i="1"/>
  <c r="AT864" i="1"/>
  <c r="AL864" i="1"/>
  <c r="BD864" i="1"/>
  <c r="AT860" i="1"/>
  <c r="AV860" i="1" s="1"/>
  <c r="AL860" i="1"/>
  <c r="BD860" i="1"/>
  <c r="AT856" i="1"/>
  <c r="AV856" i="1" s="1"/>
  <c r="AL856" i="1"/>
  <c r="BD856" i="1"/>
  <c r="AT852" i="1"/>
  <c r="AL852" i="1"/>
  <c r="BD852" i="1"/>
  <c r="AT848" i="1"/>
  <c r="AL848" i="1"/>
  <c r="BD848" i="1"/>
  <c r="AT844" i="1"/>
  <c r="AV844" i="1" s="1"/>
  <c r="AL844" i="1"/>
  <c r="BD844" i="1"/>
  <c r="AT840" i="1"/>
  <c r="AV840" i="1" s="1"/>
  <c r="AL840" i="1"/>
  <c r="BD840" i="1"/>
  <c r="AT836" i="1"/>
  <c r="AL836" i="1"/>
  <c r="BD836" i="1"/>
  <c r="AT832" i="1"/>
  <c r="AL832" i="1"/>
  <c r="BD832" i="1"/>
  <c r="AT828" i="1"/>
  <c r="AV828" i="1" s="1"/>
  <c r="AL828" i="1"/>
  <c r="BD828" i="1"/>
  <c r="AT824" i="1"/>
  <c r="AV824" i="1" s="1"/>
  <c r="AL824" i="1"/>
  <c r="BD824" i="1"/>
  <c r="AT820" i="1"/>
  <c r="AV820" i="1" s="1"/>
  <c r="AL820" i="1"/>
  <c r="BD820" i="1"/>
  <c r="AT816" i="1"/>
  <c r="AV816" i="1" s="1"/>
  <c r="AL816" i="1"/>
  <c r="BD816" i="1"/>
  <c r="AT812" i="1"/>
  <c r="AV812" i="1" s="1"/>
  <c r="AL812" i="1"/>
  <c r="BD812" i="1"/>
  <c r="AT808" i="1"/>
  <c r="AV808" i="1" s="1"/>
  <c r="AL808" i="1"/>
  <c r="BD808" i="1"/>
  <c r="AT804" i="1"/>
  <c r="AL804" i="1"/>
  <c r="BD804" i="1"/>
  <c r="AT800" i="1"/>
  <c r="AL800" i="1"/>
  <c r="BD800" i="1"/>
  <c r="AT796" i="1"/>
  <c r="AV796" i="1" s="1"/>
  <c r="AL796" i="1"/>
  <c r="BD796" i="1"/>
  <c r="AT792" i="1"/>
  <c r="AV792" i="1" s="1"/>
  <c r="AL792" i="1"/>
  <c r="BD792" i="1"/>
  <c r="AT788" i="1"/>
  <c r="AL788" i="1"/>
  <c r="BD788" i="1"/>
  <c r="AT784" i="1"/>
  <c r="AL784" i="1"/>
  <c r="BD784" i="1"/>
  <c r="AT780" i="1"/>
  <c r="AV780" i="1" s="1"/>
  <c r="AL780" i="1"/>
  <c r="BD780" i="1"/>
  <c r="AT776" i="1"/>
  <c r="AV776" i="1" s="1"/>
  <c r="AL776" i="1"/>
  <c r="BD776" i="1"/>
  <c r="AT772" i="1"/>
  <c r="AL772" i="1"/>
  <c r="BD772" i="1"/>
  <c r="AT768" i="1"/>
  <c r="AL768" i="1"/>
  <c r="BD768" i="1"/>
  <c r="AT764" i="1"/>
  <c r="AV764" i="1" s="1"/>
  <c r="AL764" i="1"/>
  <c r="BD764" i="1"/>
  <c r="AT760" i="1"/>
  <c r="AV760" i="1" s="1"/>
  <c r="AL760" i="1"/>
  <c r="BD760" i="1"/>
  <c r="AT756" i="1"/>
  <c r="AV756" i="1" s="1"/>
  <c r="AL756" i="1"/>
  <c r="BD756" i="1"/>
  <c r="AT752" i="1"/>
  <c r="AV752" i="1" s="1"/>
  <c r="AL752" i="1"/>
  <c r="BD752" i="1"/>
  <c r="AT748" i="1"/>
  <c r="AV748" i="1" s="1"/>
  <c r="AL748" i="1"/>
  <c r="BD748" i="1"/>
  <c r="AT744" i="1"/>
  <c r="AV744" i="1" s="1"/>
  <c r="AL744" i="1"/>
  <c r="BD744" i="1"/>
  <c r="AT740" i="1"/>
  <c r="AL740" i="1"/>
  <c r="BD740" i="1"/>
  <c r="AT736" i="1"/>
  <c r="AL736" i="1"/>
  <c r="BD736" i="1"/>
  <c r="AT732" i="1"/>
  <c r="AV732" i="1" s="1"/>
  <c r="AL732" i="1"/>
  <c r="BD732" i="1"/>
  <c r="AT728" i="1"/>
  <c r="AV728" i="1" s="1"/>
  <c r="AL728" i="1"/>
  <c r="BD728" i="1"/>
  <c r="AT724" i="1"/>
  <c r="AL724" i="1"/>
  <c r="BD724" i="1"/>
  <c r="AT720" i="1"/>
  <c r="AL720" i="1"/>
  <c r="BD720" i="1"/>
  <c r="AT716" i="1"/>
  <c r="AV716" i="1" s="1"/>
  <c r="AL716" i="1"/>
  <c r="BD716" i="1"/>
  <c r="AT712" i="1"/>
  <c r="AV712" i="1" s="1"/>
  <c r="AL712" i="1"/>
  <c r="BD712" i="1"/>
  <c r="AT708" i="1"/>
  <c r="AL708" i="1"/>
  <c r="BD708" i="1"/>
  <c r="AT704" i="1"/>
  <c r="AL704" i="1"/>
  <c r="BD704" i="1"/>
  <c r="AT700" i="1"/>
  <c r="AV700" i="1" s="1"/>
  <c r="AL700" i="1"/>
  <c r="BD700" i="1"/>
  <c r="AT696" i="1"/>
  <c r="AV696" i="1" s="1"/>
  <c r="AL696" i="1"/>
  <c r="BD696" i="1"/>
  <c r="AT692" i="1"/>
  <c r="AV692" i="1" s="1"/>
  <c r="AL692" i="1"/>
  <c r="BD692" i="1"/>
  <c r="AT688" i="1"/>
  <c r="AV688" i="1" s="1"/>
  <c r="AL688" i="1"/>
  <c r="BD688" i="1"/>
  <c r="AT684" i="1"/>
  <c r="AV684" i="1" s="1"/>
  <c r="AL684" i="1"/>
  <c r="BD684" i="1"/>
  <c r="AT680" i="1"/>
  <c r="AV680" i="1" s="1"/>
  <c r="AL680" i="1"/>
  <c r="BD680" i="1"/>
  <c r="AT676" i="1"/>
  <c r="AL676" i="1"/>
  <c r="BD676" i="1"/>
  <c r="AT672" i="1"/>
  <c r="AL672" i="1"/>
  <c r="BD672" i="1"/>
  <c r="AT668" i="1"/>
  <c r="AV668" i="1" s="1"/>
  <c r="AL668" i="1"/>
  <c r="BD668" i="1"/>
  <c r="AT664" i="1"/>
  <c r="AV664" i="1" s="1"/>
  <c r="AL664" i="1"/>
  <c r="BD664" i="1"/>
  <c r="AT660" i="1"/>
  <c r="AL660" i="1"/>
  <c r="BD660" i="1"/>
  <c r="AT656" i="1"/>
  <c r="AL656" i="1"/>
  <c r="BD656" i="1"/>
  <c r="AT652" i="1"/>
  <c r="AV652" i="1" s="1"/>
  <c r="AL652" i="1"/>
  <c r="BD652" i="1"/>
  <c r="AT648" i="1"/>
  <c r="AV648" i="1" s="1"/>
  <c r="AL648" i="1"/>
  <c r="BD648" i="1"/>
  <c r="AT644" i="1"/>
  <c r="AL644" i="1"/>
  <c r="BD644" i="1"/>
  <c r="AT640" i="1"/>
  <c r="AL640" i="1"/>
  <c r="BD640" i="1"/>
  <c r="AT636" i="1"/>
  <c r="AV636" i="1" s="1"/>
  <c r="AL636" i="1"/>
  <c r="BD636" i="1"/>
  <c r="AT632" i="1"/>
  <c r="AV632" i="1" s="1"/>
  <c r="AL632" i="1"/>
  <c r="BD632" i="1"/>
  <c r="AT628" i="1"/>
  <c r="AV628" i="1" s="1"/>
  <c r="AL628" i="1"/>
  <c r="BD628" i="1"/>
  <c r="AT624" i="1"/>
  <c r="AV624" i="1" s="1"/>
  <c r="AL624" i="1"/>
  <c r="BD624" i="1"/>
  <c r="AT620" i="1"/>
  <c r="AV620" i="1" s="1"/>
  <c r="AL620" i="1"/>
  <c r="BD620" i="1"/>
  <c r="AT616" i="1"/>
  <c r="AV616" i="1" s="1"/>
  <c r="AL616" i="1"/>
  <c r="BD616" i="1"/>
  <c r="AT612" i="1"/>
  <c r="AL612" i="1"/>
  <c r="BD612" i="1"/>
  <c r="AT608" i="1"/>
  <c r="AL608" i="1"/>
  <c r="BD608" i="1"/>
  <c r="AT604" i="1"/>
  <c r="AV604" i="1" s="1"/>
  <c r="AL604" i="1"/>
  <c r="BD604" i="1"/>
  <c r="AT600" i="1"/>
  <c r="AV600" i="1" s="1"/>
  <c r="AL600" i="1"/>
  <c r="BD600" i="1"/>
  <c r="AT596" i="1"/>
  <c r="AL596" i="1"/>
  <c r="BD596" i="1"/>
  <c r="AT592" i="1"/>
  <c r="AL592" i="1"/>
  <c r="BD592" i="1"/>
  <c r="AT588" i="1"/>
  <c r="AV588" i="1" s="1"/>
  <c r="AL588" i="1"/>
  <c r="BD588" i="1"/>
  <c r="AT584" i="1"/>
  <c r="AV584" i="1" s="1"/>
  <c r="AL584" i="1"/>
  <c r="BD584" i="1"/>
  <c r="AT580" i="1"/>
  <c r="AL580" i="1"/>
  <c r="BD580" i="1"/>
  <c r="AT576" i="1"/>
  <c r="AL576" i="1"/>
  <c r="BD576" i="1"/>
  <c r="AT572" i="1"/>
  <c r="AV572" i="1" s="1"/>
  <c r="AL572" i="1"/>
  <c r="BD572" i="1"/>
  <c r="AT568" i="1"/>
  <c r="AV568" i="1" s="1"/>
  <c r="AL568" i="1"/>
  <c r="BD568" i="1"/>
  <c r="AT564" i="1"/>
  <c r="AV564" i="1" s="1"/>
  <c r="AL564" i="1"/>
  <c r="BD564" i="1"/>
  <c r="AT560" i="1"/>
  <c r="AV560" i="1" s="1"/>
  <c r="AL560" i="1"/>
  <c r="BD560" i="1"/>
  <c r="AT556" i="1"/>
  <c r="AV556" i="1" s="1"/>
  <c r="AL556" i="1"/>
  <c r="BD556" i="1"/>
  <c r="AT552" i="1"/>
  <c r="AV552" i="1" s="1"/>
  <c r="AL552" i="1"/>
  <c r="BD552" i="1"/>
  <c r="AT548" i="1"/>
  <c r="AL548" i="1"/>
  <c r="BD548" i="1"/>
  <c r="AT544" i="1"/>
  <c r="AL544" i="1"/>
  <c r="BD544" i="1"/>
  <c r="AT540" i="1"/>
  <c r="AV540" i="1" s="1"/>
  <c r="AL540" i="1"/>
  <c r="BD540" i="1"/>
  <c r="AT536" i="1"/>
  <c r="AV536" i="1" s="1"/>
  <c r="AL536" i="1"/>
  <c r="BD536" i="1"/>
  <c r="AT532" i="1"/>
  <c r="AL532" i="1"/>
  <c r="BD532" i="1"/>
  <c r="AT528" i="1"/>
  <c r="AL528" i="1"/>
  <c r="BD528" i="1"/>
  <c r="AT524" i="1"/>
  <c r="AV524" i="1" s="1"/>
  <c r="AL524" i="1"/>
  <c r="BD524" i="1"/>
  <c r="AT520" i="1"/>
  <c r="AV520" i="1" s="1"/>
  <c r="AL520" i="1"/>
  <c r="BD520" i="1"/>
  <c r="AT516" i="1"/>
  <c r="AL516" i="1"/>
  <c r="BD516" i="1"/>
  <c r="AT512" i="1"/>
  <c r="AL512" i="1"/>
  <c r="BD512" i="1"/>
  <c r="AT508" i="1"/>
  <c r="AV508" i="1" s="1"/>
  <c r="AL508" i="1"/>
  <c r="BD508" i="1"/>
  <c r="AT504" i="1"/>
  <c r="AV504" i="1" s="1"/>
  <c r="AL504" i="1"/>
  <c r="BD504" i="1"/>
  <c r="AT500" i="1"/>
  <c r="AV500" i="1" s="1"/>
  <c r="AL500" i="1"/>
  <c r="BD500" i="1"/>
  <c r="AT496" i="1"/>
  <c r="AV496" i="1" s="1"/>
  <c r="AL496" i="1"/>
  <c r="BD496" i="1"/>
  <c r="AT492" i="1"/>
  <c r="AV492" i="1" s="1"/>
  <c r="AL492" i="1"/>
  <c r="BD492" i="1"/>
  <c r="AT488" i="1"/>
  <c r="AV488" i="1" s="1"/>
  <c r="AL488" i="1"/>
  <c r="BD488" i="1"/>
  <c r="AT484" i="1"/>
  <c r="AL484" i="1"/>
  <c r="BD484" i="1"/>
  <c r="AT480" i="1"/>
  <c r="AL480" i="1"/>
  <c r="BD480" i="1"/>
  <c r="AT476" i="1"/>
  <c r="AV476" i="1" s="1"/>
  <c r="AL476" i="1"/>
  <c r="BD476" i="1"/>
  <c r="AT472" i="1"/>
  <c r="AV472" i="1" s="1"/>
  <c r="AL472" i="1"/>
  <c r="BD472" i="1"/>
  <c r="AT468" i="1"/>
  <c r="AL468" i="1"/>
  <c r="BD468" i="1"/>
  <c r="AT464" i="1"/>
  <c r="AL464" i="1"/>
  <c r="BD464" i="1"/>
  <c r="AT460" i="1"/>
  <c r="AV460" i="1" s="1"/>
  <c r="AL460" i="1"/>
  <c r="BD460" i="1"/>
  <c r="AT456" i="1"/>
  <c r="AV456" i="1" s="1"/>
  <c r="AL456" i="1"/>
  <c r="BD456" i="1"/>
  <c r="AT452" i="1"/>
  <c r="AL452" i="1"/>
  <c r="BD452" i="1"/>
  <c r="AT448" i="1"/>
  <c r="AL448" i="1"/>
  <c r="BD448" i="1"/>
  <c r="AT444" i="1"/>
  <c r="AV444" i="1" s="1"/>
  <c r="AL444" i="1"/>
  <c r="BD444" i="1"/>
  <c r="AT440" i="1"/>
  <c r="AV440" i="1" s="1"/>
  <c r="AL440" i="1"/>
  <c r="BD440" i="1"/>
  <c r="AT436" i="1"/>
  <c r="AV436" i="1" s="1"/>
  <c r="AL436" i="1"/>
  <c r="BD436" i="1"/>
  <c r="AT432" i="1"/>
  <c r="AV432" i="1" s="1"/>
  <c r="AL432" i="1"/>
  <c r="BD432" i="1"/>
  <c r="AT428" i="1"/>
  <c r="AV428" i="1" s="1"/>
  <c r="AL428" i="1"/>
  <c r="BD428" i="1"/>
  <c r="AT424" i="1"/>
  <c r="AV424" i="1" s="1"/>
  <c r="AL424" i="1"/>
  <c r="BD424" i="1"/>
  <c r="AT420" i="1"/>
  <c r="AL420" i="1"/>
  <c r="BD420" i="1"/>
  <c r="AT416" i="1"/>
  <c r="AL416" i="1"/>
  <c r="BD416" i="1"/>
  <c r="AT412" i="1"/>
  <c r="AV412" i="1" s="1"/>
  <c r="AL412" i="1"/>
  <c r="BD412" i="1"/>
  <c r="AT408" i="1"/>
  <c r="AV408" i="1" s="1"/>
  <c r="AL408" i="1"/>
  <c r="BD408" i="1"/>
  <c r="AT404" i="1"/>
  <c r="AL404" i="1"/>
  <c r="BD404" i="1"/>
  <c r="AT400" i="1"/>
  <c r="AL400" i="1"/>
  <c r="BD400" i="1"/>
  <c r="AT396" i="1"/>
  <c r="AV396" i="1" s="1"/>
  <c r="AL396" i="1"/>
  <c r="BD396" i="1"/>
  <c r="AT392" i="1"/>
  <c r="AV392" i="1" s="1"/>
  <c r="AL392" i="1"/>
  <c r="BD392" i="1"/>
  <c r="AT388" i="1"/>
  <c r="AL388" i="1"/>
  <c r="BD388" i="1"/>
  <c r="AT384" i="1"/>
  <c r="AL384" i="1"/>
  <c r="BD384" i="1"/>
  <c r="AT380" i="1"/>
  <c r="AV380" i="1" s="1"/>
  <c r="AL380" i="1"/>
  <c r="BD380" i="1"/>
  <c r="AT376" i="1"/>
  <c r="AV376" i="1" s="1"/>
  <c r="AL376" i="1"/>
  <c r="BD376" i="1"/>
  <c r="AT372" i="1"/>
  <c r="AV372" i="1" s="1"/>
  <c r="AL372" i="1"/>
  <c r="BD372" i="1"/>
  <c r="AT368" i="1"/>
  <c r="AV368" i="1" s="1"/>
  <c r="AL368" i="1"/>
  <c r="BD368" i="1"/>
  <c r="AT364" i="1"/>
  <c r="AV364" i="1" s="1"/>
  <c r="AL364" i="1"/>
  <c r="BD364" i="1"/>
  <c r="AT360" i="1"/>
  <c r="AV360" i="1" s="1"/>
  <c r="AL360" i="1"/>
  <c r="BD360" i="1"/>
  <c r="AT356" i="1"/>
  <c r="AL356" i="1"/>
  <c r="BD356" i="1"/>
  <c r="AT352" i="1"/>
  <c r="AL352" i="1"/>
  <c r="BD352" i="1"/>
  <c r="AT348" i="1"/>
  <c r="AV348" i="1" s="1"/>
  <c r="AL348" i="1"/>
  <c r="BD348" i="1"/>
  <c r="AT344" i="1"/>
  <c r="AV344" i="1" s="1"/>
  <c r="AL344" i="1"/>
  <c r="BD344" i="1"/>
  <c r="AT340" i="1"/>
  <c r="AL340" i="1"/>
  <c r="BD340" i="1"/>
  <c r="AT336" i="1"/>
  <c r="AL336" i="1"/>
  <c r="BD336" i="1"/>
  <c r="AT332" i="1"/>
  <c r="AV332" i="1" s="1"/>
  <c r="AL332" i="1"/>
  <c r="BD332" i="1"/>
  <c r="AT328" i="1"/>
  <c r="AV328" i="1" s="1"/>
  <c r="AL328" i="1"/>
  <c r="BD328" i="1"/>
  <c r="AT324" i="1"/>
  <c r="AL324" i="1"/>
  <c r="BD324" i="1"/>
  <c r="AT320" i="1"/>
  <c r="AL320" i="1"/>
  <c r="BD320" i="1"/>
  <c r="AT316" i="1"/>
  <c r="AV316" i="1" s="1"/>
  <c r="AL316" i="1"/>
  <c r="BD316" i="1"/>
  <c r="AT312" i="1"/>
  <c r="AV312" i="1" s="1"/>
  <c r="AL312" i="1"/>
  <c r="BD312" i="1"/>
  <c r="AT308" i="1"/>
  <c r="AV308" i="1" s="1"/>
  <c r="AL308" i="1"/>
  <c r="BD308" i="1"/>
  <c r="AT304" i="1"/>
  <c r="AV304" i="1" s="1"/>
  <c r="AL304" i="1"/>
  <c r="BD304" i="1"/>
  <c r="AT300" i="1"/>
  <c r="AV300" i="1" s="1"/>
  <c r="AL300" i="1"/>
  <c r="BD300" i="1"/>
  <c r="AT296" i="1"/>
  <c r="AV296" i="1" s="1"/>
  <c r="AL296" i="1"/>
  <c r="BD296" i="1"/>
  <c r="AT292" i="1"/>
  <c r="AL292" i="1"/>
  <c r="BD292" i="1"/>
  <c r="AT288" i="1"/>
  <c r="AL288" i="1"/>
  <c r="BD288" i="1"/>
  <c r="AT284" i="1"/>
  <c r="AV284" i="1" s="1"/>
  <c r="AL284" i="1"/>
  <c r="BD284" i="1"/>
  <c r="AT280" i="1"/>
  <c r="AV280" i="1" s="1"/>
  <c r="AL280" i="1"/>
  <c r="BD280" i="1"/>
  <c r="AT276" i="1"/>
  <c r="AL276" i="1"/>
  <c r="BD276" i="1"/>
  <c r="AT272" i="1"/>
  <c r="AL272" i="1"/>
  <c r="BD272" i="1"/>
  <c r="AT268" i="1"/>
  <c r="AV268" i="1" s="1"/>
  <c r="AL268" i="1"/>
  <c r="BD268" i="1"/>
  <c r="AT264" i="1"/>
  <c r="AV264" i="1" s="1"/>
  <c r="AL264" i="1"/>
  <c r="BD264" i="1"/>
  <c r="AT260" i="1"/>
  <c r="AL260" i="1"/>
  <c r="BD260" i="1"/>
  <c r="AT256" i="1"/>
  <c r="AL256" i="1"/>
  <c r="BD256" i="1"/>
  <c r="AT252" i="1"/>
  <c r="AV252" i="1" s="1"/>
  <c r="AL252" i="1"/>
  <c r="BD252" i="1"/>
  <c r="AT248" i="1"/>
  <c r="AV248" i="1" s="1"/>
  <c r="AL248" i="1"/>
  <c r="BD248" i="1"/>
  <c r="AT244" i="1"/>
  <c r="AV244" i="1" s="1"/>
  <c r="AL244" i="1"/>
  <c r="BD244" i="1"/>
  <c r="AT240" i="1"/>
  <c r="AV240" i="1" s="1"/>
  <c r="AL240" i="1"/>
  <c r="BD240" i="1"/>
  <c r="AT236" i="1"/>
  <c r="AV236" i="1" s="1"/>
  <c r="AL236" i="1"/>
  <c r="BD236" i="1"/>
  <c r="AT232" i="1"/>
  <c r="AV232" i="1" s="1"/>
  <c r="AL232" i="1"/>
  <c r="BD232" i="1"/>
  <c r="AT228" i="1"/>
  <c r="AL228" i="1"/>
  <c r="BD228" i="1"/>
  <c r="AT224" i="1"/>
  <c r="AL224" i="1"/>
  <c r="BD224" i="1"/>
  <c r="AT220" i="1"/>
  <c r="AV220" i="1" s="1"/>
  <c r="AL220" i="1"/>
  <c r="BD220" i="1"/>
  <c r="AT216" i="1"/>
  <c r="AV216" i="1" s="1"/>
  <c r="AL216" i="1"/>
  <c r="BD216" i="1"/>
  <c r="AT212" i="1"/>
  <c r="AL212" i="1"/>
  <c r="BD212" i="1"/>
  <c r="AT208" i="1"/>
  <c r="AL208" i="1"/>
  <c r="BD208" i="1"/>
  <c r="AT204" i="1"/>
  <c r="AV204" i="1" s="1"/>
  <c r="AL204" i="1"/>
  <c r="BD204" i="1"/>
  <c r="AT200" i="1"/>
  <c r="AV200" i="1" s="1"/>
  <c r="AL200" i="1"/>
  <c r="BD200" i="1"/>
  <c r="AT196" i="1"/>
  <c r="AL196" i="1"/>
  <c r="BD196" i="1"/>
  <c r="AT192" i="1"/>
  <c r="AL192" i="1"/>
  <c r="BD192" i="1"/>
  <c r="AT188" i="1"/>
  <c r="AV188" i="1" s="1"/>
  <c r="AL188" i="1"/>
  <c r="BD188" i="1"/>
  <c r="AT184" i="1"/>
  <c r="AV184" i="1" s="1"/>
  <c r="AL184" i="1"/>
  <c r="BD184" i="1"/>
  <c r="AT180" i="1"/>
  <c r="AV180" i="1" s="1"/>
  <c r="AL180" i="1"/>
  <c r="BD180" i="1"/>
  <c r="AT176" i="1"/>
  <c r="AV176" i="1" s="1"/>
  <c r="AL176" i="1"/>
  <c r="BD176" i="1"/>
  <c r="AT172" i="1"/>
  <c r="AV172" i="1" s="1"/>
  <c r="AL172" i="1"/>
  <c r="BD172" i="1"/>
  <c r="AT168" i="1"/>
  <c r="AV168" i="1" s="1"/>
  <c r="AL168" i="1"/>
  <c r="BD168" i="1"/>
  <c r="AT164" i="1"/>
  <c r="AL164" i="1"/>
  <c r="BD164" i="1"/>
  <c r="AT160" i="1"/>
  <c r="AL160" i="1"/>
  <c r="BD160" i="1"/>
  <c r="AT156" i="1"/>
  <c r="AV156" i="1" s="1"/>
  <c r="AL156" i="1"/>
  <c r="BD156" i="1"/>
  <c r="AT152" i="1"/>
  <c r="AV152" i="1" s="1"/>
  <c r="AL152" i="1"/>
  <c r="BD152" i="1"/>
  <c r="AT148" i="1"/>
  <c r="AL148" i="1"/>
  <c r="BD148" i="1"/>
  <c r="AT144" i="1"/>
  <c r="AL144" i="1"/>
  <c r="BD144" i="1"/>
  <c r="AT140" i="1"/>
  <c r="AV140" i="1" s="1"/>
  <c r="AL140" i="1"/>
  <c r="BD140" i="1"/>
  <c r="AT136" i="1"/>
  <c r="AV136" i="1" s="1"/>
  <c r="AL136" i="1"/>
  <c r="BD136" i="1"/>
  <c r="AT132" i="1"/>
  <c r="AV132" i="1" s="1"/>
  <c r="AL132" i="1"/>
  <c r="BD132" i="1"/>
  <c r="AT128" i="1"/>
  <c r="AL128" i="1"/>
  <c r="BD128" i="1"/>
  <c r="AT124" i="1"/>
  <c r="AV124" i="1" s="1"/>
  <c r="AL124" i="1"/>
  <c r="BD124" i="1"/>
  <c r="AT120" i="1"/>
  <c r="AV120" i="1" s="1"/>
  <c r="AL120" i="1"/>
  <c r="BD120" i="1"/>
  <c r="AT116" i="1"/>
  <c r="AL116" i="1"/>
  <c r="BD116" i="1"/>
  <c r="AT112" i="1"/>
  <c r="AV112" i="1" s="1"/>
  <c r="AL112" i="1"/>
  <c r="BD112" i="1"/>
  <c r="AT108" i="1"/>
  <c r="AV108" i="1" s="1"/>
  <c r="AL108" i="1"/>
  <c r="BD108" i="1"/>
  <c r="AT104" i="1"/>
  <c r="AV104" i="1" s="1"/>
  <c r="AL104" i="1"/>
  <c r="BD104" i="1"/>
  <c r="AT100" i="1"/>
  <c r="AL100" i="1"/>
  <c r="BD100" i="1"/>
  <c r="AT96" i="1"/>
  <c r="AL96" i="1"/>
  <c r="BD96" i="1"/>
  <c r="AT92" i="1"/>
  <c r="AV92" i="1" s="1"/>
  <c r="AL92" i="1"/>
  <c r="BD92" i="1"/>
  <c r="AT88" i="1"/>
  <c r="AV88" i="1" s="1"/>
  <c r="AL88" i="1"/>
  <c r="BD88" i="1"/>
  <c r="AT84" i="1"/>
  <c r="AL84" i="1"/>
  <c r="BD84" i="1"/>
  <c r="AT80" i="1"/>
  <c r="AL80" i="1"/>
  <c r="BD80" i="1"/>
  <c r="AT76" i="1"/>
  <c r="AV76" i="1" s="1"/>
  <c r="AL76" i="1"/>
  <c r="BD76" i="1"/>
  <c r="AT72" i="1"/>
  <c r="AV72" i="1" s="1"/>
  <c r="AL72" i="1"/>
  <c r="BD72" i="1"/>
  <c r="AT68" i="1"/>
  <c r="AV68" i="1" s="1"/>
  <c r="AL68" i="1"/>
  <c r="BD68" i="1"/>
  <c r="AT64" i="1"/>
  <c r="AL64" i="1"/>
  <c r="BD64" i="1"/>
  <c r="AT60" i="1"/>
  <c r="AV60" i="1" s="1"/>
  <c r="AL60" i="1"/>
  <c r="BD60" i="1"/>
  <c r="AT56" i="1"/>
  <c r="AV56" i="1" s="1"/>
  <c r="AL56" i="1"/>
  <c r="BD56" i="1"/>
  <c r="AT52" i="1"/>
  <c r="AL52" i="1"/>
  <c r="BD52" i="1"/>
  <c r="AT48" i="1"/>
  <c r="AV48" i="1" s="1"/>
  <c r="AL48" i="1"/>
  <c r="BD48" i="1"/>
  <c r="AT44" i="1"/>
  <c r="AV44" i="1" s="1"/>
  <c r="AL44" i="1"/>
  <c r="BD44" i="1"/>
  <c r="AT40" i="1"/>
  <c r="AV40" i="1" s="1"/>
  <c r="AL40" i="1"/>
  <c r="BD40" i="1"/>
  <c r="AT36" i="1"/>
  <c r="AL36" i="1"/>
  <c r="BD36" i="1"/>
  <c r="AT32" i="1"/>
  <c r="AL32" i="1"/>
  <c r="BD32" i="1"/>
  <c r="AT28" i="1"/>
  <c r="AV28" i="1" s="1"/>
  <c r="AL28" i="1"/>
  <c r="BD28" i="1"/>
  <c r="AT24" i="1"/>
  <c r="AV24" i="1" s="1"/>
  <c r="AL24" i="1"/>
  <c r="BD24" i="1"/>
  <c r="AL18" i="1"/>
  <c r="BD18" i="1"/>
  <c r="AL14" i="1"/>
  <c r="BD14" i="1"/>
  <c r="AL10" i="1"/>
  <c r="BD10" i="1"/>
  <c r="BT20" i="1"/>
  <c r="BU20" i="1"/>
  <c r="AL1031" i="1"/>
  <c r="BD1031" i="1"/>
  <c r="AL1027" i="1"/>
  <c r="BD1027" i="1"/>
  <c r="AL1023" i="1"/>
  <c r="BD1023" i="1"/>
  <c r="AL1019" i="1"/>
  <c r="BD1019" i="1"/>
  <c r="AL1015" i="1"/>
  <c r="BD1015" i="1"/>
  <c r="AL1011" i="1"/>
  <c r="BD1011" i="1"/>
  <c r="AL1007" i="1"/>
  <c r="BD1007" i="1"/>
  <c r="AL1003" i="1"/>
  <c r="BD1003" i="1"/>
  <c r="AL999" i="1"/>
  <c r="BD999" i="1"/>
  <c r="AL995" i="1"/>
  <c r="BD995" i="1"/>
  <c r="AL991" i="1"/>
  <c r="BD991" i="1"/>
  <c r="AL987" i="1"/>
  <c r="BD987" i="1"/>
  <c r="AL983" i="1"/>
  <c r="BD983" i="1"/>
  <c r="AL979" i="1"/>
  <c r="BD979" i="1"/>
  <c r="AL975" i="1"/>
  <c r="BD975" i="1"/>
  <c r="AL971" i="1"/>
  <c r="BD971" i="1"/>
  <c r="AL967" i="1"/>
  <c r="BD967" i="1"/>
  <c r="AL963" i="1"/>
  <c r="BD963" i="1"/>
  <c r="AL959" i="1"/>
  <c r="BD959" i="1"/>
  <c r="AL955" i="1"/>
  <c r="BD955" i="1"/>
  <c r="AL951" i="1"/>
  <c r="BD951" i="1"/>
  <c r="AL947" i="1"/>
  <c r="BD947" i="1"/>
  <c r="AL943" i="1"/>
  <c r="BD943" i="1"/>
  <c r="AL939" i="1"/>
  <c r="BD939" i="1"/>
  <c r="AL935" i="1"/>
  <c r="BD935" i="1"/>
  <c r="AL931" i="1"/>
  <c r="BD931" i="1"/>
  <c r="AL927" i="1"/>
  <c r="BD927" i="1"/>
  <c r="AL923" i="1"/>
  <c r="BD923" i="1"/>
  <c r="AL919" i="1"/>
  <c r="BD919" i="1"/>
  <c r="AL915" i="1"/>
  <c r="BD915" i="1"/>
  <c r="BD911" i="1"/>
  <c r="AL911" i="1"/>
  <c r="AL907" i="1"/>
  <c r="BD907" i="1"/>
  <c r="AL903" i="1"/>
  <c r="BD903" i="1"/>
  <c r="AL899" i="1"/>
  <c r="BD899" i="1"/>
  <c r="AL895" i="1"/>
  <c r="BD895" i="1"/>
  <c r="AL891" i="1"/>
  <c r="BD891" i="1"/>
  <c r="AL887" i="1"/>
  <c r="BD887" i="1"/>
  <c r="AL883" i="1"/>
  <c r="BD883" i="1"/>
  <c r="AL879" i="1"/>
  <c r="BD879" i="1"/>
  <c r="AL875" i="1"/>
  <c r="BD875" i="1"/>
  <c r="AL871" i="1"/>
  <c r="BD871" i="1"/>
  <c r="AL867" i="1"/>
  <c r="BD867" i="1"/>
  <c r="AL863" i="1"/>
  <c r="BD863" i="1"/>
  <c r="AL859" i="1"/>
  <c r="BD859" i="1"/>
  <c r="AL855" i="1"/>
  <c r="BD855" i="1"/>
  <c r="AL851" i="1"/>
  <c r="BD851" i="1"/>
  <c r="AL847" i="1"/>
  <c r="BD847" i="1"/>
  <c r="AL843" i="1"/>
  <c r="BD843" i="1"/>
  <c r="AL839" i="1"/>
  <c r="BD839" i="1"/>
  <c r="AL835" i="1"/>
  <c r="BD835" i="1"/>
  <c r="AL831" i="1"/>
  <c r="BD831" i="1"/>
  <c r="AL827" i="1"/>
  <c r="BD827" i="1"/>
  <c r="AL823" i="1"/>
  <c r="BD823" i="1"/>
  <c r="AL819" i="1"/>
  <c r="BD819" i="1"/>
  <c r="AL815" i="1"/>
  <c r="BD815" i="1"/>
  <c r="AL811" i="1"/>
  <c r="BD811" i="1"/>
  <c r="AT807" i="1"/>
  <c r="AL807" i="1"/>
  <c r="BD807" i="1"/>
  <c r="AL803" i="1"/>
  <c r="BD803" i="1"/>
  <c r="AL799" i="1"/>
  <c r="BD799" i="1"/>
  <c r="AL795" i="1"/>
  <c r="BD795" i="1"/>
  <c r="AL791" i="1"/>
  <c r="BD791" i="1"/>
  <c r="AL787" i="1"/>
  <c r="BD787" i="1"/>
  <c r="BD783" i="1"/>
  <c r="AL783" i="1"/>
  <c r="AL779" i="1"/>
  <c r="BD779" i="1"/>
  <c r="AT775" i="1"/>
  <c r="AV775" i="1" s="1"/>
  <c r="AL775" i="1"/>
  <c r="BD775" i="1"/>
  <c r="AL771" i="1"/>
  <c r="BD771" i="1"/>
  <c r="AL767" i="1"/>
  <c r="BD767" i="1"/>
  <c r="AL763" i="1"/>
  <c r="BD763" i="1"/>
  <c r="AL759" i="1"/>
  <c r="BD759" i="1"/>
  <c r="AL755" i="1"/>
  <c r="BD755" i="1"/>
  <c r="AL751" i="1"/>
  <c r="BD751" i="1"/>
  <c r="AL747" i="1"/>
  <c r="BD747" i="1"/>
  <c r="AL743" i="1"/>
  <c r="BD743" i="1"/>
  <c r="AL739" i="1"/>
  <c r="BD739" i="1"/>
  <c r="AL735" i="1"/>
  <c r="BD735" i="1"/>
  <c r="AL731" i="1"/>
  <c r="BD731" i="1"/>
  <c r="AL727" i="1"/>
  <c r="BD727" i="1"/>
  <c r="AL723" i="1"/>
  <c r="BD723" i="1"/>
  <c r="AL719" i="1"/>
  <c r="BD719" i="1"/>
  <c r="AL715" i="1"/>
  <c r="BD715" i="1"/>
  <c r="AL711" i="1"/>
  <c r="BD711" i="1"/>
  <c r="AL707" i="1"/>
  <c r="BD707" i="1"/>
  <c r="AL703" i="1"/>
  <c r="BD703" i="1"/>
  <c r="AL699" i="1"/>
  <c r="BD699" i="1"/>
  <c r="AL695" i="1"/>
  <c r="BD695" i="1"/>
  <c r="AL691" i="1"/>
  <c r="BD691" i="1"/>
  <c r="AL687" i="1"/>
  <c r="BD687" i="1"/>
  <c r="AL683" i="1"/>
  <c r="BD683" i="1"/>
  <c r="AL679" i="1"/>
  <c r="BD679" i="1"/>
  <c r="AL675" i="1"/>
  <c r="BD675" i="1"/>
  <c r="AL671" i="1"/>
  <c r="BD671" i="1"/>
  <c r="AL667" i="1"/>
  <c r="BD667" i="1"/>
  <c r="AT663" i="1"/>
  <c r="AV663" i="1" s="1"/>
  <c r="AL663" i="1"/>
  <c r="BD663" i="1"/>
  <c r="AL659" i="1"/>
  <c r="BD659" i="1"/>
  <c r="AL655" i="1"/>
  <c r="BD655" i="1"/>
  <c r="AL651" i="1"/>
  <c r="BD651" i="1"/>
  <c r="AL647" i="1"/>
  <c r="BD647" i="1"/>
  <c r="AL643" i="1"/>
  <c r="BD643" i="1"/>
  <c r="AL639" i="1"/>
  <c r="BD639" i="1"/>
  <c r="AL635" i="1"/>
  <c r="BD635" i="1"/>
  <c r="AL631" i="1"/>
  <c r="BD631" i="1"/>
  <c r="AL627" i="1"/>
  <c r="BD627" i="1"/>
  <c r="AL623" i="1"/>
  <c r="BD623" i="1"/>
  <c r="AL619" i="1"/>
  <c r="BD619" i="1"/>
  <c r="AT615" i="1"/>
  <c r="AL615" i="1"/>
  <c r="BD615" i="1"/>
  <c r="AL611" i="1"/>
  <c r="BD611" i="1"/>
  <c r="AL607" i="1"/>
  <c r="BD607" i="1"/>
  <c r="AL603" i="1"/>
  <c r="BD603" i="1"/>
  <c r="AT599" i="1"/>
  <c r="AL599" i="1"/>
  <c r="BD599" i="1"/>
  <c r="AL595" i="1"/>
  <c r="BD595" i="1"/>
  <c r="AL591" i="1"/>
  <c r="BD591" i="1"/>
  <c r="AL587" i="1"/>
  <c r="BD587" i="1"/>
  <c r="AT583" i="1"/>
  <c r="AV583" i="1" s="1"/>
  <c r="AL583" i="1"/>
  <c r="BD583" i="1"/>
  <c r="AL579" i="1"/>
  <c r="BD579" i="1"/>
  <c r="AL575" i="1"/>
  <c r="BD575" i="1"/>
  <c r="AL571" i="1"/>
  <c r="BD571" i="1"/>
  <c r="AT567" i="1"/>
  <c r="AV567" i="1" s="1"/>
  <c r="AL567" i="1"/>
  <c r="BD567" i="1"/>
  <c r="AL563" i="1"/>
  <c r="BD563" i="1"/>
  <c r="AL559" i="1"/>
  <c r="BD559" i="1"/>
  <c r="AL555" i="1"/>
  <c r="BD555" i="1"/>
  <c r="AT551" i="1"/>
  <c r="AL551" i="1"/>
  <c r="BD551" i="1"/>
  <c r="AL547" i="1"/>
  <c r="BD547" i="1"/>
  <c r="AL543" i="1"/>
  <c r="BD543" i="1"/>
  <c r="AL539" i="1"/>
  <c r="BD539" i="1"/>
  <c r="AT535" i="1"/>
  <c r="AV535" i="1" s="1"/>
  <c r="AL535" i="1"/>
  <c r="BD535" i="1"/>
  <c r="AL531" i="1"/>
  <c r="BD531" i="1"/>
  <c r="AL527" i="1"/>
  <c r="BD527" i="1"/>
  <c r="AL523" i="1"/>
  <c r="BD523" i="1"/>
  <c r="AL519" i="1"/>
  <c r="BD519" i="1"/>
  <c r="AL515" i="1"/>
  <c r="BD515" i="1"/>
  <c r="AL511" i="1"/>
  <c r="BD511" i="1"/>
  <c r="AL507" i="1"/>
  <c r="BD507" i="1"/>
  <c r="AL503" i="1"/>
  <c r="BD503" i="1"/>
  <c r="AL499" i="1"/>
  <c r="BD499" i="1"/>
  <c r="AL495" i="1"/>
  <c r="BD495" i="1"/>
  <c r="AL491" i="1"/>
  <c r="BD491" i="1"/>
  <c r="AL487" i="1"/>
  <c r="BD487" i="1"/>
  <c r="AL483" i="1"/>
  <c r="BD483" i="1"/>
  <c r="AL479" i="1"/>
  <c r="BD479" i="1"/>
  <c r="AL475" i="1"/>
  <c r="BD475" i="1"/>
  <c r="AL471" i="1"/>
  <c r="BD471" i="1"/>
  <c r="AL467" i="1"/>
  <c r="BD467" i="1"/>
  <c r="AL463" i="1"/>
  <c r="BD463" i="1"/>
  <c r="AL459" i="1"/>
  <c r="BD459" i="1"/>
  <c r="AL455" i="1"/>
  <c r="BD455" i="1"/>
  <c r="AL451" i="1"/>
  <c r="BD451" i="1"/>
  <c r="AL447" i="1"/>
  <c r="BD447" i="1"/>
  <c r="AL443" i="1"/>
  <c r="BD443" i="1"/>
  <c r="AL439" i="1"/>
  <c r="BD439" i="1"/>
  <c r="AL435" i="1"/>
  <c r="BD435" i="1"/>
  <c r="AL431" i="1"/>
  <c r="BD431" i="1"/>
  <c r="AL427" i="1"/>
  <c r="BD427" i="1"/>
  <c r="AL423" i="1"/>
  <c r="BD423" i="1"/>
  <c r="AL419" i="1"/>
  <c r="BD419" i="1"/>
  <c r="AL415" i="1"/>
  <c r="BD415" i="1"/>
  <c r="AL411" i="1"/>
  <c r="BD411" i="1"/>
  <c r="AL407" i="1"/>
  <c r="BD407" i="1"/>
  <c r="AL403" i="1"/>
  <c r="BD403" i="1"/>
  <c r="AL399" i="1"/>
  <c r="BD399" i="1"/>
  <c r="AL395" i="1"/>
  <c r="BD395" i="1"/>
  <c r="AL391" i="1"/>
  <c r="BD391" i="1"/>
  <c r="AL387" i="1"/>
  <c r="BD387" i="1"/>
  <c r="AL383" i="1"/>
  <c r="BD383" i="1"/>
  <c r="AL379" i="1"/>
  <c r="BD379" i="1"/>
  <c r="AL375" i="1"/>
  <c r="BD375" i="1"/>
  <c r="AL371" i="1"/>
  <c r="BD371" i="1"/>
  <c r="AL367" i="1"/>
  <c r="BD367" i="1"/>
  <c r="AL363" i="1"/>
  <c r="BD363" i="1"/>
  <c r="AL359" i="1"/>
  <c r="BD359" i="1"/>
  <c r="AL355" i="1"/>
  <c r="BD355" i="1"/>
  <c r="AL351" i="1"/>
  <c r="BD351" i="1"/>
  <c r="AL347" i="1"/>
  <c r="AM347" i="1" s="1"/>
  <c r="BD347" i="1"/>
  <c r="AT343" i="1"/>
  <c r="AV343" i="1" s="1"/>
  <c r="AL343" i="1"/>
  <c r="BD343" i="1"/>
  <c r="AL339" i="1"/>
  <c r="BD339" i="1"/>
  <c r="AL335" i="1"/>
  <c r="BD335" i="1"/>
  <c r="AL331" i="1"/>
  <c r="AM331" i="1" s="1"/>
  <c r="BD331" i="1"/>
  <c r="AL327" i="1"/>
  <c r="BD327" i="1"/>
  <c r="AL323" i="1"/>
  <c r="BD323" i="1"/>
  <c r="AL319" i="1"/>
  <c r="BD319" i="1"/>
  <c r="AL315" i="1"/>
  <c r="AM315" i="1" s="1"/>
  <c r="BD315" i="1"/>
  <c r="AL311" i="1"/>
  <c r="BD311" i="1"/>
  <c r="AL307" i="1"/>
  <c r="BD307" i="1"/>
  <c r="AL303" i="1"/>
  <c r="BD303" i="1"/>
  <c r="AL299" i="1"/>
  <c r="BD299" i="1"/>
  <c r="AL295" i="1"/>
  <c r="BD295" i="1"/>
  <c r="AL291" i="1"/>
  <c r="BD291" i="1"/>
  <c r="AL287" i="1"/>
  <c r="BD287" i="1"/>
  <c r="AL283" i="1"/>
  <c r="BD283" i="1"/>
  <c r="AT279" i="1"/>
  <c r="AV279" i="1" s="1"/>
  <c r="AL279" i="1"/>
  <c r="BD279" i="1"/>
  <c r="AL275" i="1"/>
  <c r="AM275" i="1" s="1"/>
  <c r="BD275" i="1"/>
  <c r="AL271" i="1"/>
  <c r="BD271" i="1"/>
  <c r="AL267" i="1"/>
  <c r="BD267" i="1"/>
  <c r="AL263" i="1"/>
  <c r="BD263" i="1"/>
  <c r="AL259" i="1"/>
  <c r="AM259" i="1" s="1"/>
  <c r="BD259" i="1"/>
  <c r="AL255" i="1"/>
  <c r="BD255" i="1"/>
  <c r="AL251" i="1"/>
  <c r="BD251" i="1"/>
  <c r="AL247" i="1"/>
  <c r="BD247" i="1"/>
  <c r="AL243" i="1"/>
  <c r="BD243" i="1"/>
  <c r="AL239" i="1"/>
  <c r="BD239" i="1"/>
  <c r="AL235" i="1"/>
  <c r="BD235" i="1"/>
  <c r="AL231" i="1"/>
  <c r="BD231" i="1"/>
  <c r="AL227" i="1"/>
  <c r="AM227" i="1" s="1"/>
  <c r="BD227" i="1"/>
  <c r="AL223" i="1"/>
  <c r="BD223" i="1"/>
  <c r="AL219" i="1"/>
  <c r="BD219" i="1"/>
  <c r="AL215" i="1"/>
  <c r="BD215" i="1"/>
  <c r="AL211" i="1"/>
  <c r="BD211" i="1"/>
  <c r="AL207" i="1"/>
  <c r="BD207" i="1"/>
  <c r="AL203" i="1"/>
  <c r="BD203" i="1"/>
  <c r="AL199" i="1"/>
  <c r="AM199" i="1" s="1"/>
  <c r="BD199" i="1"/>
  <c r="AL195" i="1"/>
  <c r="BD195" i="1"/>
  <c r="AL191" i="1"/>
  <c r="BD191" i="1"/>
  <c r="AL187" i="1"/>
  <c r="BD187" i="1"/>
  <c r="AL183" i="1"/>
  <c r="BD183" i="1"/>
  <c r="AL179" i="1"/>
  <c r="BD179" i="1"/>
  <c r="AL175" i="1"/>
  <c r="BD175" i="1"/>
  <c r="AL171" i="1"/>
  <c r="BD171" i="1"/>
  <c r="AL167" i="1"/>
  <c r="AM167" i="1" s="1"/>
  <c r="BD167" i="1"/>
  <c r="AL163" i="1"/>
  <c r="BD163" i="1"/>
  <c r="AL159" i="1"/>
  <c r="BD159" i="1"/>
  <c r="AL155" i="1"/>
  <c r="BD155" i="1"/>
  <c r="AT151" i="1"/>
  <c r="AV151" i="1" s="1"/>
  <c r="AL151" i="1"/>
  <c r="BD151" i="1"/>
  <c r="AL147" i="1"/>
  <c r="BD147" i="1"/>
  <c r="AL143" i="1"/>
  <c r="AM143" i="1" s="1"/>
  <c r="BD143" i="1"/>
  <c r="AL139" i="1"/>
  <c r="BD139" i="1"/>
  <c r="AL135" i="1"/>
  <c r="AM135" i="1" s="1"/>
  <c r="BD135" i="1"/>
  <c r="AL131" i="1"/>
  <c r="BD131" i="1"/>
  <c r="AL127" i="1"/>
  <c r="BD127" i="1"/>
  <c r="AL123" i="1"/>
  <c r="BD123" i="1"/>
  <c r="AL119" i="1"/>
  <c r="BD119" i="1"/>
  <c r="AL115" i="1"/>
  <c r="BD115" i="1"/>
  <c r="AL111" i="1"/>
  <c r="BD111" i="1"/>
  <c r="AL107" i="1"/>
  <c r="BD107" i="1"/>
  <c r="AL103" i="1"/>
  <c r="BD103" i="1"/>
  <c r="AL99" i="1"/>
  <c r="BD99" i="1"/>
  <c r="AL95" i="1"/>
  <c r="BD95" i="1"/>
  <c r="AL91" i="1"/>
  <c r="BD91" i="1"/>
  <c r="AT87" i="1"/>
  <c r="AL87" i="1"/>
  <c r="BD87" i="1"/>
  <c r="AL83" i="1"/>
  <c r="BD83" i="1"/>
  <c r="AL79" i="1"/>
  <c r="BD79" i="1"/>
  <c r="AL75" i="1"/>
  <c r="BD75" i="1"/>
  <c r="AL71" i="1"/>
  <c r="BD71" i="1"/>
  <c r="AL67" i="1"/>
  <c r="BD67" i="1"/>
  <c r="AL63" i="1"/>
  <c r="BD63" i="1"/>
  <c r="AL59" i="1"/>
  <c r="BD59" i="1"/>
  <c r="AL55" i="1"/>
  <c r="BD55" i="1"/>
  <c r="AL51" i="1"/>
  <c r="BD51" i="1"/>
  <c r="AT47" i="1"/>
  <c r="AV47" i="1" s="1"/>
  <c r="AL47" i="1"/>
  <c r="BD47" i="1"/>
  <c r="AT43" i="1"/>
  <c r="AL43" i="1"/>
  <c r="BD43" i="1"/>
  <c r="AT39" i="1"/>
  <c r="AL39" i="1"/>
  <c r="BD39" i="1"/>
  <c r="AT35" i="1"/>
  <c r="AV35" i="1" s="1"/>
  <c r="AL35" i="1"/>
  <c r="BD35" i="1"/>
  <c r="AT31" i="1"/>
  <c r="AV31" i="1" s="1"/>
  <c r="AL31" i="1"/>
  <c r="BD31" i="1"/>
  <c r="AT27" i="1"/>
  <c r="AL27" i="1"/>
  <c r="BD27" i="1"/>
  <c r="AT23" i="1"/>
  <c r="AL23" i="1"/>
  <c r="AL17" i="1"/>
  <c r="BD17" i="1"/>
  <c r="AL13" i="1"/>
  <c r="BD13" i="1"/>
  <c r="P10" i="1"/>
  <c r="Z1032" i="1"/>
  <c r="AL20" i="1"/>
  <c r="AM19" i="1" s="1"/>
  <c r="U20" i="1"/>
  <c r="BD20" i="1"/>
  <c r="AT20" i="1"/>
  <c r="AV20" i="1" s="1"/>
  <c r="AL1673" i="1"/>
  <c r="AL598" i="1"/>
  <c r="AL1806" i="1"/>
  <c r="BD1806" i="1"/>
  <c r="AL1802" i="1"/>
  <c r="BD1802" i="1"/>
  <c r="AL1798" i="1"/>
  <c r="BD1798" i="1"/>
  <c r="AL1794" i="1"/>
  <c r="BD1794" i="1"/>
  <c r="AL1790" i="1"/>
  <c r="BD1790" i="1"/>
  <c r="AL1786" i="1"/>
  <c r="BD1786" i="1"/>
  <c r="AL1782" i="1"/>
  <c r="BD1782" i="1"/>
  <c r="AL1778" i="1"/>
  <c r="BD1778" i="1"/>
  <c r="AL1774" i="1"/>
  <c r="BD1774" i="1"/>
  <c r="AL1770" i="1"/>
  <c r="BD1770" i="1"/>
  <c r="AL1766" i="1"/>
  <c r="BD1766" i="1"/>
  <c r="AL1762" i="1"/>
  <c r="AM1762" i="1" s="1"/>
  <c r="BD1762" i="1"/>
  <c r="AL1758" i="1"/>
  <c r="BD1758" i="1"/>
  <c r="AL1754" i="1"/>
  <c r="AM1754" i="1" s="1"/>
  <c r="BD1754" i="1"/>
  <c r="AL1750" i="1"/>
  <c r="BD1750" i="1"/>
  <c r="AL1746" i="1"/>
  <c r="BD1746" i="1"/>
  <c r="AL1742" i="1"/>
  <c r="BD1742" i="1"/>
  <c r="AL1738" i="1"/>
  <c r="BD1738" i="1"/>
  <c r="AL1734" i="1"/>
  <c r="BD1734" i="1"/>
  <c r="AL1730" i="1"/>
  <c r="AM1730" i="1" s="1"/>
  <c r="BD1730" i="1"/>
  <c r="AL1726" i="1"/>
  <c r="BD1726" i="1"/>
  <c r="AL1722" i="1"/>
  <c r="BD1722" i="1"/>
  <c r="AL1718" i="1"/>
  <c r="BD1718" i="1"/>
  <c r="AL1714" i="1"/>
  <c r="BD1714" i="1"/>
  <c r="AL1710" i="1"/>
  <c r="BD1710" i="1"/>
  <c r="AL1706" i="1"/>
  <c r="BD1706" i="1"/>
  <c r="AL1702" i="1"/>
  <c r="BD1702" i="1"/>
  <c r="AL1698" i="1"/>
  <c r="BD1698" i="1"/>
  <c r="AL1694" i="1"/>
  <c r="BD1694" i="1"/>
  <c r="AL1690" i="1"/>
  <c r="BD1690" i="1"/>
  <c r="AL1686" i="1"/>
  <c r="BD1686" i="1"/>
  <c r="AL1682" i="1"/>
  <c r="BD1682" i="1"/>
  <c r="AL1678" i="1"/>
  <c r="BD1678" i="1"/>
  <c r="AL1674" i="1"/>
  <c r="BD1674" i="1"/>
  <c r="AL1670" i="1"/>
  <c r="BD1670" i="1"/>
  <c r="AL1666" i="1"/>
  <c r="BD1666" i="1"/>
  <c r="AL1662" i="1"/>
  <c r="BD1662" i="1"/>
  <c r="AL1658" i="1"/>
  <c r="BD1658" i="1"/>
  <c r="AL1654" i="1"/>
  <c r="BD1654" i="1"/>
  <c r="AL1650" i="1"/>
  <c r="BD1650" i="1"/>
  <c r="AL1646" i="1"/>
  <c r="BD1646" i="1"/>
  <c r="AL1642" i="1"/>
  <c r="BD1642" i="1"/>
  <c r="AL1638" i="1"/>
  <c r="BD1638" i="1"/>
  <c r="AL1634" i="1"/>
  <c r="AM1634" i="1" s="1"/>
  <c r="BD1634" i="1"/>
  <c r="AL1630" i="1"/>
  <c r="BD1630" i="1"/>
  <c r="AL1626" i="1"/>
  <c r="BD1626" i="1"/>
  <c r="AL1622" i="1"/>
  <c r="BD1622" i="1"/>
  <c r="AL1618" i="1"/>
  <c r="BD1618" i="1"/>
  <c r="AL1614" i="1"/>
  <c r="BD1614" i="1"/>
  <c r="AL1610" i="1"/>
  <c r="BD1610" i="1"/>
  <c r="AL1606" i="1"/>
  <c r="BD1606" i="1"/>
  <c r="AL1602" i="1"/>
  <c r="BD1602" i="1"/>
  <c r="AL1598" i="1"/>
  <c r="BD1598" i="1"/>
  <c r="AL1594" i="1"/>
  <c r="BD1594" i="1"/>
  <c r="AL1590" i="1"/>
  <c r="BD1590" i="1"/>
  <c r="AL1586" i="1"/>
  <c r="BD1586" i="1"/>
  <c r="AL1582" i="1"/>
  <c r="BD1582" i="1"/>
  <c r="AL1578" i="1"/>
  <c r="BD1578" i="1"/>
  <c r="AL1574" i="1"/>
  <c r="BD1574" i="1"/>
  <c r="AL1570" i="1"/>
  <c r="BD1570" i="1"/>
  <c r="AL1566" i="1"/>
  <c r="BD1566" i="1"/>
  <c r="AL1562" i="1"/>
  <c r="BD1562" i="1"/>
  <c r="AL1558" i="1"/>
  <c r="BD1558" i="1"/>
  <c r="AL1554" i="1"/>
  <c r="BD1554" i="1"/>
  <c r="AL1550" i="1"/>
  <c r="AM1550" i="1" s="1"/>
  <c r="BD1550" i="1"/>
  <c r="AL1546" i="1"/>
  <c r="BD1546" i="1"/>
  <c r="AL1542" i="1"/>
  <c r="BD1542" i="1"/>
  <c r="AL1538" i="1"/>
  <c r="BD1538" i="1"/>
  <c r="AL1534" i="1"/>
  <c r="AM1534" i="1" s="1"/>
  <c r="BD1534" i="1"/>
  <c r="AL1530" i="1"/>
  <c r="BD1530" i="1"/>
  <c r="AL1526" i="1"/>
  <c r="BD1526" i="1"/>
  <c r="AL1522" i="1"/>
  <c r="BD1522" i="1"/>
  <c r="AL1518" i="1"/>
  <c r="AM1518" i="1" s="1"/>
  <c r="BD1518" i="1"/>
  <c r="AL1514" i="1"/>
  <c r="BD1514" i="1"/>
  <c r="AL1510" i="1"/>
  <c r="BD1510" i="1"/>
  <c r="AL1506" i="1"/>
  <c r="BD1506" i="1"/>
  <c r="AL1502" i="1"/>
  <c r="BD1502" i="1"/>
  <c r="AL1498" i="1"/>
  <c r="BD1498" i="1"/>
  <c r="AL1494" i="1"/>
  <c r="BD1494" i="1"/>
  <c r="AL1490" i="1"/>
  <c r="BD1490" i="1"/>
  <c r="AL1486" i="1"/>
  <c r="BD1486" i="1"/>
  <c r="AL1482" i="1"/>
  <c r="BD1482" i="1"/>
  <c r="AL1478" i="1"/>
  <c r="BD1478" i="1"/>
  <c r="AL1474" i="1"/>
  <c r="BD1474" i="1"/>
  <c r="AL1470" i="1"/>
  <c r="BD1470" i="1"/>
  <c r="AL1466" i="1"/>
  <c r="BD1466" i="1"/>
  <c r="AL1462" i="1"/>
  <c r="BD1462" i="1"/>
  <c r="AL1458" i="1"/>
  <c r="AM1458" i="1" s="1"/>
  <c r="BD1458" i="1"/>
  <c r="AL1454" i="1"/>
  <c r="BD1454" i="1"/>
  <c r="AL1450" i="1"/>
  <c r="BD1450" i="1"/>
  <c r="AL1446" i="1"/>
  <c r="BD1446" i="1"/>
  <c r="AL1442" i="1"/>
  <c r="BD1442" i="1"/>
  <c r="AL1438" i="1"/>
  <c r="BD1438" i="1"/>
  <c r="AL1434" i="1"/>
  <c r="BD1434" i="1"/>
  <c r="AL1430" i="1"/>
  <c r="BD1430" i="1"/>
  <c r="AL1426" i="1"/>
  <c r="BD1426" i="1"/>
  <c r="AL1422" i="1"/>
  <c r="BD1422" i="1"/>
  <c r="AL1418" i="1"/>
  <c r="BD1418" i="1"/>
  <c r="AL1414" i="1"/>
  <c r="BD1414" i="1"/>
  <c r="AL1410" i="1"/>
  <c r="BD1410" i="1"/>
  <c r="AL1406" i="1"/>
  <c r="BD1406" i="1"/>
  <c r="AL1402" i="1"/>
  <c r="BD1402" i="1"/>
  <c r="AL1398" i="1"/>
  <c r="AM1398" i="1" s="1"/>
  <c r="BD1398" i="1"/>
  <c r="AL1394" i="1"/>
  <c r="BD1394" i="1"/>
  <c r="AL1390" i="1"/>
  <c r="BD1390" i="1"/>
  <c r="AL1386" i="1"/>
  <c r="BD1386" i="1"/>
  <c r="BD1382" i="1"/>
  <c r="AL1382" i="1"/>
  <c r="AL1378" i="1"/>
  <c r="BD1378" i="1"/>
  <c r="AL1374" i="1"/>
  <c r="AM1374" i="1" s="1"/>
  <c r="BD1374" i="1"/>
  <c r="AL1370" i="1"/>
  <c r="BD1370" i="1"/>
  <c r="AL1366" i="1"/>
  <c r="BD1366" i="1"/>
  <c r="AL1362" i="1"/>
  <c r="BD1362" i="1"/>
  <c r="AL1358" i="1"/>
  <c r="BD1358" i="1"/>
  <c r="AL1354" i="1"/>
  <c r="BD1354" i="1"/>
  <c r="AL1350" i="1"/>
  <c r="BD1350" i="1"/>
  <c r="AL1346" i="1"/>
  <c r="BD1346" i="1"/>
  <c r="AL1342" i="1"/>
  <c r="BD1342" i="1"/>
  <c r="AL1338" i="1"/>
  <c r="BD1338" i="1"/>
  <c r="AL1334" i="1"/>
  <c r="AM1334" i="1" s="1"/>
  <c r="BD1334" i="1"/>
  <c r="AL1330" i="1"/>
  <c r="BD1330" i="1"/>
  <c r="AL1326" i="1"/>
  <c r="AM1326" i="1" s="1"/>
  <c r="BD1326" i="1"/>
  <c r="AL1322" i="1"/>
  <c r="BD1322" i="1"/>
  <c r="AL1318" i="1"/>
  <c r="BD1318" i="1"/>
  <c r="AL1314" i="1"/>
  <c r="BD1314" i="1"/>
  <c r="AL1310" i="1"/>
  <c r="BD1310" i="1"/>
  <c r="AL1306" i="1"/>
  <c r="BD1306" i="1"/>
  <c r="AL1302" i="1"/>
  <c r="BD1302" i="1"/>
  <c r="AL1298" i="1"/>
  <c r="BD1298" i="1"/>
  <c r="AL1294" i="1"/>
  <c r="BD1294" i="1"/>
  <c r="AL1290" i="1"/>
  <c r="BD1290" i="1"/>
  <c r="AL1286" i="1"/>
  <c r="BD1286" i="1"/>
  <c r="AL1282" i="1"/>
  <c r="BD1282" i="1"/>
  <c r="AL1278" i="1"/>
  <c r="AM1278" i="1" s="1"/>
  <c r="BD1278" i="1"/>
  <c r="AL1274" i="1"/>
  <c r="BD1274" i="1"/>
  <c r="AL1270" i="1"/>
  <c r="BD1270" i="1"/>
  <c r="AL1266" i="1"/>
  <c r="BD1266" i="1"/>
  <c r="AL1262" i="1"/>
  <c r="BD1262" i="1"/>
  <c r="AL1258" i="1"/>
  <c r="BD1258" i="1"/>
  <c r="AL1254" i="1"/>
  <c r="AM1254" i="1" s="1"/>
  <c r="BD1254" i="1"/>
  <c r="AL1250" i="1"/>
  <c r="BD1250" i="1"/>
  <c r="AL1246" i="1"/>
  <c r="AM1246" i="1" s="1"/>
  <c r="BD1246" i="1"/>
  <c r="AL1242" i="1"/>
  <c r="BD1242" i="1"/>
  <c r="AL1238" i="1"/>
  <c r="BD1238" i="1"/>
  <c r="AL1234" i="1"/>
  <c r="BD1234" i="1"/>
  <c r="AL1230" i="1"/>
  <c r="BD1230" i="1"/>
  <c r="AL1226" i="1"/>
  <c r="BD1226" i="1"/>
  <c r="AL1222" i="1"/>
  <c r="BD1222" i="1"/>
  <c r="AL1218" i="1"/>
  <c r="BD1218" i="1"/>
  <c r="AL1214" i="1"/>
  <c r="BD1214" i="1"/>
  <c r="AL1210" i="1"/>
  <c r="BD1210" i="1"/>
  <c r="AL1206" i="1"/>
  <c r="BD1206" i="1"/>
  <c r="AL1202" i="1"/>
  <c r="BD1202" i="1"/>
  <c r="AL1198" i="1"/>
  <c r="BD1198" i="1"/>
  <c r="AL1194" i="1"/>
  <c r="BD1194" i="1"/>
  <c r="AL1190" i="1"/>
  <c r="BD1190" i="1"/>
  <c r="AL1186" i="1"/>
  <c r="BD1186" i="1"/>
  <c r="AL1182" i="1"/>
  <c r="BD1182" i="1"/>
  <c r="AL1178" i="1"/>
  <c r="BD1178" i="1"/>
  <c r="AL1174" i="1"/>
  <c r="BD1174" i="1"/>
  <c r="AL1170" i="1"/>
  <c r="BD1170" i="1"/>
  <c r="AL1166" i="1"/>
  <c r="BD1166" i="1"/>
  <c r="AL1162" i="1"/>
  <c r="BD1162" i="1"/>
  <c r="AL1158" i="1"/>
  <c r="BD1158" i="1"/>
  <c r="AL1154" i="1"/>
  <c r="AM1154" i="1" s="1"/>
  <c r="BD1154" i="1"/>
  <c r="AL1150" i="1"/>
  <c r="BD1150" i="1"/>
  <c r="AT1146" i="1"/>
  <c r="AL1146" i="1"/>
  <c r="BD1146" i="1"/>
  <c r="AL1142" i="1"/>
  <c r="BD1142" i="1"/>
  <c r="AL1138" i="1"/>
  <c r="BD1138" i="1"/>
  <c r="AL1134" i="1"/>
  <c r="BD1134" i="1"/>
  <c r="AL1130" i="1"/>
  <c r="AM1130" i="1" s="1"/>
  <c r="BD1130" i="1"/>
  <c r="AL1126" i="1"/>
  <c r="BD1126" i="1"/>
  <c r="AL1122" i="1"/>
  <c r="AM1122" i="1" s="1"/>
  <c r="BD1122" i="1"/>
  <c r="AL1118" i="1"/>
  <c r="BD1118" i="1"/>
  <c r="AL1114" i="1"/>
  <c r="AM1114" i="1" s="1"/>
  <c r="BD1114" i="1"/>
  <c r="AL1110" i="1"/>
  <c r="BD1110" i="1"/>
  <c r="AL1106" i="1"/>
  <c r="BD1106" i="1"/>
  <c r="AL1102" i="1"/>
  <c r="BD1102" i="1"/>
  <c r="AL1098" i="1"/>
  <c r="BD1098" i="1"/>
  <c r="AL1094" i="1"/>
  <c r="BD1094" i="1"/>
  <c r="AL1090" i="1"/>
  <c r="AM1090" i="1" s="1"/>
  <c r="BD1090" i="1"/>
  <c r="AL1086" i="1"/>
  <c r="BD1086" i="1"/>
  <c r="AL1082" i="1"/>
  <c r="BD1082" i="1"/>
  <c r="AL1078" i="1"/>
  <c r="BD1078" i="1"/>
  <c r="AL1074" i="1"/>
  <c r="BD1074" i="1"/>
  <c r="AL1070" i="1"/>
  <c r="BD1070" i="1"/>
  <c r="AL1066" i="1"/>
  <c r="BD1066" i="1"/>
  <c r="AL1062" i="1"/>
  <c r="BD1062" i="1"/>
  <c r="AL1058" i="1"/>
  <c r="BD1058" i="1"/>
  <c r="AL1054" i="1"/>
  <c r="BD1054" i="1"/>
  <c r="AL1050" i="1"/>
  <c r="BD1050" i="1"/>
  <c r="AL1046" i="1"/>
  <c r="BD1046" i="1"/>
  <c r="AL1042" i="1"/>
  <c r="BD1042" i="1"/>
  <c r="AL1038" i="1"/>
  <c r="BD1038" i="1"/>
  <c r="AL1034" i="1"/>
  <c r="BD1034" i="1"/>
  <c r="AL1030" i="1"/>
  <c r="BD1030" i="1"/>
  <c r="AL1026" i="1"/>
  <c r="BD1026" i="1"/>
  <c r="AL1022" i="1"/>
  <c r="BD1022" i="1"/>
  <c r="AT1018" i="1"/>
  <c r="AL1018" i="1"/>
  <c r="BD1018" i="1"/>
  <c r="AL1014" i="1"/>
  <c r="BD1014" i="1"/>
  <c r="AL1010" i="1"/>
  <c r="BD1010" i="1"/>
  <c r="AL1006" i="1"/>
  <c r="BD1006" i="1"/>
  <c r="AL1002" i="1"/>
  <c r="BD1002" i="1"/>
  <c r="AL998" i="1"/>
  <c r="BD998" i="1"/>
  <c r="AL994" i="1"/>
  <c r="BD994" i="1"/>
  <c r="AL990" i="1"/>
  <c r="BD990" i="1"/>
  <c r="AL986" i="1"/>
  <c r="BD986" i="1"/>
  <c r="AL982" i="1"/>
  <c r="BD982" i="1"/>
  <c r="AL978" i="1"/>
  <c r="BD978" i="1"/>
  <c r="AL974" i="1"/>
  <c r="BD974" i="1"/>
  <c r="AL970" i="1"/>
  <c r="BD970" i="1"/>
  <c r="AL966" i="1"/>
  <c r="AM966" i="1" s="1"/>
  <c r="BD966" i="1"/>
  <c r="AL962" i="1"/>
  <c r="BD962" i="1"/>
  <c r="AL958" i="1"/>
  <c r="BD958" i="1"/>
  <c r="AL954" i="1"/>
  <c r="BD954" i="1"/>
  <c r="AL950" i="1"/>
  <c r="BD950" i="1"/>
  <c r="AL946" i="1"/>
  <c r="BD946" i="1"/>
  <c r="AL942" i="1"/>
  <c r="BD942" i="1"/>
  <c r="AL938" i="1"/>
  <c r="BD938" i="1"/>
  <c r="AL934" i="1"/>
  <c r="AM934" i="1" s="1"/>
  <c r="BD934" i="1"/>
  <c r="AL930" i="1"/>
  <c r="BD930" i="1"/>
  <c r="AL926" i="1"/>
  <c r="BD926" i="1"/>
  <c r="AL922" i="1"/>
  <c r="BD922" i="1"/>
  <c r="AL918" i="1"/>
  <c r="BD918" i="1"/>
  <c r="AL914" i="1"/>
  <c r="BD914" i="1"/>
  <c r="AL910" i="1"/>
  <c r="BD910" i="1"/>
  <c r="AL906" i="1"/>
  <c r="BD906" i="1"/>
  <c r="AL902" i="1"/>
  <c r="BD902" i="1"/>
  <c r="AL898" i="1"/>
  <c r="BD898" i="1"/>
  <c r="AL894" i="1"/>
  <c r="BD894" i="1"/>
  <c r="AL890" i="1"/>
  <c r="BD890" i="1"/>
  <c r="AL886" i="1"/>
  <c r="BD886" i="1"/>
  <c r="AL882" i="1"/>
  <c r="BD882" i="1"/>
  <c r="AL878" i="1"/>
  <c r="BD878" i="1"/>
  <c r="AL874" i="1"/>
  <c r="BD874" i="1"/>
  <c r="AL870" i="1"/>
  <c r="AM870" i="1" s="1"/>
  <c r="BD870" i="1"/>
  <c r="AL866" i="1"/>
  <c r="BD866" i="1"/>
  <c r="AL862" i="1"/>
  <c r="BD862" i="1"/>
  <c r="AL858" i="1"/>
  <c r="BD858" i="1"/>
  <c r="AL854" i="1"/>
  <c r="BD854" i="1"/>
  <c r="AL850" i="1"/>
  <c r="BD850" i="1"/>
  <c r="AL846" i="1"/>
  <c r="BD846" i="1"/>
  <c r="AL842" i="1"/>
  <c r="BD842" i="1"/>
  <c r="AL838" i="1"/>
  <c r="AM838" i="1" s="1"/>
  <c r="BD838" i="1"/>
  <c r="AL834" i="1"/>
  <c r="BD834" i="1"/>
  <c r="AL830" i="1"/>
  <c r="BD830" i="1"/>
  <c r="AL826" i="1"/>
  <c r="BD826" i="1"/>
  <c r="AL822" i="1"/>
  <c r="BD822" i="1"/>
  <c r="AL818" i="1"/>
  <c r="BD818" i="1"/>
  <c r="AL814" i="1"/>
  <c r="BD814" i="1"/>
  <c r="AL810" i="1"/>
  <c r="BD810" i="1"/>
  <c r="AL806" i="1"/>
  <c r="BD806" i="1"/>
  <c r="AL802" i="1"/>
  <c r="BD802" i="1"/>
  <c r="AL798" i="1"/>
  <c r="BD798" i="1"/>
  <c r="AL794" i="1"/>
  <c r="BD794" i="1"/>
  <c r="AL790" i="1"/>
  <c r="BD790" i="1"/>
  <c r="AL786" i="1"/>
  <c r="BD786" i="1"/>
  <c r="AL782" i="1"/>
  <c r="BD782" i="1"/>
  <c r="AL778" i="1"/>
  <c r="BD778" i="1"/>
  <c r="AL774" i="1"/>
  <c r="BD774" i="1"/>
  <c r="AL770" i="1"/>
  <c r="BD770" i="1"/>
  <c r="AL766" i="1"/>
  <c r="AM766" i="1" s="1"/>
  <c r="BD766" i="1"/>
  <c r="AL762" i="1"/>
  <c r="BD762" i="1"/>
  <c r="AL758" i="1"/>
  <c r="BD758" i="1"/>
  <c r="AL754" i="1"/>
  <c r="BD754" i="1"/>
  <c r="AL750" i="1"/>
  <c r="AM750" i="1" s="1"/>
  <c r="BD750" i="1"/>
  <c r="AL746" i="1"/>
  <c r="BD746" i="1"/>
  <c r="AL742" i="1"/>
  <c r="BD742" i="1"/>
  <c r="AL738" i="1"/>
  <c r="BD738" i="1"/>
  <c r="AL734" i="1"/>
  <c r="BD734" i="1"/>
  <c r="AL730" i="1"/>
  <c r="BD730" i="1"/>
  <c r="AL726" i="1"/>
  <c r="BD726" i="1"/>
  <c r="AL722" i="1"/>
  <c r="BD722" i="1"/>
  <c r="AL718" i="1"/>
  <c r="AM718" i="1" s="1"/>
  <c r="BD718" i="1"/>
  <c r="AL714" i="1"/>
  <c r="BD714" i="1"/>
  <c r="AL710" i="1"/>
  <c r="BD710" i="1"/>
  <c r="AL706" i="1"/>
  <c r="BD706" i="1"/>
  <c r="AL702" i="1"/>
  <c r="BD702" i="1"/>
  <c r="AL698" i="1"/>
  <c r="BD698" i="1"/>
  <c r="AL694" i="1"/>
  <c r="BD694" i="1"/>
  <c r="AL690" i="1"/>
  <c r="BD690" i="1"/>
  <c r="AL686" i="1"/>
  <c r="AM686" i="1" s="1"/>
  <c r="BD686" i="1"/>
  <c r="AL682" i="1"/>
  <c r="BD682" i="1"/>
  <c r="AL678" i="1"/>
  <c r="AM678" i="1" s="1"/>
  <c r="BD678" i="1"/>
  <c r="AL674" i="1"/>
  <c r="BD674" i="1"/>
  <c r="AL670" i="1"/>
  <c r="BD670" i="1"/>
  <c r="AL666" i="1"/>
  <c r="BD666" i="1"/>
  <c r="AL662" i="1"/>
  <c r="BD662" i="1"/>
  <c r="AL658" i="1"/>
  <c r="BD658" i="1"/>
  <c r="AL654" i="1"/>
  <c r="BD654" i="1"/>
  <c r="AL650" i="1"/>
  <c r="AM650" i="1" s="1"/>
  <c r="BD650" i="1"/>
  <c r="AL646" i="1"/>
  <c r="BD646" i="1"/>
  <c r="AL642" i="1"/>
  <c r="BD642" i="1"/>
  <c r="AL638" i="1"/>
  <c r="BD638" i="1"/>
  <c r="AL634" i="1"/>
  <c r="BD634" i="1"/>
  <c r="AL630" i="1"/>
  <c r="AM630" i="1" s="1"/>
  <c r="BD630" i="1"/>
  <c r="AL626" i="1"/>
  <c r="BD626" i="1"/>
  <c r="AL622" i="1"/>
  <c r="BD622" i="1"/>
  <c r="AL618" i="1"/>
  <c r="BD618" i="1"/>
  <c r="AL614" i="1"/>
  <c r="BD614" i="1"/>
  <c r="AL610" i="1"/>
  <c r="BD610" i="1"/>
  <c r="AL606" i="1"/>
  <c r="BD606" i="1"/>
  <c r="AL602" i="1"/>
  <c r="AM602" i="1" s="1"/>
  <c r="BD602" i="1"/>
  <c r="AL594" i="1"/>
  <c r="BD594" i="1"/>
  <c r="AL590" i="1"/>
  <c r="BD590" i="1"/>
  <c r="AL586" i="1"/>
  <c r="AM586" i="1" s="1"/>
  <c r="BD586" i="1"/>
  <c r="AL582" i="1"/>
  <c r="BD582" i="1"/>
  <c r="AL578" i="1"/>
  <c r="BD578" i="1"/>
  <c r="AL574" i="1"/>
  <c r="BD574" i="1"/>
  <c r="AL570" i="1"/>
  <c r="BD570" i="1"/>
  <c r="AL566" i="1"/>
  <c r="BD566" i="1"/>
  <c r="AL562" i="1"/>
  <c r="BD562" i="1"/>
  <c r="AL558" i="1"/>
  <c r="BD558" i="1"/>
  <c r="AL554" i="1"/>
  <c r="BD554" i="1"/>
  <c r="AL550" i="1"/>
  <c r="BD550" i="1"/>
  <c r="AL546" i="1"/>
  <c r="BD546" i="1"/>
  <c r="AL542" i="1"/>
  <c r="BD542" i="1"/>
  <c r="AL538" i="1"/>
  <c r="BD538" i="1"/>
  <c r="AL534" i="1"/>
  <c r="BD534" i="1"/>
  <c r="AL530" i="1"/>
  <c r="BD530" i="1"/>
  <c r="AL526" i="1"/>
  <c r="BD526" i="1"/>
  <c r="AL522" i="1"/>
  <c r="BD522" i="1"/>
  <c r="AL518" i="1"/>
  <c r="AM518" i="1" s="1"/>
  <c r="BD518" i="1"/>
  <c r="AL514" i="1"/>
  <c r="BD514" i="1"/>
  <c r="AL510" i="1"/>
  <c r="BD510" i="1"/>
  <c r="AL506" i="1"/>
  <c r="BD506" i="1"/>
  <c r="AL502" i="1"/>
  <c r="AM502" i="1" s="1"/>
  <c r="BD502" i="1"/>
  <c r="AL498" i="1"/>
  <c r="BD498" i="1"/>
  <c r="AL494" i="1"/>
  <c r="BD494" i="1"/>
  <c r="AL490" i="1"/>
  <c r="BD490" i="1"/>
  <c r="AL486" i="1"/>
  <c r="AM486" i="1" s="1"/>
  <c r="BD486" i="1"/>
  <c r="AL482" i="1"/>
  <c r="BD482" i="1"/>
  <c r="AL478" i="1"/>
  <c r="BD478" i="1"/>
  <c r="AL474" i="1"/>
  <c r="BD474" i="1"/>
  <c r="AL470" i="1"/>
  <c r="AM470" i="1" s="1"/>
  <c r="BD470" i="1"/>
  <c r="AL466" i="1"/>
  <c r="BD466" i="1"/>
  <c r="AL462" i="1"/>
  <c r="AM462" i="1" s="1"/>
  <c r="BD462" i="1"/>
  <c r="AL458" i="1"/>
  <c r="BD458" i="1"/>
  <c r="AL454" i="1"/>
  <c r="BD454" i="1"/>
  <c r="AL450" i="1"/>
  <c r="BD450" i="1"/>
  <c r="AL446" i="1"/>
  <c r="AM446" i="1" s="1"/>
  <c r="BD446" i="1"/>
  <c r="AL442" i="1"/>
  <c r="BD442" i="1"/>
  <c r="BD438" i="1"/>
  <c r="AL438" i="1"/>
  <c r="AL434" i="1"/>
  <c r="BD434" i="1"/>
  <c r="AL430" i="1"/>
  <c r="AM430" i="1" s="1"/>
  <c r="BD430" i="1"/>
  <c r="AL426" i="1"/>
  <c r="BD426" i="1"/>
  <c r="AL422" i="1"/>
  <c r="BD422" i="1"/>
  <c r="AL418" i="1"/>
  <c r="BD418" i="1"/>
  <c r="AL414" i="1"/>
  <c r="AM414" i="1" s="1"/>
  <c r="BD414" i="1"/>
  <c r="AL410" i="1"/>
  <c r="BD410" i="1"/>
  <c r="AL406" i="1"/>
  <c r="BD406" i="1"/>
  <c r="AL402" i="1"/>
  <c r="BD402" i="1"/>
  <c r="AL398" i="1"/>
  <c r="BD398" i="1"/>
  <c r="AL394" i="1"/>
  <c r="BD394" i="1"/>
  <c r="AL390" i="1"/>
  <c r="BD390" i="1"/>
  <c r="AL386" i="1"/>
  <c r="BD386" i="1"/>
  <c r="AL382" i="1"/>
  <c r="AM382" i="1" s="1"/>
  <c r="BD382" i="1"/>
  <c r="AL378" i="1"/>
  <c r="BD378" i="1"/>
  <c r="AL374" i="1"/>
  <c r="BD374" i="1"/>
  <c r="AL370" i="1"/>
  <c r="BD370" i="1"/>
  <c r="AL366" i="1"/>
  <c r="BD366" i="1"/>
  <c r="AL362" i="1"/>
  <c r="BD362" i="1"/>
  <c r="AL358" i="1"/>
  <c r="AM358" i="1" s="1"/>
  <c r="BD358" i="1"/>
  <c r="AL354" i="1"/>
  <c r="BD354" i="1"/>
  <c r="AL350" i="1"/>
  <c r="BD350" i="1"/>
  <c r="AL346" i="1"/>
  <c r="BD346" i="1"/>
  <c r="AL342" i="1"/>
  <c r="BD342" i="1"/>
  <c r="AL338" i="1"/>
  <c r="AM338" i="1" s="1"/>
  <c r="BD338" i="1"/>
  <c r="AL334" i="1"/>
  <c r="BD334" i="1"/>
  <c r="AL330" i="1"/>
  <c r="BD330" i="1"/>
  <c r="AL326" i="1"/>
  <c r="BD326" i="1"/>
  <c r="AL322" i="1"/>
  <c r="BD322" i="1"/>
  <c r="AL318" i="1"/>
  <c r="AM318" i="1" s="1"/>
  <c r="BD318" i="1"/>
  <c r="AL314" i="1"/>
  <c r="BD314" i="1"/>
  <c r="AL310" i="1"/>
  <c r="BD310" i="1"/>
  <c r="AL306" i="1"/>
  <c r="BD306" i="1"/>
  <c r="AL302" i="1"/>
  <c r="AM302" i="1" s="1"/>
  <c r="BD302" i="1"/>
  <c r="AL298" i="1"/>
  <c r="BD298" i="1"/>
  <c r="AL294" i="1"/>
  <c r="BD294" i="1"/>
  <c r="AL290" i="1"/>
  <c r="BD290" i="1"/>
  <c r="AL286" i="1"/>
  <c r="BD286" i="1"/>
  <c r="AL282" i="1"/>
  <c r="BD282" i="1"/>
  <c r="AL278" i="1"/>
  <c r="BD278" i="1"/>
  <c r="AL274" i="1"/>
  <c r="BD274" i="1"/>
  <c r="AL270" i="1"/>
  <c r="BD270" i="1"/>
  <c r="AL266" i="1"/>
  <c r="BD266" i="1"/>
  <c r="AL262" i="1"/>
  <c r="BD262" i="1"/>
  <c r="AL258" i="1"/>
  <c r="BD258" i="1"/>
  <c r="AL254" i="1"/>
  <c r="BD254" i="1"/>
  <c r="AL250" i="1"/>
  <c r="BD250" i="1"/>
  <c r="AL246" i="1"/>
  <c r="BD246" i="1"/>
  <c r="AL242" i="1"/>
  <c r="BD242" i="1"/>
  <c r="AL238" i="1"/>
  <c r="BD238" i="1"/>
  <c r="AL234" i="1"/>
  <c r="BD234" i="1"/>
  <c r="AL230" i="1"/>
  <c r="BD230" i="1"/>
  <c r="AL226" i="1"/>
  <c r="BD226" i="1"/>
  <c r="AL222" i="1"/>
  <c r="BD222" i="1"/>
  <c r="AL218" i="1"/>
  <c r="BD218" i="1"/>
  <c r="AL214" i="1"/>
  <c r="BD214" i="1"/>
  <c r="AL210" i="1"/>
  <c r="BD210" i="1"/>
  <c r="AL206" i="1"/>
  <c r="BD206" i="1"/>
  <c r="AL202" i="1"/>
  <c r="BD202" i="1"/>
  <c r="AL198" i="1"/>
  <c r="BD198" i="1"/>
  <c r="AL194" i="1"/>
  <c r="BD194" i="1"/>
  <c r="AL190" i="1"/>
  <c r="BD190" i="1"/>
  <c r="AL186" i="1"/>
  <c r="BD186" i="1"/>
  <c r="AL182" i="1"/>
  <c r="BD182" i="1"/>
  <c r="AL178" i="1"/>
  <c r="BD178" i="1"/>
  <c r="AL174" i="1"/>
  <c r="BD174" i="1"/>
  <c r="AL170" i="1"/>
  <c r="BD170" i="1"/>
  <c r="AL166" i="1"/>
  <c r="BD166" i="1"/>
  <c r="AL162" i="1"/>
  <c r="BD162" i="1"/>
  <c r="AL158" i="1"/>
  <c r="BD158" i="1"/>
  <c r="AL154" i="1"/>
  <c r="BD154" i="1"/>
  <c r="AL150" i="1"/>
  <c r="BD150" i="1"/>
  <c r="AL146" i="1"/>
  <c r="BD146" i="1"/>
  <c r="AL142" i="1"/>
  <c r="BD142" i="1"/>
  <c r="AL138" i="1"/>
  <c r="BD138" i="1"/>
  <c r="AL134" i="1"/>
  <c r="BD134" i="1"/>
  <c r="AL130" i="1"/>
  <c r="BD130" i="1"/>
  <c r="AL126" i="1"/>
  <c r="BD126" i="1"/>
  <c r="AL122" i="1"/>
  <c r="BD122" i="1"/>
  <c r="AL118" i="1"/>
  <c r="BD118" i="1"/>
  <c r="AL114" i="1"/>
  <c r="BD114" i="1"/>
  <c r="AL110" i="1"/>
  <c r="BD110" i="1"/>
  <c r="AL106" i="1"/>
  <c r="AM106" i="1" s="1"/>
  <c r="BD106" i="1"/>
  <c r="AL102" i="1"/>
  <c r="BD102" i="1"/>
  <c r="AL98" i="1"/>
  <c r="BD98" i="1"/>
  <c r="AL94" i="1"/>
  <c r="BD94" i="1"/>
  <c r="AL90" i="1"/>
  <c r="BD90" i="1"/>
  <c r="AL86" i="1"/>
  <c r="AM86" i="1" s="1"/>
  <c r="BD86" i="1"/>
  <c r="AL82" i="1"/>
  <c r="AM82" i="1" s="1"/>
  <c r="BD82" i="1"/>
  <c r="AL78" i="1"/>
  <c r="BD78" i="1"/>
  <c r="AL74" i="1"/>
  <c r="BD74" i="1"/>
  <c r="AL70" i="1"/>
  <c r="AM70" i="1" s="1"/>
  <c r="BD70" i="1"/>
  <c r="AL66" i="1"/>
  <c r="BD66" i="1"/>
  <c r="AL62" i="1"/>
  <c r="AM62" i="1" s="1"/>
  <c r="BD62" i="1"/>
  <c r="AL58" i="1"/>
  <c r="BD58" i="1"/>
  <c r="AL54" i="1"/>
  <c r="BD54" i="1"/>
  <c r="AL50" i="1"/>
  <c r="BD50" i="1"/>
  <c r="AL46" i="1"/>
  <c r="AM46" i="1" s="1"/>
  <c r="BD46" i="1"/>
  <c r="AL42" i="1"/>
  <c r="BD42" i="1"/>
  <c r="AT38" i="1"/>
  <c r="AV38" i="1" s="1"/>
  <c r="AL38" i="1"/>
  <c r="BD38" i="1"/>
  <c r="AT34" i="1"/>
  <c r="AV34" i="1" s="1"/>
  <c r="AL34" i="1"/>
  <c r="BD34" i="1"/>
  <c r="AL30" i="1"/>
  <c r="BD30" i="1"/>
  <c r="AL26" i="1"/>
  <c r="BD26" i="1"/>
  <c r="AL22" i="1"/>
  <c r="AM22" i="1" s="1"/>
  <c r="BK22" i="1" s="1"/>
  <c r="BD22" i="1"/>
  <c r="AT16" i="1"/>
  <c r="AV16" i="1" s="1"/>
  <c r="AL16" i="1"/>
  <c r="BD16" i="1"/>
  <c r="AL12" i="1"/>
  <c r="BD12" i="1"/>
  <c r="AL21" i="1"/>
  <c r="BD21" i="1"/>
  <c r="BD23" i="1"/>
  <c r="AL1805" i="1"/>
  <c r="BD1805" i="1"/>
  <c r="AL1797" i="1"/>
  <c r="BD1797" i="1"/>
  <c r="AL1793" i="1"/>
  <c r="BD1793" i="1"/>
  <c r="AL1789" i="1"/>
  <c r="BD1789" i="1"/>
  <c r="BD1785" i="1"/>
  <c r="AL1785" i="1"/>
  <c r="AL1781" i="1"/>
  <c r="BD1781" i="1"/>
  <c r="AL1777" i="1"/>
  <c r="BD1777" i="1"/>
  <c r="AL1773" i="1"/>
  <c r="BD1773" i="1"/>
  <c r="BD1769" i="1"/>
  <c r="AL1769" i="1"/>
  <c r="AL1765" i="1"/>
  <c r="BD1765" i="1"/>
  <c r="AL1761" i="1"/>
  <c r="BD1761" i="1"/>
  <c r="AL1757" i="1"/>
  <c r="BD1757" i="1"/>
  <c r="AL1753" i="1"/>
  <c r="AM1752" i="1" s="1"/>
  <c r="BD1753" i="1"/>
  <c r="AL1749" i="1"/>
  <c r="BD1749" i="1"/>
  <c r="AL1745" i="1"/>
  <c r="BD1745" i="1"/>
  <c r="AL1741" i="1"/>
  <c r="BD1741" i="1"/>
  <c r="AL1733" i="1"/>
  <c r="BD1733" i="1"/>
  <c r="AL1729" i="1"/>
  <c r="BD1729" i="1"/>
  <c r="AL1725" i="1"/>
  <c r="AM1725" i="1" s="1"/>
  <c r="BD1725" i="1"/>
  <c r="BD1721" i="1"/>
  <c r="AL1721" i="1"/>
  <c r="AL1717" i="1"/>
  <c r="BD1717" i="1"/>
  <c r="AL1713" i="1"/>
  <c r="AM1713" i="1" s="1"/>
  <c r="BD1713" i="1"/>
  <c r="AL1709" i="1"/>
  <c r="AM1709" i="1" s="1"/>
  <c r="BD1709" i="1"/>
  <c r="BD1705" i="1"/>
  <c r="AL1705" i="1"/>
  <c r="AL1701" i="1"/>
  <c r="BD1701" i="1"/>
  <c r="AL1697" i="1"/>
  <c r="BD1697" i="1"/>
  <c r="AL1693" i="1"/>
  <c r="AM1693" i="1" s="1"/>
  <c r="BD1693" i="1"/>
  <c r="AL1689" i="1"/>
  <c r="AM1689" i="1" s="1"/>
  <c r="BD1689" i="1"/>
  <c r="AL1685" i="1"/>
  <c r="BD1685" i="1"/>
  <c r="AL1681" i="1"/>
  <c r="AM1681" i="1" s="1"/>
  <c r="BD1681" i="1"/>
  <c r="AL1677" i="1"/>
  <c r="BD1677" i="1"/>
  <c r="AL1669" i="1"/>
  <c r="BD1669" i="1"/>
  <c r="AL1665" i="1"/>
  <c r="BD1665" i="1"/>
  <c r="AL1661" i="1"/>
  <c r="BD1661" i="1"/>
  <c r="BD1657" i="1"/>
  <c r="AL1657" i="1"/>
  <c r="AL1653" i="1"/>
  <c r="BD1653" i="1"/>
  <c r="AL1649" i="1"/>
  <c r="BD1649" i="1"/>
  <c r="AL1645" i="1"/>
  <c r="BD1645" i="1"/>
  <c r="BD1641" i="1"/>
  <c r="AL1641" i="1"/>
  <c r="AL1637" i="1"/>
  <c r="BD1637" i="1"/>
  <c r="AL1633" i="1"/>
  <c r="BD1633" i="1"/>
  <c r="AL1629" i="1"/>
  <c r="BD1629" i="1"/>
  <c r="AL1625" i="1"/>
  <c r="AM1624" i="1" s="1"/>
  <c r="BD1625" i="1"/>
  <c r="AL1621" i="1"/>
  <c r="BD1621" i="1"/>
  <c r="AT1617" i="1"/>
  <c r="AV1617" i="1" s="1"/>
  <c r="AL1617" i="1"/>
  <c r="BD1617" i="1"/>
  <c r="AL1613" i="1"/>
  <c r="BD1613" i="1"/>
  <c r="AL1609" i="1"/>
  <c r="BD1609" i="1"/>
  <c r="AL1605" i="1"/>
  <c r="BD1605" i="1"/>
  <c r="AL1601" i="1"/>
  <c r="BD1601" i="1"/>
  <c r="AL1597" i="1"/>
  <c r="BD1597" i="1"/>
  <c r="AL1593" i="1"/>
  <c r="BD1593" i="1"/>
  <c r="AL1589" i="1"/>
  <c r="BD1589" i="1"/>
  <c r="AL1585" i="1"/>
  <c r="BD1585" i="1"/>
  <c r="AL1581" i="1"/>
  <c r="BD1581" i="1"/>
  <c r="AL1577" i="1"/>
  <c r="BD1577" i="1"/>
  <c r="AL1573" i="1"/>
  <c r="BD1573" i="1"/>
  <c r="AT1569" i="1"/>
  <c r="AV1569" i="1" s="1"/>
  <c r="AL1569" i="1"/>
  <c r="BD1569" i="1"/>
  <c r="AL1565" i="1"/>
  <c r="BD1565" i="1"/>
  <c r="AL1561" i="1"/>
  <c r="AM1561" i="1" s="1"/>
  <c r="BD1561" i="1"/>
  <c r="AL1557" i="1"/>
  <c r="BD1557" i="1"/>
  <c r="AT1553" i="1"/>
  <c r="AL1553" i="1"/>
  <c r="BD1553" i="1"/>
  <c r="AL1549" i="1"/>
  <c r="BD1549" i="1"/>
  <c r="AL1545" i="1"/>
  <c r="AM1545" i="1" s="1"/>
  <c r="BD1545" i="1"/>
  <c r="AL1541" i="1"/>
  <c r="BD1541" i="1"/>
  <c r="AL1537" i="1"/>
  <c r="BD1537" i="1"/>
  <c r="AL1533" i="1"/>
  <c r="BD1533" i="1"/>
  <c r="AL1529" i="1"/>
  <c r="AM1529" i="1" s="1"/>
  <c r="BD1529" i="1"/>
  <c r="AL1525" i="1"/>
  <c r="BD1525" i="1"/>
  <c r="AL1521" i="1"/>
  <c r="AM1521" i="1" s="1"/>
  <c r="BD1521" i="1"/>
  <c r="AL1517" i="1"/>
  <c r="BD1517" i="1"/>
  <c r="AL1513" i="1"/>
  <c r="BD1513" i="1"/>
  <c r="AL1509" i="1"/>
  <c r="BD1509" i="1"/>
  <c r="AT1505" i="1"/>
  <c r="AL1505" i="1"/>
  <c r="BD1505" i="1"/>
  <c r="AL1501" i="1"/>
  <c r="BD1501" i="1"/>
  <c r="AL1497" i="1"/>
  <c r="BD1497" i="1"/>
  <c r="AL1493" i="1"/>
  <c r="BD1493" i="1"/>
  <c r="AT1489" i="1"/>
  <c r="AV1489" i="1" s="1"/>
  <c r="AL1489" i="1"/>
  <c r="BD1489" i="1"/>
  <c r="AL1485" i="1"/>
  <c r="BD1485" i="1"/>
  <c r="AL1481" i="1"/>
  <c r="BD1481" i="1"/>
  <c r="AL1477" i="1"/>
  <c r="BD1477" i="1"/>
  <c r="AL1473" i="1"/>
  <c r="BD1473" i="1"/>
  <c r="AL1469" i="1"/>
  <c r="BD1469" i="1"/>
  <c r="AL1465" i="1"/>
  <c r="BD1465" i="1"/>
  <c r="AL1461" i="1"/>
  <c r="BD1461" i="1"/>
  <c r="AL1457" i="1"/>
  <c r="BD1457" i="1"/>
  <c r="AL1453" i="1"/>
  <c r="BD1453" i="1"/>
  <c r="AL1449" i="1"/>
  <c r="BD1449" i="1"/>
  <c r="AL1445" i="1"/>
  <c r="BD1445" i="1"/>
  <c r="AT1441" i="1"/>
  <c r="AV1441" i="1" s="1"/>
  <c r="AL1441" i="1"/>
  <c r="BD1441" i="1"/>
  <c r="AL1437" i="1"/>
  <c r="BD1437" i="1"/>
  <c r="AL1433" i="1"/>
  <c r="BD1433" i="1"/>
  <c r="AL1429" i="1"/>
  <c r="AM1428" i="1" s="1"/>
  <c r="BD1429" i="1"/>
  <c r="AT1425" i="1"/>
  <c r="AL1425" i="1"/>
  <c r="BD1425" i="1"/>
  <c r="AL1421" i="1"/>
  <c r="BD1421" i="1"/>
  <c r="AL1417" i="1"/>
  <c r="AM1416" i="1" s="1"/>
  <c r="BD1417" i="1"/>
  <c r="AL1413" i="1"/>
  <c r="BD1413" i="1"/>
  <c r="AL1409" i="1"/>
  <c r="BD1409" i="1"/>
  <c r="AL1405" i="1"/>
  <c r="BD1405" i="1"/>
  <c r="AL1401" i="1"/>
  <c r="BD1401" i="1"/>
  <c r="AL1397" i="1"/>
  <c r="BD1397" i="1"/>
  <c r="AL1393" i="1"/>
  <c r="BD1393" i="1"/>
  <c r="AL1389" i="1"/>
  <c r="BD1389" i="1"/>
  <c r="AL1385" i="1"/>
  <c r="AM1384" i="1" s="1"/>
  <c r="BD1385" i="1"/>
  <c r="AL1381" i="1"/>
  <c r="BD1381" i="1"/>
  <c r="AT1377" i="1"/>
  <c r="AL1377" i="1"/>
  <c r="BD1377" i="1"/>
  <c r="AL1373" i="1"/>
  <c r="BD1373" i="1"/>
  <c r="AL1369" i="1"/>
  <c r="AM1368" i="1" s="1"/>
  <c r="BD1369" i="1"/>
  <c r="AL1365" i="1"/>
  <c r="BD1365" i="1"/>
  <c r="AT1361" i="1"/>
  <c r="AV1361" i="1" s="1"/>
  <c r="AL1361" i="1"/>
  <c r="BD1361" i="1"/>
  <c r="AL1357" i="1"/>
  <c r="BD1357" i="1"/>
  <c r="AL1353" i="1"/>
  <c r="BD1353" i="1"/>
  <c r="AL1349" i="1"/>
  <c r="BD1349" i="1"/>
  <c r="AL1345" i="1"/>
  <c r="BD1345" i="1"/>
  <c r="AL1341" i="1"/>
  <c r="BD1341" i="1"/>
  <c r="AL1337" i="1"/>
  <c r="BD1337" i="1"/>
  <c r="AL1333" i="1"/>
  <c r="BD1333" i="1"/>
  <c r="AL1329" i="1"/>
  <c r="BD1329" i="1"/>
  <c r="AL1325" i="1"/>
  <c r="BD1325" i="1"/>
  <c r="AL1321" i="1"/>
  <c r="BD1321" i="1"/>
  <c r="AL1317" i="1"/>
  <c r="BD1317" i="1"/>
  <c r="AT1313" i="1"/>
  <c r="AV1313" i="1" s="1"/>
  <c r="AL1313" i="1"/>
  <c r="BD1313" i="1"/>
  <c r="AL1309" i="1"/>
  <c r="BD1309" i="1"/>
  <c r="AL1305" i="1"/>
  <c r="AM1304" i="1" s="1"/>
  <c r="BD1305" i="1"/>
  <c r="AL1301" i="1"/>
  <c r="BD1301" i="1"/>
  <c r="AT1297" i="1"/>
  <c r="AL1297" i="1"/>
  <c r="BD1297" i="1"/>
  <c r="AL1293" i="1"/>
  <c r="BD1293" i="1"/>
  <c r="AL1289" i="1"/>
  <c r="BD1289" i="1"/>
  <c r="AL1285" i="1"/>
  <c r="BD1285" i="1"/>
  <c r="AL1281" i="1"/>
  <c r="AM1281" i="1" s="1"/>
  <c r="BD1281" i="1"/>
  <c r="AL1277" i="1"/>
  <c r="BD1277" i="1"/>
  <c r="AL1273" i="1"/>
  <c r="BD1273" i="1"/>
  <c r="AL1269" i="1"/>
  <c r="BD1269" i="1"/>
  <c r="AL1265" i="1"/>
  <c r="AM1265" i="1" s="1"/>
  <c r="BD1265" i="1"/>
  <c r="AL1261" i="1"/>
  <c r="BD1261" i="1"/>
  <c r="AL1257" i="1"/>
  <c r="BD1257" i="1"/>
  <c r="AL1253" i="1"/>
  <c r="BD1253" i="1"/>
  <c r="AT1249" i="1"/>
  <c r="AL1249" i="1"/>
  <c r="BD1249" i="1"/>
  <c r="AL1245" i="1"/>
  <c r="BD1245" i="1"/>
  <c r="AL1241" i="1"/>
  <c r="BD1241" i="1"/>
  <c r="AL1237" i="1"/>
  <c r="BD1237" i="1"/>
  <c r="AT1233" i="1"/>
  <c r="AV1233" i="1" s="1"/>
  <c r="AL1233" i="1"/>
  <c r="BD1233" i="1"/>
  <c r="AL1229" i="1"/>
  <c r="BD1229" i="1"/>
  <c r="AL1225" i="1"/>
  <c r="BD1225" i="1"/>
  <c r="AL1221" i="1"/>
  <c r="BD1221" i="1"/>
  <c r="AL1217" i="1"/>
  <c r="BD1217" i="1"/>
  <c r="AL1213" i="1"/>
  <c r="BD1213" i="1"/>
  <c r="AL1209" i="1"/>
  <c r="BD1209" i="1"/>
  <c r="AL1205" i="1"/>
  <c r="BD1205" i="1"/>
  <c r="AL1201" i="1"/>
  <c r="BD1201" i="1"/>
  <c r="AL1197" i="1"/>
  <c r="BD1197" i="1"/>
  <c r="AL1193" i="1"/>
  <c r="BD1193" i="1"/>
  <c r="AL1189" i="1"/>
  <c r="BD1189" i="1"/>
  <c r="AL1185" i="1"/>
  <c r="BD1185" i="1"/>
  <c r="AL1181" i="1"/>
  <c r="AM1180" i="1" s="1"/>
  <c r="BD1181" i="1"/>
  <c r="AL1177" i="1"/>
  <c r="BD1177" i="1"/>
  <c r="AL1173" i="1"/>
  <c r="BD1173" i="1"/>
  <c r="AL1169" i="1"/>
  <c r="BD1169" i="1"/>
  <c r="AL1165" i="1"/>
  <c r="BD1165" i="1"/>
  <c r="AL1161" i="1"/>
  <c r="BD1161" i="1"/>
  <c r="AL1157" i="1"/>
  <c r="BD1157" i="1"/>
  <c r="AL1153" i="1"/>
  <c r="BD1153" i="1"/>
  <c r="AL1149" i="1"/>
  <c r="BD1149" i="1"/>
  <c r="AL1145" i="1"/>
  <c r="BD1145" i="1"/>
  <c r="AL1141" i="1"/>
  <c r="AM1141" i="1" s="1"/>
  <c r="BD1141" i="1"/>
  <c r="AL1137" i="1"/>
  <c r="BD1137" i="1"/>
  <c r="AL1133" i="1"/>
  <c r="BD1133" i="1"/>
  <c r="AL1129" i="1"/>
  <c r="BD1129" i="1"/>
  <c r="AL1125" i="1"/>
  <c r="AM1125" i="1" s="1"/>
  <c r="BD1125" i="1"/>
  <c r="AL1121" i="1"/>
  <c r="BD1121" i="1"/>
  <c r="AL1117" i="1"/>
  <c r="BD1117" i="1"/>
  <c r="AL1113" i="1"/>
  <c r="BD1113" i="1"/>
  <c r="AL1109" i="1"/>
  <c r="BD1109" i="1"/>
  <c r="AL1105" i="1"/>
  <c r="BD1105" i="1"/>
  <c r="AL1101" i="1"/>
  <c r="BD1101" i="1"/>
  <c r="AL1097" i="1"/>
  <c r="BD1097" i="1"/>
  <c r="AL1093" i="1"/>
  <c r="AM1093" i="1" s="1"/>
  <c r="BD1093" i="1"/>
  <c r="AL1089" i="1"/>
  <c r="BD1089" i="1"/>
  <c r="AL1085" i="1"/>
  <c r="BD1085" i="1"/>
  <c r="AL1081" i="1"/>
  <c r="BD1081" i="1"/>
  <c r="AL1077" i="1"/>
  <c r="BD1077" i="1"/>
  <c r="AL1073" i="1"/>
  <c r="BD1073" i="1"/>
  <c r="AL1069" i="1"/>
  <c r="AM1069" i="1" s="1"/>
  <c r="BD1069" i="1"/>
  <c r="AL1065" i="1"/>
  <c r="BD1065" i="1"/>
  <c r="AL1061" i="1"/>
  <c r="BD1061" i="1"/>
  <c r="AL1057" i="1"/>
  <c r="BD1057" i="1"/>
  <c r="AL1053" i="1"/>
  <c r="AM1052" i="1" s="1"/>
  <c r="BD1053" i="1"/>
  <c r="AL1049" i="1"/>
  <c r="BD1049" i="1"/>
  <c r="AL1045" i="1"/>
  <c r="BD1045" i="1"/>
  <c r="AL1041" i="1"/>
  <c r="BD1041" i="1"/>
  <c r="AL1037" i="1"/>
  <c r="AM1037" i="1" s="1"/>
  <c r="BD1037" i="1"/>
  <c r="AL1033" i="1"/>
  <c r="BD1033" i="1"/>
  <c r="AL1029" i="1"/>
  <c r="BD1029" i="1"/>
  <c r="AL1025" i="1"/>
  <c r="BD1025" i="1"/>
  <c r="AL1021" i="1"/>
  <c r="BD1021" i="1"/>
  <c r="AL1017" i="1"/>
  <c r="BD1017" i="1"/>
  <c r="AL1013" i="1"/>
  <c r="BD1013" i="1"/>
  <c r="AL1009" i="1"/>
  <c r="BD1009" i="1"/>
  <c r="AL1005" i="1"/>
  <c r="AM1005" i="1" s="1"/>
  <c r="BD1005" i="1"/>
  <c r="AL1001" i="1"/>
  <c r="BD1001" i="1"/>
  <c r="AL997" i="1"/>
  <c r="BD997" i="1"/>
  <c r="AL993" i="1"/>
  <c r="BD993" i="1"/>
  <c r="AL989" i="1"/>
  <c r="AM989" i="1" s="1"/>
  <c r="BD989" i="1"/>
  <c r="AL985" i="1"/>
  <c r="BD985" i="1"/>
  <c r="AL981" i="1"/>
  <c r="BD981" i="1"/>
  <c r="AL977" i="1"/>
  <c r="BD977" i="1"/>
  <c r="AT973" i="1"/>
  <c r="AL973" i="1"/>
  <c r="BD973" i="1"/>
  <c r="AL969" i="1"/>
  <c r="BD969" i="1"/>
  <c r="AL965" i="1"/>
  <c r="AM964" i="1" s="1"/>
  <c r="BD965" i="1"/>
  <c r="AL961" i="1"/>
  <c r="BD961" i="1"/>
  <c r="AL957" i="1"/>
  <c r="BD957" i="1"/>
  <c r="AL953" i="1"/>
  <c r="AM952" i="1" s="1"/>
  <c r="BD953" i="1"/>
  <c r="AL949" i="1"/>
  <c r="BD949" i="1"/>
  <c r="AL945" i="1"/>
  <c r="BD945" i="1"/>
  <c r="AL941" i="1"/>
  <c r="BD941" i="1"/>
  <c r="AL937" i="1"/>
  <c r="AM936" i="1" s="1"/>
  <c r="BD937" i="1"/>
  <c r="AL933" i="1"/>
  <c r="BD933" i="1"/>
  <c r="AL929" i="1"/>
  <c r="BD929" i="1"/>
  <c r="AL925" i="1"/>
  <c r="BD925" i="1"/>
  <c r="AL921" i="1"/>
  <c r="BD921" i="1"/>
  <c r="AL917" i="1"/>
  <c r="BD917" i="1"/>
  <c r="AL913" i="1"/>
  <c r="BD913" i="1"/>
  <c r="AL909" i="1"/>
  <c r="BD909" i="1"/>
  <c r="AL905" i="1"/>
  <c r="AM904" i="1" s="1"/>
  <c r="BD905" i="1"/>
  <c r="AL901" i="1"/>
  <c r="BD901" i="1"/>
  <c r="AL897" i="1"/>
  <c r="BD897" i="1"/>
  <c r="AL893" i="1"/>
  <c r="BD893" i="1"/>
  <c r="AL889" i="1"/>
  <c r="AM888" i="1" s="1"/>
  <c r="BD889" i="1"/>
  <c r="AL885" i="1"/>
  <c r="BD885" i="1"/>
  <c r="AL881" i="1"/>
  <c r="BD881" i="1"/>
  <c r="AL877" i="1"/>
  <c r="BD877" i="1"/>
  <c r="AL873" i="1"/>
  <c r="AM872" i="1" s="1"/>
  <c r="BD873" i="1"/>
  <c r="AL869" i="1"/>
  <c r="AM868" i="1" s="1"/>
  <c r="BD869" i="1"/>
  <c r="AL865" i="1"/>
  <c r="BD865" i="1"/>
  <c r="AL861" i="1"/>
  <c r="BD861" i="1"/>
  <c r="AL857" i="1"/>
  <c r="AM856" i="1" s="1"/>
  <c r="BD857" i="1"/>
  <c r="AL853" i="1"/>
  <c r="BD853" i="1"/>
  <c r="AL849" i="1"/>
  <c r="BD849" i="1"/>
  <c r="AL845" i="1"/>
  <c r="BD845" i="1"/>
  <c r="AL841" i="1"/>
  <c r="AM840" i="1" s="1"/>
  <c r="BD841" i="1"/>
  <c r="AL837" i="1"/>
  <c r="BD837" i="1"/>
  <c r="AL833" i="1"/>
  <c r="BD833" i="1"/>
  <c r="AL829" i="1"/>
  <c r="BD829" i="1"/>
  <c r="AL825" i="1"/>
  <c r="BD825" i="1"/>
  <c r="AL821" i="1"/>
  <c r="BD821" i="1"/>
  <c r="AL817" i="1"/>
  <c r="BD817" i="1"/>
  <c r="AL813" i="1"/>
  <c r="BD813" i="1"/>
  <c r="AL809" i="1"/>
  <c r="BD809" i="1"/>
  <c r="AL805" i="1"/>
  <c r="AM804" i="1" s="1"/>
  <c r="BD805" i="1"/>
  <c r="AL801" i="1"/>
  <c r="BD801" i="1"/>
  <c r="AL797" i="1"/>
  <c r="BD797" i="1"/>
  <c r="AL793" i="1"/>
  <c r="AM792" i="1" s="1"/>
  <c r="BD793" i="1"/>
  <c r="AL789" i="1"/>
  <c r="AM788" i="1" s="1"/>
  <c r="BD789" i="1"/>
  <c r="AL785" i="1"/>
  <c r="BD785" i="1"/>
  <c r="AT781" i="1"/>
  <c r="AV781" i="1" s="1"/>
  <c r="AL781" i="1"/>
  <c r="BD781" i="1"/>
  <c r="AL777" i="1"/>
  <c r="AM776" i="1" s="1"/>
  <c r="BD777" i="1"/>
  <c r="AL773" i="1"/>
  <c r="BD773" i="1"/>
  <c r="AL769" i="1"/>
  <c r="BD769" i="1"/>
  <c r="AL765" i="1"/>
  <c r="BD765" i="1"/>
  <c r="AL761" i="1"/>
  <c r="AM760" i="1" s="1"/>
  <c r="BD761" i="1"/>
  <c r="AL757" i="1"/>
  <c r="BD757" i="1"/>
  <c r="AL753" i="1"/>
  <c r="BD753" i="1"/>
  <c r="AL749" i="1"/>
  <c r="BD749" i="1"/>
  <c r="AL745" i="1"/>
  <c r="AM744" i="1" s="1"/>
  <c r="BD745" i="1"/>
  <c r="AL741" i="1"/>
  <c r="BD741" i="1"/>
  <c r="AL737" i="1"/>
  <c r="BD737" i="1"/>
  <c r="AL733" i="1"/>
  <c r="BD733" i="1"/>
  <c r="AL729" i="1"/>
  <c r="BD729" i="1"/>
  <c r="AL725" i="1"/>
  <c r="BD725" i="1"/>
  <c r="AL721" i="1"/>
  <c r="BD721" i="1"/>
  <c r="AT717" i="1"/>
  <c r="AV717" i="1" s="1"/>
  <c r="AL717" i="1"/>
  <c r="BD717" i="1"/>
  <c r="AL713" i="1"/>
  <c r="AM712" i="1" s="1"/>
  <c r="BD713" i="1"/>
  <c r="AL709" i="1"/>
  <c r="AM709" i="1" s="1"/>
  <c r="BD709" i="1"/>
  <c r="AL705" i="1"/>
  <c r="BD705" i="1"/>
  <c r="AL701" i="1"/>
  <c r="BD701" i="1"/>
  <c r="AL697" i="1"/>
  <c r="AM697" i="1" s="1"/>
  <c r="BD697" i="1"/>
  <c r="AL693" i="1"/>
  <c r="AM693" i="1" s="1"/>
  <c r="BD693" i="1"/>
  <c r="AL689" i="1"/>
  <c r="BD689" i="1"/>
  <c r="AL685" i="1"/>
  <c r="BD685" i="1"/>
  <c r="AL681" i="1"/>
  <c r="AM681" i="1" s="1"/>
  <c r="BD681" i="1"/>
  <c r="AL677" i="1"/>
  <c r="AM677" i="1" s="1"/>
  <c r="BD677" i="1"/>
  <c r="AL673" i="1"/>
  <c r="BD673" i="1"/>
  <c r="AL669" i="1"/>
  <c r="BD669" i="1"/>
  <c r="AL665" i="1"/>
  <c r="AM664" i="1" s="1"/>
  <c r="BD665" i="1"/>
  <c r="AL661" i="1"/>
  <c r="AM661" i="1" s="1"/>
  <c r="BD661" i="1"/>
  <c r="AL657" i="1"/>
  <c r="AM657" i="1" s="1"/>
  <c r="BD657" i="1"/>
  <c r="AL653" i="1"/>
  <c r="AM653" i="1" s="1"/>
  <c r="BD653" i="1"/>
  <c r="AL649" i="1"/>
  <c r="AM648" i="1" s="1"/>
  <c r="BD649" i="1"/>
  <c r="AL645" i="1"/>
  <c r="BD645" i="1"/>
  <c r="AL641" i="1"/>
  <c r="AM641" i="1" s="1"/>
  <c r="BD641" i="1"/>
  <c r="AL637" i="1"/>
  <c r="AM637" i="1" s="1"/>
  <c r="BD637" i="1"/>
  <c r="AL633" i="1"/>
  <c r="AM632" i="1" s="1"/>
  <c r="BD633" i="1"/>
  <c r="AL629" i="1"/>
  <c r="AM629" i="1" s="1"/>
  <c r="BD629" i="1"/>
  <c r="AL625" i="1"/>
  <c r="BD625" i="1"/>
  <c r="AL621" i="1"/>
  <c r="AM621" i="1" s="1"/>
  <c r="BD621" i="1"/>
  <c r="AL617" i="1"/>
  <c r="AM616" i="1" s="1"/>
  <c r="BD617" i="1"/>
  <c r="AL613" i="1"/>
  <c r="AM613" i="1" s="1"/>
  <c r="BD613" i="1"/>
  <c r="AL609" i="1"/>
  <c r="BD609" i="1"/>
  <c r="AL605" i="1"/>
  <c r="BD605" i="1"/>
  <c r="AL601" i="1"/>
  <c r="BD601" i="1"/>
  <c r="AL597" i="1"/>
  <c r="AM597" i="1" s="1"/>
  <c r="BD597" i="1"/>
  <c r="AL593" i="1"/>
  <c r="BD593" i="1"/>
  <c r="AL589" i="1"/>
  <c r="BD589" i="1"/>
  <c r="AL585" i="1"/>
  <c r="AM584" i="1" s="1"/>
  <c r="BD585" i="1"/>
  <c r="AL581" i="1"/>
  <c r="BD581" i="1"/>
  <c r="AL577" i="1"/>
  <c r="BD577" i="1"/>
  <c r="AL573" i="1"/>
  <c r="BD573" i="1"/>
  <c r="AL569" i="1"/>
  <c r="BD569" i="1"/>
  <c r="AL565" i="1"/>
  <c r="BD565" i="1"/>
  <c r="AL561" i="1"/>
  <c r="BD561" i="1"/>
  <c r="AL557" i="1"/>
  <c r="BD557" i="1"/>
  <c r="AL553" i="1"/>
  <c r="BD553" i="1"/>
  <c r="AL549" i="1"/>
  <c r="BD549" i="1"/>
  <c r="AL545" i="1"/>
  <c r="BD545" i="1"/>
  <c r="AL541" i="1"/>
  <c r="BD541" i="1"/>
  <c r="AL537" i="1"/>
  <c r="BD537" i="1"/>
  <c r="AL533" i="1"/>
  <c r="BD533" i="1"/>
  <c r="AL529" i="1"/>
  <c r="BD529" i="1"/>
  <c r="AT525" i="1"/>
  <c r="AV525" i="1" s="1"/>
  <c r="AL525" i="1"/>
  <c r="BD525" i="1"/>
  <c r="AL521" i="1"/>
  <c r="BD521" i="1"/>
  <c r="AL517" i="1"/>
  <c r="BD517" i="1"/>
  <c r="AL513" i="1"/>
  <c r="BD513" i="1"/>
  <c r="AL509" i="1"/>
  <c r="BD509" i="1"/>
  <c r="AL505" i="1"/>
  <c r="BD505" i="1"/>
  <c r="AL501" i="1"/>
  <c r="BD501" i="1"/>
  <c r="AL497" i="1"/>
  <c r="BD497" i="1"/>
  <c r="AL493" i="1"/>
  <c r="BD493" i="1"/>
  <c r="AL489" i="1"/>
  <c r="BD489" i="1"/>
  <c r="AL485" i="1"/>
  <c r="BD485" i="1"/>
  <c r="AL481" i="1"/>
  <c r="BD481" i="1"/>
  <c r="AL477" i="1"/>
  <c r="BD477" i="1"/>
  <c r="AL473" i="1"/>
  <c r="BD473" i="1"/>
  <c r="AL469" i="1"/>
  <c r="BD469" i="1"/>
  <c r="AL465" i="1"/>
  <c r="BD465" i="1"/>
  <c r="AT461" i="1"/>
  <c r="AL461" i="1"/>
  <c r="BD461" i="1"/>
  <c r="AL457" i="1"/>
  <c r="AM456" i="1" s="1"/>
  <c r="BD457" i="1"/>
  <c r="AL453" i="1"/>
  <c r="AM453" i="1" s="1"/>
  <c r="BD453" i="1"/>
  <c r="AL449" i="1"/>
  <c r="BD449" i="1"/>
  <c r="AL445" i="1"/>
  <c r="AM445" i="1" s="1"/>
  <c r="BD445" i="1"/>
  <c r="AL441" i="1"/>
  <c r="AM441" i="1" s="1"/>
  <c r="BD441" i="1"/>
  <c r="AL437" i="1"/>
  <c r="AM437" i="1" s="1"/>
  <c r="BD437" i="1"/>
  <c r="AL433" i="1"/>
  <c r="BD433" i="1"/>
  <c r="AL429" i="1"/>
  <c r="BD429" i="1"/>
  <c r="AL425" i="1"/>
  <c r="AM424" i="1" s="1"/>
  <c r="BD425" i="1"/>
  <c r="AL421" i="1"/>
  <c r="AM421" i="1" s="1"/>
  <c r="BD421" i="1"/>
  <c r="AL417" i="1"/>
  <c r="BD417" i="1"/>
  <c r="AL413" i="1"/>
  <c r="BD413" i="1"/>
  <c r="AL409" i="1"/>
  <c r="BD409" i="1"/>
  <c r="AL405" i="1"/>
  <c r="AM404" i="1" s="1"/>
  <c r="BD405" i="1"/>
  <c r="AL401" i="1"/>
  <c r="BD401" i="1"/>
  <c r="AL397" i="1"/>
  <c r="BD397" i="1"/>
  <c r="AL393" i="1"/>
  <c r="BD393" i="1"/>
  <c r="AL389" i="1"/>
  <c r="AM389" i="1" s="1"/>
  <c r="BD389" i="1"/>
  <c r="AL385" i="1"/>
  <c r="BD385" i="1"/>
  <c r="AL381" i="1"/>
  <c r="BD381" i="1"/>
  <c r="AL377" i="1"/>
  <c r="BD377" i="1"/>
  <c r="AL373" i="1"/>
  <c r="BD373" i="1"/>
  <c r="AL369" i="1"/>
  <c r="BD369" i="1"/>
  <c r="AL365" i="1"/>
  <c r="AM364" i="1" s="1"/>
  <c r="BD365" i="1"/>
  <c r="AL361" i="1"/>
  <c r="BD361" i="1"/>
  <c r="AL357" i="1"/>
  <c r="BD357" i="1"/>
  <c r="AL353" i="1"/>
  <c r="BD353" i="1"/>
  <c r="AL349" i="1"/>
  <c r="BD349" i="1"/>
  <c r="AL345" i="1"/>
  <c r="BD345" i="1"/>
  <c r="AL341" i="1"/>
  <c r="BD341" i="1"/>
  <c r="AL337" i="1"/>
  <c r="BD337" i="1"/>
  <c r="AL333" i="1"/>
  <c r="BD333" i="1"/>
  <c r="AL329" i="1"/>
  <c r="AM328" i="1" s="1"/>
  <c r="BD329" i="1"/>
  <c r="AL325" i="1"/>
  <c r="BD325" i="1"/>
  <c r="AL321" i="1"/>
  <c r="BD321" i="1"/>
  <c r="AL317" i="1"/>
  <c r="BD317" i="1"/>
  <c r="AL313" i="1"/>
  <c r="AM312" i="1" s="1"/>
  <c r="BD313" i="1"/>
  <c r="AL309" i="1"/>
  <c r="BD309" i="1"/>
  <c r="AL305" i="1"/>
  <c r="BD305" i="1"/>
  <c r="AL301" i="1"/>
  <c r="BD301" i="1"/>
  <c r="AL297" i="1"/>
  <c r="AM296" i="1" s="1"/>
  <c r="BD297" i="1"/>
  <c r="AL293" i="1"/>
  <c r="AM292" i="1" s="1"/>
  <c r="BD293" i="1"/>
  <c r="AL289" i="1"/>
  <c r="BD289" i="1"/>
  <c r="AL285" i="1"/>
  <c r="BD285" i="1"/>
  <c r="AL281" i="1"/>
  <c r="BD281" i="1"/>
  <c r="AL277" i="1"/>
  <c r="BD277" i="1"/>
  <c r="AL273" i="1"/>
  <c r="BD273" i="1"/>
  <c r="AT269" i="1"/>
  <c r="AV269" i="1" s="1"/>
  <c r="AL269" i="1"/>
  <c r="BD269" i="1"/>
  <c r="AL265" i="1"/>
  <c r="AM264" i="1" s="1"/>
  <c r="BD265" i="1"/>
  <c r="AL261" i="1"/>
  <c r="BD261" i="1"/>
  <c r="AL257" i="1"/>
  <c r="BD257" i="1"/>
  <c r="AL253" i="1"/>
  <c r="BD253" i="1"/>
  <c r="AL249" i="1"/>
  <c r="AM248" i="1" s="1"/>
  <c r="BD249" i="1"/>
  <c r="AL245" i="1"/>
  <c r="BD245" i="1"/>
  <c r="AL241" i="1"/>
  <c r="BD241" i="1"/>
  <c r="AL237" i="1"/>
  <c r="BD237" i="1"/>
  <c r="AL233" i="1"/>
  <c r="AM232" i="1" s="1"/>
  <c r="BD233" i="1"/>
  <c r="AL229" i="1"/>
  <c r="BD229" i="1"/>
  <c r="AL225" i="1"/>
  <c r="BD225" i="1"/>
  <c r="AL221" i="1"/>
  <c r="BD221" i="1"/>
  <c r="AL217" i="1"/>
  <c r="AM216" i="1" s="1"/>
  <c r="BD217" i="1"/>
  <c r="AL213" i="1"/>
  <c r="BD213" i="1"/>
  <c r="AL209" i="1"/>
  <c r="BD209" i="1"/>
  <c r="AL205" i="1"/>
  <c r="BD205" i="1"/>
  <c r="AL201" i="1"/>
  <c r="AM200" i="1" s="1"/>
  <c r="BD201" i="1"/>
  <c r="AL197" i="1"/>
  <c r="BD197" i="1"/>
  <c r="AL193" i="1"/>
  <c r="BD193" i="1"/>
  <c r="AL189" i="1"/>
  <c r="BD189" i="1"/>
  <c r="AL185" i="1"/>
  <c r="AM184" i="1" s="1"/>
  <c r="BD185" i="1"/>
  <c r="AL181" i="1"/>
  <c r="BD181" i="1"/>
  <c r="AL177" i="1"/>
  <c r="BD177" i="1"/>
  <c r="AL173" i="1"/>
  <c r="BD173" i="1"/>
  <c r="AL169" i="1"/>
  <c r="AM168" i="1" s="1"/>
  <c r="BD169" i="1"/>
  <c r="AL165" i="1"/>
  <c r="BD165" i="1"/>
  <c r="AL161" i="1"/>
  <c r="BD161" i="1"/>
  <c r="AL157" i="1"/>
  <c r="BD157" i="1"/>
  <c r="AL153" i="1"/>
  <c r="AM152" i="1" s="1"/>
  <c r="BD153" i="1"/>
  <c r="AL149" i="1"/>
  <c r="BD149" i="1"/>
  <c r="AL145" i="1"/>
  <c r="BD145" i="1"/>
  <c r="AL141" i="1"/>
  <c r="BD141" i="1"/>
  <c r="AL137" i="1"/>
  <c r="BD137" i="1"/>
  <c r="AL133" i="1"/>
  <c r="BD133" i="1"/>
  <c r="AL129" i="1"/>
  <c r="BD129" i="1"/>
  <c r="AL125" i="1"/>
  <c r="BD125" i="1"/>
  <c r="AL121" i="1"/>
  <c r="AM120" i="1" s="1"/>
  <c r="BD121" i="1"/>
  <c r="AL117" i="1"/>
  <c r="BD117" i="1"/>
  <c r="AL113" i="1"/>
  <c r="BD113" i="1"/>
  <c r="AL109" i="1"/>
  <c r="BD109" i="1"/>
  <c r="AL105" i="1"/>
  <c r="BD105" i="1"/>
  <c r="AL101" i="1"/>
  <c r="BD101" i="1"/>
  <c r="AL97" i="1"/>
  <c r="BD97" i="1"/>
  <c r="AL93" i="1"/>
  <c r="BD93" i="1"/>
  <c r="AL89" i="1"/>
  <c r="BD89" i="1"/>
  <c r="AL85" i="1"/>
  <c r="BD85" i="1"/>
  <c r="AL81" i="1"/>
  <c r="BD81" i="1"/>
  <c r="AL77" i="1"/>
  <c r="BD77" i="1"/>
  <c r="AL73" i="1"/>
  <c r="AM72" i="1" s="1"/>
  <c r="BD73" i="1"/>
  <c r="AL69" i="1"/>
  <c r="BD69" i="1"/>
  <c r="AL65" i="1"/>
  <c r="BD65" i="1"/>
  <c r="AL61" i="1"/>
  <c r="BD61" i="1"/>
  <c r="AL57" i="1"/>
  <c r="AM56" i="1" s="1"/>
  <c r="BD57" i="1"/>
  <c r="AL53" i="1"/>
  <c r="BD53" i="1"/>
  <c r="AL49" i="1"/>
  <c r="BD49" i="1"/>
  <c r="AL45" i="1"/>
  <c r="BD45" i="1"/>
  <c r="AL41" i="1"/>
  <c r="AM40" i="1" s="1"/>
  <c r="BK40" i="1" s="1"/>
  <c r="BD41" i="1"/>
  <c r="AL37" i="1"/>
  <c r="BD37" i="1"/>
  <c r="AL33" i="1"/>
  <c r="BD33" i="1"/>
  <c r="AT29" i="1"/>
  <c r="AV29" i="1" s="1"/>
  <c r="AL29" i="1"/>
  <c r="BD29" i="1"/>
  <c r="AL25" i="1"/>
  <c r="AM24" i="1" s="1"/>
  <c r="BK24" i="1" s="1"/>
  <c r="BD25" i="1"/>
  <c r="AT11" i="1"/>
  <c r="AL11" i="1"/>
  <c r="BD19" i="1"/>
  <c r="AL1801" i="1"/>
  <c r="CW155" i="1"/>
  <c r="CX155" i="1"/>
  <c r="AT1806" i="1"/>
  <c r="AT1794" i="1"/>
  <c r="AT1786" i="1"/>
  <c r="AT1774" i="1"/>
  <c r="AT1762" i="1"/>
  <c r="AT1750" i="1"/>
  <c r="AT1738" i="1"/>
  <c r="AT1726" i="1"/>
  <c r="AT1718" i="1"/>
  <c r="AT1706" i="1"/>
  <c r="AT1698" i="1"/>
  <c r="AT1686" i="1"/>
  <c r="AT1674" i="1"/>
  <c r="AT1666" i="1"/>
  <c r="AT1654" i="1"/>
  <c r="AT1642" i="1"/>
  <c r="AT1634" i="1"/>
  <c r="AT1622" i="1"/>
  <c r="AT1614" i="1"/>
  <c r="AT1602" i="1"/>
  <c r="AT1590" i="1"/>
  <c r="AT1582" i="1"/>
  <c r="AT1570" i="1"/>
  <c r="AV1570" i="1" s="1"/>
  <c r="AT1558" i="1"/>
  <c r="AT1550" i="1"/>
  <c r="AV1550" i="1" s="1"/>
  <c r="AT1538" i="1"/>
  <c r="AT1530" i="1"/>
  <c r="AV1530" i="1" s="1"/>
  <c r="AT1518" i="1"/>
  <c r="AT1506" i="1"/>
  <c r="AV1506" i="1" s="1"/>
  <c r="AT1498" i="1"/>
  <c r="AT1486" i="1"/>
  <c r="AT1474" i="1"/>
  <c r="AT1466" i="1"/>
  <c r="AV1466" i="1" s="1"/>
  <c r="AT1454" i="1"/>
  <c r="AT1446" i="1"/>
  <c r="AT1434" i="1"/>
  <c r="AT1422" i="1"/>
  <c r="AV1422" i="1" s="1"/>
  <c r="AT1414" i="1"/>
  <c r="AT1398" i="1"/>
  <c r="AV1398" i="1" s="1"/>
  <c r="AT1386" i="1"/>
  <c r="AT1378" i="1"/>
  <c r="AV1378" i="1" s="1"/>
  <c r="AT1366" i="1"/>
  <c r="AT1354" i="1"/>
  <c r="AV1354" i="1" s="1"/>
  <c r="AT1346" i="1"/>
  <c r="AT1334" i="1"/>
  <c r="AT1322" i="1"/>
  <c r="AT1314" i="1"/>
  <c r="AV1314" i="1" s="1"/>
  <c r="AT1302" i="1"/>
  <c r="AT1290" i="1"/>
  <c r="AV1290" i="1" s="1"/>
  <c r="AT1282" i="1"/>
  <c r="AT1270" i="1"/>
  <c r="AT1262" i="1"/>
  <c r="AT1250" i="1"/>
  <c r="AV1250" i="1" s="1"/>
  <c r="AT1238" i="1"/>
  <c r="AT1226" i="1"/>
  <c r="AT1218" i="1"/>
  <c r="AT1206" i="1"/>
  <c r="AT1198" i="1"/>
  <c r="AT1186" i="1"/>
  <c r="AT1174" i="1"/>
  <c r="AT1162" i="1"/>
  <c r="AT1154" i="1"/>
  <c r="AT1150" i="1"/>
  <c r="AT1138" i="1"/>
  <c r="AT1126" i="1"/>
  <c r="AT1118" i="1"/>
  <c r="AT1106" i="1"/>
  <c r="AT1098" i="1"/>
  <c r="AT1086" i="1"/>
  <c r="AT1078" i="1"/>
  <c r="AT1066" i="1"/>
  <c r="AT1058" i="1"/>
  <c r="AT1046" i="1"/>
  <c r="AT1034" i="1"/>
  <c r="AT1030" i="1"/>
  <c r="AT1022" i="1"/>
  <c r="AT1010" i="1"/>
  <c r="AT1002" i="1"/>
  <c r="AT990" i="1"/>
  <c r="AT978" i="1"/>
  <c r="AT966" i="1"/>
  <c r="AT954" i="1"/>
  <c r="AT946" i="1"/>
  <c r="AT934" i="1"/>
  <c r="AT922" i="1"/>
  <c r="AT910" i="1"/>
  <c r="AT898" i="1"/>
  <c r="AT886" i="1"/>
  <c r="AT878" i="1"/>
  <c r="AT866" i="1"/>
  <c r="AT854" i="1"/>
  <c r="AV854" i="1" s="1"/>
  <c r="AT846" i="1"/>
  <c r="AT838" i="1"/>
  <c r="AT830" i="1"/>
  <c r="AT818" i="1"/>
  <c r="AT806" i="1"/>
  <c r="AT798" i="1"/>
  <c r="AT786" i="1"/>
  <c r="AT774" i="1"/>
  <c r="AT762" i="1"/>
  <c r="AT750" i="1"/>
  <c r="AT742" i="1"/>
  <c r="AT730" i="1"/>
  <c r="AT718" i="1"/>
  <c r="AT710" i="1"/>
  <c r="AT698" i="1"/>
  <c r="AT686" i="1"/>
  <c r="AT678" i="1"/>
  <c r="AT666" i="1"/>
  <c r="AT658" i="1"/>
  <c r="AT646" i="1"/>
  <c r="AT634" i="1"/>
  <c r="AT622" i="1"/>
  <c r="AT614" i="1"/>
  <c r="AT598" i="1"/>
  <c r="AT586" i="1"/>
  <c r="AT574" i="1"/>
  <c r="AT566" i="1"/>
  <c r="AT554" i="1"/>
  <c r="AT546" i="1"/>
  <c r="AT534" i="1"/>
  <c r="AT522" i="1"/>
  <c r="AT514" i="1"/>
  <c r="AT502" i="1"/>
  <c r="AT494" i="1"/>
  <c r="AT486" i="1"/>
  <c r="AT474" i="1"/>
  <c r="AT466" i="1"/>
  <c r="AT458" i="1"/>
  <c r="AT450" i="1"/>
  <c r="AT442" i="1"/>
  <c r="AT430" i="1"/>
  <c r="AT418" i="1"/>
  <c r="AT410" i="1"/>
  <c r="AT402" i="1"/>
  <c r="AT394" i="1"/>
  <c r="AT386" i="1"/>
  <c r="AT378" i="1"/>
  <c r="AT370" i="1"/>
  <c r="AT358" i="1"/>
  <c r="AT350" i="1"/>
  <c r="AT342" i="1"/>
  <c r="AT334" i="1"/>
  <c r="AT326" i="1"/>
  <c r="AT318" i="1"/>
  <c r="AT310" i="1"/>
  <c r="AT302" i="1"/>
  <c r="AT294" i="1"/>
  <c r="AT286" i="1"/>
  <c r="AT278" i="1"/>
  <c r="AT270" i="1"/>
  <c r="AT262" i="1"/>
  <c r="AT254" i="1"/>
  <c r="AT246" i="1"/>
  <c r="AT238" i="1"/>
  <c r="AT234" i="1"/>
  <c r="AT226" i="1"/>
  <c r="AT218" i="1"/>
  <c r="AT210" i="1"/>
  <c r="AT198" i="1"/>
  <c r="AT190" i="1"/>
  <c r="AT182" i="1"/>
  <c r="AT174" i="1"/>
  <c r="AT166" i="1"/>
  <c r="AT158" i="1"/>
  <c r="AT150" i="1"/>
  <c r="AT142" i="1"/>
  <c r="AT134" i="1"/>
  <c r="AT126" i="1"/>
  <c r="AT118" i="1"/>
  <c r="AT110" i="1"/>
  <c r="AT102" i="1"/>
  <c r="AT94" i="1"/>
  <c r="AT82" i="1"/>
  <c r="AT74" i="1"/>
  <c r="AT66" i="1"/>
  <c r="AT58" i="1"/>
  <c r="AT50" i="1"/>
  <c r="AT42" i="1"/>
  <c r="AT26" i="1"/>
  <c r="AJ21" i="1"/>
  <c r="AG21" i="1" s="1"/>
  <c r="AT22" i="1"/>
  <c r="AV22" i="1" s="1"/>
  <c r="U12" i="1"/>
  <c r="AT12" i="1"/>
  <c r="AV12" i="1" s="1"/>
  <c r="AT1805" i="1"/>
  <c r="AV1805" i="1" s="1"/>
  <c r="AT1801" i="1"/>
  <c r="AT1797" i="1"/>
  <c r="AV1797" i="1" s="1"/>
  <c r="AT1793" i="1"/>
  <c r="AT1789" i="1"/>
  <c r="AT1785" i="1"/>
  <c r="AT1781" i="1"/>
  <c r="AV1781" i="1" s="1"/>
  <c r="AT1777" i="1"/>
  <c r="AT1773" i="1"/>
  <c r="AV1773" i="1" s="1"/>
  <c r="AT1769" i="1"/>
  <c r="AT1765" i="1"/>
  <c r="AV1765" i="1" s="1"/>
  <c r="AT1761" i="1"/>
  <c r="AT1757" i="1"/>
  <c r="AV1757" i="1" s="1"/>
  <c r="AT1753" i="1"/>
  <c r="AT1749" i="1"/>
  <c r="AV1749" i="1" s="1"/>
  <c r="AT1745" i="1"/>
  <c r="AV1745" i="1" s="1"/>
  <c r="AT1741" i="1"/>
  <c r="AV1741" i="1" s="1"/>
  <c r="AT1737" i="1"/>
  <c r="AT1733" i="1"/>
  <c r="AV1733" i="1" s="1"/>
  <c r="AT1729" i="1"/>
  <c r="AT1725" i="1"/>
  <c r="AT1721" i="1"/>
  <c r="AT1717" i="1"/>
  <c r="AV1717" i="1" s="1"/>
  <c r="AT1713" i="1"/>
  <c r="AT1709" i="1"/>
  <c r="AT1705" i="1"/>
  <c r="AT1701" i="1"/>
  <c r="AV1701" i="1" s="1"/>
  <c r="AT1697" i="1"/>
  <c r="AT1693" i="1"/>
  <c r="AV1693" i="1" s="1"/>
  <c r="AT1689" i="1"/>
  <c r="AT1685" i="1"/>
  <c r="AT1681" i="1"/>
  <c r="AV1681" i="1" s="1"/>
  <c r="AT1677" i="1"/>
  <c r="AV1677" i="1" s="1"/>
  <c r="AT1673" i="1"/>
  <c r="AU1669" i="1"/>
  <c r="AT1669" i="1"/>
  <c r="AV1669" i="1" s="1"/>
  <c r="AT1665" i="1"/>
  <c r="AT1661" i="1"/>
  <c r="AV1661" i="1" s="1"/>
  <c r="AT1657" i="1"/>
  <c r="AT1653" i="1"/>
  <c r="AV1653" i="1" s="1"/>
  <c r="AT1649" i="1"/>
  <c r="AT1645" i="1"/>
  <c r="AV1645" i="1" s="1"/>
  <c r="AT1641" i="1"/>
  <c r="AT1637" i="1"/>
  <c r="AV1637" i="1" s="1"/>
  <c r="AT1633" i="1"/>
  <c r="AT1629" i="1"/>
  <c r="AV1629" i="1" s="1"/>
  <c r="AT1625" i="1"/>
  <c r="AT1621" i="1"/>
  <c r="AT1613" i="1"/>
  <c r="AT1609" i="1"/>
  <c r="AV1609" i="1" s="1"/>
  <c r="AT1605" i="1"/>
  <c r="AT1601" i="1"/>
  <c r="AT1597" i="1"/>
  <c r="AT1593" i="1"/>
  <c r="AV1593" i="1" s="1"/>
  <c r="AT1589" i="1"/>
  <c r="AT1585" i="1"/>
  <c r="AV1585" i="1" s="1"/>
  <c r="AT1581" i="1"/>
  <c r="AT1577" i="1"/>
  <c r="AV1577" i="1" s="1"/>
  <c r="AT1573" i="1"/>
  <c r="AT1565" i="1"/>
  <c r="AV1565" i="1" s="1"/>
  <c r="AT1561" i="1"/>
  <c r="AT1557" i="1"/>
  <c r="AV1557" i="1" s="1"/>
  <c r="AT1549" i="1"/>
  <c r="AT1545" i="1"/>
  <c r="AT1541" i="1"/>
  <c r="AT1537" i="1"/>
  <c r="AV1537" i="1" s="1"/>
  <c r="AT1533" i="1"/>
  <c r="AT1529" i="1"/>
  <c r="AV1529" i="1" s="1"/>
  <c r="AT1525" i="1"/>
  <c r="AT1521" i="1"/>
  <c r="AV1521" i="1" s="1"/>
  <c r="AT1517" i="1"/>
  <c r="AT1513" i="1"/>
  <c r="AV1513" i="1" s="1"/>
  <c r="AT1509" i="1"/>
  <c r="AT1501" i="1"/>
  <c r="AV1501" i="1" s="1"/>
  <c r="AT1497" i="1"/>
  <c r="AT1493" i="1"/>
  <c r="AV1493" i="1" s="1"/>
  <c r="AT1485" i="1"/>
  <c r="AT1481" i="1"/>
  <c r="AV1481" i="1" s="1"/>
  <c r="AT1477" i="1"/>
  <c r="AT1473" i="1"/>
  <c r="AT1469" i="1"/>
  <c r="AT1465" i="1"/>
  <c r="AV1465" i="1" s="1"/>
  <c r="AT1461" i="1"/>
  <c r="AT1457" i="1"/>
  <c r="AT1453" i="1"/>
  <c r="AT1449" i="1"/>
  <c r="AV1449" i="1" s="1"/>
  <c r="AT1445" i="1"/>
  <c r="AT1437" i="1"/>
  <c r="AV1437" i="1" s="1"/>
  <c r="AT1433" i="1"/>
  <c r="AT1429" i="1"/>
  <c r="AV1429" i="1" s="1"/>
  <c r="AT1421" i="1"/>
  <c r="AT1417" i="1"/>
  <c r="AV1417" i="1" s="1"/>
  <c r="AT1413" i="1"/>
  <c r="AT1409" i="1"/>
  <c r="AV1409" i="1" s="1"/>
  <c r="AT1405" i="1"/>
  <c r="AT1401" i="1"/>
  <c r="AT1397" i="1"/>
  <c r="AT1393" i="1"/>
  <c r="AV1393" i="1" s="1"/>
  <c r="AT1389" i="1"/>
  <c r="AT1385" i="1"/>
  <c r="AV1385" i="1" s="1"/>
  <c r="AT1381" i="1"/>
  <c r="AT1373" i="1"/>
  <c r="AV1373" i="1" s="1"/>
  <c r="AT1369" i="1"/>
  <c r="AT1365" i="1"/>
  <c r="AT1357" i="1"/>
  <c r="AT1353" i="1"/>
  <c r="AV1353" i="1" s="1"/>
  <c r="AT1349" i="1"/>
  <c r="AT1345" i="1"/>
  <c r="AV1345" i="1" s="1"/>
  <c r="AT1341" i="1"/>
  <c r="AT1337" i="1"/>
  <c r="AV1337" i="1" s="1"/>
  <c r="AT1333" i="1"/>
  <c r="AT1329" i="1"/>
  <c r="AT1325" i="1"/>
  <c r="AT1321" i="1"/>
  <c r="AV1321" i="1" s="1"/>
  <c r="AT1317" i="1"/>
  <c r="AT1309" i="1"/>
  <c r="AV1309" i="1" s="1"/>
  <c r="AT1305" i="1"/>
  <c r="AT1301" i="1"/>
  <c r="AV1301" i="1" s="1"/>
  <c r="AT1293" i="1"/>
  <c r="AT1289" i="1"/>
  <c r="AV1289" i="1" s="1"/>
  <c r="AT1285" i="1"/>
  <c r="AT1281" i="1"/>
  <c r="AV1281" i="1" s="1"/>
  <c r="AT1277" i="1"/>
  <c r="AT1273" i="1"/>
  <c r="AV1273" i="1" s="1"/>
  <c r="AT1269" i="1"/>
  <c r="AT1265" i="1"/>
  <c r="AV1265" i="1" s="1"/>
  <c r="AT1261" i="1"/>
  <c r="AT1257" i="1"/>
  <c r="AT1253" i="1"/>
  <c r="AT1245" i="1"/>
  <c r="AV1245" i="1" s="1"/>
  <c r="AT1241" i="1"/>
  <c r="AT1237" i="1"/>
  <c r="AV1237" i="1" s="1"/>
  <c r="AT1229" i="1"/>
  <c r="AT1225" i="1"/>
  <c r="AV1225" i="1" s="1"/>
  <c r="AT1221" i="1"/>
  <c r="AT1217" i="1"/>
  <c r="AT1213" i="1"/>
  <c r="AT1209" i="1"/>
  <c r="AV1209" i="1" s="1"/>
  <c r="AT1205" i="1"/>
  <c r="AT1201" i="1"/>
  <c r="AV1201" i="1" s="1"/>
  <c r="AT1197" i="1"/>
  <c r="AT1193" i="1"/>
  <c r="AV1193" i="1" s="1"/>
  <c r="AT1189" i="1"/>
  <c r="AT1185" i="1"/>
  <c r="AT1181" i="1"/>
  <c r="AT1177" i="1"/>
  <c r="AV1177" i="1" s="1"/>
  <c r="AT1173" i="1"/>
  <c r="AT1169" i="1"/>
  <c r="AV1169" i="1" s="1"/>
  <c r="AT1165" i="1"/>
  <c r="AT1161" i="1"/>
  <c r="AV1161" i="1" s="1"/>
  <c r="AT1157" i="1"/>
  <c r="AU1153" i="1"/>
  <c r="AT1153" i="1"/>
  <c r="AV1153" i="1" s="1"/>
  <c r="AT1149" i="1"/>
  <c r="AT1145" i="1"/>
  <c r="AV1145" i="1" s="1"/>
  <c r="AT1141" i="1"/>
  <c r="AT1137" i="1"/>
  <c r="AV1137" i="1" s="1"/>
  <c r="AT1133" i="1"/>
  <c r="AT1129" i="1"/>
  <c r="AV1129" i="1" s="1"/>
  <c r="AT1125" i="1"/>
  <c r="AT1121" i="1"/>
  <c r="AT1117" i="1"/>
  <c r="AT1113" i="1"/>
  <c r="AV1113" i="1" s="1"/>
  <c r="AT1109" i="1"/>
  <c r="AT1105" i="1"/>
  <c r="AT1101" i="1"/>
  <c r="AT1097" i="1"/>
  <c r="AV1097" i="1" s="1"/>
  <c r="AT1093" i="1"/>
  <c r="AT1089" i="1"/>
  <c r="AV1089" i="1" s="1"/>
  <c r="AT1085" i="1"/>
  <c r="AT1081" i="1"/>
  <c r="AV1081" i="1" s="1"/>
  <c r="AT1077" i="1"/>
  <c r="AT1073" i="1"/>
  <c r="AV1073" i="1" s="1"/>
  <c r="AT1069" i="1"/>
  <c r="AT1065" i="1"/>
  <c r="AV1065" i="1" s="1"/>
  <c r="AT1061" i="1"/>
  <c r="AT1057" i="1"/>
  <c r="AT1053" i="1"/>
  <c r="AT1049" i="1"/>
  <c r="AV1049" i="1" s="1"/>
  <c r="AT1045" i="1"/>
  <c r="AT1041" i="1"/>
  <c r="AV1041" i="1" s="1"/>
  <c r="AT1037" i="1"/>
  <c r="AT1033" i="1"/>
  <c r="AV1033" i="1" s="1"/>
  <c r="AT1029" i="1"/>
  <c r="AT1025" i="1"/>
  <c r="AV1025" i="1" s="1"/>
  <c r="AT1021" i="1"/>
  <c r="AT1017" i="1"/>
  <c r="AV1017" i="1" s="1"/>
  <c r="AT1013" i="1"/>
  <c r="AT1009" i="1"/>
  <c r="AT1005" i="1"/>
  <c r="AT1001" i="1"/>
  <c r="AV1001" i="1" s="1"/>
  <c r="AT997" i="1"/>
  <c r="AT993" i="1"/>
  <c r="AT989" i="1"/>
  <c r="AT985" i="1"/>
  <c r="AV985" i="1" s="1"/>
  <c r="AT981" i="1"/>
  <c r="AT977" i="1"/>
  <c r="AV977" i="1" s="1"/>
  <c r="AT969" i="1"/>
  <c r="AT965" i="1"/>
  <c r="AV965" i="1" s="1"/>
  <c r="AT961" i="1"/>
  <c r="AT957" i="1"/>
  <c r="AV957" i="1" s="1"/>
  <c r="AT953" i="1"/>
  <c r="AT949" i="1"/>
  <c r="AV949" i="1" s="1"/>
  <c r="AT945" i="1"/>
  <c r="AT941" i="1"/>
  <c r="AV941" i="1" s="1"/>
  <c r="AT937" i="1"/>
  <c r="AT933" i="1"/>
  <c r="AV933" i="1" s="1"/>
  <c r="AT929" i="1"/>
  <c r="AT925" i="1"/>
  <c r="AT921" i="1"/>
  <c r="AT917" i="1"/>
  <c r="AV917" i="1" s="1"/>
  <c r="AT913" i="1"/>
  <c r="AT909" i="1"/>
  <c r="AV909" i="1" s="1"/>
  <c r="AT905" i="1"/>
  <c r="AT901" i="1"/>
  <c r="AV901" i="1" s="1"/>
  <c r="AT897" i="1"/>
  <c r="AT893" i="1"/>
  <c r="AT889" i="1"/>
  <c r="AT885" i="1"/>
  <c r="AV885" i="1" s="1"/>
  <c r="AT881" i="1"/>
  <c r="AT877" i="1"/>
  <c r="AV877" i="1" s="1"/>
  <c r="AT873" i="1"/>
  <c r="AT869" i="1"/>
  <c r="AV869" i="1" s="1"/>
  <c r="AT865" i="1"/>
  <c r="AT861" i="1"/>
  <c r="AT857" i="1"/>
  <c r="AT853" i="1"/>
  <c r="AV853" i="1" s="1"/>
  <c r="AT849" i="1"/>
  <c r="AT845" i="1"/>
  <c r="AV845" i="1" s="1"/>
  <c r="AT841" i="1"/>
  <c r="AT837" i="1"/>
  <c r="AV837" i="1" s="1"/>
  <c r="AT833" i="1"/>
  <c r="AT829" i="1"/>
  <c r="AV829" i="1" s="1"/>
  <c r="AT825" i="1"/>
  <c r="AT821" i="1"/>
  <c r="AV821" i="1" s="1"/>
  <c r="AT817" i="1"/>
  <c r="AT813" i="1"/>
  <c r="AV813" i="1" s="1"/>
  <c r="AT809" i="1"/>
  <c r="AT805" i="1"/>
  <c r="AV805" i="1" s="1"/>
  <c r="AT801" i="1"/>
  <c r="AT797" i="1"/>
  <c r="AT793" i="1"/>
  <c r="AT789" i="1"/>
  <c r="AV789" i="1" s="1"/>
  <c r="AT785" i="1"/>
  <c r="AT777" i="1"/>
  <c r="AT773" i="1"/>
  <c r="AT769" i="1"/>
  <c r="AV769" i="1" s="1"/>
  <c r="AT765" i="1"/>
  <c r="AT761" i="1"/>
  <c r="AV761" i="1" s="1"/>
  <c r="AT757" i="1"/>
  <c r="AT753" i="1"/>
  <c r="AV753" i="1" s="1"/>
  <c r="AT749" i="1"/>
  <c r="AT745" i="1"/>
  <c r="AV745" i="1" s="1"/>
  <c r="AT741" i="1"/>
  <c r="AT737" i="1"/>
  <c r="AV737" i="1" s="1"/>
  <c r="AT733" i="1"/>
  <c r="AT729" i="1"/>
  <c r="AT725" i="1"/>
  <c r="AT721" i="1"/>
  <c r="AV721" i="1" s="1"/>
  <c r="AT713" i="1"/>
  <c r="AT709" i="1"/>
  <c r="AV709" i="1" s="1"/>
  <c r="AT705" i="1"/>
  <c r="AT701" i="1"/>
  <c r="AV701" i="1" s="1"/>
  <c r="AT697" i="1"/>
  <c r="AT693" i="1"/>
  <c r="AV693" i="1" s="1"/>
  <c r="AT689" i="1"/>
  <c r="AT685" i="1"/>
  <c r="AV685" i="1" s="1"/>
  <c r="AT681" i="1"/>
  <c r="AT677" i="1"/>
  <c r="AT673" i="1"/>
  <c r="AT669" i="1"/>
  <c r="AV669" i="1" s="1"/>
  <c r="AT665" i="1"/>
  <c r="AT661" i="1"/>
  <c r="AT657" i="1"/>
  <c r="AT653" i="1"/>
  <c r="AV653" i="1" s="1"/>
  <c r="AT649" i="1"/>
  <c r="AT645" i="1"/>
  <c r="AV645" i="1" s="1"/>
  <c r="AT641" i="1"/>
  <c r="AT637" i="1"/>
  <c r="AT633" i="1"/>
  <c r="AT629" i="1"/>
  <c r="AV629" i="1" s="1"/>
  <c r="AT625" i="1"/>
  <c r="AT621" i="1"/>
  <c r="AT617" i="1"/>
  <c r="AT613" i="1"/>
  <c r="AV613" i="1" s="1"/>
  <c r="AT609" i="1"/>
  <c r="AT605" i="1"/>
  <c r="AV605" i="1" s="1"/>
  <c r="AT601" i="1"/>
  <c r="AT597" i="1"/>
  <c r="AV597" i="1" s="1"/>
  <c r="AT593" i="1"/>
  <c r="AT589" i="1"/>
  <c r="AV589" i="1" s="1"/>
  <c r="AT585" i="1"/>
  <c r="AT581" i="1"/>
  <c r="AV581" i="1" s="1"/>
  <c r="AT577" i="1"/>
  <c r="AT573" i="1"/>
  <c r="AV573" i="1" s="1"/>
  <c r="AT569" i="1"/>
  <c r="AT565" i="1"/>
  <c r="AV565" i="1" s="1"/>
  <c r="AT561" i="1"/>
  <c r="AT557" i="1"/>
  <c r="AT553" i="1"/>
  <c r="AT549" i="1"/>
  <c r="AV549" i="1" s="1"/>
  <c r="AT545" i="1"/>
  <c r="AT541" i="1"/>
  <c r="AT537" i="1"/>
  <c r="AT533" i="1"/>
  <c r="AV533" i="1" s="1"/>
  <c r="AT529" i="1"/>
  <c r="AT521" i="1"/>
  <c r="AV521" i="1" s="1"/>
  <c r="AT517" i="1"/>
  <c r="AT513" i="1"/>
  <c r="AV513" i="1" s="1"/>
  <c r="AT509" i="1"/>
  <c r="AT505" i="1"/>
  <c r="AV505" i="1" s="1"/>
  <c r="AT501" i="1"/>
  <c r="AT497" i="1"/>
  <c r="AV497" i="1" s="1"/>
  <c r="AT493" i="1"/>
  <c r="AT489" i="1"/>
  <c r="AT485" i="1"/>
  <c r="AT481" i="1"/>
  <c r="AV481" i="1" s="1"/>
  <c r="AT477" i="1"/>
  <c r="AT473" i="1"/>
  <c r="AV473" i="1" s="1"/>
  <c r="AT469" i="1"/>
  <c r="AT465" i="1"/>
  <c r="AV465" i="1" s="1"/>
  <c r="AT457" i="1"/>
  <c r="AT453" i="1"/>
  <c r="AV453" i="1" s="1"/>
  <c r="AT449" i="1"/>
  <c r="AT445" i="1"/>
  <c r="AV445" i="1" s="1"/>
  <c r="AT441" i="1"/>
  <c r="AT437" i="1"/>
  <c r="AT433" i="1"/>
  <c r="AT429" i="1"/>
  <c r="AV429" i="1" s="1"/>
  <c r="AT425" i="1"/>
  <c r="AT421" i="1"/>
  <c r="AT417" i="1"/>
  <c r="AT413" i="1"/>
  <c r="AV413" i="1" s="1"/>
  <c r="AT409" i="1"/>
  <c r="AT405" i="1"/>
  <c r="AV405" i="1" s="1"/>
  <c r="AT401" i="1"/>
  <c r="AT397" i="1"/>
  <c r="AV397" i="1" s="1"/>
  <c r="AT393" i="1"/>
  <c r="AT389" i="1"/>
  <c r="AV389" i="1" s="1"/>
  <c r="AT385" i="1"/>
  <c r="AT381" i="1"/>
  <c r="AV381" i="1" s="1"/>
  <c r="AT377" i="1"/>
  <c r="AT373" i="1"/>
  <c r="AV373" i="1" s="1"/>
  <c r="AT369" i="1"/>
  <c r="AT365" i="1"/>
  <c r="AV365" i="1" s="1"/>
  <c r="AT361" i="1"/>
  <c r="AT357" i="1"/>
  <c r="AT353" i="1"/>
  <c r="AT349" i="1"/>
  <c r="AV349" i="1" s="1"/>
  <c r="AT345" i="1"/>
  <c r="AT341" i="1"/>
  <c r="AV341" i="1" s="1"/>
  <c r="AT337" i="1"/>
  <c r="AT333" i="1"/>
  <c r="AV333" i="1" s="1"/>
  <c r="AT329" i="1"/>
  <c r="AT325" i="1"/>
  <c r="AT321" i="1"/>
  <c r="AT317" i="1"/>
  <c r="AV317" i="1" s="1"/>
  <c r="AT313" i="1"/>
  <c r="AT309" i="1"/>
  <c r="AV309" i="1" s="1"/>
  <c r="AT305" i="1"/>
  <c r="AT301" i="1"/>
  <c r="AV301" i="1" s="1"/>
  <c r="AT297" i="1"/>
  <c r="AT293" i="1"/>
  <c r="AT289" i="1"/>
  <c r="AT285" i="1"/>
  <c r="AV285" i="1" s="1"/>
  <c r="AT281" i="1"/>
  <c r="AT277" i="1"/>
  <c r="AV277" i="1" s="1"/>
  <c r="AT273" i="1"/>
  <c r="AT265" i="1"/>
  <c r="AV265" i="1" s="1"/>
  <c r="AT261" i="1"/>
  <c r="AT257" i="1"/>
  <c r="AV257" i="1" s="1"/>
  <c r="AT253" i="1"/>
  <c r="AT249" i="1"/>
  <c r="AV249" i="1" s="1"/>
  <c r="AT245" i="1"/>
  <c r="AT241" i="1"/>
  <c r="AT237" i="1"/>
  <c r="AT233" i="1"/>
  <c r="AV233" i="1" s="1"/>
  <c r="AT229" i="1"/>
  <c r="AT225" i="1"/>
  <c r="AT221" i="1"/>
  <c r="AT217" i="1"/>
  <c r="AV217" i="1" s="1"/>
  <c r="AT213" i="1"/>
  <c r="AT209" i="1"/>
  <c r="AV209" i="1" s="1"/>
  <c r="AT205" i="1"/>
  <c r="AT201" i="1"/>
  <c r="AV201" i="1" s="1"/>
  <c r="AT197" i="1"/>
  <c r="AT193" i="1"/>
  <c r="AV193" i="1" s="1"/>
  <c r="AT189" i="1"/>
  <c r="AT185" i="1"/>
  <c r="AV185" i="1" s="1"/>
  <c r="AT181" i="1"/>
  <c r="AT177" i="1"/>
  <c r="AV177" i="1" s="1"/>
  <c r="AT173" i="1"/>
  <c r="AT169" i="1"/>
  <c r="AV169" i="1" s="1"/>
  <c r="AT165" i="1"/>
  <c r="AT161" i="1"/>
  <c r="AT157" i="1"/>
  <c r="AT153" i="1"/>
  <c r="AV153" i="1" s="1"/>
  <c r="AT149" i="1"/>
  <c r="AT145" i="1"/>
  <c r="AV145" i="1" s="1"/>
  <c r="AT141" i="1"/>
  <c r="AT137" i="1"/>
  <c r="AV137" i="1" s="1"/>
  <c r="AT133" i="1"/>
  <c r="AT129" i="1"/>
  <c r="AT125" i="1"/>
  <c r="AT121" i="1"/>
  <c r="AV121" i="1" s="1"/>
  <c r="AT117" i="1"/>
  <c r="AT113" i="1"/>
  <c r="AV113" i="1" s="1"/>
  <c r="AT109" i="1"/>
  <c r="AT105" i="1"/>
  <c r="AV105" i="1" s="1"/>
  <c r="AT101" i="1"/>
  <c r="AT97" i="1"/>
  <c r="AT93" i="1"/>
  <c r="AT89" i="1"/>
  <c r="AV89" i="1" s="1"/>
  <c r="AT85" i="1"/>
  <c r="AT81" i="1"/>
  <c r="AV81" i="1" s="1"/>
  <c r="AT77" i="1"/>
  <c r="AT73" i="1"/>
  <c r="AV73" i="1" s="1"/>
  <c r="AT69" i="1"/>
  <c r="AT65" i="1"/>
  <c r="AV65" i="1" s="1"/>
  <c r="AT61" i="1"/>
  <c r="AT57" i="1"/>
  <c r="AV57" i="1" s="1"/>
  <c r="AT53" i="1"/>
  <c r="AT49" i="1"/>
  <c r="AV49" i="1" s="1"/>
  <c r="AT45" i="1"/>
  <c r="AT41" i="1"/>
  <c r="AV41" i="1" s="1"/>
  <c r="AT37" i="1"/>
  <c r="AT33" i="1"/>
  <c r="AV33" i="1" s="1"/>
  <c r="AT25" i="1"/>
  <c r="AT19" i="1"/>
  <c r="AV19" i="1" s="1"/>
  <c r="AT15" i="1"/>
  <c r="AT1802" i="1"/>
  <c r="AV1802" i="1" s="1"/>
  <c r="AT1790" i="1"/>
  <c r="AT1778" i="1"/>
  <c r="AV1778" i="1" s="1"/>
  <c r="AT1770" i="1"/>
  <c r="AT1758" i="1"/>
  <c r="AT1746" i="1"/>
  <c r="AT1734" i="1"/>
  <c r="AV1734" i="1" s="1"/>
  <c r="AT1722" i="1"/>
  <c r="AT1714" i="1"/>
  <c r="AT1702" i="1"/>
  <c r="AT1690" i="1"/>
  <c r="AV1690" i="1" s="1"/>
  <c r="AT1682" i="1"/>
  <c r="AT1670" i="1"/>
  <c r="AV1670" i="1" s="1"/>
  <c r="AT1662" i="1"/>
  <c r="AT1650" i="1"/>
  <c r="AV1650" i="1" s="1"/>
  <c r="AT1638" i="1"/>
  <c r="AT1626" i="1"/>
  <c r="AV1626" i="1" s="1"/>
  <c r="AT1618" i="1"/>
  <c r="AT1606" i="1"/>
  <c r="AV1606" i="1" s="1"/>
  <c r="AT1598" i="1"/>
  <c r="AT1586" i="1"/>
  <c r="AT1574" i="1"/>
  <c r="AT1566" i="1"/>
  <c r="AV1566" i="1" s="1"/>
  <c r="AT1554" i="1"/>
  <c r="AT1546" i="1"/>
  <c r="AV1546" i="1" s="1"/>
  <c r="AT1534" i="1"/>
  <c r="AT1526" i="1"/>
  <c r="AV1526" i="1" s="1"/>
  <c r="AT1514" i="1"/>
  <c r="AT1502" i="1"/>
  <c r="AV1502" i="1" s="1"/>
  <c r="AT1494" i="1"/>
  <c r="AT1482" i="1"/>
  <c r="AV1482" i="1" s="1"/>
  <c r="AT1470" i="1"/>
  <c r="AT1462" i="1"/>
  <c r="AV1462" i="1" s="1"/>
  <c r="AT1450" i="1"/>
  <c r="AT1438" i="1"/>
  <c r="AV1438" i="1" s="1"/>
  <c r="AT1430" i="1"/>
  <c r="AT1418" i="1"/>
  <c r="AT1410" i="1"/>
  <c r="AT1402" i="1"/>
  <c r="AV1402" i="1" s="1"/>
  <c r="AT1390" i="1"/>
  <c r="AT1382" i="1"/>
  <c r="AT1370" i="1"/>
  <c r="AT1362" i="1"/>
  <c r="AV1362" i="1" s="1"/>
  <c r="AT1350" i="1"/>
  <c r="AT1338" i="1"/>
  <c r="AV1338" i="1" s="1"/>
  <c r="AT1326" i="1"/>
  <c r="AT1318" i="1"/>
  <c r="AV1318" i="1" s="1"/>
  <c r="AT1306" i="1"/>
  <c r="AT1298" i="1"/>
  <c r="AV1298" i="1" s="1"/>
  <c r="AT1286" i="1"/>
  <c r="AT1274" i="1"/>
  <c r="AV1274" i="1" s="1"/>
  <c r="AT1266" i="1"/>
  <c r="AT1254" i="1"/>
  <c r="AT1242" i="1"/>
  <c r="AT1234" i="1"/>
  <c r="AV1234" i="1" s="1"/>
  <c r="AT1222" i="1"/>
  <c r="AT1210" i="1"/>
  <c r="AV1210" i="1" s="1"/>
  <c r="AT1202" i="1"/>
  <c r="AT1190" i="1"/>
  <c r="AV1190" i="1" s="1"/>
  <c r="AT1178" i="1"/>
  <c r="AT1166" i="1"/>
  <c r="AV1166" i="1" s="1"/>
  <c r="AT1134" i="1"/>
  <c r="AT1122" i="1"/>
  <c r="AV1122" i="1" s="1"/>
  <c r="AT1114" i="1"/>
  <c r="AT1102" i="1"/>
  <c r="AV1102" i="1" s="1"/>
  <c r="AT1094" i="1"/>
  <c r="AT1082" i="1"/>
  <c r="AV1082" i="1" s="1"/>
  <c r="AT1074" i="1"/>
  <c r="AT1062" i="1"/>
  <c r="AT1050" i="1"/>
  <c r="AT1042" i="1"/>
  <c r="AV1042" i="1" s="1"/>
  <c r="AT1006" i="1"/>
  <c r="AT994" i="1"/>
  <c r="AT986" i="1"/>
  <c r="AT974" i="1"/>
  <c r="AV974" i="1" s="1"/>
  <c r="AT962" i="1"/>
  <c r="AT950" i="1"/>
  <c r="AV950" i="1" s="1"/>
  <c r="AT942" i="1"/>
  <c r="AT930" i="1"/>
  <c r="AV930" i="1" s="1"/>
  <c r="AT918" i="1"/>
  <c r="AT914" i="1"/>
  <c r="AV914" i="1" s="1"/>
  <c r="AT902" i="1"/>
  <c r="AT890" i="1"/>
  <c r="AV890" i="1" s="1"/>
  <c r="AT882" i="1"/>
  <c r="AT870" i="1"/>
  <c r="AT858" i="1"/>
  <c r="AV858" i="1" s="1"/>
  <c r="AT850" i="1"/>
  <c r="AT834" i="1"/>
  <c r="AV834" i="1" s="1"/>
  <c r="AT826" i="1"/>
  <c r="AT814" i="1"/>
  <c r="AV814" i="1" s="1"/>
  <c r="AT802" i="1"/>
  <c r="AT790" i="1"/>
  <c r="AT782" i="1"/>
  <c r="AT770" i="1"/>
  <c r="AV770" i="1" s="1"/>
  <c r="AT758" i="1"/>
  <c r="AT746" i="1"/>
  <c r="AV746" i="1" s="1"/>
  <c r="AT738" i="1"/>
  <c r="AT726" i="1"/>
  <c r="AT714" i="1"/>
  <c r="AT702" i="1"/>
  <c r="AT694" i="1"/>
  <c r="AT682" i="1"/>
  <c r="AV682" i="1" s="1"/>
  <c r="AT674" i="1"/>
  <c r="AT662" i="1"/>
  <c r="AV662" i="1" s="1"/>
  <c r="AT650" i="1"/>
  <c r="AT642" i="1"/>
  <c r="AV642" i="1" s="1"/>
  <c r="AT630" i="1"/>
  <c r="AT618" i="1"/>
  <c r="AV618" i="1" s="1"/>
  <c r="AT606" i="1"/>
  <c r="AT602" i="1"/>
  <c r="AV602" i="1" s="1"/>
  <c r="AT590" i="1"/>
  <c r="AT578" i="1"/>
  <c r="AV578" i="1" s="1"/>
  <c r="AT570" i="1"/>
  <c r="AT558" i="1"/>
  <c r="AT550" i="1"/>
  <c r="AT538" i="1"/>
  <c r="AV538" i="1" s="1"/>
  <c r="AT530" i="1"/>
  <c r="AT518" i="1"/>
  <c r="AV518" i="1" s="1"/>
  <c r="AT510" i="1"/>
  <c r="AT498" i="1"/>
  <c r="AV498" i="1" s="1"/>
  <c r="AT490" i="1"/>
  <c r="AT482" i="1"/>
  <c r="AV482" i="1" s="1"/>
  <c r="AT470" i="1"/>
  <c r="AT462" i="1"/>
  <c r="AV462" i="1" s="1"/>
  <c r="AT454" i="1"/>
  <c r="AT446" i="1"/>
  <c r="AV446" i="1" s="1"/>
  <c r="AT434" i="1"/>
  <c r="AT426" i="1"/>
  <c r="AV426" i="1" s="1"/>
  <c r="AT422" i="1"/>
  <c r="AT414" i="1"/>
  <c r="AV414" i="1" s="1"/>
  <c r="AT406" i="1"/>
  <c r="AT398" i="1"/>
  <c r="AV398" i="1" s="1"/>
  <c r="AT390" i="1"/>
  <c r="AT382" i="1"/>
  <c r="AV382" i="1" s="1"/>
  <c r="AT374" i="1"/>
  <c r="AT362" i="1"/>
  <c r="AV362" i="1" s="1"/>
  <c r="AT354" i="1"/>
  <c r="AT346" i="1"/>
  <c r="AV346" i="1" s="1"/>
  <c r="AT338" i="1"/>
  <c r="AT330" i="1"/>
  <c r="AV330" i="1" s="1"/>
  <c r="AT322" i="1"/>
  <c r="AT314" i="1"/>
  <c r="AV314" i="1" s="1"/>
  <c r="AT306" i="1"/>
  <c r="AT298" i="1"/>
  <c r="AV298" i="1" s="1"/>
  <c r="AT290" i="1"/>
  <c r="AT282" i="1"/>
  <c r="AV282" i="1" s="1"/>
  <c r="AT274" i="1"/>
  <c r="AT266" i="1"/>
  <c r="AV266" i="1" s="1"/>
  <c r="AT258" i="1"/>
  <c r="AT250" i="1"/>
  <c r="AV250" i="1" s="1"/>
  <c r="AT242" i="1"/>
  <c r="AT230" i="1"/>
  <c r="AV230" i="1" s="1"/>
  <c r="AT222" i="1"/>
  <c r="AT214" i="1"/>
  <c r="AV214" i="1" s="1"/>
  <c r="AT206" i="1"/>
  <c r="AT194" i="1"/>
  <c r="AV194" i="1" s="1"/>
  <c r="AT186" i="1"/>
  <c r="AT178" i="1"/>
  <c r="AV178" i="1" s="1"/>
  <c r="AT170" i="1"/>
  <c r="AT162" i="1"/>
  <c r="AV162" i="1" s="1"/>
  <c r="AT154" i="1"/>
  <c r="AT146" i="1"/>
  <c r="AV146" i="1" s="1"/>
  <c r="AT138" i="1"/>
  <c r="AT130" i="1"/>
  <c r="AV130" i="1" s="1"/>
  <c r="AT122" i="1"/>
  <c r="AT114" i="1"/>
  <c r="AV114" i="1" s="1"/>
  <c r="AT106" i="1"/>
  <c r="AT98" i="1"/>
  <c r="AV98" i="1" s="1"/>
  <c r="AT90" i="1"/>
  <c r="AT86" i="1"/>
  <c r="AV86" i="1" s="1"/>
  <c r="AT78" i="1"/>
  <c r="AT70" i="1"/>
  <c r="AV70" i="1" s="1"/>
  <c r="AT62" i="1"/>
  <c r="AV62" i="1" s="1"/>
  <c r="AT54" i="1"/>
  <c r="AV54" i="1" s="1"/>
  <c r="AT46" i="1"/>
  <c r="AV46" i="1" s="1"/>
  <c r="AT30" i="1"/>
  <c r="AV30" i="1" s="1"/>
  <c r="U18" i="1"/>
  <c r="AT18" i="1"/>
  <c r="AT14" i="1"/>
  <c r="AV14" i="1" s="1"/>
  <c r="AT10" i="1"/>
  <c r="AV10" i="1" s="1"/>
  <c r="AT1798" i="1"/>
  <c r="AV1798" i="1" s="1"/>
  <c r="AT1782" i="1"/>
  <c r="AV1782" i="1" s="1"/>
  <c r="AT1766" i="1"/>
  <c r="AV1766" i="1" s="1"/>
  <c r="AT1754" i="1"/>
  <c r="AV1754" i="1" s="1"/>
  <c r="AT1742" i="1"/>
  <c r="AV1742" i="1" s="1"/>
  <c r="AT1730" i="1"/>
  <c r="AV1730" i="1" s="1"/>
  <c r="AT1710" i="1"/>
  <c r="AV1710" i="1" s="1"/>
  <c r="AT1694" i="1"/>
  <c r="AV1694" i="1" s="1"/>
  <c r="AT1678" i="1"/>
  <c r="AV1678" i="1" s="1"/>
  <c r="AT1658" i="1"/>
  <c r="AV1658" i="1" s="1"/>
  <c r="AT1646" i="1"/>
  <c r="AV1646" i="1" s="1"/>
  <c r="AT1630" i="1"/>
  <c r="AV1630" i="1" s="1"/>
  <c r="AT1610" i="1"/>
  <c r="AV1610" i="1" s="1"/>
  <c r="AT1594" i="1"/>
  <c r="AV1594" i="1" s="1"/>
  <c r="AT1578" i="1"/>
  <c r="AV1578" i="1" s="1"/>
  <c r="AT1562" i="1"/>
  <c r="AV1562" i="1" s="1"/>
  <c r="AT1542" i="1"/>
  <c r="AV1542" i="1" s="1"/>
  <c r="AT1522" i="1"/>
  <c r="AV1522" i="1" s="1"/>
  <c r="AT1510" i="1"/>
  <c r="AV1510" i="1" s="1"/>
  <c r="AT1490" i="1"/>
  <c r="AV1490" i="1" s="1"/>
  <c r="AT1478" i="1"/>
  <c r="AV1478" i="1" s="1"/>
  <c r="AT1458" i="1"/>
  <c r="AV1458" i="1" s="1"/>
  <c r="AT1442" i="1"/>
  <c r="AV1442" i="1" s="1"/>
  <c r="AT1426" i="1"/>
  <c r="AV1426" i="1" s="1"/>
  <c r="AT1406" i="1"/>
  <c r="AV1406" i="1" s="1"/>
  <c r="AT1394" i="1"/>
  <c r="AV1394" i="1" s="1"/>
  <c r="AT1374" i="1"/>
  <c r="AV1374" i="1" s="1"/>
  <c r="AT1358" i="1"/>
  <c r="AV1358" i="1" s="1"/>
  <c r="AT1342" i="1"/>
  <c r="AV1342" i="1" s="1"/>
  <c r="AT1330" i="1"/>
  <c r="AV1330" i="1" s="1"/>
  <c r="AT1310" i="1"/>
  <c r="AV1310" i="1" s="1"/>
  <c r="AT1294" i="1"/>
  <c r="AV1294" i="1" s="1"/>
  <c r="AT1278" i="1"/>
  <c r="AV1278" i="1" s="1"/>
  <c r="AT1258" i="1"/>
  <c r="AV1258" i="1" s="1"/>
  <c r="AT1246" i="1"/>
  <c r="AV1246" i="1" s="1"/>
  <c r="AT1230" i="1"/>
  <c r="AV1230" i="1" s="1"/>
  <c r="AT1214" i="1"/>
  <c r="AV1214" i="1" s="1"/>
  <c r="AT1194" i="1"/>
  <c r="AV1194" i="1" s="1"/>
  <c r="AT1182" i="1"/>
  <c r="AV1182" i="1" s="1"/>
  <c r="AT1170" i="1"/>
  <c r="AV1170" i="1" s="1"/>
  <c r="AT1158" i="1"/>
  <c r="AV1158" i="1" s="1"/>
  <c r="AT1142" i="1"/>
  <c r="AV1142" i="1" s="1"/>
  <c r="AT1130" i="1"/>
  <c r="AV1130" i="1" s="1"/>
  <c r="AT1110" i="1"/>
  <c r="AV1110" i="1" s="1"/>
  <c r="AT1090" i="1"/>
  <c r="AV1090" i="1" s="1"/>
  <c r="AT1070" i="1"/>
  <c r="AV1070" i="1" s="1"/>
  <c r="AT1054" i="1"/>
  <c r="AV1054" i="1" s="1"/>
  <c r="AT1038" i="1"/>
  <c r="AV1038" i="1" s="1"/>
  <c r="AT1026" i="1"/>
  <c r="AV1026" i="1" s="1"/>
  <c r="AT1014" i="1"/>
  <c r="AV1014" i="1" s="1"/>
  <c r="AT998" i="1"/>
  <c r="AV998" i="1" s="1"/>
  <c r="AT982" i="1"/>
  <c r="AV982" i="1" s="1"/>
  <c r="AT970" i="1"/>
  <c r="AV970" i="1" s="1"/>
  <c r="AT958" i="1"/>
  <c r="AV958" i="1" s="1"/>
  <c r="AT938" i="1"/>
  <c r="AV938" i="1" s="1"/>
  <c r="AT926" i="1"/>
  <c r="AV926" i="1" s="1"/>
  <c r="AT906" i="1"/>
  <c r="AV906" i="1" s="1"/>
  <c r="AT894" i="1"/>
  <c r="AV894" i="1" s="1"/>
  <c r="AT874" i="1"/>
  <c r="AV874" i="1" s="1"/>
  <c r="AT862" i="1"/>
  <c r="AV862" i="1" s="1"/>
  <c r="AT842" i="1"/>
  <c r="AV842" i="1" s="1"/>
  <c r="AT822" i="1"/>
  <c r="AV822" i="1" s="1"/>
  <c r="AT810" i="1"/>
  <c r="AV810" i="1" s="1"/>
  <c r="AT794" i="1"/>
  <c r="AV794" i="1" s="1"/>
  <c r="AT778" i="1"/>
  <c r="AV778" i="1" s="1"/>
  <c r="AT766" i="1"/>
  <c r="AV766" i="1" s="1"/>
  <c r="AT754" i="1"/>
  <c r="AV754" i="1" s="1"/>
  <c r="AT734" i="1"/>
  <c r="AV734" i="1" s="1"/>
  <c r="AT722" i="1"/>
  <c r="AV722" i="1" s="1"/>
  <c r="AT706" i="1"/>
  <c r="AV706" i="1" s="1"/>
  <c r="AT690" i="1"/>
  <c r="AV690" i="1" s="1"/>
  <c r="AT670" i="1"/>
  <c r="AV670" i="1" s="1"/>
  <c r="AT654" i="1"/>
  <c r="AV654" i="1" s="1"/>
  <c r="AT638" i="1"/>
  <c r="AV638" i="1" s="1"/>
  <c r="AT626" i="1"/>
  <c r="AV626" i="1" s="1"/>
  <c r="AT610" i="1"/>
  <c r="AV610" i="1" s="1"/>
  <c r="AT594" i="1"/>
  <c r="AV594" i="1" s="1"/>
  <c r="AT582" i="1"/>
  <c r="AV582" i="1" s="1"/>
  <c r="AT562" i="1"/>
  <c r="AV562" i="1" s="1"/>
  <c r="AT542" i="1"/>
  <c r="AV542" i="1" s="1"/>
  <c r="AT526" i="1"/>
  <c r="AV526" i="1" s="1"/>
  <c r="AT506" i="1"/>
  <c r="AV506" i="1" s="1"/>
  <c r="AT478" i="1"/>
  <c r="AV478" i="1" s="1"/>
  <c r="AT438" i="1"/>
  <c r="AV438" i="1" s="1"/>
  <c r="AT366" i="1"/>
  <c r="AV366" i="1" s="1"/>
  <c r="AT202" i="1"/>
  <c r="AV202" i="1" s="1"/>
  <c r="AT1807" i="1"/>
  <c r="AV1807" i="1" s="1"/>
  <c r="AT1803" i="1"/>
  <c r="AV1803" i="1" s="1"/>
  <c r="AT1799" i="1"/>
  <c r="AV1799" i="1" s="1"/>
  <c r="AT1795" i="1"/>
  <c r="AV1795" i="1" s="1"/>
  <c r="AT1791" i="1"/>
  <c r="AV1791" i="1" s="1"/>
  <c r="AT1787" i="1"/>
  <c r="AV1787" i="1" s="1"/>
  <c r="AT1779" i="1"/>
  <c r="AV1779" i="1" s="1"/>
  <c r="AT1775" i="1"/>
  <c r="AV1775" i="1" s="1"/>
  <c r="AT1771" i="1"/>
  <c r="AV1771" i="1" s="1"/>
  <c r="AT1763" i="1"/>
  <c r="AV1763" i="1" s="1"/>
  <c r="AT1759" i="1"/>
  <c r="AV1759" i="1" s="1"/>
  <c r="AT1755" i="1"/>
  <c r="AV1755" i="1" s="1"/>
  <c r="AT1751" i="1"/>
  <c r="AV1751" i="1" s="1"/>
  <c r="AT1747" i="1"/>
  <c r="AV1747" i="1" s="1"/>
  <c r="AT1743" i="1"/>
  <c r="AV1743" i="1" s="1"/>
  <c r="AT1739" i="1"/>
  <c r="AV1739" i="1" s="1"/>
  <c r="AT1735" i="1"/>
  <c r="AV1735" i="1" s="1"/>
  <c r="AT1731" i="1"/>
  <c r="AV1731" i="1" s="1"/>
  <c r="AT1727" i="1"/>
  <c r="AV1727" i="1" s="1"/>
  <c r="AT1723" i="1"/>
  <c r="AV1723" i="1" s="1"/>
  <c r="AT1719" i="1"/>
  <c r="AV1719" i="1" s="1"/>
  <c r="AT1715" i="1"/>
  <c r="AV1715" i="1" s="1"/>
  <c r="AT1711" i="1"/>
  <c r="AV1711" i="1" s="1"/>
  <c r="AT1707" i="1"/>
  <c r="AV1707" i="1" s="1"/>
  <c r="AT1703" i="1"/>
  <c r="AV1703" i="1" s="1"/>
  <c r="AT1699" i="1"/>
  <c r="AV1699" i="1" s="1"/>
  <c r="AT1695" i="1"/>
  <c r="AV1695" i="1" s="1"/>
  <c r="AT1691" i="1"/>
  <c r="AV1691" i="1" s="1"/>
  <c r="AT1687" i="1"/>
  <c r="AV1687" i="1" s="1"/>
  <c r="AT1683" i="1"/>
  <c r="AV1683" i="1" s="1"/>
  <c r="AT1679" i="1"/>
  <c r="AV1679" i="1" s="1"/>
  <c r="AT1675" i="1"/>
  <c r="AV1675" i="1" s="1"/>
  <c r="AT1671" i="1"/>
  <c r="AV1671" i="1" s="1"/>
  <c r="AT1667" i="1"/>
  <c r="AV1667" i="1" s="1"/>
  <c r="AT1663" i="1"/>
  <c r="AV1663" i="1" s="1"/>
  <c r="AT1659" i="1"/>
  <c r="AV1659" i="1" s="1"/>
  <c r="AT1655" i="1"/>
  <c r="AV1655" i="1" s="1"/>
  <c r="AT1651" i="1"/>
  <c r="AV1651" i="1" s="1"/>
  <c r="AT1647" i="1"/>
  <c r="AV1647" i="1" s="1"/>
  <c r="AT1643" i="1"/>
  <c r="AV1643" i="1" s="1"/>
  <c r="AT1639" i="1"/>
  <c r="AV1639" i="1" s="1"/>
  <c r="AT1635" i="1"/>
  <c r="AV1635" i="1" s="1"/>
  <c r="AT1631" i="1"/>
  <c r="AV1631" i="1" s="1"/>
  <c r="AT1627" i="1"/>
  <c r="AV1627" i="1" s="1"/>
  <c r="AT1619" i="1"/>
  <c r="AV1619" i="1" s="1"/>
  <c r="AT1615" i="1"/>
  <c r="AV1615" i="1" s="1"/>
  <c r="AT1611" i="1"/>
  <c r="AV1611" i="1" s="1"/>
  <c r="AT1603" i="1"/>
  <c r="AV1603" i="1" s="1"/>
  <c r="AT1599" i="1"/>
  <c r="AV1599" i="1" s="1"/>
  <c r="AT1595" i="1"/>
  <c r="AV1595" i="1" s="1"/>
  <c r="AT1591" i="1"/>
  <c r="AV1591" i="1" s="1"/>
  <c r="AT1587" i="1"/>
  <c r="AV1587" i="1" s="1"/>
  <c r="AT1583" i="1"/>
  <c r="AV1583" i="1" s="1"/>
  <c r="AT1579" i="1"/>
  <c r="AV1579" i="1" s="1"/>
  <c r="AT1575" i="1"/>
  <c r="AV1575" i="1" s="1"/>
  <c r="AT1571" i="1"/>
  <c r="AV1571" i="1" s="1"/>
  <c r="AT1567" i="1"/>
  <c r="AV1567" i="1" s="1"/>
  <c r="AT1563" i="1"/>
  <c r="AV1563" i="1" s="1"/>
  <c r="AT1559" i="1"/>
  <c r="AV1559" i="1" s="1"/>
  <c r="AT1555" i="1"/>
  <c r="AV1555" i="1" s="1"/>
  <c r="AT1551" i="1"/>
  <c r="AV1551" i="1" s="1"/>
  <c r="AT1547" i="1"/>
  <c r="AV1547" i="1" s="1"/>
  <c r="AT1543" i="1"/>
  <c r="AV1543" i="1" s="1"/>
  <c r="AT1539" i="1"/>
  <c r="AV1539" i="1" s="1"/>
  <c r="AT1535" i="1"/>
  <c r="AV1535" i="1" s="1"/>
  <c r="AT1531" i="1"/>
  <c r="AV1531" i="1" s="1"/>
  <c r="AT1527" i="1"/>
  <c r="AV1527" i="1" s="1"/>
  <c r="AT1523" i="1"/>
  <c r="AV1523" i="1" s="1"/>
  <c r="AT1519" i="1"/>
  <c r="AV1519" i="1" s="1"/>
  <c r="AT1515" i="1"/>
  <c r="AV1515" i="1" s="1"/>
  <c r="AT1511" i="1"/>
  <c r="AV1511" i="1" s="1"/>
  <c r="AT1507" i="1"/>
  <c r="AV1507" i="1" s="1"/>
  <c r="AT1503" i="1"/>
  <c r="AV1503" i="1" s="1"/>
  <c r="AT1499" i="1"/>
  <c r="AV1499" i="1" s="1"/>
  <c r="AT1491" i="1"/>
  <c r="AV1491" i="1" s="1"/>
  <c r="AT1487" i="1"/>
  <c r="AV1487" i="1" s="1"/>
  <c r="AT1483" i="1"/>
  <c r="AV1483" i="1" s="1"/>
  <c r="AT1479" i="1"/>
  <c r="AV1479" i="1" s="1"/>
  <c r="AT1475" i="1"/>
  <c r="AV1475" i="1" s="1"/>
  <c r="AT1471" i="1"/>
  <c r="AV1471" i="1" s="1"/>
  <c r="AT1467" i="1"/>
  <c r="AV1467" i="1" s="1"/>
  <c r="AT1459" i="1"/>
  <c r="AV1459" i="1" s="1"/>
  <c r="AT1455" i="1"/>
  <c r="AV1455" i="1" s="1"/>
  <c r="AT1451" i="1"/>
  <c r="AV1451" i="1" s="1"/>
  <c r="AT1447" i="1"/>
  <c r="AV1447" i="1" s="1"/>
  <c r="AT1443" i="1"/>
  <c r="AV1443" i="1" s="1"/>
  <c r="AT1439" i="1"/>
  <c r="AV1439" i="1" s="1"/>
  <c r="AT1435" i="1"/>
  <c r="AV1435" i="1" s="1"/>
  <c r="AT1427" i="1"/>
  <c r="AV1427" i="1" s="1"/>
  <c r="AT1423" i="1"/>
  <c r="AV1423" i="1" s="1"/>
  <c r="AT1419" i="1"/>
  <c r="AV1419" i="1" s="1"/>
  <c r="AT1415" i="1"/>
  <c r="AV1415" i="1" s="1"/>
  <c r="AT1411" i="1"/>
  <c r="AV1411" i="1" s="1"/>
  <c r="AT1407" i="1"/>
  <c r="AV1407" i="1" s="1"/>
  <c r="AT1403" i="1"/>
  <c r="AV1403" i="1" s="1"/>
  <c r="AT1399" i="1"/>
  <c r="AV1399" i="1" s="1"/>
  <c r="AT1395" i="1"/>
  <c r="AV1395" i="1" s="1"/>
  <c r="AT1391" i="1"/>
  <c r="AV1391" i="1" s="1"/>
  <c r="AT1387" i="1"/>
  <c r="AV1387" i="1" s="1"/>
  <c r="AT1383" i="1"/>
  <c r="AV1383" i="1" s="1"/>
  <c r="AT1379" i="1"/>
  <c r="AV1379" i="1" s="1"/>
  <c r="AT1375" i="1"/>
  <c r="AV1375" i="1" s="1"/>
  <c r="AT1371" i="1"/>
  <c r="AV1371" i="1" s="1"/>
  <c r="AT1367" i="1"/>
  <c r="AV1367" i="1" s="1"/>
  <c r="AT1363" i="1"/>
  <c r="AV1363" i="1" s="1"/>
  <c r="AT1359" i="1"/>
  <c r="AV1359" i="1" s="1"/>
  <c r="AT1355" i="1"/>
  <c r="AV1355" i="1" s="1"/>
  <c r="AT1351" i="1"/>
  <c r="AV1351" i="1" s="1"/>
  <c r="AT1347" i="1"/>
  <c r="AV1347" i="1" s="1"/>
  <c r="AT1343" i="1"/>
  <c r="AV1343" i="1" s="1"/>
  <c r="AT1339" i="1"/>
  <c r="AV1339" i="1" s="1"/>
  <c r="AT1335" i="1"/>
  <c r="AV1335" i="1" s="1"/>
  <c r="AT1331" i="1"/>
  <c r="AV1331" i="1" s="1"/>
  <c r="AT1327" i="1"/>
  <c r="AV1327" i="1" s="1"/>
  <c r="AT1323" i="1"/>
  <c r="AV1323" i="1" s="1"/>
  <c r="AT1319" i="1"/>
  <c r="AV1319" i="1" s="1"/>
  <c r="AT1315" i="1"/>
  <c r="AV1315" i="1" s="1"/>
  <c r="AT1311" i="1"/>
  <c r="AV1311" i="1" s="1"/>
  <c r="AT1307" i="1"/>
  <c r="AV1307" i="1" s="1"/>
  <c r="AT1303" i="1"/>
  <c r="AV1303" i="1" s="1"/>
  <c r="AT1299" i="1"/>
  <c r="AV1299" i="1" s="1"/>
  <c r="AT1295" i="1"/>
  <c r="AV1295" i="1" s="1"/>
  <c r="AT1291" i="1"/>
  <c r="AV1291" i="1" s="1"/>
  <c r="AT1287" i="1"/>
  <c r="AV1287" i="1" s="1"/>
  <c r="AT1283" i="1"/>
  <c r="AV1283" i="1" s="1"/>
  <c r="AT1279" i="1"/>
  <c r="AV1279" i="1" s="1"/>
  <c r="AT1275" i="1"/>
  <c r="AV1275" i="1" s="1"/>
  <c r="AT1271" i="1"/>
  <c r="AV1271" i="1" s="1"/>
  <c r="AT1267" i="1"/>
  <c r="AV1267" i="1" s="1"/>
  <c r="AT1263" i="1"/>
  <c r="AV1263" i="1" s="1"/>
  <c r="AT1259" i="1"/>
  <c r="AV1259" i="1" s="1"/>
  <c r="AT1255" i="1"/>
  <c r="AV1255" i="1" s="1"/>
  <c r="AT1251" i="1"/>
  <c r="AV1251" i="1" s="1"/>
  <c r="AT1247" i="1"/>
  <c r="AV1247" i="1" s="1"/>
  <c r="AT1243" i="1"/>
  <c r="AV1243" i="1" s="1"/>
  <c r="AT1239" i="1"/>
  <c r="AV1239" i="1" s="1"/>
  <c r="AT1235" i="1"/>
  <c r="AV1235" i="1" s="1"/>
  <c r="AT1231" i="1"/>
  <c r="AV1231" i="1" s="1"/>
  <c r="AT1227" i="1"/>
  <c r="AV1227" i="1" s="1"/>
  <c r="AT1219" i="1"/>
  <c r="AV1219" i="1" s="1"/>
  <c r="AT1215" i="1"/>
  <c r="AV1215" i="1" s="1"/>
  <c r="AT1211" i="1"/>
  <c r="AV1211" i="1" s="1"/>
  <c r="AT1207" i="1"/>
  <c r="AV1207" i="1" s="1"/>
  <c r="AT1203" i="1"/>
  <c r="AV1203" i="1" s="1"/>
  <c r="AT1199" i="1"/>
  <c r="AV1199" i="1" s="1"/>
  <c r="AT1195" i="1"/>
  <c r="AV1195" i="1" s="1"/>
  <c r="AT1187" i="1"/>
  <c r="AV1187" i="1" s="1"/>
  <c r="AT1183" i="1"/>
  <c r="AV1183" i="1" s="1"/>
  <c r="AT1179" i="1"/>
  <c r="AV1179" i="1" s="1"/>
  <c r="AT1175" i="1"/>
  <c r="AV1175" i="1" s="1"/>
  <c r="AT1171" i="1"/>
  <c r="AV1171" i="1" s="1"/>
  <c r="AT1167" i="1"/>
  <c r="AV1167" i="1" s="1"/>
  <c r="AT1163" i="1"/>
  <c r="AV1163" i="1" s="1"/>
  <c r="AT1155" i="1"/>
  <c r="AV1155" i="1" s="1"/>
  <c r="AT1151" i="1"/>
  <c r="AV1151" i="1" s="1"/>
  <c r="AT1147" i="1"/>
  <c r="AV1147" i="1" s="1"/>
  <c r="AT1143" i="1"/>
  <c r="AV1143" i="1" s="1"/>
  <c r="AT1139" i="1"/>
  <c r="AV1139" i="1" s="1"/>
  <c r="AT1135" i="1"/>
  <c r="AV1135" i="1" s="1"/>
  <c r="AT1131" i="1"/>
  <c r="AV1131" i="1" s="1"/>
  <c r="AT1123" i="1"/>
  <c r="AV1123" i="1" s="1"/>
  <c r="AT1119" i="1"/>
  <c r="AV1119" i="1" s="1"/>
  <c r="AT1115" i="1"/>
  <c r="AV1115" i="1" s="1"/>
  <c r="AT1111" i="1"/>
  <c r="AV1111" i="1" s="1"/>
  <c r="AT1107" i="1"/>
  <c r="AV1107" i="1" s="1"/>
  <c r="AT1103" i="1"/>
  <c r="AV1103" i="1" s="1"/>
  <c r="AT1099" i="1"/>
  <c r="AV1099" i="1" s="1"/>
  <c r="AT1091" i="1"/>
  <c r="AV1091" i="1" s="1"/>
  <c r="AT1087" i="1"/>
  <c r="AV1087" i="1" s="1"/>
  <c r="AT1083" i="1"/>
  <c r="AV1083" i="1" s="1"/>
  <c r="AT1079" i="1"/>
  <c r="AV1079" i="1" s="1"/>
  <c r="AT1075" i="1"/>
  <c r="AV1075" i="1" s="1"/>
  <c r="AT1071" i="1"/>
  <c r="AV1071" i="1" s="1"/>
  <c r="AT1067" i="1"/>
  <c r="AV1067" i="1" s="1"/>
  <c r="AT1059" i="1"/>
  <c r="AV1059" i="1" s="1"/>
  <c r="AT1055" i="1"/>
  <c r="AV1055" i="1" s="1"/>
  <c r="AT1051" i="1"/>
  <c r="AV1051" i="1" s="1"/>
  <c r="AT1047" i="1"/>
  <c r="AV1047" i="1" s="1"/>
  <c r="AT1043" i="1"/>
  <c r="AV1043" i="1" s="1"/>
  <c r="AT1039" i="1"/>
  <c r="AV1039" i="1" s="1"/>
  <c r="AT1035" i="1"/>
  <c r="AV1035" i="1" s="1"/>
  <c r="AT1031" i="1"/>
  <c r="AV1031" i="1" s="1"/>
  <c r="AT1027" i="1"/>
  <c r="AV1027" i="1" s="1"/>
  <c r="AT1023" i="1"/>
  <c r="AV1023" i="1" s="1"/>
  <c r="AT1019" i="1"/>
  <c r="AV1019" i="1" s="1"/>
  <c r="AT1015" i="1"/>
  <c r="AV1015" i="1" s="1"/>
  <c r="AT1011" i="1"/>
  <c r="AV1011" i="1" s="1"/>
  <c r="AT1007" i="1"/>
  <c r="AV1007" i="1" s="1"/>
  <c r="AT1003" i="1"/>
  <c r="AV1003" i="1" s="1"/>
  <c r="AT999" i="1"/>
  <c r="AV999" i="1" s="1"/>
  <c r="AT995" i="1"/>
  <c r="AV995" i="1" s="1"/>
  <c r="AT991" i="1"/>
  <c r="AV991" i="1" s="1"/>
  <c r="AT987" i="1"/>
  <c r="AV987" i="1" s="1"/>
  <c r="AT983" i="1"/>
  <c r="AV983" i="1" s="1"/>
  <c r="AT979" i="1"/>
  <c r="AV979" i="1" s="1"/>
  <c r="AT975" i="1"/>
  <c r="AV975" i="1" s="1"/>
  <c r="AT971" i="1"/>
  <c r="AV971" i="1" s="1"/>
  <c r="AT967" i="1"/>
  <c r="AV967" i="1" s="1"/>
  <c r="AT963" i="1"/>
  <c r="AV963" i="1" s="1"/>
  <c r="AT959" i="1"/>
  <c r="AV959" i="1" s="1"/>
  <c r="AT955" i="1"/>
  <c r="AV955" i="1" s="1"/>
  <c r="AT951" i="1"/>
  <c r="AV951" i="1" s="1"/>
  <c r="AT947" i="1"/>
  <c r="AV947" i="1" s="1"/>
  <c r="AT943" i="1"/>
  <c r="AV943" i="1" s="1"/>
  <c r="AT939" i="1"/>
  <c r="AV939" i="1" s="1"/>
  <c r="AT935" i="1"/>
  <c r="AV935" i="1" s="1"/>
  <c r="AT931" i="1"/>
  <c r="AV931" i="1" s="1"/>
  <c r="AT927" i="1"/>
  <c r="AV927" i="1" s="1"/>
  <c r="AT923" i="1"/>
  <c r="AV923" i="1" s="1"/>
  <c r="AT919" i="1"/>
  <c r="AV919" i="1" s="1"/>
  <c r="AT915" i="1"/>
  <c r="AV915" i="1" s="1"/>
  <c r="AT911" i="1"/>
  <c r="AV911" i="1" s="1"/>
  <c r="AT907" i="1"/>
  <c r="AV907" i="1" s="1"/>
  <c r="AT903" i="1"/>
  <c r="AV903" i="1" s="1"/>
  <c r="AT899" i="1"/>
  <c r="AV899" i="1" s="1"/>
  <c r="AT895" i="1"/>
  <c r="AV895" i="1" s="1"/>
  <c r="AT891" i="1"/>
  <c r="AV891" i="1" s="1"/>
  <c r="AT887" i="1"/>
  <c r="AV887" i="1" s="1"/>
  <c r="AT883" i="1"/>
  <c r="AV883" i="1" s="1"/>
  <c r="AT879" i="1"/>
  <c r="AV879" i="1" s="1"/>
  <c r="AT875" i="1"/>
  <c r="AV875" i="1" s="1"/>
  <c r="AT871" i="1"/>
  <c r="AV871" i="1" s="1"/>
  <c r="AT867" i="1"/>
  <c r="AV867" i="1" s="1"/>
  <c r="AT863" i="1"/>
  <c r="AV863" i="1" s="1"/>
  <c r="AT859" i="1"/>
  <c r="AV859" i="1" s="1"/>
  <c r="AT855" i="1"/>
  <c r="AV855" i="1" s="1"/>
  <c r="AT851" i="1"/>
  <c r="AV851" i="1" s="1"/>
  <c r="AT847" i="1"/>
  <c r="AV847" i="1" s="1"/>
  <c r="AT843" i="1"/>
  <c r="AV843" i="1" s="1"/>
  <c r="AT839" i="1"/>
  <c r="AV839" i="1" s="1"/>
  <c r="AT835" i="1"/>
  <c r="AV835" i="1" s="1"/>
  <c r="AT831" i="1"/>
  <c r="AV831" i="1" s="1"/>
  <c r="AT827" i="1"/>
  <c r="AV827" i="1" s="1"/>
  <c r="AT823" i="1"/>
  <c r="AV823" i="1" s="1"/>
  <c r="AT819" i="1"/>
  <c r="AV819" i="1" s="1"/>
  <c r="AT815" i="1"/>
  <c r="AV815" i="1" s="1"/>
  <c r="AT811" i="1"/>
  <c r="AV811" i="1" s="1"/>
  <c r="AT803" i="1"/>
  <c r="AV803" i="1" s="1"/>
  <c r="AT799" i="1"/>
  <c r="AV799" i="1" s="1"/>
  <c r="AT795" i="1"/>
  <c r="AV795" i="1" s="1"/>
  <c r="AT791" i="1"/>
  <c r="AV791" i="1" s="1"/>
  <c r="AT787" i="1"/>
  <c r="AV787" i="1" s="1"/>
  <c r="AT783" i="1"/>
  <c r="AV783" i="1" s="1"/>
  <c r="AT779" i="1"/>
  <c r="AV779" i="1" s="1"/>
  <c r="AT771" i="1"/>
  <c r="AV771" i="1" s="1"/>
  <c r="AT767" i="1"/>
  <c r="AV767" i="1" s="1"/>
  <c r="AT763" i="1"/>
  <c r="AV763" i="1" s="1"/>
  <c r="AT759" i="1"/>
  <c r="AV759" i="1" s="1"/>
  <c r="AT755" i="1"/>
  <c r="AV755" i="1" s="1"/>
  <c r="AT751" i="1"/>
  <c r="AV751" i="1" s="1"/>
  <c r="AT747" i="1"/>
  <c r="AV747" i="1" s="1"/>
  <c r="AT743" i="1"/>
  <c r="AV743" i="1" s="1"/>
  <c r="AT739" i="1"/>
  <c r="AV739" i="1" s="1"/>
  <c r="AT735" i="1"/>
  <c r="AV735" i="1" s="1"/>
  <c r="AT731" i="1"/>
  <c r="AV731" i="1" s="1"/>
  <c r="AT727" i="1"/>
  <c r="AV727" i="1" s="1"/>
  <c r="AT723" i="1"/>
  <c r="AV723" i="1" s="1"/>
  <c r="AT719" i="1"/>
  <c r="AV719" i="1" s="1"/>
  <c r="AT715" i="1"/>
  <c r="AV715" i="1" s="1"/>
  <c r="AT711" i="1"/>
  <c r="AV711" i="1" s="1"/>
  <c r="AT707" i="1"/>
  <c r="AV707" i="1" s="1"/>
  <c r="AT703" i="1"/>
  <c r="AV703" i="1" s="1"/>
  <c r="AT699" i="1"/>
  <c r="AV699" i="1" s="1"/>
  <c r="AT695" i="1"/>
  <c r="AV695" i="1" s="1"/>
  <c r="AT691" i="1"/>
  <c r="AV691" i="1" s="1"/>
  <c r="AT687" i="1"/>
  <c r="AV687" i="1" s="1"/>
  <c r="AT683" i="1"/>
  <c r="AV683" i="1" s="1"/>
  <c r="AT679" i="1"/>
  <c r="AV679" i="1" s="1"/>
  <c r="AT675" i="1"/>
  <c r="AV675" i="1" s="1"/>
  <c r="AT671" i="1"/>
  <c r="AV671" i="1" s="1"/>
  <c r="AT667" i="1"/>
  <c r="AV667" i="1" s="1"/>
  <c r="AT659" i="1"/>
  <c r="AV659" i="1" s="1"/>
  <c r="AT655" i="1"/>
  <c r="AV655" i="1" s="1"/>
  <c r="AT651" i="1"/>
  <c r="AV651" i="1" s="1"/>
  <c r="AT647" i="1"/>
  <c r="AV647" i="1" s="1"/>
  <c r="AT643" i="1"/>
  <c r="AV643" i="1" s="1"/>
  <c r="AT639" i="1"/>
  <c r="AV639" i="1" s="1"/>
  <c r="AT635" i="1"/>
  <c r="AV635" i="1" s="1"/>
  <c r="AT631" i="1"/>
  <c r="AV631" i="1" s="1"/>
  <c r="AT627" i="1"/>
  <c r="AV627" i="1" s="1"/>
  <c r="AT623" i="1"/>
  <c r="AV623" i="1" s="1"/>
  <c r="AT619" i="1"/>
  <c r="AV619" i="1" s="1"/>
  <c r="AT611" i="1"/>
  <c r="AV611" i="1" s="1"/>
  <c r="AT607" i="1"/>
  <c r="AV607" i="1" s="1"/>
  <c r="AT603" i="1"/>
  <c r="AV603" i="1" s="1"/>
  <c r="AT595" i="1"/>
  <c r="AV595" i="1" s="1"/>
  <c r="AT591" i="1"/>
  <c r="AV591" i="1" s="1"/>
  <c r="AT587" i="1"/>
  <c r="AV587" i="1" s="1"/>
  <c r="AT579" i="1"/>
  <c r="AV579" i="1" s="1"/>
  <c r="AT575" i="1"/>
  <c r="AV575" i="1" s="1"/>
  <c r="AT571" i="1"/>
  <c r="AV571" i="1" s="1"/>
  <c r="AT563" i="1"/>
  <c r="AV563" i="1" s="1"/>
  <c r="AT559" i="1"/>
  <c r="AV559" i="1" s="1"/>
  <c r="AT555" i="1"/>
  <c r="AV555" i="1" s="1"/>
  <c r="AT547" i="1"/>
  <c r="AV547" i="1" s="1"/>
  <c r="AT543" i="1"/>
  <c r="AV543" i="1" s="1"/>
  <c r="AT539" i="1"/>
  <c r="AV539" i="1" s="1"/>
  <c r="AT531" i="1"/>
  <c r="AV531" i="1" s="1"/>
  <c r="AT527" i="1"/>
  <c r="AV527" i="1" s="1"/>
  <c r="AT523" i="1"/>
  <c r="AV523" i="1" s="1"/>
  <c r="AT519" i="1"/>
  <c r="AV519" i="1" s="1"/>
  <c r="AT515" i="1"/>
  <c r="AV515" i="1" s="1"/>
  <c r="AT511" i="1"/>
  <c r="AV511" i="1" s="1"/>
  <c r="AT507" i="1"/>
  <c r="AV507" i="1" s="1"/>
  <c r="AT503" i="1"/>
  <c r="AV503" i="1" s="1"/>
  <c r="AT499" i="1"/>
  <c r="AV499" i="1" s="1"/>
  <c r="AT495" i="1"/>
  <c r="AV495" i="1" s="1"/>
  <c r="AT491" i="1"/>
  <c r="AV491" i="1" s="1"/>
  <c r="AT487" i="1"/>
  <c r="AV487" i="1" s="1"/>
  <c r="AT483" i="1"/>
  <c r="AV483" i="1" s="1"/>
  <c r="AT479" i="1"/>
  <c r="AV479" i="1" s="1"/>
  <c r="AT475" i="1"/>
  <c r="AV475" i="1" s="1"/>
  <c r="AT471" i="1"/>
  <c r="AV471" i="1" s="1"/>
  <c r="AT467" i="1"/>
  <c r="AV467" i="1" s="1"/>
  <c r="AT463" i="1"/>
  <c r="AV463" i="1" s="1"/>
  <c r="AT459" i="1"/>
  <c r="AV459" i="1" s="1"/>
  <c r="AT455" i="1"/>
  <c r="AV455" i="1" s="1"/>
  <c r="AT451" i="1"/>
  <c r="AV451" i="1" s="1"/>
  <c r="AT447" i="1"/>
  <c r="AV447" i="1" s="1"/>
  <c r="AT443" i="1"/>
  <c r="AV443" i="1" s="1"/>
  <c r="AT439" i="1"/>
  <c r="AV439" i="1" s="1"/>
  <c r="AT435" i="1"/>
  <c r="AV435" i="1" s="1"/>
  <c r="AT431" i="1"/>
  <c r="AV431" i="1" s="1"/>
  <c r="AT427" i="1"/>
  <c r="AV427" i="1" s="1"/>
  <c r="AT423" i="1"/>
  <c r="AV423" i="1" s="1"/>
  <c r="AT419" i="1"/>
  <c r="AV419" i="1" s="1"/>
  <c r="AT415" i="1"/>
  <c r="AV415" i="1" s="1"/>
  <c r="AT411" i="1"/>
  <c r="AV411" i="1" s="1"/>
  <c r="AT407" i="1"/>
  <c r="AV407" i="1" s="1"/>
  <c r="AT403" i="1"/>
  <c r="AV403" i="1" s="1"/>
  <c r="AT399" i="1"/>
  <c r="AV399" i="1" s="1"/>
  <c r="AT395" i="1"/>
  <c r="AV395" i="1" s="1"/>
  <c r="AT391" i="1"/>
  <c r="AV391" i="1" s="1"/>
  <c r="AT387" i="1"/>
  <c r="AV387" i="1" s="1"/>
  <c r="AT383" i="1"/>
  <c r="AV383" i="1" s="1"/>
  <c r="AT379" i="1"/>
  <c r="AV379" i="1" s="1"/>
  <c r="AT375" i="1"/>
  <c r="AV375" i="1" s="1"/>
  <c r="AT371" i="1"/>
  <c r="AV371" i="1" s="1"/>
  <c r="AT367" i="1"/>
  <c r="AV367" i="1" s="1"/>
  <c r="AT363" i="1"/>
  <c r="AV363" i="1" s="1"/>
  <c r="AT359" i="1"/>
  <c r="AV359" i="1" s="1"/>
  <c r="AT355" i="1"/>
  <c r="AV355" i="1" s="1"/>
  <c r="AT351" i="1"/>
  <c r="AV351" i="1" s="1"/>
  <c r="AT347" i="1"/>
  <c r="AV347" i="1" s="1"/>
  <c r="AT339" i="1"/>
  <c r="AV339" i="1" s="1"/>
  <c r="AT335" i="1"/>
  <c r="AV335" i="1" s="1"/>
  <c r="AT331" i="1"/>
  <c r="AV331" i="1" s="1"/>
  <c r="AT327" i="1"/>
  <c r="AV327" i="1" s="1"/>
  <c r="AT323" i="1"/>
  <c r="AV323" i="1" s="1"/>
  <c r="AT319" i="1"/>
  <c r="AV319" i="1" s="1"/>
  <c r="AT315" i="1"/>
  <c r="AV315" i="1" s="1"/>
  <c r="AT311" i="1"/>
  <c r="AV311" i="1" s="1"/>
  <c r="AT307" i="1"/>
  <c r="AV307" i="1" s="1"/>
  <c r="AT303" i="1"/>
  <c r="AV303" i="1" s="1"/>
  <c r="AT299" i="1"/>
  <c r="AV299" i="1" s="1"/>
  <c r="AT295" i="1"/>
  <c r="AV295" i="1" s="1"/>
  <c r="AT291" i="1"/>
  <c r="AV291" i="1" s="1"/>
  <c r="AT287" i="1"/>
  <c r="AV287" i="1" s="1"/>
  <c r="AT283" i="1"/>
  <c r="AV283" i="1" s="1"/>
  <c r="AT275" i="1"/>
  <c r="AV275" i="1" s="1"/>
  <c r="AT271" i="1"/>
  <c r="AV271" i="1" s="1"/>
  <c r="AT267" i="1"/>
  <c r="AV267" i="1" s="1"/>
  <c r="AT263" i="1"/>
  <c r="AV263" i="1" s="1"/>
  <c r="AT259" i="1"/>
  <c r="AV259" i="1" s="1"/>
  <c r="AT255" i="1"/>
  <c r="AV255" i="1" s="1"/>
  <c r="AT251" i="1"/>
  <c r="AV251" i="1" s="1"/>
  <c r="AT247" i="1"/>
  <c r="AV247" i="1" s="1"/>
  <c r="AT243" i="1"/>
  <c r="AV243" i="1" s="1"/>
  <c r="AT239" i="1"/>
  <c r="AV239" i="1" s="1"/>
  <c r="AT235" i="1"/>
  <c r="AV235" i="1" s="1"/>
  <c r="AT231" i="1"/>
  <c r="AV231" i="1" s="1"/>
  <c r="AT227" i="1"/>
  <c r="AV227" i="1" s="1"/>
  <c r="AT223" i="1"/>
  <c r="AV223" i="1" s="1"/>
  <c r="AT219" i="1"/>
  <c r="AV219" i="1" s="1"/>
  <c r="AT215" i="1"/>
  <c r="AV215" i="1" s="1"/>
  <c r="AT211" i="1"/>
  <c r="AV211" i="1" s="1"/>
  <c r="AT207" i="1"/>
  <c r="AV207" i="1" s="1"/>
  <c r="AT203" i="1"/>
  <c r="AV203" i="1" s="1"/>
  <c r="AT199" i="1"/>
  <c r="AV199" i="1" s="1"/>
  <c r="AT195" i="1"/>
  <c r="AV195" i="1" s="1"/>
  <c r="AT191" i="1"/>
  <c r="AV191" i="1" s="1"/>
  <c r="AT187" i="1"/>
  <c r="AV187" i="1" s="1"/>
  <c r="AT183" i="1"/>
  <c r="AV183" i="1" s="1"/>
  <c r="AT179" i="1"/>
  <c r="AV179" i="1" s="1"/>
  <c r="AT175" i="1"/>
  <c r="AV175" i="1" s="1"/>
  <c r="AT171" i="1"/>
  <c r="AV171" i="1" s="1"/>
  <c r="AT167" i="1"/>
  <c r="AV167" i="1" s="1"/>
  <c r="AT163" i="1"/>
  <c r="AV163" i="1" s="1"/>
  <c r="AT159" i="1"/>
  <c r="AV159" i="1" s="1"/>
  <c r="AT155" i="1"/>
  <c r="AV155" i="1" s="1"/>
  <c r="AT147" i="1"/>
  <c r="AV147" i="1" s="1"/>
  <c r="AT143" i="1"/>
  <c r="AV143" i="1" s="1"/>
  <c r="AT139" i="1"/>
  <c r="AV139" i="1" s="1"/>
  <c r="AT135" i="1"/>
  <c r="AV135" i="1" s="1"/>
  <c r="AT131" i="1"/>
  <c r="AV131" i="1" s="1"/>
  <c r="AT127" i="1"/>
  <c r="AV127" i="1" s="1"/>
  <c r="AT123" i="1"/>
  <c r="AV123" i="1" s="1"/>
  <c r="AT119" i="1"/>
  <c r="AV119" i="1" s="1"/>
  <c r="AT115" i="1"/>
  <c r="AV115" i="1" s="1"/>
  <c r="AT111" i="1"/>
  <c r="AV111" i="1" s="1"/>
  <c r="AT107" i="1"/>
  <c r="AV107" i="1" s="1"/>
  <c r="AT103" i="1"/>
  <c r="AV103" i="1" s="1"/>
  <c r="AT99" i="1"/>
  <c r="AV99" i="1" s="1"/>
  <c r="AT95" i="1"/>
  <c r="AV95" i="1" s="1"/>
  <c r="AT91" i="1"/>
  <c r="AV91" i="1" s="1"/>
  <c r="AT83" i="1"/>
  <c r="AV83" i="1" s="1"/>
  <c r="AT79" i="1"/>
  <c r="AV79" i="1" s="1"/>
  <c r="AT75" i="1"/>
  <c r="AV75" i="1" s="1"/>
  <c r="AT71" i="1"/>
  <c r="AV71" i="1" s="1"/>
  <c r="AT67" i="1"/>
  <c r="AV67" i="1" s="1"/>
  <c r="AT63" i="1"/>
  <c r="AV63" i="1" s="1"/>
  <c r="AT59" i="1"/>
  <c r="AV59" i="1" s="1"/>
  <c r="AT55" i="1"/>
  <c r="AV55" i="1" s="1"/>
  <c r="AT51" i="1"/>
  <c r="AV51" i="1" s="1"/>
  <c r="AT17" i="1"/>
  <c r="AV17" i="1" s="1"/>
  <c r="AT13" i="1"/>
  <c r="AV13" i="1" s="1"/>
  <c r="AT9" i="1"/>
  <c r="AV9" i="1" s="1"/>
  <c r="AT21" i="1"/>
  <c r="AV21" i="1" s="1"/>
  <c r="BT23" i="1"/>
  <c r="BT24" i="1"/>
  <c r="AU1804" i="1"/>
  <c r="AU1788" i="1"/>
  <c r="AU1776" i="1"/>
  <c r="AU1772" i="1"/>
  <c r="AU1756" i="1"/>
  <c r="AU1740" i="1"/>
  <c r="AU1724" i="1"/>
  <c r="AU1716" i="1"/>
  <c r="AU1708" i="1"/>
  <c r="AU1692" i="1"/>
  <c r="AU1676" i="1"/>
  <c r="AU1660" i="1"/>
  <c r="AU1648" i="1"/>
  <c r="AU1644" i="1"/>
  <c r="AU1628" i="1"/>
  <c r="AU1612" i="1"/>
  <c r="AU1596" i="1"/>
  <c r="AU1588" i="1"/>
  <c r="AU1580" i="1"/>
  <c r="AU1564" i="1"/>
  <c r="AU1548" i="1"/>
  <c r="AU1532" i="1"/>
  <c r="AU1520" i="1"/>
  <c r="AU1516" i="1"/>
  <c r="AU1500" i="1"/>
  <c r="AU1484" i="1"/>
  <c r="AU1468" i="1"/>
  <c r="AU1460" i="1"/>
  <c r="AU1452" i="1"/>
  <c r="AU1436" i="1"/>
  <c r="AU1420" i="1"/>
  <c r="AU1404" i="1"/>
  <c r="AU1392" i="1"/>
  <c r="AU1388" i="1"/>
  <c r="AU1372" i="1"/>
  <c r="AU1356" i="1"/>
  <c r="AU1340" i="1"/>
  <c r="AU1332" i="1"/>
  <c r="AU1324" i="1"/>
  <c r="AU1308" i="1"/>
  <c r="AU1292" i="1"/>
  <c r="AU1276" i="1"/>
  <c r="AU1264" i="1"/>
  <c r="AU1260" i="1"/>
  <c r="AU1244" i="1"/>
  <c r="AU1228" i="1"/>
  <c r="AU1212" i="1"/>
  <c r="AU1204" i="1"/>
  <c r="AU1196" i="1"/>
  <c r="AU1180" i="1"/>
  <c r="AU1164" i="1"/>
  <c r="AU1148" i="1"/>
  <c r="AU1136" i="1"/>
  <c r="AU1132" i="1"/>
  <c r="AU1116" i="1"/>
  <c r="AU1100" i="1"/>
  <c r="AU1084" i="1"/>
  <c r="AU1076" i="1"/>
  <c r="AU1068" i="1"/>
  <c r="AU1052" i="1"/>
  <c r="AU1036" i="1"/>
  <c r="AU1020" i="1"/>
  <c r="AU1008" i="1"/>
  <c r="AU1004" i="1"/>
  <c r="AU988" i="1"/>
  <c r="AU972" i="1"/>
  <c r="AU956" i="1"/>
  <c r="AU948" i="1"/>
  <c r="AU940" i="1"/>
  <c r="AU924" i="1"/>
  <c r="AU908" i="1"/>
  <c r="AU892" i="1"/>
  <c r="AU880" i="1"/>
  <c r="AU876" i="1"/>
  <c r="AU860" i="1"/>
  <c r="AU844" i="1"/>
  <c r="AU828" i="1"/>
  <c r="AU820" i="1"/>
  <c r="AU812" i="1"/>
  <c r="AU796" i="1"/>
  <c r="AU780" i="1"/>
  <c r="AU764" i="1"/>
  <c r="AU752" i="1"/>
  <c r="AU748" i="1"/>
  <c r="AU732" i="1"/>
  <c r="AU716" i="1"/>
  <c r="AU700" i="1"/>
  <c r="AU692" i="1"/>
  <c r="AU684" i="1"/>
  <c r="AU668" i="1"/>
  <c r="AU652" i="1"/>
  <c r="AU636" i="1"/>
  <c r="AU624" i="1"/>
  <c r="AU620" i="1"/>
  <c r="AU604" i="1"/>
  <c r="AU588" i="1"/>
  <c r="AU572" i="1"/>
  <c r="AU564" i="1"/>
  <c r="AU556" i="1"/>
  <c r="AU540" i="1"/>
  <c r="AU524" i="1"/>
  <c r="AU508" i="1"/>
  <c r="AU496" i="1"/>
  <c r="AU492" i="1"/>
  <c r="AU476" i="1"/>
  <c r="AU460" i="1"/>
  <c r="AU444" i="1"/>
  <c r="AU436" i="1"/>
  <c r="AU428" i="1"/>
  <c r="AU412" i="1"/>
  <c r="AU396" i="1"/>
  <c r="AU380" i="1"/>
  <c r="AU368" i="1"/>
  <c r="AU364" i="1"/>
  <c r="AU348" i="1"/>
  <c r="AU332" i="1"/>
  <c r="AU316" i="1"/>
  <c r="AU308" i="1"/>
  <c r="AU300" i="1"/>
  <c r="AU284" i="1"/>
  <c r="AU268" i="1"/>
  <c r="AU252" i="1"/>
  <c r="AU240" i="1"/>
  <c r="AU236" i="1"/>
  <c r="AU220" i="1"/>
  <c r="AU204" i="1"/>
  <c r="AU188" i="1"/>
  <c r="AU176" i="1"/>
  <c r="AU172" i="1"/>
  <c r="AU156" i="1"/>
  <c r="AU140" i="1"/>
  <c r="AU132" i="1"/>
  <c r="AU124" i="1"/>
  <c r="AU108" i="1"/>
  <c r="AU92" i="1"/>
  <c r="AU76" i="1"/>
  <c r="AU60" i="1"/>
  <c r="AU48" i="1"/>
  <c r="AU44" i="1"/>
  <c r="AJ10" i="1"/>
  <c r="AU20" i="1"/>
  <c r="AJ22" i="1"/>
  <c r="AG22" i="1" s="1"/>
  <c r="AU1809" i="1"/>
  <c r="AJ1783" i="1"/>
  <c r="AG1783" i="1" s="1"/>
  <c r="AJ1767" i="1"/>
  <c r="AG1767" i="1" s="1"/>
  <c r="AJ1623" i="1"/>
  <c r="AG1623" i="1" s="1"/>
  <c r="AJ1607" i="1"/>
  <c r="AG1607" i="1" s="1"/>
  <c r="AJ1495" i="1"/>
  <c r="AG1495" i="1" s="1"/>
  <c r="AU1495" i="1"/>
  <c r="AJ1463" i="1"/>
  <c r="AG1463" i="1" s="1"/>
  <c r="AJ1431" i="1"/>
  <c r="AG1431" i="1" s="1"/>
  <c r="AJ1223" i="1"/>
  <c r="AG1223" i="1" s="1"/>
  <c r="AJ1191" i="1"/>
  <c r="AG1191" i="1" s="1"/>
  <c r="AU1191" i="1"/>
  <c r="AJ1159" i="1"/>
  <c r="AG1159" i="1" s="1"/>
  <c r="AJ1127" i="1"/>
  <c r="AG1127" i="1" s="1"/>
  <c r="AU1127" i="1"/>
  <c r="AJ1095" i="1"/>
  <c r="AG1095" i="1" s="1"/>
  <c r="AJ1063" i="1"/>
  <c r="AG1063" i="1" s="1"/>
  <c r="AU1063" i="1"/>
  <c r="AJ807" i="1"/>
  <c r="AG807" i="1" s="1"/>
  <c r="AJ775" i="1"/>
  <c r="AG775" i="1" s="1"/>
  <c r="AJ663" i="1"/>
  <c r="AG663" i="1" s="1"/>
  <c r="AU663" i="1"/>
  <c r="AJ615" i="1"/>
  <c r="AG615" i="1" s="1"/>
  <c r="AJ599" i="1"/>
  <c r="AG599" i="1" s="1"/>
  <c r="AJ583" i="1"/>
  <c r="AG583" i="1" s="1"/>
  <c r="AJ567" i="1"/>
  <c r="AG567" i="1" s="1"/>
  <c r="AU567" i="1"/>
  <c r="AJ551" i="1"/>
  <c r="AG551" i="1" s="1"/>
  <c r="AJ535" i="1"/>
  <c r="AG535" i="1" s="1"/>
  <c r="AJ343" i="1"/>
  <c r="AG343" i="1" s="1"/>
  <c r="AJ279" i="1"/>
  <c r="AG279" i="1" s="1"/>
  <c r="AU279" i="1"/>
  <c r="AJ151" i="1"/>
  <c r="AG151" i="1" s="1"/>
  <c r="AU151" i="1"/>
  <c r="AJ87" i="1"/>
  <c r="AG87" i="1" s="1"/>
  <c r="AJ46" i="1"/>
  <c r="AG46" i="1" s="1"/>
  <c r="AJ42" i="1"/>
  <c r="AG42" i="1" s="1"/>
  <c r="AJ38" i="1"/>
  <c r="AG38" i="1" s="1"/>
  <c r="AJ34" i="1"/>
  <c r="AU35" i="1"/>
  <c r="AJ30" i="1"/>
  <c r="AG30" i="1" s="1"/>
  <c r="AJ26" i="1"/>
  <c r="AG26" i="1" s="1"/>
  <c r="AU1783" i="1"/>
  <c r="U38" i="1"/>
  <c r="U34" i="1"/>
  <c r="AU1569" i="1"/>
  <c r="AU1441" i="1"/>
  <c r="AU1313" i="1"/>
  <c r="AU717" i="1"/>
  <c r="U29" i="1"/>
  <c r="AU29" i="1"/>
  <c r="AU12" i="1"/>
  <c r="AU28" i="1"/>
  <c r="AJ215" i="1"/>
  <c r="AG215" i="1" s="1"/>
  <c r="AU1745" i="1"/>
  <c r="AJ19" i="1"/>
  <c r="AJ1807" i="1"/>
  <c r="AG1807" i="1" s="1"/>
  <c r="AJ1795" i="1"/>
  <c r="AG1795" i="1" s="1"/>
  <c r="AJ1791" i="1"/>
  <c r="AG1791" i="1" s="1"/>
  <c r="AJ1779" i="1"/>
  <c r="AG1779" i="1" s="1"/>
  <c r="AJ1775" i="1"/>
  <c r="AG1775" i="1" s="1"/>
  <c r="AJ1763" i="1"/>
  <c r="AG1763" i="1" s="1"/>
  <c r="AJ1759" i="1"/>
  <c r="AG1759" i="1" s="1"/>
  <c r="AJ1747" i="1"/>
  <c r="AG1747" i="1" s="1"/>
  <c r="AJ1743" i="1"/>
  <c r="AG1743" i="1" s="1"/>
  <c r="AJ1731" i="1"/>
  <c r="AG1731" i="1" s="1"/>
  <c r="AJ1727" i="1"/>
  <c r="AG1727" i="1" s="1"/>
  <c r="AJ1715" i="1"/>
  <c r="AG1715" i="1" s="1"/>
  <c r="AJ1711" i="1"/>
  <c r="AG1711" i="1" s="1"/>
  <c r="AJ1699" i="1"/>
  <c r="AG1699" i="1" s="1"/>
  <c r="AJ1695" i="1"/>
  <c r="AG1695" i="1" s="1"/>
  <c r="AJ1683" i="1"/>
  <c r="AG1683" i="1" s="1"/>
  <c r="AJ1679" i="1"/>
  <c r="AG1679" i="1" s="1"/>
  <c r="AJ1667" i="1"/>
  <c r="AG1667" i="1" s="1"/>
  <c r="AJ1663" i="1"/>
  <c r="AG1663" i="1" s="1"/>
  <c r="AJ1651" i="1"/>
  <c r="AG1651" i="1" s="1"/>
  <c r="AJ1647" i="1"/>
  <c r="AG1647" i="1" s="1"/>
  <c r="AJ1635" i="1"/>
  <c r="AG1635" i="1" s="1"/>
  <c r="AJ1631" i="1"/>
  <c r="AG1631" i="1" s="1"/>
  <c r="AJ1619" i="1"/>
  <c r="AG1619" i="1" s="1"/>
  <c r="AJ1615" i="1"/>
  <c r="AG1615" i="1" s="1"/>
  <c r="AJ1603" i="1"/>
  <c r="AG1603" i="1" s="1"/>
  <c r="AJ1599" i="1"/>
  <c r="AG1599" i="1" s="1"/>
  <c r="AJ1587" i="1"/>
  <c r="AG1587" i="1" s="1"/>
  <c r="AJ1583" i="1"/>
  <c r="AG1583" i="1" s="1"/>
  <c r="AJ1571" i="1"/>
  <c r="AG1571" i="1" s="1"/>
  <c r="AJ1567" i="1"/>
  <c r="AG1567" i="1" s="1"/>
  <c r="AJ1555" i="1"/>
  <c r="AG1555" i="1" s="1"/>
  <c r="AJ1551" i="1"/>
  <c r="AG1551" i="1" s="1"/>
  <c r="AJ1539" i="1"/>
  <c r="AJ1535" i="1"/>
  <c r="AG1535" i="1" s="1"/>
  <c r="AJ1523" i="1"/>
  <c r="AG1523" i="1" s="1"/>
  <c r="AJ1519" i="1"/>
  <c r="AG1519" i="1" s="1"/>
  <c r="AJ1507" i="1"/>
  <c r="AG1507" i="1" s="1"/>
  <c r="AJ1503" i="1"/>
  <c r="AG1503" i="1" s="1"/>
  <c r="AJ1491" i="1"/>
  <c r="AG1491" i="1" s="1"/>
  <c r="AJ1487" i="1"/>
  <c r="AG1487" i="1" s="1"/>
  <c r="AJ1475" i="1"/>
  <c r="AG1475" i="1" s="1"/>
  <c r="AJ1471" i="1"/>
  <c r="AG1471" i="1" s="1"/>
  <c r="AJ1459" i="1"/>
  <c r="AG1459" i="1" s="1"/>
  <c r="AJ1455" i="1"/>
  <c r="AG1455" i="1" s="1"/>
  <c r="AJ1443" i="1"/>
  <c r="AG1443" i="1" s="1"/>
  <c r="AJ1439" i="1"/>
  <c r="AG1439" i="1" s="1"/>
  <c r="AJ1427" i="1"/>
  <c r="AG1427" i="1" s="1"/>
  <c r="AJ1423" i="1"/>
  <c r="AG1423" i="1" s="1"/>
  <c r="AJ1411" i="1"/>
  <c r="AG1411" i="1" s="1"/>
  <c r="AJ1407" i="1"/>
  <c r="AG1407" i="1" s="1"/>
  <c r="AJ1395" i="1"/>
  <c r="AG1395" i="1" s="1"/>
  <c r="AJ1391" i="1"/>
  <c r="AG1391" i="1" s="1"/>
  <c r="AJ1379" i="1"/>
  <c r="AG1379" i="1" s="1"/>
  <c r="AJ1375" i="1"/>
  <c r="AG1375" i="1" s="1"/>
  <c r="AJ1363" i="1"/>
  <c r="AG1363" i="1" s="1"/>
  <c r="AJ1359" i="1"/>
  <c r="AG1359" i="1" s="1"/>
  <c r="AJ1347" i="1"/>
  <c r="AG1347" i="1" s="1"/>
  <c r="AJ1343" i="1"/>
  <c r="AG1343" i="1" s="1"/>
  <c r="AJ1331" i="1"/>
  <c r="AG1331" i="1" s="1"/>
  <c r="AJ1327" i="1"/>
  <c r="AG1327" i="1" s="1"/>
  <c r="AJ1315" i="1"/>
  <c r="AG1315" i="1" s="1"/>
  <c r="AJ1311" i="1"/>
  <c r="AG1311" i="1" s="1"/>
  <c r="AJ1299" i="1"/>
  <c r="AG1299" i="1" s="1"/>
  <c r="AJ1295" i="1"/>
  <c r="AG1295" i="1" s="1"/>
  <c r="AJ1283" i="1"/>
  <c r="AG1283" i="1" s="1"/>
  <c r="AJ1279" i="1"/>
  <c r="AG1279" i="1" s="1"/>
  <c r="AJ1267" i="1"/>
  <c r="AG1267" i="1" s="1"/>
  <c r="AJ1263" i="1"/>
  <c r="AG1263" i="1" s="1"/>
  <c r="AJ1251" i="1"/>
  <c r="AG1251" i="1" s="1"/>
  <c r="AJ1247" i="1"/>
  <c r="AG1247" i="1" s="1"/>
  <c r="AJ1235" i="1"/>
  <c r="AG1235" i="1" s="1"/>
  <c r="AJ1231" i="1"/>
  <c r="AG1231" i="1" s="1"/>
  <c r="AJ1219" i="1"/>
  <c r="AG1219" i="1" s="1"/>
  <c r="AJ1215" i="1"/>
  <c r="AG1215" i="1" s="1"/>
  <c r="AJ1203" i="1"/>
  <c r="AG1203" i="1" s="1"/>
  <c r="AJ1199" i="1"/>
  <c r="AG1199" i="1" s="1"/>
  <c r="AJ1187" i="1"/>
  <c r="AG1187" i="1" s="1"/>
  <c r="AJ1183" i="1"/>
  <c r="AG1183" i="1" s="1"/>
  <c r="AJ1171" i="1"/>
  <c r="AG1171" i="1" s="1"/>
  <c r="AJ1167" i="1"/>
  <c r="AG1167" i="1" s="1"/>
  <c r="AJ1155" i="1"/>
  <c r="AG1155" i="1" s="1"/>
  <c r="AJ1151" i="1"/>
  <c r="AG1151" i="1" s="1"/>
  <c r="AJ1139" i="1"/>
  <c r="AG1139" i="1" s="1"/>
  <c r="AJ1135" i="1"/>
  <c r="AG1135" i="1" s="1"/>
  <c r="AJ1123" i="1"/>
  <c r="AG1123" i="1" s="1"/>
  <c r="AJ1119" i="1"/>
  <c r="AG1119" i="1" s="1"/>
  <c r="AJ1107" i="1"/>
  <c r="AG1107" i="1" s="1"/>
  <c r="AJ1103" i="1"/>
  <c r="AG1103" i="1" s="1"/>
  <c r="AJ1091" i="1"/>
  <c r="AG1091" i="1" s="1"/>
  <c r="AJ1087" i="1"/>
  <c r="AG1087" i="1" s="1"/>
  <c r="AJ1075" i="1"/>
  <c r="AG1075" i="1" s="1"/>
  <c r="AJ1071" i="1"/>
  <c r="AG1071" i="1" s="1"/>
  <c r="AJ1059" i="1"/>
  <c r="AG1059" i="1" s="1"/>
  <c r="AJ1055" i="1"/>
  <c r="AG1055" i="1" s="1"/>
  <c r="AJ1043" i="1"/>
  <c r="AG1043" i="1" s="1"/>
  <c r="AJ1039" i="1"/>
  <c r="AG1039" i="1" s="1"/>
  <c r="AJ1027" i="1"/>
  <c r="AG1027" i="1" s="1"/>
  <c r="AJ1023" i="1"/>
  <c r="AG1023" i="1" s="1"/>
  <c r="AJ1011" i="1"/>
  <c r="AG1011" i="1" s="1"/>
  <c r="AJ1007" i="1"/>
  <c r="AG1007" i="1" s="1"/>
  <c r="AJ995" i="1"/>
  <c r="AG995" i="1" s="1"/>
  <c r="AJ991" i="1"/>
  <c r="AG991" i="1" s="1"/>
  <c r="AJ979" i="1"/>
  <c r="AG979" i="1" s="1"/>
  <c r="AJ975" i="1"/>
  <c r="AG975" i="1" s="1"/>
  <c r="AJ963" i="1"/>
  <c r="AG963" i="1" s="1"/>
  <c r="AJ959" i="1"/>
  <c r="AG959" i="1" s="1"/>
  <c r="AJ947" i="1"/>
  <c r="AG947" i="1" s="1"/>
  <c r="AJ943" i="1"/>
  <c r="AG943" i="1" s="1"/>
  <c r="AJ931" i="1"/>
  <c r="AG931" i="1" s="1"/>
  <c r="AJ927" i="1"/>
  <c r="AG927" i="1" s="1"/>
  <c r="AJ915" i="1"/>
  <c r="AG915" i="1" s="1"/>
  <c r="AJ911" i="1"/>
  <c r="AG911" i="1" s="1"/>
  <c r="AJ899" i="1"/>
  <c r="AG899" i="1" s="1"/>
  <c r="AJ895" i="1"/>
  <c r="AG895" i="1" s="1"/>
  <c r="AJ883" i="1"/>
  <c r="AG883" i="1" s="1"/>
  <c r="AJ879" i="1"/>
  <c r="AG879" i="1" s="1"/>
  <c r="AJ867" i="1"/>
  <c r="AG867" i="1" s="1"/>
  <c r="AJ863" i="1"/>
  <c r="AG863" i="1" s="1"/>
  <c r="AJ851" i="1"/>
  <c r="AG851" i="1" s="1"/>
  <c r="AJ847" i="1"/>
  <c r="AG847" i="1" s="1"/>
  <c r="AJ835" i="1"/>
  <c r="AG835" i="1" s="1"/>
  <c r="AJ831" i="1"/>
  <c r="AG831" i="1" s="1"/>
  <c r="AJ819" i="1"/>
  <c r="AG819" i="1" s="1"/>
  <c r="AJ815" i="1"/>
  <c r="AG815" i="1" s="1"/>
  <c r="AJ803" i="1"/>
  <c r="AG803" i="1" s="1"/>
  <c r="AJ799" i="1"/>
  <c r="AG799" i="1" s="1"/>
  <c r="AJ787" i="1"/>
  <c r="AG787" i="1" s="1"/>
  <c r="AJ783" i="1"/>
  <c r="AG783" i="1" s="1"/>
  <c r="AJ771" i="1"/>
  <c r="AG771" i="1" s="1"/>
  <c r="AJ767" i="1"/>
  <c r="AG767" i="1" s="1"/>
  <c r="AJ755" i="1"/>
  <c r="AG755" i="1" s="1"/>
  <c r="AJ751" i="1"/>
  <c r="AG751" i="1" s="1"/>
  <c r="AJ739" i="1"/>
  <c r="AG739" i="1" s="1"/>
  <c r="AJ735" i="1"/>
  <c r="AG735" i="1" s="1"/>
  <c r="AJ723" i="1"/>
  <c r="AG723" i="1" s="1"/>
  <c r="AJ719" i="1"/>
  <c r="AG719" i="1" s="1"/>
  <c r="AJ707" i="1"/>
  <c r="AG707" i="1" s="1"/>
  <c r="AJ703" i="1"/>
  <c r="AG703" i="1" s="1"/>
  <c r="AJ691" i="1"/>
  <c r="AG691" i="1" s="1"/>
  <c r="AJ687" i="1"/>
  <c r="AG687" i="1" s="1"/>
  <c r="AJ675" i="1"/>
  <c r="AG675" i="1" s="1"/>
  <c r="AJ671" i="1"/>
  <c r="AG671" i="1" s="1"/>
  <c r="AJ659" i="1"/>
  <c r="AG659" i="1" s="1"/>
  <c r="AJ655" i="1"/>
  <c r="AJ375" i="1"/>
  <c r="AG375" i="1" s="1"/>
  <c r="AJ359" i="1"/>
  <c r="AG359" i="1" s="1"/>
  <c r="AJ327" i="1"/>
  <c r="AJ311" i="1"/>
  <c r="AG311" i="1" s="1"/>
  <c r="AJ295" i="1"/>
  <c r="AG295" i="1" s="1"/>
  <c r="AJ263" i="1"/>
  <c r="AG263" i="1" s="1"/>
  <c r="AJ247" i="1"/>
  <c r="AJ231" i="1"/>
  <c r="AG231" i="1" s="1"/>
  <c r="AJ199" i="1"/>
  <c r="AG199" i="1" s="1"/>
  <c r="AJ183" i="1"/>
  <c r="AG183" i="1" s="1"/>
  <c r="AJ167" i="1"/>
  <c r="AJ135" i="1"/>
  <c r="AG135" i="1" s="1"/>
  <c r="AJ119" i="1"/>
  <c r="AG119" i="1" s="1"/>
  <c r="AJ103" i="1"/>
  <c r="AJ71" i="1"/>
  <c r="AJ55" i="1"/>
  <c r="AG55" i="1" s="1"/>
  <c r="U16" i="1"/>
  <c r="AJ643" i="1"/>
  <c r="AG643" i="1" s="1"/>
  <c r="AJ639" i="1"/>
  <c r="AG639" i="1" s="1"/>
  <c r="AJ627" i="1"/>
  <c r="AG627" i="1" s="1"/>
  <c r="AJ623" i="1"/>
  <c r="AG623" i="1" s="1"/>
  <c r="AJ611" i="1"/>
  <c r="AG611" i="1" s="1"/>
  <c r="AJ607" i="1"/>
  <c r="AJ595" i="1"/>
  <c r="AG595" i="1" s="1"/>
  <c r="AJ591" i="1"/>
  <c r="AG591" i="1" s="1"/>
  <c r="AJ579" i="1"/>
  <c r="AG579" i="1" s="1"/>
  <c r="AJ575" i="1"/>
  <c r="AG575" i="1" s="1"/>
  <c r="AJ563" i="1"/>
  <c r="AG563" i="1" s="1"/>
  <c r="AJ559" i="1"/>
  <c r="AG559" i="1" s="1"/>
  <c r="AJ547" i="1"/>
  <c r="AG547" i="1" s="1"/>
  <c r="AJ543" i="1"/>
  <c r="AJ531" i="1"/>
  <c r="AG531" i="1" s="1"/>
  <c r="AJ527" i="1"/>
  <c r="AG527" i="1" s="1"/>
  <c r="AJ515" i="1"/>
  <c r="AG515" i="1" s="1"/>
  <c r="AJ511" i="1"/>
  <c r="AG511" i="1" s="1"/>
  <c r="AJ499" i="1"/>
  <c r="AG499" i="1" s="1"/>
  <c r="AJ495" i="1"/>
  <c r="AG495" i="1" s="1"/>
  <c r="AJ483" i="1"/>
  <c r="AG483" i="1" s="1"/>
  <c r="AJ479" i="1"/>
  <c r="AG479" i="1" s="1"/>
  <c r="AJ467" i="1"/>
  <c r="AJ463" i="1"/>
  <c r="AG463" i="1" s="1"/>
  <c r="AJ451" i="1"/>
  <c r="AG451" i="1" s="1"/>
  <c r="AJ447" i="1"/>
  <c r="AG447" i="1" s="1"/>
  <c r="AJ435" i="1"/>
  <c r="AG435" i="1" s="1"/>
  <c r="AJ431" i="1"/>
  <c r="AG431" i="1" s="1"/>
  <c r="AJ419" i="1"/>
  <c r="AG419" i="1" s="1"/>
  <c r="AJ415" i="1"/>
  <c r="AG415" i="1" s="1"/>
  <c r="AJ403" i="1"/>
  <c r="AG403" i="1" s="1"/>
  <c r="AJ399" i="1"/>
  <c r="AG399" i="1" s="1"/>
  <c r="AJ387" i="1"/>
  <c r="AG387" i="1" s="1"/>
  <c r="AJ383" i="1"/>
  <c r="AG383" i="1" s="1"/>
  <c r="AJ371" i="1"/>
  <c r="AJ367" i="1"/>
  <c r="AG367" i="1" s="1"/>
  <c r="AJ355" i="1"/>
  <c r="AG355" i="1" s="1"/>
  <c r="AJ351" i="1"/>
  <c r="AG351" i="1" s="1"/>
  <c r="AJ339" i="1"/>
  <c r="AG339" i="1" s="1"/>
  <c r="AJ335" i="1"/>
  <c r="AG335" i="1" s="1"/>
  <c r="AJ323" i="1"/>
  <c r="AG323" i="1" s="1"/>
  <c r="AJ319" i="1"/>
  <c r="AJ307" i="1"/>
  <c r="AJ303" i="1"/>
  <c r="AG303" i="1" s="1"/>
  <c r="AJ291" i="1"/>
  <c r="AG291" i="1" s="1"/>
  <c r="AJ287" i="1"/>
  <c r="AG287" i="1" s="1"/>
  <c r="AJ275" i="1"/>
  <c r="AG275" i="1" s="1"/>
  <c r="AJ271" i="1"/>
  <c r="AG271" i="1" s="1"/>
  <c r="AJ259" i="1"/>
  <c r="AG259" i="1" s="1"/>
  <c r="AJ255" i="1"/>
  <c r="AG255" i="1" s="1"/>
  <c r="AJ243" i="1"/>
  <c r="AJ239" i="1"/>
  <c r="AG239" i="1" s="1"/>
  <c r="AJ227" i="1"/>
  <c r="AG227" i="1" s="1"/>
  <c r="AJ223" i="1"/>
  <c r="AG223" i="1" s="1"/>
  <c r="AJ211" i="1"/>
  <c r="AG211" i="1" s="1"/>
  <c r="AJ207" i="1"/>
  <c r="AG207" i="1" s="1"/>
  <c r="AJ195" i="1"/>
  <c r="AG195" i="1" s="1"/>
  <c r="AJ191" i="1"/>
  <c r="AG191" i="1" s="1"/>
  <c r="AJ175" i="1"/>
  <c r="AG175" i="1" s="1"/>
  <c r="AJ163" i="1"/>
  <c r="AG163" i="1" s="1"/>
  <c r="AJ159" i="1"/>
  <c r="AG159" i="1" s="1"/>
  <c r="AJ147" i="1"/>
  <c r="AG147" i="1" s="1"/>
  <c r="AJ143" i="1"/>
  <c r="AG143" i="1" s="1"/>
  <c r="AJ131" i="1"/>
  <c r="AG131" i="1" s="1"/>
  <c r="AJ127" i="1"/>
  <c r="AG127" i="1" s="1"/>
  <c r="AJ115" i="1"/>
  <c r="AG115" i="1" s="1"/>
  <c r="AJ111" i="1"/>
  <c r="AG111" i="1" s="1"/>
  <c r="AJ99" i="1"/>
  <c r="AG99" i="1" s="1"/>
  <c r="AJ95" i="1"/>
  <c r="AG95" i="1" s="1"/>
  <c r="AJ83" i="1"/>
  <c r="AG83" i="1" s="1"/>
  <c r="AJ79" i="1"/>
  <c r="AG79" i="1" s="1"/>
  <c r="AJ67" i="1"/>
  <c r="AG67" i="1" s="1"/>
  <c r="AJ63" i="1"/>
  <c r="AG63" i="1" s="1"/>
  <c r="AJ51" i="1"/>
  <c r="AG51" i="1" s="1"/>
  <c r="U1807" i="1"/>
  <c r="AJ1806" i="1"/>
  <c r="AG1806" i="1" s="1"/>
  <c r="U1795" i="1"/>
  <c r="AJ1794" i="1"/>
  <c r="AG1794" i="1" s="1"/>
  <c r="U1787" i="1"/>
  <c r="AJ1786" i="1"/>
  <c r="AG1786" i="1" s="1"/>
  <c r="U1779" i="1"/>
  <c r="AJ1778" i="1"/>
  <c r="AG1778" i="1" s="1"/>
  <c r="U1771" i="1"/>
  <c r="AJ1770" i="1"/>
  <c r="AG1770" i="1" s="1"/>
  <c r="U1763" i="1"/>
  <c r="AJ1762" i="1"/>
  <c r="AG1762" i="1" s="1"/>
  <c r="U1755" i="1"/>
  <c r="AJ1754" i="1"/>
  <c r="U1747" i="1"/>
  <c r="AJ1746" i="1"/>
  <c r="AG1746" i="1" s="1"/>
  <c r="U1739" i="1"/>
  <c r="AJ1738" i="1"/>
  <c r="AG1738" i="1" s="1"/>
  <c r="U1731" i="1"/>
  <c r="AJ1730" i="1"/>
  <c r="AG1730" i="1" s="1"/>
  <c r="U1719" i="1"/>
  <c r="AJ1718" i="1"/>
  <c r="AG1718" i="1" s="1"/>
  <c r="U1711" i="1"/>
  <c r="AJ1710" i="1"/>
  <c r="AG1710" i="1" s="1"/>
  <c r="U1703" i="1"/>
  <c r="AJ1702" i="1"/>
  <c r="AG1702" i="1" s="1"/>
  <c r="U1695" i="1"/>
  <c r="AJ1694" i="1"/>
  <c r="AG1694" i="1" s="1"/>
  <c r="U1687" i="1"/>
  <c r="AJ1686" i="1"/>
  <c r="AG1686" i="1" s="1"/>
  <c r="U1679" i="1"/>
  <c r="AJ1678" i="1"/>
  <c r="AG1678" i="1" s="1"/>
  <c r="U1671" i="1"/>
  <c r="AJ1670" i="1"/>
  <c r="AG1670" i="1" s="1"/>
  <c r="U1663" i="1"/>
  <c r="AJ1662" i="1"/>
  <c r="AG1662" i="1" s="1"/>
  <c r="U1655" i="1"/>
  <c r="AJ1654" i="1"/>
  <c r="AG1654" i="1" s="1"/>
  <c r="U1647" i="1"/>
  <c r="AJ1646" i="1"/>
  <c r="AG1646" i="1" s="1"/>
  <c r="U1635" i="1"/>
  <c r="AJ1634" i="1"/>
  <c r="AG1634" i="1" s="1"/>
  <c r="U1627" i="1"/>
  <c r="AJ1626" i="1"/>
  <c r="AG1626" i="1" s="1"/>
  <c r="U1619" i="1"/>
  <c r="AJ1618" i="1"/>
  <c r="AG1618" i="1" s="1"/>
  <c r="U1611" i="1"/>
  <c r="AJ1610" i="1"/>
  <c r="AG1610" i="1" s="1"/>
  <c r="U1603" i="1"/>
  <c r="AJ1602" i="1"/>
  <c r="AG1602" i="1" s="1"/>
  <c r="U1595" i="1"/>
  <c r="AJ1594" i="1"/>
  <c r="AG1594" i="1" s="1"/>
  <c r="U1587" i="1"/>
  <c r="AJ1586" i="1"/>
  <c r="AG1586" i="1" s="1"/>
  <c r="U1579" i="1"/>
  <c r="AJ1578" i="1"/>
  <c r="AG1578" i="1" s="1"/>
  <c r="U1571" i="1"/>
  <c r="AJ1570" i="1"/>
  <c r="AG1570" i="1" s="1"/>
  <c r="U1567" i="1"/>
  <c r="AJ1566" i="1"/>
  <c r="AG1566" i="1" s="1"/>
  <c r="U1559" i="1"/>
  <c r="AJ1558" i="1"/>
  <c r="AG1558" i="1" s="1"/>
  <c r="U1551" i="1"/>
  <c r="AJ1550" i="1"/>
  <c r="AG1550" i="1" s="1"/>
  <c r="U1543" i="1"/>
  <c r="AJ1542" i="1"/>
  <c r="AG1542" i="1" s="1"/>
  <c r="U1535" i="1"/>
  <c r="AJ1534" i="1"/>
  <c r="AG1534" i="1" s="1"/>
  <c r="U1527" i="1"/>
  <c r="AJ1526" i="1"/>
  <c r="AG1526" i="1" s="1"/>
  <c r="U1519" i="1"/>
  <c r="AJ1518" i="1"/>
  <c r="U1511" i="1"/>
  <c r="AJ1510" i="1"/>
  <c r="AG1510" i="1" s="1"/>
  <c r="U1499" i="1"/>
  <c r="AJ1498" i="1"/>
  <c r="AG1498" i="1" s="1"/>
  <c r="U1491" i="1"/>
  <c r="AJ1490" i="1"/>
  <c r="AG1490" i="1" s="1"/>
  <c r="U1483" i="1"/>
  <c r="AJ1482" i="1"/>
  <c r="AG1482" i="1" s="1"/>
  <c r="U1475" i="1"/>
  <c r="AJ1474" i="1"/>
  <c r="AG1474" i="1" s="1"/>
  <c r="U1467" i="1"/>
  <c r="AJ1466" i="1"/>
  <c r="AG1466" i="1" s="1"/>
  <c r="U1459" i="1"/>
  <c r="AJ1458" i="1"/>
  <c r="AG1458" i="1" s="1"/>
  <c r="U1455" i="1"/>
  <c r="AJ1454" i="1"/>
  <c r="AG1454" i="1" s="1"/>
  <c r="U1447" i="1"/>
  <c r="AJ1446" i="1"/>
  <c r="AG1446" i="1" s="1"/>
  <c r="U1439" i="1"/>
  <c r="AJ1438" i="1"/>
  <c r="AG1438" i="1" s="1"/>
  <c r="U1427" i="1"/>
  <c r="AJ1426" i="1"/>
  <c r="AG1426" i="1" s="1"/>
  <c r="U1419" i="1"/>
  <c r="AJ1418" i="1"/>
  <c r="AG1418" i="1" s="1"/>
  <c r="U1415" i="1"/>
  <c r="AJ1414" i="1"/>
  <c r="AG1414" i="1" s="1"/>
  <c r="U1407" i="1"/>
  <c r="AJ1406" i="1"/>
  <c r="AG1406" i="1" s="1"/>
  <c r="U1399" i="1"/>
  <c r="AJ1398" i="1"/>
  <c r="AG1398" i="1" s="1"/>
  <c r="U1391" i="1"/>
  <c r="AJ1390" i="1"/>
  <c r="AG1390" i="1" s="1"/>
  <c r="U1383" i="1"/>
  <c r="AJ1382" i="1"/>
  <c r="AG1382" i="1" s="1"/>
  <c r="U1375" i="1"/>
  <c r="AJ1374" i="1"/>
  <c r="AG1374" i="1" s="1"/>
  <c r="U1367" i="1"/>
  <c r="AJ1366" i="1"/>
  <c r="AG1366" i="1" s="1"/>
  <c r="U1359" i="1"/>
  <c r="AJ1358" i="1"/>
  <c r="AG1358" i="1" s="1"/>
  <c r="U1351" i="1"/>
  <c r="AJ1350" i="1"/>
  <c r="AG1350" i="1" s="1"/>
  <c r="U1343" i="1"/>
  <c r="AJ1342" i="1"/>
  <c r="AG1342" i="1" s="1"/>
  <c r="U1335" i="1"/>
  <c r="AJ1334" i="1"/>
  <c r="AG1334" i="1" s="1"/>
  <c r="U1327" i="1"/>
  <c r="AJ1326" i="1"/>
  <c r="AG1326" i="1" s="1"/>
  <c r="U1319" i="1"/>
  <c r="AJ1318" i="1"/>
  <c r="AG1318" i="1" s="1"/>
  <c r="U1311" i="1"/>
  <c r="AJ1310" i="1"/>
  <c r="AG1310" i="1" s="1"/>
  <c r="U1303" i="1"/>
  <c r="AJ1302" i="1"/>
  <c r="AG1302" i="1" s="1"/>
  <c r="U1295" i="1"/>
  <c r="AJ1294" i="1"/>
  <c r="AG1294" i="1" s="1"/>
  <c r="U1287" i="1"/>
  <c r="AJ1286" i="1"/>
  <c r="AG1286" i="1" s="1"/>
  <c r="U1279" i="1"/>
  <c r="AJ1278" i="1"/>
  <c r="AG1278" i="1" s="1"/>
  <c r="U1271" i="1"/>
  <c r="AJ1270" i="1"/>
  <c r="AG1270" i="1" s="1"/>
  <c r="U1263" i="1"/>
  <c r="AJ1262" i="1"/>
  <c r="AG1262" i="1" s="1"/>
  <c r="U1255" i="1"/>
  <c r="AJ1254" i="1"/>
  <c r="AG1254" i="1" s="1"/>
  <c r="U1247" i="1"/>
  <c r="AJ1246" i="1"/>
  <c r="AG1246" i="1" s="1"/>
  <c r="U1235" i="1"/>
  <c r="AJ1234" i="1"/>
  <c r="AG1234" i="1" s="1"/>
  <c r="U1227" i="1"/>
  <c r="AJ1226" i="1"/>
  <c r="AG1226" i="1" s="1"/>
  <c r="U1219" i="1"/>
  <c r="AJ1218" i="1"/>
  <c r="AG1218" i="1" s="1"/>
  <c r="U1211" i="1"/>
  <c r="AJ1210" i="1"/>
  <c r="AG1210" i="1" s="1"/>
  <c r="U1203" i="1"/>
  <c r="AJ1202" i="1"/>
  <c r="AG1202" i="1" s="1"/>
  <c r="U1195" i="1"/>
  <c r="AJ1194" i="1"/>
  <c r="AG1194" i="1" s="1"/>
  <c r="U1187" i="1"/>
  <c r="AJ1186" i="1"/>
  <c r="AG1186" i="1" s="1"/>
  <c r="U1179" i="1"/>
  <c r="AJ1178" i="1"/>
  <c r="AG1178" i="1" s="1"/>
  <c r="U1171" i="1"/>
  <c r="AJ1170" i="1"/>
  <c r="AG1170" i="1" s="1"/>
  <c r="U1163" i="1"/>
  <c r="AJ1162" i="1"/>
  <c r="AG1162" i="1" s="1"/>
  <c r="U1155" i="1"/>
  <c r="AJ1154" i="1"/>
  <c r="AG1154" i="1" s="1"/>
  <c r="U1147" i="1"/>
  <c r="AJ1146" i="1"/>
  <c r="AG1146" i="1" s="1"/>
  <c r="U1139" i="1"/>
  <c r="AJ1138" i="1"/>
  <c r="AG1138" i="1" s="1"/>
  <c r="U1131" i="1"/>
  <c r="AJ1130" i="1"/>
  <c r="AG1130" i="1" s="1"/>
  <c r="U1123" i="1"/>
  <c r="AJ1122" i="1"/>
  <c r="AG1122" i="1" s="1"/>
  <c r="U1115" i="1"/>
  <c r="AJ1114" i="1"/>
  <c r="AG1114" i="1" s="1"/>
  <c r="U1107" i="1"/>
  <c r="AJ1106" i="1"/>
  <c r="AG1106" i="1" s="1"/>
  <c r="U1099" i="1"/>
  <c r="AJ1098" i="1"/>
  <c r="AG1098" i="1" s="1"/>
  <c r="U1091" i="1"/>
  <c r="AJ1090" i="1"/>
  <c r="AG1090" i="1" s="1"/>
  <c r="U1083" i="1"/>
  <c r="AJ1082" i="1"/>
  <c r="AG1082" i="1" s="1"/>
  <c r="U1075" i="1"/>
  <c r="AJ1074" i="1"/>
  <c r="AG1074" i="1" s="1"/>
  <c r="U1067" i="1"/>
  <c r="AJ1066" i="1"/>
  <c r="AG1066" i="1" s="1"/>
  <c r="U1059" i="1"/>
  <c r="AJ1058" i="1"/>
  <c r="AG1058" i="1" s="1"/>
  <c r="U1055" i="1"/>
  <c r="AJ1054" i="1"/>
  <c r="AG1054" i="1" s="1"/>
  <c r="U1047" i="1"/>
  <c r="AJ1046" i="1"/>
  <c r="AG1046" i="1" s="1"/>
  <c r="U1039" i="1"/>
  <c r="AJ1038" i="1"/>
  <c r="AG1038" i="1" s="1"/>
  <c r="U1031" i="1"/>
  <c r="AJ1030" i="1"/>
  <c r="AG1030" i="1" s="1"/>
  <c r="U1023" i="1"/>
  <c r="AJ1022" i="1"/>
  <c r="AG1022" i="1" s="1"/>
  <c r="U1015" i="1"/>
  <c r="AJ1014" i="1"/>
  <c r="AG1014" i="1" s="1"/>
  <c r="U1007" i="1"/>
  <c r="AJ1006" i="1"/>
  <c r="AG1006" i="1" s="1"/>
  <c r="U999" i="1"/>
  <c r="AJ998" i="1"/>
  <c r="AG998" i="1" s="1"/>
  <c r="U991" i="1"/>
  <c r="AJ990" i="1"/>
  <c r="AG990" i="1" s="1"/>
  <c r="U983" i="1"/>
  <c r="AJ982" i="1"/>
  <c r="AG982" i="1" s="1"/>
  <c r="U975" i="1"/>
  <c r="AJ974" i="1"/>
  <c r="AG974" i="1" s="1"/>
  <c r="U967" i="1"/>
  <c r="AJ966" i="1"/>
  <c r="AG966" i="1" s="1"/>
  <c r="U959" i="1"/>
  <c r="AJ958" i="1"/>
  <c r="AG958" i="1" s="1"/>
  <c r="U951" i="1"/>
  <c r="AJ950" i="1"/>
  <c r="AG950" i="1" s="1"/>
  <c r="U943" i="1"/>
  <c r="AJ942" i="1"/>
  <c r="AG942" i="1" s="1"/>
  <c r="U935" i="1"/>
  <c r="AJ934" i="1"/>
  <c r="AG934" i="1" s="1"/>
  <c r="U927" i="1"/>
  <c r="AJ926" i="1"/>
  <c r="AG926" i="1" s="1"/>
  <c r="U919" i="1"/>
  <c r="AJ918" i="1"/>
  <c r="AG918" i="1" s="1"/>
  <c r="U911" i="1"/>
  <c r="AJ910" i="1"/>
  <c r="AG910" i="1" s="1"/>
  <c r="U903" i="1"/>
  <c r="AJ902" i="1"/>
  <c r="AG902" i="1" s="1"/>
  <c r="U895" i="1"/>
  <c r="AJ894" i="1"/>
  <c r="AG894" i="1" s="1"/>
  <c r="U887" i="1"/>
  <c r="AJ886" i="1"/>
  <c r="AG886" i="1" s="1"/>
  <c r="U879" i="1"/>
  <c r="AJ878" i="1"/>
  <c r="AG878" i="1" s="1"/>
  <c r="U871" i="1"/>
  <c r="AJ870" i="1"/>
  <c r="AG870" i="1" s="1"/>
  <c r="U863" i="1"/>
  <c r="AJ862" i="1"/>
  <c r="AG862" i="1" s="1"/>
  <c r="U855" i="1"/>
  <c r="AJ854" i="1"/>
  <c r="AG854" i="1" s="1"/>
  <c r="U847" i="1"/>
  <c r="AJ846" i="1"/>
  <c r="AG846" i="1" s="1"/>
  <c r="U839" i="1"/>
  <c r="AJ838" i="1"/>
  <c r="AG838" i="1" s="1"/>
  <c r="U831" i="1"/>
  <c r="AJ830" i="1"/>
  <c r="AG830" i="1" s="1"/>
  <c r="U823" i="1"/>
  <c r="AJ822" i="1"/>
  <c r="AG822" i="1" s="1"/>
  <c r="U815" i="1"/>
  <c r="AJ814" i="1"/>
  <c r="AG814" i="1" s="1"/>
  <c r="U803" i="1"/>
  <c r="AJ802" i="1"/>
  <c r="AG802" i="1" s="1"/>
  <c r="U795" i="1"/>
  <c r="AJ794" i="1"/>
  <c r="AG794" i="1" s="1"/>
  <c r="U787" i="1"/>
  <c r="AJ786" i="1"/>
  <c r="AG786" i="1" s="1"/>
  <c r="U779" i="1"/>
  <c r="AJ778" i="1"/>
  <c r="AG778" i="1" s="1"/>
  <c r="U771" i="1"/>
  <c r="AJ770" i="1"/>
  <c r="AG770" i="1" s="1"/>
  <c r="U767" i="1"/>
  <c r="AJ766" i="1"/>
  <c r="AG766" i="1" s="1"/>
  <c r="U759" i="1"/>
  <c r="AJ758" i="1"/>
  <c r="AG758" i="1" s="1"/>
  <c r="U751" i="1"/>
  <c r="AJ750" i="1"/>
  <c r="AG750" i="1" s="1"/>
  <c r="U743" i="1"/>
  <c r="AJ742" i="1"/>
  <c r="AG742" i="1" s="1"/>
  <c r="U735" i="1"/>
  <c r="AJ734" i="1"/>
  <c r="AG734" i="1" s="1"/>
  <c r="U727" i="1"/>
  <c r="AJ726" i="1"/>
  <c r="U719" i="1"/>
  <c r="AJ718" i="1"/>
  <c r="AG718" i="1" s="1"/>
  <c r="U711" i="1"/>
  <c r="AJ710" i="1"/>
  <c r="AG710" i="1" s="1"/>
  <c r="U703" i="1"/>
  <c r="AJ702" i="1"/>
  <c r="AG702" i="1" s="1"/>
  <c r="U695" i="1"/>
  <c r="AJ694" i="1"/>
  <c r="AG694" i="1" s="1"/>
  <c r="U687" i="1"/>
  <c r="AJ686" i="1"/>
  <c r="AG686" i="1" s="1"/>
  <c r="U679" i="1"/>
  <c r="AJ678" i="1"/>
  <c r="AG678" i="1" s="1"/>
  <c r="U667" i="1"/>
  <c r="AJ666" i="1"/>
  <c r="AG666" i="1" s="1"/>
  <c r="U659" i="1"/>
  <c r="AJ658" i="1"/>
  <c r="U651" i="1"/>
  <c r="AJ650" i="1"/>
  <c r="AG650" i="1" s="1"/>
  <c r="U647" i="1"/>
  <c r="AJ646" i="1"/>
  <c r="AG646" i="1" s="1"/>
  <c r="U639" i="1"/>
  <c r="AJ638" i="1"/>
  <c r="AG638" i="1" s="1"/>
  <c r="U631" i="1"/>
  <c r="AJ630" i="1"/>
  <c r="AG630" i="1" s="1"/>
  <c r="U623" i="1"/>
  <c r="AJ622" i="1"/>
  <c r="AG622" i="1" s="1"/>
  <c r="U611" i="1"/>
  <c r="AJ610" i="1"/>
  <c r="AG610" i="1" s="1"/>
  <c r="U603" i="1"/>
  <c r="AJ602" i="1"/>
  <c r="AG602" i="1" s="1"/>
  <c r="U595" i="1"/>
  <c r="AJ594" i="1"/>
  <c r="AG594" i="1" s="1"/>
  <c r="U587" i="1"/>
  <c r="AJ586" i="1"/>
  <c r="AG586" i="1" s="1"/>
  <c r="U579" i="1"/>
  <c r="AJ578" i="1"/>
  <c r="AG578" i="1" s="1"/>
  <c r="U571" i="1"/>
  <c r="AJ570" i="1"/>
  <c r="AG570" i="1" s="1"/>
  <c r="U563" i="1"/>
  <c r="AJ562" i="1"/>
  <c r="AG562" i="1" s="1"/>
  <c r="U555" i="1"/>
  <c r="AJ554" i="1"/>
  <c r="AG554" i="1" s="1"/>
  <c r="U547" i="1"/>
  <c r="AJ546" i="1"/>
  <c r="AG546" i="1" s="1"/>
  <c r="U539" i="1"/>
  <c r="AJ538" i="1"/>
  <c r="AG538" i="1" s="1"/>
  <c r="U531" i="1"/>
  <c r="AJ530" i="1"/>
  <c r="AG530" i="1" s="1"/>
  <c r="U523" i="1"/>
  <c r="AJ522" i="1"/>
  <c r="AG522" i="1" s="1"/>
  <c r="U519" i="1"/>
  <c r="AJ518" i="1"/>
  <c r="AG518" i="1" s="1"/>
  <c r="U511" i="1"/>
  <c r="AJ510" i="1"/>
  <c r="AG510" i="1" s="1"/>
  <c r="U503" i="1"/>
  <c r="AJ502" i="1"/>
  <c r="AG502" i="1" s="1"/>
  <c r="U495" i="1"/>
  <c r="AJ494" i="1"/>
  <c r="AG494" i="1" s="1"/>
  <c r="U487" i="1"/>
  <c r="AJ486" i="1"/>
  <c r="AG486" i="1" s="1"/>
  <c r="U479" i="1"/>
  <c r="AJ478" i="1"/>
  <c r="AG478" i="1" s="1"/>
  <c r="U471" i="1"/>
  <c r="AJ470" i="1"/>
  <c r="AG470" i="1" s="1"/>
  <c r="U463" i="1"/>
  <c r="AJ462" i="1"/>
  <c r="AG462" i="1" s="1"/>
  <c r="U455" i="1"/>
  <c r="AJ454" i="1"/>
  <c r="AG454" i="1" s="1"/>
  <c r="U447" i="1"/>
  <c r="AJ446" i="1"/>
  <c r="AG446" i="1" s="1"/>
  <c r="U439" i="1"/>
  <c r="AJ438" i="1"/>
  <c r="AG438" i="1" s="1"/>
  <c r="U431" i="1"/>
  <c r="AJ430" i="1"/>
  <c r="AG430" i="1" s="1"/>
  <c r="U423" i="1"/>
  <c r="AJ422" i="1"/>
  <c r="AG422" i="1" s="1"/>
  <c r="U415" i="1"/>
  <c r="AJ414" i="1"/>
  <c r="AG414" i="1" s="1"/>
  <c r="U407" i="1"/>
  <c r="AJ406" i="1"/>
  <c r="AG406" i="1" s="1"/>
  <c r="U399" i="1"/>
  <c r="AJ398" i="1"/>
  <c r="AG398" i="1" s="1"/>
  <c r="U391" i="1"/>
  <c r="AJ390" i="1"/>
  <c r="AG390" i="1" s="1"/>
  <c r="U383" i="1"/>
  <c r="AJ382" i="1"/>
  <c r="AG382" i="1" s="1"/>
  <c r="AJ1719" i="1"/>
  <c r="AG1719" i="1" s="1"/>
  <c r="AJ1687" i="1"/>
  <c r="AG1687" i="1" s="1"/>
  <c r="AJ1655" i="1"/>
  <c r="AG1655" i="1" s="1"/>
  <c r="AJ1559" i="1"/>
  <c r="AG1559" i="1" s="1"/>
  <c r="AJ1527" i="1"/>
  <c r="AG1527" i="1" s="1"/>
  <c r="AJ1399" i="1"/>
  <c r="AG1399" i="1" s="1"/>
  <c r="AJ1367" i="1"/>
  <c r="AG1367" i="1" s="1"/>
  <c r="AJ1335" i="1"/>
  <c r="AG1335" i="1" s="1"/>
  <c r="AJ1319" i="1"/>
  <c r="AG1319" i="1" s="1"/>
  <c r="AJ1287" i="1"/>
  <c r="AG1287" i="1" s="1"/>
  <c r="AJ1255" i="1"/>
  <c r="AG1255" i="1" s="1"/>
  <c r="AJ1031" i="1"/>
  <c r="AG1031" i="1" s="1"/>
  <c r="AJ1015" i="1"/>
  <c r="AG1015" i="1" s="1"/>
  <c r="AJ983" i="1"/>
  <c r="AG983" i="1" s="1"/>
  <c r="AJ951" i="1"/>
  <c r="AG951" i="1" s="1"/>
  <c r="AJ935" i="1"/>
  <c r="AG935" i="1" s="1"/>
  <c r="AJ919" i="1"/>
  <c r="AG919" i="1" s="1"/>
  <c r="AJ903" i="1"/>
  <c r="AG903" i="1" s="1"/>
  <c r="AJ887" i="1"/>
  <c r="AG887" i="1" s="1"/>
  <c r="AJ871" i="1"/>
  <c r="AG871" i="1" s="1"/>
  <c r="AJ855" i="1"/>
  <c r="AG855" i="1" s="1"/>
  <c r="AJ839" i="1"/>
  <c r="AG839" i="1" s="1"/>
  <c r="AJ823" i="1"/>
  <c r="AG823" i="1" s="1"/>
  <c r="AJ759" i="1"/>
  <c r="AG759" i="1" s="1"/>
  <c r="AJ743" i="1"/>
  <c r="AG743" i="1" s="1"/>
  <c r="AJ727" i="1"/>
  <c r="AG727" i="1" s="1"/>
  <c r="AJ711" i="1"/>
  <c r="AG711" i="1" s="1"/>
  <c r="AJ695" i="1"/>
  <c r="AG695" i="1" s="1"/>
  <c r="AJ679" i="1"/>
  <c r="AG679" i="1" s="1"/>
  <c r="AJ647" i="1"/>
  <c r="AG647" i="1" s="1"/>
  <c r="AJ631" i="1"/>
  <c r="AG631" i="1" s="1"/>
  <c r="AJ519" i="1"/>
  <c r="AG519" i="1" s="1"/>
  <c r="AJ503" i="1"/>
  <c r="AG503" i="1" s="1"/>
  <c r="AJ487" i="1"/>
  <c r="AG487" i="1" s="1"/>
  <c r="AJ471" i="1"/>
  <c r="AG471" i="1" s="1"/>
  <c r="AJ455" i="1"/>
  <c r="AG455" i="1" s="1"/>
  <c r="AJ439" i="1"/>
  <c r="AG439" i="1" s="1"/>
  <c r="AJ423" i="1"/>
  <c r="AG423" i="1" s="1"/>
  <c r="AJ407" i="1"/>
  <c r="AG407" i="1" s="1"/>
  <c r="AJ391" i="1"/>
  <c r="AG391" i="1" s="1"/>
  <c r="U1806" i="1"/>
  <c r="AJ1805" i="1"/>
  <c r="AG1805" i="1" s="1"/>
  <c r="U1802" i="1"/>
  <c r="AJ1801" i="1"/>
  <c r="AG1801" i="1" s="1"/>
  <c r="U1798" i="1"/>
  <c r="AJ1797" i="1"/>
  <c r="AG1797" i="1" s="1"/>
  <c r="U1794" i="1"/>
  <c r="AM1794" i="1"/>
  <c r="AJ1793" i="1"/>
  <c r="AG1793" i="1" s="1"/>
  <c r="U1790" i="1"/>
  <c r="AJ1789" i="1"/>
  <c r="AG1789" i="1" s="1"/>
  <c r="U1786" i="1"/>
  <c r="AJ1785" i="1"/>
  <c r="AG1785" i="1" s="1"/>
  <c r="U1782" i="1"/>
  <c r="AJ1781" i="1"/>
  <c r="AG1781" i="1" s="1"/>
  <c r="U1778" i="1"/>
  <c r="AJ1777" i="1"/>
  <c r="AG1777" i="1" s="1"/>
  <c r="U1774" i="1"/>
  <c r="AJ1773" i="1"/>
  <c r="AG1773" i="1" s="1"/>
  <c r="U1770" i="1"/>
  <c r="AJ1769" i="1"/>
  <c r="AG1769" i="1" s="1"/>
  <c r="U1766" i="1"/>
  <c r="AJ1765" i="1"/>
  <c r="AG1765" i="1" s="1"/>
  <c r="U1762" i="1"/>
  <c r="AJ1761" i="1"/>
  <c r="AG1761" i="1" s="1"/>
  <c r="U1758" i="1"/>
  <c r="AJ1757" i="1"/>
  <c r="AG1757" i="1" s="1"/>
  <c r="U1754" i="1"/>
  <c r="AJ1753" i="1"/>
  <c r="U1750" i="1"/>
  <c r="AJ1749" i="1"/>
  <c r="AG1749" i="1" s="1"/>
  <c r="U1746" i="1"/>
  <c r="AJ1745" i="1"/>
  <c r="AG1745" i="1" s="1"/>
  <c r="U1742" i="1"/>
  <c r="AJ1741" i="1"/>
  <c r="AG1741" i="1" s="1"/>
  <c r="U1738" i="1"/>
  <c r="AJ1737" i="1"/>
  <c r="U1734" i="1"/>
  <c r="AJ1733" i="1"/>
  <c r="AG1733" i="1" s="1"/>
  <c r="U1730" i="1"/>
  <c r="AJ1729" i="1"/>
  <c r="AG1729" i="1" s="1"/>
  <c r="U1726" i="1"/>
  <c r="AJ1725" i="1"/>
  <c r="AG1725" i="1" s="1"/>
  <c r="U1722" i="1"/>
  <c r="AJ1721" i="1"/>
  <c r="AG1721" i="1" s="1"/>
  <c r="U1718" i="1"/>
  <c r="AJ1717" i="1"/>
  <c r="AG1717" i="1" s="1"/>
  <c r="U1714" i="1"/>
  <c r="AJ1713" i="1"/>
  <c r="AG1713" i="1" s="1"/>
  <c r="U1710" i="1"/>
  <c r="AJ1709" i="1"/>
  <c r="U1706" i="1"/>
  <c r="AJ1705" i="1"/>
  <c r="AG1705" i="1" s="1"/>
  <c r="U1702" i="1"/>
  <c r="AJ1701" i="1"/>
  <c r="U1698" i="1"/>
  <c r="AJ1697" i="1"/>
  <c r="AG1697" i="1" s="1"/>
  <c r="U1694" i="1"/>
  <c r="AJ1693" i="1"/>
  <c r="AG1693" i="1" s="1"/>
  <c r="U1690" i="1"/>
  <c r="AJ1689" i="1"/>
  <c r="U1686" i="1"/>
  <c r="AJ1685" i="1"/>
  <c r="AG1685" i="1" s="1"/>
  <c r="U1682" i="1"/>
  <c r="AJ1681" i="1"/>
  <c r="AG1681" i="1" s="1"/>
  <c r="U1678" i="1"/>
  <c r="AJ1677" i="1"/>
  <c r="AG1677" i="1" s="1"/>
  <c r="U1674" i="1"/>
  <c r="AJ1673" i="1"/>
  <c r="AG1673" i="1" s="1"/>
  <c r="U1670" i="1"/>
  <c r="AJ1669" i="1"/>
  <c r="U1666" i="1"/>
  <c r="AJ1665" i="1"/>
  <c r="AG1665" i="1" s="1"/>
  <c r="U1662" i="1"/>
  <c r="AJ1661" i="1"/>
  <c r="AG1661" i="1" s="1"/>
  <c r="U1658" i="1"/>
  <c r="AJ1657" i="1"/>
  <c r="AG1657" i="1" s="1"/>
  <c r="U1654" i="1"/>
  <c r="AJ1653" i="1"/>
  <c r="AG1653" i="1" s="1"/>
  <c r="U1650" i="1"/>
  <c r="AJ1649" i="1"/>
  <c r="AG1649" i="1" s="1"/>
  <c r="U1646" i="1"/>
  <c r="AJ1645" i="1"/>
  <c r="AG1645" i="1" s="1"/>
  <c r="U1642" i="1"/>
  <c r="AJ1641" i="1"/>
  <c r="AG1641" i="1" s="1"/>
  <c r="U1638" i="1"/>
  <c r="AJ1637" i="1"/>
  <c r="AG1637" i="1" s="1"/>
  <c r="U1634" i="1"/>
  <c r="AJ1633" i="1"/>
  <c r="AG1633" i="1" s="1"/>
  <c r="U1630" i="1"/>
  <c r="AJ1629" i="1"/>
  <c r="AG1629" i="1" s="1"/>
  <c r="U1626" i="1"/>
  <c r="AJ1625" i="1"/>
  <c r="AG1625" i="1" s="1"/>
  <c r="U1622" i="1"/>
  <c r="AJ1621" i="1"/>
  <c r="AG1621" i="1" s="1"/>
  <c r="U1618" i="1"/>
  <c r="AJ1617" i="1"/>
  <c r="AG1617" i="1" s="1"/>
  <c r="U1614" i="1"/>
  <c r="AJ1613" i="1"/>
  <c r="AG1613" i="1" s="1"/>
  <c r="U1610" i="1"/>
  <c r="AJ1609" i="1"/>
  <c r="AG1609" i="1" s="1"/>
  <c r="U1606" i="1"/>
  <c r="AJ1605" i="1"/>
  <c r="AG1605" i="1" s="1"/>
  <c r="U1602" i="1"/>
  <c r="AJ1601" i="1"/>
  <c r="AG1601" i="1" s="1"/>
  <c r="U1598" i="1"/>
  <c r="AJ1597" i="1"/>
  <c r="AG1597" i="1" s="1"/>
  <c r="U1594" i="1"/>
  <c r="AJ1593" i="1"/>
  <c r="AG1593" i="1" s="1"/>
  <c r="U1590" i="1"/>
  <c r="AJ1589" i="1"/>
  <c r="AG1589" i="1" s="1"/>
  <c r="U1586" i="1"/>
  <c r="AJ1585" i="1"/>
  <c r="AG1585" i="1" s="1"/>
  <c r="U1582" i="1"/>
  <c r="AJ1581" i="1"/>
  <c r="U1578" i="1"/>
  <c r="AJ1577" i="1"/>
  <c r="AG1577" i="1" s="1"/>
  <c r="U1574" i="1"/>
  <c r="AJ1573" i="1"/>
  <c r="AG1573" i="1" s="1"/>
  <c r="U1570" i="1"/>
  <c r="AJ1569" i="1"/>
  <c r="AG1569" i="1" s="1"/>
  <c r="U1566" i="1"/>
  <c r="AJ1565" i="1"/>
  <c r="AG1565" i="1" s="1"/>
  <c r="U1562" i="1"/>
  <c r="AJ1561" i="1"/>
  <c r="AG1561" i="1" s="1"/>
  <c r="U1558" i="1"/>
  <c r="AJ1557" i="1"/>
  <c r="AG1557" i="1" s="1"/>
  <c r="U1554" i="1"/>
  <c r="AJ1553" i="1"/>
  <c r="AG1553" i="1" s="1"/>
  <c r="U1550" i="1"/>
  <c r="AJ1549" i="1"/>
  <c r="AG1549" i="1" s="1"/>
  <c r="U1546" i="1"/>
  <c r="AJ1545" i="1"/>
  <c r="AG1545" i="1" s="1"/>
  <c r="U1542" i="1"/>
  <c r="AJ1541" i="1"/>
  <c r="AG1541" i="1" s="1"/>
  <c r="U1538" i="1"/>
  <c r="AJ1537" i="1"/>
  <c r="AG1537" i="1" s="1"/>
  <c r="U1534" i="1"/>
  <c r="AJ1533" i="1"/>
  <c r="AG1533" i="1" s="1"/>
  <c r="U1530" i="1"/>
  <c r="AJ1529" i="1"/>
  <c r="AG1529" i="1" s="1"/>
  <c r="U1526" i="1"/>
  <c r="AJ1525" i="1"/>
  <c r="AG1525" i="1" s="1"/>
  <c r="U1522" i="1"/>
  <c r="AJ1521" i="1"/>
  <c r="AG1521" i="1" s="1"/>
  <c r="U1518" i="1"/>
  <c r="AJ1517" i="1"/>
  <c r="AG1517" i="1" s="1"/>
  <c r="U1514" i="1"/>
  <c r="AJ1513" i="1"/>
  <c r="AG1513" i="1" s="1"/>
  <c r="U1510" i="1"/>
  <c r="AJ1509" i="1"/>
  <c r="AG1509" i="1" s="1"/>
  <c r="U1506" i="1"/>
  <c r="AJ1505" i="1"/>
  <c r="U1502" i="1"/>
  <c r="AJ1501" i="1"/>
  <c r="AG1501" i="1" s="1"/>
  <c r="U1498" i="1"/>
  <c r="AJ1497" i="1"/>
  <c r="AG1497" i="1" s="1"/>
  <c r="U1494" i="1"/>
  <c r="AJ1493" i="1"/>
  <c r="AG1493" i="1" s="1"/>
  <c r="U1490" i="1"/>
  <c r="AJ1489" i="1"/>
  <c r="AG1489" i="1" s="1"/>
  <c r="AJ1485" i="1"/>
  <c r="AG1485" i="1" s="1"/>
  <c r="U1482" i="1"/>
  <c r="AJ1481" i="1"/>
  <c r="AG1481" i="1" s="1"/>
  <c r="U1478" i="1"/>
  <c r="AJ1477" i="1"/>
  <c r="AG1477" i="1" s="1"/>
  <c r="U1474" i="1"/>
  <c r="AM1474" i="1"/>
  <c r="AJ1473" i="1"/>
  <c r="AG1473" i="1" s="1"/>
  <c r="U1470" i="1"/>
  <c r="AJ1469" i="1"/>
  <c r="AG1469" i="1" s="1"/>
  <c r="U1466" i="1"/>
  <c r="AJ1465" i="1"/>
  <c r="AG1465" i="1" s="1"/>
  <c r="U1462" i="1"/>
  <c r="AJ1461" i="1"/>
  <c r="AG1461" i="1" s="1"/>
  <c r="U1458" i="1"/>
  <c r="AJ1457" i="1"/>
  <c r="AG1457" i="1" s="1"/>
  <c r="U1454" i="1"/>
  <c r="AJ1453" i="1"/>
  <c r="AG1453" i="1" s="1"/>
  <c r="U1450" i="1"/>
  <c r="AJ1449" i="1"/>
  <c r="AG1449" i="1" s="1"/>
  <c r="U1446" i="1"/>
  <c r="AJ1445" i="1"/>
  <c r="AG1445" i="1" s="1"/>
  <c r="U1442" i="1"/>
  <c r="AJ1441" i="1"/>
  <c r="AG1441" i="1" s="1"/>
  <c r="U1438" i="1"/>
  <c r="AJ1437" i="1"/>
  <c r="AG1437" i="1" s="1"/>
  <c r="U1434" i="1"/>
  <c r="AJ1433" i="1"/>
  <c r="AG1433" i="1" s="1"/>
  <c r="U1430" i="1"/>
  <c r="AJ1429" i="1"/>
  <c r="AG1429" i="1" s="1"/>
  <c r="U1426" i="1"/>
  <c r="AJ1425" i="1"/>
  <c r="U1422" i="1"/>
  <c r="AJ1421" i="1"/>
  <c r="AG1421" i="1" s="1"/>
  <c r="U1418" i="1"/>
  <c r="AJ1417" i="1"/>
  <c r="AG1417" i="1" s="1"/>
  <c r="U1414" i="1"/>
  <c r="AJ1413" i="1"/>
  <c r="AG1413" i="1" s="1"/>
  <c r="U1410" i="1"/>
  <c r="AJ1409" i="1"/>
  <c r="AG1409" i="1" s="1"/>
  <c r="U1406" i="1"/>
  <c r="AJ1405" i="1"/>
  <c r="AG1405" i="1" s="1"/>
  <c r="U1402" i="1"/>
  <c r="AJ1401" i="1"/>
  <c r="AG1401" i="1" s="1"/>
  <c r="U1398" i="1"/>
  <c r="AJ1397" i="1"/>
  <c r="AG1397" i="1" s="1"/>
  <c r="U1394" i="1"/>
  <c r="AJ1393" i="1"/>
  <c r="AG1393" i="1" s="1"/>
  <c r="U1390" i="1"/>
  <c r="AJ1389" i="1"/>
  <c r="AG1389" i="1" s="1"/>
  <c r="U1386" i="1"/>
  <c r="AJ1385" i="1"/>
  <c r="AG1385" i="1" s="1"/>
  <c r="U1382" i="1"/>
  <c r="AJ1381" i="1"/>
  <c r="AG1381" i="1" s="1"/>
  <c r="U1378" i="1"/>
  <c r="AJ1377" i="1"/>
  <c r="AG1377" i="1" s="1"/>
  <c r="U1374" i="1"/>
  <c r="AJ1373" i="1"/>
  <c r="AG1373" i="1" s="1"/>
  <c r="U1370" i="1"/>
  <c r="AJ1369" i="1"/>
  <c r="AG1369" i="1" s="1"/>
  <c r="U1366" i="1"/>
  <c r="AJ1365" i="1"/>
  <c r="AG1365" i="1" s="1"/>
  <c r="U1362" i="1"/>
  <c r="AJ1361" i="1"/>
  <c r="AG1361" i="1" s="1"/>
  <c r="U1358" i="1"/>
  <c r="AJ1357" i="1"/>
  <c r="AG1357" i="1" s="1"/>
  <c r="U1354" i="1"/>
  <c r="AJ1353" i="1"/>
  <c r="AG1353" i="1" s="1"/>
  <c r="U1350" i="1"/>
  <c r="AJ1349" i="1"/>
  <c r="AG1349" i="1" s="1"/>
  <c r="U1346" i="1"/>
  <c r="AJ1345" i="1"/>
  <c r="AG1345" i="1" s="1"/>
  <c r="U1342" i="1"/>
  <c r="AJ1341" i="1"/>
  <c r="AG1341" i="1" s="1"/>
  <c r="U1338" i="1"/>
  <c r="AJ1337" i="1"/>
  <c r="AG1337" i="1" s="1"/>
  <c r="U1334" i="1"/>
  <c r="AJ1333" i="1"/>
  <c r="AG1333" i="1" s="1"/>
  <c r="U1330" i="1"/>
  <c r="AJ1329" i="1"/>
  <c r="AG1329" i="1" s="1"/>
  <c r="U1326" i="1"/>
  <c r="AJ1325" i="1"/>
  <c r="AG1325" i="1" s="1"/>
  <c r="U1322" i="1"/>
  <c r="AJ1321" i="1"/>
  <c r="AG1321" i="1" s="1"/>
  <c r="U1318" i="1"/>
  <c r="AJ1317" i="1"/>
  <c r="AG1317" i="1" s="1"/>
  <c r="U1314" i="1"/>
  <c r="AJ1313" i="1"/>
  <c r="AG1313" i="1" s="1"/>
  <c r="U1310" i="1"/>
  <c r="AJ1309" i="1"/>
  <c r="AG1309" i="1" s="1"/>
  <c r="U1306" i="1"/>
  <c r="AJ1305" i="1"/>
  <c r="AG1305" i="1" s="1"/>
  <c r="U1302" i="1"/>
  <c r="AJ1301" i="1"/>
  <c r="AG1301" i="1" s="1"/>
  <c r="U1298" i="1"/>
  <c r="AJ1297" i="1"/>
  <c r="AG1297" i="1" s="1"/>
  <c r="U1294" i="1"/>
  <c r="AJ1293" i="1"/>
  <c r="AG1293" i="1" s="1"/>
  <c r="U1290" i="1"/>
  <c r="AJ1289" i="1"/>
  <c r="AG1289" i="1" s="1"/>
  <c r="U1286" i="1"/>
  <c r="AJ1285" i="1"/>
  <c r="AG1285" i="1" s="1"/>
  <c r="U1282" i="1"/>
  <c r="AJ1281" i="1"/>
  <c r="AG1281" i="1" s="1"/>
  <c r="U1278" i="1"/>
  <c r="AJ1277" i="1"/>
  <c r="AG1277" i="1" s="1"/>
  <c r="U1274" i="1"/>
  <c r="AJ1273" i="1"/>
  <c r="U1270" i="1"/>
  <c r="AJ1269" i="1"/>
  <c r="AG1269" i="1" s="1"/>
  <c r="U1266" i="1"/>
  <c r="AJ1265" i="1"/>
  <c r="AG1265" i="1" s="1"/>
  <c r="U1262" i="1"/>
  <c r="AJ1261" i="1"/>
  <c r="AG1261" i="1" s="1"/>
  <c r="U1258" i="1"/>
  <c r="AJ1257" i="1"/>
  <c r="AG1257" i="1" s="1"/>
  <c r="U1254" i="1"/>
  <c r="AJ1253" i="1"/>
  <c r="AG1253" i="1" s="1"/>
  <c r="U1250" i="1"/>
  <c r="AJ1249" i="1"/>
  <c r="AG1249" i="1" s="1"/>
  <c r="U1246" i="1"/>
  <c r="AJ1245" i="1"/>
  <c r="AG1245" i="1" s="1"/>
  <c r="U1242" i="1"/>
  <c r="AJ1241" i="1"/>
  <c r="AG1241" i="1" s="1"/>
  <c r="U1238" i="1"/>
  <c r="AJ1237" i="1"/>
  <c r="AG1237" i="1" s="1"/>
  <c r="U1234" i="1"/>
  <c r="AJ1233" i="1"/>
  <c r="AG1233" i="1" s="1"/>
  <c r="U1230" i="1"/>
  <c r="AJ1229" i="1"/>
  <c r="AG1229" i="1" s="1"/>
  <c r="U1226" i="1"/>
  <c r="AJ1225" i="1"/>
  <c r="AG1225" i="1" s="1"/>
  <c r="U1222" i="1"/>
  <c r="AJ1221" i="1"/>
  <c r="AG1221" i="1" s="1"/>
  <c r="U1218" i="1"/>
  <c r="AJ1217" i="1"/>
  <c r="AG1217" i="1" s="1"/>
  <c r="U1214" i="1"/>
  <c r="AJ1213" i="1"/>
  <c r="AG1213" i="1" s="1"/>
  <c r="U1210" i="1"/>
  <c r="AJ1209" i="1"/>
  <c r="AG1209" i="1" s="1"/>
  <c r="U1206" i="1"/>
  <c r="AJ1205" i="1"/>
  <c r="AG1205" i="1" s="1"/>
  <c r="U1202" i="1"/>
  <c r="AJ1201" i="1"/>
  <c r="AG1201" i="1" s="1"/>
  <c r="U1198" i="1"/>
  <c r="AJ1197" i="1"/>
  <c r="AG1197" i="1" s="1"/>
  <c r="U1194" i="1"/>
  <c r="AJ1193" i="1"/>
  <c r="AG1193" i="1" s="1"/>
  <c r="U1190" i="1"/>
  <c r="AJ1189" i="1"/>
  <c r="AG1189" i="1" s="1"/>
  <c r="U1186" i="1"/>
  <c r="AJ1185" i="1"/>
  <c r="AG1185" i="1" s="1"/>
  <c r="U1182" i="1"/>
  <c r="AJ1181" i="1"/>
  <c r="AG1181" i="1" s="1"/>
  <c r="U1178" i="1"/>
  <c r="AJ1177" i="1"/>
  <c r="AG1177" i="1" s="1"/>
  <c r="U1174" i="1"/>
  <c r="AJ1173" i="1"/>
  <c r="AG1173" i="1" s="1"/>
  <c r="U1170" i="1"/>
  <c r="AJ1169" i="1"/>
  <c r="AG1169" i="1" s="1"/>
  <c r="U1166" i="1"/>
  <c r="AJ1165" i="1"/>
  <c r="AG1165" i="1" s="1"/>
  <c r="U1162" i="1"/>
  <c r="AJ1161" i="1"/>
  <c r="AG1161" i="1" s="1"/>
  <c r="U1158" i="1"/>
  <c r="AJ1157" i="1"/>
  <c r="AG1157" i="1" s="1"/>
  <c r="U1154" i="1"/>
  <c r="AJ1153" i="1"/>
  <c r="AG1153" i="1" s="1"/>
  <c r="U1150" i="1"/>
  <c r="AJ1149" i="1"/>
  <c r="AG1149" i="1" s="1"/>
  <c r="U1146" i="1"/>
  <c r="AJ1145" i="1"/>
  <c r="AG1145" i="1" s="1"/>
  <c r="U1142" i="1"/>
  <c r="AJ1141" i="1"/>
  <c r="AG1141" i="1" s="1"/>
  <c r="U1138" i="1"/>
  <c r="AJ1137" i="1"/>
  <c r="AG1137" i="1" s="1"/>
  <c r="U1134" i="1"/>
  <c r="AJ1133" i="1"/>
  <c r="AG1133" i="1" s="1"/>
  <c r="U1130" i="1"/>
  <c r="AJ1129" i="1"/>
  <c r="AG1129" i="1" s="1"/>
  <c r="U1126" i="1"/>
  <c r="AJ1125" i="1"/>
  <c r="AG1125" i="1" s="1"/>
  <c r="U1122" i="1"/>
  <c r="AJ1121" i="1"/>
  <c r="AG1121" i="1" s="1"/>
  <c r="U1118" i="1"/>
  <c r="AJ1117" i="1"/>
  <c r="AG1117" i="1" s="1"/>
  <c r="U1114" i="1"/>
  <c r="AJ1113" i="1"/>
  <c r="AG1113" i="1" s="1"/>
  <c r="U1110" i="1"/>
  <c r="AJ1109" i="1"/>
  <c r="U1106" i="1"/>
  <c r="AJ1105" i="1"/>
  <c r="AG1105" i="1" s="1"/>
  <c r="U1102" i="1"/>
  <c r="AJ1101" i="1"/>
  <c r="AG1101" i="1" s="1"/>
  <c r="U1098" i="1"/>
  <c r="AJ1097" i="1"/>
  <c r="AG1097" i="1" s="1"/>
  <c r="U1094" i="1"/>
  <c r="AJ1093" i="1"/>
  <c r="AG1093" i="1" s="1"/>
  <c r="U1090" i="1"/>
  <c r="AJ1089" i="1"/>
  <c r="AG1089" i="1" s="1"/>
  <c r="U1086" i="1"/>
  <c r="AJ1085" i="1"/>
  <c r="AG1085" i="1" s="1"/>
  <c r="U1082" i="1"/>
  <c r="AJ1081" i="1"/>
  <c r="AG1081" i="1" s="1"/>
  <c r="U1078" i="1"/>
  <c r="AJ1077" i="1"/>
  <c r="AG1077" i="1" s="1"/>
  <c r="U1074" i="1"/>
  <c r="AJ1073" i="1"/>
  <c r="AG1073" i="1" s="1"/>
  <c r="U1070" i="1"/>
  <c r="AJ1069" i="1"/>
  <c r="AG1069" i="1" s="1"/>
  <c r="U1066" i="1"/>
  <c r="AJ1065" i="1"/>
  <c r="AG1065" i="1" s="1"/>
  <c r="U1062" i="1"/>
  <c r="AJ1061" i="1"/>
  <c r="AG1061" i="1" s="1"/>
  <c r="U1058" i="1"/>
  <c r="AJ1057" i="1"/>
  <c r="AG1057" i="1" s="1"/>
  <c r="U1054" i="1"/>
  <c r="AJ1053" i="1"/>
  <c r="AG1053" i="1" s="1"/>
  <c r="U1050" i="1"/>
  <c r="AJ1049" i="1"/>
  <c r="AG1049" i="1" s="1"/>
  <c r="U1046" i="1"/>
  <c r="AJ1045" i="1"/>
  <c r="AG1045" i="1" s="1"/>
  <c r="U1042" i="1"/>
  <c r="AJ1041" i="1"/>
  <c r="AG1041" i="1" s="1"/>
  <c r="U1038" i="1"/>
  <c r="AJ1037" i="1"/>
  <c r="AG1037" i="1" s="1"/>
  <c r="U1034" i="1"/>
  <c r="AJ1033" i="1"/>
  <c r="AG1033" i="1" s="1"/>
  <c r="U1030" i="1"/>
  <c r="AJ1029" i="1"/>
  <c r="AG1029" i="1" s="1"/>
  <c r="U1026" i="1"/>
  <c r="AJ1025" i="1"/>
  <c r="AG1025" i="1" s="1"/>
  <c r="U1022" i="1"/>
  <c r="AJ1021" i="1"/>
  <c r="AG1021" i="1" s="1"/>
  <c r="U1018" i="1"/>
  <c r="AJ1017" i="1"/>
  <c r="U1014" i="1"/>
  <c r="AJ1013" i="1"/>
  <c r="AG1013" i="1" s="1"/>
  <c r="U1010" i="1"/>
  <c r="AJ1009" i="1"/>
  <c r="U1006" i="1"/>
  <c r="AJ1005" i="1"/>
  <c r="AG1005" i="1" s="1"/>
  <c r="U1002" i="1"/>
  <c r="AJ1001" i="1"/>
  <c r="U998" i="1"/>
  <c r="AJ997" i="1"/>
  <c r="AG997" i="1" s="1"/>
  <c r="U994" i="1"/>
  <c r="AJ993" i="1"/>
  <c r="AG993" i="1" s="1"/>
  <c r="U990" i="1"/>
  <c r="AJ989" i="1"/>
  <c r="AG989" i="1" s="1"/>
  <c r="U986" i="1"/>
  <c r="AJ985" i="1"/>
  <c r="AG985" i="1" s="1"/>
  <c r="U982" i="1"/>
  <c r="AM982" i="1"/>
  <c r="AJ981" i="1"/>
  <c r="AG981" i="1" s="1"/>
  <c r="U978" i="1"/>
  <c r="AJ977" i="1"/>
  <c r="AG977" i="1" s="1"/>
  <c r="U974" i="1"/>
  <c r="AJ973" i="1"/>
  <c r="AG973" i="1" s="1"/>
  <c r="U970" i="1"/>
  <c r="AJ969" i="1"/>
  <c r="AG969" i="1" s="1"/>
  <c r="U966" i="1"/>
  <c r="AJ965" i="1"/>
  <c r="AG965" i="1" s="1"/>
  <c r="U962" i="1"/>
  <c r="AJ961" i="1"/>
  <c r="AG961" i="1" s="1"/>
  <c r="U958" i="1"/>
  <c r="AJ957" i="1"/>
  <c r="AG957" i="1" s="1"/>
  <c r="U954" i="1"/>
  <c r="AJ953" i="1"/>
  <c r="AG953" i="1" s="1"/>
  <c r="U950" i="1"/>
  <c r="AJ949" i="1"/>
  <c r="AG949" i="1" s="1"/>
  <c r="U946" i="1"/>
  <c r="AJ945" i="1"/>
  <c r="AG945" i="1" s="1"/>
  <c r="U942" i="1"/>
  <c r="AJ941" i="1"/>
  <c r="AG941" i="1" s="1"/>
  <c r="U938" i="1"/>
  <c r="AJ937" i="1"/>
  <c r="AG937" i="1" s="1"/>
  <c r="U934" i="1"/>
  <c r="AJ933" i="1"/>
  <c r="AG933" i="1" s="1"/>
  <c r="U930" i="1"/>
  <c r="AJ929" i="1"/>
  <c r="AG929" i="1" s="1"/>
  <c r="U926" i="1"/>
  <c r="AJ925" i="1"/>
  <c r="AG925" i="1" s="1"/>
  <c r="U922" i="1"/>
  <c r="AJ921" i="1"/>
  <c r="AG921" i="1" s="1"/>
  <c r="U918" i="1"/>
  <c r="AJ917" i="1"/>
  <c r="AG917" i="1" s="1"/>
  <c r="U914" i="1"/>
  <c r="AJ913" i="1"/>
  <c r="AG913" i="1" s="1"/>
  <c r="U910" i="1"/>
  <c r="AJ909" i="1"/>
  <c r="AG909" i="1" s="1"/>
  <c r="U906" i="1"/>
  <c r="AJ905" i="1"/>
  <c r="AG905" i="1" s="1"/>
  <c r="U902" i="1"/>
  <c r="AJ901" i="1"/>
  <c r="AG901" i="1" s="1"/>
  <c r="U898" i="1"/>
  <c r="AJ897" i="1"/>
  <c r="AG897" i="1" s="1"/>
  <c r="U894" i="1"/>
  <c r="AJ893" i="1"/>
  <c r="AG893" i="1" s="1"/>
  <c r="U890" i="1"/>
  <c r="AJ889" i="1"/>
  <c r="AG889" i="1" s="1"/>
  <c r="U886" i="1"/>
  <c r="AM886" i="1"/>
  <c r="AJ885" i="1"/>
  <c r="AG885" i="1" s="1"/>
  <c r="U882" i="1"/>
  <c r="AJ881" i="1"/>
  <c r="AG881" i="1" s="1"/>
  <c r="U878" i="1"/>
  <c r="AJ877" i="1"/>
  <c r="AG877" i="1" s="1"/>
  <c r="U874" i="1"/>
  <c r="AJ873" i="1"/>
  <c r="AG873" i="1" s="1"/>
  <c r="U870" i="1"/>
  <c r="AJ869" i="1"/>
  <c r="AG869" i="1" s="1"/>
  <c r="U866" i="1"/>
  <c r="AJ865" i="1"/>
  <c r="AG865" i="1" s="1"/>
  <c r="U862" i="1"/>
  <c r="AJ861" i="1"/>
  <c r="U858" i="1"/>
  <c r="AJ857" i="1"/>
  <c r="AG857" i="1" s="1"/>
  <c r="U854" i="1"/>
  <c r="AJ853" i="1"/>
  <c r="AG853" i="1" s="1"/>
  <c r="U850" i="1"/>
  <c r="AJ849" i="1"/>
  <c r="AG849" i="1" s="1"/>
  <c r="U846" i="1"/>
  <c r="AJ845" i="1"/>
  <c r="AG845" i="1" s="1"/>
  <c r="U842" i="1"/>
  <c r="AJ841" i="1"/>
  <c r="AG841" i="1" s="1"/>
  <c r="U838" i="1"/>
  <c r="AJ837" i="1"/>
  <c r="AG837" i="1" s="1"/>
  <c r="U834" i="1"/>
  <c r="AJ833" i="1"/>
  <c r="AG833" i="1" s="1"/>
  <c r="U830" i="1"/>
  <c r="AJ829" i="1"/>
  <c r="AG829" i="1" s="1"/>
  <c r="U826" i="1"/>
  <c r="AJ825" i="1"/>
  <c r="AG825" i="1" s="1"/>
  <c r="U822" i="1"/>
  <c r="AJ821" i="1"/>
  <c r="U818" i="1"/>
  <c r="AJ817" i="1"/>
  <c r="AG817" i="1" s="1"/>
  <c r="U814" i="1"/>
  <c r="AJ813" i="1"/>
  <c r="U810" i="1"/>
  <c r="AJ809" i="1"/>
  <c r="AG809" i="1" s="1"/>
  <c r="U806" i="1"/>
  <c r="AJ805" i="1"/>
  <c r="AG805" i="1" s="1"/>
  <c r="U802" i="1"/>
  <c r="AJ801" i="1"/>
  <c r="AG801" i="1" s="1"/>
  <c r="U798" i="1"/>
  <c r="AJ797" i="1"/>
  <c r="U794" i="1"/>
  <c r="AJ793" i="1"/>
  <c r="AG793" i="1" s="1"/>
  <c r="U790" i="1"/>
  <c r="AJ789" i="1"/>
  <c r="AG789" i="1" s="1"/>
  <c r="U786" i="1"/>
  <c r="AJ785" i="1"/>
  <c r="AG785" i="1" s="1"/>
  <c r="U782" i="1"/>
  <c r="AJ781" i="1"/>
  <c r="AG781" i="1" s="1"/>
  <c r="U778" i="1"/>
  <c r="AJ777" i="1"/>
  <c r="AG777" i="1" s="1"/>
  <c r="U774" i="1"/>
  <c r="AJ773" i="1"/>
  <c r="AG773" i="1" s="1"/>
  <c r="U770" i="1"/>
  <c r="AJ769" i="1"/>
  <c r="AG769" i="1" s="1"/>
  <c r="U766" i="1"/>
  <c r="AJ765" i="1"/>
  <c r="AG765" i="1" s="1"/>
  <c r="U762" i="1"/>
  <c r="AJ761" i="1"/>
  <c r="AG761" i="1" s="1"/>
  <c r="U758" i="1"/>
  <c r="AJ757" i="1"/>
  <c r="AG757" i="1" s="1"/>
  <c r="U754" i="1"/>
  <c r="AJ753" i="1"/>
  <c r="AG753" i="1" s="1"/>
  <c r="U750" i="1"/>
  <c r="AJ749" i="1"/>
  <c r="AG749" i="1" s="1"/>
  <c r="U746" i="1"/>
  <c r="AJ745" i="1"/>
  <c r="AG745" i="1" s="1"/>
  <c r="U742" i="1"/>
  <c r="AJ741" i="1"/>
  <c r="AG741" i="1" s="1"/>
  <c r="U738" i="1"/>
  <c r="AJ737" i="1"/>
  <c r="AG737" i="1" s="1"/>
  <c r="U734" i="1"/>
  <c r="AJ733" i="1"/>
  <c r="AG733" i="1" s="1"/>
  <c r="U730" i="1"/>
  <c r="AJ729" i="1"/>
  <c r="AG729" i="1" s="1"/>
  <c r="U726" i="1"/>
  <c r="AG726" i="1"/>
  <c r="AJ725" i="1"/>
  <c r="AG725" i="1" s="1"/>
  <c r="U722" i="1"/>
  <c r="AJ721" i="1"/>
  <c r="AG721" i="1" s="1"/>
  <c r="U718" i="1"/>
  <c r="AJ717" i="1"/>
  <c r="AG717" i="1" s="1"/>
  <c r="U714" i="1"/>
  <c r="AJ713" i="1"/>
  <c r="AG713" i="1" s="1"/>
  <c r="U710" i="1"/>
  <c r="AJ709" i="1"/>
  <c r="AG709" i="1" s="1"/>
  <c r="U706" i="1"/>
  <c r="AJ705" i="1"/>
  <c r="AG705" i="1" s="1"/>
  <c r="U702" i="1"/>
  <c r="AM702" i="1"/>
  <c r="AJ701" i="1"/>
  <c r="AG701" i="1" s="1"/>
  <c r="U698" i="1"/>
  <c r="AJ697" i="1"/>
  <c r="AG697" i="1" s="1"/>
  <c r="U694" i="1"/>
  <c r="AJ693" i="1"/>
  <c r="AG693" i="1" s="1"/>
  <c r="U690" i="1"/>
  <c r="AJ689" i="1"/>
  <c r="AG689" i="1" s="1"/>
  <c r="U686" i="1"/>
  <c r="AJ685" i="1"/>
  <c r="AG685" i="1" s="1"/>
  <c r="U682" i="1"/>
  <c r="AJ681" i="1"/>
  <c r="AG681" i="1" s="1"/>
  <c r="U678" i="1"/>
  <c r="AJ677" i="1"/>
  <c r="AG677" i="1" s="1"/>
  <c r="U674" i="1"/>
  <c r="AJ673" i="1"/>
  <c r="AG673" i="1" s="1"/>
  <c r="U670" i="1"/>
  <c r="AJ669" i="1"/>
  <c r="AG669" i="1" s="1"/>
  <c r="U666" i="1"/>
  <c r="AJ665" i="1"/>
  <c r="AG665" i="1" s="1"/>
  <c r="U662" i="1"/>
  <c r="AJ661" i="1"/>
  <c r="AG661" i="1" s="1"/>
  <c r="U658" i="1"/>
  <c r="AG658" i="1"/>
  <c r="AJ657" i="1"/>
  <c r="AG657" i="1" s="1"/>
  <c r="U654" i="1"/>
  <c r="AJ653" i="1"/>
  <c r="AG653" i="1" s="1"/>
  <c r="U650" i="1"/>
  <c r="AJ649" i="1"/>
  <c r="AG649" i="1" s="1"/>
  <c r="U646" i="1"/>
  <c r="AM646" i="1"/>
  <c r="AJ645" i="1"/>
  <c r="AG645" i="1" s="1"/>
  <c r="U642" i="1"/>
  <c r="AJ641" i="1"/>
  <c r="AG641" i="1" s="1"/>
  <c r="U638" i="1"/>
  <c r="AM638" i="1"/>
  <c r="AJ637" i="1"/>
  <c r="AG637" i="1" s="1"/>
  <c r="U634" i="1"/>
  <c r="AJ633" i="1"/>
  <c r="AG633" i="1" s="1"/>
  <c r="U630" i="1"/>
  <c r="AJ629" i="1"/>
  <c r="AG629" i="1" s="1"/>
  <c r="U626" i="1"/>
  <c r="AJ625" i="1"/>
  <c r="AG625" i="1" s="1"/>
  <c r="U622" i="1"/>
  <c r="AJ621" i="1"/>
  <c r="AG621" i="1" s="1"/>
  <c r="U618" i="1"/>
  <c r="AJ617" i="1"/>
  <c r="AG617" i="1" s="1"/>
  <c r="U614" i="1"/>
  <c r="AJ613" i="1"/>
  <c r="AG613" i="1" s="1"/>
  <c r="U610" i="1"/>
  <c r="AJ609" i="1"/>
  <c r="AG609" i="1" s="1"/>
  <c r="U606" i="1"/>
  <c r="AJ605" i="1"/>
  <c r="AG605" i="1" s="1"/>
  <c r="U602" i="1"/>
  <c r="AJ601" i="1"/>
  <c r="AG601" i="1" s="1"/>
  <c r="U598" i="1"/>
  <c r="AJ597" i="1"/>
  <c r="AG597" i="1" s="1"/>
  <c r="U594" i="1"/>
  <c r="AM594" i="1"/>
  <c r="AJ593" i="1"/>
  <c r="AG593" i="1" s="1"/>
  <c r="U590" i="1"/>
  <c r="AJ589" i="1"/>
  <c r="AG589" i="1" s="1"/>
  <c r="U586" i="1"/>
  <c r="AJ585" i="1"/>
  <c r="AG585" i="1" s="1"/>
  <c r="U582" i="1"/>
  <c r="AJ581" i="1"/>
  <c r="AG581" i="1" s="1"/>
  <c r="U578" i="1"/>
  <c r="AJ577" i="1"/>
  <c r="AG577" i="1" s="1"/>
  <c r="U574" i="1"/>
  <c r="AJ573" i="1"/>
  <c r="AG573" i="1" s="1"/>
  <c r="U570" i="1"/>
  <c r="AJ569" i="1"/>
  <c r="AG569" i="1" s="1"/>
  <c r="U566" i="1"/>
  <c r="AJ565" i="1"/>
  <c r="AG565" i="1" s="1"/>
  <c r="U562" i="1"/>
  <c r="AJ561" i="1"/>
  <c r="AG561" i="1" s="1"/>
  <c r="U558" i="1"/>
  <c r="AJ557" i="1"/>
  <c r="AG557" i="1" s="1"/>
  <c r="U554" i="1"/>
  <c r="AJ553" i="1"/>
  <c r="AG553" i="1" s="1"/>
  <c r="U550" i="1"/>
  <c r="AJ549" i="1"/>
  <c r="AG549" i="1" s="1"/>
  <c r="U546" i="1"/>
  <c r="AJ545" i="1"/>
  <c r="AG545" i="1" s="1"/>
  <c r="U542" i="1"/>
  <c r="AJ541" i="1"/>
  <c r="AG541" i="1" s="1"/>
  <c r="U538" i="1"/>
  <c r="AM538" i="1"/>
  <c r="AJ537" i="1"/>
  <c r="AG537" i="1" s="1"/>
  <c r="U534" i="1"/>
  <c r="AJ533" i="1"/>
  <c r="AG533" i="1" s="1"/>
  <c r="U530" i="1"/>
  <c r="AJ529" i="1"/>
  <c r="AG529" i="1" s="1"/>
  <c r="U526" i="1"/>
  <c r="AJ525" i="1"/>
  <c r="AG525" i="1" s="1"/>
  <c r="U522" i="1"/>
  <c r="AJ521" i="1"/>
  <c r="AG521" i="1" s="1"/>
  <c r="U518" i="1"/>
  <c r="AJ517" i="1"/>
  <c r="AG517" i="1" s="1"/>
  <c r="U514" i="1"/>
  <c r="AJ513" i="1"/>
  <c r="AG513" i="1" s="1"/>
  <c r="U510" i="1"/>
  <c r="AJ509" i="1"/>
  <c r="AG509" i="1" s="1"/>
  <c r="U506" i="1"/>
  <c r="AJ505" i="1"/>
  <c r="AG505" i="1" s="1"/>
  <c r="U502" i="1"/>
  <c r="AJ501" i="1"/>
  <c r="AG501" i="1" s="1"/>
  <c r="U498" i="1"/>
  <c r="AJ497" i="1"/>
  <c r="AG497" i="1" s="1"/>
  <c r="U494" i="1"/>
  <c r="AJ493" i="1"/>
  <c r="AG493" i="1" s="1"/>
  <c r="U490" i="1"/>
  <c r="AJ489" i="1"/>
  <c r="AG489" i="1" s="1"/>
  <c r="U486" i="1"/>
  <c r="AJ485" i="1"/>
  <c r="AG485" i="1" s="1"/>
  <c r="U482" i="1"/>
  <c r="AJ481" i="1"/>
  <c r="AG481" i="1" s="1"/>
  <c r="U478" i="1"/>
  <c r="AJ477" i="1"/>
  <c r="AG477" i="1" s="1"/>
  <c r="U474" i="1"/>
  <c r="AJ473" i="1"/>
  <c r="AG473" i="1" s="1"/>
  <c r="U470" i="1"/>
  <c r="AJ469" i="1"/>
  <c r="AG469" i="1" s="1"/>
  <c r="U466" i="1"/>
  <c r="AJ465" i="1"/>
  <c r="AG465" i="1" s="1"/>
  <c r="U462" i="1"/>
  <c r="AJ461" i="1"/>
  <c r="AG461" i="1" s="1"/>
  <c r="U458" i="1"/>
  <c r="AJ457" i="1"/>
  <c r="AG457" i="1" s="1"/>
  <c r="U454" i="1"/>
  <c r="AJ453" i="1"/>
  <c r="AG453" i="1" s="1"/>
  <c r="U450" i="1"/>
  <c r="AJ449" i="1"/>
  <c r="AG449" i="1" s="1"/>
  <c r="U446" i="1"/>
  <c r="AJ445" i="1"/>
  <c r="AG445" i="1" s="1"/>
  <c r="U442" i="1"/>
  <c r="AJ441" i="1"/>
  <c r="AG441" i="1" s="1"/>
  <c r="U438" i="1"/>
  <c r="AJ437" i="1"/>
  <c r="AG437" i="1" s="1"/>
  <c r="U434" i="1"/>
  <c r="AJ433" i="1"/>
  <c r="U430" i="1"/>
  <c r="AJ429" i="1"/>
  <c r="AG429" i="1" s="1"/>
  <c r="U426" i="1"/>
  <c r="AJ425" i="1"/>
  <c r="AG425" i="1" s="1"/>
  <c r="U422" i="1"/>
  <c r="AJ421" i="1"/>
  <c r="AG421" i="1" s="1"/>
  <c r="U418" i="1"/>
  <c r="AJ417" i="1"/>
  <c r="AG417" i="1" s="1"/>
  <c r="U414" i="1"/>
  <c r="AJ413" i="1"/>
  <c r="AG413" i="1" s="1"/>
  <c r="U410" i="1"/>
  <c r="AJ409" i="1"/>
  <c r="AG409" i="1" s="1"/>
  <c r="U406" i="1"/>
  <c r="AJ405" i="1"/>
  <c r="AG405" i="1" s="1"/>
  <c r="U402" i="1"/>
  <c r="AJ401" i="1"/>
  <c r="AG401" i="1" s="1"/>
  <c r="U398" i="1"/>
  <c r="AJ397" i="1"/>
  <c r="AG397" i="1" s="1"/>
  <c r="U394" i="1"/>
  <c r="AJ393" i="1"/>
  <c r="AG393" i="1" s="1"/>
  <c r="U390" i="1"/>
  <c r="AJ389" i="1"/>
  <c r="AG389" i="1" s="1"/>
  <c r="U386" i="1"/>
  <c r="AJ385" i="1"/>
  <c r="U382" i="1"/>
  <c r="AJ381" i="1"/>
  <c r="AG381" i="1" s="1"/>
  <c r="AJ45" i="1"/>
  <c r="AJ41" i="1"/>
  <c r="AG41" i="1" s="1"/>
  <c r="AJ29" i="1"/>
  <c r="AG29" i="1" s="1"/>
  <c r="AJ25" i="1"/>
  <c r="AG25" i="1" s="1"/>
  <c r="AJ179" i="1"/>
  <c r="AG179" i="1" s="1"/>
  <c r="U1003" i="1"/>
  <c r="AJ1002" i="1"/>
  <c r="AG1002" i="1" s="1"/>
  <c r="U1805" i="1"/>
  <c r="AJ1804" i="1"/>
  <c r="AG1804" i="1" s="1"/>
  <c r="U1801" i="1"/>
  <c r="AJ1800" i="1"/>
  <c r="AG1800" i="1" s="1"/>
  <c r="U1797" i="1"/>
  <c r="AJ1796" i="1"/>
  <c r="AG1796" i="1" s="1"/>
  <c r="U1793" i="1"/>
  <c r="AJ1792" i="1"/>
  <c r="AG1792" i="1" s="1"/>
  <c r="U1789" i="1"/>
  <c r="AJ1788" i="1"/>
  <c r="U1785" i="1"/>
  <c r="AJ1784" i="1"/>
  <c r="AG1784" i="1" s="1"/>
  <c r="U1781" i="1"/>
  <c r="AJ1780" i="1"/>
  <c r="AG1780" i="1" s="1"/>
  <c r="U1777" i="1"/>
  <c r="AJ1776" i="1"/>
  <c r="AG1776" i="1" s="1"/>
  <c r="U1773" i="1"/>
  <c r="AJ1772" i="1"/>
  <c r="AG1772" i="1" s="1"/>
  <c r="U1769" i="1"/>
  <c r="AJ1768" i="1"/>
  <c r="AG1768" i="1" s="1"/>
  <c r="U1765" i="1"/>
  <c r="AJ1764" i="1"/>
  <c r="AG1764" i="1" s="1"/>
  <c r="U1761" i="1"/>
  <c r="AJ1760" i="1"/>
  <c r="AG1760" i="1" s="1"/>
  <c r="U1757" i="1"/>
  <c r="AJ1756" i="1"/>
  <c r="AG1756" i="1" s="1"/>
  <c r="U1753" i="1"/>
  <c r="AJ1752" i="1"/>
  <c r="AG1752" i="1" s="1"/>
  <c r="AG1753" i="1"/>
  <c r="U1749" i="1"/>
  <c r="AJ1748" i="1"/>
  <c r="AG1748" i="1" s="1"/>
  <c r="U1745" i="1"/>
  <c r="AJ1744" i="1"/>
  <c r="AG1744" i="1" s="1"/>
  <c r="U1741" i="1"/>
  <c r="AJ1740" i="1"/>
  <c r="AG1740" i="1" s="1"/>
  <c r="U1737" i="1"/>
  <c r="AJ1736" i="1"/>
  <c r="AG1736" i="1" s="1"/>
  <c r="AG1737" i="1"/>
  <c r="U1733" i="1"/>
  <c r="AJ1732" i="1"/>
  <c r="AG1732" i="1" s="1"/>
  <c r="U1729" i="1"/>
  <c r="AJ1728" i="1"/>
  <c r="AG1728" i="1" s="1"/>
  <c r="U1725" i="1"/>
  <c r="AJ1724" i="1"/>
  <c r="AG1724" i="1" s="1"/>
  <c r="U1721" i="1"/>
  <c r="AJ1720" i="1"/>
  <c r="AG1720" i="1" s="1"/>
  <c r="U1717" i="1"/>
  <c r="AJ1716" i="1"/>
  <c r="AG1716" i="1" s="1"/>
  <c r="U1713" i="1"/>
  <c r="AJ1712" i="1"/>
  <c r="AG1712" i="1" s="1"/>
  <c r="U1709" i="1"/>
  <c r="AG1709" i="1"/>
  <c r="AJ1708" i="1"/>
  <c r="AG1708" i="1" s="1"/>
  <c r="U1705" i="1"/>
  <c r="AJ1704" i="1"/>
  <c r="AG1704" i="1" s="1"/>
  <c r="U1701" i="1"/>
  <c r="AG1701" i="1"/>
  <c r="AJ1700" i="1"/>
  <c r="AG1700" i="1" s="1"/>
  <c r="U1697" i="1"/>
  <c r="AJ1696" i="1"/>
  <c r="AG1696" i="1" s="1"/>
  <c r="U1693" i="1"/>
  <c r="AJ1692" i="1"/>
  <c r="AG1692" i="1" s="1"/>
  <c r="U1689" i="1"/>
  <c r="AJ1688" i="1"/>
  <c r="AG1688" i="1" s="1"/>
  <c r="AG1689" i="1"/>
  <c r="U1685" i="1"/>
  <c r="AJ1684" i="1"/>
  <c r="AG1684" i="1" s="1"/>
  <c r="U1681" i="1"/>
  <c r="AJ1680" i="1"/>
  <c r="AG1680" i="1" s="1"/>
  <c r="U1677" i="1"/>
  <c r="AJ1676" i="1"/>
  <c r="AG1676" i="1" s="1"/>
  <c r="U1673" i="1"/>
  <c r="AJ1672" i="1"/>
  <c r="AG1672" i="1" s="1"/>
  <c r="U1669" i="1"/>
  <c r="AG1669" i="1"/>
  <c r="AJ1668" i="1"/>
  <c r="U1665" i="1"/>
  <c r="AJ1664" i="1"/>
  <c r="AG1664" i="1" s="1"/>
  <c r="U1661" i="1"/>
  <c r="AJ1660" i="1"/>
  <c r="U1657" i="1"/>
  <c r="AJ1656" i="1"/>
  <c r="AG1656" i="1" s="1"/>
  <c r="U1653" i="1"/>
  <c r="AJ1652" i="1"/>
  <c r="AG1652" i="1" s="1"/>
  <c r="U1649" i="1"/>
  <c r="AJ1648" i="1"/>
  <c r="AG1648" i="1" s="1"/>
  <c r="U1645" i="1"/>
  <c r="AJ1644" i="1"/>
  <c r="AG1644" i="1" s="1"/>
  <c r="U1641" i="1"/>
  <c r="AJ1640" i="1"/>
  <c r="AG1640" i="1" s="1"/>
  <c r="U1637" i="1"/>
  <c r="AJ1636" i="1"/>
  <c r="AG1636" i="1" s="1"/>
  <c r="U1633" i="1"/>
  <c r="AJ1632" i="1"/>
  <c r="AG1632" i="1" s="1"/>
  <c r="U1629" i="1"/>
  <c r="AJ1628" i="1"/>
  <c r="AG1628" i="1" s="1"/>
  <c r="U1625" i="1"/>
  <c r="AJ1624" i="1"/>
  <c r="AG1624" i="1" s="1"/>
  <c r="U1621" i="1"/>
  <c r="AJ1620" i="1"/>
  <c r="U1617" i="1"/>
  <c r="AJ1616" i="1"/>
  <c r="AG1616" i="1" s="1"/>
  <c r="U1613" i="1"/>
  <c r="AJ1612" i="1"/>
  <c r="AG1612" i="1" s="1"/>
  <c r="U1609" i="1"/>
  <c r="AJ1608" i="1"/>
  <c r="AG1608" i="1" s="1"/>
  <c r="U1605" i="1"/>
  <c r="AJ1604" i="1"/>
  <c r="AG1604" i="1" s="1"/>
  <c r="U1601" i="1"/>
  <c r="AJ1600" i="1"/>
  <c r="AG1600" i="1" s="1"/>
  <c r="U1597" i="1"/>
  <c r="AJ1596" i="1"/>
  <c r="AG1596" i="1" s="1"/>
  <c r="U1593" i="1"/>
  <c r="AJ1592" i="1"/>
  <c r="AG1592" i="1" s="1"/>
  <c r="U1589" i="1"/>
  <c r="AJ1588" i="1"/>
  <c r="AG1588" i="1" s="1"/>
  <c r="U1585" i="1"/>
  <c r="AJ1584" i="1"/>
  <c r="AG1584" i="1" s="1"/>
  <c r="U1581" i="1"/>
  <c r="AG1581" i="1"/>
  <c r="AJ1580" i="1"/>
  <c r="AG1580" i="1" s="1"/>
  <c r="U1577" i="1"/>
  <c r="AJ1576" i="1"/>
  <c r="AG1576" i="1" s="1"/>
  <c r="AM1577" i="1"/>
  <c r="U1573" i="1"/>
  <c r="AJ1572" i="1"/>
  <c r="U1569" i="1"/>
  <c r="AJ1568" i="1"/>
  <c r="AG1568" i="1" s="1"/>
  <c r="U1565" i="1"/>
  <c r="AJ1564" i="1"/>
  <c r="AG1564" i="1" s="1"/>
  <c r="U1561" i="1"/>
  <c r="AJ1560" i="1"/>
  <c r="AG1560" i="1" s="1"/>
  <c r="U1557" i="1"/>
  <c r="AJ1556" i="1"/>
  <c r="AG1556" i="1" s="1"/>
  <c r="U1553" i="1"/>
  <c r="AJ1552" i="1"/>
  <c r="AG1552" i="1" s="1"/>
  <c r="U1549" i="1"/>
  <c r="AJ1548" i="1"/>
  <c r="AG1548" i="1" s="1"/>
  <c r="U1545" i="1"/>
  <c r="AJ1544" i="1"/>
  <c r="AG1544" i="1" s="1"/>
  <c r="U1541" i="1"/>
  <c r="AJ1540" i="1"/>
  <c r="AG1540" i="1" s="1"/>
  <c r="U1537" i="1"/>
  <c r="AJ1536" i="1"/>
  <c r="AG1536" i="1" s="1"/>
  <c r="U1533" i="1"/>
  <c r="AJ1532" i="1"/>
  <c r="U1529" i="1"/>
  <c r="AJ1528" i="1"/>
  <c r="U1525" i="1"/>
  <c r="AJ1524" i="1"/>
  <c r="AG1524" i="1" s="1"/>
  <c r="U1521" i="1"/>
  <c r="AJ1520" i="1"/>
  <c r="AG1520" i="1" s="1"/>
  <c r="U1517" i="1"/>
  <c r="AJ1516" i="1"/>
  <c r="AG1516" i="1" s="1"/>
  <c r="U1513" i="1"/>
  <c r="AJ1512" i="1"/>
  <c r="AG1512" i="1" s="1"/>
  <c r="U1509" i="1"/>
  <c r="AJ1508" i="1"/>
  <c r="AG1508" i="1" s="1"/>
  <c r="U1505" i="1"/>
  <c r="AG1505" i="1"/>
  <c r="AJ1504" i="1"/>
  <c r="AG1504" i="1" s="1"/>
  <c r="U1501" i="1"/>
  <c r="AJ1500" i="1"/>
  <c r="AG1500" i="1" s="1"/>
  <c r="U1497" i="1"/>
  <c r="AJ1496" i="1"/>
  <c r="AG1496" i="1" s="1"/>
  <c r="U1493" i="1"/>
  <c r="AJ1492" i="1"/>
  <c r="AG1492" i="1" s="1"/>
  <c r="U1489" i="1"/>
  <c r="AJ1488" i="1"/>
  <c r="AG1488" i="1" s="1"/>
  <c r="U1485" i="1"/>
  <c r="AJ1484" i="1"/>
  <c r="AG1484" i="1" s="1"/>
  <c r="U1481" i="1"/>
  <c r="AJ1480" i="1"/>
  <c r="AG1480" i="1" s="1"/>
  <c r="U1477" i="1"/>
  <c r="AJ1476" i="1"/>
  <c r="AG1476" i="1" s="1"/>
  <c r="U1473" i="1"/>
  <c r="AJ1472" i="1"/>
  <c r="AG1472" i="1" s="1"/>
  <c r="U1469" i="1"/>
  <c r="AJ1468" i="1"/>
  <c r="AG1468" i="1" s="1"/>
  <c r="U1465" i="1"/>
  <c r="AJ1464" i="1"/>
  <c r="AG1464" i="1" s="1"/>
  <c r="U1461" i="1"/>
  <c r="AJ1460" i="1"/>
  <c r="U1457" i="1"/>
  <c r="AJ1456" i="1"/>
  <c r="AG1456" i="1" s="1"/>
  <c r="U1453" i="1"/>
  <c r="AJ1452" i="1"/>
  <c r="U1449" i="1"/>
  <c r="AJ1448" i="1"/>
  <c r="AG1448" i="1" s="1"/>
  <c r="U1445" i="1"/>
  <c r="AJ1444" i="1"/>
  <c r="AG1444" i="1" s="1"/>
  <c r="U1441" i="1"/>
  <c r="AJ1440" i="1"/>
  <c r="AG1440" i="1" s="1"/>
  <c r="U1437" i="1"/>
  <c r="AJ1436" i="1"/>
  <c r="AG1436" i="1" s="1"/>
  <c r="U1433" i="1"/>
  <c r="AJ1432" i="1"/>
  <c r="AG1432" i="1" s="1"/>
  <c r="U1429" i="1"/>
  <c r="AJ1428" i="1"/>
  <c r="AG1428" i="1" s="1"/>
  <c r="U1425" i="1"/>
  <c r="AG1425" i="1"/>
  <c r="AJ1424" i="1"/>
  <c r="U1421" i="1"/>
  <c r="AJ1420" i="1"/>
  <c r="AG1420" i="1" s="1"/>
  <c r="U1417" i="1"/>
  <c r="AJ1416" i="1"/>
  <c r="AG1416" i="1" s="1"/>
  <c r="U1413" i="1"/>
  <c r="AJ1412" i="1"/>
  <c r="AG1412" i="1" s="1"/>
  <c r="U1409" i="1"/>
  <c r="AJ1408" i="1"/>
  <c r="AG1408" i="1" s="1"/>
  <c r="U1405" i="1"/>
  <c r="AJ1404" i="1"/>
  <c r="AG1404" i="1" s="1"/>
  <c r="U1401" i="1"/>
  <c r="AJ1400" i="1"/>
  <c r="AG1400" i="1" s="1"/>
  <c r="U1397" i="1"/>
  <c r="AJ1396" i="1"/>
  <c r="AG1396" i="1" s="1"/>
  <c r="U1393" i="1"/>
  <c r="AJ1392" i="1"/>
  <c r="AG1392" i="1" s="1"/>
  <c r="U1389" i="1"/>
  <c r="AJ1388" i="1"/>
  <c r="U1385" i="1"/>
  <c r="AJ1384" i="1"/>
  <c r="AG1384" i="1" s="1"/>
  <c r="U1381" i="1"/>
  <c r="AJ1380" i="1"/>
  <c r="AG1380" i="1" s="1"/>
  <c r="U1377" i="1"/>
  <c r="AJ1376" i="1"/>
  <c r="AG1376" i="1" s="1"/>
  <c r="U1373" i="1"/>
  <c r="AJ1372" i="1"/>
  <c r="AG1372" i="1" s="1"/>
  <c r="U1369" i="1"/>
  <c r="AJ1368" i="1"/>
  <c r="AG1368" i="1" s="1"/>
  <c r="U1365" i="1"/>
  <c r="AJ1364" i="1"/>
  <c r="AG1364" i="1" s="1"/>
  <c r="U1361" i="1"/>
  <c r="AJ1360" i="1"/>
  <c r="AG1360" i="1" s="1"/>
  <c r="U1357" i="1"/>
  <c r="AJ1356" i="1"/>
  <c r="AG1356" i="1" s="1"/>
  <c r="U1353" i="1"/>
  <c r="AJ1352" i="1"/>
  <c r="AG1352" i="1" s="1"/>
  <c r="U1349" i="1"/>
  <c r="AJ1348" i="1"/>
  <c r="AG1348" i="1" s="1"/>
  <c r="U1345" i="1"/>
  <c r="AJ1344" i="1"/>
  <c r="AG1344" i="1" s="1"/>
  <c r="U1341" i="1"/>
  <c r="AJ1340" i="1"/>
  <c r="U1337" i="1"/>
  <c r="AJ1336" i="1"/>
  <c r="AG1336" i="1" s="1"/>
  <c r="U1333" i="1"/>
  <c r="AJ1332" i="1"/>
  <c r="AG1332" i="1" s="1"/>
  <c r="U1329" i="1"/>
  <c r="AJ1328" i="1"/>
  <c r="AG1328" i="1" s="1"/>
  <c r="U1325" i="1"/>
  <c r="AJ1324" i="1"/>
  <c r="AG1324" i="1" s="1"/>
  <c r="U1321" i="1"/>
  <c r="AJ1320" i="1"/>
  <c r="AG1320" i="1" s="1"/>
  <c r="AM1321" i="1"/>
  <c r="U1317" i="1"/>
  <c r="AJ1316" i="1"/>
  <c r="AG1316" i="1" s="1"/>
  <c r="U1313" i="1"/>
  <c r="AJ1312" i="1"/>
  <c r="AG1312" i="1" s="1"/>
  <c r="U1309" i="1"/>
  <c r="AJ1308" i="1"/>
  <c r="AG1308" i="1" s="1"/>
  <c r="U1305" i="1"/>
  <c r="AJ1304" i="1"/>
  <c r="AG1304" i="1" s="1"/>
  <c r="U1301" i="1"/>
  <c r="AJ1300" i="1"/>
  <c r="AG1300" i="1" s="1"/>
  <c r="U1297" i="1"/>
  <c r="AJ1296" i="1"/>
  <c r="AG1296" i="1" s="1"/>
  <c r="U1293" i="1"/>
  <c r="AJ1292" i="1"/>
  <c r="AG1292" i="1" s="1"/>
  <c r="U1289" i="1"/>
  <c r="AJ1288" i="1"/>
  <c r="AG1288" i="1" s="1"/>
  <c r="U1285" i="1"/>
  <c r="AJ1284" i="1"/>
  <c r="AG1284" i="1" s="1"/>
  <c r="U1281" i="1"/>
  <c r="AJ1280" i="1"/>
  <c r="AG1280" i="1" s="1"/>
  <c r="U1277" i="1"/>
  <c r="AJ1276" i="1"/>
  <c r="AG1276" i="1" s="1"/>
  <c r="U1273" i="1"/>
  <c r="AG1273" i="1"/>
  <c r="AJ1272" i="1"/>
  <c r="AG1272" i="1" s="1"/>
  <c r="U1269" i="1"/>
  <c r="AJ1268" i="1"/>
  <c r="AG1268" i="1" s="1"/>
  <c r="U1265" i="1"/>
  <c r="AJ1264" i="1"/>
  <c r="AG1264" i="1" s="1"/>
  <c r="U1261" i="1"/>
  <c r="AJ1260" i="1"/>
  <c r="AG1260" i="1" s="1"/>
  <c r="U1257" i="1"/>
  <c r="AJ1256" i="1"/>
  <c r="AG1256" i="1" s="1"/>
  <c r="U1253" i="1"/>
  <c r="AJ1252" i="1"/>
  <c r="AG1252" i="1" s="1"/>
  <c r="U1249" i="1"/>
  <c r="AJ1248" i="1"/>
  <c r="AG1248" i="1" s="1"/>
  <c r="U1245" i="1"/>
  <c r="AJ1244" i="1"/>
  <c r="AG1244" i="1" s="1"/>
  <c r="U1241" i="1"/>
  <c r="AJ1240" i="1"/>
  <c r="U1237" i="1"/>
  <c r="AJ1236" i="1"/>
  <c r="AG1236" i="1" s="1"/>
  <c r="U1233" i="1"/>
  <c r="AJ1232" i="1"/>
  <c r="AG1232" i="1" s="1"/>
  <c r="U1229" i="1"/>
  <c r="AJ1228" i="1"/>
  <c r="AG1228" i="1" s="1"/>
  <c r="U1225" i="1"/>
  <c r="AJ1224" i="1"/>
  <c r="AG1224" i="1" s="1"/>
  <c r="U1221" i="1"/>
  <c r="AJ1220" i="1"/>
  <c r="AG1220" i="1" s="1"/>
  <c r="U1217" i="1"/>
  <c r="AJ1216" i="1"/>
  <c r="AG1216" i="1" s="1"/>
  <c r="U1213" i="1"/>
  <c r="AJ1212" i="1"/>
  <c r="U1209" i="1"/>
  <c r="AJ1208" i="1"/>
  <c r="AG1208" i="1" s="1"/>
  <c r="U1205" i="1"/>
  <c r="AJ1204" i="1"/>
  <c r="AG1204" i="1" s="1"/>
  <c r="U1201" i="1"/>
  <c r="AJ1200" i="1"/>
  <c r="AG1200" i="1" s="1"/>
  <c r="U1197" i="1"/>
  <c r="AJ1196" i="1"/>
  <c r="AG1196" i="1" s="1"/>
  <c r="U1193" i="1"/>
  <c r="AJ1192" i="1"/>
  <c r="AG1192" i="1" s="1"/>
  <c r="U1189" i="1"/>
  <c r="AJ1188" i="1"/>
  <c r="AG1188" i="1" s="1"/>
  <c r="U1185" i="1"/>
  <c r="AM1185" i="1"/>
  <c r="AJ1184" i="1"/>
  <c r="AG1184" i="1" s="1"/>
  <c r="U1181" i="1"/>
  <c r="AJ1180" i="1"/>
  <c r="U1177" i="1"/>
  <c r="AJ1176" i="1"/>
  <c r="AG1176" i="1" s="1"/>
  <c r="U1173" i="1"/>
  <c r="AJ1172" i="1"/>
  <c r="U1169" i="1"/>
  <c r="AJ1168" i="1"/>
  <c r="AG1168" i="1" s="1"/>
  <c r="U1165" i="1"/>
  <c r="AJ1164" i="1"/>
  <c r="AG1164" i="1" s="1"/>
  <c r="U1161" i="1"/>
  <c r="AJ1160" i="1"/>
  <c r="AG1160" i="1" s="1"/>
  <c r="U1157" i="1"/>
  <c r="AJ1156" i="1"/>
  <c r="AG1156" i="1" s="1"/>
  <c r="U1153" i="1"/>
  <c r="AJ1152" i="1"/>
  <c r="AG1152" i="1" s="1"/>
  <c r="U1149" i="1"/>
  <c r="AJ1148" i="1"/>
  <c r="AG1148" i="1" s="1"/>
  <c r="U1145" i="1"/>
  <c r="AJ1144" i="1"/>
  <c r="AG1144" i="1" s="1"/>
  <c r="U1141" i="1"/>
  <c r="AJ1140" i="1"/>
  <c r="AG1140" i="1" s="1"/>
  <c r="U1137" i="1"/>
  <c r="AJ1136" i="1"/>
  <c r="AG1136" i="1" s="1"/>
  <c r="U1133" i="1"/>
  <c r="AJ1132" i="1"/>
  <c r="AG1132" i="1" s="1"/>
  <c r="U1129" i="1"/>
  <c r="AJ1128" i="1"/>
  <c r="AG1128" i="1" s="1"/>
  <c r="U1125" i="1"/>
  <c r="AJ1124" i="1"/>
  <c r="AG1124" i="1" s="1"/>
  <c r="U1121" i="1"/>
  <c r="AJ1120" i="1"/>
  <c r="AG1120" i="1" s="1"/>
  <c r="U1117" i="1"/>
  <c r="AJ1116" i="1"/>
  <c r="AG1116" i="1" s="1"/>
  <c r="U1113" i="1"/>
  <c r="AJ1112" i="1"/>
  <c r="AG1112" i="1" s="1"/>
  <c r="U1109" i="1"/>
  <c r="AG1109" i="1"/>
  <c r="AJ1108" i="1"/>
  <c r="AG1108" i="1" s="1"/>
  <c r="U1105" i="1"/>
  <c r="AJ1104" i="1"/>
  <c r="U1101" i="1"/>
  <c r="AJ1100" i="1"/>
  <c r="AG1100" i="1" s="1"/>
  <c r="U1097" i="1"/>
  <c r="AJ1096" i="1"/>
  <c r="AG1096" i="1" s="1"/>
  <c r="U1093" i="1"/>
  <c r="AJ1092" i="1"/>
  <c r="AG1092" i="1" s="1"/>
  <c r="U1089" i="1"/>
  <c r="AJ1088" i="1"/>
  <c r="AG1088" i="1" s="1"/>
  <c r="U1085" i="1"/>
  <c r="AJ1084" i="1"/>
  <c r="AG1084" i="1" s="1"/>
  <c r="U1081" i="1"/>
  <c r="AJ1080" i="1"/>
  <c r="AG1080" i="1" s="1"/>
  <c r="U1077" i="1"/>
  <c r="AJ1076" i="1"/>
  <c r="AG1076" i="1" s="1"/>
  <c r="U1073" i="1"/>
  <c r="AJ1072" i="1"/>
  <c r="AG1072" i="1" s="1"/>
  <c r="U1069" i="1"/>
  <c r="AJ1068" i="1"/>
  <c r="AG1068" i="1" s="1"/>
  <c r="U1065" i="1"/>
  <c r="AM1065" i="1"/>
  <c r="AJ1064" i="1"/>
  <c r="AG1064" i="1" s="1"/>
  <c r="U1061" i="1"/>
  <c r="AM1061" i="1"/>
  <c r="AJ1060" i="1"/>
  <c r="AG1060" i="1" s="1"/>
  <c r="U1057" i="1"/>
  <c r="AJ1056" i="1"/>
  <c r="AG1056" i="1" s="1"/>
  <c r="U1053" i="1"/>
  <c r="AJ1052" i="1"/>
  <c r="AG1052" i="1" s="1"/>
  <c r="U1049" i="1"/>
  <c r="AJ1048" i="1"/>
  <c r="AG1048" i="1" s="1"/>
  <c r="U1045" i="1"/>
  <c r="AJ1044" i="1"/>
  <c r="AG1044" i="1" s="1"/>
  <c r="U1041" i="1"/>
  <c r="AM1041" i="1"/>
  <c r="AJ1040" i="1"/>
  <c r="AG1040" i="1" s="1"/>
  <c r="U1037" i="1"/>
  <c r="AJ1036" i="1"/>
  <c r="AG1036" i="1" s="1"/>
  <c r="AM1033" i="1"/>
  <c r="AJ1032" i="1"/>
  <c r="AG1032" i="1" s="1"/>
  <c r="U1029" i="1"/>
  <c r="AJ1028" i="1"/>
  <c r="AG1028" i="1" s="1"/>
  <c r="U1025" i="1"/>
  <c r="AJ1024" i="1"/>
  <c r="AG1024" i="1" s="1"/>
  <c r="U1021" i="1"/>
  <c r="AM1021" i="1"/>
  <c r="AJ1020" i="1"/>
  <c r="AG1020" i="1" s="1"/>
  <c r="U1017" i="1"/>
  <c r="AG1017" i="1"/>
  <c r="AJ1016" i="1"/>
  <c r="AG1016" i="1" s="1"/>
  <c r="U1013" i="1"/>
  <c r="AJ1012" i="1"/>
  <c r="AG1012" i="1" s="1"/>
  <c r="U1009" i="1"/>
  <c r="AG1009" i="1"/>
  <c r="AJ1008" i="1"/>
  <c r="AG1008" i="1" s="1"/>
  <c r="U1005" i="1"/>
  <c r="AJ1004" i="1"/>
  <c r="AG1004" i="1" s="1"/>
  <c r="U1001" i="1"/>
  <c r="AG1001" i="1"/>
  <c r="AJ1000" i="1"/>
  <c r="AG1000" i="1" s="1"/>
  <c r="U997" i="1"/>
  <c r="AJ996" i="1"/>
  <c r="AG996" i="1" s="1"/>
  <c r="U993" i="1"/>
  <c r="AJ992" i="1"/>
  <c r="AG992" i="1" s="1"/>
  <c r="U989" i="1"/>
  <c r="AJ988" i="1"/>
  <c r="AG988" i="1" s="1"/>
  <c r="U985" i="1"/>
  <c r="AJ984" i="1"/>
  <c r="AG984" i="1" s="1"/>
  <c r="U981" i="1"/>
  <c r="AJ980" i="1"/>
  <c r="AG980" i="1" s="1"/>
  <c r="U977" i="1"/>
  <c r="AJ976" i="1"/>
  <c r="AG976" i="1" s="1"/>
  <c r="U973" i="1"/>
  <c r="AJ972" i="1"/>
  <c r="AG972" i="1" s="1"/>
  <c r="U969" i="1"/>
  <c r="AJ968" i="1"/>
  <c r="AG968" i="1" s="1"/>
  <c r="U965" i="1"/>
  <c r="AJ964" i="1"/>
  <c r="AG964" i="1" s="1"/>
  <c r="U961" i="1"/>
  <c r="AJ960" i="1"/>
  <c r="AG960" i="1" s="1"/>
  <c r="U957" i="1"/>
  <c r="AJ956" i="1"/>
  <c r="AG956" i="1" s="1"/>
  <c r="U953" i="1"/>
  <c r="AJ952" i="1"/>
  <c r="AG952" i="1" s="1"/>
  <c r="U949" i="1"/>
  <c r="AJ948" i="1"/>
  <c r="AG948" i="1" s="1"/>
  <c r="U945" i="1"/>
  <c r="AJ944" i="1"/>
  <c r="AG944" i="1" s="1"/>
  <c r="U941" i="1"/>
  <c r="AJ940" i="1"/>
  <c r="AG940" i="1" s="1"/>
  <c r="U937" i="1"/>
  <c r="AJ936" i="1"/>
  <c r="AG936" i="1" s="1"/>
  <c r="U933" i="1"/>
  <c r="AJ932" i="1"/>
  <c r="U929" i="1"/>
  <c r="AJ928" i="1"/>
  <c r="AG928" i="1" s="1"/>
  <c r="U925" i="1"/>
  <c r="AJ924" i="1"/>
  <c r="U921" i="1"/>
  <c r="AJ920" i="1"/>
  <c r="AG920" i="1" s="1"/>
  <c r="U917" i="1"/>
  <c r="AJ916" i="1"/>
  <c r="AG916" i="1" s="1"/>
  <c r="U913" i="1"/>
  <c r="AJ912" i="1"/>
  <c r="AG912" i="1" s="1"/>
  <c r="U909" i="1"/>
  <c r="AJ908" i="1"/>
  <c r="AG908" i="1" s="1"/>
  <c r="U905" i="1"/>
  <c r="AJ904" i="1"/>
  <c r="AG904" i="1" s="1"/>
  <c r="U901" i="1"/>
  <c r="AJ900" i="1"/>
  <c r="AG900" i="1" s="1"/>
  <c r="U897" i="1"/>
  <c r="AJ896" i="1"/>
  <c r="AG896" i="1" s="1"/>
  <c r="U893" i="1"/>
  <c r="AJ892" i="1"/>
  <c r="U889" i="1"/>
  <c r="AJ888" i="1"/>
  <c r="AG888" i="1" s="1"/>
  <c r="U885" i="1"/>
  <c r="AJ884" i="1"/>
  <c r="AG884" i="1" s="1"/>
  <c r="U881" i="1"/>
  <c r="AJ880" i="1"/>
  <c r="AG880" i="1" s="1"/>
  <c r="U877" i="1"/>
  <c r="AJ876" i="1"/>
  <c r="AG876" i="1" s="1"/>
  <c r="U873" i="1"/>
  <c r="AJ872" i="1"/>
  <c r="AG872" i="1" s="1"/>
  <c r="U869" i="1"/>
  <c r="AJ868" i="1"/>
  <c r="AG868" i="1" s="1"/>
  <c r="U865" i="1"/>
  <c r="AJ864" i="1"/>
  <c r="AG864" i="1" s="1"/>
  <c r="U861" i="1"/>
  <c r="AG861" i="1"/>
  <c r="AJ860" i="1"/>
  <c r="AG860" i="1" s="1"/>
  <c r="U857" i="1"/>
  <c r="AJ856" i="1"/>
  <c r="U853" i="1"/>
  <c r="AJ852" i="1"/>
  <c r="AG852" i="1" s="1"/>
  <c r="U849" i="1"/>
  <c r="AJ848" i="1"/>
  <c r="AG848" i="1" s="1"/>
  <c r="U845" i="1"/>
  <c r="AJ844" i="1"/>
  <c r="AG844" i="1" s="1"/>
  <c r="U841" i="1"/>
  <c r="AJ840" i="1"/>
  <c r="AG840" i="1" s="1"/>
  <c r="U837" i="1"/>
  <c r="AJ836" i="1"/>
  <c r="AG836" i="1" s="1"/>
  <c r="U833" i="1"/>
  <c r="AJ832" i="1"/>
  <c r="AG832" i="1" s="1"/>
  <c r="U829" i="1"/>
  <c r="AJ828" i="1"/>
  <c r="AG828" i="1" s="1"/>
  <c r="U825" i="1"/>
  <c r="AJ824" i="1"/>
  <c r="AG824" i="1" s="1"/>
  <c r="U821" i="1"/>
  <c r="AG821" i="1"/>
  <c r="AJ820" i="1"/>
  <c r="U817" i="1"/>
  <c r="AJ816" i="1"/>
  <c r="AG816" i="1" s="1"/>
  <c r="U813" i="1"/>
  <c r="AG813" i="1"/>
  <c r="AJ812" i="1"/>
  <c r="AG812" i="1" s="1"/>
  <c r="U809" i="1"/>
  <c r="AJ808" i="1"/>
  <c r="AG808" i="1" s="1"/>
  <c r="U805" i="1"/>
  <c r="AJ804" i="1"/>
  <c r="AG804" i="1" s="1"/>
  <c r="U801" i="1"/>
  <c r="AJ800" i="1"/>
  <c r="AG800" i="1" s="1"/>
  <c r="U797" i="1"/>
  <c r="AG797" i="1"/>
  <c r="AJ796" i="1"/>
  <c r="AG796" i="1" s="1"/>
  <c r="U793" i="1"/>
  <c r="AJ792" i="1"/>
  <c r="AG792" i="1" s="1"/>
  <c r="U789" i="1"/>
  <c r="AJ788" i="1"/>
  <c r="AG788" i="1" s="1"/>
  <c r="U785" i="1"/>
  <c r="AJ784" i="1"/>
  <c r="AG784" i="1" s="1"/>
  <c r="U781" i="1"/>
  <c r="AJ780" i="1"/>
  <c r="AG780" i="1" s="1"/>
  <c r="U777" i="1"/>
  <c r="AJ776" i="1"/>
  <c r="AG776" i="1" s="1"/>
  <c r="U773" i="1"/>
  <c r="AJ772" i="1"/>
  <c r="AG772" i="1" s="1"/>
  <c r="U769" i="1"/>
  <c r="AJ768" i="1"/>
  <c r="AG768" i="1" s="1"/>
  <c r="U765" i="1"/>
  <c r="AJ764" i="1"/>
  <c r="AG764" i="1" s="1"/>
  <c r="U761" i="1"/>
  <c r="AJ760" i="1"/>
  <c r="AG760" i="1" s="1"/>
  <c r="U757" i="1"/>
  <c r="AJ756" i="1"/>
  <c r="AG756" i="1" s="1"/>
  <c r="U753" i="1"/>
  <c r="AJ752" i="1"/>
  <c r="AG752" i="1" s="1"/>
  <c r="U749" i="1"/>
  <c r="AJ748" i="1"/>
  <c r="AG748" i="1" s="1"/>
  <c r="AM749" i="1"/>
  <c r="U745" i="1"/>
  <c r="AJ744" i="1"/>
  <c r="AG744" i="1" s="1"/>
  <c r="U741" i="1"/>
  <c r="AJ740" i="1"/>
  <c r="AG740" i="1" s="1"/>
  <c r="U737" i="1"/>
  <c r="AJ736" i="1"/>
  <c r="AG736" i="1" s="1"/>
  <c r="U733" i="1"/>
  <c r="AM733" i="1"/>
  <c r="AJ732" i="1"/>
  <c r="AG732" i="1" s="1"/>
  <c r="U729" i="1"/>
  <c r="AJ728" i="1"/>
  <c r="AG728" i="1" s="1"/>
  <c r="U725" i="1"/>
  <c r="AM725" i="1"/>
  <c r="AJ724" i="1"/>
  <c r="AG724" i="1" s="1"/>
  <c r="U721" i="1"/>
  <c r="AJ720" i="1"/>
  <c r="AG720" i="1" s="1"/>
  <c r="U717" i="1"/>
  <c r="AJ716" i="1"/>
  <c r="AG716" i="1" s="1"/>
  <c r="U713" i="1"/>
  <c r="AJ712" i="1"/>
  <c r="AG712" i="1" s="1"/>
  <c r="U709" i="1"/>
  <c r="AJ708" i="1"/>
  <c r="AG708" i="1" s="1"/>
  <c r="U705" i="1"/>
  <c r="AJ704" i="1"/>
  <c r="AG704" i="1" s="1"/>
  <c r="U701" i="1"/>
  <c r="AJ700" i="1"/>
  <c r="U697" i="1"/>
  <c r="AJ696" i="1"/>
  <c r="AG696" i="1" s="1"/>
  <c r="U693" i="1"/>
  <c r="AJ692" i="1"/>
  <c r="AG692" i="1" s="1"/>
  <c r="U689" i="1"/>
  <c r="AJ688" i="1"/>
  <c r="AG688" i="1" s="1"/>
  <c r="U685" i="1"/>
  <c r="AJ684" i="1"/>
  <c r="AG684" i="1" s="1"/>
  <c r="U681" i="1"/>
  <c r="AJ680" i="1"/>
  <c r="AG680" i="1" s="1"/>
  <c r="U677" i="1"/>
  <c r="AJ676" i="1"/>
  <c r="AG676" i="1" s="1"/>
  <c r="U673" i="1"/>
  <c r="AJ672" i="1"/>
  <c r="AG672" i="1" s="1"/>
  <c r="U669" i="1"/>
  <c r="AJ668" i="1"/>
  <c r="U665" i="1"/>
  <c r="AJ664" i="1"/>
  <c r="AG664" i="1" s="1"/>
  <c r="U661" i="1"/>
  <c r="AJ660" i="1"/>
  <c r="AG660" i="1" s="1"/>
  <c r="U657" i="1"/>
  <c r="AJ656" i="1"/>
  <c r="AG656" i="1" s="1"/>
  <c r="U653" i="1"/>
  <c r="AJ652" i="1"/>
  <c r="AG652" i="1" s="1"/>
  <c r="U649" i="1"/>
  <c r="AJ648" i="1"/>
  <c r="AG648" i="1" s="1"/>
  <c r="U645" i="1"/>
  <c r="AM645" i="1"/>
  <c r="AJ644" i="1"/>
  <c r="AG644" i="1" s="1"/>
  <c r="U641" i="1"/>
  <c r="AJ640" i="1"/>
  <c r="AG640" i="1" s="1"/>
  <c r="U637" i="1"/>
  <c r="AJ636" i="1"/>
  <c r="AG636" i="1" s="1"/>
  <c r="U633" i="1"/>
  <c r="AJ632" i="1"/>
  <c r="AG632" i="1" s="1"/>
  <c r="U629" i="1"/>
  <c r="AJ628" i="1"/>
  <c r="AG628" i="1" s="1"/>
  <c r="U625" i="1"/>
  <c r="AJ624" i="1"/>
  <c r="AG624" i="1" s="1"/>
  <c r="U621" i="1"/>
  <c r="AJ620" i="1"/>
  <c r="U617" i="1"/>
  <c r="AJ616" i="1"/>
  <c r="AG616" i="1" s="1"/>
  <c r="U613" i="1"/>
  <c r="AJ612" i="1"/>
  <c r="U609" i="1"/>
  <c r="AJ608" i="1"/>
  <c r="AG608" i="1" s="1"/>
  <c r="U605" i="1"/>
  <c r="AJ604" i="1"/>
  <c r="AG604" i="1" s="1"/>
  <c r="AJ600" i="1"/>
  <c r="AG600" i="1" s="1"/>
  <c r="U597" i="1"/>
  <c r="AJ596" i="1"/>
  <c r="AG596" i="1" s="1"/>
  <c r="U593" i="1"/>
  <c r="AJ592" i="1"/>
  <c r="AG592" i="1" s="1"/>
  <c r="U589" i="1"/>
  <c r="AJ588" i="1"/>
  <c r="AG588" i="1" s="1"/>
  <c r="U585" i="1"/>
  <c r="AJ584" i="1"/>
  <c r="AG584" i="1" s="1"/>
  <c r="U581" i="1"/>
  <c r="AJ580" i="1"/>
  <c r="AG580" i="1" s="1"/>
  <c r="U577" i="1"/>
  <c r="AJ576" i="1"/>
  <c r="AG576" i="1" s="1"/>
  <c r="U573" i="1"/>
  <c r="AJ572" i="1"/>
  <c r="AG572" i="1" s="1"/>
  <c r="U569" i="1"/>
  <c r="AJ568" i="1"/>
  <c r="AG568" i="1" s="1"/>
  <c r="U565" i="1"/>
  <c r="AJ564" i="1"/>
  <c r="AG564" i="1" s="1"/>
  <c r="U561" i="1"/>
  <c r="AJ560" i="1"/>
  <c r="AG560" i="1" s="1"/>
  <c r="U557" i="1"/>
  <c r="AJ556" i="1"/>
  <c r="AG556" i="1" s="1"/>
  <c r="U553" i="1"/>
  <c r="AJ552" i="1"/>
  <c r="AG552" i="1" s="1"/>
  <c r="U549" i="1"/>
  <c r="AJ548" i="1"/>
  <c r="AG548" i="1" s="1"/>
  <c r="U545" i="1"/>
  <c r="AJ544" i="1"/>
  <c r="AG544" i="1" s="1"/>
  <c r="U541" i="1"/>
  <c r="AJ540" i="1"/>
  <c r="AG540" i="1" s="1"/>
  <c r="U537" i="1"/>
  <c r="AJ536" i="1"/>
  <c r="AG536" i="1" s="1"/>
  <c r="U533" i="1"/>
  <c r="AJ532" i="1"/>
  <c r="AG532" i="1" s="1"/>
  <c r="U529" i="1"/>
  <c r="AJ528" i="1"/>
  <c r="AG528" i="1" s="1"/>
  <c r="U525" i="1"/>
  <c r="AJ524" i="1"/>
  <c r="AG524" i="1" s="1"/>
  <c r="U521" i="1"/>
  <c r="AM521" i="1"/>
  <c r="AJ520" i="1"/>
  <c r="AG520" i="1" s="1"/>
  <c r="U517" i="1"/>
  <c r="AJ516" i="1"/>
  <c r="AG516" i="1" s="1"/>
  <c r="U513" i="1"/>
  <c r="AJ512" i="1"/>
  <c r="AG512" i="1" s="1"/>
  <c r="U509" i="1"/>
  <c r="AJ508" i="1"/>
  <c r="AG508" i="1" s="1"/>
  <c r="U505" i="1"/>
  <c r="AJ504" i="1"/>
  <c r="AG504" i="1" s="1"/>
  <c r="U501" i="1"/>
  <c r="AJ500" i="1"/>
  <c r="AG500" i="1" s="1"/>
  <c r="U497" i="1"/>
  <c r="AJ496" i="1"/>
  <c r="AG496" i="1" s="1"/>
  <c r="U493" i="1"/>
  <c r="AJ492" i="1"/>
  <c r="AG492" i="1" s="1"/>
  <c r="U489" i="1"/>
  <c r="AM489" i="1"/>
  <c r="AJ488" i="1"/>
  <c r="AG488" i="1" s="1"/>
  <c r="U485" i="1"/>
  <c r="AJ484" i="1"/>
  <c r="U481" i="1"/>
  <c r="AJ480" i="1"/>
  <c r="AG480" i="1" s="1"/>
  <c r="U477" i="1"/>
  <c r="AJ476" i="1"/>
  <c r="AG476" i="1" s="1"/>
  <c r="U473" i="1"/>
  <c r="AJ472" i="1"/>
  <c r="AG472" i="1" s="1"/>
  <c r="U469" i="1"/>
  <c r="AJ468" i="1"/>
  <c r="AG468" i="1" s="1"/>
  <c r="U465" i="1"/>
  <c r="AJ464" i="1"/>
  <c r="AG464" i="1" s="1"/>
  <c r="U461" i="1"/>
  <c r="AJ460" i="1"/>
  <c r="AG460" i="1" s="1"/>
  <c r="U457" i="1"/>
  <c r="AJ456" i="1"/>
  <c r="AG456" i="1" s="1"/>
  <c r="U453" i="1"/>
  <c r="AJ452" i="1"/>
  <c r="AG452" i="1" s="1"/>
  <c r="U449" i="1"/>
  <c r="AJ448" i="1"/>
  <c r="AG448" i="1" s="1"/>
  <c r="U445" i="1"/>
  <c r="AJ444" i="1"/>
  <c r="AG444" i="1" s="1"/>
  <c r="U441" i="1"/>
  <c r="AJ440" i="1"/>
  <c r="AG440" i="1" s="1"/>
  <c r="U437" i="1"/>
  <c r="AJ436" i="1"/>
  <c r="AG436" i="1" s="1"/>
  <c r="U433" i="1"/>
  <c r="AG433" i="1"/>
  <c r="AJ432" i="1"/>
  <c r="AG432" i="1" s="1"/>
  <c r="U429" i="1"/>
  <c r="AJ428" i="1"/>
  <c r="U425" i="1"/>
  <c r="AJ424" i="1"/>
  <c r="U421" i="1"/>
  <c r="AJ420" i="1"/>
  <c r="AG420" i="1" s="1"/>
  <c r="U417" i="1"/>
  <c r="AJ416" i="1"/>
  <c r="U413" i="1"/>
  <c r="AJ412" i="1"/>
  <c r="AG412" i="1" s="1"/>
  <c r="U409" i="1"/>
  <c r="AJ408" i="1"/>
  <c r="AG408" i="1" s="1"/>
  <c r="U405" i="1"/>
  <c r="AJ404" i="1"/>
  <c r="AG404" i="1" s="1"/>
  <c r="U401" i="1"/>
  <c r="AJ400" i="1"/>
  <c r="AG400" i="1" s="1"/>
  <c r="U397" i="1"/>
  <c r="AJ396" i="1"/>
  <c r="AG396" i="1" s="1"/>
  <c r="U393" i="1"/>
  <c r="AM393" i="1"/>
  <c r="AJ392" i="1"/>
  <c r="AG392" i="1" s="1"/>
  <c r="U389" i="1"/>
  <c r="AJ388" i="1"/>
  <c r="AG388" i="1" s="1"/>
  <c r="U385" i="1"/>
  <c r="AG385" i="1"/>
  <c r="AJ384" i="1"/>
  <c r="AG384" i="1" s="1"/>
  <c r="U381" i="1"/>
  <c r="AJ380" i="1"/>
  <c r="AG380" i="1" s="1"/>
  <c r="U377" i="1"/>
  <c r="AJ376" i="1"/>
  <c r="AG376" i="1" s="1"/>
  <c r="U373" i="1"/>
  <c r="AJ372" i="1"/>
  <c r="AG372" i="1" s="1"/>
  <c r="U369" i="1"/>
  <c r="AJ368" i="1"/>
  <c r="AG368" i="1" s="1"/>
  <c r="U365" i="1"/>
  <c r="AJ364" i="1"/>
  <c r="AG364" i="1" s="1"/>
  <c r="U361" i="1"/>
  <c r="AJ360" i="1"/>
  <c r="AG360" i="1" s="1"/>
  <c r="U357" i="1"/>
  <c r="AJ356" i="1"/>
  <c r="AG356" i="1" s="1"/>
  <c r="U353" i="1"/>
  <c r="AJ352" i="1"/>
  <c r="U349" i="1"/>
  <c r="AJ348" i="1"/>
  <c r="AG348" i="1" s="1"/>
  <c r="U345" i="1"/>
  <c r="AJ344" i="1"/>
  <c r="AG344" i="1" s="1"/>
  <c r="U341" i="1"/>
  <c r="AJ340" i="1"/>
  <c r="AG340" i="1" s="1"/>
  <c r="U337" i="1"/>
  <c r="AJ336" i="1"/>
  <c r="U333" i="1"/>
  <c r="AJ332" i="1"/>
  <c r="AG332" i="1" s="1"/>
  <c r="U329" i="1"/>
  <c r="AJ328" i="1"/>
  <c r="AG328" i="1" s="1"/>
  <c r="U325" i="1"/>
  <c r="AJ324" i="1"/>
  <c r="AG324" i="1" s="1"/>
  <c r="U321" i="1"/>
  <c r="AJ320" i="1"/>
  <c r="U317" i="1"/>
  <c r="AJ316" i="1"/>
  <c r="AG316" i="1" s="1"/>
  <c r="U313" i="1"/>
  <c r="AJ312" i="1"/>
  <c r="AG312" i="1" s="1"/>
  <c r="U309" i="1"/>
  <c r="AJ308" i="1"/>
  <c r="AG308" i="1" s="1"/>
  <c r="U305" i="1"/>
  <c r="AJ304" i="1"/>
  <c r="U301" i="1"/>
  <c r="AJ300" i="1"/>
  <c r="AG300" i="1" s="1"/>
  <c r="U297" i="1"/>
  <c r="AJ296" i="1"/>
  <c r="AG296" i="1" s="1"/>
  <c r="U293" i="1"/>
  <c r="AJ292" i="1"/>
  <c r="AG292" i="1" s="1"/>
  <c r="U289" i="1"/>
  <c r="AJ288" i="1"/>
  <c r="AG288" i="1" s="1"/>
  <c r="U285" i="1"/>
  <c r="AJ284" i="1"/>
  <c r="AG284" i="1" s="1"/>
  <c r="U281" i="1"/>
  <c r="AJ280" i="1"/>
  <c r="AG280" i="1" s="1"/>
  <c r="U277" i="1"/>
  <c r="AJ276" i="1"/>
  <c r="AG276" i="1" s="1"/>
  <c r="U273" i="1"/>
  <c r="AJ272" i="1"/>
  <c r="U269" i="1"/>
  <c r="AJ268" i="1"/>
  <c r="AG268" i="1" s="1"/>
  <c r="U265" i="1"/>
  <c r="AJ264" i="1"/>
  <c r="AG264" i="1" s="1"/>
  <c r="U261" i="1"/>
  <c r="AJ260" i="1"/>
  <c r="AG260" i="1" s="1"/>
  <c r="U257" i="1"/>
  <c r="AJ256" i="1"/>
  <c r="AG256" i="1" s="1"/>
  <c r="U253" i="1"/>
  <c r="AJ252" i="1"/>
  <c r="AG252" i="1" s="1"/>
  <c r="U249" i="1"/>
  <c r="AJ248" i="1"/>
  <c r="U245" i="1"/>
  <c r="AJ244" i="1"/>
  <c r="AG244" i="1" s="1"/>
  <c r="U241" i="1"/>
  <c r="AJ240" i="1"/>
  <c r="AG240" i="1" s="1"/>
  <c r="U237" i="1"/>
  <c r="AJ236" i="1"/>
  <c r="AG236" i="1" s="1"/>
  <c r="U233" i="1"/>
  <c r="AJ232" i="1"/>
  <c r="U229" i="1"/>
  <c r="AJ228" i="1"/>
  <c r="AG228" i="1" s="1"/>
  <c r="U225" i="1"/>
  <c r="AJ224" i="1"/>
  <c r="AG224" i="1" s="1"/>
  <c r="U221" i="1"/>
  <c r="AJ220" i="1"/>
  <c r="AG220" i="1" s="1"/>
  <c r="U217" i="1"/>
  <c r="AJ216" i="1"/>
  <c r="AG216" i="1" s="1"/>
  <c r="U213" i="1"/>
  <c r="AJ212" i="1"/>
  <c r="AG212" i="1" s="1"/>
  <c r="U209" i="1"/>
  <c r="AJ208" i="1"/>
  <c r="AG208" i="1" s="1"/>
  <c r="U205" i="1"/>
  <c r="AJ204" i="1"/>
  <c r="AG204" i="1" s="1"/>
  <c r="U201" i="1"/>
  <c r="AJ200" i="1"/>
  <c r="U197" i="1"/>
  <c r="AJ196" i="1"/>
  <c r="AG196" i="1" s="1"/>
  <c r="U193" i="1"/>
  <c r="AJ192" i="1"/>
  <c r="AG192" i="1" s="1"/>
  <c r="U189" i="1"/>
  <c r="AJ188" i="1"/>
  <c r="AG188" i="1" s="1"/>
  <c r="U185" i="1"/>
  <c r="AJ184" i="1"/>
  <c r="U181" i="1"/>
  <c r="AJ180" i="1"/>
  <c r="AG180" i="1" s="1"/>
  <c r="U177" i="1"/>
  <c r="AJ176" i="1"/>
  <c r="AG176" i="1" s="1"/>
  <c r="U173" i="1"/>
  <c r="AJ172" i="1"/>
  <c r="AG172" i="1" s="1"/>
  <c r="U169" i="1"/>
  <c r="AJ168" i="1"/>
  <c r="AG168" i="1" s="1"/>
  <c r="U165" i="1"/>
  <c r="AJ164" i="1"/>
  <c r="AG164" i="1" s="1"/>
  <c r="U161" i="1"/>
  <c r="AJ160" i="1"/>
  <c r="U157" i="1"/>
  <c r="AJ156" i="1"/>
  <c r="AG156" i="1" s="1"/>
  <c r="U153" i="1"/>
  <c r="AJ152" i="1"/>
  <c r="AG152" i="1" s="1"/>
  <c r="U149" i="1"/>
  <c r="AJ148" i="1"/>
  <c r="AG148" i="1" s="1"/>
  <c r="U145" i="1"/>
  <c r="AJ144" i="1"/>
  <c r="AG144" i="1" s="1"/>
  <c r="U141" i="1"/>
  <c r="AJ140" i="1"/>
  <c r="AG140" i="1" s="1"/>
  <c r="U137" i="1"/>
  <c r="AJ136" i="1"/>
  <c r="AG136" i="1" s="1"/>
  <c r="U133" i="1"/>
  <c r="AJ132" i="1"/>
  <c r="AG132" i="1" s="1"/>
  <c r="U129" i="1"/>
  <c r="AJ128" i="1"/>
  <c r="AG128" i="1" s="1"/>
  <c r="U125" i="1"/>
  <c r="AJ124" i="1"/>
  <c r="AG124" i="1" s="1"/>
  <c r="U121" i="1"/>
  <c r="AJ120" i="1"/>
  <c r="AG120" i="1" s="1"/>
  <c r="U117" i="1"/>
  <c r="AJ116" i="1"/>
  <c r="AG116" i="1" s="1"/>
  <c r="U113" i="1"/>
  <c r="AJ112" i="1"/>
  <c r="AG112" i="1" s="1"/>
  <c r="U109" i="1"/>
  <c r="AJ108" i="1"/>
  <c r="AG108" i="1" s="1"/>
  <c r="U105" i="1"/>
  <c r="AJ104" i="1"/>
  <c r="AG104" i="1" s="1"/>
  <c r="U101" i="1"/>
  <c r="AJ100" i="1"/>
  <c r="AG100" i="1" s="1"/>
  <c r="U97" i="1"/>
  <c r="AJ96" i="1"/>
  <c r="U93" i="1"/>
  <c r="AJ92" i="1"/>
  <c r="AG92" i="1" s="1"/>
  <c r="U89" i="1"/>
  <c r="AJ88" i="1"/>
  <c r="AG88" i="1" s="1"/>
  <c r="U85" i="1"/>
  <c r="AJ84" i="1"/>
  <c r="AG84" i="1" s="1"/>
  <c r="U81" i="1"/>
  <c r="AJ80" i="1"/>
  <c r="AG80" i="1" s="1"/>
  <c r="U77" i="1"/>
  <c r="AJ76" i="1"/>
  <c r="AG76" i="1" s="1"/>
  <c r="U73" i="1"/>
  <c r="AJ72" i="1"/>
  <c r="U69" i="1"/>
  <c r="AJ68" i="1"/>
  <c r="AG68" i="1" s="1"/>
  <c r="U65" i="1"/>
  <c r="AJ64" i="1"/>
  <c r="AG64" i="1" s="1"/>
  <c r="U61" i="1"/>
  <c r="AJ60" i="1"/>
  <c r="AG60" i="1" s="1"/>
  <c r="U57" i="1"/>
  <c r="AJ56" i="1"/>
  <c r="U53" i="1"/>
  <c r="AJ52" i="1"/>
  <c r="AG52" i="1" s="1"/>
  <c r="U49" i="1"/>
  <c r="AJ48" i="1"/>
  <c r="AG48" i="1" s="1"/>
  <c r="U45" i="1"/>
  <c r="AG45" i="1"/>
  <c r="AJ44" i="1"/>
  <c r="AG44" i="1" s="1"/>
  <c r="U41" i="1"/>
  <c r="AJ40" i="1"/>
  <c r="AG40" i="1" s="1"/>
  <c r="U37" i="1"/>
  <c r="AJ36" i="1"/>
  <c r="AG36" i="1" s="1"/>
  <c r="U33" i="1"/>
  <c r="AJ32" i="1"/>
  <c r="AG32" i="1" s="1"/>
  <c r="AM29" i="1"/>
  <c r="BK29" i="1" s="1"/>
  <c r="AJ28" i="1"/>
  <c r="AG28" i="1" s="1"/>
  <c r="U25" i="1"/>
  <c r="AJ24" i="1"/>
  <c r="AG24" i="1" s="1"/>
  <c r="U19" i="1"/>
  <c r="U15" i="1"/>
  <c r="AJ18" i="1"/>
  <c r="AG1754" i="1"/>
  <c r="AM1082" i="1"/>
  <c r="U1803" i="1"/>
  <c r="AJ1802" i="1"/>
  <c r="AG1802" i="1" s="1"/>
  <c r="U1799" i="1"/>
  <c r="AJ1798" i="1"/>
  <c r="AG1798" i="1" s="1"/>
  <c r="U1791" i="1"/>
  <c r="AJ1790" i="1"/>
  <c r="AG1790" i="1" s="1"/>
  <c r="U1783" i="1"/>
  <c r="AJ1782" i="1"/>
  <c r="AG1782" i="1" s="1"/>
  <c r="U1775" i="1"/>
  <c r="AJ1774" i="1"/>
  <c r="AG1774" i="1" s="1"/>
  <c r="U1767" i="1"/>
  <c r="AJ1766" i="1"/>
  <c r="AG1766" i="1" s="1"/>
  <c r="U1759" i="1"/>
  <c r="AJ1758" i="1"/>
  <c r="AG1758" i="1" s="1"/>
  <c r="U1751" i="1"/>
  <c r="AJ1750" i="1"/>
  <c r="AG1750" i="1" s="1"/>
  <c r="U1743" i="1"/>
  <c r="AJ1742" i="1"/>
  <c r="AG1742" i="1" s="1"/>
  <c r="U1735" i="1"/>
  <c r="AJ1734" i="1"/>
  <c r="AG1734" i="1" s="1"/>
  <c r="U1727" i="1"/>
  <c r="AJ1726" i="1"/>
  <c r="AG1726" i="1" s="1"/>
  <c r="U1723" i="1"/>
  <c r="AJ1722" i="1"/>
  <c r="AG1722" i="1" s="1"/>
  <c r="U1715" i="1"/>
  <c r="AJ1714" i="1"/>
  <c r="AG1714" i="1" s="1"/>
  <c r="U1707" i="1"/>
  <c r="AJ1706" i="1"/>
  <c r="AG1706" i="1" s="1"/>
  <c r="U1699" i="1"/>
  <c r="AJ1698" i="1"/>
  <c r="AG1698" i="1" s="1"/>
  <c r="U1691" i="1"/>
  <c r="AJ1690" i="1"/>
  <c r="AG1690" i="1" s="1"/>
  <c r="U1683" i="1"/>
  <c r="AJ1682" i="1"/>
  <c r="AG1682" i="1" s="1"/>
  <c r="U1675" i="1"/>
  <c r="AJ1674" i="1"/>
  <c r="AG1674" i="1" s="1"/>
  <c r="U1667" i="1"/>
  <c r="AJ1666" i="1"/>
  <c r="AG1666" i="1" s="1"/>
  <c r="U1659" i="1"/>
  <c r="AJ1658" i="1"/>
  <c r="AG1658" i="1" s="1"/>
  <c r="U1651" i="1"/>
  <c r="AJ1650" i="1"/>
  <c r="AG1650" i="1" s="1"/>
  <c r="U1643" i="1"/>
  <c r="AJ1642" i="1"/>
  <c r="AG1642" i="1" s="1"/>
  <c r="U1639" i="1"/>
  <c r="AJ1638" i="1"/>
  <c r="AG1638" i="1" s="1"/>
  <c r="U1631" i="1"/>
  <c r="AJ1630" i="1"/>
  <c r="AG1630" i="1" s="1"/>
  <c r="U1623" i="1"/>
  <c r="AJ1622" i="1"/>
  <c r="AG1622" i="1" s="1"/>
  <c r="U1615" i="1"/>
  <c r="AJ1614" i="1"/>
  <c r="AG1614" i="1" s="1"/>
  <c r="U1607" i="1"/>
  <c r="AJ1606" i="1"/>
  <c r="AG1606" i="1" s="1"/>
  <c r="U1599" i="1"/>
  <c r="AJ1598" i="1"/>
  <c r="AG1598" i="1" s="1"/>
  <c r="U1591" i="1"/>
  <c r="AJ1590" i="1"/>
  <c r="AG1590" i="1" s="1"/>
  <c r="U1583" i="1"/>
  <c r="AJ1582" i="1"/>
  <c r="AG1582" i="1" s="1"/>
  <c r="U1575" i="1"/>
  <c r="AJ1574" i="1"/>
  <c r="AG1574" i="1" s="1"/>
  <c r="U1563" i="1"/>
  <c r="AJ1562" i="1"/>
  <c r="AG1562" i="1" s="1"/>
  <c r="U1555" i="1"/>
  <c r="AJ1554" i="1"/>
  <c r="AG1554" i="1" s="1"/>
  <c r="U1547" i="1"/>
  <c r="AJ1546" i="1"/>
  <c r="AG1546" i="1" s="1"/>
  <c r="U1539" i="1"/>
  <c r="AG1539" i="1"/>
  <c r="AJ1538" i="1"/>
  <c r="AG1538" i="1" s="1"/>
  <c r="U1531" i="1"/>
  <c r="AJ1530" i="1"/>
  <c r="AG1530" i="1" s="1"/>
  <c r="U1523" i="1"/>
  <c r="AJ1522" i="1"/>
  <c r="AG1522" i="1" s="1"/>
  <c r="U1515" i="1"/>
  <c r="AJ1514" i="1"/>
  <c r="AG1514" i="1" s="1"/>
  <c r="U1507" i="1"/>
  <c r="AJ1506" i="1"/>
  <c r="AG1506" i="1" s="1"/>
  <c r="U1503" i="1"/>
  <c r="AJ1502" i="1"/>
  <c r="AG1502" i="1" s="1"/>
  <c r="U1495" i="1"/>
  <c r="AJ1494" i="1"/>
  <c r="AG1494" i="1" s="1"/>
  <c r="U1487" i="1"/>
  <c r="AJ1486" i="1"/>
  <c r="AG1486" i="1" s="1"/>
  <c r="U1479" i="1"/>
  <c r="AJ1478" i="1"/>
  <c r="AG1478" i="1" s="1"/>
  <c r="U1471" i="1"/>
  <c r="AJ1470" i="1"/>
  <c r="AG1470" i="1" s="1"/>
  <c r="U1463" i="1"/>
  <c r="AJ1462" i="1"/>
  <c r="AG1462" i="1" s="1"/>
  <c r="U1451" i="1"/>
  <c r="AJ1450" i="1"/>
  <c r="AG1450" i="1" s="1"/>
  <c r="U1443" i="1"/>
  <c r="AJ1442" i="1"/>
  <c r="AG1442" i="1" s="1"/>
  <c r="U1435" i="1"/>
  <c r="AJ1434" i="1"/>
  <c r="AG1434" i="1" s="1"/>
  <c r="U1431" i="1"/>
  <c r="AJ1430" i="1"/>
  <c r="AG1430" i="1" s="1"/>
  <c r="U1423" i="1"/>
  <c r="AJ1422" i="1"/>
  <c r="AG1422" i="1" s="1"/>
  <c r="U1411" i="1"/>
  <c r="AJ1410" i="1"/>
  <c r="AG1410" i="1" s="1"/>
  <c r="U1403" i="1"/>
  <c r="AJ1402" i="1"/>
  <c r="AG1402" i="1" s="1"/>
  <c r="U1395" i="1"/>
  <c r="AJ1394" i="1"/>
  <c r="AG1394" i="1" s="1"/>
  <c r="U1387" i="1"/>
  <c r="AJ1386" i="1"/>
  <c r="AG1386" i="1" s="1"/>
  <c r="U1379" i="1"/>
  <c r="AJ1378" i="1"/>
  <c r="AG1378" i="1" s="1"/>
  <c r="U1371" i="1"/>
  <c r="AJ1370" i="1"/>
  <c r="AG1370" i="1" s="1"/>
  <c r="U1363" i="1"/>
  <c r="AJ1362" i="1"/>
  <c r="AG1362" i="1" s="1"/>
  <c r="U1355" i="1"/>
  <c r="AJ1354" i="1"/>
  <c r="AG1354" i="1" s="1"/>
  <c r="U1347" i="1"/>
  <c r="AJ1346" i="1"/>
  <c r="AG1346" i="1" s="1"/>
  <c r="U1339" i="1"/>
  <c r="AJ1338" i="1"/>
  <c r="AG1338" i="1" s="1"/>
  <c r="U1331" i="1"/>
  <c r="AJ1330" i="1"/>
  <c r="AG1330" i="1" s="1"/>
  <c r="U1323" i="1"/>
  <c r="AJ1322" i="1"/>
  <c r="AG1322" i="1" s="1"/>
  <c r="U1315" i="1"/>
  <c r="AJ1314" i="1"/>
  <c r="AG1314" i="1" s="1"/>
  <c r="U1307" i="1"/>
  <c r="AJ1306" i="1"/>
  <c r="AG1306" i="1" s="1"/>
  <c r="U1299" i="1"/>
  <c r="AJ1298" i="1"/>
  <c r="AG1298" i="1" s="1"/>
  <c r="U1291" i="1"/>
  <c r="AJ1290" i="1"/>
  <c r="AG1290" i="1" s="1"/>
  <c r="U1283" i="1"/>
  <c r="AJ1282" i="1"/>
  <c r="AG1282" i="1" s="1"/>
  <c r="U1275" i="1"/>
  <c r="AJ1274" i="1"/>
  <c r="AG1274" i="1" s="1"/>
  <c r="U1267" i="1"/>
  <c r="AJ1266" i="1"/>
  <c r="AG1266" i="1" s="1"/>
  <c r="U1259" i="1"/>
  <c r="AJ1258" i="1"/>
  <c r="AG1258" i="1" s="1"/>
  <c r="U1251" i="1"/>
  <c r="AJ1250" i="1"/>
  <c r="AG1250" i="1" s="1"/>
  <c r="U1243" i="1"/>
  <c r="AJ1242" i="1"/>
  <c r="AG1242" i="1" s="1"/>
  <c r="U1239" i="1"/>
  <c r="AJ1238" i="1"/>
  <c r="AG1238" i="1" s="1"/>
  <c r="U1231" i="1"/>
  <c r="AJ1230" i="1"/>
  <c r="AG1230" i="1" s="1"/>
  <c r="U1223" i="1"/>
  <c r="AJ1222" i="1"/>
  <c r="AG1222" i="1" s="1"/>
  <c r="U1215" i="1"/>
  <c r="AJ1214" i="1"/>
  <c r="AG1214" i="1" s="1"/>
  <c r="U1207" i="1"/>
  <c r="AJ1206" i="1"/>
  <c r="AG1206" i="1" s="1"/>
  <c r="U1199" i="1"/>
  <c r="AJ1198" i="1"/>
  <c r="AG1198" i="1" s="1"/>
  <c r="U1191" i="1"/>
  <c r="AJ1190" i="1"/>
  <c r="AG1190" i="1" s="1"/>
  <c r="U1183" i="1"/>
  <c r="AJ1182" i="1"/>
  <c r="AG1182" i="1" s="1"/>
  <c r="U1175" i="1"/>
  <c r="AJ1174" i="1"/>
  <c r="AG1174" i="1" s="1"/>
  <c r="U1167" i="1"/>
  <c r="AJ1166" i="1"/>
  <c r="AG1166" i="1" s="1"/>
  <c r="U1159" i="1"/>
  <c r="AJ1158" i="1"/>
  <c r="AG1158" i="1" s="1"/>
  <c r="U1151" i="1"/>
  <c r="AJ1150" i="1"/>
  <c r="AG1150" i="1" s="1"/>
  <c r="U1143" i="1"/>
  <c r="AJ1142" i="1"/>
  <c r="AG1142" i="1" s="1"/>
  <c r="U1135" i="1"/>
  <c r="AJ1134" i="1"/>
  <c r="U1127" i="1"/>
  <c r="AJ1126" i="1"/>
  <c r="AG1126" i="1" s="1"/>
  <c r="U1119" i="1"/>
  <c r="AJ1118" i="1"/>
  <c r="AG1118" i="1" s="1"/>
  <c r="U1111" i="1"/>
  <c r="AJ1110" i="1"/>
  <c r="AG1110" i="1" s="1"/>
  <c r="U1103" i="1"/>
  <c r="AJ1102" i="1"/>
  <c r="AG1102" i="1" s="1"/>
  <c r="U1095" i="1"/>
  <c r="AJ1094" i="1"/>
  <c r="AG1094" i="1" s="1"/>
  <c r="U1087" i="1"/>
  <c r="AJ1086" i="1"/>
  <c r="AG1086" i="1" s="1"/>
  <c r="U1079" i="1"/>
  <c r="AJ1078" i="1"/>
  <c r="AG1078" i="1" s="1"/>
  <c r="U1071" i="1"/>
  <c r="AJ1070" i="1"/>
  <c r="AG1070" i="1" s="1"/>
  <c r="U1063" i="1"/>
  <c r="AJ1062" i="1"/>
  <c r="AG1062" i="1" s="1"/>
  <c r="U1051" i="1"/>
  <c r="AJ1050" i="1"/>
  <c r="AG1050" i="1" s="1"/>
  <c r="U1043" i="1"/>
  <c r="AJ1042" i="1"/>
  <c r="AG1042" i="1" s="1"/>
  <c r="U1035" i="1"/>
  <c r="AJ1034" i="1"/>
  <c r="AG1034" i="1" s="1"/>
  <c r="U1027" i="1"/>
  <c r="AJ1026" i="1"/>
  <c r="AG1026" i="1" s="1"/>
  <c r="U1019" i="1"/>
  <c r="AJ1018" i="1"/>
  <c r="AG1018" i="1" s="1"/>
  <c r="U1011" i="1"/>
  <c r="AJ1010" i="1"/>
  <c r="AG1010" i="1" s="1"/>
  <c r="U995" i="1"/>
  <c r="AJ994" i="1"/>
  <c r="AG994" i="1" s="1"/>
  <c r="U987" i="1"/>
  <c r="AJ986" i="1"/>
  <c r="AG986" i="1" s="1"/>
  <c r="U979" i="1"/>
  <c r="AJ978" i="1"/>
  <c r="AG978" i="1" s="1"/>
  <c r="U971" i="1"/>
  <c r="AJ970" i="1"/>
  <c r="AG970" i="1" s="1"/>
  <c r="U963" i="1"/>
  <c r="AJ962" i="1"/>
  <c r="AG962" i="1" s="1"/>
  <c r="U955" i="1"/>
  <c r="AJ954" i="1"/>
  <c r="AG954" i="1" s="1"/>
  <c r="U947" i="1"/>
  <c r="AJ946" i="1"/>
  <c r="AG946" i="1" s="1"/>
  <c r="U939" i="1"/>
  <c r="AJ938" i="1"/>
  <c r="AG938" i="1" s="1"/>
  <c r="U931" i="1"/>
  <c r="AJ930" i="1"/>
  <c r="AG930" i="1" s="1"/>
  <c r="U923" i="1"/>
  <c r="AJ922" i="1"/>
  <c r="AG922" i="1" s="1"/>
  <c r="U915" i="1"/>
  <c r="AJ914" i="1"/>
  <c r="AG914" i="1" s="1"/>
  <c r="U907" i="1"/>
  <c r="AJ906" i="1"/>
  <c r="AG906" i="1" s="1"/>
  <c r="U899" i="1"/>
  <c r="AJ898" i="1"/>
  <c r="AG898" i="1" s="1"/>
  <c r="U891" i="1"/>
  <c r="AJ890" i="1"/>
  <c r="AG890" i="1" s="1"/>
  <c r="U883" i="1"/>
  <c r="AJ882" i="1"/>
  <c r="AG882" i="1" s="1"/>
  <c r="U875" i="1"/>
  <c r="AJ874" i="1"/>
  <c r="AG874" i="1" s="1"/>
  <c r="U867" i="1"/>
  <c r="AJ866" i="1"/>
  <c r="AG866" i="1" s="1"/>
  <c r="U859" i="1"/>
  <c r="AJ858" i="1"/>
  <c r="AG858" i="1" s="1"/>
  <c r="U851" i="1"/>
  <c r="AJ850" i="1"/>
  <c r="AG850" i="1" s="1"/>
  <c r="U843" i="1"/>
  <c r="AJ842" i="1"/>
  <c r="AG842" i="1" s="1"/>
  <c r="U835" i="1"/>
  <c r="AJ834" i="1"/>
  <c r="AG834" i="1" s="1"/>
  <c r="U827" i="1"/>
  <c r="AJ826" i="1"/>
  <c r="AG826" i="1" s="1"/>
  <c r="U819" i="1"/>
  <c r="AJ818" i="1"/>
  <c r="AG818" i="1" s="1"/>
  <c r="U811" i="1"/>
  <c r="AJ810" i="1"/>
  <c r="AG810" i="1" s="1"/>
  <c r="U807" i="1"/>
  <c r="AJ806" i="1"/>
  <c r="AG806" i="1" s="1"/>
  <c r="U799" i="1"/>
  <c r="AJ798" i="1"/>
  <c r="AG798" i="1" s="1"/>
  <c r="U791" i="1"/>
  <c r="AJ790" i="1"/>
  <c r="AG790" i="1" s="1"/>
  <c r="U783" i="1"/>
  <c r="AJ782" i="1"/>
  <c r="AG782" i="1" s="1"/>
  <c r="U775" i="1"/>
  <c r="AJ774" i="1"/>
  <c r="AG774" i="1" s="1"/>
  <c r="U763" i="1"/>
  <c r="AJ762" i="1"/>
  <c r="AG762" i="1" s="1"/>
  <c r="U755" i="1"/>
  <c r="AJ754" i="1"/>
  <c r="AG754" i="1" s="1"/>
  <c r="U747" i="1"/>
  <c r="AJ746" i="1"/>
  <c r="AG746" i="1" s="1"/>
  <c r="U739" i="1"/>
  <c r="AJ738" i="1"/>
  <c r="AG738" i="1" s="1"/>
  <c r="U731" i="1"/>
  <c r="AJ730" i="1"/>
  <c r="AG730" i="1" s="1"/>
  <c r="U723" i="1"/>
  <c r="AJ722" i="1"/>
  <c r="AG722" i="1" s="1"/>
  <c r="U715" i="1"/>
  <c r="AJ714" i="1"/>
  <c r="AG714" i="1" s="1"/>
  <c r="U707" i="1"/>
  <c r="AJ706" i="1"/>
  <c r="AG706" i="1" s="1"/>
  <c r="U699" i="1"/>
  <c r="AJ698" i="1"/>
  <c r="AG698" i="1" s="1"/>
  <c r="U691" i="1"/>
  <c r="AJ690" i="1"/>
  <c r="AG690" i="1" s="1"/>
  <c r="U683" i="1"/>
  <c r="AJ682" i="1"/>
  <c r="AG682" i="1" s="1"/>
  <c r="U675" i="1"/>
  <c r="AJ674" i="1"/>
  <c r="AG674" i="1" s="1"/>
  <c r="U671" i="1"/>
  <c r="AJ670" i="1"/>
  <c r="AG670" i="1" s="1"/>
  <c r="U663" i="1"/>
  <c r="AJ662" i="1"/>
  <c r="AG662" i="1" s="1"/>
  <c r="U655" i="1"/>
  <c r="AG655" i="1"/>
  <c r="AJ654" i="1"/>
  <c r="AG654" i="1" s="1"/>
  <c r="U643" i="1"/>
  <c r="AJ642" i="1"/>
  <c r="AG642" i="1" s="1"/>
  <c r="U635" i="1"/>
  <c r="AJ634" i="1"/>
  <c r="AG634" i="1" s="1"/>
  <c r="U627" i="1"/>
  <c r="AJ626" i="1"/>
  <c r="AG626" i="1" s="1"/>
  <c r="U619" i="1"/>
  <c r="AJ618" i="1"/>
  <c r="AG618" i="1" s="1"/>
  <c r="U615" i="1"/>
  <c r="AJ614" i="1"/>
  <c r="AG614" i="1" s="1"/>
  <c r="U607" i="1"/>
  <c r="AG607" i="1"/>
  <c r="AJ606" i="1"/>
  <c r="AG606" i="1" s="1"/>
  <c r="U599" i="1"/>
  <c r="AJ598" i="1"/>
  <c r="AG598" i="1" s="1"/>
  <c r="U591" i="1"/>
  <c r="AJ590" i="1"/>
  <c r="AG590" i="1" s="1"/>
  <c r="U583" i="1"/>
  <c r="AJ582" i="1"/>
  <c r="AG582" i="1" s="1"/>
  <c r="U575" i="1"/>
  <c r="AJ574" i="1"/>
  <c r="AG574" i="1" s="1"/>
  <c r="U567" i="1"/>
  <c r="AJ566" i="1"/>
  <c r="AG566" i="1" s="1"/>
  <c r="U559" i="1"/>
  <c r="AJ558" i="1"/>
  <c r="AG558" i="1" s="1"/>
  <c r="U551" i="1"/>
  <c r="AJ550" i="1"/>
  <c r="AG550" i="1" s="1"/>
  <c r="U543" i="1"/>
  <c r="AG543" i="1"/>
  <c r="AJ542" i="1"/>
  <c r="AG542" i="1" s="1"/>
  <c r="U535" i="1"/>
  <c r="AJ534" i="1"/>
  <c r="AG534" i="1" s="1"/>
  <c r="U527" i="1"/>
  <c r="AJ526" i="1"/>
  <c r="AG526" i="1" s="1"/>
  <c r="U515" i="1"/>
  <c r="AJ514" i="1"/>
  <c r="AG514" i="1" s="1"/>
  <c r="U507" i="1"/>
  <c r="AJ506" i="1"/>
  <c r="AG506" i="1" s="1"/>
  <c r="U499" i="1"/>
  <c r="AJ498" i="1"/>
  <c r="AG498" i="1" s="1"/>
  <c r="U491" i="1"/>
  <c r="AJ490" i="1"/>
  <c r="AG490" i="1" s="1"/>
  <c r="U483" i="1"/>
  <c r="AJ482" i="1"/>
  <c r="AG482" i="1" s="1"/>
  <c r="U475" i="1"/>
  <c r="AJ474" i="1"/>
  <c r="AG474" i="1" s="1"/>
  <c r="U467" i="1"/>
  <c r="AG467" i="1"/>
  <c r="AJ466" i="1"/>
  <c r="AG466" i="1" s="1"/>
  <c r="U459" i="1"/>
  <c r="AJ458" i="1"/>
  <c r="AG458" i="1" s="1"/>
  <c r="U451" i="1"/>
  <c r="AJ450" i="1"/>
  <c r="AG450" i="1" s="1"/>
  <c r="U443" i="1"/>
  <c r="AJ442" i="1"/>
  <c r="AG442" i="1" s="1"/>
  <c r="U435" i="1"/>
  <c r="AJ434" i="1"/>
  <c r="AG434" i="1" s="1"/>
  <c r="U427" i="1"/>
  <c r="AJ426" i="1"/>
  <c r="AG426" i="1" s="1"/>
  <c r="U419" i="1"/>
  <c r="AJ418" i="1"/>
  <c r="AG418" i="1" s="1"/>
  <c r="U411" i="1"/>
  <c r="AJ410" i="1"/>
  <c r="AG410" i="1" s="1"/>
  <c r="U403" i="1"/>
  <c r="AJ402" i="1"/>
  <c r="AG402" i="1" s="1"/>
  <c r="U395" i="1"/>
  <c r="AJ394" i="1"/>
  <c r="AG394" i="1" s="1"/>
  <c r="U387" i="1"/>
  <c r="AJ386" i="1"/>
  <c r="AG386" i="1" s="1"/>
  <c r="U379" i="1"/>
  <c r="AJ378" i="1"/>
  <c r="AG378" i="1" s="1"/>
  <c r="AJ1799" i="1"/>
  <c r="AG1799" i="1" s="1"/>
  <c r="AJ1751" i="1"/>
  <c r="AG1751" i="1" s="1"/>
  <c r="AJ1735" i="1"/>
  <c r="AG1735" i="1" s="1"/>
  <c r="AJ1703" i="1"/>
  <c r="AG1703" i="1" s="1"/>
  <c r="AJ1671" i="1"/>
  <c r="AG1671" i="1" s="1"/>
  <c r="AJ1639" i="1"/>
  <c r="AG1639" i="1" s="1"/>
  <c r="AJ1591" i="1"/>
  <c r="AG1591" i="1" s="1"/>
  <c r="AJ1575" i="1"/>
  <c r="AG1575" i="1" s="1"/>
  <c r="AJ1543" i="1"/>
  <c r="AG1543" i="1" s="1"/>
  <c r="AJ1511" i="1"/>
  <c r="AG1511" i="1" s="1"/>
  <c r="AJ1479" i="1"/>
  <c r="AG1479" i="1" s="1"/>
  <c r="AJ1447" i="1"/>
  <c r="AG1447" i="1" s="1"/>
  <c r="AJ1415" i="1"/>
  <c r="AG1415" i="1" s="1"/>
  <c r="AJ1383" i="1"/>
  <c r="AG1383" i="1" s="1"/>
  <c r="AJ1351" i="1"/>
  <c r="AG1351" i="1" s="1"/>
  <c r="AJ1303" i="1"/>
  <c r="AG1303" i="1" s="1"/>
  <c r="AJ1271" i="1"/>
  <c r="AG1271" i="1" s="1"/>
  <c r="AJ1239" i="1"/>
  <c r="AG1239" i="1" s="1"/>
  <c r="AJ1207" i="1"/>
  <c r="AG1207" i="1" s="1"/>
  <c r="AJ1175" i="1"/>
  <c r="AG1175" i="1" s="1"/>
  <c r="AJ1143" i="1"/>
  <c r="AG1143" i="1" s="1"/>
  <c r="AJ1111" i="1"/>
  <c r="AG1111" i="1" s="1"/>
  <c r="AJ1079" i="1"/>
  <c r="AG1079" i="1" s="1"/>
  <c r="AJ1047" i="1"/>
  <c r="AG1047" i="1" s="1"/>
  <c r="AJ999" i="1"/>
  <c r="AG999" i="1" s="1"/>
  <c r="AJ967" i="1"/>
  <c r="AG967" i="1" s="1"/>
  <c r="AJ791" i="1"/>
  <c r="AG791" i="1" s="1"/>
  <c r="U1808" i="1"/>
  <c r="AJ1808" i="1"/>
  <c r="AG1808" i="1" s="1"/>
  <c r="U1804" i="1"/>
  <c r="U1800" i="1"/>
  <c r="AM1800" i="1"/>
  <c r="U1796" i="1"/>
  <c r="U1792" i="1"/>
  <c r="U1788" i="1"/>
  <c r="AG1788" i="1"/>
  <c r="U1784" i="1"/>
  <c r="AM1784" i="1"/>
  <c r="U1780" i="1"/>
  <c r="U1776" i="1"/>
  <c r="U1772" i="1"/>
  <c r="U1768" i="1"/>
  <c r="AM1768" i="1"/>
  <c r="U1764" i="1"/>
  <c r="U1760" i="1"/>
  <c r="U1756" i="1"/>
  <c r="U1752" i="1"/>
  <c r="U1748" i="1"/>
  <c r="U1744" i="1"/>
  <c r="U1740" i="1"/>
  <c r="U1736" i="1"/>
  <c r="U1732" i="1"/>
  <c r="U1728" i="1"/>
  <c r="U1724" i="1"/>
  <c r="U1720" i="1"/>
  <c r="U1716" i="1"/>
  <c r="U1712" i="1"/>
  <c r="U1708" i="1"/>
  <c r="U1704" i="1"/>
  <c r="U1700" i="1"/>
  <c r="U1696" i="1"/>
  <c r="AM1696" i="1"/>
  <c r="U1692" i="1"/>
  <c r="U1688" i="1"/>
  <c r="U1684" i="1"/>
  <c r="U1680" i="1"/>
  <c r="U1676" i="1"/>
  <c r="U1672" i="1"/>
  <c r="AM1672" i="1"/>
  <c r="U1668" i="1"/>
  <c r="AG1668" i="1"/>
  <c r="U1664" i="1"/>
  <c r="U1660" i="1"/>
  <c r="AG1660" i="1"/>
  <c r="U1656" i="1"/>
  <c r="AM1656" i="1"/>
  <c r="U1652" i="1"/>
  <c r="U1648" i="1"/>
  <c r="U1644" i="1"/>
  <c r="AM1644" i="1"/>
  <c r="U1640" i="1"/>
  <c r="U1636" i="1"/>
  <c r="U1632" i="1"/>
  <c r="U1628" i="1"/>
  <c r="U1624" i="1"/>
  <c r="U1620" i="1"/>
  <c r="AG1620" i="1"/>
  <c r="U1616" i="1"/>
  <c r="U1612" i="1"/>
  <c r="U1608" i="1"/>
  <c r="U1604" i="1"/>
  <c r="U1600" i="1"/>
  <c r="U1596" i="1"/>
  <c r="U1592" i="1"/>
  <c r="U1588" i="1"/>
  <c r="U1584" i="1"/>
  <c r="U1580" i="1"/>
  <c r="U1576" i="1"/>
  <c r="AM1576" i="1"/>
  <c r="U1572" i="1"/>
  <c r="AG1572" i="1"/>
  <c r="U1568" i="1"/>
  <c r="U1564" i="1"/>
  <c r="U1560" i="1"/>
  <c r="U1556" i="1"/>
  <c r="U1552" i="1"/>
  <c r="U1548" i="1"/>
  <c r="U1544" i="1"/>
  <c r="U1540" i="1"/>
  <c r="U1536" i="1"/>
  <c r="U1532" i="1"/>
  <c r="AG1532" i="1"/>
  <c r="U1528" i="1"/>
  <c r="AG1528" i="1"/>
  <c r="U1524" i="1"/>
  <c r="U1520" i="1"/>
  <c r="U1516" i="1"/>
  <c r="U1512" i="1"/>
  <c r="U1508" i="1"/>
  <c r="U1504" i="1"/>
  <c r="U1500" i="1"/>
  <c r="U1496" i="1"/>
  <c r="U1492" i="1"/>
  <c r="U1488" i="1"/>
  <c r="U1484" i="1"/>
  <c r="U1480" i="1"/>
  <c r="AM1480" i="1"/>
  <c r="U1476" i="1"/>
  <c r="U1472" i="1"/>
  <c r="U1468" i="1"/>
  <c r="U1464" i="1"/>
  <c r="AM1464" i="1"/>
  <c r="U1460" i="1"/>
  <c r="AG1460" i="1"/>
  <c r="U1456" i="1"/>
  <c r="U1452" i="1"/>
  <c r="AG1452" i="1"/>
  <c r="U1448" i="1"/>
  <c r="AM1448" i="1"/>
  <c r="U1444" i="1"/>
  <c r="U1440" i="1"/>
  <c r="U1436" i="1"/>
  <c r="U1432" i="1"/>
  <c r="AM1432" i="1"/>
  <c r="U1428" i="1"/>
  <c r="U1424" i="1"/>
  <c r="AG1424" i="1"/>
  <c r="U1420" i="1"/>
  <c r="U1416" i="1"/>
  <c r="U1412" i="1"/>
  <c r="U1408" i="1"/>
  <c r="U1404" i="1"/>
  <c r="U1400" i="1"/>
  <c r="U1396" i="1"/>
  <c r="U1392" i="1"/>
  <c r="U1388" i="1"/>
  <c r="AG1388" i="1"/>
  <c r="U1384" i="1"/>
  <c r="U1380" i="1"/>
  <c r="U1376" i="1"/>
  <c r="U1372" i="1"/>
  <c r="U1368" i="1"/>
  <c r="U1364" i="1"/>
  <c r="U1360" i="1"/>
  <c r="U1356" i="1"/>
  <c r="U1352" i="1"/>
  <c r="U1348" i="1"/>
  <c r="U1344" i="1"/>
  <c r="U1340" i="1"/>
  <c r="AG1340" i="1"/>
  <c r="U1336" i="1"/>
  <c r="AM1336" i="1"/>
  <c r="U1332" i="1"/>
  <c r="U1328" i="1"/>
  <c r="U1324" i="1"/>
  <c r="U1320" i="1"/>
  <c r="U1316" i="1"/>
  <c r="U1312" i="1"/>
  <c r="U1308" i="1"/>
  <c r="U1304" i="1"/>
  <c r="U1300" i="1"/>
  <c r="U1296" i="1"/>
  <c r="U1292" i="1"/>
  <c r="U1288" i="1"/>
  <c r="U1284" i="1"/>
  <c r="U1280" i="1"/>
  <c r="U1276" i="1"/>
  <c r="U1272" i="1"/>
  <c r="U1268" i="1"/>
  <c r="U1264" i="1"/>
  <c r="U1260" i="1"/>
  <c r="AM1260" i="1"/>
  <c r="U1256" i="1"/>
  <c r="U1252" i="1"/>
  <c r="U1248" i="1"/>
  <c r="U1244" i="1"/>
  <c r="U1240" i="1"/>
  <c r="AG1240" i="1"/>
  <c r="U1236" i="1"/>
  <c r="U1232" i="1"/>
  <c r="AM1232" i="1"/>
  <c r="U1228" i="1"/>
  <c r="U1224" i="1"/>
  <c r="AM1224" i="1"/>
  <c r="U1220" i="1"/>
  <c r="U1216" i="1"/>
  <c r="U1212" i="1"/>
  <c r="AG1212" i="1"/>
  <c r="U1208" i="1"/>
  <c r="U1204" i="1"/>
  <c r="U1200" i="1"/>
  <c r="AM1200" i="1"/>
  <c r="U1196" i="1"/>
  <c r="U1192" i="1"/>
  <c r="AM1192" i="1"/>
  <c r="U1188" i="1"/>
  <c r="U1184" i="1"/>
  <c r="U1180" i="1"/>
  <c r="AG1180" i="1"/>
  <c r="U1176" i="1"/>
  <c r="AM1176" i="1"/>
  <c r="U1172" i="1"/>
  <c r="AG1172" i="1"/>
  <c r="U1168" i="1"/>
  <c r="U1164" i="1"/>
  <c r="U1160" i="1"/>
  <c r="AM1160" i="1"/>
  <c r="U1156" i="1"/>
  <c r="U1152" i="1"/>
  <c r="U1148" i="1"/>
  <c r="U1144" i="1"/>
  <c r="U1140" i="1"/>
  <c r="U1136" i="1"/>
  <c r="U1132" i="1"/>
  <c r="U1128" i="1"/>
  <c r="U1124" i="1"/>
  <c r="U1120" i="1"/>
  <c r="U1116" i="1"/>
  <c r="U1112" i="1"/>
  <c r="AM1112" i="1"/>
  <c r="U1108" i="1"/>
  <c r="U1104" i="1"/>
  <c r="AG1104" i="1"/>
  <c r="U1100" i="1"/>
  <c r="U1096" i="1"/>
  <c r="AM1096" i="1"/>
  <c r="U1092" i="1"/>
  <c r="U1088" i="1"/>
  <c r="U1084" i="1"/>
  <c r="AM1084" i="1"/>
  <c r="U1080" i="1"/>
  <c r="AM1080" i="1"/>
  <c r="U1076" i="1"/>
  <c r="U1072" i="1"/>
  <c r="U1068" i="1"/>
  <c r="U1064" i="1"/>
  <c r="U1060" i="1"/>
  <c r="U1056" i="1"/>
  <c r="U1052" i="1"/>
  <c r="U1048" i="1"/>
  <c r="AM1048" i="1"/>
  <c r="U1044" i="1"/>
  <c r="U1040" i="1"/>
  <c r="U1036" i="1"/>
  <c r="U1032" i="1"/>
  <c r="U1028" i="1"/>
  <c r="U1024" i="1"/>
  <c r="U1020" i="1"/>
  <c r="U1016" i="1"/>
  <c r="AM1016" i="1"/>
  <c r="U1012" i="1"/>
  <c r="U1008" i="1"/>
  <c r="U1004" i="1"/>
  <c r="U1000" i="1"/>
  <c r="U996" i="1"/>
  <c r="U992" i="1"/>
  <c r="U988" i="1"/>
  <c r="U984" i="1"/>
  <c r="U980" i="1"/>
  <c r="U976" i="1"/>
  <c r="U972" i="1"/>
  <c r="U968" i="1"/>
  <c r="U964" i="1"/>
  <c r="U960" i="1"/>
  <c r="U956" i="1"/>
  <c r="U952" i="1"/>
  <c r="U948" i="1"/>
  <c r="U944" i="1"/>
  <c r="U940" i="1"/>
  <c r="U936" i="1"/>
  <c r="U932" i="1"/>
  <c r="AG932" i="1"/>
  <c r="U928" i="1"/>
  <c r="U924" i="1"/>
  <c r="AG924" i="1"/>
  <c r="U920" i="1"/>
  <c r="U916" i="1"/>
  <c r="U912" i="1"/>
  <c r="U908" i="1"/>
  <c r="U904" i="1"/>
  <c r="U900" i="1"/>
  <c r="U896" i="1"/>
  <c r="U892" i="1"/>
  <c r="AG892" i="1"/>
  <c r="U888" i="1"/>
  <c r="U884" i="1"/>
  <c r="U880" i="1"/>
  <c r="U876" i="1"/>
  <c r="U872" i="1"/>
  <c r="U868" i="1"/>
  <c r="U864" i="1"/>
  <c r="U860" i="1"/>
  <c r="U856" i="1"/>
  <c r="AG856" i="1"/>
  <c r="U852" i="1"/>
  <c r="U848" i="1"/>
  <c r="U844" i="1"/>
  <c r="U840" i="1"/>
  <c r="U836" i="1"/>
  <c r="U832" i="1"/>
  <c r="U828" i="1"/>
  <c r="U824" i="1"/>
  <c r="U820" i="1"/>
  <c r="AG820" i="1"/>
  <c r="U816" i="1"/>
  <c r="U812" i="1"/>
  <c r="U808" i="1"/>
  <c r="AM808" i="1"/>
  <c r="U804" i="1"/>
  <c r="U800" i="1"/>
  <c r="U796" i="1"/>
  <c r="U792" i="1"/>
  <c r="U788" i="1"/>
  <c r="U784" i="1"/>
  <c r="U780" i="1"/>
  <c r="U776" i="1"/>
  <c r="U772" i="1"/>
  <c r="U768" i="1"/>
  <c r="U764" i="1"/>
  <c r="AM764" i="1"/>
  <c r="U760" i="1"/>
  <c r="U756" i="1"/>
  <c r="U752" i="1"/>
  <c r="AM752" i="1"/>
  <c r="U748" i="1"/>
  <c r="U744" i="1"/>
  <c r="U740" i="1"/>
  <c r="U736" i="1"/>
  <c r="U732" i="1"/>
  <c r="AM732" i="1"/>
  <c r="U728" i="1"/>
  <c r="U724" i="1"/>
  <c r="U720" i="1"/>
  <c r="U716" i="1"/>
  <c r="U712" i="1"/>
  <c r="U708" i="1"/>
  <c r="U704" i="1"/>
  <c r="U700" i="1"/>
  <c r="AG700" i="1"/>
  <c r="U696" i="1"/>
  <c r="U692" i="1"/>
  <c r="U688" i="1"/>
  <c r="U684" i="1"/>
  <c r="U680" i="1"/>
  <c r="U676" i="1"/>
  <c r="U672" i="1"/>
  <c r="U668" i="1"/>
  <c r="AG668" i="1"/>
  <c r="U664" i="1"/>
  <c r="U660" i="1"/>
  <c r="U656" i="1"/>
  <c r="U652" i="1"/>
  <c r="U648" i="1"/>
  <c r="U644" i="1"/>
  <c r="U640" i="1"/>
  <c r="U636" i="1"/>
  <c r="U632" i="1"/>
  <c r="U628" i="1"/>
  <c r="U624" i="1"/>
  <c r="U620" i="1"/>
  <c r="AM620" i="1"/>
  <c r="AG620" i="1"/>
  <c r="U616" i="1"/>
  <c r="U612" i="1"/>
  <c r="AG612" i="1"/>
  <c r="U608" i="1"/>
  <c r="U604" i="1"/>
  <c r="U600" i="1"/>
  <c r="U596" i="1"/>
  <c r="U592" i="1"/>
  <c r="U588" i="1"/>
  <c r="U584" i="1"/>
  <c r="U580" i="1"/>
  <c r="U576" i="1"/>
  <c r="U572" i="1"/>
  <c r="AM572" i="1"/>
  <c r="U568" i="1"/>
  <c r="U564" i="1"/>
  <c r="U560" i="1"/>
  <c r="U556" i="1"/>
  <c r="U552" i="1"/>
  <c r="U548" i="1"/>
  <c r="U544" i="1"/>
  <c r="U540" i="1"/>
  <c r="U536" i="1"/>
  <c r="U532" i="1"/>
  <c r="U528" i="1"/>
  <c r="U524" i="1"/>
  <c r="U520" i="1"/>
  <c r="U516" i="1"/>
  <c r="U512" i="1"/>
  <c r="AM512" i="1"/>
  <c r="U508" i="1"/>
  <c r="U504" i="1"/>
  <c r="U500" i="1"/>
  <c r="U496" i="1"/>
  <c r="U492" i="1"/>
  <c r="U488" i="1"/>
  <c r="U484" i="1"/>
  <c r="AG484" i="1"/>
  <c r="U480" i="1"/>
  <c r="U476" i="1"/>
  <c r="U472" i="1"/>
  <c r="AM472" i="1"/>
  <c r="U468" i="1"/>
  <c r="U464" i="1"/>
  <c r="U460" i="1"/>
  <c r="U456" i="1"/>
  <c r="U452" i="1"/>
  <c r="U448" i="1"/>
  <c r="U444" i="1"/>
  <c r="U440" i="1"/>
  <c r="U436" i="1"/>
  <c r="U432" i="1"/>
  <c r="U428" i="1"/>
  <c r="AG428" i="1"/>
  <c r="U424" i="1"/>
  <c r="AG424" i="1"/>
  <c r="U420" i="1"/>
  <c r="U416" i="1"/>
  <c r="AG416" i="1"/>
  <c r="U412" i="1"/>
  <c r="U408" i="1"/>
  <c r="U404" i="1"/>
  <c r="U400" i="1"/>
  <c r="U396" i="1"/>
  <c r="U392" i="1"/>
  <c r="AM392" i="1"/>
  <c r="U388" i="1"/>
  <c r="U384" i="1"/>
  <c r="U380" i="1"/>
  <c r="U376" i="1"/>
  <c r="U372" i="1"/>
  <c r="U368" i="1"/>
  <c r="U364" i="1"/>
  <c r="U360" i="1"/>
  <c r="U356" i="1"/>
  <c r="U352" i="1"/>
  <c r="AM352" i="1"/>
  <c r="AG352" i="1"/>
  <c r="U348" i="1"/>
  <c r="U344" i="1"/>
  <c r="U340" i="1"/>
  <c r="U336" i="1"/>
  <c r="AG336" i="1"/>
  <c r="U332" i="1"/>
  <c r="U328" i="1"/>
  <c r="U324" i="1"/>
  <c r="U320" i="1"/>
  <c r="AG320" i="1"/>
  <c r="U316" i="1"/>
  <c r="U312" i="1"/>
  <c r="U308" i="1"/>
  <c r="U304" i="1"/>
  <c r="AG304" i="1"/>
  <c r="U300" i="1"/>
  <c r="U296" i="1"/>
  <c r="U292" i="1"/>
  <c r="U288" i="1"/>
  <c r="U284" i="1"/>
  <c r="U280" i="1"/>
  <c r="AM280" i="1"/>
  <c r="U276" i="1"/>
  <c r="U272" i="1"/>
  <c r="AG272" i="1"/>
  <c r="U268" i="1"/>
  <c r="U264" i="1"/>
  <c r="U260" i="1"/>
  <c r="U256" i="1"/>
  <c r="AM256" i="1"/>
  <c r="U252" i="1"/>
  <c r="U248" i="1"/>
  <c r="AG248" i="1"/>
  <c r="U244" i="1"/>
  <c r="U240" i="1"/>
  <c r="U236" i="1"/>
  <c r="U232" i="1"/>
  <c r="AG232" i="1"/>
  <c r="U228" i="1"/>
  <c r="U224" i="1"/>
  <c r="U220" i="1"/>
  <c r="U216" i="1"/>
  <c r="U212" i="1"/>
  <c r="U208" i="1"/>
  <c r="U204" i="1"/>
  <c r="U200" i="1"/>
  <c r="AG200" i="1"/>
  <c r="U196" i="1"/>
  <c r="U192" i="1"/>
  <c r="U188" i="1"/>
  <c r="U184" i="1"/>
  <c r="AG184" i="1"/>
  <c r="U180" i="1"/>
  <c r="U176" i="1"/>
  <c r="U172" i="1"/>
  <c r="U168" i="1"/>
  <c r="U164" i="1"/>
  <c r="U160" i="1"/>
  <c r="AG160" i="1"/>
  <c r="U156" i="1"/>
  <c r="AM156" i="1"/>
  <c r="U152" i="1"/>
  <c r="U148" i="1"/>
  <c r="U144" i="1"/>
  <c r="U140" i="1"/>
  <c r="U136" i="1"/>
  <c r="AM136" i="1"/>
  <c r="U132" i="1"/>
  <c r="U128" i="1"/>
  <c r="U124" i="1"/>
  <c r="AM124" i="1"/>
  <c r="U120" i="1"/>
  <c r="U116" i="1"/>
  <c r="U112" i="1"/>
  <c r="U108" i="1"/>
  <c r="U104" i="1"/>
  <c r="AM104" i="1"/>
  <c r="U100" i="1"/>
  <c r="U96" i="1"/>
  <c r="AG96" i="1"/>
  <c r="U92" i="1"/>
  <c r="U88" i="1"/>
  <c r="AM88" i="1"/>
  <c r="U84" i="1"/>
  <c r="U80" i="1"/>
  <c r="U76" i="1"/>
  <c r="AM76" i="1"/>
  <c r="U72" i="1"/>
  <c r="AG72" i="1"/>
  <c r="U68" i="1"/>
  <c r="U64" i="1"/>
  <c r="U60" i="1"/>
  <c r="AM60" i="1"/>
  <c r="U56" i="1"/>
  <c r="AG56" i="1"/>
  <c r="U52" i="1"/>
  <c r="U48" i="1"/>
  <c r="AJ47" i="1"/>
  <c r="AG47" i="1" s="1"/>
  <c r="U44" i="1"/>
  <c r="AJ43" i="1"/>
  <c r="AG43" i="1" s="1"/>
  <c r="U40" i="1"/>
  <c r="AJ39" i="1"/>
  <c r="AG39" i="1" s="1"/>
  <c r="U36" i="1"/>
  <c r="AJ35" i="1"/>
  <c r="AG35" i="1" s="1"/>
  <c r="U32" i="1"/>
  <c r="AJ31" i="1"/>
  <c r="AG31" i="1" s="1"/>
  <c r="U28" i="1"/>
  <c r="AJ27" i="1"/>
  <c r="AG27" i="1" s="1"/>
  <c r="U24" i="1"/>
  <c r="AJ23" i="1"/>
  <c r="AG23" i="1" s="1"/>
  <c r="AJ17" i="1"/>
  <c r="U14" i="1"/>
  <c r="AJ13" i="1"/>
  <c r="U10" i="1"/>
  <c r="AJ9" i="1"/>
  <c r="AJ14" i="1"/>
  <c r="AJ1803" i="1"/>
  <c r="AG1803" i="1" s="1"/>
  <c r="AJ1787" i="1"/>
  <c r="AG1787" i="1" s="1"/>
  <c r="AJ1771" i="1"/>
  <c r="AG1771" i="1" s="1"/>
  <c r="AJ1755" i="1"/>
  <c r="AG1755" i="1" s="1"/>
  <c r="AJ1739" i="1"/>
  <c r="AG1739" i="1" s="1"/>
  <c r="AJ1723" i="1"/>
  <c r="AG1723" i="1" s="1"/>
  <c r="AJ1707" i="1"/>
  <c r="AG1707" i="1" s="1"/>
  <c r="AJ1691" i="1"/>
  <c r="AG1691" i="1" s="1"/>
  <c r="AJ1675" i="1"/>
  <c r="AG1675" i="1" s="1"/>
  <c r="AJ1659" i="1"/>
  <c r="AG1659" i="1" s="1"/>
  <c r="AJ1643" i="1"/>
  <c r="AG1643" i="1" s="1"/>
  <c r="AJ1627" i="1"/>
  <c r="AG1627" i="1" s="1"/>
  <c r="AJ1611" i="1"/>
  <c r="AG1611" i="1" s="1"/>
  <c r="AJ1595" i="1"/>
  <c r="AG1595" i="1" s="1"/>
  <c r="AJ1579" i="1"/>
  <c r="AG1579" i="1" s="1"/>
  <c r="AJ1563" i="1"/>
  <c r="AG1563" i="1" s="1"/>
  <c r="AJ1547" i="1"/>
  <c r="AG1547" i="1" s="1"/>
  <c r="AJ1531" i="1"/>
  <c r="AG1531" i="1" s="1"/>
  <c r="AJ1515" i="1"/>
  <c r="AG1515" i="1" s="1"/>
  <c r="AJ1499" i="1"/>
  <c r="AG1499" i="1" s="1"/>
  <c r="AJ1483" i="1"/>
  <c r="AG1483" i="1" s="1"/>
  <c r="AJ1467" i="1"/>
  <c r="AG1467" i="1" s="1"/>
  <c r="AJ1451" i="1"/>
  <c r="AG1451" i="1" s="1"/>
  <c r="AJ1435" i="1"/>
  <c r="AG1435" i="1" s="1"/>
  <c r="AJ1419" i="1"/>
  <c r="AG1419" i="1" s="1"/>
  <c r="AJ1403" i="1"/>
  <c r="AG1403" i="1" s="1"/>
  <c r="AJ1387" i="1"/>
  <c r="AG1387" i="1" s="1"/>
  <c r="AJ1371" i="1"/>
  <c r="AG1371" i="1" s="1"/>
  <c r="AJ1355" i="1"/>
  <c r="AG1355" i="1" s="1"/>
  <c r="AJ1339" i="1"/>
  <c r="AG1339" i="1" s="1"/>
  <c r="AJ1323" i="1"/>
  <c r="AG1323" i="1" s="1"/>
  <c r="AJ1307" i="1"/>
  <c r="AG1307" i="1" s="1"/>
  <c r="AJ1291" i="1"/>
  <c r="AG1291" i="1" s="1"/>
  <c r="AJ1275" i="1"/>
  <c r="AG1275" i="1" s="1"/>
  <c r="AJ1259" i="1"/>
  <c r="AG1259" i="1" s="1"/>
  <c r="AJ1243" i="1"/>
  <c r="AG1243" i="1" s="1"/>
  <c r="AJ1227" i="1"/>
  <c r="AG1227" i="1" s="1"/>
  <c r="AJ1211" i="1"/>
  <c r="AG1211" i="1" s="1"/>
  <c r="AJ1195" i="1"/>
  <c r="AG1195" i="1" s="1"/>
  <c r="AJ1179" i="1"/>
  <c r="AG1179" i="1" s="1"/>
  <c r="AJ1163" i="1"/>
  <c r="AG1163" i="1" s="1"/>
  <c r="AJ1147" i="1"/>
  <c r="AG1147" i="1" s="1"/>
  <c r="AJ1131" i="1"/>
  <c r="AG1131" i="1" s="1"/>
  <c r="AJ1115" i="1"/>
  <c r="AG1115" i="1" s="1"/>
  <c r="AJ1099" i="1"/>
  <c r="AG1099" i="1" s="1"/>
  <c r="AJ1083" i="1"/>
  <c r="AG1083" i="1" s="1"/>
  <c r="AJ1067" i="1"/>
  <c r="AG1067" i="1" s="1"/>
  <c r="AJ1051" i="1"/>
  <c r="AG1051" i="1" s="1"/>
  <c r="AJ1035" i="1"/>
  <c r="AG1035" i="1" s="1"/>
  <c r="AJ1019" i="1"/>
  <c r="AG1019" i="1" s="1"/>
  <c r="AJ1003" i="1"/>
  <c r="AG1003" i="1" s="1"/>
  <c r="AJ987" i="1"/>
  <c r="AG987" i="1" s="1"/>
  <c r="AJ971" i="1"/>
  <c r="AG971" i="1" s="1"/>
  <c r="AJ955" i="1"/>
  <c r="AG955" i="1" s="1"/>
  <c r="AJ939" i="1"/>
  <c r="AG939" i="1" s="1"/>
  <c r="AJ923" i="1"/>
  <c r="AG923" i="1" s="1"/>
  <c r="AJ907" i="1"/>
  <c r="AG907" i="1" s="1"/>
  <c r="AJ891" i="1"/>
  <c r="AG891" i="1" s="1"/>
  <c r="AJ875" i="1"/>
  <c r="AG875" i="1" s="1"/>
  <c r="AJ859" i="1"/>
  <c r="AG859" i="1" s="1"/>
  <c r="AJ843" i="1"/>
  <c r="AG843" i="1" s="1"/>
  <c r="AJ827" i="1"/>
  <c r="AG827" i="1" s="1"/>
  <c r="AJ811" i="1"/>
  <c r="AG811" i="1" s="1"/>
  <c r="AJ795" i="1"/>
  <c r="AG795" i="1" s="1"/>
  <c r="AJ779" i="1"/>
  <c r="AG779" i="1" s="1"/>
  <c r="AJ763" i="1"/>
  <c r="AG763" i="1" s="1"/>
  <c r="AJ747" i="1"/>
  <c r="AG747" i="1" s="1"/>
  <c r="AJ731" i="1"/>
  <c r="AG731" i="1" s="1"/>
  <c r="AJ715" i="1"/>
  <c r="AG715" i="1" s="1"/>
  <c r="AJ699" i="1"/>
  <c r="AG699" i="1" s="1"/>
  <c r="AJ683" i="1"/>
  <c r="AG683" i="1" s="1"/>
  <c r="AJ667" i="1"/>
  <c r="AG667" i="1" s="1"/>
  <c r="AJ651" i="1"/>
  <c r="AG651" i="1" s="1"/>
  <c r="AJ635" i="1"/>
  <c r="AG635" i="1" s="1"/>
  <c r="AJ619" i="1"/>
  <c r="AG619" i="1" s="1"/>
  <c r="AJ603" i="1"/>
  <c r="AG603" i="1" s="1"/>
  <c r="AJ587" i="1"/>
  <c r="AG587" i="1" s="1"/>
  <c r="AJ571" i="1"/>
  <c r="AG571" i="1" s="1"/>
  <c r="AJ555" i="1"/>
  <c r="AG555" i="1" s="1"/>
  <c r="AJ539" i="1"/>
  <c r="AG539" i="1" s="1"/>
  <c r="AJ523" i="1"/>
  <c r="AG523" i="1" s="1"/>
  <c r="AJ507" i="1"/>
  <c r="AG507" i="1" s="1"/>
  <c r="AJ491" i="1"/>
  <c r="AG491" i="1" s="1"/>
  <c r="AJ475" i="1"/>
  <c r="AG475" i="1" s="1"/>
  <c r="AJ459" i="1"/>
  <c r="AG459" i="1" s="1"/>
  <c r="AJ443" i="1"/>
  <c r="AG443" i="1" s="1"/>
  <c r="AJ427" i="1"/>
  <c r="AG427" i="1" s="1"/>
  <c r="AJ411" i="1"/>
  <c r="AG411" i="1" s="1"/>
  <c r="AJ395" i="1"/>
  <c r="AG395" i="1" s="1"/>
  <c r="AJ379" i="1"/>
  <c r="AG379" i="1" s="1"/>
  <c r="AJ363" i="1"/>
  <c r="AG363" i="1" s="1"/>
  <c r="AJ347" i="1"/>
  <c r="AG347" i="1" s="1"/>
  <c r="AJ331" i="1"/>
  <c r="AG331" i="1" s="1"/>
  <c r="AJ315" i="1"/>
  <c r="AG315" i="1" s="1"/>
  <c r="AJ299" i="1"/>
  <c r="AG299" i="1" s="1"/>
  <c r="AJ283" i="1"/>
  <c r="AG283" i="1" s="1"/>
  <c r="AJ267" i="1"/>
  <c r="AG267" i="1" s="1"/>
  <c r="AJ251" i="1"/>
  <c r="AG251" i="1" s="1"/>
  <c r="AJ235" i="1"/>
  <c r="AG235" i="1" s="1"/>
  <c r="AJ219" i="1"/>
  <c r="AG219" i="1" s="1"/>
  <c r="AJ203" i="1"/>
  <c r="AG203" i="1" s="1"/>
  <c r="AJ187" i="1"/>
  <c r="AG187" i="1" s="1"/>
  <c r="AJ171" i="1"/>
  <c r="AG171" i="1" s="1"/>
  <c r="AJ155" i="1"/>
  <c r="AG155" i="1" s="1"/>
  <c r="AJ139" i="1"/>
  <c r="AG139" i="1" s="1"/>
  <c r="AJ123" i="1"/>
  <c r="AG123" i="1" s="1"/>
  <c r="AJ107" i="1"/>
  <c r="AG107" i="1" s="1"/>
  <c r="AJ91" i="1"/>
  <c r="AG91" i="1" s="1"/>
  <c r="AJ75" i="1"/>
  <c r="AG75" i="1" s="1"/>
  <c r="AJ59" i="1"/>
  <c r="AG59" i="1" s="1"/>
  <c r="AG1518" i="1"/>
  <c r="AG1134" i="1"/>
  <c r="AM589" i="1"/>
  <c r="U375" i="1"/>
  <c r="U371" i="1"/>
  <c r="AG371" i="1"/>
  <c r="U367" i="1"/>
  <c r="U363" i="1"/>
  <c r="U359" i="1"/>
  <c r="U355" i="1"/>
  <c r="U351" i="1"/>
  <c r="U347" i="1"/>
  <c r="U343" i="1"/>
  <c r="U339" i="1"/>
  <c r="U335" i="1"/>
  <c r="U331" i="1"/>
  <c r="U327" i="1"/>
  <c r="AG327" i="1"/>
  <c r="U323" i="1"/>
  <c r="U319" i="1"/>
  <c r="AG319" i="1"/>
  <c r="U315" i="1"/>
  <c r="U311" i="1"/>
  <c r="AM311" i="1"/>
  <c r="U307" i="1"/>
  <c r="AG307" i="1"/>
  <c r="U303" i="1"/>
  <c r="U299" i="1"/>
  <c r="U295" i="1"/>
  <c r="AM295" i="1"/>
  <c r="U291" i="1"/>
  <c r="U287" i="1"/>
  <c r="U283" i="1"/>
  <c r="U279" i="1"/>
  <c r="U275" i="1"/>
  <c r="U271" i="1"/>
  <c r="U267" i="1"/>
  <c r="U263" i="1"/>
  <c r="U259" i="1"/>
  <c r="U255" i="1"/>
  <c r="U251" i="1"/>
  <c r="U247" i="1"/>
  <c r="AG247" i="1"/>
  <c r="U243" i="1"/>
  <c r="AG243" i="1"/>
  <c r="U239" i="1"/>
  <c r="U235" i="1"/>
  <c r="U231" i="1"/>
  <c r="U227" i="1"/>
  <c r="U223" i="1"/>
  <c r="U219" i="1"/>
  <c r="U215" i="1"/>
  <c r="U211" i="1"/>
  <c r="U207" i="1"/>
  <c r="U203" i="1"/>
  <c r="U199" i="1"/>
  <c r="U195" i="1"/>
  <c r="U191" i="1"/>
  <c r="U187" i="1"/>
  <c r="U183" i="1"/>
  <c r="U179" i="1"/>
  <c r="U175" i="1"/>
  <c r="U171" i="1"/>
  <c r="U167" i="1"/>
  <c r="AG167" i="1"/>
  <c r="U163" i="1"/>
  <c r="U159" i="1"/>
  <c r="U155" i="1"/>
  <c r="U151" i="1"/>
  <c r="U147" i="1"/>
  <c r="U143" i="1"/>
  <c r="U139" i="1"/>
  <c r="AM139" i="1"/>
  <c r="U135" i="1"/>
  <c r="U131" i="1"/>
  <c r="U127" i="1"/>
  <c r="U123" i="1"/>
  <c r="U119" i="1"/>
  <c r="U115" i="1"/>
  <c r="U111" i="1"/>
  <c r="U107" i="1"/>
  <c r="U103" i="1"/>
  <c r="AG103" i="1"/>
  <c r="U99" i="1"/>
  <c r="U95" i="1"/>
  <c r="U91" i="1"/>
  <c r="U87" i="1"/>
  <c r="U83" i="1"/>
  <c r="U79" i="1"/>
  <c r="U75" i="1"/>
  <c r="U71" i="1"/>
  <c r="AG71" i="1"/>
  <c r="U67" i="1"/>
  <c r="U63" i="1"/>
  <c r="U59" i="1"/>
  <c r="U55" i="1"/>
  <c r="U51" i="1"/>
  <c r="U47" i="1"/>
  <c r="U43" i="1"/>
  <c r="U39" i="1"/>
  <c r="U35" i="1"/>
  <c r="U31" i="1"/>
  <c r="U27" i="1"/>
  <c r="U23" i="1"/>
  <c r="U17" i="1"/>
  <c r="U13" i="1"/>
  <c r="U9" i="1"/>
  <c r="V8" i="1" s="1"/>
  <c r="AJ8" i="1"/>
  <c r="AJ37" i="1"/>
  <c r="AG37" i="1" s="1"/>
  <c r="AJ33" i="1"/>
  <c r="AG33" i="1" s="1"/>
  <c r="AJ374" i="1"/>
  <c r="AG374" i="1" s="1"/>
  <c r="AJ370" i="1"/>
  <c r="AG370" i="1" s="1"/>
  <c r="AJ366" i="1"/>
  <c r="AG366" i="1" s="1"/>
  <c r="AJ362" i="1"/>
  <c r="AG362" i="1" s="1"/>
  <c r="AJ358" i="1"/>
  <c r="AG358" i="1" s="1"/>
  <c r="AJ354" i="1"/>
  <c r="AG354" i="1" s="1"/>
  <c r="AJ350" i="1"/>
  <c r="AG350" i="1" s="1"/>
  <c r="AJ346" i="1"/>
  <c r="AG346" i="1" s="1"/>
  <c r="AJ342" i="1"/>
  <c r="AG342" i="1" s="1"/>
  <c r="AJ338" i="1"/>
  <c r="AG338" i="1" s="1"/>
  <c r="AJ334" i="1"/>
  <c r="AG334" i="1" s="1"/>
  <c r="AJ330" i="1"/>
  <c r="AG330" i="1" s="1"/>
  <c r="AJ326" i="1"/>
  <c r="AG326" i="1" s="1"/>
  <c r="AJ322" i="1"/>
  <c r="AG322" i="1" s="1"/>
  <c r="AJ318" i="1"/>
  <c r="AG318" i="1" s="1"/>
  <c r="AJ314" i="1"/>
  <c r="AG314" i="1" s="1"/>
  <c r="AJ310" i="1"/>
  <c r="AG310" i="1" s="1"/>
  <c r="AJ306" i="1"/>
  <c r="AG306" i="1" s="1"/>
  <c r="AJ302" i="1"/>
  <c r="AG302" i="1" s="1"/>
  <c r="AJ298" i="1"/>
  <c r="AG298" i="1" s="1"/>
  <c r="AJ294" i="1"/>
  <c r="AG294" i="1" s="1"/>
  <c r="AJ290" i="1"/>
  <c r="AG290" i="1" s="1"/>
  <c r="AJ286" i="1"/>
  <c r="AG286" i="1" s="1"/>
  <c r="AJ282" i="1"/>
  <c r="AG282" i="1" s="1"/>
  <c r="AJ278" i="1"/>
  <c r="AG278" i="1" s="1"/>
  <c r="AJ274" i="1"/>
  <c r="AG274" i="1" s="1"/>
  <c r="AJ270" i="1"/>
  <c r="AG270" i="1" s="1"/>
  <c r="AJ266" i="1"/>
  <c r="AG266" i="1" s="1"/>
  <c r="AJ262" i="1"/>
  <c r="AG262" i="1" s="1"/>
  <c r="AJ258" i="1"/>
  <c r="AG258" i="1" s="1"/>
  <c r="AJ254" i="1"/>
  <c r="AG254" i="1" s="1"/>
  <c r="AJ250" i="1"/>
  <c r="AG250" i="1" s="1"/>
  <c r="AJ246" i="1"/>
  <c r="AG246" i="1" s="1"/>
  <c r="AJ242" i="1"/>
  <c r="AG242" i="1" s="1"/>
  <c r="AJ238" i="1"/>
  <c r="AG238" i="1" s="1"/>
  <c r="AJ234" i="1"/>
  <c r="AG234" i="1" s="1"/>
  <c r="AJ230" i="1"/>
  <c r="AG230" i="1" s="1"/>
  <c r="AJ226" i="1"/>
  <c r="AG226" i="1" s="1"/>
  <c r="AJ222" i="1"/>
  <c r="AG222" i="1" s="1"/>
  <c r="AJ218" i="1"/>
  <c r="AG218" i="1" s="1"/>
  <c r="AJ214" i="1"/>
  <c r="AG214" i="1" s="1"/>
  <c r="AJ210" i="1"/>
  <c r="AG210" i="1" s="1"/>
  <c r="AJ206" i="1"/>
  <c r="AG206" i="1" s="1"/>
  <c r="AJ202" i="1"/>
  <c r="AG202" i="1" s="1"/>
  <c r="AJ198" i="1"/>
  <c r="AG198" i="1" s="1"/>
  <c r="AJ194" i="1"/>
  <c r="AG194" i="1" s="1"/>
  <c r="AJ190" i="1"/>
  <c r="AG190" i="1" s="1"/>
  <c r="AJ186" i="1"/>
  <c r="AG186" i="1" s="1"/>
  <c r="AJ182" i="1"/>
  <c r="AG182" i="1" s="1"/>
  <c r="AJ178" i="1"/>
  <c r="AG178" i="1" s="1"/>
  <c r="AJ174" i="1"/>
  <c r="AG174" i="1" s="1"/>
  <c r="AJ170" i="1"/>
  <c r="AG170" i="1" s="1"/>
  <c r="AJ166" i="1"/>
  <c r="AG166" i="1" s="1"/>
  <c r="AJ162" i="1"/>
  <c r="AG162" i="1" s="1"/>
  <c r="AJ158" i="1"/>
  <c r="AG158" i="1" s="1"/>
  <c r="AJ154" i="1"/>
  <c r="AG154" i="1" s="1"/>
  <c r="AJ150" i="1"/>
  <c r="AG150" i="1" s="1"/>
  <c r="AJ146" i="1"/>
  <c r="AG146" i="1" s="1"/>
  <c r="AJ142" i="1"/>
  <c r="AG142" i="1" s="1"/>
  <c r="AJ138" i="1"/>
  <c r="AG138" i="1" s="1"/>
  <c r="AJ134" i="1"/>
  <c r="AG134" i="1" s="1"/>
  <c r="AJ130" i="1"/>
  <c r="AG130" i="1" s="1"/>
  <c r="AJ126" i="1"/>
  <c r="AG126" i="1" s="1"/>
  <c r="AJ122" i="1"/>
  <c r="AG122" i="1" s="1"/>
  <c r="AJ118" i="1"/>
  <c r="AG118" i="1" s="1"/>
  <c r="AJ114" i="1"/>
  <c r="AG114" i="1" s="1"/>
  <c r="AJ110" i="1"/>
  <c r="AG110" i="1" s="1"/>
  <c r="AJ106" i="1"/>
  <c r="AG106" i="1" s="1"/>
  <c r="AJ102" i="1"/>
  <c r="AG102" i="1" s="1"/>
  <c r="AJ98" i="1"/>
  <c r="AG98" i="1" s="1"/>
  <c r="AJ94" i="1"/>
  <c r="AG94" i="1" s="1"/>
  <c r="AJ90" i="1"/>
  <c r="AG90" i="1" s="1"/>
  <c r="AJ86" i="1"/>
  <c r="AG86" i="1" s="1"/>
  <c r="AJ82" i="1"/>
  <c r="AG82" i="1" s="1"/>
  <c r="AJ78" i="1"/>
  <c r="AG78" i="1" s="1"/>
  <c r="AJ74" i="1"/>
  <c r="AG74" i="1" s="1"/>
  <c r="AJ70" i="1"/>
  <c r="AG70" i="1" s="1"/>
  <c r="AJ66" i="1"/>
  <c r="AG66" i="1" s="1"/>
  <c r="AJ62" i="1"/>
  <c r="AG62" i="1" s="1"/>
  <c r="AJ58" i="1"/>
  <c r="AG58" i="1" s="1"/>
  <c r="AJ54" i="1"/>
  <c r="AG54" i="1" s="1"/>
  <c r="U378" i="1"/>
  <c r="U374" i="1"/>
  <c r="U370" i="1"/>
  <c r="U366" i="1"/>
  <c r="U362" i="1"/>
  <c r="AM362" i="1"/>
  <c r="U358" i="1"/>
  <c r="U354" i="1"/>
  <c r="U350" i="1"/>
  <c r="U346" i="1"/>
  <c r="U342" i="1"/>
  <c r="U338" i="1"/>
  <c r="U334" i="1"/>
  <c r="U330" i="1"/>
  <c r="U326" i="1"/>
  <c r="U322" i="1"/>
  <c r="U318" i="1"/>
  <c r="U314" i="1"/>
  <c r="U310" i="1"/>
  <c r="U306" i="1"/>
  <c r="U302" i="1"/>
  <c r="U298" i="1"/>
  <c r="U294" i="1"/>
  <c r="U290" i="1"/>
  <c r="U286" i="1"/>
  <c r="U282" i="1"/>
  <c r="U278" i="1"/>
  <c r="U274" i="1"/>
  <c r="U270" i="1"/>
  <c r="U266" i="1"/>
  <c r="U262" i="1"/>
  <c r="U258" i="1"/>
  <c r="U254" i="1"/>
  <c r="U250" i="1"/>
  <c r="U246" i="1"/>
  <c r="U242" i="1"/>
  <c r="U238" i="1"/>
  <c r="U234" i="1"/>
  <c r="U230" i="1"/>
  <c r="U226" i="1"/>
  <c r="U222" i="1"/>
  <c r="U218" i="1"/>
  <c r="U214" i="1"/>
  <c r="U210" i="1"/>
  <c r="U206" i="1"/>
  <c r="U202" i="1"/>
  <c r="U198" i="1"/>
  <c r="U194" i="1"/>
  <c r="U190" i="1"/>
  <c r="U186" i="1"/>
  <c r="U182" i="1"/>
  <c r="U178" i="1"/>
  <c r="U174" i="1"/>
  <c r="U170" i="1"/>
  <c r="U166" i="1"/>
  <c r="U162" i="1"/>
  <c r="U158" i="1"/>
  <c r="U154" i="1"/>
  <c r="U150" i="1"/>
  <c r="U146" i="1"/>
  <c r="U142" i="1"/>
  <c r="U138" i="1"/>
  <c r="U134" i="1"/>
  <c r="U130" i="1"/>
  <c r="U126" i="1"/>
  <c r="U122" i="1"/>
  <c r="AM122" i="1"/>
  <c r="U118" i="1"/>
  <c r="U114" i="1"/>
  <c r="U110" i="1"/>
  <c r="U106" i="1"/>
  <c r="U102" i="1"/>
  <c r="U98" i="1"/>
  <c r="U94" i="1"/>
  <c r="U90" i="1"/>
  <c r="U86" i="1"/>
  <c r="U82" i="1"/>
  <c r="U78" i="1"/>
  <c r="U74" i="1"/>
  <c r="U70" i="1"/>
  <c r="U66" i="1"/>
  <c r="U62" i="1"/>
  <c r="U58" i="1"/>
  <c r="U54" i="1"/>
  <c r="U50" i="1"/>
  <c r="U46" i="1"/>
  <c r="U42" i="1"/>
  <c r="U30" i="1"/>
  <c r="U26" i="1"/>
  <c r="U22" i="1"/>
  <c r="U21" i="1"/>
  <c r="AJ20" i="1"/>
  <c r="AJ16" i="1"/>
  <c r="AJ12" i="1"/>
  <c r="AJ50" i="1"/>
  <c r="AG50" i="1" s="1"/>
  <c r="AG34" i="1"/>
  <c r="AJ377" i="1"/>
  <c r="AG377" i="1" s="1"/>
  <c r="AJ373" i="1"/>
  <c r="AG373" i="1" s="1"/>
  <c r="AJ369" i="1"/>
  <c r="AG369" i="1" s="1"/>
  <c r="AJ365" i="1"/>
  <c r="AG365" i="1" s="1"/>
  <c r="AJ361" i="1"/>
  <c r="AG361" i="1" s="1"/>
  <c r="AJ357" i="1"/>
  <c r="AG357" i="1" s="1"/>
  <c r="AJ353" i="1"/>
  <c r="AG353" i="1" s="1"/>
  <c r="AJ349" i="1"/>
  <c r="AG349" i="1" s="1"/>
  <c r="AJ345" i="1"/>
  <c r="AG345" i="1" s="1"/>
  <c r="AJ341" i="1"/>
  <c r="AG341" i="1" s="1"/>
  <c r="AJ337" i="1"/>
  <c r="AG337" i="1" s="1"/>
  <c r="AJ333" i="1"/>
  <c r="AG333" i="1" s="1"/>
  <c r="AJ329" i="1"/>
  <c r="AG329" i="1" s="1"/>
  <c r="AJ325" i="1"/>
  <c r="AG325" i="1" s="1"/>
  <c r="AJ321" i="1"/>
  <c r="AG321" i="1" s="1"/>
  <c r="AJ317" i="1"/>
  <c r="AG317" i="1" s="1"/>
  <c r="AJ313" i="1"/>
  <c r="AG313" i="1" s="1"/>
  <c r="AJ309" i="1"/>
  <c r="AG309" i="1" s="1"/>
  <c r="AJ305" i="1"/>
  <c r="AG305" i="1" s="1"/>
  <c r="AJ301" i="1"/>
  <c r="AG301" i="1" s="1"/>
  <c r="AJ297" i="1"/>
  <c r="AG297" i="1" s="1"/>
  <c r="AJ293" i="1"/>
  <c r="AG293" i="1" s="1"/>
  <c r="AJ289" i="1"/>
  <c r="AG289" i="1" s="1"/>
  <c r="AJ285" i="1"/>
  <c r="AG285" i="1" s="1"/>
  <c r="AJ281" i="1"/>
  <c r="AG281" i="1" s="1"/>
  <c r="AJ277" i="1"/>
  <c r="AG277" i="1" s="1"/>
  <c r="AJ273" i="1"/>
  <c r="AG273" i="1" s="1"/>
  <c r="AJ269" i="1"/>
  <c r="AG269" i="1" s="1"/>
  <c r="AJ265" i="1"/>
  <c r="AG265" i="1" s="1"/>
  <c r="AJ261" i="1"/>
  <c r="AG261" i="1" s="1"/>
  <c r="AJ257" i="1"/>
  <c r="AG257" i="1" s="1"/>
  <c r="AJ253" i="1"/>
  <c r="AG253" i="1" s="1"/>
  <c r="AJ249" i="1"/>
  <c r="AG249" i="1" s="1"/>
  <c r="AJ245" i="1"/>
  <c r="AG245" i="1" s="1"/>
  <c r="AJ241" i="1"/>
  <c r="AG241" i="1" s="1"/>
  <c r="AJ237" i="1"/>
  <c r="AG237" i="1" s="1"/>
  <c r="AJ233" i="1"/>
  <c r="AG233" i="1" s="1"/>
  <c r="AJ229" i="1"/>
  <c r="AG229" i="1" s="1"/>
  <c r="AJ225" i="1"/>
  <c r="AG225" i="1" s="1"/>
  <c r="AJ221" i="1"/>
  <c r="AG221" i="1" s="1"/>
  <c r="AJ217" i="1"/>
  <c r="AG217" i="1" s="1"/>
  <c r="AJ213" i="1"/>
  <c r="AG213" i="1" s="1"/>
  <c r="AJ209" i="1"/>
  <c r="AG209" i="1" s="1"/>
  <c r="AJ205" i="1"/>
  <c r="AG205" i="1" s="1"/>
  <c r="AJ201" i="1"/>
  <c r="AG201" i="1" s="1"/>
  <c r="AJ197" i="1"/>
  <c r="AG197" i="1" s="1"/>
  <c r="AJ193" i="1"/>
  <c r="AG193" i="1" s="1"/>
  <c r="AJ189" i="1"/>
  <c r="AG189" i="1" s="1"/>
  <c r="AJ185" i="1"/>
  <c r="AG185" i="1" s="1"/>
  <c r="AJ181" i="1"/>
  <c r="AG181" i="1" s="1"/>
  <c r="AJ177" i="1"/>
  <c r="AG177" i="1" s="1"/>
  <c r="AJ173" i="1"/>
  <c r="AG173" i="1" s="1"/>
  <c r="AJ169" i="1"/>
  <c r="AG169" i="1" s="1"/>
  <c r="AJ165" i="1"/>
  <c r="AG165" i="1" s="1"/>
  <c r="AJ161" i="1"/>
  <c r="AG161" i="1" s="1"/>
  <c r="AJ157" i="1"/>
  <c r="AG157" i="1" s="1"/>
  <c r="AJ153" i="1"/>
  <c r="AG153" i="1" s="1"/>
  <c r="AJ149" i="1"/>
  <c r="AG149" i="1" s="1"/>
  <c r="AJ145" i="1"/>
  <c r="AG145" i="1" s="1"/>
  <c r="AJ141" i="1"/>
  <c r="AG141" i="1" s="1"/>
  <c r="AJ137" i="1"/>
  <c r="AG137" i="1" s="1"/>
  <c r="AJ133" i="1"/>
  <c r="AG133" i="1" s="1"/>
  <c r="AJ129" i="1"/>
  <c r="AG129" i="1" s="1"/>
  <c r="AJ125" i="1"/>
  <c r="AG125" i="1" s="1"/>
  <c r="AJ121" i="1"/>
  <c r="AG121" i="1" s="1"/>
  <c r="AJ117" i="1"/>
  <c r="AG117" i="1" s="1"/>
  <c r="AJ113" i="1"/>
  <c r="AG113" i="1" s="1"/>
  <c r="AJ109" i="1"/>
  <c r="AG109" i="1" s="1"/>
  <c r="AJ105" i="1"/>
  <c r="AG105" i="1" s="1"/>
  <c r="AJ101" i="1"/>
  <c r="AG101" i="1" s="1"/>
  <c r="AJ97" i="1"/>
  <c r="AG97" i="1" s="1"/>
  <c r="AJ93" i="1"/>
  <c r="AG93" i="1" s="1"/>
  <c r="AJ89" i="1"/>
  <c r="AG89" i="1" s="1"/>
  <c r="AJ85" i="1"/>
  <c r="AG85" i="1" s="1"/>
  <c r="AJ81" i="1"/>
  <c r="AG81" i="1" s="1"/>
  <c r="AJ77" i="1"/>
  <c r="AG77" i="1" s="1"/>
  <c r="AJ73" i="1"/>
  <c r="AG73" i="1" s="1"/>
  <c r="AJ69" i="1"/>
  <c r="AG69" i="1" s="1"/>
  <c r="AJ65" i="1"/>
  <c r="AG65" i="1" s="1"/>
  <c r="AJ61" i="1"/>
  <c r="AG61" i="1" s="1"/>
  <c r="AJ57" i="1"/>
  <c r="AG57" i="1" s="1"/>
  <c r="AJ53" i="1"/>
  <c r="AG53" i="1" s="1"/>
  <c r="AG19" i="1"/>
  <c r="AJ15" i="1"/>
  <c r="AG15" i="1" s="1"/>
  <c r="AJ11" i="1"/>
  <c r="AJ49" i="1"/>
  <c r="AG49" i="1" s="1"/>
  <c r="P11" i="1"/>
  <c r="P8" i="1"/>
  <c r="Q8" i="1"/>
  <c r="U1486" i="1"/>
  <c r="K11" i="1"/>
  <c r="O11" i="1" s="1"/>
  <c r="U1033" i="1"/>
  <c r="K10" i="1"/>
  <c r="O10" i="1" s="1"/>
  <c r="U601" i="1"/>
  <c r="K9" i="1"/>
  <c r="O9" i="1" s="1"/>
  <c r="U11" i="1"/>
  <c r="K8" i="1"/>
  <c r="J9" i="1"/>
  <c r="L9" i="1" s="1"/>
  <c r="S1034" i="1"/>
  <c r="M10" i="1" s="1"/>
  <c r="J10" i="1"/>
  <c r="L10" i="1" s="1"/>
  <c r="J11" i="1"/>
  <c r="L11" i="1" s="1"/>
  <c r="M9" i="1"/>
  <c r="Q10" i="1"/>
  <c r="J8" i="1"/>
  <c r="M8" i="1"/>
  <c r="I12" i="1"/>
  <c r="M11" i="1"/>
  <c r="N9" i="3"/>
  <c r="K10" i="3"/>
  <c r="L10" i="2"/>
  <c r="Q9" i="1"/>
  <c r="P9" i="1"/>
  <c r="Q11" i="1"/>
  <c r="AU1354" i="1" l="1"/>
  <c r="BC8" i="1"/>
  <c r="AM985" i="1"/>
  <c r="AM1213" i="1"/>
  <c r="AM1229" i="1"/>
  <c r="AM100" i="1"/>
  <c r="AM1284" i="1"/>
  <c r="AM1556" i="1"/>
  <c r="AM1780" i="1"/>
  <c r="AU662" i="1"/>
  <c r="V16" i="1"/>
  <c r="AU589" i="1"/>
  <c r="AU1529" i="1"/>
  <c r="AU1773" i="1"/>
  <c r="AU1570" i="1"/>
  <c r="AM484" i="1"/>
  <c r="AM1316" i="1"/>
  <c r="AM833" i="1"/>
  <c r="AR833" i="1" s="1"/>
  <c r="AM1493" i="1"/>
  <c r="AM234" i="1"/>
  <c r="AU814" i="1"/>
  <c r="AU834" i="1"/>
  <c r="AU1210" i="1"/>
  <c r="AU277" i="1"/>
  <c r="AU845" i="1"/>
  <c r="AU1289" i="1"/>
  <c r="AM1097" i="1"/>
  <c r="AM1137" i="1"/>
  <c r="AM290" i="1"/>
  <c r="AM822" i="1"/>
  <c r="AR822" i="1" s="1"/>
  <c r="AM918" i="1"/>
  <c r="AM1030" i="1"/>
  <c r="AM31" i="1"/>
  <c r="BK31" i="1" s="1"/>
  <c r="AM47" i="1"/>
  <c r="AR47" i="1" s="1"/>
  <c r="AM207" i="1"/>
  <c r="AM287" i="1"/>
  <c r="AM304" i="1"/>
  <c r="AM336" i="1"/>
  <c r="AR336" i="1" s="1"/>
  <c r="AM368" i="1"/>
  <c r="AM432" i="1"/>
  <c r="AM496" i="1"/>
  <c r="AM800" i="1"/>
  <c r="AR800" i="1" s="1"/>
  <c r="AM832" i="1"/>
  <c r="AM848" i="1"/>
  <c r="AM864" i="1"/>
  <c r="AM896" i="1"/>
  <c r="AR896" i="1" s="1"/>
  <c r="AM912" i="1"/>
  <c r="AM928" i="1"/>
  <c r="AM960" i="1"/>
  <c r="AM976" i="1"/>
  <c r="AR976" i="1" s="1"/>
  <c r="AM1072" i="1"/>
  <c r="AM1088" i="1"/>
  <c r="AM1120" i="1"/>
  <c r="AM1136" i="1"/>
  <c r="AR1136" i="1" s="1"/>
  <c r="AM1152" i="1"/>
  <c r="AM1168" i="1"/>
  <c r="AM1312" i="1"/>
  <c r="AM1360" i="1"/>
  <c r="BK1360" i="1" s="1"/>
  <c r="AM1472" i="1"/>
  <c r="AM1488" i="1"/>
  <c r="AM1536" i="1"/>
  <c r="AM1680" i="1"/>
  <c r="BK1680" i="1" s="1"/>
  <c r="AM1038" i="1"/>
  <c r="AM1570" i="1"/>
  <c r="AU1546" i="1"/>
  <c r="AU389" i="1"/>
  <c r="AU957" i="1"/>
  <c r="AU1309" i="1"/>
  <c r="AM473" i="1"/>
  <c r="AM497" i="1"/>
  <c r="AR497" i="1" s="1"/>
  <c r="AM505" i="1"/>
  <c r="AM757" i="1"/>
  <c r="AM1169" i="1"/>
  <c r="AM1449" i="1"/>
  <c r="AR1449" i="1" s="1"/>
  <c r="AM1465" i="1"/>
  <c r="AM1481" i="1"/>
  <c r="AM1593" i="1"/>
  <c r="AM1609" i="1"/>
  <c r="AR1609" i="1" s="1"/>
  <c r="AM44" i="1"/>
  <c r="AM91" i="1"/>
  <c r="AM108" i="1"/>
  <c r="AM140" i="1"/>
  <c r="AR140" i="1" s="1"/>
  <c r="AM172" i="1"/>
  <c r="AM204" i="1"/>
  <c r="AM220" i="1"/>
  <c r="AM476" i="1"/>
  <c r="AR476" i="1" s="1"/>
  <c r="AM492" i="1"/>
  <c r="AM748" i="1"/>
  <c r="AM1292" i="1"/>
  <c r="AM1420" i="1"/>
  <c r="BK1420" i="1" s="1"/>
  <c r="AM1468" i="1"/>
  <c r="AM1500" i="1"/>
  <c r="AM1516" i="1"/>
  <c r="AM1580" i="1"/>
  <c r="AR1580" i="1" s="1"/>
  <c r="AM1046" i="1"/>
  <c r="AU602" i="1"/>
  <c r="AU746" i="1"/>
  <c r="AU65" i="1"/>
  <c r="AU473" i="1"/>
  <c r="AU1041" i="1"/>
  <c r="AU1417" i="1"/>
  <c r="AU193" i="1"/>
  <c r="AU521" i="1"/>
  <c r="AU709" i="1"/>
  <c r="AU1757" i="1"/>
  <c r="AV541" i="1"/>
  <c r="AU541" i="1"/>
  <c r="AV1365" i="1"/>
  <c r="AU1365" i="1"/>
  <c r="AV973" i="1"/>
  <c r="AU973" i="1"/>
  <c r="AV1249" i="1"/>
  <c r="AU1249" i="1"/>
  <c r="AV1377" i="1"/>
  <c r="AU1377" i="1"/>
  <c r="AM1512" i="1"/>
  <c r="AR1512" i="1" s="1"/>
  <c r="AM1513" i="1"/>
  <c r="AV1018" i="1"/>
  <c r="AU1018" i="1"/>
  <c r="AV43" i="1"/>
  <c r="AU43" i="1"/>
  <c r="AM32" i="1"/>
  <c r="BK32" i="1" s="1"/>
  <c r="AM92" i="1"/>
  <c r="AM440" i="1"/>
  <c r="AR440" i="1" s="1"/>
  <c r="AM457" i="1"/>
  <c r="AM1153" i="1"/>
  <c r="AR1153" i="1" s="1"/>
  <c r="AU180" i="1"/>
  <c r="AU525" i="1"/>
  <c r="AU1767" i="1"/>
  <c r="AU68" i="1"/>
  <c r="AU112" i="1"/>
  <c r="AU244" i="1"/>
  <c r="AU372" i="1"/>
  <c r="AU500" i="1"/>
  <c r="AU628" i="1"/>
  <c r="AU756" i="1"/>
  <c r="AU884" i="1"/>
  <c r="AU1012" i="1"/>
  <c r="AU1140" i="1"/>
  <c r="AU1268" i="1"/>
  <c r="AU1396" i="1"/>
  <c r="AU1524" i="1"/>
  <c r="AU1652" i="1"/>
  <c r="AU1780" i="1"/>
  <c r="AU81" i="1"/>
  <c r="AV129" i="1"/>
  <c r="AU129" i="1"/>
  <c r="AU877" i="1"/>
  <c r="AV893" i="1"/>
  <c r="AU893" i="1"/>
  <c r="AV790" i="1"/>
  <c r="AU790" i="1"/>
  <c r="AV461" i="1"/>
  <c r="AU461" i="1"/>
  <c r="AV1505" i="1"/>
  <c r="AU1505" i="1"/>
  <c r="AV27" i="1"/>
  <c r="AU27" i="1"/>
  <c r="AV87" i="1"/>
  <c r="AU87" i="1"/>
  <c r="AV599" i="1"/>
  <c r="AU599" i="1"/>
  <c r="AV807" i="1"/>
  <c r="AU807" i="1"/>
  <c r="AV36" i="1"/>
  <c r="AU36" i="1"/>
  <c r="AV52" i="1"/>
  <c r="AU52" i="1"/>
  <c r="AV84" i="1"/>
  <c r="AU84" i="1"/>
  <c r="AV100" i="1"/>
  <c r="AU100" i="1"/>
  <c r="AV116" i="1"/>
  <c r="AU116" i="1"/>
  <c r="AV148" i="1"/>
  <c r="AU148" i="1"/>
  <c r="AV164" i="1"/>
  <c r="AU164" i="1"/>
  <c r="AV196" i="1"/>
  <c r="AU196" i="1"/>
  <c r="AV212" i="1"/>
  <c r="AU212" i="1"/>
  <c r="AV228" i="1"/>
  <c r="AU228" i="1"/>
  <c r="AV260" i="1"/>
  <c r="AU260" i="1"/>
  <c r="AV276" i="1"/>
  <c r="AU276" i="1"/>
  <c r="AV292" i="1"/>
  <c r="AU292" i="1"/>
  <c r="AV324" i="1"/>
  <c r="AU324" i="1"/>
  <c r="AV340" i="1"/>
  <c r="AU340" i="1"/>
  <c r="AV356" i="1"/>
  <c r="AU356" i="1"/>
  <c r="AV388" i="1"/>
  <c r="AU388" i="1"/>
  <c r="AV404" i="1"/>
  <c r="AU404" i="1"/>
  <c r="AV420" i="1"/>
  <c r="AU420" i="1"/>
  <c r="AV452" i="1"/>
  <c r="AU452" i="1"/>
  <c r="AV468" i="1"/>
  <c r="AU468" i="1"/>
  <c r="AV484" i="1"/>
  <c r="AU484" i="1"/>
  <c r="AV516" i="1"/>
  <c r="AU516" i="1"/>
  <c r="AV532" i="1"/>
  <c r="AU532" i="1"/>
  <c r="AV548" i="1"/>
  <c r="AU548" i="1"/>
  <c r="AV580" i="1"/>
  <c r="AU580" i="1"/>
  <c r="AV596" i="1"/>
  <c r="AU596" i="1"/>
  <c r="AV612" i="1"/>
  <c r="AU612" i="1"/>
  <c r="AV644" i="1"/>
  <c r="AU644" i="1"/>
  <c r="AV660" i="1"/>
  <c r="AU660" i="1"/>
  <c r="AV676" i="1"/>
  <c r="AU676" i="1"/>
  <c r="AV708" i="1"/>
  <c r="AU708" i="1"/>
  <c r="AV724" i="1"/>
  <c r="AU724" i="1"/>
  <c r="AM736" i="1"/>
  <c r="AV740" i="1"/>
  <c r="AU740" i="1"/>
  <c r="AM768" i="1"/>
  <c r="AR768" i="1" s="1"/>
  <c r="AV772" i="1"/>
  <c r="AU772" i="1"/>
  <c r="AV788" i="1"/>
  <c r="AU788" i="1"/>
  <c r="AV804" i="1"/>
  <c r="AU804" i="1"/>
  <c r="AV836" i="1"/>
  <c r="AU836" i="1"/>
  <c r="AV852" i="1"/>
  <c r="AU852" i="1"/>
  <c r="AV868" i="1"/>
  <c r="AU868" i="1"/>
  <c r="AV900" i="1"/>
  <c r="AU900" i="1"/>
  <c r="AV916" i="1"/>
  <c r="AU916" i="1"/>
  <c r="AV932" i="1"/>
  <c r="AU932" i="1"/>
  <c r="AV964" i="1"/>
  <c r="AU964" i="1"/>
  <c r="AV980" i="1"/>
  <c r="AU980" i="1"/>
  <c r="AV996" i="1"/>
  <c r="AU996" i="1"/>
  <c r="AV1028" i="1"/>
  <c r="AU1028" i="1"/>
  <c r="AV1044" i="1"/>
  <c r="AU1044" i="1"/>
  <c r="AV1060" i="1"/>
  <c r="AU1060" i="1"/>
  <c r="AV1092" i="1"/>
  <c r="AU1092" i="1"/>
  <c r="AV1108" i="1"/>
  <c r="AU1108" i="1"/>
  <c r="AV1124" i="1"/>
  <c r="AU1124" i="1"/>
  <c r="AV1156" i="1"/>
  <c r="AU1156" i="1"/>
  <c r="AV1172" i="1"/>
  <c r="AU1172" i="1"/>
  <c r="AV1188" i="1"/>
  <c r="AU1188" i="1"/>
  <c r="AV1220" i="1"/>
  <c r="AU1220" i="1"/>
  <c r="AV1236" i="1"/>
  <c r="AU1236" i="1"/>
  <c r="AV1252" i="1"/>
  <c r="AU1252" i="1"/>
  <c r="AV1284" i="1"/>
  <c r="AU1284" i="1"/>
  <c r="AV1300" i="1"/>
  <c r="AU1300" i="1"/>
  <c r="AV1316" i="1"/>
  <c r="AU1316" i="1"/>
  <c r="AV1348" i="1"/>
  <c r="AU1348" i="1"/>
  <c r="AV1364" i="1"/>
  <c r="AU1364" i="1"/>
  <c r="AV1380" i="1"/>
  <c r="AU1380" i="1"/>
  <c r="AV1412" i="1"/>
  <c r="AU1412" i="1"/>
  <c r="AV1428" i="1"/>
  <c r="AU1428" i="1"/>
  <c r="AV1444" i="1"/>
  <c r="AU1444" i="1"/>
  <c r="AV1476" i="1"/>
  <c r="AU1476" i="1"/>
  <c r="AV1492" i="1"/>
  <c r="AU1492" i="1"/>
  <c r="AV1508" i="1"/>
  <c r="AU1508" i="1"/>
  <c r="AV1540" i="1"/>
  <c r="AU1540" i="1"/>
  <c r="AM1552" i="1"/>
  <c r="AV1556" i="1"/>
  <c r="AU1556" i="1"/>
  <c r="AV1572" i="1"/>
  <c r="AU1572" i="1"/>
  <c r="AV1604" i="1"/>
  <c r="AU1604" i="1"/>
  <c r="AV1620" i="1"/>
  <c r="AU1620" i="1"/>
  <c r="AV1636" i="1"/>
  <c r="AU1636" i="1"/>
  <c r="AV1668" i="1"/>
  <c r="AU1668" i="1"/>
  <c r="AV1684" i="1"/>
  <c r="AU1684" i="1"/>
  <c r="AV1700" i="1"/>
  <c r="AU1700" i="1"/>
  <c r="AV1732" i="1"/>
  <c r="AU1732" i="1"/>
  <c r="AV1748" i="1"/>
  <c r="AU1748" i="1"/>
  <c r="AV1764" i="1"/>
  <c r="AU1764" i="1"/>
  <c r="AV1796" i="1"/>
  <c r="AU1796" i="1"/>
  <c r="AV1431" i="1"/>
  <c r="AU1431" i="1"/>
  <c r="AV1623" i="1"/>
  <c r="AU1623" i="1"/>
  <c r="AM1544" i="1"/>
  <c r="BK1544" i="1" s="1"/>
  <c r="V19" i="1"/>
  <c r="AU535" i="1"/>
  <c r="AU578" i="1"/>
  <c r="AV726" i="1"/>
  <c r="AU726" i="1"/>
  <c r="AU309" i="1"/>
  <c r="AV325" i="1"/>
  <c r="AU325" i="1"/>
  <c r="AU1089" i="1"/>
  <c r="AV1105" i="1"/>
  <c r="AU1105" i="1"/>
  <c r="AV11" i="1"/>
  <c r="AU11" i="1"/>
  <c r="AM408" i="1"/>
  <c r="BK408" i="1" s="1"/>
  <c r="AM409" i="1"/>
  <c r="AV1297" i="1"/>
  <c r="AU1297" i="1"/>
  <c r="AV1425" i="1"/>
  <c r="AU1425" i="1"/>
  <c r="AV1553" i="1"/>
  <c r="AU1553" i="1"/>
  <c r="AM570" i="1"/>
  <c r="BK570" i="1" s="1"/>
  <c r="AM846" i="1"/>
  <c r="AM854" i="1"/>
  <c r="BK854" i="1" s="1"/>
  <c r="AM894" i="1"/>
  <c r="AM902" i="1"/>
  <c r="AR902" i="1" s="1"/>
  <c r="AM950" i="1"/>
  <c r="AM958" i="1"/>
  <c r="AR958" i="1" s="1"/>
  <c r="AM998" i="1"/>
  <c r="AM1014" i="1"/>
  <c r="AR1014" i="1" s="1"/>
  <c r="AV1146" i="1"/>
  <c r="AU1146" i="1"/>
  <c r="AM1210" i="1"/>
  <c r="AM1218" i="1"/>
  <c r="BK1218" i="1" s="1"/>
  <c r="AM1586" i="1"/>
  <c r="AM1673" i="1"/>
  <c r="AR1673" i="1" s="1"/>
  <c r="AV23" i="1"/>
  <c r="AU23" i="1"/>
  <c r="AV39" i="1"/>
  <c r="AU39" i="1"/>
  <c r="AV551" i="1"/>
  <c r="AU551" i="1"/>
  <c r="AV615" i="1"/>
  <c r="AU615" i="1"/>
  <c r="AV32" i="1"/>
  <c r="AU32" i="1"/>
  <c r="AV64" i="1"/>
  <c r="AU64" i="1"/>
  <c r="AV80" i="1"/>
  <c r="AU80" i="1"/>
  <c r="AV96" i="1"/>
  <c r="AU96" i="1"/>
  <c r="AV128" i="1"/>
  <c r="AU128" i="1"/>
  <c r="AV144" i="1"/>
  <c r="AU144" i="1"/>
  <c r="AV160" i="1"/>
  <c r="AU160" i="1"/>
  <c r="AV192" i="1"/>
  <c r="AU192" i="1"/>
  <c r="AV208" i="1"/>
  <c r="AU208" i="1"/>
  <c r="AV224" i="1"/>
  <c r="AU224" i="1"/>
  <c r="AV256" i="1"/>
  <c r="AU256" i="1"/>
  <c r="AV272" i="1"/>
  <c r="AU272" i="1"/>
  <c r="AV288" i="1"/>
  <c r="AU288" i="1"/>
  <c r="AV320" i="1"/>
  <c r="AU320" i="1"/>
  <c r="AV336" i="1"/>
  <c r="AU336" i="1"/>
  <c r="AV352" i="1"/>
  <c r="AU352" i="1"/>
  <c r="AV384" i="1"/>
  <c r="AU384" i="1"/>
  <c r="AV400" i="1"/>
  <c r="AU400" i="1"/>
  <c r="AV416" i="1"/>
  <c r="AU416" i="1"/>
  <c r="AV448" i="1"/>
  <c r="AU448" i="1"/>
  <c r="AV464" i="1"/>
  <c r="AU464" i="1"/>
  <c r="AV480" i="1"/>
  <c r="AU480" i="1"/>
  <c r="AM508" i="1"/>
  <c r="AV512" i="1"/>
  <c r="AU512" i="1"/>
  <c r="AV528" i="1"/>
  <c r="AU528" i="1"/>
  <c r="AV544" i="1"/>
  <c r="AU544" i="1"/>
  <c r="AV576" i="1"/>
  <c r="AU576" i="1"/>
  <c r="AV592" i="1"/>
  <c r="AU592" i="1"/>
  <c r="AM604" i="1"/>
  <c r="AR604" i="1" s="1"/>
  <c r="AV608" i="1"/>
  <c r="AU608" i="1"/>
  <c r="AV640" i="1"/>
  <c r="AU640" i="1"/>
  <c r="AV656" i="1"/>
  <c r="AU656" i="1"/>
  <c r="AV672" i="1"/>
  <c r="AU672" i="1"/>
  <c r="AM684" i="1"/>
  <c r="AV704" i="1"/>
  <c r="AU704" i="1"/>
  <c r="AV720" i="1"/>
  <c r="AU720" i="1"/>
  <c r="AV736" i="1"/>
  <c r="AU736" i="1"/>
  <c r="AV768" i="1"/>
  <c r="AU768" i="1"/>
  <c r="AV784" i="1"/>
  <c r="AU784" i="1"/>
  <c r="AV800" i="1"/>
  <c r="AU800" i="1"/>
  <c r="AV832" i="1"/>
  <c r="AU832" i="1"/>
  <c r="AV848" i="1"/>
  <c r="AU848" i="1"/>
  <c r="AV864" i="1"/>
  <c r="AU864" i="1"/>
  <c r="AV896" i="1"/>
  <c r="AU896" i="1"/>
  <c r="AV912" i="1"/>
  <c r="AU912" i="1"/>
  <c r="AV928" i="1"/>
  <c r="AU928" i="1"/>
  <c r="AV960" i="1"/>
  <c r="AU960" i="1"/>
  <c r="AV976" i="1"/>
  <c r="AU976" i="1"/>
  <c r="AV992" i="1"/>
  <c r="AU992" i="1"/>
  <c r="AV1024" i="1"/>
  <c r="AU1024" i="1"/>
  <c r="AV1040" i="1"/>
  <c r="AU1040" i="1"/>
  <c r="AV1056" i="1"/>
  <c r="AU1056" i="1"/>
  <c r="AV1088" i="1"/>
  <c r="AU1088" i="1"/>
  <c r="AV1104" i="1"/>
  <c r="AU1104" i="1"/>
  <c r="AM1116" i="1"/>
  <c r="AR1116" i="1" s="1"/>
  <c r="AV1120" i="1"/>
  <c r="AU1120" i="1"/>
  <c r="AV1152" i="1"/>
  <c r="AU1152" i="1"/>
  <c r="AV1168" i="1"/>
  <c r="AU1168" i="1"/>
  <c r="AV1184" i="1"/>
  <c r="AU1184" i="1"/>
  <c r="AM1196" i="1"/>
  <c r="AV1216" i="1"/>
  <c r="AU1216" i="1"/>
  <c r="AV1232" i="1"/>
  <c r="AU1232" i="1"/>
  <c r="AM1244" i="1"/>
  <c r="AR1244" i="1" s="1"/>
  <c r="AV1248" i="1"/>
  <c r="AU1248" i="1"/>
  <c r="AV1280" i="1"/>
  <c r="AU1280" i="1"/>
  <c r="AV1296" i="1"/>
  <c r="AU1296" i="1"/>
  <c r="AV1312" i="1"/>
  <c r="AU1312" i="1"/>
  <c r="AM1340" i="1"/>
  <c r="AV1344" i="1"/>
  <c r="AU1344" i="1"/>
  <c r="AV1360" i="1"/>
  <c r="AU1360" i="1"/>
  <c r="AV1376" i="1"/>
  <c r="AU1376" i="1"/>
  <c r="AV1408" i="1"/>
  <c r="AU1408" i="1"/>
  <c r="AV1424" i="1"/>
  <c r="AU1424" i="1"/>
  <c r="AV1440" i="1"/>
  <c r="AU1440" i="1"/>
  <c r="AV1472" i="1"/>
  <c r="AU1472" i="1"/>
  <c r="AV1488" i="1"/>
  <c r="AU1488" i="1"/>
  <c r="AV1504" i="1"/>
  <c r="AU1504" i="1"/>
  <c r="AV1536" i="1"/>
  <c r="AU1536" i="1"/>
  <c r="AV1552" i="1"/>
  <c r="AU1552" i="1"/>
  <c r="AV1568" i="1"/>
  <c r="AU1568" i="1"/>
  <c r="AM1596" i="1"/>
  <c r="AR1596" i="1" s="1"/>
  <c r="AV1600" i="1"/>
  <c r="AU1600" i="1"/>
  <c r="AV1616" i="1"/>
  <c r="AU1616" i="1"/>
  <c r="AM1628" i="1"/>
  <c r="AV1632" i="1"/>
  <c r="AU1632" i="1"/>
  <c r="AM1660" i="1"/>
  <c r="AR1660" i="1" s="1"/>
  <c r="AV1664" i="1"/>
  <c r="AU1664" i="1"/>
  <c r="AV1680" i="1"/>
  <c r="AU1680" i="1"/>
  <c r="AV1696" i="1"/>
  <c r="AU1696" i="1"/>
  <c r="AV1728" i="1"/>
  <c r="AU1728" i="1"/>
  <c r="AM1740" i="1"/>
  <c r="AV1744" i="1"/>
  <c r="AU1744" i="1"/>
  <c r="AV1760" i="1"/>
  <c r="AU1760" i="1"/>
  <c r="AV1792" i="1"/>
  <c r="AU1792" i="1"/>
  <c r="AV1808" i="1"/>
  <c r="AU1808" i="1"/>
  <c r="AV1159" i="1"/>
  <c r="AU1159" i="1"/>
  <c r="AM425" i="1"/>
  <c r="AR425" i="1" s="1"/>
  <c r="AM765" i="1"/>
  <c r="AR765" i="1" s="1"/>
  <c r="AM758" i="1"/>
  <c r="AR758" i="1" s="1"/>
  <c r="AU34" i="1"/>
  <c r="AU1463" i="1"/>
  <c r="AU304" i="1"/>
  <c r="AU432" i="1"/>
  <c r="AU560" i="1"/>
  <c r="AU688" i="1"/>
  <c r="AU816" i="1"/>
  <c r="AU944" i="1"/>
  <c r="AU1072" i="1"/>
  <c r="AU1200" i="1"/>
  <c r="AU1328" i="1"/>
  <c r="AU1456" i="1"/>
  <c r="AU1584" i="1"/>
  <c r="AU1712" i="1"/>
  <c r="AU1338" i="1"/>
  <c r="AV1382" i="1"/>
  <c r="AU1382" i="1"/>
  <c r="AV677" i="1"/>
  <c r="AU677" i="1"/>
  <c r="AU1585" i="1"/>
  <c r="AV1601" i="1"/>
  <c r="AU1601" i="1"/>
  <c r="AV18" i="1"/>
  <c r="AU18" i="1"/>
  <c r="AV558" i="1"/>
  <c r="AU558" i="1"/>
  <c r="AV702" i="1"/>
  <c r="AU702" i="1"/>
  <c r="AU950" i="1"/>
  <c r="AV994" i="1"/>
  <c r="AU994" i="1"/>
  <c r="AU1670" i="1"/>
  <c r="AV1714" i="1"/>
  <c r="AU1714" i="1"/>
  <c r="AU209" i="1"/>
  <c r="AV241" i="1"/>
  <c r="AU241" i="1"/>
  <c r="AU405" i="1"/>
  <c r="AV437" i="1"/>
  <c r="AU437" i="1"/>
  <c r="AU605" i="1"/>
  <c r="AV637" i="1"/>
  <c r="AU637" i="1"/>
  <c r="AU761" i="1"/>
  <c r="AV777" i="1"/>
  <c r="AU777" i="1"/>
  <c r="AU977" i="1"/>
  <c r="AV1009" i="1"/>
  <c r="AU1009" i="1"/>
  <c r="AU1169" i="1"/>
  <c r="AV1217" i="1"/>
  <c r="AU1217" i="1"/>
  <c r="AU1437" i="1"/>
  <c r="AV1457" i="1"/>
  <c r="AU1457" i="1"/>
  <c r="AU1290" i="1"/>
  <c r="AU1398" i="1"/>
  <c r="AV1486" i="1"/>
  <c r="AU1486" i="1"/>
  <c r="AU538" i="1"/>
  <c r="AU618" i="1"/>
  <c r="AU682" i="1"/>
  <c r="AU770" i="1"/>
  <c r="AU858" i="1"/>
  <c r="AU1166" i="1"/>
  <c r="AU1502" i="1"/>
  <c r="AU1802" i="1"/>
  <c r="AU145" i="1"/>
  <c r="AU257" i="1"/>
  <c r="AU341" i="1"/>
  <c r="AU453" i="1"/>
  <c r="AU573" i="1"/>
  <c r="AU653" i="1"/>
  <c r="AU693" i="1"/>
  <c r="AU829" i="1"/>
  <c r="AU909" i="1"/>
  <c r="AU1025" i="1"/>
  <c r="AU1137" i="1"/>
  <c r="AU1237" i="1"/>
  <c r="AU1385" i="1"/>
  <c r="AU1513" i="1"/>
  <c r="AU1653" i="1"/>
  <c r="AM380" i="1"/>
  <c r="BK380" i="1" s="1"/>
  <c r="AM428" i="1"/>
  <c r="AR428" i="1" s="1"/>
  <c r="AM529" i="1"/>
  <c r="AM545" i="1"/>
  <c r="AR545" i="1" s="1"/>
  <c r="AM561" i="1"/>
  <c r="AR561" i="1" s="1"/>
  <c r="AM577" i="1"/>
  <c r="AR577" i="1" s="1"/>
  <c r="AM593" i="1"/>
  <c r="AM608" i="1"/>
  <c r="AR608" i="1" s="1"/>
  <c r="AM624" i="1"/>
  <c r="AR624" i="1" s="1"/>
  <c r="AM688" i="1"/>
  <c r="AR688" i="1" s="1"/>
  <c r="AM704" i="1"/>
  <c r="AM797" i="1"/>
  <c r="AR797" i="1" s="1"/>
  <c r="AM813" i="1"/>
  <c r="BK813" i="1" s="1"/>
  <c r="AM829" i="1"/>
  <c r="AR829" i="1" s="1"/>
  <c r="AM845" i="1"/>
  <c r="AM853" i="1"/>
  <c r="AR853" i="1" s="1"/>
  <c r="AM860" i="1"/>
  <c r="AR860" i="1" s="1"/>
  <c r="AM876" i="1"/>
  <c r="BK876" i="1" s="1"/>
  <c r="AM892" i="1"/>
  <c r="AM909" i="1"/>
  <c r="BK909" i="1" s="1"/>
  <c r="AM924" i="1"/>
  <c r="BK924" i="1" s="1"/>
  <c r="AM941" i="1"/>
  <c r="BK941" i="1" s="1"/>
  <c r="AM957" i="1"/>
  <c r="AM1308" i="1"/>
  <c r="BK1308" i="1" s="1"/>
  <c r="AM1436" i="1"/>
  <c r="BK1436" i="1" s="1"/>
  <c r="AM1497" i="1"/>
  <c r="BK1497" i="1" s="1"/>
  <c r="AM1632" i="1"/>
  <c r="AM1664" i="1"/>
  <c r="BK1664" i="1" s="1"/>
  <c r="AM1676" i="1"/>
  <c r="AR1676" i="1" s="1"/>
  <c r="AM1744" i="1"/>
  <c r="BK1744" i="1" s="1"/>
  <c r="AM1760" i="1"/>
  <c r="AM1777" i="1"/>
  <c r="AR1777" i="1" s="1"/>
  <c r="AM1793" i="1"/>
  <c r="AM94" i="1"/>
  <c r="AR94" i="1" s="1"/>
  <c r="AM102" i="1"/>
  <c r="AM110" i="1"/>
  <c r="BK110" i="1" s="1"/>
  <c r="AM126" i="1"/>
  <c r="AR126" i="1" s="1"/>
  <c r="AM150" i="1"/>
  <c r="AR150" i="1" s="1"/>
  <c r="AM166" i="1"/>
  <c r="AM174" i="1"/>
  <c r="AR174" i="1" s="1"/>
  <c r="AM190" i="1"/>
  <c r="AR190" i="1" s="1"/>
  <c r="AM198" i="1"/>
  <c r="AR198" i="1" s="1"/>
  <c r="AM214" i="1"/>
  <c r="AM230" i="1"/>
  <c r="AR230" i="1" s="1"/>
  <c r="AM262" i="1"/>
  <c r="AR262" i="1" s="1"/>
  <c r="AM477" i="1"/>
  <c r="AR477" i="1" s="1"/>
  <c r="AM493" i="1"/>
  <c r="AM541" i="1"/>
  <c r="AR541" i="1" s="1"/>
  <c r="AM549" i="1"/>
  <c r="AR549" i="1" s="1"/>
  <c r="AM557" i="1"/>
  <c r="AR557" i="1" s="1"/>
  <c r="AM565" i="1"/>
  <c r="AM573" i="1"/>
  <c r="BK573" i="1" s="1"/>
  <c r="AM721" i="1"/>
  <c r="AM729" i="1"/>
  <c r="BK729" i="1" s="1"/>
  <c r="AM745" i="1"/>
  <c r="AM761" i="1"/>
  <c r="AR761" i="1" s="1"/>
  <c r="AM770" i="1"/>
  <c r="BK770" i="1" s="1"/>
  <c r="AM777" i="1"/>
  <c r="BK777" i="1" s="1"/>
  <c r="AM785" i="1"/>
  <c r="AM793" i="1"/>
  <c r="BK793" i="1" s="1"/>
  <c r="AM801" i="1"/>
  <c r="AR801" i="1" s="1"/>
  <c r="AM817" i="1"/>
  <c r="BK817" i="1" s="1"/>
  <c r="AM841" i="1"/>
  <c r="AM849" i="1"/>
  <c r="BK849" i="1" s="1"/>
  <c r="AM865" i="1"/>
  <c r="AR865" i="1" s="1"/>
  <c r="AM881" i="1"/>
  <c r="AR881" i="1" s="1"/>
  <c r="AM897" i="1"/>
  <c r="AM905" i="1"/>
  <c r="AR905" i="1" s="1"/>
  <c r="AM913" i="1"/>
  <c r="AM921" i="1"/>
  <c r="AR921" i="1" s="1"/>
  <c r="AM929" i="1"/>
  <c r="AM945" i="1"/>
  <c r="BK945" i="1" s="1"/>
  <c r="AM961" i="1"/>
  <c r="AR961" i="1" s="1"/>
  <c r="AM969" i="1"/>
  <c r="BK969" i="1" s="1"/>
  <c r="AM977" i="1"/>
  <c r="AM993" i="1"/>
  <c r="AR993" i="1" s="1"/>
  <c r="AM1001" i="1"/>
  <c r="AM1149" i="1"/>
  <c r="AR1149" i="1" s="1"/>
  <c r="AM1157" i="1"/>
  <c r="AM1173" i="1"/>
  <c r="AR1173" i="1" s="1"/>
  <c r="AM1237" i="1"/>
  <c r="AR1237" i="1" s="1"/>
  <c r="AM1261" i="1"/>
  <c r="BK1261" i="1" s="1"/>
  <c r="AM1293" i="1"/>
  <c r="AM1357" i="1"/>
  <c r="BK1357" i="1" s="1"/>
  <c r="AM1405" i="1"/>
  <c r="BK1405" i="1" s="1"/>
  <c r="AM1438" i="1"/>
  <c r="AR1438" i="1" s="1"/>
  <c r="AM1446" i="1"/>
  <c r="AM1485" i="1"/>
  <c r="AR1485" i="1" s="1"/>
  <c r="AM1509" i="1"/>
  <c r="BK1509" i="1" s="1"/>
  <c r="AM1541" i="1"/>
  <c r="AR1541" i="1" s="1"/>
  <c r="AM1621" i="1"/>
  <c r="AM1654" i="1"/>
  <c r="AR1654" i="1" s="1"/>
  <c r="AM1678" i="1"/>
  <c r="AR1678" i="1" s="1"/>
  <c r="AM1710" i="1"/>
  <c r="BK1710" i="1" s="1"/>
  <c r="AM1718" i="1"/>
  <c r="AM1741" i="1"/>
  <c r="BK1741" i="1" s="1"/>
  <c r="AM1757" i="1"/>
  <c r="AR1757" i="1" s="1"/>
  <c r="AM1773" i="1"/>
  <c r="BK1773" i="1" s="1"/>
  <c r="AM1789" i="1"/>
  <c r="AM27" i="1"/>
  <c r="BK27" i="1" s="1"/>
  <c r="AM42" i="1"/>
  <c r="BK42" i="1" s="1"/>
  <c r="AM79" i="1"/>
  <c r="BK79" i="1" s="1"/>
  <c r="AM170" i="1"/>
  <c r="AM226" i="1"/>
  <c r="AR226" i="1" s="1"/>
  <c r="AM267" i="1"/>
  <c r="AR267" i="1" s="1"/>
  <c r="AM351" i="1"/>
  <c r="AR351" i="1" s="1"/>
  <c r="AM554" i="1"/>
  <c r="AM36" i="1"/>
  <c r="BK36" i="1" s="1"/>
  <c r="AM67" i="1"/>
  <c r="AM131" i="1"/>
  <c r="AR131" i="1" s="1"/>
  <c r="AM148" i="1"/>
  <c r="AM164" i="1"/>
  <c r="AR164" i="1" s="1"/>
  <c r="AM212" i="1"/>
  <c r="AR212" i="1" s="1"/>
  <c r="AM276" i="1"/>
  <c r="BK276" i="1" s="1"/>
  <c r="AM291" i="1"/>
  <c r="AM307" i="1"/>
  <c r="AR307" i="1" s="1"/>
  <c r="AM436" i="1"/>
  <c r="AR436" i="1" s="1"/>
  <c r="AM468" i="1"/>
  <c r="BK468" i="1" s="1"/>
  <c r="AM516" i="1"/>
  <c r="AM532" i="1"/>
  <c r="BK532" i="1" s="1"/>
  <c r="AM580" i="1"/>
  <c r="AR580" i="1" s="1"/>
  <c r="AM612" i="1"/>
  <c r="AR612" i="1" s="1"/>
  <c r="AM628" i="1"/>
  <c r="AM644" i="1"/>
  <c r="AR644" i="1" s="1"/>
  <c r="AM660" i="1"/>
  <c r="BK660" i="1" s="1"/>
  <c r="AM740" i="1"/>
  <c r="AR740" i="1" s="1"/>
  <c r="AM756" i="1"/>
  <c r="AM884" i="1"/>
  <c r="AR884" i="1" s="1"/>
  <c r="AM932" i="1"/>
  <c r="BK932" i="1" s="1"/>
  <c r="AM980" i="1"/>
  <c r="AR980" i="1" s="1"/>
  <c r="AM1012" i="1"/>
  <c r="AM1044" i="1"/>
  <c r="BK1044" i="1" s="1"/>
  <c r="AM1076" i="1"/>
  <c r="BK1076" i="1" s="1"/>
  <c r="AM1092" i="1"/>
  <c r="AR1092" i="1" s="1"/>
  <c r="AM1124" i="1"/>
  <c r="AM1140" i="1"/>
  <c r="BK1140" i="1" s="1"/>
  <c r="AM1172" i="1"/>
  <c r="AM1188" i="1"/>
  <c r="AR1188" i="1" s="1"/>
  <c r="AM1204" i="1"/>
  <c r="AM1220" i="1"/>
  <c r="AR1220" i="1" s="1"/>
  <c r="AM1252" i="1"/>
  <c r="AR1252" i="1" s="1"/>
  <c r="AM1268" i="1"/>
  <c r="AR1268" i="1" s="1"/>
  <c r="AM1300" i="1"/>
  <c r="AM1364" i="1"/>
  <c r="BK1364" i="1" s="1"/>
  <c r="AM1460" i="1"/>
  <c r="AM1476" i="1"/>
  <c r="BK1476" i="1" s="1"/>
  <c r="AM1524" i="1"/>
  <c r="AM1572" i="1"/>
  <c r="AR1572" i="1" s="1"/>
  <c r="AM1588" i="1"/>
  <c r="AM1604" i="1"/>
  <c r="AR1604" i="1" s="1"/>
  <c r="AM1652" i="1"/>
  <c r="AM1668" i="1"/>
  <c r="BK1668" i="1" s="1"/>
  <c r="AM1684" i="1"/>
  <c r="AM1748" i="1"/>
  <c r="AR1748" i="1" s="1"/>
  <c r="AM1764" i="1"/>
  <c r="AM1050" i="1"/>
  <c r="BK1050" i="1" s="1"/>
  <c r="AM1058" i="1"/>
  <c r="AR1058" i="1" s="1"/>
  <c r="AM1162" i="1"/>
  <c r="BK1162" i="1" s="1"/>
  <c r="AM1178" i="1"/>
  <c r="AM1382" i="1"/>
  <c r="BK1382" i="1" s="1"/>
  <c r="AM1490" i="1"/>
  <c r="AR1490" i="1" s="1"/>
  <c r="AM1602" i="1"/>
  <c r="AR1602" i="1" s="1"/>
  <c r="AV138" i="1"/>
  <c r="AU138" i="1"/>
  <c r="AV306" i="1"/>
  <c r="AU306" i="1"/>
  <c r="AV470" i="1"/>
  <c r="AU470" i="1"/>
  <c r="AM509" i="1"/>
  <c r="BK509" i="1" s="1"/>
  <c r="AM510" i="1"/>
  <c r="AR510" i="1" s="1"/>
  <c r="AM324" i="1"/>
  <c r="AM340" i="1"/>
  <c r="BK340" i="1" s="1"/>
  <c r="AM356" i="1"/>
  <c r="AR356" i="1" s="1"/>
  <c r="AM372" i="1"/>
  <c r="AR372" i="1" s="1"/>
  <c r="AM452" i="1"/>
  <c r="AM371" i="1"/>
  <c r="AR371" i="1" s="1"/>
  <c r="AM812" i="1"/>
  <c r="AM940" i="1"/>
  <c r="AR940" i="1" s="1"/>
  <c r="AM893" i="1"/>
  <c r="AV550" i="1"/>
  <c r="AU550" i="1"/>
  <c r="AV630" i="1"/>
  <c r="AU630" i="1"/>
  <c r="AV694" i="1"/>
  <c r="AU694" i="1"/>
  <c r="AV782" i="1"/>
  <c r="AU782" i="1"/>
  <c r="AV870" i="1"/>
  <c r="AU870" i="1"/>
  <c r="AV1254" i="1"/>
  <c r="AU1254" i="1"/>
  <c r="AV1586" i="1"/>
  <c r="AU1586" i="1"/>
  <c r="AV293" i="1"/>
  <c r="AU293" i="1"/>
  <c r="AV489" i="1"/>
  <c r="AU489" i="1"/>
  <c r="AV729" i="1"/>
  <c r="AU729" i="1"/>
  <c r="AV861" i="1"/>
  <c r="AU861" i="1"/>
  <c r="AV1057" i="1"/>
  <c r="AU1057" i="1"/>
  <c r="AV1545" i="1"/>
  <c r="AU1545" i="1"/>
  <c r="AV1685" i="1"/>
  <c r="AU1685" i="1"/>
  <c r="AV1761" i="1"/>
  <c r="AU1761" i="1"/>
  <c r="AV1789" i="1"/>
  <c r="AU1789" i="1"/>
  <c r="AV78" i="1"/>
  <c r="AU78" i="1"/>
  <c r="AV170" i="1"/>
  <c r="AU170" i="1"/>
  <c r="AV242" i="1"/>
  <c r="AU242" i="1"/>
  <c r="AV338" i="1"/>
  <c r="AU338" i="1"/>
  <c r="AV406" i="1"/>
  <c r="AU406" i="1"/>
  <c r="AV510" i="1"/>
  <c r="AU510" i="1"/>
  <c r="AV802" i="1"/>
  <c r="AU802" i="1"/>
  <c r="AV161" i="1"/>
  <c r="AU161" i="1"/>
  <c r="AV357" i="1"/>
  <c r="AU357" i="1"/>
  <c r="AV925" i="1"/>
  <c r="AU925" i="1"/>
  <c r="AM1526" i="1"/>
  <c r="AR1526" i="1" s="1"/>
  <c r="AM1525" i="1"/>
  <c r="BK1525" i="1" s="1"/>
  <c r="AM836" i="1"/>
  <c r="AR836" i="1" s="1"/>
  <c r="AM916" i="1"/>
  <c r="AM948" i="1"/>
  <c r="AR948" i="1" s="1"/>
  <c r="AM323" i="1"/>
  <c r="AM925" i="1"/>
  <c r="AR925" i="1" s="1"/>
  <c r="AV90" i="1"/>
  <c r="AU90" i="1"/>
  <c r="AV122" i="1"/>
  <c r="AU122" i="1"/>
  <c r="AV154" i="1"/>
  <c r="AU154" i="1"/>
  <c r="AV186" i="1"/>
  <c r="AU186" i="1"/>
  <c r="AV222" i="1"/>
  <c r="AU222" i="1"/>
  <c r="AV258" i="1"/>
  <c r="AU258" i="1"/>
  <c r="AV290" i="1"/>
  <c r="AU290" i="1"/>
  <c r="AV322" i="1"/>
  <c r="AU322" i="1"/>
  <c r="AV354" i="1"/>
  <c r="AU354" i="1"/>
  <c r="AV390" i="1"/>
  <c r="AU390" i="1"/>
  <c r="AV422" i="1"/>
  <c r="AU422" i="1"/>
  <c r="AV454" i="1"/>
  <c r="AU454" i="1"/>
  <c r="AV490" i="1"/>
  <c r="AU490" i="1"/>
  <c r="AV530" i="1"/>
  <c r="AU530" i="1"/>
  <c r="AV606" i="1"/>
  <c r="AU606" i="1"/>
  <c r="AV674" i="1"/>
  <c r="AU674" i="1"/>
  <c r="AV758" i="1"/>
  <c r="AU758" i="1"/>
  <c r="AV850" i="1"/>
  <c r="AU850" i="1"/>
  <c r="AV97" i="1"/>
  <c r="AU97" i="1"/>
  <c r="AV225" i="1"/>
  <c r="AU225" i="1"/>
  <c r="AV421" i="1"/>
  <c r="AU421" i="1"/>
  <c r="AV621" i="1"/>
  <c r="AU621" i="1"/>
  <c r="AV993" i="1"/>
  <c r="AU993" i="1"/>
  <c r="AV1185" i="1"/>
  <c r="AU1185" i="1"/>
  <c r="AV1329" i="1"/>
  <c r="AU1329" i="1"/>
  <c r="AV1633" i="1"/>
  <c r="AU1633" i="1"/>
  <c r="AV1446" i="1"/>
  <c r="AU1446" i="1"/>
  <c r="AV106" i="1"/>
  <c r="AU106" i="1"/>
  <c r="AV206" i="1"/>
  <c r="AU206" i="1"/>
  <c r="AV274" i="1"/>
  <c r="AU274" i="1"/>
  <c r="AV374" i="1"/>
  <c r="AU374" i="1"/>
  <c r="AV434" i="1"/>
  <c r="AU434" i="1"/>
  <c r="AV570" i="1"/>
  <c r="AU570" i="1"/>
  <c r="AV714" i="1"/>
  <c r="AU714" i="1"/>
  <c r="AV1257" i="1"/>
  <c r="AU1257" i="1"/>
  <c r="AV1401" i="1"/>
  <c r="AU1401" i="1"/>
  <c r="AM1645" i="1"/>
  <c r="AM1646" i="1"/>
  <c r="AR1646" i="1" s="1"/>
  <c r="AM35" i="1"/>
  <c r="BK35" i="1" s="1"/>
  <c r="AM528" i="1"/>
  <c r="AR528" i="1" s="1"/>
  <c r="AM689" i="1"/>
  <c r="AM877" i="1"/>
  <c r="AR877" i="1" s="1"/>
  <c r="AV590" i="1"/>
  <c r="AU590" i="1"/>
  <c r="AV650" i="1"/>
  <c r="AU650" i="1"/>
  <c r="AV738" i="1"/>
  <c r="AU738" i="1"/>
  <c r="AV826" i="1"/>
  <c r="AU826" i="1"/>
  <c r="AV1062" i="1"/>
  <c r="AU1062" i="1"/>
  <c r="AV1418" i="1"/>
  <c r="AU1418" i="1"/>
  <c r="AV1758" i="1"/>
  <c r="AU1758" i="1"/>
  <c r="AV557" i="1"/>
  <c r="AU557" i="1"/>
  <c r="AV797" i="1"/>
  <c r="AU797" i="1"/>
  <c r="AV1121" i="1"/>
  <c r="AU1121" i="1"/>
  <c r="AV1473" i="1"/>
  <c r="AU1473" i="1"/>
  <c r="AV1621" i="1"/>
  <c r="AU1621" i="1"/>
  <c r="AV1725" i="1"/>
  <c r="AU1725" i="1"/>
  <c r="AV1106" i="1"/>
  <c r="AU1106" i="1"/>
  <c r="AU914" i="1"/>
  <c r="AU1102" i="1"/>
  <c r="AU1298" i="1"/>
  <c r="AU1462" i="1"/>
  <c r="AU1626" i="1"/>
  <c r="AU113" i="1"/>
  <c r="AU177" i="1"/>
  <c r="AU373" i="1"/>
  <c r="AU505" i="1"/>
  <c r="AU745" i="1"/>
  <c r="AU813" i="1"/>
  <c r="AU941" i="1"/>
  <c r="AU1073" i="1"/>
  <c r="AU1201" i="1"/>
  <c r="AU1273" i="1"/>
  <c r="AU1345" i="1"/>
  <c r="AU1493" i="1"/>
  <c r="AU1565" i="1"/>
  <c r="AU1637" i="1"/>
  <c r="AU1701" i="1"/>
  <c r="AU1741" i="1"/>
  <c r="AU1805" i="1"/>
  <c r="AU86" i="1"/>
  <c r="AU98" i="1"/>
  <c r="AU114" i="1"/>
  <c r="AU130" i="1"/>
  <c r="AU146" i="1"/>
  <c r="AU162" i="1"/>
  <c r="AU178" i="1"/>
  <c r="AU194" i="1"/>
  <c r="AU214" i="1"/>
  <c r="AU230" i="1"/>
  <c r="AU250" i="1"/>
  <c r="AU266" i="1"/>
  <c r="AU282" i="1"/>
  <c r="AU298" i="1"/>
  <c r="AU314" i="1"/>
  <c r="AU330" i="1"/>
  <c r="AU346" i="1"/>
  <c r="AU362" i="1"/>
  <c r="AU382" i="1"/>
  <c r="AU398" i="1"/>
  <c r="AU414" i="1"/>
  <c r="AU426" i="1"/>
  <c r="AU446" i="1"/>
  <c r="AU462" i="1"/>
  <c r="AU482" i="1"/>
  <c r="AU498" i="1"/>
  <c r="AU518" i="1"/>
  <c r="AU642" i="1"/>
  <c r="AU1530" i="1"/>
  <c r="AU24" i="1"/>
  <c r="AR380" i="1"/>
  <c r="AR421" i="1"/>
  <c r="BK421" i="1"/>
  <c r="BK608" i="1"/>
  <c r="AR641" i="1"/>
  <c r="BK641" i="1"/>
  <c r="AR664" i="1"/>
  <c r="BK664" i="1"/>
  <c r="AR697" i="1"/>
  <c r="BK697" i="1"/>
  <c r="AR788" i="1"/>
  <c r="BK788" i="1"/>
  <c r="AR813" i="1"/>
  <c r="BK860" i="1"/>
  <c r="AR924" i="1"/>
  <c r="AR964" i="1"/>
  <c r="BK964" i="1"/>
  <c r="BK1777" i="1"/>
  <c r="AR86" i="1"/>
  <c r="BK86" i="1"/>
  <c r="BK230" i="1"/>
  <c r="AR430" i="1"/>
  <c r="BK430" i="1"/>
  <c r="AR493" i="1"/>
  <c r="BK493" i="1"/>
  <c r="AR509" i="1"/>
  <c r="AR565" i="1"/>
  <c r="BK565" i="1"/>
  <c r="AR729" i="1"/>
  <c r="BK761" i="1"/>
  <c r="AR841" i="1"/>
  <c r="BK841" i="1"/>
  <c r="BK865" i="1"/>
  <c r="BK961" i="1"/>
  <c r="AR1157" i="1"/>
  <c r="BK1157" i="1"/>
  <c r="BK1237" i="1"/>
  <c r="AR1446" i="1"/>
  <c r="BK1446" i="1"/>
  <c r="AR1509" i="1"/>
  <c r="BK1526" i="1"/>
  <c r="AR1645" i="1"/>
  <c r="BK1645" i="1"/>
  <c r="AR1718" i="1"/>
  <c r="BK1718" i="1"/>
  <c r="AR554" i="1"/>
  <c r="BK554" i="1"/>
  <c r="BK212" i="1"/>
  <c r="AR452" i="1"/>
  <c r="BK452" i="1"/>
  <c r="AR628" i="1"/>
  <c r="BK628" i="1"/>
  <c r="AR1012" i="1"/>
  <c r="BK1012" i="1"/>
  <c r="BK1490" i="1"/>
  <c r="AR292" i="1"/>
  <c r="BK292" i="1"/>
  <c r="AR404" i="1"/>
  <c r="BK404" i="1"/>
  <c r="AR437" i="1"/>
  <c r="BK437" i="1"/>
  <c r="BK561" i="1"/>
  <c r="AR593" i="1"/>
  <c r="BK593" i="1"/>
  <c r="BK624" i="1"/>
  <c r="AR648" i="1"/>
  <c r="BK648" i="1"/>
  <c r="AR704" i="1"/>
  <c r="BK704" i="1"/>
  <c r="BK797" i="1"/>
  <c r="AR868" i="1"/>
  <c r="BK868" i="1"/>
  <c r="AR892" i="1"/>
  <c r="BK892" i="1"/>
  <c r="AR957" i="1"/>
  <c r="BK957" i="1"/>
  <c r="AR1368" i="1"/>
  <c r="BK1368" i="1"/>
  <c r="AR1428" i="1"/>
  <c r="BK1428" i="1"/>
  <c r="AR1709" i="1"/>
  <c r="BK1709" i="1"/>
  <c r="AR1752" i="1"/>
  <c r="BK1752" i="1"/>
  <c r="BK174" i="1"/>
  <c r="AR214" i="1"/>
  <c r="BK214" i="1"/>
  <c r="BK262" i="1"/>
  <c r="AR446" i="1"/>
  <c r="BK446" i="1"/>
  <c r="AR502" i="1"/>
  <c r="BK502" i="1"/>
  <c r="BK541" i="1"/>
  <c r="AR650" i="1"/>
  <c r="BK650" i="1"/>
  <c r="AR777" i="1"/>
  <c r="BK801" i="1"/>
  <c r="BK881" i="1"/>
  <c r="BK905" i="1"/>
  <c r="AR977" i="1"/>
  <c r="BK977" i="1"/>
  <c r="BK993" i="1"/>
  <c r="AR1246" i="1"/>
  <c r="BK1246" i="1"/>
  <c r="AR1278" i="1"/>
  <c r="BK1278" i="1"/>
  <c r="AR1374" i="1"/>
  <c r="BK1374" i="1"/>
  <c r="AR1405" i="1"/>
  <c r="AR1534" i="1"/>
  <c r="BK1534" i="1"/>
  <c r="AR1621" i="1"/>
  <c r="BK1621" i="1"/>
  <c r="BK1678" i="1"/>
  <c r="AR324" i="1"/>
  <c r="BK324" i="1"/>
  <c r="AR916" i="1"/>
  <c r="BK916" i="1"/>
  <c r="AR1172" i="1"/>
  <c r="BK1172" i="1"/>
  <c r="AR1588" i="1"/>
  <c r="BK1588" i="1"/>
  <c r="AR389" i="1"/>
  <c r="BK389" i="1"/>
  <c r="AR445" i="1"/>
  <c r="BK445" i="1"/>
  <c r="AR584" i="1"/>
  <c r="BK584" i="1"/>
  <c r="AR632" i="1"/>
  <c r="BK632" i="1"/>
  <c r="AR657" i="1"/>
  <c r="BK657" i="1"/>
  <c r="AR681" i="1"/>
  <c r="BK681" i="1"/>
  <c r="AR712" i="1"/>
  <c r="BK712" i="1"/>
  <c r="AR804" i="1"/>
  <c r="BK804" i="1"/>
  <c r="AR845" i="1"/>
  <c r="BK845" i="1"/>
  <c r="AR876" i="1"/>
  <c r="AR909" i="1"/>
  <c r="AR1308" i="1"/>
  <c r="AR1497" i="1"/>
  <c r="AR1632" i="1"/>
  <c r="BK1632" i="1"/>
  <c r="AR1793" i="1"/>
  <c r="BK1793" i="1"/>
  <c r="AR166" i="1"/>
  <c r="BK166" i="1"/>
  <c r="AR302" i="1"/>
  <c r="BK302" i="1"/>
  <c r="AR382" i="1"/>
  <c r="BK382" i="1"/>
  <c r="AR462" i="1"/>
  <c r="BK462" i="1"/>
  <c r="AR486" i="1"/>
  <c r="BK486" i="1"/>
  <c r="AR518" i="1"/>
  <c r="BK518" i="1"/>
  <c r="AR602" i="1"/>
  <c r="BK602" i="1"/>
  <c r="AR745" i="1"/>
  <c r="BK745" i="1"/>
  <c r="AR785" i="1"/>
  <c r="BK785" i="1"/>
  <c r="AR817" i="1"/>
  <c r="AR849" i="1"/>
  <c r="AR897" i="1"/>
  <c r="BK897" i="1"/>
  <c r="AR945" i="1"/>
  <c r="AR1001" i="1"/>
  <c r="BK1001" i="1"/>
  <c r="AR1261" i="1"/>
  <c r="AR1326" i="1"/>
  <c r="BK1326" i="1"/>
  <c r="AR1398" i="1"/>
  <c r="BK1398" i="1"/>
  <c r="AR1550" i="1"/>
  <c r="BK1550" i="1"/>
  <c r="AR1710" i="1"/>
  <c r="AR340" i="1"/>
  <c r="AR468" i="1"/>
  <c r="BK948" i="1"/>
  <c r="BK1252" i="1"/>
  <c r="AR1524" i="1"/>
  <c r="BK1524" i="1"/>
  <c r="BK1058" i="1"/>
  <c r="AR82" i="1"/>
  <c r="BK82" i="1"/>
  <c r="AR318" i="1"/>
  <c r="BK318" i="1"/>
  <c r="AR358" i="1"/>
  <c r="BK358" i="1"/>
  <c r="AR91" i="1"/>
  <c r="BK91" i="1"/>
  <c r="AR139" i="1"/>
  <c r="BK139" i="1"/>
  <c r="AR207" i="1"/>
  <c r="BK207" i="1"/>
  <c r="AR347" i="1"/>
  <c r="BK347" i="1"/>
  <c r="AR589" i="1"/>
  <c r="BK589" i="1"/>
  <c r="AR88" i="1"/>
  <c r="BK88" i="1"/>
  <c r="AR124" i="1"/>
  <c r="BK124" i="1"/>
  <c r="AR312" i="1"/>
  <c r="BK312" i="1"/>
  <c r="AR364" i="1"/>
  <c r="BK364" i="1"/>
  <c r="BK436" i="1"/>
  <c r="AR492" i="1"/>
  <c r="BK492" i="1"/>
  <c r="BK580" i="1"/>
  <c r="AR736" i="1"/>
  <c r="BK736" i="1"/>
  <c r="AR744" i="1"/>
  <c r="BK744" i="1"/>
  <c r="AR756" i="1"/>
  <c r="BK756" i="1"/>
  <c r="AR960" i="1"/>
  <c r="BK960" i="1"/>
  <c r="AR1048" i="1"/>
  <c r="BK1048" i="1"/>
  <c r="AR1072" i="1"/>
  <c r="BK1072" i="1"/>
  <c r="AR1088" i="1"/>
  <c r="BK1088" i="1"/>
  <c r="AR1124" i="1"/>
  <c r="BK1124" i="1"/>
  <c r="AR1360" i="1"/>
  <c r="AR1384" i="1"/>
  <c r="BK1384" i="1"/>
  <c r="AR1556" i="1"/>
  <c r="BK1556" i="1"/>
  <c r="AR1656" i="1"/>
  <c r="BK1656" i="1"/>
  <c r="BK1676" i="1"/>
  <c r="AR1764" i="1"/>
  <c r="BK1764" i="1"/>
  <c r="AR689" i="1"/>
  <c r="BK689" i="1"/>
  <c r="AR721" i="1"/>
  <c r="BK721" i="1"/>
  <c r="AR749" i="1"/>
  <c r="BK749" i="1"/>
  <c r="AR913" i="1"/>
  <c r="BK913" i="1"/>
  <c r="AR1493" i="1"/>
  <c r="BK1493" i="1"/>
  <c r="AR1525" i="1"/>
  <c r="BK1757" i="1"/>
  <c r="AR470" i="1"/>
  <c r="BK470" i="1"/>
  <c r="AR702" i="1"/>
  <c r="BK702" i="1"/>
  <c r="BK822" i="1"/>
  <c r="AR870" i="1"/>
  <c r="BK870" i="1"/>
  <c r="AR1030" i="1"/>
  <c r="BK1030" i="1"/>
  <c r="AR1122" i="1"/>
  <c r="BK1122" i="1"/>
  <c r="AR1458" i="1"/>
  <c r="BK1458" i="1"/>
  <c r="AR1518" i="1"/>
  <c r="BK1518" i="1"/>
  <c r="AU902" i="1"/>
  <c r="AV902" i="1"/>
  <c r="AU986" i="1"/>
  <c r="AV986" i="1"/>
  <c r="AU1094" i="1"/>
  <c r="AV1094" i="1"/>
  <c r="AU1202" i="1"/>
  <c r="AV1202" i="1"/>
  <c r="AU1286" i="1"/>
  <c r="AV1286" i="1"/>
  <c r="AU1370" i="1"/>
  <c r="AV1370" i="1"/>
  <c r="AU1450" i="1"/>
  <c r="AV1450" i="1"/>
  <c r="AU1534" i="1"/>
  <c r="AV1534" i="1"/>
  <c r="AU1618" i="1"/>
  <c r="AV1618" i="1"/>
  <c r="AU1702" i="1"/>
  <c r="AV1702" i="1"/>
  <c r="AU1790" i="1"/>
  <c r="AV1790" i="1"/>
  <c r="AU77" i="1"/>
  <c r="AV77" i="1"/>
  <c r="AU109" i="1"/>
  <c r="AV109" i="1"/>
  <c r="AU141" i="1"/>
  <c r="AV141" i="1"/>
  <c r="AU173" i="1"/>
  <c r="AV173" i="1"/>
  <c r="AU205" i="1"/>
  <c r="AV205" i="1"/>
  <c r="AU237" i="1"/>
  <c r="AV237" i="1"/>
  <c r="AU273" i="1"/>
  <c r="AV273" i="1"/>
  <c r="AU305" i="1"/>
  <c r="AV305" i="1"/>
  <c r="AU337" i="1"/>
  <c r="AV337" i="1"/>
  <c r="AU369" i="1"/>
  <c r="AV369" i="1"/>
  <c r="AU401" i="1"/>
  <c r="AV401" i="1"/>
  <c r="AU433" i="1"/>
  <c r="AV433" i="1"/>
  <c r="AU469" i="1"/>
  <c r="AV469" i="1"/>
  <c r="AU501" i="1"/>
  <c r="AV501" i="1"/>
  <c r="AU537" i="1"/>
  <c r="AV537" i="1"/>
  <c r="AU569" i="1"/>
  <c r="AV569" i="1"/>
  <c r="AU601" i="1"/>
  <c r="AV601" i="1"/>
  <c r="AU633" i="1"/>
  <c r="AV633" i="1"/>
  <c r="AU689" i="1"/>
  <c r="AV689" i="1"/>
  <c r="AU725" i="1"/>
  <c r="AV725" i="1"/>
  <c r="AU757" i="1"/>
  <c r="AV757" i="1"/>
  <c r="AU793" i="1"/>
  <c r="AV793" i="1"/>
  <c r="AU825" i="1"/>
  <c r="AV825" i="1"/>
  <c r="AU857" i="1"/>
  <c r="AV857" i="1"/>
  <c r="AU889" i="1"/>
  <c r="AV889" i="1"/>
  <c r="AU921" i="1"/>
  <c r="AV921" i="1"/>
  <c r="AU953" i="1"/>
  <c r="AV953" i="1"/>
  <c r="AU989" i="1"/>
  <c r="AV989" i="1"/>
  <c r="AU1021" i="1"/>
  <c r="AV1021" i="1"/>
  <c r="AU1053" i="1"/>
  <c r="AV1053" i="1"/>
  <c r="AU1085" i="1"/>
  <c r="AV1085" i="1"/>
  <c r="AU1117" i="1"/>
  <c r="AV1117" i="1"/>
  <c r="AU1149" i="1"/>
  <c r="AV1149" i="1"/>
  <c r="AU1181" i="1"/>
  <c r="AV1181" i="1"/>
  <c r="AU1213" i="1"/>
  <c r="AV1213" i="1"/>
  <c r="AU1253" i="1"/>
  <c r="AV1253" i="1"/>
  <c r="AU1285" i="1"/>
  <c r="AV1285" i="1"/>
  <c r="AU1325" i="1"/>
  <c r="AV1325" i="1"/>
  <c r="AU1357" i="1"/>
  <c r="AV1357" i="1"/>
  <c r="AU1397" i="1"/>
  <c r="AV1397" i="1"/>
  <c r="AU1433" i="1"/>
  <c r="AV1433" i="1"/>
  <c r="AU1469" i="1"/>
  <c r="AV1469" i="1"/>
  <c r="AU1509" i="1"/>
  <c r="AV1509" i="1"/>
  <c r="AU1541" i="1"/>
  <c r="AV1541" i="1"/>
  <c r="AU1581" i="1"/>
  <c r="AV1581" i="1"/>
  <c r="AU1613" i="1"/>
  <c r="AV1613" i="1"/>
  <c r="AU1649" i="1"/>
  <c r="AV1649" i="1"/>
  <c r="AU1737" i="1"/>
  <c r="AV1737" i="1"/>
  <c r="AU1769" i="1"/>
  <c r="AV1769" i="1"/>
  <c r="AU1801" i="1"/>
  <c r="AV1801" i="1"/>
  <c r="AU74" i="1"/>
  <c r="AV74" i="1"/>
  <c r="AU110" i="1"/>
  <c r="AV110" i="1"/>
  <c r="AU142" i="1"/>
  <c r="AV142" i="1"/>
  <c r="AU174" i="1"/>
  <c r="AV174" i="1"/>
  <c r="AU210" i="1"/>
  <c r="AV210" i="1"/>
  <c r="AU238" i="1"/>
  <c r="AV238" i="1"/>
  <c r="AU270" i="1"/>
  <c r="AV270" i="1"/>
  <c r="AU302" i="1"/>
  <c r="AV302" i="1"/>
  <c r="AU334" i="1"/>
  <c r="AV334" i="1"/>
  <c r="AU370" i="1"/>
  <c r="AV370" i="1"/>
  <c r="AU402" i="1"/>
  <c r="AV402" i="1"/>
  <c r="AU442" i="1"/>
  <c r="AV442" i="1"/>
  <c r="AU474" i="1"/>
  <c r="AV474" i="1"/>
  <c r="AU514" i="1"/>
  <c r="AV514" i="1"/>
  <c r="AU554" i="1"/>
  <c r="AV554" i="1"/>
  <c r="AU598" i="1"/>
  <c r="AV598" i="1"/>
  <c r="AU646" i="1"/>
  <c r="AV646" i="1"/>
  <c r="AU686" i="1"/>
  <c r="AV686" i="1"/>
  <c r="AU730" i="1"/>
  <c r="AV730" i="1"/>
  <c r="AU774" i="1"/>
  <c r="AV774" i="1"/>
  <c r="AU818" i="1"/>
  <c r="AV818" i="1"/>
  <c r="AU886" i="1"/>
  <c r="AV886" i="1"/>
  <c r="AU934" i="1"/>
  <c r="AV934" i="1"/>
  <c r="AU978" i="1"/>
  <c r="AV978" i="1"/>
  <c r="AU1022" i="1"/>
  <c r="AV1022" i="1"/>
  <c r="AU1058" i="1"/>
  <c r="AV1058" i="1"/>
  <c r="AU1098" i="1"/>
  <c r="AV1098" i="1"/>
  <c r="AU1126" i="1"/>
  <c r="AV1126" i="1"/>
  <c r="AU1162" i="1"/>
  <c r="AV1162" i="1"/>
  <c r="AU1206" i="1"/>
  <c r="AV1206" i="1"/>
  <c r="AU1282" i="1"/>
  <c r="AV1282" i="1"/>
  <c r="AU1346" i="1"/>
  <c r="AV1346" i="1"/>
  <c r="AU1434" i="1"/>
  <c r="AV1434" i="1"/>
  <c r="AU1518" i="1"/>
  <c r="AV1518" i="1"/>
  <c r="AU1614" i="1"/>
  <c r="AV1614" i="1"/>
  <c r="AU1654" i="1"/>
  <c r="AV1654" i="1"/>
  <c r="AU1698" i="1"/>
  <c r="AV1698" i="1"/>
  <c r="AU1738" i="1"/>
  <c r="AV1738" i="1"/>
  <c r="AU1786" i="1"/>
  <c r="AV1786" i="1"/>
  <c r="AR156" i="1"/>
  <c r="BK156" i="1"/>
  <c r="AR168" i="1"/>
  <c r="BK168" i="1"/>
  <c r="AR184" i="1"/>
  <c r="BK184" i="1"/>
  <c r="AR216" i="1"/>
  <c r="BK216" i="1"/>
  <c r="AR232" i="1"/>
  <c r="BK232" i="1"/>
  <c r="AR248" i="1"/>
  <c r="BK248" i="1"/>
  <c r="AR256" i="1"/>
  <c r="BK256" i="1"/>
  <c r="AR296" i="1"/>
  <c r="BK296" i="1"/>
  <c r="AR304" i="1"/>
  <c r="BK304" i="1"/>
  <c r="AR392" i="1"/>
  <c r="BK392" i="1"/>
  <c r="AR424" i="1"/>
  <c r="BK424" i="1"/>
  <c r="AR512" i="1"/>
  <c r="BK512" i="1"/>
  <c r="AM656" i="1"/>
  <c r="AM680" i="1"/>
  <c r="AR764" i="1"/>
  <c r="BK764" i="1"/>
  <c r="AR792" i="1"/>
  <c r="BK792" i="1"/>
  <c r="AR872" i="1"/>
  <c r="BK872" i="1"/>
  <c r="AR928" i="1"/>
  <c r="BK928" i="1"/>
  <c r="AR1096" i="1"/>
  <c r="BK1096" i="1"/>
  <c r="AR1112" i="1"/>
  <c r="BK1112" i="1"/>
  <c r="AR1160" i="1"/>
  <c r="BK1160" i="1"/>
  <c r="AR1224" i="1"/>
  <c r="BK1224" i="1"/>
  <c r="AR1292" i="1"/>
  <c r="BK1292" i="1"/>
  <c r="AR1340" i="1"/>
  <c r="BK1340" i="1"/>
  <c r="AR1432" i="1"/>
  <c r="BK1432" i="1"/>
  <c r="AR1448" i="1"/>
  <c r="BK1448" i="1"/>
  <c r="AR1464" i="1"/>
  <c r="BK1464" i="1"/>
  <c r="AR1500" i="1"/>
  <c r="BK1500" i="1"/>
  <c r="AR1516" i="1"/>
  <c r="BK1516" i="1"/>
  <c r="BK1596" i="1"/>
  <c r="AR1696" i="1"/>
  <c r="BK1696" i="1"/>
  <c r="AR1800" i="1"/>
  <c r="BK1800" i="1"/>
  <c r="AR653" i="1"/>
  <c r="BK653" i="1"/>
  <c r="AR1281" i="1"/>
  <c r="BK1281" i="1"/>
  <c r="AR393" i="1"/>
  <c r="BK393" i="1"/>
  <c r="AM405" i="1"/>
  <c r="AR489" i="1"/>
  <c r="BK489" i="1"/>
  <c r="AR505" i="1"/>
  <c r="BK505" i="1"/>
  <c r="AR597" i="1"/>
  <c r="BK597" i="1"/>
  <c r="AM609" i="1"/>
  <c r="AM625" i="1"/>
  <c r="AR637" i="1"/>
  <c r="BK637" i="1"/>
  <c r="AM665" i="1"/>
  <c r="BK765" i="1"/>
  <c r="AM861" i="1"/>
  <c r="AM965" i="1"/>
  <c r="AR1005" i="1"/>
  <c r="BK1005" i="1"/>
  <c r="AR1033" i="1"/>
  <c r="BK1033" i="1"/>
  <c r="AR1141" i="1"/>
  <c r="BK1141" i="1"/>
  <c r="AM1325" i="1"/>
  <c r="AR1561" i="1"/>
  <c r="BK1561" i="1"/>
  <c r="AR1689" i="1"/>
  <c r="BK1689" i="1"/>
  <c r="AR538" i="1"/>
  <c r="BK538" i="1"/>
  <c r="AR594" i="1"/>
  <c r="BK594" i="1"/>
  <c r="AR630" i="1"/>
  <c r="BK630" i="1"/>
  <c r="AR718" i="1"/>
  <c r="BK718" i="1"/>
  <c r="AR766" i="1"/>
  <c r="BK766" i="1"/>
  <c r="AR838" i="1"/>
  <c r="BK838" i="1"/>
  <c r="AR886" i="1"/>
  <c r="BK886" i="1"/>
  <c r="AR934" i="1"/>
  <c r="BK934" i="1"/>
  <c r="AR982" i="1"/>
  <c r="BK982" i="1"/>
  <c r="AR1038" i="1"/>
  <c r="BK1038" i="1"/>
  <c r="AR1130" i="1"/>
  <c r="BK1130" i="1"/>
  <c r="AM1262" i="1"/>
  <c r="AR1474" i="1"/>
  <c r="BK1474" i="1"/>
  <c r="AR1634" i="1"/>
  <c r="BK1634" i="1"/>
  <c r="AR1681" i="1"/>
  <c r="BK1681" i="1"/>
  <c r="AR1730" i="1"/>
  <c r="BK1730" i="1"/>
  <c r="AU1681" i="1"/>
  <c r="AU19" i="1"/>
  <c r="AU269" i="1"/>
  <c r="AU781" i="1"/>
  <c r="AU1095" i="1"/>
  <c r="AU1223" i="1"/>
  <c r="AU1607" i="1"/>
  <c r="AU79" i="1"/>
  <c r="AU91" i="1"/>
  <c r="AU99" i="1"/>
  <c r="AU107" i="1"/>
  <c r="AU115" i="1"/>
  <c r="AU123" i="1"/>
  <c r="AU131" i="1"/>
  <c r="AU139" i="1"/>
  <c r="AU147" i="1"/>
  <c r="AU159" i="1"/>
  <c r="AU167" i="1"/>
  <c r="AU175" i="1"/>
  <c r="AU183" i="1"/>
  <c r="AU191" i="1"/>
  <c r="AU199" i="1"/>
  <c r="AU207" i="1"/>
  <c r="AU215" i="1"/>
  <c r="AU223" i="1"/>
  <c r="AU231" i="1"/>
  <c r="AU239" i="1"/>
  <c r="AU247" i="1"/>
  <c r="AU255" i="1"/>
  <c r="AU263" i="1"/>
  <c r="AU271" i="1"/>
  <c r="AU283" i="1"/>
  <c r="AU291" i="1"/>
  <c r="AU299" i="1"/>
  <c r="AU307" i="1"/>
  <c r="AU315" i="1"/>
  <c r="AU323" i="1"/>
  <c r="AU331" i="1"/>
  <c r="AU339" i="1"/>
  <c r="AU351" i="1"/>
  <c r="AU359" i="1"/>
  <c r="AU367" i="1"/>
  <c r="AU375" i="1"/>
  <c r="AU383" i="1"/>
  <c r="AU391" i="1"/>
  <c r="AU399" i="1"/>
  <c r="AU407" i="1"/>
  <c r="AU415" i="1"/>
  <c r="AU423" i="1"/>
  <c r="AU431" i="1"/>
  <c r="AU439" i="1"/>
  <c r="AU447" i="1"/>
  <c r="AU455" i="1"/>
  <c r="AU463" i="1"/>
  <c r="AU471" i="1"/>
  <c r="AU479" i="1"/>
  <c r="AU487" i="1"/>
  <c r="AU495" i="1"/>
  <c r="AU503" i="1"/>
  <c r="AU511" i="1"/>
  <c r="AU519" i="1"/>
  <c r="AU527" i="1"/>
  <c r="AU539" i="1"/>
  <c r="AU547" i="1"/>
  <c r="AU559" i="1"/>
  <c r="AU571" i="1"/>
  <c r="AU579" i="1"/>
  <c r="AU591" i="1"/>
  <c r="AU603" i="1"/>
  <c r="AU611" i="1"/>
  <c r="AU623" i="1"/>
  <c r="AU631" i="1"/>
  <c r="AU639" i="1"/>
  <c r="AU647" i="1"/>
  <c r="AU655" i="1"/>
  <c r="AU667" i="1"/>
  <c r="AU675" i="1"/>
  <c r="AU683" i="1"/>
  <c r="AU691" i="1"/>
  <c r="AU699" i="1"/>
  <c r="AU707" i="1"/>
  <c r="AU715" i="1"/>
  <c r="AU723" i="1"/>
  <c r="AU731" i="1"/>
  <c r="AU739" i="1"/>
  <c r="AU747" i="1"/>
  <c r="AU755" i="1"/>
  <c r="AU763" i="1"/>
  <c r="AU771" i="1"/>
  <c r="AU783" i="1"/>
  <c r="AU791" i="1"/>
  <c r="AU799" i="1"/>
  <c r="AU811" i="1"/>
  <c r="AU819" i="1"/>
  <c r="AU827" i="1"/>
  <c r="AU835" i="1"/>
  <c r="AU843" i="1"/>
  <c r="AU851" i="1"/>
  <c r="AU859" i="1"/>
  <c r="AU867" i="1"/>
  <c r="AU875" i="1"/>
  <c r="AU883" i="1"/>
  <c r="AU891" i="1"/>
  <c r="AU899" i="1"/>
  <c r="AU907" i="1"/>
  <c r="AU915" i="1"/>
  <c r="AU923" i="1"/>
  <c r="AU931" i="1"/>
  <c r="AU939" i="1"/>
  <c r="AU947" i="1"/>
  <c r="AU955" i="1"/>
  <c r="AU963" i="1"/>
  <c r="AU971" i="1"/>
  <c r="AU979" i="1"/>
  <c r="AU987" i="1"/>
  <c r="AU995" i="1"/>
  <c r="AU1003" i="1"/>
  <c r="AU1011" i="1"/>
  <c r="AU1019" i="1"/>
  <c r="AU1027" i="1"/>
  <c r="AU1035" i="1"/>
  <c r="AU1043" i="1"/>
  <c r="AU1051" i="1"/>
  <c r="AU1059" i="1"/>
  <c r="AU1071" i="1"/>
  <c r="AU1079" i="1"/>
  <c r="AU1087" i="1"/>
  <c r="AU1099" i="1"/>
  <c r="AU1107" i="1"/>
  <c r="AU1115" i="1"/>
  <c r="AU1123" i="1"/>
  <c r="AU1135" i="1"/>
  <c r="AU1143" i="1"/>
  <c r="AU1151" i="1"/>
  <c r="AU1163" i="1"/>
  <c r="AU1171" i="1"/>
  <c r="AU1179" i="1"/>
  <c r="AU1187" i="1"/>
  <c r="AU1199" i="1"/>
  <c r="AU1207" i="1"/>
  <c r="AU1215" i="1"/>
  <c r="AU1227" i="1"/>
  <c r="AU1235" i="1"/>
  <c r="AU1243" i="1"/>
  <c r="AU1251" i="1"/>
  <c r="AU1259" i="1"/>
  <c r="AU1267" i="1"/>
  <c r="AU1275" i="1"/>
  <c r="AU1283" i="1"/>
  <c r="AU1291" i="1"/>
  <c r="AU1299" i="1"/>
  <c r="AU1307" i="1"/>
  <c r="AU1315" i="1"/>
  <c r="AU1323" i="1"/>
  <c r="AU1331" i="1"/>
  <c r="AU1339" i="1"/>
  <c r="AU1347" i="1"/>
  <c r="AU1355" i="1"/>
  <c r="AU1363" i="1"/>
  <c r="AU1371" i="1"/>
  <c r="AU1379" i="1"/>
  <c r="AU1387" i="1"/>
  <c r="AU1395" i="1"/>
  <c r="AU1403" i="1"/>
  <c r="AU1411" i="1"/>
  <c r="AU1419" i="1"/>
  <c r="AU1427" i="1"/>
  <c r="AU1439" i="1"/>
  <c r="AU1447" i="1"/>
  <c r="AU1455" i="1"/>
  <c r="AU1467" i="1"/>
  <c r="AU1475" i="1"/>
  <c r="AU1483" i="1"/>
  <c r="AU1491" i="1"/>
  <c r="AU1503" i="1"/>
  <c r="AU1511" i="1"/>
  <c r="AU1519" i="1"/>
  <c r="AU1527" i="1"/>
  <c r="AU1535" i="1"/>
  <c r="AU1543" i="1"/>
  <c r="AU1551" i="1"/>
  <c r="AU1559" i="1"/>
  <c r="AU1567" i="1"/>
  <c r="AU1575" i="1"/>
  <c r="AU1583" i="1"/>
  <c r="AU1591" i="1"/>
  <c r="AU1599" i="1"/>
  <c r="AU1611" i="1"/>
  <c r="AU1619" i="1"/>
  <c r="AU1631" i="1"/>
  <c r="AU1639" i="1"/>
  <c r="AU1647" i="1"/>
  <c r="AU1655" i="1"/>
  <c r="AU1663" i="1"/>
  <c r="AU1671" i="1"/>
  <c r="AU1679" i="1"/>
  <c r="AU1687" i="1"/>
  <c r="AU1695" i="1"/>
  <c r="AU1703" i="1"/>
  <c r="AU1711" i="1"/>
  <c r="AU1719" i="1"/>
  <c r="AU1727" i="1"/>
  <c r="AU1735" i="1"/>
  <c r="AU1743" i="1"/>
  <c r="AU1751" i="1"/>
  <c r="AU1759" i="1"/>
  <c r="AU1771" i="1"/>
  <c r="AU1779" i="1"/>
  <c r="AU1791" i="1"/>
  <c r="AU1799" i="1"/>
  <c r="AU1807" i="1"/>
  <c r="AU366" i="1"/>
  <c r="AU478" i="1"/>
  <c r="AU526" i="1"/>
  <c r="AU562" i="1"/>
  <c r="AU594" i="1"/>
  <c r="AU626" i="1"/>
  <c r="AU654" i="1"/>
  <c r="AU690" i="1"/>
  <c r="AU722" i="1"/>
  <c r="AU754" i="1"/>
  <c r="AU778" i="1"/>
  <c r="AU810" i="1"/>
  <c r="AU842" i="1"/>
  <c r="AU874" i="1"/>
  <c r="AU906" i="1"/>
  <c r="AU938" i="1"/>
  <c r="AU970" i="1"/>
  <c r="AU998" i="1"/>
  <c r="AU1026" i="1"/>
  <c r="AU1054" i="1"/>
  <c r="AU1090" i="1"/>
  <c r="AU1130" i="1"/>
  <c r="AU1158" i="1"/>
  <c r="AU1182" i="1"/>
  <c r="AU1214" i="1"/>
  <c r="AU1246" i="1"/>
  <c r="AU1278" i="1"/>
  <c r="AU1310" i="1"/>
  <c r="AU1342" i="1"/>
  <c r="AU1374" i="1"/>
  <c r="AU1406" i="1"/>
  <c r="AU1442" i="1"/>
  <c r="AU1478" i="1"/>
  <c r="AU1510" i="1"/>
  <c r="AU1542" i="1"/>
  <c r="AU1578" i="1"/>
  <c r="AU1610" i="1"/>
  <c r="AU1646" i="1"/>
  <c r="AU1678" i="1"/>
  <c r="AU1710" i="1"/>
  <c r="AU1742" i="1"/>
  <c r="AU1766" i="1"/>
  <c r="AU1798" i="1"/>
  <c r="AU882" i="1"/>
  <c r="AV882" i="1"/>
  <c r="AU930" i="1"/>
  <c r="AU962" i="1"/>
  <c r="AV962" i="1"/>
  <c r="AU1042" i="1"/>
  <c r="AU1074" i="1"/>
  <c r="AV1074" i="1"/>
  <c r="AU1122" i="1"/>
  <c r="AU1178" i="1"/>
  <c r="AV1178" i="1"/>
  <c r="AU1234" i="1"/>
  <c r="AU1266" i="1"/>
  <c r="AV1266" i="1"/>
  <c r="AU1318" i="1"/>
  <c r="AU1350" i="1"/>
  <c r="AV1350" i="1"/>
  <c r="AU1402" i="1"/>
  <c r="AU1430" i="1"/>
  <c r="AV1430" i="1"/>
  <c r="AU1482" i="1"/>
  <c r="AU1514" i="1"/>
  <c r="AV1514" i="1"/>
  <c r="AU1566" i="1"/>
  <c r="AU1598" i="1"/>
  <c r="AV1598" i="1"/>
  <c r="AU1650" i="1"/>
  <c r="AU1682" i="1"/>
  <c r="AV1682" i="1"/>
  <c r="AU1734" i="1"/>
  <c r="AU1770" i="1"/>
  <c r="AV1770" i="1"/>
  <c r="AU89" i="1"/>
  <c r="AU101" i="1"/>
  <c r="AV101" i="1"/>
  <c r="AU121" i="1"/>
  <c r="AU133" i="1"/>
  <c r="AV133" i="1"/>
  <c r="AU153" i="1"/>
  <c r="AU165" i="1"/>
  <c r="AV165" i="1"/>
  <c r="AU185" i="1"/>
  <c r="AU197" i="1"/>
  <c r="AV197" i="1"/>
  <c r="AU217" i="1"/>
  <c r="AU229" i="1"/>
  <c r="AV229" i="1"/>
  <c r="AU249" i="1"/>
  <c r="AU261" i="1"/>
  <c r="AV261" i="1"/>
  <c r="AU285" i="1"/>
  <c r="AU297" i="1"/>
  <c r="AV297" i="1"/>
  <c r="AU317" i="1"/>
  <c r="AU329" i="1"/>
  <c r="AV329" i="1"/>
  <c r="AU349" i="1"/>
  <c r="AU361" i="1"/>
  <c r="AV361" i="1"/>
  <c r="AU381" i="1"/>
  <c r="AU393" i="1"/>
  <c r="AV393" i="1"/>
  <c r="AU413" i="1"/>
  <c r="AU425" i="1"/>
  <c r="AV425" i="1"/>
  <c r="AU445" i="1"/>
  <c r="AU457" i="1"/>
  <c r="AV457" i="1"/>
  <c r="AU481" i="1"/>
  <c r="AU493" i="1"/>
  <c r="AV493" i="1"/>
  <c r="AU513" i="1"/>
  <c r="AU529" i="1"/>
  <c r="AV529" i="1"/>
  <c r="AU549" i="1"/>
  <c r="AU561" i="1"/>
  <c r="AV561" i="1"/>
  <c r="AU581" i="1"/>
  <c r="AU593" i="1"/>
  <c r="AV593" i="1"/>
  <c r="AU613" i="1"/>
  <c r="AU625" i="1"/>
  <c r="AV625" i="1"/>
  <c r="AU645" i="1"/>
  <c r="AU657" i="1"/>
  <c r="AV657" i="1"/>
  <c r="AU669" i="1"/>
  <c r="AU681" i="1"/>
  <c r="AV681" i="1"/>
  <c r="AU701" i="1"/>
  <c r="AU713" i="1"/>
  <c r="AV713" i="1"/>
  <c r="AU737" i="1"/>
  <c r="AU749" i="1"/>
  <c r="AV749" i="1"/>
  <c r="AU769" i="1"/>
  <c r="AU785" i="1"/>
  <c r="AV785" i="1"/>
  <c r="AU805" i="1"/>
  <c r="AU817" i="1"/>
  <c r="AV817" i="1"/>
  <c r="AU837" i="1"/>
  <c r="AU849" i="1"/>
  <c r="AV849" i="1"/>
  <c r="AU869" i="1"/>
  <c r="AU881" i="1"/>
  <c r="AV881" i="1"/>
  <c r="AU901" i="1"/>
  <c r="AU913" i="1"/>
  <c r="AV913" i="1"/>
  <c r="AU933" i="1"/>
  <c r="AU945" i="1"/>
  <c r="AV945" i="1"/>
  <c r="AU965" i="1"/>
  <c r="AU981" i="1"/>
  <c r="AV981" i="1"/>
  <c r="AU1001" i="1"/>
  <c r="AU1013" i="1"/>
  <c r="AV1013" i="1"/>
  <c r="AU1033" i="1"/>
  <c r="AU1045" i="1"/>
  <c r="AV1045" i="1"/>
  <c r="AU1065" i="1"/>
  <c r="AU1077" i="1"/>
  <c r="AV1077" i="1"/>
  <c r="AU1097" i="1"/>
  <c r="AU1109" i="1"/>
  <c r="AV1109" i="1"/>
  <c r="AU1129" i="1"/>
  <c r="AU1141" i="1"/>
  <c r="AV1141" i="1"/>
  <c r="AU1161" i="1"/>
  <c r="AU1173" i="1"/>
  <c r="AV1173" i="1"/>
  <c r="AU1193" i="1"/>
  <c r="AU1205" i="1"/>
  <c r="AV1205" i="1"/>
  <c r="AU1225" i="1"/>
  <c r="AU1241" i="1"/>
  <c r="AV1241" i="1"/>
  <c r="AU1265" i="1"/>
  <c r="AU1277" i="1"/>
  <c r="AV1277" i="1"/>
  <c r="AU1301" i="1"/>
  <c r="AU1317" i="1"/>
  <c r="AV1317" i="1"/>
  <c r="AU1337" i="1"/>
  <c r="AU1349" i="1"/>
  <c r="AV1349" i="1"/>
  <c r="AU1373" i="1"/>
  <c r="AU1389" i="1"/>
  <c r="AV1389" i="1"/>
  <c r="AU1409" i="1"/>
  <c r="AU1421" i="1"/>
  <c r="AV1421" i="1"/>
  <c r="AU1449" i="1"/>
  <c r="AU1461" i="1"/>
  <c r="AV1461" i="1"/>
  <c r="AU1481" i="1"/>
  <c r="AU1497" i="1"/>
  <c r="AV1497" i="1"/>
  <c r="AU1521" i="1"/>
  <c r="AU1533" i="1"/>
  <c r="AV1533" i="1"/>
  <c r="AU1557" i="1"/>
  <c r="AU1573" i="1"/>
  <c r="AV1573" i="1"/>
  <c r="AU1593" i="1"/>
  <c r="AU1605" i="1"/>
  <c r="AV1605" i="1"/>
  <c r="AU1629" i="1"/>
  <c r="AU1641" i="1"/>
  <c r="AV1641" i="1"/>
  <c r="AU1661" i="1"/>
  <c r="AU1673" i="1"/>
  <c r="AV1673" i="1"/>
  <c r="AU1693" i="1"/>
  <c r="AU1705" i="1"/>
  <c r="AV1705" i="1"/>
  <c r="AU1717" i="1"/>
  <c r="AU1729" i="1"/>
  <c r="AV1729" i="1"/>
  <c r="AU1749" i="1"/>
  <c r="AU1781" i="1"/>
  <c r="AU1793" i="1"/>
  <c r="AV1793" i="1"/>
  <c r="AU82" i="1"/>
  <c r="AV82" i="1"/>
  <c r="AU118" i="1"/>
  <c r="AV118" i="1"/>
  <c r="AU150" i="1"/>
  <c r="AV150" i="1"/>
  <c r="AU182" i="1"/>
  <c r="AV182" i="1"/>
  <c r="AU218" i="1"/>
  <c r="AV218" i="1"/>
  <c r="AU246" i="1"/>
  <c r="AV246" i="1"/>
  <c r="AU278" i="1"/>
  <c r="AV278" i="1"/>
  <c r="AU310" i="1"/>
  <c r="AV310" i="1"/>
  <c r="AU342" i="1"/>
  <c r="AV342" i="1"/>
  <c r="AU378" i="1"/>
  <c r="AV378" i="1"/>
  <c r="AU410" i="1"/>
  <c r="AV410" i="1"/>
  <c r="AU450" i="1"/>
  <c r="AV450" i="1"/>
  <c r="AU486" i="1"/>
  <c r="AV486" i="1"/>
  <c r="AU522" i="1"/>
  <c r="AV522" i="1"/>
  <c r="AU566" i="1"/>
  <c r="AV566" i="1"/>
  <c r="AU614" i="1"/>
  <c r="AV614" i="1"/>
  <c r="AU658" i="1"/>
  <c r="AV658" i="1"/>
  <c r="AU698" i="1"/>
  <c r="AV698" i="1"/>
  <c r="AU742" i="1"/>
  <c r="AV742" i="1"/>
  <c r="AU786" i="1"/>
  <c r="AV786" i="1"/>
  <c r="AU830" i="1"/>
  <c r="AV830" i="1"/>
  <c r="AU854" i="1"/>
  <c r="AU898" i="1"/>
  <c r="AV898" i="1"/>
  <c r="AU946" i="1"/>
  <c r="AV946" i="1"/>
  <c r="AU990" i="1"/>
  <c r="AV990" i="1"/>
  <c r="AU1030" i="1"/>
  <c r="AV1030" i="1"/>
  <c r="AU1066" i="1"/>
  <c r="AV1066" i="1"/>
  <c r="AU1138" i="1"/>
  <c r="AV1138" i="1"/>
  <c r="AU1174" i="1"/>
  <c r="AV1174" i="1"/>
  <c r="AU1218" i="1"/>
  <c r="AV1218" i="1"/>
  <c r="AU1250" i="1"/>
  <c r="AU1314" i="1"/>
  <c r="AU1378" i="1"/>
  <c r="AU1414" i="1"/>
  <c r="AV1414" i="1"/>
  <c r="AU1466" i="1"/>
  <c r="AU1498" i="1"/>
  <c r="AV1498" i="1"/>
  <c r="AU1550" i="1"/>
  <c r="AU1582" i="1"/>
  <c r="AV1582" i="1"/>
  <c r="AU1622" i="1"/>
  <c r="AV1622" i="1"/>
  <c r="AU1666" i="1"/>
  <c r="AV1666" i="1"/>
  <c r="AU1706" i="1"/>
  <c r="AV1706" i="1"/>
  <c r="AU1750" i="1"/>
  <c r="AV1750" i="1"/>
  <c r="AU1794" i="1"/>
  <c r="AV1794" i="1"/>
  <c r="AR122" i="1"/>
  <c r="BK122" i="1"/>
  <c r="AR170" i="1"/>
  <c r="BK170" i="1"/>
  <c r="AR79" i="1"/>
  <c r="AR291" i="1"/>
  <c r="BK291" i="1"/>
  <c r="AR108" i="1"/>
  <c r="BK108" i="1"/>
  <c r="AR276" i="1"/>
  <c r="AR472" i="1"/>
  <c r="BK472" i="1"/>
  <c r="AR572" i="1"/>
  <c r="BK572" i="1"/>
  <c r="AR864" i="1"/>
  <c r="BK864" i="1"/>
  <c r="BK884" i="1"/>
  <c r="AR1192" i="1"/>
  <c r="BK1192" i="1"/>
  <c r="AR1200" i="1"/>
  <c r="BK1200" i="1"/>
  <c r="AR1260" i="1"/>
  <c r="BK1260" i="1"/>
  <c r="AR1300" i="1"/>
  <c r="BK1300" i="1"/>
  <c r="AR1312" i="1"/>
  <c r="BK1312" i="1"/>
  <c r="AR1468" i="1"/>
  <c r="BK1468" i="1"/>
  <c r="AR1536" i="1"/>
  <c r="BK1536" i="1"/>
  <c r="AR1624" i="1"/>
  <c r="BK1624" i="1"/>
  <c r="AR1780" i="1"/>
  <c r="BK1780" i="1"/>
  <c r="AR1210" i="1"/>
  <c r="BK1210" i="1"/>
  <c r="BK545" i="1"/>
  <c r="AR621" i="1"/>
  <c r="BK621" i="1"/>
  <c r="AR645" i="1"/>
  <c r="BK645" i="1"/>
  <c r="AR693" i="1"/>
  <c r="BK693" i="1"/>
  <c r="AR725" i="1"/>
  <c r="BK725" i="1"/>
  <c r="BK853" i="1"/>
  <c r="AR893" i="1"/>
  <c r="BK893" i="1"/>
  <c r="AR1213" i="1"/>
  <c r="BK1213" i="1"/>
  <c r="AR1293" i="1"/>
  <c r="BK1293" i="1"/>
  <c r="AR1465" i="1"/>
  <c r="BK1465" i="1"/>
  <c r="AR1693" i="1"/>
  <c r="BK1693" i="1"/>
  <c r="AR414" i="1"/>
  <c r="BK414" i="1"/>
  <c r="AR918" i="1"/>
  <c r="BK918" i="1"/>
  <c r="AR966" i="1"/>
  <c r="BK966" i="1"/>
  <c r="AR1254" i="1"/>
  <c r="BK1254" i="1"/>
  <c r="AR1334" i="1"/>
  <c r="BK1334" i="1"/>
  <c r="AR1794" i="1"/>
  <c r="BK1794" i="1"/>
  <c r="AR199" i="1"/>
  <c r="BK199" i="1"/>
  <c r="AR315" i="1"/>
  <c r="BK315" i="1"/>
  <c r="AR323" i="1"/>
  <c r="BK323" i="1"/>
  <c r="BK371" i="1"/>
  <c r="AR1521" i="1"/>
  <c r="BK1521" i="1"/>
  <c r="AR106" i="1"/>
  <c r="BK106" i="1"/>
  <c r="AR338" i="1"/>
  <c r="BK338" i="1"/>
  <c r="AR362" i="1"/>
  <c r="BK362" i="1"/>
  <c r="AR135" i="1"/>
  <c r="BK135" i="1"/>
  <c r="AR143" i="1"/>
  <c r="BK143" i="1"/>
  <c r="AR259" i="1"/>
  <c r="BK259" i="1"/>
  <c r="BK267" i="1"/>
  <c r="AR287" i="1"/>
  <c r="BK287" i="1"/>
  <c r="BK351" i="1"/>
  <c r="AR1713" i="1"/>
  <c r="BK1713" i="1"/>
  <c r="AR76" i="1"/>
  <c r="BK76" i="1"/>
  <c r="AR92" i="1"/>
  <c r="BK92" i="1"/>
  <c r="AR104" i="1"/>
  <c r="BK104" i="1"/>
  <c r="AR120" i="1"/>
  <c r="BK120" i="1"/>
  <c r="AR136" i="1"/>
  <c r="BK136" i="1"/>
  <c r="BK164" i="1"/>
  <c r="AR204" i="1"/>
  <c r="BK204" i="1"/>
  <c r="AR264" i="1"/>
  <c r="BK264" i="1"/>
  <c r="AR280" i="1"/>
  <c r="BK280" i="1"/>
  <c r="AM388" i="1"/>
  <c r="AR432" i="1"/>
  <c r="BK432" i="1"/>
  <c r="BK476" i="1"/>
  <c r="AR496" i="1"/>
  <c r="BK496" i="1"/>
  <c r="AR532" i="1"/>
  <c r="AR732" i="1"/>
  <c r="BK732" i="1"/>
  <c r="AR752" i="1"/>
  <c r="BK752" i="1"/>
  <c r="AR760" i="1"/>
  <c r="BK760" i="1"/>
  <c r="AR776" i="1"/>
  <c r="BK776" i="1"/>
  <c r="AR808" i="1"/>
  <c r="BK808" i="1"/>
  <c r="AR832" i="1"/>
  <c r="BK832" i="1"/>
  <c r="AR848" i="1"/>
  <c r="BK848" i="1"/>
  <c r="AR936" i="1"/>
  <c r="BK936" i="1"/>
  <c r="AR1052" i="1"/>
  <c r="BK1052" i="1"/>
  <c r="AR1076" i="1"/>
  <c r="AR1084" i="1"/>
  <c r="BK1084" i="1"/>
  <c r="AR1120" i="1"/>
  <c r="BK1120" i="1"/>
  <c r="AR1152" i="1"/>
  <c r="BK1152" i="1"/>
  <c r="AR1168" i="1"/>
  <c r="BK1168" i="1"/>
  <c r="AR1180" i="1"/>
  <c r="BK1180" i="1"/>
  <c r="AR1196" i="1"/>
  <c r="BK1196" i="1"/>
  <c r="AR1204" i="1"/>
  <c r="BK1204" i="1"/>
  <c r="BK1244" i="1"/>
  <c r="AR1284" i="1"/>
  <c r="BK1284" i="1"/>
  <c r="AR1364" i="1"/>
  <c r="AR1420" i="1"/>
  <c r="AR1460" i="1"/>
  <c r="BK1460" i="1"/>
  <c r="AR1488" i="1"/>
  <c r="BK1488" i="1"/>
  <c r="AM1496" i="1"/>
  <c r="AR1552" i="1"/>
  <c r="BK1552" i="1"/>
  <c r="AR1576" i="1"/>
  <c r="BK1576" i="1"/>
  <c r="AR1652" i="1"/>
  <c r="BK1652" i="1"/>
  <c r="BK1660" i="1"/>
  <c r="AR1672" i="1"/>
  <c r="BK1672" i="1"/>
  <c r="AR1680" i="1"/>
  <c r="AR1784" i="1"/>
  <c r="BK1784" i="1"/>
  <c r="AR473" i="1"/>
  <c r="BK473" i="1"/>
  <c r="AR661" i="1"/>
  <c r="BK661" i="1"/>
  <c r="AR677" i="1"/>
  <c r="BK677" i="1"/>
  <c r="AM713" i="1"/>
  <c r="AR733" i="1"/>
  <c r="BK733" i="1"/>
  <c r="AR1041" i="1"/>
  <c r="BK1041" i="1"/>
  <c r="AR1069" i="1"/>
  <c r="BK1069" i="1"/>
  <c r="AR1097" i="1"/>
  <c r="BK1097" i="1"/>
  <c r="AR1137" i="1"/>
  <c r="BK1137" i="1"/>
  <c r="AR1321" i="1"/>
  <c r="BK1321" i="1"/>
  <c r="AM1397" i="1"/>
  <c r="AR1513" i="1"/>
  <c r="BK1513" i="1"/>
  <c r="AM1533" i="1"/>
  <c r="AR1545" i="1"/>
  <c r="BK1545" i="1"/>
  <c r="AR1593" i="1"/>
  <c r="BK1593" i="1"/>
  <c r="BK1673" i="1"/>
  <c r="AM494" i="1"/>
  <c r="AR638" i="1"/>
  <c r="BK638" i="1"/>
  <c r="AR678" i="1"/>
  <c r="BK678" i="1"/>
  <c r="AR846" i="1"/>
  <c r="BK846" i="1"/>
  <c r="AR894" i="1"/>
  <c r="BK894" i="1"/>
  <c r="AR950" i="1"/>
  <c r="BK950" i="1"/>
  <c r="AR998" i="1"/>
  <c r="BK998" i="1"/>
  <c r="AR1046" i="1"/>
  <c r="BK1046" i="1"/>
  <c r="AR1154" i="1"/>
  <c r="BK1154" i="1"/>
  <c r="AR1570" i="1"/>
  <c r="BK1570" i="1"/>
  <c r="AR1754" i="1"/>
  <c r="BK1754" i="1"/>
  <c r="AU38" i="1"/>
  <c r="AU184" i="1"/>
  <c r="AU200" i="1"/>
  <c r="AU216" i="1"/>
  <c r="AU232" i="1"/>
  <c r="AU248" i="1"/>
  <c r="AU264" i="1"/>
  <c r="AU280" i="1"/>
  <c r="AU296" i="1"/>
  <c r="AU312" i="1"/>
  <c r="AU328" i="1"/>
  <c r="AU344" i="1"/>
  <c r="AU360" i="1"/>
  <c r="AU376" i="1"/>
  <c r="AU392" i="1"/>
  <c r="AU408" i="1"/>
  <c r="AU424" i="1"/>
  <c r="AU440" i="1"/>
  <c r="AU456" i="1"/>
  <c r="AU472" i="1"/>
  <c r="AU488" i="1"/>
  <c r="AU504" i="1"/>
  <c r="AU520" i="1"/>
  <c r="AU536" i="1"/>
  <c r="AU552" i="1"/>
  <c r="AU568" i="1"/>
  <c r="AU584" i="1"/>
  <c r="AU600" i="1"/>
  <c r="AU616" i="1"/>
  <c r="AU632" i="1"/>
  <c r="AU648" i="1"/>
  <c r="AU664" i="1"/>
  <c r="AU680" i="1"/>
  <c r="AU696" i="1"/>
  <c r="AU712" i="1"/>
  <c r="AU728" i="1"/>
  <c r="AU744" i="1"/>
  <c r="AU760" i="1"/>
  <c r="AU776" i="1"/>
  <c r="AU792" i="1"/>
  <c r="AU808" i="1"/>
  <c r="AU824" i="1"/>
  <c r="AU840" i="1"/>
  <c r="AU856" i="1"/>
  <c r="AU872" i="1"/>
  <c r="AU888" i="1"/>
  <c r="AU904" i="1"/>
  <c r="AU920" i="1"/>
  <c r="AU936" i="1"/>
  <c r="AU952" i="1"/>
  <c r="AU968" i="1"/>
  <c r="AU984" i="1"/>
  <c r="AU1000" i="1"/>
  <c r="AU1016" i="1"/>
  <c r="AU1032" i="1"/>
  <c r="AU1048" i="1"/>
  <c r="AU1064" i="1"/>
  <c r="AU1080" i="1"/>
  <c r="AU1096" i="1"/>
  <c r="AU1112" i="1"/>
  <c r="AU1128" i="1"/>
  <c r="AU1144" i="1"/>
  <c r="AU1160" i="1"/>
  <c r="AU1176" i="1"/>
  <c r="AU1192" i="1"/>
  <c r="AU1208" i="1"/>
  <c r="AU1224" i="1"/>
  <c r="AU1240" i="1"/>
  <c r="AU1256" i="1"/>
  <c r="AU1272" i="1"/>
  <c r="AU1288" i="1"/>
  <c r="AU1304" i="1"/>
  <c r="AU1320" i="1"/>
  <c r="AU1336" i="1"/>
  <c r="AU1352" i="1"/>
  <c r="AU1368" i="1"/>
  <c r="AU1384" i="1"/>
  <c r="AU1400" i="1"/>
  <c r="AU1416" i="1"/>
  <c r="AU1432" i="1"/>
  <c r="AU1448" i="1"/>
  <c r="AU1464" i="1"/>
  <c r="AU1480" i="1"/>
  <c r="AU1496" i="1"/>
  <c r="AU1512" i="1"/>
  <c r="AU1528" i="1"/>
  <c r="AU1544" i="1"/>
  <c r="AU1560" i="1"/>
  <c r="AU1576" i="1"/>
  <c r="AU1592" i="1"/>
  <c r="AU1608" i="1"/>
  <c r="AU1624" i="1"/>
  <c r="AU1640" i="1"/>
  <c r="AU1656" i="1"/>
  <c r="AU1672" i="1"/>
  <c r="AU1688" i="1"/>
  <c r="AU1704" i="1"/>
  <c r="AU1720" i="1"/>
  <c r="AU1736" i="1"/>
  <c r="AU1752" i="1"/>
  <c r="AU1768" i="1"/>
  <c r="AU1784" i="1"/>
  <c r="AU1800" i="1"/>
  <c r="AU942" i="1"/>
  <c r="AV942" i="1"/>
  <c r="AU1050" i="1"/>
  <c r="AV1050" i="1"/>
  <c r="AU1134" i="1"/>
  <c r="AV1134" i="1"/>
  <c r="AU1242" i="1"/>
  <c r="AV1242" i="1"/>
  <c r="AU1326" i="1"/>
  <c r="AV1326" i="1"/>
  <c r="AU1410" i="1"/>
  <c r="AV1410" i="1"/>
  <c r="AU1494" i="1"/>
  <c r="AV1494" i="1"/>
  <c r="AU1574" i="1"/>
  <c r="AV1574" i="1"/>
  <c r="AU1662" i="1"/>
  <c r="AV1662" i="1"/>
  <c r="AU1746" i="1"/>
  <c r="AV1746" i="1"/>
  <c r="AU93" i="1"/>
  <c r="AV93" i="1"/>
  <c r="AU125" i="1"/>
  <c r="AV125" i="1"/>
  <c r="AU157" i="1"/>
  <c r="AV157" i="1"/>
  <c r="AU189" i="1"/>
  <c r="AV189" i="1"/>
  <c r="AU221" i="1"/>
  <c r="AV221" i="1"/>
  <c r="AU253" i="1"/>
  <c r="AV253" i="1"/>
  <c r="AU289" i="1"/>
  <c r="AV289" i="1"/>
  <c r="AU321" i="1"/>
  <c r="AV321" i="1"/>
  <c r="AU353" i="1"/>
  <c r="AV353" i="1"/>
  <c r="AU385" i="1"/>
  <c r="AV385" i="1"/>
  <c r="AU417" i="1"/>
  <c r="AV417" i="1"/>
  <c r="AU449" i="1"/>
  <c r="AV449" i="1"/>
  <c r="AU485" i="1"/>
  <c r="AV485" i="1"/>
  <c r="AU517" i="1"/>
  <c r="AV517" i="1"/>
  <c r="AU553" i="1"/>
  <c r="AV553" i="1"/>
  <c r="AU585" i="1"/>
  <c r="AV585" i="1"/>
  <c r="AU617" i="1"/>
  <c r="AV617" i="1"/>
  <c r="AU649" i="1"/>
  <c r="AV649" i="1"/>
  <c r="AU661" i="1"/>
  <c r="AV661" i="1"/>
  <c r="AU673" i="1"/>
  <c r="AV673" i="1"/>
  <c r="AU705" i="1"/>
  <c r="AV705" i="1"/>
  <c r="AU741" i="1"/>
  <c r="AV741" i="1"/>
  <c r="AU773" i="1"/>
  <c r="AV773" i="1"/>
  <c r="AU809" i="1"/>
  <c r="AV809" i="1"/>
  <c r="AU841" i="1"/>
  <c r="AV841" i="1"/>
  <c r="AU873" i="1"/>
  <c r="AV873" i="1"/>
  <c r="AU905" i="1"/>
  <c r="AV905" i="1"/>
  <c r="AU937" i="1"/>
  <c r="AV937" i="1"/>
  <c r="AU969" i="1"/>
  <c r="AV969" i="1"/>
  <c r="AU1005" i="1"/>
  <c r="AV1005" i="1"/>
  <c r="AU1037" i="1"/>
  <c r="AV1037" i="1"/>
  <c r="AU1069" i="1"/>
  <c r="AV1069" i="1"/>
  <c r="AU1101" i="1"/>
  <c r="AV1101" i="1"/>
  <c r="AU1133" i="1"/>
  <c r="AV1133" i="1"/>
  <c r="AU1165" i="1"/>
  <c r="AV1165" i="1"/>
  <c r="AU1197" i="1"/>
  <c r="AV1197" i="1"/>
  <c r="AU1229" i="1"/>
  <c r="AV1229" i="1"/>
  <c r="AU1269" i="1"/>
  <c r="AV1269" i="1"/>
  <c r="AU1305" i="1"/>
  <c r="AV1305" i="1"/>
  <c r="AU1341" i="1"/>
  <c r="AV1341" i="1"/>
  <c r="AU1381" i="1"/>
  <c r="AV1381" i="1"/>
  <c r="AU1413" i="1"/>
  <c r="AV1413" i="1"/>
  <c r="AU1453" i="1"/>
  <c r="AV1453" i="1"/>
  <c r="AU1485" i="1"/>
  <c r="AV1485" i="1"/>
  <c r="AU1525" i="1"/>
  <c r="AV1525" i="1"/>
  <c r="AU1561" i="1"/>
  <c r="AV1561" i="1"/>
  <c r="AU1597" i="1"/>
  <c r="AV1597" i="1"/>
  <c r="AU1665" i="1"/>
  <c r="AV1665" i="1"/>
  <c r="AU1697" i="1"/>
  <c r="AV1697" i="1"/>
  <c r="AU1709" i="1"/>
  <c r="AV1709" i="1"/>
  <c r="AU1721" i="1"/>
  <c r="AV1721" i="1"/>
  <c r="AU1753" i="1"/>
  <c r="AV1753" i="1"/>
  <c r="AU1785" i="1"/>
  <c r="AV1785" i="1"/>
  <c r="AU94" i="1"/>
  <c r="AV94" i="1"/>
  <c r="AU126" i="1"/>
  <c r="AV126" i="1"/>
  <c r="AU158" i="1"/>
  <c r="AV158" i="1"/>
  <c r="AU190" i="1"/>
  <c r="AV190" i="1"/>
  <c r="AU226" i="1"/>
  <c r="AV226" i="1"/>
  <c r="AU254" i="1"/>
  <c r="AV254" i="1"/>
  <c r="AU286" i="1"/>
  <c r="AV286" i="1"/>
  <c r="AU318" i="1"/>
  <c r="AV318" i="1"/>
  <c r="AU350" i="1"/>
  <c r="AV350" i="1"/>
  <c r="AU386" i="1"/>
  <c r="AV386" i="1"/>
  <c r="AU418" i="1"/>
  <c r="AV418" i="1"/>
  <c r="AU458" i="1"/>
  <c r="AV458" i="1"/>
  <c r="AU494" i="1"/>
  <c r="AV494" i="1"/>
  <c r="AU534" i="1"/>
  <c r="AV534" i="1"/>
  <c r="AU574" i="1"/>
  <c r="AV574" i="1"/>
  <c r="AU622" i="1"/>
  <c r="AV622" i="1"/>
  <c r="AU666" i="1"/>
  <c r="AV666" i="1"/>
  <c r="AU710" i="1"/>
  <c r="AV710" i="1"/>
  <c r="AU750" i="1"/>
  <c r="AV750" i="1"/>
  <c r="AU798" i="1"/>
  <c r="AV798" i="1"/>
  <c r="AU838" i="1"/>
  <c r="AV838" i="1"/>
  <c r="AU866" i="1"/>
  <c r="AV866" i="1"/>
  <c r="AU910" i="1"/>
  <c r="AV910" i="1"/>
  <c r="AU954" i="1"/>
  <c r="AV954" i="1"/>
  <c r="AU1002" i="1"/>
  <c r="AV1002" i="1"/>
  <c r="AU1034" i="1"/>
  <c r="AV1034" i="1"/>
  <c r="AU1078" i="1"/>
  <c r="AV1078" i="1"/>
  <c r="AU1150" i="1"/>
  <c r="AV1150" i="1"/>
  <c r="AU1186" i="1"/>
  <c r="AV1186" i="1"/>
  <c r="AU1226" i="1"/>
  <c r="AV1226" i="1"/>
  <c r="AU1262" i="1"/>
  <c r="AV1262" i="1"/>
  <c r="AU1322" i="1"/>
  <c r="AV1322" i="1"/>
  <c r="AU1386" i="1"/>
  <c r="AV1386" i="1"/>
  <c r="AU1474" i="1"/>
  <c r="AV1474" i="1"/>
  <c r="AU1558" i="1"/>
  <c r="AV1558" i="1"/>
  <c r="AU1590" i="1"/>
  <c r="AV1590" i="1"/>
  <c r="AU1634" i="1"/>
  <c r="AV1634" i="1"/>
  <c r="AU1674" i="1"/>
  <c r="AV1674" i="1"/>
  <c r="AU1718" i="1"/>
  <c r="AV1718" i="1"/>
  <c r="AU1762" i="1"/>
  <c r="AV1762" i="1"/>
  <c r="AU1806" i="1"/>
  <c r="AV1806" i="1"/>
  <c r="AR102" i="1"/>
  <c r="BK102" i="1"/>
  <c r="BK131" i="1"/>
  <c r="AR1265" i="1"/>
  <c r="BK1265" i="1"/>
  <c r="AR200" i="1"/>
  <c r="BK200" i="1"/>
  <c r="AR616" i="1"/>
  <c r="BK616" i="1"/>
  <c r="AR660" i="1"/>
  <c r="AR812" i="1"/>
  <c r="BK812" i="1"/>
  <c r="AR932" i="1"/>
  <c r="AR1080" i="1"/>
  <c r="BK1080" i="1"/>
  <c r="AR1140" i="1"/>
  <c r="AR1232" i="1"/>
  <c r="BK1232" i="1"/>
  <c r="AR1416" i="1"/>
  <c r="BK1416" i="1"/>
  <c r="AR1436" i="1"/>
  <c r="AR1684" i="1"/>
  <c r="BK1684" i="1"/>
  <c r="AR1760" i="1"/>
  <c r="BK1760" i="1"/>
  <c r="AR409" i="1"/>
  <c r="BK409" i="1"/>
  <c r="AR441" i="1"/>
  <c r="BK441" i="1"/>
  <c r="AR453" i="1"/>
  <c r="BK453" i="1"/>
  <c r="AR529" i="1"/>
  <c r="BK529" i="1"/>
  <c r="AR613" i="1"/>
  <c r="BK613" i="1"/>
  <c r="AR629" i="1"/>
  <c r="BK629" i="1"/>
  <c r="AR929" i="1"/>
  <c r="BK929" i="1"/>
  <c r="AR985" i="1"/>
  <c r="BK985" i="1"/>
  <c r="AR1021" i="1"/>
  <c r="BK1021" i="1"/>
  <c r="AR1169" i="1"/>
  <c r="BK1169" i="1"/>
  <c r="AR1229" i="1"/>
  <c r="BK1229" i="1"/>
  <c r="AR1725" i="1"/>
  <c r="BK1725" i="1"/>
  <c r="AR1789" i="1"/>
  <c r="BK1789" i="1"/>
  <c r="AR586" i="1"/>
  <c r="BK586" i="1"/>
  <c r="AR770" i="1"/>
  <c r="AR275" i="1"/>
  <c r="BK275" i="1"/>
  <c r="AR331" i="1"/>
  <c r="BK331" i="1"/>
  <c r="AR234" i="1"/>
  <c r="BK234" i="1"/>
  <c r="AR290" i="1"/>
  <c r="BK290" i="1"/>
  <c r="AR167" i="1"/>
  <c r="BK167" i="1"/>
  <c r="AR227" i="1"/>
  <c r="BK227" i="1"/>
  <c r="AR295" i="1"/>
  <c r="BK295" i="1"/>
  <c r="AR311" i="1"/>
  <c r="BK311" i="1"/>
  <c r="AR1178" i="1"/>
  <c r="BK1178" i="1"/>
  <c r="AR100" i="1"/>
  <c r="BK100" i="1"/>
  <c r="AR148" i="1"/>
  <c r="BK148" i="1"/>
  <c r="AR152" i="1"/>
  <c r="BK152" i="1"/>
  <c r="AR172" i="1"/>
  <c r="BK172" i="1"/>
  <c r="AR220" i="1"/>
  <c r="BK220" i="1"/>
  <c r="AR328" i="1"/>
  <c r="BK328" i="1"/>
  <c r="AR352" i="1"/>
  <c r="BK352" i="1"/>
  <c r="AR368" i="1"/>
  <c r="BK368" i="1"/>
  <c r="AR456" i="1"/>
  <c r="BK456" i="1"/>
  <c r="AR484" i="1"/>
  <c r="BK484" i="1"/>
  <c r="AR508" i="1"/>
  <c r="BK508" i="1"/>
  <c r="AR516" i="1"/>
  <c r="BK516" i="1"/>
  <c r="AR620" i="1"/>
  <c r="BK620" i="1"/>
  <c r="AR684" i="1"/>
  <c r="BK684" i="1"/>
  <c r="AR748" i="1"/>
  <c r="BK748" i="1"/>
  <c r="AM796" i="1"/>
  <c r="AM828" i="1"/>
  <c r="AR840" i="1"/>
  <c r="BK840" i="1"/>
  <c r="AR856" i="1"/>
  <c r="BK856" i="1"/>
  <c r="AR888" i="1"/>
  <c r="BK888" i="1"/>
  <c r="AR904" i="1"/>
  <c r="BK904" i="1"/>
  <c r="AR912" i="1"/>
  <c r="BK912" i="1"/>
  <c r="AR952" i="1"/>
  <c r="BK952" i="1"/>
  <c r="AR1016" i="1"/>
  <c r="BK1016" i="1"/>
  <c r="AR1176" i="1"/>
  <c r="BK1176" i="1"/>
  <c r="AR1304" i="1"/>
  <c r="BK1304" i="1"/>
  <c r="AR1316" i="1"/>
  <c r="BK1316" i="1"/>
  <c r="AR1336" i="1"/>
  <c r="BK1336" i="1"/>
  <c r="AR1472" i="1"/>
  <c r="BK1472" i="1"/>
  <c r="AR1480" i="1"/>
  <c r="BK1480" i="1"/>
  <c r="AR1544" i="1"/>
  <c r="AR1628" i="1"/>
  <c r="BK1628" i="1"/>
  <c r="AR1644" i="1"/>
  <c r="BK1644" i="1"/>
  <c r="AR1668" i="1"/>
  <c r="AR1740" i="1"/>
  <c r="BK1740" i="1"/>
  <c r="AR1768" i="1"/>
  <c r="BK1768" i="1"/>
  <c r="AR1082" i="1"/>
  <c r="BK1082" i="1"/>
  <c r="AR457" i="1"/>
  <c r="BK457" i="1"/>
  <c r="AR521" i="1"/>
  <c r="BK521" i="1"/>
  <c r="AR709" i="1"/>
  <c r="BK709" i="1"/>
  <c r="AR757" i="1"/>
  <c r="BK757" i="1"/>
  <c r="AR989" i="1"/>
  <c r="BK989" i="1"/>
  <c r="AR1037" i="1"/>
  <c r="BK1037" i="1"/>
  <c r="AR1061" i="1"/>
  <c r="BK1061" i="1"/>
  <c r="AR1065" i="1"/>
  <c r="BK1065" i="1"/>
  <c r="AR1093" i="1"/>
  <c r="BK1093" i="1"/>
  <c r="AR1125" i="1"/>
  <c r="BK1125" i="1"/>
  <c r="AR1185" i="1"/>
  <c r="BK1185" i="1"/>
  <c r="AR1481" i="1"/>
  <c r="BK1481" i="1"/>
  <c r="AR1529" i="1"/>
  <c r="BK1529" i="1"/>
  <c r="AR1577" i="1"/>
  <c r="BK1577" i="1"/>
  <c r="AR1114" i="1"/>
  <c r="BK1114" i="1"/>
  <c r="AR570" i="1"/>
  <c r="AR646" i="1"/>
  <c r="BK646" i="1"/>
  <c r="AR686" i="1"/>
  <c r="BK686" i="1"/>
  <c r="AR750" i="1"/>
  <c r="BK750" i="1"/>
  <c r="AR854" i="1"/>
  <c r="AR1090" i="1"/>
  <c r="BK1090" i="1"/>
  <c r="AR1586" i="1"/>
  <c r="BK1586" i="1"/>
  <c r="AR1762" i="1"/>
  <c r="BK1762" i="1"/>
  <c r="AU1233" i="1"/>
  <c r="AU1361" i="1"/>
  <c r="AU1489" i="1"/>
  <c r="AU1617" i="1"/>
  <c r="AU31" i="1"/>
  <c r="AU47" i="1"/>
  <c r="AU343" i="1"/>
  <c r="AU583" i="1"/>
  <c r="AU775" i="1"/>
  <c r="AU16" i="1"/>
  <c r="AU40" i="1"/>
  <c r="AU56" i="1"/>
  <c r="AU72" i="1"/>
  <c r="AU88" i="1"/>
  <c r="AU104" i="1"/>
  <c r="AU120" i="1"/>
  <c r="AU136" i="1"/>
  <c r="AU152" i="1"/>
  <c r="AU168" i="1"/>
  <c r="AU75" i="1"/>
  <c r="AU83" i="1"/>
  <c r="AU95" i="1"/>
  <c r="AU103" i="1"/>
  <c r="AU111" i="1"/>
  <c r="AU119" i="1"/>
  <c r="AU127" i="1"/>
  <c r="AU135" i="1"/>
  <c r="AU143" i="1"/>
  <c r="AU155" i="1"/>
  <c r="AU163" i="1"/>
  <c r="AU171" i="1"/>
  <c r="AU179" i="1"/>
  <c r="AU187" i="1"/>
  <c r="AU195" i="1"/>
  <c r="AU203" i="1"/>
  <c r="AU211" i="1"/>
  <c r="AU219" i="1"/>
  <c r="AU227" i="1"/>
  <c r="AU235" i="1"/>
  <c r="AU243" i="1"/>
  <c r="AU251" i="1"/>
  <c r="AU259" i="1"/>
  <c r="AU267" i="1"/>
  <c r="AU275" i="1"/>
  <c r="AU287" i="1"/>
  <c r="AU295" i="1"/>
  <c r="AU303" i="1"/>
  <c r="AU311" i="1"/>
  <c r="AU319" i="1"/>
  <c r="AU327" i="1"/>
  <c r="AU335" i="1"/>
  <c r="AU347" i="1"/>
  <c r="AU355" i="1"/>
  <c r="AU363" i="1"/>
  <c r="AU371" i="1"/>
  <c r="AU379" i="1"/>
  <c r="AU387" i="1"/>
  <c r="AU395" i="1"/>
  <c r="AU403" i="1"/>
  <c r="AU411" i="1"/>
  <c r="AU419" i="1"/>
  <c r="AU427" i="1"/>
  <c r="AU435" i="1"/>
  <c r="AU443" i="1"/>
  <c r="AU451" i="1"/>
  <c r="AU459" i="1"/>
  <c r="AU467" i="1"/>
  <c r="AU475" i="1"/>
  <c r="AU483" i="1"/>
  <c r="AU491" i="1"/>
  <c r="AU499" i="1"/>
  <c r="AU507" i="1"/>
  <c r="AU515" i="1"/>
  <c r="AU523" i="1"/>
  <c r="AU531" i="1"/>
  <c r="AU543" i="1"/>
  <c r="AU555" i="1"/>
  <c r="AU563" i="1"/>
  <c r="AU575" i="1"/>
  <c r="AU587" i="1"/>
  <c r="AU595" i="1"/>
  <c r="AU607" i="1"/>
  <c r="AU619" i="1"/>
  <c r="AU627" i="1"/>
  <c r="AU635" i="1"/>
  <c r="AU643" i="1"/>
  <c r="AU651" i="1"/>
  <c r="AU659" i="1"/>
  <c r="AU671" i="1"/>
  <c r="AU679" i="1"/>
  <c r="AU687" i="1"/>
  <c r="AU695" i="1"/>
  <c r="AU703" i="1"/>
  <c r="AU711" i="1"/>
  <c r="AU719" i="1"/>
  <c r="AU727" i="1"/>
  <c r="AU735" i="1"/>
  <c r="AU743" i="1"/>
  <c r="AU751" i="1"/>
  <c r="AU759" i="1"/>
  <c r="AU767" i="1"/>
  <c r="AU779" i="1"/>
  <c r="AU787" i="1"/>
  <c r="AU795" i="1"/>
  <c r="AU803" i="1"/>
  <c r="AU815" i="1"/>
  <c r="AU823" i="1"/>
  <c r="AU831" i="1"/>
  <c r="AU839" i="1"/>
  <c r="AU847" i="1"/>
  <c r="AU855" i="1"/>
  <c r="AU863" i="1"/>
  <c r="AU871" i="1"/>
  <c r="AU879" i="1"/>
  <c r="AU887" i="1"/>
  <c r="AU895" i="1"/>
  <c r="AU903" i="1"/>
  <c r="AU911" i="1"/>
  <c r="AU919" i="1"/>
  <c r="AU927" i="1"/>
  <c r="AU935" i="1"/>
  <c r="AU943" i="1"/>
  <c r="AU951" i="1"/>
  <c r="AU959" i="1"/>
  <c r="AU967" i="1"/>
  <c r="AU975" i="1"/>
  <c r="AU983" i="1"/>
  <c r="AU991" i="1"/>
  <c r="AU999" i="1"/>
  <c r="AU1007" i="1"/>
  <c r="AU1015" i="1"/>
  <c r="AU1023" i="1"/>
  <c r="AU1031" i="1"/>
  <c r="AU1039" i="1"/>
  <c r="AU1047" i="1"/>
  <c r="AU1055" i="1"/>
  <c r="AU1067" i="1"/>
  <c r="AU1075" i="1"/>
  <c r="AU1083" i="1"/>
  <c r="AU1091" i="1"/>
  <c r="AU1103" i="1"/>
  <c r="AU1111" i="1"/>
  <c r="AU1119" i="1"/>
  <c r="AU1131" i="1"/>
  <c r="AU1139" i="1"/>
  <c r="AU1147" i="1"/>
  <c r="AU1155" i="1"/>
  <c r="AU1167" i="1"/>
  <c r="AU1175" i="1"/>
  <c r="AU1183" i="1"/>
  <c r="AU1195" i="1"/>
  <c r="AU1203" i="1"/>
  <c r="AU1211" i="1"/>
  <c r="AU1219" i="1"/>
  <c r="AU1231" i="1"/>
  <c r="AU1239" i="1"/>
  <c r="AU1247" i="1"/>
  <c r="AU1255" i="1"/>
  <c r="AU1263" i="1"/>
  <c r="AU1271" i="1"/>
  <c r="AU1279" i="1"/>
  <c r="AU1287" i="1"/>
  <c r="AU1295" i="1"/>
  <c r="AU1303" i="1"/>
  <c r="AU1311" i="1"/>
  <c r="AU1319" i="1"/>
  <c r="AU1327" i="1"/>
  <c r="AU1335" i="1"/>
  <c r="AU1343" i="1"/>
  <c r="AU1351" i="1"/>
  <c r="AU1359" i="1"/>
  <c r="AU1367" i="1"/>
  <c r="AU1375" i="1"/>
  <c r="AU1383" i="1"/>
  <c r="AU1391" i="1"/>
  <c r="AU1399" i="1"/>
  <c r="AU1407" i="1"/>
  <c r="AU1415" i="1"/>
  <c r="AU1423" i="1"/>
  <c r="AU1435" i="1"/>
  <c r="AU1443" i="1"/>
  <c r="AU1451" i="1"/>
  <c r="AU1459" i="1"/>
  <c r="AU1471" i="1"/>
  <c r="AU1479" i="1"/>
  <c r="AU1487" i="1"/>
  <c r="AU1499" i="1"/>
  <c r="AU1507" i="1"/>
  <c r="AU1515" i="1"/>
  <c r="AU1523" i="1"/>
  <c r="AU1531" i="1"/>
  <c r="AU1539" i="1"/>
  <c r="AU1547" i="1"/>
  <c r="AU1555" i="1"/>
  <c r="AU1563" i="1"/>
  <c r="AU1571" i="1"/>
  <c r="AU1579" i="1"/>
  <c r="AU1587" i="1"/>
  <c r="AU1595" i="1"/>
  <c r="AU1603" i="1"/>
  <c r="AU1615" i="1"/>
  <c r="AU1627" i="1"/>
  <c r="AU1635" i="1"/>
  <c r="AU1643" i="1"/>
  <c r="AU1651" i="1"/>
  <c r="AU1659" i="1"/>
  <c r="AU1667" i="1"/>
  <c r="AU1675" i="1"/>
  <c r="AU1683" i="1"/>
  <c r="AU1691" i="1"/>
  <c r="AU1699" i="1"/>
  <c r="AU1707" i="1"/>
  <c r="AU1715" i="1"/>
  <c r="AU1723" i="1"/>
  <c r="AU1731" i="1"/>
  <c r="AU1739" i="1"/>
  <c r="AU1747" i="1"/>
  <c r="AU1755" i="1"/>
  <c r="AU1763" i="1"/>
  <c r="AU1775" i="1"/>
  <c r="AU1787" i="1"/>
  <c r="AU1795" i="1"/>
  <c r="AU1803" i="1"/>
  <c r="AU202" i="1"/>
  <c r="AU438" i="1"/>
  <c r="AU506" i="1"/>
  <c r="AU542" i="1"/>
  <c r="AU582" i="1"/>
  <c r="AU610" i="1"/>
  <c r="AU638" i="1"/>
  <c r="AU670" i="1"/>
  <c r="AU706" i="1"/>
  <c r="AU734" i="1"/>
  <c r="AU766" i="1"/>
  <c r="AU794" i="1"/>
  <c r="AU822" i="1"/>
  <c r="AU862" i="1"/>
  <c r="AU894" i="1"/>
  <c r="AU926" i="1"/>
  <c r="AU958" i="1"/>
  <c r="AU982" i="1"/>
  <c r="AU1014" i="1"/>
  <c r="AU1038" i="1"/>
  <c r="AU1070" i="1"/>
  <c r="AU1110" i="1"/>
  <c r="AU1142" i="1"/>
  <c r="AU1170" i="1"/>
  <c r="AU1194" i="1"/>
  <c r="AU1230" i="1"/>
  <c r="AU1258" i="1"/>
  <c r="AU1294" i="1"/>
  <c r="AU1330" i="1"/>
  <c r="AU1358" i="1"/>
  <c r="AU1394" i="1"/>
  <c r="AU1426" i="1"/>
  <c r="AU1458" i="1"/>
  <c r="AU1490" i="1"/>
  <c r="AU1522" i="1"/>
  <c r="AU1562" i="1"/>
  <c r="AU1594" i="1"/>
  <c r="AU1630" i="1"/>
  <c r="AU1658" i="1"/>
  <c r="AU1694" i="1"/>
  <c r="AU1730" i="1"/>
  <c r="AU1754" i="1"/>
  <c r="AU1782" i="1"/>
  <c r="AU890" i="1"/>
  <c r="AU918" i="1"/>
  <c r="AV918" i="1"/>
  <c r="AU974" i="1"/>
  <c r="AU1006" i="1"/>
  <c r="AV1006" i="1"/>
  <c r="AU1082" i="1"/>
  <c r="AU1114" i="1"/>
  <c r="AV1114" i="1"/>
  <c r="AU1190" i="1"/>
  <c r="AU1222" i="1"/>
  <c r="AV1222" i="1"/>
  <c r="AU1274" i="1"/>
  <c r="AU1306" i="1"/>
  <c r="AV1306" i="1"/>
  <c r="AU1362" i="1"/>
  <c r="AU1390" i="1"/>
  <c r="AV1390" i="1"/>
  <c r="AU1438" i="1"/>
  <c r="AU1470" i="1"/>
  <c r="AV1470" i="1"/>
  <c r="AU1526" i="1"/>
  <c r="AU1554" i="1"/>
  <c r="AV1554" i="1"/>
  <c r="AU1606" i="1"/>
  <c r="AU1638" i="1"/>
  <c r="AV1638" i="1"/>
  <c r="AU1690" i="1"/>
  <c r="AU1722" i="1"/>
  <c r="AV1722" i="1"/>
  <c r="AU1778" i="1"/>
  <c r="AU33" i="1"/>
  <c r="AU73" i="1"/>
  <c r="AU85" i="1"/>
  <c r="AV85" i="1"/>
  <c r="AU105" i="1"/>
  <c r="AU117" i="1"/>
  <c r="AV117" i="1"/>
  <c r="AU137" i="1"/>
  <c r="AU149" i="1"/>
  <c r="AV149" i="1"/>
  <c r="AU169" i="1"/>
  <c r="AU181" i="1"/>
  <c r="AV181" i="1"/>
  <c r="AU201" i="1"/>
  <c r="AU213" i="1"/>
  <c r="AV213" i="1"/>
  <c r="AU233" i="1"/>
  <c r="AU245" i="1"/>
  <c r="AV245" i="1"/>
  <c r="AU265" i="1"/>
  <c r="AU281" i="1"/>
  <c r="AV281" i="1"/>
  <c r="AU301" i="1"/>
  <c r="AU313" i="1"/>
  <c r="AV313" i="1"/>
  <c r="AU333" i="1"/>
  <c r="AU345" i="1"/>
  <c r="AV345" i="1"/>
  <c r="AU365" i="1"/>
  <c r="AU377" i="1"/>
  <c r="AV377" i="1"/>
  <c r="AU397" i="1"/>
  <c r="AU409" i="1"/>
  <c r="AV409" i="1"/>
  <c r="AU429" i="1"/>
  <c r="AU441" i="1"/>
  <c r="AV441" i="1"/>
  <c r="AU465" i="1"/>
  <c r="AU477" i="1"/>
  <c r="AV477" i="1"/>
  <c r="AU497" i="1"/>
  <c r="AU509" i="1"/>
  <c r="AV509" i="1"/>
  <c r="AU533" i="1"/>
  <c r="AU545" i="1"/>
  <c r="AV545" i="1"/>
  <c r="AU565" i="1"/>
  <c r="AU577" i="1"/>
  <c r="AV577" i="1"/>
  <c r="AU597" i="1"/>
  <c r="AU609" i="1"/>
  <c r="AV609" i="1"/>
  <c r="AU629" i="1"/>
  <c r="AU641" i="1"/>
  <c r="AV641" i="1"/>
  <c r="AU665" i="1"/>
  <c r="AV665" i="1"/>
  <c r="AU685" i="1"/>
  <c r="AU697" i="1"/>
  <c r="AV697" i="1"/>
  <c r="AU721" i="1"/>
  <c r="AU733" i="1"/>
  <c r="AV733" i="1"/>
  <c r="AU753" i="1"/>
  <c r="AU765" i="1"/>
  <c r="AV765" i="1"/>
  <c r="AU789" i="1"/>
  <c r="AU801" i="1"/>
  <c r="AV801" i="1"/>
  <c r="AU821" i="1"/>
  <c r="AU833" i="1"/>
  <c r="AV833" i="1"/>
  <c r="AU853" i="1"/>
  <c r="AU865" i="1"/>
  <c r="AV865" i="1"/>
  <c r="AU885" i="1"/>
  <c r="AU897" i="1"/>
  <c r="AV897" i="1"/>
  <c r="AU917" i="1"/>
  <c r="AU929" i="1"/>
  <c r="AV929" i="1"/>
  <c r="AU949" i="1"/>
  <c r="AU961" i="1"/>
  <c r="AV961" i="1"/>
  <c r="AU985" i="1"/>
  <c r="AU997" i="1"/>
  <c r="AV997" i="1"/>
  <c r="AU1017" i="1"/>
  <c r="AU1029" i="1"/>
  <c r="AV1029" i="1"/>
  <c r="AU1049" i="1"/>
  <c r="AU1061" i="1"/>
  <c r="AV1061" i="1"/>
  <c r="AU1081" i="1"/>
  <c r="AU1093" i="1"/>
  <c r="AV1093" i="1"/>
  <c r="AU1113" i="1"/>
  <c r="AU1125" i="1"/>
  <c r="AV1125" i="1"/>
  <c r="AU1145" i="1"/>
  <c r="AU1157" i="1"/>
  <c r="AV1157" i="1"/>
  <c r="AU1177" i="1"/>
  <c r="AU1189" i="1"/>
  <c r="AV1189" i="1"/>
  <c r="AU1209" i="1"/>
  <c r="AU1221" i="1"/>
  <c r="AV1221" i="1"/>
  <c r="AU1245" i="1"/>
  <c r="AU1261" i="1"/>
  <c r="AV1261" i="1"/>
  <c r="AU1281" i="1"/>
  <c r="AU1293" i="1"/>
  <c r="AV1293" i="1"/>
  <c r="AU1321" i="1"/>
  <c r="AU1333" i="1"/>
  <c r="AV1333" i="1"/>
  <c r="AU1353" i="1"/>
  <c r="AU1369" i="1"/>
  <c r="AV1369" i="1"/>
  <c r="AU1393" i="1"/>
  <c r="AU1405" i="1"/>
  <c r="AV1405" i="1"/>
  <c r="AU1429" i="1"/>
  <c r="AU1445" i="1"/>
  <c r="AV1445" i="1"/>
  <c r="AU1465" i="1"/>
  <c r="AU1477" i="1"/>
  <c r="AV1477" i="1"/>
  <c r="AU1501" i="1"/>
  <c r="AU1517" i="1"/>
  <c r="AV1517" i="1"/>
  <c r="AU1537" i="1"/>
  <c r="AU1549" i="1"/>
  <c r="AV1549" i="1"/>
  <c r="AU1577" i="1"/>
  <c r="AU1589" i="1"/>
  <c r="AV1589" i="1"/>
  <c r="AU1609" i="1"/>
  <c r="AU1625" i="1"/>
  <c r="AV1625" i="1"/>
  <c r="AU1645" i="1"/>
  <c r="AU1657" i="1"/>
  <c r="AV1657" i="1"/>
  <c r="AU1677" i="1"/>
  <c r="AU1689" i="1"/>
  <c r="AV1689" i="1"/>
  <c r="AU1713" i="1"/>
  <c r="AV1713" i="1"/>
  <c r="AU1733" i="1"/>
  <c r="AU1765" i="1"/>
  <c r="AU1777" i="1"/>
  <c r="AV1777" i="1"/>
  <c r="AU1797" i="1"/>
  <c r="AU102" i="1"/>
  <c r="AV102" i="1"/>
  <c r="AU134" i="1"/>
  <c r="AV134" i="1"/>
  <c r="AU166" i="1"/>
  <c r="AV166" i="1"/>
  <c r="AU198" i="1"/>
  <c r="AV198" i="1"/>
  <c r="AU234" i="1"/>
  <c r="AV234" i="1"/>
  <c r="AU262" i="1"/>
  <c r="AV262" i="1"/>
  <c r="AU294" i="1"/>
  <c r="AV294" i="1"/>
  <c r="AU326" i="1"/>
  <c r="AV326" i="1"/>
  <c r="AU358" i="1"/>
  <c r="AV358" i="1"/>
  <c r="AU394" i="1"/>
  <c r="AV394" i="1"/>
  <c r="AU430" i="1"/>
  <c r="AV430" i="1"/>
  <c r="AU466" i="1"/>
  <c r="AV466" i="1"/>
  <c r="AU502" i="1"/>
  <c r="AV502" i="1"/>
  <c r="AU546" i="1"/>
  <c r="AV546" i="1"/>
  <c r="AU586" i="1"/>
  <c r="AV586" i="1"/>
  <c r="AU634" i="1"/>
  <c r="AV634" i="1"/>
  <c r="AU678" i="1"/>
  <c r="AV678" i="1"/>
  <c r="AU718" i="1"/>
  <c r="AV718" i="1"/>
  <c r="AU762" i="1"/>
  <c r="AV762" i="1"/>
  <c r="AU806" i="1"/>
  <c r="AV806" i="1"/>
  <c r="AU846" i="1"/>
  <c r="AV846" i="1"/>
  <c r="AU878" i="1"/>
  <c r="AV878" i="1"/>
  <c r="AU922" i="1"/>
  <c r="AV922" i="1"/>
  <c r="AU966" i="1"/>
  <c r="AV966" i="1"/>
  <c r="AU1010" i="1"/>
  <c r="AV1010" i="1"/>
  <c r="AU1046" i="1"/>
  <c r="AV1046" i="1"/>
  <c r="AU1086" i="1"/>
  <c r="AV1086" i="1"/>
  <c r="AU1118" i="1"/>
  <c r="AV1118" i="1"/>
  <c r="AU1154" i="1"/>
  <c r="AV1154" i="1"/>
  <c r="AU1198" i="1"/>
  <c r="AV1198" i="1"/>
  <c r="AU1238" i="1"/>
  <c r="AV1238" i="1"/>
  <c r="AU1270" i="1"/>
  <c r="AV1270" i="1"/>
  <c r="AU1302" i="1"/>
  <c r="AV1302" i="1"/>
  <c r="AU1334" i="1"/>
  <c r="AV1334" i="1"/>
  <c r="AU1366" i="1"/>
  <c r="AV1366" i="1"/>
  <c r="AU1422" i="1"/>
  <c r="AU1454" i="1"/>
  <c r="AV1454" i="1"/>
  <c r="AU1506" i="1"/>
  <c r="AU1538" i="1"/>
  <c r="AV1538" i="1"/>
  <c r="AU1602" i="1"/>
  <c r="AV1602" i="1"/>
  <c r="AU1642" i="1"/>
  <c r="AV1642" i="1"/>
  <c r="AU1686" i="1"/>
  <c r="AV1686" i="1"/>
  <c r="AU1726" i="1"/>
  <c r="AV1726" i="1"/>
  <c r="AU1774" i="1"/>
  <c r="AV1774" i="1"/>
  <c r="BK47" i="1"/>
  <c r="AU15" i="1"/>
  <c r="AV15" i="1"/>
  <c r="AU45" i="1"/>
  <c r="AV45" i="1"/>
  <c r="AU42" i="1"/>
  <c r="AV42" i="1"/>
  <c r="AM12" i="1"/>
  <c r="BK12" i="1" s="1"/>
  <c r="AR56" i="1"/>
  <c r="BK56" i="1"/>
  <c r="AR72" i="1"/>
  <c r="BK72" i="1"/>
  <c r="AU13" i="1"/>
  <c r="AU51" i="1"/>
  <c r="AU59" i="1"/>
  <c r="AU67" i="1"/>
  <c r="AU10" i="1"/>
  <c r="AU46" i="1"/>
  <c r="AU62" i="1"/>
  <c r="AU37" i="1"/>
  <c r="AV37" i="1"/>
  <c r="AU57" i="1"/>
  <c r="AU69" i="1"/>
  <c r="AV69" i="1"/>
  <c r="AU50" i="1"/>
  <c r="AV50" i="1"/>
  <c r="AR46" i="1"/>
  <c r="BK46" i="1"/>
  <c r="AR70" i="1"/>
  <c r="BK70" i="1"/>
  <c r="AR67" i="1"/>
  <c r="BK67" i="1"/>
  <c r="AR44" i="1"/>
  <c r="BK44" i="1"/>
  <c r="AU22" i="1"/>
  <c r="AU25" i="1"/>
  <c r="AV25" i="1"/>
  <c r="AU49" i="1"/>
  <c r="AU61" i="1"/>
  <c r="AV61" i="1"/>
  <c r="AU58" i="1"/>
  <c r="AV58" i="1"/>
  <c r="AG12" i="1"/>
  <c r="AR62" i="1"/>
  <c r="BK62" i="1"/>
  <c r="AR60" i="1"/>
  <c r="BK60" i="1"/>
  <c r="AU21" i="1"/>
  <c r="AU9" i="1"/>
  <c r="AU17" i="1"/>
  <c r="AU55" i="1"/>
  <c r="AU63" i="1"/>
  <c r="AU71" i="1"/>
  <c r="AU14" i="1"/>
  <c r="AU30" i="1"/>
  <c r="AU54" i="1"/>
  <c r="AU70" i="1"/>
  <c r="AU41" i="1"/>
  <c r="AU53" i="1"/>
  <c r="AV53" i="1"/>
  <c r="AU26" i="1"/>
  <c r="AV26" i="1"/>
  <c r="AU66" i="1"/>
  <c r="AV66" i="1"/>
  <c r="BK19" i="1"/>
  <c r="AM38" i="1"/>
  <c r="BK38" i="1" s="1"/>
  <c r="AM134" i="1"/>
  <c r="AM238" i="1"/>
  <c r="AM254" i="1"/>
  <c r="AM278" i="1"/>
  <c r="AM294" i="1"/>
  <c r="AM326" i="1"/>
  <c r="AM342" i="1"/>
  <c r="AM366" i="1"/>
  <c r="AM103" i="1"/>
  <c r="AM119" i="1"/>
  <c r="AM127" i="1"/>
  <c r="AM155" i="1"/>
  <c r="AM195" i="1"/>
  <c r="AM223" i="1"/>
  <c r="AM231" i="1"/>
  <c r="AM243" i="1"/>
  <c r="AM335" i="1"/>
  <c r="AM375" i="1"/>
  <c r="AM1329" i="1"/>
  <c r="AM192" i="1"/>
  <c r="AM240" i="1"/>
  <c r="AM268" i="1"/>
  <c r="AM344" i="1"/>
  <c r="AM416" i="1"/>
  <c r="AM500" i="1"/>
  <c r="AM652" i="1"/>
  <c r="AM700" i="1"/>
  <c r="AM1024" i="1"/>
  <c r="AM1240" i="1"/>
  <c r="AM1272" i="1"/>
  <c r="AM1332" i="1"/>
  <c r="AM1452" i="1"/>
  <c r="AM1704" i="1"/>
  <c r="AM1792" i="1"/>
  <c r="AM1345" i="1"/>
  <c r="AM1101" i="1"/>
  <c r="AM1205" i="1"/>
  <c r="AM1501" i="1"/>
  <c r="AM1733" i="1"/>
  <c r="AM398" i="1"/>
  <c r="AM1310" i="1"/>
  <c r="AM1454" i="1"/>
  <c r="AM1594" i="1"/>
  <c r="AM1694" i="1"/>
  <c r="AM271" i="1"/>
  <c r="AM412" i="1"/>
  <c r="AM556" i="1"/>
  <c r="AM1108" i="1"/>
  <c r="AM1128" i="1"/>
  <c r="AM1380" i="1"/>
  <c r="AM1616" i="1"/>
  <c r="AM1688" i="1"/>
  <c r="AM1720" i="1"/>
  <c r="AM1788" i="1"/>
  <c r="AM1409" i="1"/>
  <c r="AM1665" i="1"/>
  <c r="AM1201" i="1"/>
  <c r="AM1565" i="1"/>
  <c r="AM1581" i="1"/>
  <c r="AM1613" i="1"/>
  <c r="AM1701" i="1"/>
  <c r="AM1781" i="1"/>
  <c r="AM694" i="1"/>
  <c r="AM830" i="1"/>
  <c r="AM910" i="1"/>
  <c r="AM1226" i="1"/>
  <c r="AM1418" i="1"/>
  <c r="AM1482" i="1"/>
  <c r="AM1558" i="1"/>
  <c r="AM1626" i="1"/>
  <c r="AM1393" i="1"/>
  <c r="AM1649" i="1"/>
  <c r="AM224" i="1"/>
  <c r="AM98" i="1"/>
  <c r="AM146" i="1"/>
  <c r="AM162" i="1"/>
  <c r="AM210" i="1"/>
  <c r="AM250" i="1"/>
  <c r="AM298" i="1"/>
  <c r="AM314" i="1"/>
  <c r="AM378" i="1"/>
  <c r="AG8" i="1"/>
  <c r="AM51" i="1"/>
  <c r="AM107" i="1"/>
  <c r="AM115" i="1"/>
  <c r="AM183" i="1"/>
  <c r="AM219" i="1"/>
  <c r="AM359" i="1"/>
  <c r="AM1457" i="1"/>
  <c r="AM208" i="1"/>
  <c r="AM480" i="1"/>
  <c r="AM504" i="1"/>
  <c r="AM524" i="1"/>
  <c r="AM772" i="1"/>
  <c r="AM780" i="1"/>
  <c r="AM816" i="1"/>
  <c r="AM1020" i="1"/>
  <c r="AM1028" i="1"/>
  <c r="AM1040" i="1"/>
  <c r="AM1068" i="1"/>
  <c r="AM1104" i="1"/>
  <c r="AM1276" i="1"/>
  <c r="AM1408" i="1"/>
  <c r="AM1424" i="1"/>
  <c r="AM1736" i="1"/>
  <c r="AM1796" i="1"/>
  <c r="AM385" i="1"/>
  <c r="AM401" i="1"/>
  <c r="AM449" i="1"/>
  <c r="AM1113" i="1"/>
  <c r="AM1217" i="1"/>
  <c r="AM1597" i="1"/>
  <c r="AM438" i="1"/>
  <c r="AM658" i="1"/>
  <c r="AM742" i="1"/>
  <c r="AM1270" i="1"/>
  <c r="AM1318" i="1"/>
  <c r="AM1770" i="1"/>
  <c r="AM20" i="1"/>
  <c r="BK20" i="1" s="1"/>
  <c r="AM151" i="1"/>
  <c r="AM215" i="1"/>
  <c r="AM263" i="1"/>
  <c r="AM283" i="1"/>
  <c r="AM1585" i="1"/>
  <c r="AM52" i="1"/>
  <c r="AM84" i="1"/>
  <c r="AM228" i="1"/>
  <c r="AM244" i="1"/>
  <c r="AM260" i="1"/>
  <c r="AM300" i="1"/>
  <c r="AM320" i="1"/>
  <c r="AM464" i="1"/>
  <c r="AM548" i="1"/>
  <c r="AM560" i="1"/>
  <c r="AM568" i="1"/>
  <c r="AM600" i="1"/>
  <c r="AM672" i="1"/>
  <c r="AM984" i="1"/>
  <c r="AM992" i="1"/>
  <c r="AM1184" i="1"/>
  <c r="AM1216" i="1"/>
  <c r="AM1248" i="1"/>
  <c r="AM1708" i="1"/>
  <c r="AM1537" i="1"/>
  <c r="AM1053" i="1"/>
  <c r="AM1085" i="1"/>
  <c r="AM1129" i="1"/>
  <c r="AM1161" i="1"/>
  <c r="AM1253" i="1"/>
  <c r="AM1269" i="1"/>
  <c r="AM1317" i="1"/>
  <c r="AM1333" i="1"/>
  <c r="AM1413" i="1"/>
  <c r="AM1445" i="1"/>
  <c r="AM1477" i="1"/>
  <c r="AM1637" i="1"/>
  <c r="AM1653" i="1"/>
  <c r="AM1669" i="1"/>
  <c r="AM1705" i="1"/>
  <c r="AM1753" i="1"/>
  <c r="AM1801" i="1"/>
  <c r="AM1022" i="1"/>
  <c r="AM1170" i="1"/>
  <c r="AM1202" i="1"/>
  <c r="AM1426" i="1"/>
  <c r="AM1702" i="1"/>
  <c r="AM58" i="1"/>
  <c r="AM186" i="1"/>
  <c r="AM274" i="1"/>
  <c r="AM354" i="1"/>
  <c r="V38" i="1"/>
  <c r="AM55" i="1"/>
  <c r="AM63" i="1"/>
  <c r="AM75" i="1"/>
  <c r="AM147" i="1"/>
  <c r="AM211" i="1"/>
  <c r="AM303" i="1"/>
  <c r="AM116" i="1"/>
  <c r="AM132" i="1"/>
  <c r="AM196" i="1"/>
  <c r="AM272" i="1"/>
  <c r="AM316" i="1"/>
  <c r="AM384" i="1"/>
  <c r="AM400" i="1"/>
  <c r="AM444" i="1"/>
  <c r="AM460" i="1"/>
  <c r="AM536" i="1"/>
  <c r="AM640" i="1"/>
  <c r="AM708" i="1"/>
  <c r="AM728" i="1"/>
  <c r="AM784" i="1"/>
  <c r="AM824" i="1"/>
  <c r="AM944" i="1"/>
  <c r="AM972" i="1"/>
  <c r="AM1060" i="1"/>
  <c r="AM1132" i="1"/>
  <c r="AM1164" i="1"/>
  <c r="AM1352" i="1"/>
  <c r="AM1376" i="1"/>
  <c r="AM1388" i="1"/>
  <c r="AM1548" i="1"/>
  <c r="AM1568" i="1"/>
  <c r="AM1620" i="1"/>
  <c r="AM1692" i="1"/>
  <c r="AM1728" i="1"/>
  <c r="AM1601" i="1"/>
  <c r="AM1145" i="1"/>
  <c r="AM1193" i="1"/>
  <c r="AM1285" i="1"/>
  <c r="AM1301" i="1"/>
  <c r="AM1349" i="1"/>
  <c r="AM1365" i="1"/>
  <c r="AM1461" i="1"/>
  <c r="AM1685" i="1"/>
  <c r="AM1721" i="1"/>
  <c r="AM1769" i="1"/>
  <c r="AM546" i="1"/>
  <c r="AM578" i="1"/>
  <c r="AM974" i="1"/>
  <c r="AM1342" i="1"/>
  <c r="AM1390" i="1"/>
  <c r="V43" i="1"/>
  <c r="AM123" i="1"/>
  <c r="AM179" i="1"/>
  <c r="AM247" i="1"/>
  <c r="AM68" i="1"/>
  <c r="AM288" i="1"/>
  <c r="AM348" i="1"/>
  <c r="AM396" i="1"/>
  <c r="AM488" i="1"/>
  <c r="AM592" i="1"/>
  <c r="AM636" i="1"/>
  <c r="AM668" i="1"/>
  <c r="AM676" i="1"/>
  <c r="AM716" i="1"/>
  <c r="AM820" i="1"/>
  <c r="AM880" i="1"/>
  <c r="AM1056" i="1"/>
  <c r="AM1100" i="1"/>
  <c r="AM1372" i="1"/>
  <c r="AM1396" i="1"/>
  <c r="AM1440" i="1"/>
  <c r="AM1492" i="1"/>
  <c r="AM1504" i="1"/>
  <c r="AM1716" i="1"/>
  <c r="AM997" i="1"/>
  <c r="AM1009" i="1"/>
  <c r="AM1189" i="1"/>
  <c r="AM1221" i="1"/>
  <c r="AM1381" i="1"/>
  <c r="AM1429" i="1"/>
  <c r="AM1737" i="1"/>
  <c r="AM1785" i="1"/>
  <c r="AM422" i="1"/>
  <c r="AM622" i="1"/>
  <c r="AM726" i="1"/>
  <c r="AM1074" i="1"/>
  <c r="AM1542" i="1"/>
  <c r="AG16" i="1"/>
  <c r="AM78" i="1"/>
  <c r="AM118" i="1"/>
  <c r="AM142" i="1"/>
  <c r="AM206" i="1"/>
  <c r="AM246" i="1"/>
  <c r="AM286" i="1"/>
  <c r="AM176" i="1"/>
  <c r="AM696" i="1"/>
  <c r="AM724" i="1"/>
  <c r="AM1000" i="1"/>
  <c r="AM1008" i="1"/>
  <c r="AM1036" i="1"/>
  <c r="AM1148" i="1"/>
  <c r="AM1212" i="1"/>
  <c r="AM1404" i="1"/>
  <c r="AM417" i="1"/>
  <c r="AM517" i="1"/>
  <c r="AM537" i="1"/>
  <c r="AM553" i="1"/>
  <c r="AM569" i="1"/>
  <c r="AM601" i="1"/>
  <c r="AM769" i="1"/>
  <c r="AM901" i="1"/>
  <c r="AM917" i="1"/>
  <c r="AM1057" i="1"/>
  <c r="AM1225" i="1"/>
  <c r="AM1289" i="1"/>
  <c r="AM1401" i="1"/>
  <c r="AM1573" i="1"/>
  <c r="AM54" i="1"/>
  <c r="AM182" i="1"/>
  <c r="AM222" i="1"/>
  <c r="AM270" i="1"/>
  <c r="AM310" i="1"/>
  <c r="AM334" i="1"/>
  <c r="AM350" i="1"/>
  <c r="AM374" i="1"/>
  <c r="AM203" i="1"/>
  <c r="AM80" i="1"/>
  <c r="AM96" i="1"/>
  <c r="AM112" i="1"/>
  <c r="AM128" i="1"/>
  <c r="AM144" i="1"/>
  <c r="AM160" i="1"/>
  <c r="AM236" i="1"/>
  <c r="AM252" i="1"/>
  <c r="AG9" i="1"/>
  <c r="AM16" i="1"/>
  <c r="BK16" i="1" s="1"/>
  <c r="V27" i="1"/>
  <c r="AM99" i="1"/>
  <c r="AM111" i="1"/>
  <c r="AM163" i="1"/>
  <c r="AM175" i="1"/>
  <c r="AM191" i="1"/>
  <c r="AM255" i="1"/>
  <c r="AM319" i="1"/>
  <c r="AM343" i="1"/>
  <c r="AM355" i="1"/>
  <c r="AM367" i="1"/>
  <c r="AM64" i="1"/>
  <c r="AM284" i="1"/>
  <c r="AM376" i="1"/>
  <c r="AM420" i="1"/>
  <c r="AM544" i="1"/>
  <c r="AM552" i="1"/>
  <c r="AM564" i="1"/>
  <c r="AM576" i="1"/>
  <c r="AM596" i="1"/>
  <c r="AM692" i="1"/>
  <c r="AM852" i="1"/>
  <c r="AM900" i="1"/>
  <c r="AM908" i="1"/>
  <c r="AM956" i="1"/>
  <c r="AM1032" i="1"/>
  <c r="AM1064" i="1"/>
  <c r="AM1144" i="1"/>
  <c r="AM1208" i="1"/>
  <c r="AM1344" i="1"/>
  <c r="AM1412" i="1"/>
  <c r="AM1732" i="1"/>
  <c r="AM429" i="1"/>
  <c r="AM485" i="1"/>
  <c r="AM669" i="1"/>
  <c r="AM933" i="1"/>
  <c r="AM1089" i="1"/>
  <c r="AM1133" i="1"/>
  <c r="AM1165" i="1"/>
  <c r="AM1353" i="1"/>
  <c r="AM1641" i="1"/>
  <c r="AM34" i="1"/>
  <c r="BK34" i="1" s="1"/>
  <c r="AM26" i="1"/>
  <c r="BK26" i="1" s="1"/>
  <c r="AM50" i="1"/>
  <c r="AM66" i="1"/>
  <c r="AM74" i="1"/>
  <c r="AM90" i="1"/>
  <c r="AM114" i="1"/>
  <c r="AM130" i="1"/>
  <c r="AM138" i="1"/>
  <c r="AM154" i="1"/>
  <c r="AM194" i="1"/>
  <c r="AM202" i="1"/>
  <c r="AM218" i="1"/>
  <c r="AM242" i="1"/>
  <c r="AM258" i="1"/>
  <c r="AM266" i="1"/>
  <c r="AM282" i="1"/>
  <c r="AM306" i="1"/>
  <c r="AM322" i="1"/>
  <c r="AM330" i="1"/>
  <c r="AM346" i="1"/>
  <c r="AM370" i="1"/>
  <c r="AM23" i="1"/>
  <c r="BK23" i="1" s="1"/>
  <c r="AM39" i="1"/>
  <c r="BK39" i="1" s="1"/>
  <c r="AM59" i="1"/>
  <c r="AM71" i="1"/>
  <c r="AM83" i="1"/>
  <c r="AM95" i="1"/>
  <c r="AM159" i="1"/>
  <c r="AM171" i="1"/>
  <c r="AM187" i="1"/>
  <c r="AM235" i="1"/>
  <c r="AM251" i="1"/>
  <c r="AM327" i="1"/>
  <c r="AM339" i="1"/>
  <c r="AM363" i="1"/>
  <c r="AG14" i="1"/>
  <c r="AM48" i="1"/>
  <c r="AM360" i="1"/>
  <c r="AM448" i="1"/>
  <c r="AM520" i="1"/>
  <c r="AM540" i="1"/>
  <c r="AM720" i="1"/>
  <c r="AM920" i="1"/>
  <c r="AM968" i="1"/>
  <c r="AM988" i="1"/>
  <c r="AM996" i="1"/>
  <c r="AM1004" i="1"/>
  <c r="AM1156" i="1"/>
  <c r="AM1236" i="1"/>
  <c r="AM1608" i="1"/>
  <c r="AM481" i="1"/>
  <c r="AM789" i="1"/>
  <c r="AM837" i="1"/>
  <c r="AM1045" i="1"/>
  <c r="AM1257" i="1"/>
  <c r="AM1557" i="1"/>
  <c r="AM794" i="1"/>
  <c r="AM1066" i="1"/>
  <c r="AM1106" i="1"/>
  <c r="AM1294" i="1"/>
  <c r="AM1358" i="1"/>
  <c r="AM1406" i="1"/>
  <c r="AM1610" i="1"/>
  <c r="AM1662" i="1"/>
  <c r="AM1746" i="1"/>
  <c r="AM1778" i="1"/>
  <c r="AM1256" i="1"/>
  <c r="AM1324" i="1"/>
  <c r="AM1348" i="1"/>
  <c r="AM1400" i="1"/>
  <c r="AM1484" i="1"/>
  <c r="AM1508" i="1"/>
  <c r="AM1532" i="1"/>
  <c r="AM1564" i="1"/>
  <c r="AM1592" i="1"/>
  <c r="AM1612" i="1"/>
  <c r="AM1640" i="1"/>
  <c r="AM1700" i="1"/>
  <c r="AM465" i="1"/>
  <c r="AM469" i="1"/>
  <c r="AM513" i="1"/>
  <c r="AM533" i="1"/>
  <c r="AM633" i="1"/>
  <c r="AM673" i="1"/>
  <c r="AM701" i="1"/>
  <c r="AM741" i="1"/>
  <c r="AM753" i="1"/>
  <c r="AM821" i="1"/>
  <c r="AM825" i="1"/>
  <c r="AM953" i="1"/>
  <c r="AM981" i="1"/>
  <c r="AM1025" i="1"/>
  <c r="AM1029" i="1"/>
  <c r="AM1073" i="1"/>
  <c r="AM1077" i="1"/>
  <c r="AM1117" i="1"/>
  <c r="AM1121" i="1"/>
  <c r="AM1197" i="1"/>
  <c r="AM1245" i="1"/>
  <c r="AM1273" i="1"/>
  <c r="AM1277" i="1"/>
  <c r="AM1305" i="1"/>
  <c r="AM1309" i="1"/>
  <c r="AM1337" i="1"/>
  <c r="AM1341" i="1"/>
  <c r="AM1369" i="1"/>
  <c r="AM1373" i="1"/>
  <c r="AM1389" i="1"/>
  <c r="AM1433" i="1"/>
  <c r="AM1437" i="1"/>
  <c r="AM1469" i="1"/>
  <c r="AM1517" i="1"/>
  <c r="AM1549" i="1"/>
  <c r="AM1589" i="1"/>
  <c r="AM1625" i="1"/>
  <c r="AM1629" i="1"/>
  <c r="AM1661" i="1"/>
  <c r="AM1749" i="1"/>
  <c r="AM1797" i="1"/>
  <c r="AM390" i="1"/>
  <c r="AM478" i="1"/>
  <c r="AM530" i="1"/>
  <c r="AM562" i="1"/>
  <c r="AM666" i="1"/>
  <c r="AM734" i="1"/>
  <c r="AM786" i="1"/>
  <c r="AM802" i="1"/>
  <c r="AM1054" i="1"/>
  <c r="AM1194" i="1"/>
  <c r="AM1286" i="1"/>
  <c r="AM1302" i="1"/>
  <c r="AM1350" i="1"/>
  <c r="AM1366" i="1"/>
  <c r="AM1414" i="1"/>
  <c r="AM1466" i="1"/>
  <c r="AM1498" i="1"/>
  <c r="AM1566" i="1"/>
  <c r="AM1228" i="1"/>
  <c r="AM1280" i="1"/>
  <c r="AM1288" i="1"/>
  <c r="AM1296" i="1"/>
  <c r="AM1320" i="1"/>
  <c r="AM1356" i="1"/>
  <c r="AM1444" i="1"/>
  <c r="AM1528" i="1"/>
  <c r="AM1540" i="1"/>
  <c r="AM1560" i="1"/>
  <c r="AM1600" i="1"/>
  <c r="AM1636" i="1"/>
  <c r="AM1724" i="1"/>
  <c r="AM1756" i="1"/>
  <c r="AM1772" i="1"/>
  <c r="AM397" i="1"/>
  <c r="AM1473" i="1"/>
  <c r="AM1729" i="1"/>
  <c r="AM381" i="1"/>
  <c r="AM413" i="1"/>
  <c r="AM433" i="1"/>
  <c r="AM501" i="1"/>
  <c r="AM581" i="1"/>
  <c r="AM585" i="1"/>
  <c r="AM605" i="1"/>
  <c r="AM617" i="1"/>
  <c r="AM649" i="1"/>
  <c r="AM685" i="1"/>
  <c r="AM705" i="1"/>
  <c r="AM737" i="1"/>
  <c r="AM773" i="1"/>
  <c r="AM805" i="1"/>
  <c r="AM809" i="1"/>
  <c r="AM857" i="1"/>
  <c r="AM869" i="1"/>
  <c r="AM873" i="1"/>
  <c r="AM885" i="1"/>
  <c r="AM889" i="1"/>
  <c r="AM937" i="1"/>
  <c r="AM949" i="1"/>
  <c r="AM1013" i="1"/>
  <c r="AM1017" i="1"/>
  <c r="AM1105" i="1"/>
  <c r="AM1109" i="1"/>
  <c r="AM1181" i="1"/>
  <c r="AM1241" i="1"/>
  <c r="AM1385" i="1"/>
  <c r="AM1417" i="1"/>
  <c r="AM1421" i="1"/>
  <c r="AM1453" i="1"/>
  <c r="AM1605" i="1"/>
  <c r="AM1657" i="1"/>
  <c r="AM1677" i="1"/>
  <c r="AM1717" i="1"/>
  <c r="AM1765" i="1"/>
  <c r="AM406" i="1"/>
  <c r="AM454" i="1"/>
  <c r="AM522" i="1"/>
  <c r="AM610" i="1"/>
  <c r="AM710" i="1"/>
  <c r="AM778" i="1"/>
  <c r="AM814" i="1"/>
  <c r="AM862" i="1"/>
  <c r="AM878" i="1"/>
  <c r="AM926" i="1"/>
  <c r="AM942" i="1"/>
  <c r="AM990" i="1"/>
  <c r="AM1006" i="1"/>
  <c r="AM1098" i="1"/>
  <c r="AM1138" i="1"/>
  <c r="AM1186" i="1"/>
  <c r="AM1234" i="1"/>
  <c r="AM1510" i="1"/>
  <c r="AM1578" i="1"/>
  <c r="AM1618" i="1"/>
  <c r="AM1670" i="1"/>
  <c r="AM1686" i="1"/>
  <c r="AM1738" i="1"/>
  <c r="AM1786" i="1"/>
  <c r="AM158" i="1"/>
  <c r="AM188" i="1"/>
  <c r="AM308" i="1"/>
  <c r="AM1328" i="1"/>
  <c r="AM1392" i="1"/>
  <c r="AM1520" i="1"/>
  <c r="AM1584" i="1"/>
  <c r="AM379" i="1"/>
  <c r="AM419" i="1"/>
  <c r="AM459" i="1"/>
  <c r="AM467" i="1"/>
  <c r="AM507" i="1"/>
  <c r="AM643" i="1"/>
  <c r="AM655" i="1"/>
  <c r="AM663" i="1"/>
  <c r="AM671" i="1"/>
  <c r="AM675" i="1"/>
  <c r="AM715" i="1"/>
  <c r="AM755" i="1"/>
  <c r="AM819" i="1"/>
  <c r="AM859" i="1"/>
  <c r="AM867" i="1"/>
  <c r="AM907" i="1"/>
  <c r="AM947" i="1"/>
  <c r="AM987" i="1"/>
  <c r="AM995" i="1"/>
  <c r="AM1043" i="1"/>
  <c r="AM1207" i="1"/>
  <c r="AM1215" i="1"/>
  <c r="AM1223" i="1"/>
  <c r="AM1267" i="1"/>
  <c r="AM1307" i="1"/>
  <c r="AM1347" i="1"/>
  <c r="AM1355" i="1"/>
  <c r="AM1395" i="1"/>
  <c r="AM1463" i="1"/>
  <c r="AM1471" i="1"/>
  <c r="AM1479" i="1"/>
  <c r="AM1539" i="1"/>
  <c r="AM1547" i="1"/>
  <c r="AM1583" i="1"/>
  <c r="AM1591" i="1"/>
  <c r="AM1659" i="1"/>
  <c r="AM1699" i="1"/>
  <c r="AM1707" i="1"/>
  <c r="AM1743" i="1"/>
  <c r="AM1751" i="1"/>
  <c r="AM1767" i="1"/>
  <c r="AM1775" i="1"/>
  <c r="AM1783" i="1"/>
  <c r="AM1791" i="1"/>
  <c r="AM33" i="1"/>
  <c r="BK33" i="1" s="1"/>
  <c r="AM57" i="1"/>
  <c r="AM73" i="1"/>
  <c r="AM89" i="1"/>
  <c r="AM105" i="1"/>
  <c r="AM121" i="1"/>
  <c r="AM137" i="1"/>
  <c r="AM153" i="1"/>
  <c r="AM169" i="1"/>
  <c r="AM185" i="1"/>
  <c r="AM201" i="1"/>
  <c r="AM217" i="1"/>
  <c r="AM233" i="1"/>
  <c r="AM249" i="1"/>
  <c r="AM265" i="1"/>
  <c r="AM277" i="1"/>
  <c r="AM293" i="1"/>
  <c r="AM309" i="1"/>
  <c r="AM325" i="1"/>
  <c r="AM337" i="1"/>
  <c r="AM353" i="1"/>
  <c r="AM365" i="1"/>
  <c r="AM369" i="1"/>
  <c r="AM1177" i="1"/>
  <c r="AM386" i="1"/>
  <c r="AM402" i="1"/>
  <c r="AM458" i="1"/>
  <c r="AM526" i="1"/>
  <c r="AM598" i="1"/>
  <c r="AM614" i="1"/>
  <c r="AM682" i="1"/>
  <c r="AM698" i="1"/>
  <c r="AM722" i="1"/>
  <c r="AM774" i="1"/>
  <c r="AM810" i="1"/>
  <c r="AM826" i="1"/>
  <c r="AM842" i="1"/>
  <c r="AM858" i="1"/>
  <c r="AM874" i="1"/>
  <c r="AM890" i="1"/>
  <c r="AM906" i="1"/>
  <c r="AM922" i="1"/>
  <c r="AM938" i="1"/>
  <c r="AM954" i="1"/>
  <c r="AM970" i="1"/>
  <c r="AM986" i="1"/>
  <c r="AM1002" i="1"/>
  <c r="AM1034" i="1"/>
  <c r="AM1062" i="1"/>
  <c r="AM1094" i="1"/>
  <c r="AM1110" i="1"/>
  <c r="AM1150" i="1"/>
  <c r="AM1182" i="1"/>
  <c r="AM1214" i="1"/>
  <c r="AM1230" i="1"/>
  <c r="AM1422" i="1"/>
  <c r="AM1450" i="1"/>
  <c r="AM1514" i="1"/>
  <c r="AM1530" i="1"/>
  <c r="AM1642" i="1"/>
  <c r="AM1658" i="1"/>
  <c r="AM1714" i="1"/>
  <c r="AM391" i="1"/>
  <c r="AM399" i="1"/>
  <c r="AM455" i="1"/>
  <c r="AM463" i="1"/>
  <c r="AM523" i="1"/>
  <c r="AM531" i="1"/>
  <c r="AM571" i="1"/>
  <c r="AM611" i="1"/>
  <c r="AM623" i="1"/>
  <c r="AM667" i="1"/>
  <c r="AM727" i="1"/>
  <c r="AM735" i="1"/>
  <c r="AM795" i="1"/>
  <c r="AM803" i="1"/>
  <c r="AM815" i="1"/>
  <c r="AM871" i="1"/>
  <c r="AM879" i="1"/>
  <c r="AM935" i="1"/>
  <c r="AM943" i="1"/>
  <c r="AM999" i="1"/>
  <c r="AM1007" i="1"/>
  <c r="AM1067" i="1"/>
  <c r="AM1107" i="1"/>
  <c r="AM1147" i="1"/>
  <c r="AM1155" i="1"/>
  <c r="AM1195" i="1"/>
  <c r="AM1235" i="1"/>
  <c r="AM1295" i="1"/>
  <c r="AM1303" i="1"/>
  <c r="AM1359" i="1"/>
  <c r="AM1367" i="1"/>
  <c r="AM1419" i="1"/>
  <c r="AM1467" i="1"/>
  <c r="AM1511" i="1"/>
  <c r="AM1567" i="1"/>
  <c r="AM1571" i="1"/>
  <c r="AM1579" i="1"/>
  <c r="AM1619" i="1"/>
  <c r="AM1679" i="1"/>
  <c r="AM1687" i="1"/>
  <c r="AM1747" i="1"/>
  <c r="AM1787" i="1"/>
  <c r="AM1795" i="1"/>
  <c r="AM30" i="1"/>
  <c r="BK30" i="1" s="1"/>
  <c r="AM269" i="1"/>
  <c r="AM525" i="1"/>
  <c r="AM781" i="1"/>
  <c r="AM1233" i="1"/>
  <c r="AM1297" i="1"/>
  <c r="AM1361" i="1"/>
  <c r="AM1425" i="1"/>
  <c r="AM1489" i="1"/>
  <c r="AM1553" i="1"/>
  <c r="AM1617" i="1"/>
  <c r="AM1745" i="1"/>
  <c r="AM21" i="1"/>
  <c r="BK21" i="1" s="1"/>
  <c r="AM87" i="1"/>
  <c r="AM239" i="1"/>
  <c r="AM279" i="1"/>
  <c r="AM333" i="1"/>
  <c r="AG17" i="1"/>
  <c r="AM1776" i="1"/>
  <c r="AM411" i="1"/>
  <c r="AM451" i="1"/>
  <c r="AM491" i="1"/>
  <c r="AM499" i="1"/>
  <c r="AM635" i="1"/>
  <c r="AM699" i="1"/>
  <c r="AM707" i="1"/>
  <c r="AM747" i="1"/>
  <c r="AM811" i="1"/>
  <c r="AM851" i="1"/>
  <c r="AM891" i="1"/>
  <c r="AM899" i="1"/>
  <c r="AM939" i="1"/>
  <c r="AM979" i="1"/>
  <c r="AM1035" i="1"/>
  <c r="AM1143" i="1"/>
  <c r="AM1151" i="1"/>
  <c r="AM1159" i="1"/>
  <c r="AM1167" i="1"/>
  <c r="AM1175" i="1"/>
  <c r="AM1183" i="1"/>
  <c r="AM1191" i="1"/>
  <c r="AM1199" i="1"/>
  <c r="AM1251" i="1"/>
  <c r="AM1259" i="1"/>
  <c r="AM1299" i="1"/>
  <c r="AM1339" i="1"/>
  <c r="AM1379" i="1"/>
  <c r="AM1387" i="1"/>
  <c r="AM1443" i="1"/>
  <c r="AM1451" i="1"/>
  <c r="AM1531" i="1"/>
  <c r="AM1575" i="1"/>
  <c r="AM1651" i="1"/>
  <c r="AM1691" i="1"/>
  <c r="AM1727" i="1"/>
  <c r="AM1735" i="1"/>
  <c r="AM53" i="1"/>
  <c r="AM69" i="1"/>
  <c r="AM85" i="1"/>
  <c r="AM101" i="1"/>
  <c r="AM117" i="1"/>
  <c r="AM133" i="1"/>
  <c r="AM149" i="1"/>
  <c r="AM165" i="1"/>
  <c r="AM181" i="1"/>
  <c r="AM197" i="1"/>
  <c r="AM213" i="1"/>
  <c r="AM229" i="1"/>
  <c r="AM245" i="1"/>
  <c r="AM261" i="1"/>
  <c r="AM273" i="1"/>
  <c r="AM289" i="1"/>
  <c r="AM301" i="1"/>
  <c r="AM305" i="1"/>
  <c r="AM317" i="1"/>
  <c r="AM321" i="1"/>
  <c r="AM349" i="1"/>
  <c r="AM1049" i="1"/>
  <c r="AM1209" i="1"/>
  <c r="AM1003" i="1"/>
  <c r="AM418" i="1"/>
  <c r="AM434" i="1"/>
  <c r="AM450" i="1"/>
  <c r="AM474" i="1"/>
  <c r="AM490" i="1"/>
  <c r="AM506" i="1"/>
  <c r="AM542" i="1"/>
  <c r="AM558" i="1"/>
  <c r="AM574" i="1"/>
  <c r="AM590" i="1"/>
  <c r="AM626" i="1"/>
  <c r="AM642" i="1"/>
  <c r="AM662" i="1"/>
  <c r="AM714" i="1"/>
  <c r="AM738" i="1"/>
  <c r="AM754" i="1"/>
  <c r="AM790" i="1"/>
  <c r="AM806" i="1"/>
  <c r="AM1010" i="1"/>
  <c r="AM1026" i="1"/>
  <c r="AM1042" i="1"/>
  <c r="AM1078" i="1"/>
  <c r="AM1118" i="1"/>
  <c r="AM1134" i="1"/>
  <c r="AM1166" i="1"/>
  <c r="AM1198" i="1"/>
  <c r="AM1242" i="1"/>
  <c r="AM1258" i="1"/>
  <c r="AM1274" i="1"/>
  <c r="AM1290" i="1"/>
  <c r="AM1306" i="1"/>
  <c r="AM1322" i="1"/>
  <c r="AM1338" i="1"/>
  <c r="AM1354" i="1"/>
  <c r="AM1370" i="1"/>
  <c r="AM1386" i="1"/>
  <c r="AM1402" i="1"/>
  <c r="AM1442" i="1"/>
  <c r="AM1462" i="1"/>
  <c r="AM1478" i="1"/>
  <c r="AM1494" i="1"/>
  <c r="AM1546" i="1"/>
  <c r="AM1582" i="1"/>
  <c r="AM1598" i="1"/>
  <c r="AM1622" i="1"/>
  <c r="AM1638" i="1"/>
  <c r="AM1674" i="1"/>
  <c r="AM1690" i="1"/>
  <c r="AM1726" i="1"/>
  <c r="AM1742" i="1"/>
  <c r="AM1758" i="1"/>
  <c r="AM1774" i="1"/>
  <c r="AM1790" i="1"/>
  <c r="AM383" i="1"/>
  <c r="AM439" i="1"/>
  <c r="AM447" i="1"/>
  <c r="AM519" i="1"/>
  <c r="AM555" i="1"/>
  <c r="AM563" i="1"/>
  <c r="AM603" i="1"/>
  <c r="AM651" i="1"/>
  <c r="AM659" i="1"/>
  <c r="AM711" i="1"/>
  <c r="AM719" i="1"/>
  <c r="AM779" i="1"/>
  <c r="AM787" i="1"/>
  <c r="AM855" i="1"/>
  <c r="AM863" i="1"/>
  <c r="AM919" i="1"/>
  <c r="AM927" i="1"/>
  <c r="AM983" i="1"/>
  <c r="AM991" i="1"/>
  <c r="AM1047" i="1"/>
  <c r="AM1055" i="1"/>
  <c r="AM1059" i="1"/>
  <c r="AM1099" i="1"/>
  <c r="AM1139" i="1"/>
  <c r="AM1179" i="1"/>
  <c r="AM1187" i="1"/>
  <c r="AM1227" i="1"/>
  <c r="AM1279" i="1"/>
  <c r="AM1287" i="1"/>
  <c r="AM1343" i="1"/>
  <c r="AM1351" i="1"/>
  <c r="AM1407" i="1"/>
  <c r="AM1415" i="1"/>
  <c r="AM1455" i="1"/>
  <c r="AM1459" i="1"/>
  <c r="AM1499" i="1"/>
  <c r="AM1551" i="1"/>
  <c r="AM1559" i="1"/>
  <c r="AM1603" i="1"/>
  <c r="AM1611" i="1"/>
  <c r="AM1663" i="1"/>
  <c r="AM1671" i="1"/>
  <c r="AM1731" i="1"/>
  <c r="AM1739" i="1"/>
  <c r="AM1779" i="1"/>
  <c r="AG20" i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AH258" i="1" s="1"/>
  <c r="AH259" i="1" s="1"/>
  <c r="AH260" i="1" s="1"/>
  <c r="AH261" i="1" s="1"/>
  <c r="AH262" i="1" s="1"/>
  <c r="AH263" i="1" s="1"/>
  <c r="AH264" i="1" s="1"/>
  <c r="AH265" i="1" s="1"/>
  <c r="AH266" i="1" s="1"/>
  <c r="AH267" i="1" s="1"/>
  <c r="AH268" i="1" s="1"/>
  <c r="AH269" i="1" s="1"/>
  <c r="AH270" i="1" s="1"/>
  <c r="AH271" i="1" s="1"/>
  <c r="AH272" i="1" s="1"/>
  <c r="AH273" i="1" s="1"/>
  <c r="AH274" i="1" s="1"/>
  <c r="AH275" i="1" s="1"/>
  <c r="AH276" i="1" s="1"/>
  <c r="AH277" i="1" s="1"/>
  <c r="AH278" i="1" s="1"/>
  <c r="AH279" i="1" s="1"/>
  <c r="AH280" i="1" s="1"/>
  <c r="AH281" i="1" s="1"/>
  <c r="AH282" i="1" s="1"/>
  <c r="AH283" i="1" s="1"/>
  <c r="AH284" i="1" s="1"/>
  <c r="AH285" i="1" s="1"/>
  <c r="AH286" i="1" s="1"/>
  <c r="AH287" i="1" s="1"/>
  <c r="AH288" i="1" s="1"/>
  <c r="AH289" i="1" s="1"/>
  <c r="AH290" i="1" s="1"/>
  <c r="AH291" i="1" s="1"/>
  <c r="AH292" i="1" s="1"/>
  <c r="AH293" i="1" s="1"/>
  <c r="AH294" i="1" s="1"/>
  <c r="AH295" i="1" s="1"/>
  <c r="AH296" i="1" s="1"/>
  <c r="AH297" i="1" s="1"/>
  <c r="AH298" i="1" s="1"/>
  <c r="AH299" i="1" s="1"/>
  <c r="AH300" i="1" s="1"/>
  <c r="AH301" i="1" s="1"/>
  <c r="AH302" i="1" s="1"/>
  <c r="AH303" i="1" s="1"/>
  <c r="AH304" i="1" s="1"/>
  <c r="AH305" i="1" s="1"/>
  <c r="AH306" i="1" s="1"/>
  <c r="AH307" i="1" s="1"/>
  <c r="AH308" i="1" s="1"/>
  <c r="AH309" i="1" s="1"/>
  <c r="AH310" i="1" s="1"/>
  <c r="AH311" i="1" s="1"/>
  <c r="AH312" i="1" s="1"/>
  <c r="AH313" i="1" s="1"/>
  <c r="AH314" i="1" s="1"/>
  <c r="AH315" i="1" s="1"/>
  <c r="AH316" i="1" s="1"/>
  <c r="AH317" i="1" s="1"/>
  <c r="AH318" i="1" s="1"/>
  <c r="AH319" i="1" s="1"/>
  <c r="AH320" i="1" s="1"/>
  <c r="AH321" i="1" s="1"/>
  <c r="AH322" i="1" s="1"/>
  <c r="AH323" i="1" s="1"/>
  <c r="AH324" i="1" s="1"/>
  <c r="AH325" i="1" s="1"/>
  <c r="AH326" i="1" s="1"/>
  <c r="AH327" i="1" s="1"/>
  <c r="AH328" i="1" s="1"/>
  <c r="AH329" i="1" s="1"/>
  <c r="AH330" i="1" s="1"/>
  <c r="AH331" i="1" s="1"/>
  <c r="AH332" i="1" s="1"/>
  <c r="AH333" i="1" s="1"/>
  <c r="AH334" i="1" s="1"/>
  <c r="AH335" i="1" s="1"/>
  <c r="AH336" i="1" s="1"/>
  <c r="AH337" i="1" s="1"/>
  <c r="AH338" i="1" s="1"/>
  <c r="AH339" i="1" s="1"/>
  <c r="AH340" i="1" s="1"/>
  <c r="AH341" i="1" s="1"/>
  <c r="AH342" i="1" s="1"/>
  <c r="AH343" i="1" s="1"/>
  <c r="AH344" i="1" s="1"/>
  <c r="AH345" i="1" s="1"/>
  <c r="AH346" i="1" s="1"/>
  <c r="AH347" i="1" s="1"/>
  <c r="AH348" i="1" s="1"/>
  <c r="AH349" i="1" s="1"/>
  <c r="AH350" i="1" s="1"/>
  <c r="AH351" i="1" s="1"/>
  <c r="AH352" i="1" s="1"/>
  <c r="AH353" i="1" s="1"/>
  <c r="AH354" i="1" s="1"/>
  <c r="AH355" i="1" s="1"/>
  <c r="AH356" i="1" s="1"/>
  <c r="AH357" i="1" s="1"/>
  <c r="AH358" i="1" s="1"/>
  <c r="AH359" i="1" s="1"/>
  <c r="AH360" i="1" s="1"/>
  <c r="AH361" i="1" s="1"/>
  <c r="AH362" i="1" s="1"/>
  <c r="AH363" i="1" s="1"/>
  <c r="AH364" i="1" s="1"/>
  <c r="AH365" i="1" s="1"/>
  <c r="AH366" i="1" s="1"/>
  <c r="AH367" i="1" s="1"/>
  <c r="AH368" i="1" s="1"/>
  <c r="AH369" i="1" s="1"/>
  <c r="AH370" i="1" s="1"/>
  <c r="AH371" i="1" s="1"/>
  <c r="AH372" i="1" s="1"/>
  <c r="AH373" i="1" s="1"/>
  <c r="AH374" i="1" s="1"/>
  <c r="AH375" i="1" s="1"/>
  <c r="AH376" i="1" s="1"/>
  <c r="AH377" i="1" s="1"/>
  <c r="AH378" i="1" s="1"/>
  <c r="AH379" i="1" s="1"/>
  <c r="AH380" i="1" s="1"/>
  <c r="AH381" i="1" s="1"/>
  <c r="AH382" i="1" s="1"/>
  <c r="AH383" i="1" s="1"/>
  <c r="AH384" i="1" s="1"/>
  <c r="AH385" i="1" s="1"/>
  <c r="AH386" i="1" s="1"/>
  <c r="AH387" i="1" s="1"/>
  <c r="AH388" i="1" s="1"/>
  <c r="AH389" i="1" s="1"/>
  <c r="AH390" i="1" s="1"/>
  <c r="AH391" i="1" s="1"/>
  <c r="AH392" i="1" s="1"/>
  <c r="AH393" i="1" s="1"/>
  <c r="AH394" i="1" s="1"/>
  <c r="AH395" i="1" s="1"/>
  <c r="AH396" i="1" s="1"/>
  <c r="AH397" i="1" s="1"/>
  <c r="AH398" i="1" s="1"/>
  <c r="AH399" i="1" s="1"/>
  <c r="AH400" i="1" s="1"/>
  <c r="AH401" i="1" s="1"/>
  <c r="AH402" i="1" s="1"/>
  <c r="AH403" i="1" s="1"/>
  <c r="AH404" i="1" s="1"/>
  <c r="AH405" i="1" s="1"/>
  <c r="AH406" i="1" s="1"/>
  <c r="AH407" i="1" s="1"/>
  <c r="AH408" i="1" s="1"/>
  <c r="AH409" i="1" s="1"/>
  <c r="AH410" i="1" s="1"/>
  <c r="AH411" i="1" s="1"/>
  <c r="AH412" i="1" s="1"/>
  <c r="AH413" i="1" s="1"/>
  <c r="AH414" i="1" s="1"/>
  <c r="AH415" i="1" s="1"/>
  <c r="AH416" i="1" s="1"/>
  <c r="AH417" i="1" s="1"/>
  <c r="AH418" i="1" s="1"/>
  <c r="AH419" i="1" s="1"/>
  <c r="AH420" i="1" s="1"/>
  <c r="AH421" i="1" s="1"/>
  <c r="AH422" i="1" s="1"/>
  <c r="AH423" i="1" s="1"/>
  <c r="AH424" i="1" s="1"/>
  <c r="AH425" i="1" s="1"/>
  <c r="AH426" i="1" s="1"/>
  <c r="AH427" i="1" s="1"/>
  <c r="AH428" i="1" s="1"/>
  <c r="AH429" i="1" s="1"/>
  <c r="AH430" i="1" s="1"/>
  <c r="AH431" i="1" s="1"/>
  <c r="AH432" i="1" s="1"/>
  <c r="AH433" i="1" s="1"/>
  <c r="AH434" i="1" s="1"/>
  <c r="AH435" i="1" s="1"/>
  <c r="AH436" i="1" s="1"/>
  <c r="AH437" i="1" s="1"/>
  <c r="AH438" i="1" s="1"/>
  <c r="AH439" i="1" s="1"/>
  <c r="AH440" i="1" s="1"/>
  <c r="AH441" i="1" s="1"/>
  <c r="AH442" i="1" s="1"/>
  <c r="AH443" i="1" s="1"/>
  <c r="AH444" i="1" s="1"/>
  <c r="AH445" i="1" s="1"/>
  <c r="AH446" i="1" s="1"/>
  <c r="AH447" i="1" s="1"/>
  <c r="AH448" i="1" s="1"/>
  <c r="AH449" i="1" s="1"/>
  <c r="AH450" i="1" s="1"/>
  <c r="AH451" i="1" s="1"/>
  <c r="AH452" i="1" s="1"/>
  <c r="AH453" i="1" s="1"/>
  <c r="AH454" i="1" s="1"/>
  <c r="AH455" i="1" s="1"/>
  <c r="AH456" i="1" s="1"/>
  <c r="AH457" i="1" s="1"/>
  <c r="AH458" i="1" s="1"/>
  <c r="AH459" i="1" s="1"/>
  <c r="AH460" i="1" s="1"/>
  <c r="AH461" i="1" s="1"/>
  <c r="AH462" i="1" s="1"/>
  <c r="AH463" i="1" s="1"/>
  <c r="AH464" i="1" s="1"/>
  <c r="AH465" i="1" s="1"/>
  <c r="AH466" i="1" s="1"/>
  <c r="AH467" i="1" s="1"/>
  <c r="AH468" i="1" s="1"/>
  <c r="AH469" i="1" s="1"/>
  <c r="AH470" i="1" s="1"/>
  <c r="AH471" i="1" s="1"/>
  <c r="AH472" i="1" s="1"/>
  <c r="AH473" i="1" s="1"/>
  <c r="AH474" i="1" s="1"/>
  <c r="AH475" i="1" s="1"/>
  <c r="AH476" i="1" s="1"/>
  <c r="AH477" i="1" s="1"/>
  <c r="AH478" i="1" s="1"/>
  <c r="AH479" i="1" s="1"/>
  <c r="AH480" i="1" s="1"/>
  <c r="AH481" i="1" s="1"/>
  <c r="AH482" i="1" s="1"/>
  <c r="AH483" i="1" s="1"/>
  <c r="AH484" i="1" s="1"/>
  <c r="AH485" i="1" s="1"/>
  <c r="AH486" i="1" s="1"/>
  <c r="AH487" i="1" s="1"/>
  <c r="AH488" i="1" s="1"/>
  <c r="AH489" i="1" s="1"/>
  <c r="AH490" i="1" s="1"/>
  <c r="AH491" i="1" s="1"/>
  <c r="AH492" i="1" s="1"/>
  <c r="AH493" i="1" s="1"/>
  <c r="AH494" i="1" s="1"/>
  <c r="AH495" i="1" s="1"/>
  <c r="AH496" i="1" s="1"/>
  <c r="AH497" i="1" s="1"/>
  <c r="AH498" i="1" s="1"/>
  <c r="AH499" i="1" s="1"/>
  <c r="AH500" i="1" s="1"/>
  <c r="AH501" i="1" s="1"/>
  <c r="AH502" i="1" s="1"/>
  <c r="AH503" i="1" s="1"/>
  <c r="AH504" i="1" s="1"/>
  <c r="AH505" i="1" s="1"/>
  <c r="AH506" i="1" s="1"/>
  <c r="AH507" i="1" s="1"/>
  <c r="AH508" i="1" s="1"/>
  <c r="AH509" i="1" s="1"/>
  <c r="AH510" i="1" s="1"/>
  <c r="AH511" i="1" s="1"/>
  <c r="AH512" i="1" s="1"/>
  <c r="AH513" i="1" s="1"/>
  <c r="AH514" i="1" s="1"/>
  <c r="AH515" i="1" s="1"/>
  <c r="AH516" i="1" s="1"/>
  <c r="AH517" i="1" s="1"/>
  <c r="AH518" i="1" s="1"/>
  <c r="AH519" i="1" s="1"/>
  <c r="AH520" i="1" s="1"/>
  <c r="AH521" i="1" s="1"/>
  <c r="AH522" i="1" s="1"/>
  <c r="AH523" i="1" s="1"/>
  <c r="AH524" i="1" s="1"/>
  <c r="AH525" i="1" s="1"/>
  <c r="AH526" i="1" s="1"/>
  <c r="AH527" i="1" s="1"/>
  <c r="AH528" i="1" s="1"/>
  <c r="AH529" i="1" s="1"/>
  <c r="AH530" i="1" s="1"/>
  <c r="AH531" i="1" s="1"/>
  <c r="AH532" i="1" s="1"/>
  <c r="AH533" i="1" s="1"/>
  <c r="AH534" i="1" s="1"/>
  <c r="AH535" i="1" s="1"/>
  <c r="AH536" i="1" s="1"/>
  <c r="AH537" i="1" s="1"/>
  <c r="AH538" i="1" s="1"/>
  <c r="AH539" i="1" s="1"/>
  <c r="AH540" i="1" s="1"/>
  <c r="AH541" i="1" s="1"/>
  <c r="AH542" i="1" s="1"/>
  <c r="AH543" i="1" s="1"/>
  <c r="AH544" i="1" s="1"/>
  <c r="AH545" i="1" s="1"/>
  <c r="AH546" i="1" s="1"/>
  <c r="AH547" i="1" s="1"/>
  <c r="AH548" i="1" s="1"/>
  <c r="AH549" i="1" s="1"/>
  <c r="AH550" i="1" s="1"/>
  <c r="AH551" i="1" s="1"/>
  <c r="AH552" i="1" s="1"/>
  <c r="AH553" i="1" s="1"/>
  <c r="AH554" i="1" s="1"/>
  <c r="AH555" i="1" s="1"/>
  <c r="AH556" i="1" s="1"/>
  <c r="AH557" i="1" s="1"/>
  <c r="AH558" i="1" s="1"/>
  <c r="AH559" i="1" s="1"/>
  <c r="AH560" i="1" s="1"/>
  <c r="AH561" i="1" s="1"/>
  <c r="AH562" i="1" s="1"/>
  <c r="AH563" i="1" s="1"/>
  <c r="AH564" i="1" s="1"/>
  <c r="AH565" i="1" s="1"/>
  <c r="AH566" i="1" s="1"/>
  <c r="AH567" i="1" s="1"/>
  <c r="AH568" i="1" s="1"/>
  <c r="AH569" i="1" s="1"/>
  <c r="AH570" i="1" s="1"/>
  <c r="AH571" i="1" s="1"/>
  <c r="AH572" i="1" s="1"/>
  <c r="AH573" i="1" s="1"/>
  <c r="AH574" i="1" s="1"/>
  <c r="AH575" i="1" s="1"/>
  <c r="AH576" i="1" s="1"/>
  <c r="AH577" i="1" s="1"/>
  <c r="AH578" i="1" s="1"/>
  <c r="AH579" i="1" s="1"/>
  <c r="AH580" i="1" s="1"/>
  <c r="AH581" i="1" s="1"/>
  <c r="AH582" i="1" s="1"/>
  <c r="AH583" i="1" s="1"/>
  <c r="AH584" i="1" s="1"/>
  <c r="AH585" i="1" s="1"/>
  <c r="AH586" i="1" s="1"/>
  <c r="AH587" i="1" s="1"/>
  <c r="AH588" i="1" s="1"/>
  <c r="AH589" i="1" s="1"/>
  <c r="AH590" i="1" s="1"/>
  <c r="AH591" i="1" s="1"/>
  <c r="AH592" i="1" s="1"/>
  <c r="AH593" i="1" s="1"/>
  <c r="AH594" i="1" s="1"/>
  <c r="AH595" i="1" s="1"/>
  <c r="AH596" i="1" s="1"/>
  <c r="AH597" i="1" s="1"/>
  <c r="AH598" i="1" s="1"/>
  <c r="AH599" i="1" s="1"/>
  <c r="AH600" i="1" s="1"/>
  <c r="AH601" i="1" s="1"/>
  <c r="AH602" i="1" s="1"/>
  <c r="AH603" i="1" s="1"/>
  <c r="AH604" i="1" s="1"/>
  <c r="AH605" i="1" s="1"/>
  <c r="AH606" i="1" s="1"/>
  <c r="AH607" i="1" s="1"/>
  <c r="AH608" i="1" s="1"/>
  <c r="AH609" i="1" s="1"/>
  <c r="AH610" i="1" s="1"/>
  <c r="AH611" i="1" s="1"/>
  <c r="AH612" i="1" s="1"/>
  <c r="AH613" i="1" s="1"/>
  <c r="AH614" i="1" s="1"/>
  <c r="AH615" i="1" s="1"/>
  <c r="AH616" i="1" s="1"/>
  <c r="AH617" i="1" s="1"/>
  <c r="AH618" i="1" s="1"/>
  <c r="AH619" i="1" s="1"/>
  <c r="AH620" i="1" s="1"/>
  <c r="AH621" i="1" s="1"/>
  <c r="AH622" i="1" s="1"/>
  <c r="AH623" i="1" s="1"/>
  <c r="AH624" i="1" s="1"/>
  <c r="AH625" i="1" s="1"/>
  <c r="AH626" i="1" s="1"/>
  <c r="AH627" i="1" s="1"/>
  <c r="AH628" i="1" s="1"/>
  <c r="AH629" i="1" s="1"/>
  <c r="AH630" i="1" s="1"/>
  <c r="AH631" i="1" s="1"/>
  <c r="AH632" i="1" s="1"/>
  <c r="AH633" i="1" s="1"/>
  <c r="AH634" i="1" s="1"/>
  <c r="AH635" i="1" s="1"/>
  <c r="AH636" i="1" s="1"/>
  <c r="AH637" i="1" s="1"/>
  <c r="AH638" i="1" s="1"/>
  <c r="AH639" i="1" s="1"/>
  <c r="AH640" i="1" s="1"/>
  <c r="AH641" i="1" s="1"/>
  <c r="AH642" i="1" s="1"/>
  <c r="AH643" i="1" s="1"/>
  <c r="AH644" i="1" s="1"/>
  <c r="AH645" i="1" s="1"/>
  <c r="AH646" i="1" s="1"/>
  <c r="AH647" i="1" s="1"/>
  <c r="AH648" i="1" s="1"/>
  <c r="AH649" i="1" s="1"/>
  <c r="AH650" i="1" s="1"/>
  <c r="AH651" i="1" s="1"/>
  <c r="AH652" i="1" s="1"/>
  <c r="AH653" i="1" s="1"/>
  <c r="AH654" i="1" s="1"/>
  <c r="AH655" i="1" s="1"/>
  <c r="AH656" i="1" s="1"/>
  <c r="AH657" i="1" s="1"/>
  <c r="AH658" i="1" s="1"/>
  <c r="AH659" i="1" s="1"/>
  <c r="AH660" i="1" s="1"/>
  <c r="AH661" i="1" s="1"/>
  <c r="AH662" i="1" s="1"/>
  <c r="AH663" i="1" s="1"/>
  <c r="AH664" i="1" s="1"/>
  <c r="AH665" i="1" s="1"/>
  <c r="AH666" i="1" s="1"/>
  <c r="AH667" i="1" s="1"/>
  <c r="AH668" i="1" s="1"/>
  <c r="AH669" i="1" s="1"/>
  <c r="AH670" i="1" s="1"/>
  <c r="AH671" i="1" s="1"/>
  <c r="AH672" i="1" s="1"/>
  <c r="AH673" i="1" s="1"/>
  <c r="AH674" i="1" s="1"/>
  <c r="AH675" i="1" s="1"/>
  <c r="AH676" i="1" s="1"/>
  <c r="AH677" i="1" s="1"/>
  <c r="AH678" i="1" s="1"/>
  <c r="AH679" i="1" s="1"/>
  <c r="AH680" i="1" s="1"/>
  <c r="AH681" i="1" s="1"/>
  <c r="AH682" i="1" s="1"/>
  <c r="AH683" i="1" s="1"/>
  <c r="AH684" i="1" s="1"/>
  <c r="AH685" i="1" s="1"/>
  <c r="AH686" i="1" s="1"/>
  <c r="AH687" i="1" s="1"/>
  <c r="AH688" i="1" s="1"/>
  <c r="AH689" i="1" s="1"/>
  <c r="AH690" i="1" s="1"/>
  <c r="AH691" i="1" s="1"/>
  <c r="AH692" i="1" s="1"/>
  <c r="AH693" i="1" s="1"/>
  <c r="AH694" i="1" s="1"/>
  <c r="AH695" i="1" s="1"/>
  <c r="AH696" i="1" s="1"/>
  <c r="AH697" i="1" s="1"/>
  <c r="AH698" i="1" s="1"/>
  <c r="AH699" i="1" s="1"/>
  <c r="AH700" i="1" s="1"/>
  <c r="AH701" i="1" s="1"/>
  <c r="AH702" i="1" s="1"/>
  <c r="AH703" i="1" s="1"/>
  <c r="AH704" i="1" s="1"/>
  <c r="AH705" i="1" s="1"/>
  <c r="AH706" i="1" s="1"/>
  <c r="AH707" i="1" s="1"/>
  <c r="AH708" i="1" s="1"/>
  <c r="AH709" i="1" s="1"/>
  <c r="AH710" i="1" s="1"/>
  <c r="AH711" i="1" s="1"/>
  <c r="AH712" i="1" s="1"/>
  <c r="AH713" i="1" s="1"/>
  <c r="AH714" i="1" s="1"/>
  <c r="AH715" i="1" s="1"/>
  <c r="AH716" i="1" s="1"/>
  <c r="AH717" i="1" s="1"/>
  <c r="AH718" i="1" s="1"/>
  <c r="AH719" i="1" s="1"/>
  <c r="AH720" i="1" s="1"/>
  <c r="AH721" i="1" s="1"/>
  <c r="AH722" i="1" s="1"/>
  <c r="AH723" i="1" s="1"/>
  <c r="AH724" i="1" s="1"/>
  <c r="AH725" i="1" s="1"/>
  <c r="AH726" i="1" s="1"/>
  <c r="AH727" i="1" s="1"/>
  <c r="AH728" i="1" s="1"/>
  <c r="AH729" i="1" s="1"/>
  <c r="AH730" i="1" s="1"/>
  <c r="AH731" i="1" s="1"/>
  <c r="AH732" i="1" s="1"/>
  <c r="AH733" i="1" s="1"/>
  <c r="AH734" i="1" s="1"/>
  <c r="AH735" i="1" s="1"/>
  <c r="AH736" i="1" s="1"/>
  <c r="AH737" i="1" s="1"/>
  <c r="AH738" i="1" s="1"/>
  <c r="AH739" i="1" s="1"/>
  <c r="AH740" i="1" s="1"/>
  <c r="AH741" i="1" s="1"/>
  <c r="AH742" i="1" s="1"/>
  <c r="AH743" i="1" s="1"/>
  <c r="AH744" i="1" s="1"/>
  <c r="AH745" i="1" s="1"/>
  <c r="AH746" i="1" s="1"/>
  <c r="AH747" i="1" s="1"/>
  <c r="AH748" i="1" s="1"/>
  <c r="AH749" i="1" s="1"/>
  <c r="AH750" i="1" s="1"/>
  <c r="AH751" i="1" s="1"/>
  <c r="AH752" i="1" s="1"/>
  <c r="AH753" i="1" s="1"/>
  <c r="AH754" i="1" s="1"/>
  <c r="AH755" i="1" s="1"/>
  <c r="AH756" i="1" s="1"/>
  <c r="AH757" i="1" s="1"/>
  <c r="AH758" i="1" s="1"/>
  <c r="AH759" i="1" s="1"/>
  <c r="AH760" i="1" s="1"/>
  <c r="AH761" i="1" s="1"/>
  <c r="AH762" i="1" s="1"/>
  <c r="AH763" i="1" s="1"/>
  <c r="AH764" i="1" s="1"/>
  <c r="AH765" i="1" s="1"/>
  <c r="AH766" i="1" s="1"/>
  <c r="AH767" i="1" s="1"/>
  <c r="AH768" i="1" s="1"/>
  <c r="AH769" i="1" s="1"/>
  <c r="AH770" i="1" s="1"/>
  <c r="AH771" i="1" s="1"/>
  <c r="AH772" i="1" s="1"/>
  <c r="AH773" i="1" s="1"/>
  <c r="AH774" i="1" s="1"/>
  <c r="AH775" i="1" s="1"/>
  <c r="AH776" i="1" s="1"/>
  <c r="AH777" i="1" s="1"/>
  <c r="AH778" i="1" s="1"/>
  <c r="AH779" i="1" s="1"/>
  <c r="AH780" i="1" s="1"/>
  <c r="AH781" i="1" s="1"/>
  <c r="AH782" i="1" s="1"/>
  <c r="AH783" i="1" s="1"/>
  <c r="AH784" i="1" s="1"/>
  <c r="AH785" i="1" s="1"/>
  <c r="AH786" i="1" s="1"/>
  <c r="AH787" i="1" s="1"/>
  <c r="AH788" i="1" s="1"/>
  <c r="AH789" i="1" s="1"/>
  <c r="AH790" i="1" s="1"/>
  <c r="AH791" i="1" s="1"/>
  <c r="AH792" i="1" s="1"/>
  <c r="AH793" i="1" s="1"/>
  <c r="AH794" i="1" s="1"/>
  <c r="AH795" i="1" s="1"/>
  <c r="AH796" i="1" s="1"/>
  <c r="AH797" i="1" s="1"/>
  <c r="AH798" i="1" s="1"/>
  <c r="AH799" i="1" s="1"/>
  <c r="AH800" i="1" s="1"/>
  <c r="AH801" i="1" s="1"/>
  <c r="AH802" i="1" s="1"/>
  <c r="AH803" i="1" s="1"/>
  <c r="AH804" i="1" s="1"/>
  <c r="AH805" i="1" s="1"/>
  <c r="AH806" i="1" s="1"/>
  <c r="AH807" i="1" s="1"/>
  <c r="AH808" i="1" s="1"/>
  <c r="AH809" i="1" s="1"/>
  <c r="AH810" i="1" s="1"/>
  <c r="AH811" i="1" s="1"/>
  <c r="AH812" i="1" s="1"/>
  <c r="AH813" i="1" s="1"/>
  <c r="AH814" i="1" s="1"/>
  <c r="AH815" i="1" s="1"/>
  <c r="AH816" i="1" s="1"/>
  <c r="AH817" i="1" s="1"/>
  <c r="AH818" i="1" s="1"/>
  <c r="AH819" i="1" s="1"/>
  <c r="AH820" i="1" s="1"/>
  <c r="AH821" i="1" s="1"/>
  <c r="AH822" i="1" s="1"/>
  <c r="AH823" i="1" s="1"/>
  <c r="AH824" i="1" s="1"/>
  <c r="AH825" i="1" s="1"/>
  <c r="AH826" i="1" s="1"/>
  <c r="AH827" i="1" s="1"/>
  <c r="AH828" i="1" s="1"/>
  <c r="AH829" i="1" s="1"/>
  <c r="AH830" i="1" s="1"/>
  <c r="AH831" i="1" s="1"/>
  <c r="AH832" i="1" s="1"/>
  <c r="AH833" i="1" s="1"/>
  <c r="AH834" i="1" s="1"/>
  <c r="AH835" i="1" s="1"/>
  <c r="AH836" i="1" s="1"/>
  <c r="AH837" i="1" s="1"/>
  <c r="AH838" i="1" s="1"/>
  <c r="AH839" i="1" s="1"/>
  <c r="AH840" i="1" s="1"/>
  <c r="AH841" i="1" s="1"/>
  <c r="AH842" i="1" s="1"/>
  <c r="AH843" i="1" s="1"/>
  <c r="AH844" i="1" s="1"/>
  <c r="AH845" i="1" s="1"/>
  <c r="AH846" i="1" s="1"/>
  <c r="AH847" i="1" s="1"/>
  <c r="AH848" i="1" s="1"/>
  <c r="AH849" i="1" s="1"/>
  <c r="AH850" i="1" s="1"/>
  <c r="AH851" i="1" s="1"/>
  <c r="AH852" i="1" s="1"/>
  <c r="AH853" i="1" s="1"/>
  <c r="AH854" i="1" s="1"/>
  <c r="AH855" i="1" s="1"/>
  <c r="AH856" i="1" s="1"/>
  <c r="AH857" i="1" s="1"/>
  <c r="AH858" i="1" s="1"/>
  <c r="AH859" i="1" s="1"/>
  <c r="AH860" i="1" s="1"/>
  <c r="AH861" i="1" s="1"/>
  <c r="AH862" i="1" s="1"/>
  <c r="AH863" i="1" s="1"/>
  <c r="AH864" i="1" s="1"/>
  <c r="AH865" i="1" s="1"/>
  <c r="AH866" i="1" s="1"/>
  <c r="AH867" i="1" s="1"/>
  <c r="AH868" i="1" s="1"/>
  <c r="AH869" i="1" s="1"/>
  <c r="AH870" i="1" s="1"/>
  <c r="AH871" i="1" s="1"/>
  <c r="AH872" i="1" s="1"/>
  <c r="AH873" i="1" s="1"/>
  <c r="AH874" i="1" s="1"/>
  <c r="AH875" i="1" s="1"/>
  <c r="AH876" i="1" s="1"/>
  <c r="AH877" i="1" s="1"/>
  <c r="AH878" i="1" s="1"/>
  <c r="AH879" i="1" s="1"/>
  <c r="AH880" i="1" s="1"/>
  <c r="AH881" i="1" s="1"/>
  <c r="AH882" i="1" s="1"/>
  <c r="AH883" i="1" s="1"/>
  <c r="AH884" i="1" s="1"/>
  <c r="AH885" i="1" s="1"/>
  <c r="AH886" i="1" s="1"/>
  <c r="AH887" i="1" s="1"/>
  <c r="AH888" i="1" s="1"/>
  <c r="AH889" i="1" s="1"/>
  <c r="AH890" i="1" s="1"/>
  <c r="AH891" i="1" s="1"/>
  <c r="AH892" i="1" s="1"/>
  <c r="AH893" i="1" s="1"/>
  <c r="AH894" i="1" s="1"/>
  <c r="AH895" i="1" s="1"/>
  <c r="AH896" i="1" s="1"/>
  <c r="AH897" i="1" s="1"/>
  <c r="AH898" i="1" s="1"/>
  <c r="AH899" i="1" s="1"/>
  <c r="AH900" i="1" s="1"/>
  <c r="AH901" i="1" s="1"/>
  <c r="AH902" i="1" s="1"/>
  <c r="AH903" i="1" s="1"/>
  <c r="AH904" i="1" s="1"/>
  <c r="AH905" i="1" s="1"/>
  <c r="AH906" i="1" s="1"/>
  <c r="AH907" i="1" s="1"/>
  <c r="AH908" i="1" s="1"/>
  <c r="AH909" i="1" s="1"/>
  <c r="AH910" i="1" s="1"/>
  <c r="AH911" i="1" s="1"/>
  <c r="AH912" i="1" s="1"/>
  <c r="AH913" i="1" s="1"/>
  <c r="AH914" i="1" s="1"/>
  <c r="AH915" i="1" s="1"/>
  <c r="AH916" i="1" s="1"/>
  <c r="AH917" i="1" s="1"/>
  <c r="AH918" i="1" s="1"/>
  <c r="AH919" i="1" s="1"/>
  <c r="AH920" i="1" s="1"/>
  <c r="AH921" i="1" s="1"/>
  <c r="AH922" i="1" s="1"/>
  <c r="AH923" i="1" s="1"/>
  <c r="AH924" i="1" s="1"/>
  <c r="AH925" i="1" s="1"/>
  <c r="AH926" i="1" s="1"/>
  <c r="AH927" i="1" s="1"/>
  <c r="AH928" i="1" s="1"/>
  <c r="AH929" i="1" s="1"/>
  <c r="AH930" i="1" s="1"/>
  <c r="AH931" i="1" s="1"/>
  <c r="AH932" i="1" s="1"/>
  <c r="AH933" i="1" s="1"/>
  <c r="AH934" i="1" s="1"/>
  <c r="AH935" i="1" s="1"/>
  <c r="AH936" i="1" s="1"/>
  <c r="AH937" i="1" s="1"/>
  <c r="AH938" i="1" s="1"/>
  <c r="AH939" i="1" s="1"/>
  <c r="AH940" i="1" s="1"/>
  <c r="AH941" i="1" s="1"/>
  <c r="AH942" i="1" s="1"/>
  <c r="AH943" i="1" s="1"/>
  <c r="AH944" i="1" s="1"/>
  <c r="AH945" i="1" s="1"/>
  <c r="AH946" i="1" s="1"/>
  <c r="AH947" i="1" s="1"/>
  <c r="AH948" i="1" s="1"/>
  <c r="AH949" i="1" s="1"/>
  <c r="AH950" i="1" s="1"/>
  <c r="AH951" i="1" s="1"/>
  <c r="AH952" i="1" s="1"/>
  <c r="AH953" i="1" s="1"/>
  <c r="AH954" i="1" s="1"/>
  <c r="AH955" i="1" s="1"/>
  <c r="AH956" i="1" s="1"/>
  <c r="AH957" i="1" s="1"/>
  <c r="AH958" i="1" s="1"/>
  <c r="AH959" i="1" s="1"/>
  <c r="AH960" i="1" s="1"/>
  <c r="AH961" i="1" s="1"/>
  <c r="AH962" i="1" s="1"/>
  <c r="AH963" i="1" s="1"/>
  <c r="AH964" i="1" s="1"/>
  <c r="AH965" i="1" s="1"/>
  <c r="AH966" i="1" s="1"/>
  <c r="AH967" i="1" s="1"/>
  <c r="AH968" i="1" s="1"/>
  <c r="AH969" i="1" s="1"/>
  <c r="AH970" i="1" s="1"/>
  <c r="AH971" i="1" s="1"/>
  <c r="AH972" i="1" s="1"/>
  <c r="AH973" i="1" s="1"/>
  <c r="AH974" i="1" s="1"/>
  <c r="AH975" i="1" s="1"/>
  <c r="AH976" i="1" s="1"/>
  <c r="AH977" i="1" s="1"/>
  <c r="AH978" i="1" s="1"/>
  <c r="AH979" i="1" s="1"/>
  <c r="AH980" i="1" s="1"/>
  <c r="AH981" i="1" s="1"/>
  <c r="AH982" i="1" s="1"/>
  <c r="AH983" i="1" s="1"/>
  <c r="AH984" i="1" s="1"/>
  <c r="AH985" i="1" s="1"/>
  <c r="AH986" i="1" s="1"/>
  <c r="AH987" i="1" s="1"/>
  <c r="AH988" i="1" s="1"/>
  <c r="AH989" i="1" s="1"/>
  <c r="AH990" i="1" s="1"/>
  <c r="AH991" i="1" s="1"/>
  <c r="AH992" i="1" s="1"/>
  <c r="AH993" i="1" s="1"/>
  <c r="AH994" i="1" s="1"/>
  <c r="AH995" i="1" s="1"/>
  <c r="AH996" i="1" s="1"/>
  <c r="AH997" i="1" s="1"/>
  <c r="AH998" i="1" s="1"/>
  <c r="AH999" i="1" s="1"/>
  <c r="AH1000" i="1" s="1"/>
  <c r="AH1001" i="1" s="1"/>
  <c r="AH1002" i="1" s="1"/>
  <c r="AH1003" i="1" s="1"/>
  <c r="AH1004" i="1" s="1"/>
  <c r="AH1005" i="1" s="1"/>
  <c r="AH1006" i="1" s="1"/>
  <c r="AH1007" i="1" s="1"/>
  <c r="AH1008" i="1" s="1"/>
  <c r="AH1009" i="1" s="1"/>
  <c r="AH1010" i="1" s="1"/>
  <c r="AH1011" i="1" s="1"/>
  <c r="AH1012" i="1" s="1"/>
  <c r="AH1013" i="1" s="1"/>
  <c r="AH1014" i="1" s="1"/>
  <c r="AH1015" i="1" s="1"/>
  <c r="AH1016" i="1" s="1"/>
  <c r="AH1017" i="1" s="1"/>
  <c r="AH1018" i="1" s="1"/>
  <c r="AH1019" i="1" s="1"/>
  <c r="AH1020" i="1" s="1"/>
  <c r="AH1021" i="1" s="1"/>
  <c r="AH1022" i="1" s="1"/>
  <c r="AH1023" i="1" s="1"/>
  <c r="AH1024" i="1" s="1"/>
  <c r="AH1025" i="1" s="1"/>
  <c r="AH1026" i="1" s="1"/>
  <c r="AH1027" i="1" s="1"/>
  <c r="AH1028" i="1" s="1"/>
  <c r="AH1029" i="1" s="1"/>
  <c r="AH1030" i="1" s="1"/>
  <c r="AH1031" i="1" s="1"/>
  <c r="AH1032" i="1" s="1"/>
  <c r="AH1033" i="1" s="1"/>
  <c r="AH1034" i="1" s="1"/>
  <c r="AH1035" i="1" s="1"/>
  <c r="AH1036" i="1" s="1"/>
  <c r="AH1037" i="1" s="1"/>
  <c r="AH1038" i="1" s="1"/>
  <c r="AH1039" i="1" s="1"/>
  <c r="AH1040" i="1" s="1"/>
  <c r="AH1041" i="1" s="1"/>
  <c r="AH1042" i="1" s="1"/>
  <c r="AH1043" i="1" s="1"/>
  <c r="AH1044" i="1" s="1"/>
  <c r="AH1045" i="1" s="1"/>
  <c r="AH1046" i="1" s="1"/>
  <c r="AH1047" i="1" s="1"/>
  <c r="AH1048" i="1" s="1"/>
  <c r="AH1049" i="1" s="1"/>
  <c r="AH1050" i="1" s="1"/>
  <c r="AH1051" i="1" s="1"/>
  <c r="AH1052" i="1" s="1"/>
  <c r="AH1053" i="1" s="1"/>
  <c r="AH1054" i="1" s="1"/>
  <c r="AH1055" i="1" s="1"/>
  <c r="AH1056" i="1" s="1"/>
  <c r="AH1057" i="1" s="1"/>
  <c r="AH1058" i="1" s="1"/>
  <c r="AH1059" i="1" s="1"/>
  <c r="AH1060" i="1" s="1"/>
  <c r="AH1061" i="1" s="1"/>
  <c r="AH1062" i="1" s="1"/>
  <c r="AH1063" i="1" s="1"/>
  <c r="AH1064" i="1" s="1"/>
  <c r="AH1065" i="1" s="1"/>
  <c r="AH1066" i="1" s="1"/>
  <c r="AH1067" i="1" s="1"/>
  <c r="AH1068" i="1" s="1"/>
  <c r="AH1069" i="1" s="1"/>
  <c r="AH1070" i="1" s="1"/>
  <c r="AH1071" i="1" s="1"/>
  <c r="AH1072" i="1" s="1"/>
  <c r="AH1073" i="1" s="1"/>
  <c r="AH1074" i="1" s="1"/>
  <c r="AH1075" i="1" s="1"/>
  <c r="AH1076" i="1" s="1"/>
  <c r="AH1077" i="1" s="1"/>
  <c r="AH1078" i="1" s="1"/>
  <c r="AH1079" i="1" s="1"/>
  <c r="AH1080" i="1" s="1"/>
  <c r="AH1081" i="1" s="1"/>
  <c r="AH1082" i="1" s="1"/>
  <c r="AH1083" i="1" s="1"/>
  <c r="AH1084" i="1" s="1"/>
  <c r="AH1085" i="1" s="1"/>
  <c r="AH1086" i="1" s="1"/>
  <c r="AH1087" i="1" s="1"/>
  <c r="AH1088" i="1" s="1"/>
  <c r="AH1089" i="1" s="1"/>
  <c r="AH1090" i="1" s="1"/>
  <c r="AH1091" i="1" s="1"/>
  <c r="AH1092" i="1" s="1"/>
  <c r="AH1093" i="1" s="1"/>
  <c r="AH1094" i="1" s="1"/>
  <c r="AH1095" i="1" s="1"/>
  <c r="AH1096" i="1" s="1"/>
  <c r="AH1097" i="1" s="1"/>
  <c r="AH1098" i="1" s="1"/>
  <c r="AH1099" i="1" s="1"/>
  <c r="AH1100" i="1" s="1"/>
  <c r="AH1101" i="1" s="1"/>
  <c r="AH1102" i="1" s="1"/>
  <c r="AH1103" i="1" s="1"/>
  <c r="AH1104" i="1" s="1"/>
  <c r="AH1105" i="1" s="1"/>
  <c r="AH1106" i="1" s="1"/>
  <c r="AH1107" i="1" s="1"/>
  <c r="AH1108" i="1" s="1"/>
  <c r="AH1109" i="1" s="1"/>
  <c r="AH1110" i="1" s="1"/>
  <c r="AH1111" i="1" s="1"/>
  <c r="AH1112" i="1" s="1"/>
  <c r="AH1113" i="1" s="1"/>
  <c r="AH1114" i="1" s="1"/>
  <c r="AH1115" i="1" s="1"/>
  <c r="AH1116" i="1" s="1"/>
  <c r="AH1117" i="1" s="1"/>
  <c r="AH1118" i="1" s="1"/>
  <c r="AH1119" i="1" s="1"/>
  <c r="AH1120" i="1" s="1"/>
  <c r="AH1121" i="1" s="1"/>
  <c r="AH1122" i="1" s="1"/>
  <c r="AH1123" i="1" s="1"/>
  <c r="AH1124" i="1" s="1"/>
  <c r="AH1125" i="1" s="1"/>
  <c r="AH1126" i="1" s="1"/>
  <c r="AH1127" i="1" s="1"/>
  <c r="AH1128" i="1" s="1"/>
  <c r="AH1129" i="1" s="1"/>
  <c r="AH1130" i="1" s="1"/>
  <c r="AH1131" i="1" s="1"/>
  <c r="AH1132" i="1" s="1"/>
  <c r="AH1133" i="1" s="1"/>
  <c r="AH1134" i="1" s="1"/>
  <c r="AH1135" i="1" s="1"/>
  <c r="AH1136" i="1" s="1"/>
  <c r="AH1137" i="1" s="1"/>
  <c r="AH1138" i="1" s="1"/>
  <c r="AH1139" i="1" s="1"/>
  <c r="AH1140" i="1" s="1"/>
  <c r="AH1141" i="1" s="1"/>
  <c r="AH1142" i="1" s="1"/>
  <c r="AH1143" i="1" s="1"/>
  <c r="AH1144" i="1" s="1"/>
  <c r="AH1145" i="1" s="1"/>
  <c r="AH1146" i="1" s="1"/>
  <c r="AH1147" i="1" s="1"/>
  <c r="AH1148" i="1" s="1"/>
  <c r="AH1149" i="1" s="1"/>
  <c r="AH1150" i="1" s="1"/>
  <c r="AH1151" i="1" s="1"/>
  <c r="AH1152" i="1" s="1"/>
  <c r="AH1153" i="1" s="1"/>
  <c r="AH1154" i="1" s="1"/>
  <c r="AH1155" i="1" s="1"/>
  <c r="AH1156" i="1" s="1"/>
  <c r="AH1157" i="1" s="1"/>
  <c r="AH1158" i="1" s="1"/>
  <c r="AH1159" i="1" s="1"/>
  <c r="AH1160" i="1" s="1"/>
  <c r="AH1161" i="1" s="1"/>
  <c r="AH1162" i="1" s="1"/>
  <c r="AH1163" i="1" s="1"/>
  <c r="AH1164" i="1" s="1"/>
  <c r="AH1165" i="1" s="1"/>
  <c r="AH1166" i="1" s="1"/>
  <c r="AH1167" i="1" s="1"/>
  <c r="AH1168" i="1" s="1"/>
  <c r="AH1169" i="1" s="1"/>
  <c r="AH1170" i="1" s="1"/>
  <c r="AH1171" i="1" s="1"/>
  <c r="AH1172" i="1" s="1"/>
  <c r="AH1173" i="1" s="1"/>
  <c r="AH1174" i="1" s="1"/>
  <c r="AH1175" i="1" s="1"/>
  <c r="AH1176" i="1" s="1"/>
  <c r="AH1177" i="1" s="1"/>
  <c r="AH1178" i="1" s="1"/>
  <c r="AH1179" i="1" s="1"/>
  <c r="AH1180" i="1" s="1"/>
  <c r="AH1181" i="1" s="1"/>
  <c r="AH1182" i="1" s="1"/>
  <c r="AH1183" i="1" s="1"/>
  <c r="AH1184" i="1" s="1"/>
  <c r="AH1185" i="1" s="1"/>
  <c r="AH1186" i="1" s="1"/>
  <c r="AH1187" i="1" s="1"/>
  <c r="AH1188" i="1" s="1"/>
  <c r="AH1189" i="1" s="1"/>
  <c r="AH1190" i="1" s="1"/>
  <c r="AH1191" i="1" s="1"/>
  <c r="AH1192" i="1" s="1"/>
  <c r="AH1193" i="1" s="1"/>
  <c r="AH1194" i="1" s="1"/>
  <c r="AH1195" i="1" s="1"/>
  <c r="AH1196" i="1" s="1"/>
  <c r="AH1197" i="1" s="1"/>
  <c r="AH1198" i="1" s="1"/>
  <c r="AH1199" i="1" s="1"/>
  <c r="AH1200" i="1" s="1"/>
  <c r="AH1201" i="1" s="1"/>
  <c r="AH1202" i="1" s="1"/>
  <c r="AH1203" i="1" s="1"/>
  <c r="AH1204" i="1" s="1"/>
  <c r="AH1205" i="1" s="1"/>
  <c r="AH1206" i="1" s="1"/>
  <c r="AH1207" i="1" s="1"/>
  <c r="AH1208" i="1" s="1"/>
  <c r="AH1209" i="1" s="1"/>
  <c r="AH1210" i="1" s="1"/>
  <c r="AH1211" i="1" s="1"/>
  <c r="AH1212" i="1" s="1"/>
  <c r="AH1213" i="1" s="1"/>
  <c r="AH1214" i="1" s="1"/>
  <c r="AH1215" i="1" s="1"/>
  <c r="AH1216" i="1" s="1"/>
  <c r="AH1217" i="1" s="1"/>
  <c r="AH1218" i="1" s="1"/>
  <c r="AH1219" i="1" s="1"/>
  <c r="AH1220" i="1" s="1"/>
  <c r="AH1221" i="1" s="1"/>
  <c r="AH1222" i="1" s="1"/>
  <c r="AH1223" i="1" s="1"/>
  <c r="AH1224" i="1" s="1"/>
  <c r="AH1225" i="1" s="1"/>
  <c r="AH1226" i="1" s="1"/>
  <c r="AH1227" i="1" s="1"/>
  <c r="AH1228" i="1" s="1"/>
  <c r="AH1229" i="1" s="1"/>
  <c r="AH1230" i="1" s="1"/>
  <c r="AH1231" i="1" s="1"/>
  <c r="AH1232" i="1" s="1"/>
  <c r="AH1233" i="1" s="1"/>
  <c r="AH1234" i="1" s="1"/>
  <c r="AH1235" i="1" s="1"/>
  <c r="AH1236" i="1" s="1"/>
  <c r="AH1237" i="1" s="1"/>
  <c r="AH1238" i="1" s="1"/>
  <c r="AH1239" i="1" s="1"/>
  <c r="AH1240" i="1" s="1"/>
  <c r="AH1241" i="1" s="1"/>
  <c r="AH1242" i="1" s="1"/>
  <c r="AH1243" i="1" s="1"/>
  <c r="AH1244" i="1" s="1"/>
  <c r="AH1245" i="1" s="1"/>
  <c r="AH1246" i="1" s="1"/>
  <c r="AH1247" i="1" s="1"/>
  <c r="AH1248" i="1" s="1"/>
  <c r="AH1249" i="1" s="1"/>
  <c r="AH1250" i="1" s="1"/>
  <c r="AH1251" i="1" s="1"/>
  <c r="AH1252" i="1" s="1"/>
  <c r="AH1253" i="1" s="1"/>
  <c r="AH1254" i="1" s="1"/>
  <c r="AH1255" i="1" s="1"/>
  <c r="AH1256" i="1" s="1"/>
  <c r="AH1257" i="1" s="1"/>
  <c r="AH1258" i="1" s="1"/>
  <c r="AH1259" i="1" s="1"/>
  <c r="AH1260" i="1" s="1"/>
  <c r="AH1261" i="1" s="1"/>
  <c r="AH1262" i="1" s="1"/>
  <c r="AH1263" i="1" s="1"/>
  <c r="AH1264" i="1" s="1"/>
  <c r="AH1265" i="1" s="1"/>
  <c r="AH1266" i="1" s="1"/>
  <c r="AH1267" i="1" s="1"/>
  <c r="AH1268" i="1" s="1"/>
  <c r="AH1269" i="1" s="1"/>
  <c r="AH1270" i="1" s="1"/>
  <c r="AH1271" i="1" s="1"/>
  <c r="AH1272" i="1" s="1"/>
  <c r="AH1273" i="1" s="1"/>
  <c r="AH1274" i="1" s="1"/>
  <c r="AH1275" i="1" s="1"/>
  <c r="AH1276" i="1" s="1"/>
  <c r="AH1277" i="1" s="1"/>
  <c r="AH1278" i="1" s="1"/>
  <c r="AH1279" i="1" s="1"/>
  <c r="AH1280" i="1" s="1"/>
  <c r="AH1281" i="1" s="1"/>
  <c r="AH1282" i="1" s="1"/>
  <c r="AH1283" i="1" s="1"/>
  <c r="AH1284" i="1" s="1"/>
  <c r="AH1285" i="1" s="1"/>
  <c r="AH1286" i="1" s="1"/>
  <c r="AH1287" i="1" s="1"/>
  <c r="AH1288" i="1" s="1"/>
  <c r="AH1289" i="1" s="1"/>
  <c r="AH1290" i="1" s="1"/>
  <c r="AH1291" i="1" s="1"/>
  <c r="AH1292" i="1" s="1"/>
  <c r="AH1293" i="1" s="1"/>
  <c r="AH1294" i="1" s="1"/>
  <c r="AH1295" i="1" s="1"/>
  <c r="AH1296" i="1" s="1"/>
  <c r="AH1297" i="1" s="1"/>
  <c r="AH1298" i="1" s="1"/>
  <c r="AH1299" i="1" s="1"/>
  <c r="AH1300" i="1" s="1"/>
  <c r="AH1301" i="1" s="1"/>
  <c r="AH1302" i="1" s="1"/>
  <c r="AH1303" i="1" s="1"/>
  <c r="AH1304" i="1" s="1"/>
  <c r="AH1305" i="1" s="1"/>
  <c r="AH1306" i="1" s="1"/>
  <c r="AH1307" i="1" s="1"/>
  <c r="AH1308" i="1" s="1"/>
  <c r="AH1309" i="1" s="1"/>
  <c r="AH1310" i="1" s="1"/>
  <c r="AH1311" i="1" s="1"/>
  <c r="AH1312" i="1" s="1"/>
  <c r="AH1313" i="1" s="1"/>
  <c r="AH1314" i="1" s="1"/>
  <c r="AH1315" i="1" s="1"/>
  <c r="AH1316" i="1" s="1"/>
  <c r="AH1317" i="1" s="1"/>
  <c r="AH1318" i="1" s="1"/>
  <c r="AH1319" i="1" s="1"/>
  <c r="AH1320" i="1" s="1"/>
  <c r="AH1321" i="1" s="1"/>
  <c r="AH1322" i="1" s="1"/>
  <c r="AH1323" i="1" s="1"/>
  <c r="AH1324" i="1" s="1"/>
  <c r="AH1325" i="1" s="1"/>
  <c r="AH1326" i="1" s="1"/>
  <c r="AH1327" i="1" s="1"/>
  <c r="AH1328" i="1" s="1"/>
  <c r="AH1329" i="1" s="1"/>
  <c r="AH1330" i="1" s="1"/>
  <c r="AH1331" i="1" s="1"/>
  <c r="AH1332" i="1" s="1"/>
  <c r="AH1333" i="1" s="1"/>
  <c r="AH1334" i="1" s="1"/>
  <c r="AH1335" i="1" s="1"/>
  <c r="AH1336" i="1" s="1"/>
  <c r="AH1337" i="1" s="1"/>
  <c r="AH1338" i="1" s="1"/>
  <c r="AH1339" i="1" s="1"/>
  <c r="AH1340" i="1" s="1"/>
  <c r="AH1341" i="1" s="1"/>
  <c r="AH1342" i="1" s="1"/>
  <c r="AH1343" i="1" s="1"/>
  <c r="AH1344" i="1" s="1"/>
  <c r="AH1345" i="1" s="1"/>
  <c r="AH1346" i="1" s="1"/>
  <c r="AH1347" i="1" s="1"/>
  <c r="AH1348" i="1" s="1"/>
  <c r="AH1349" i="1" s="1"/>
  <c r="AH1350" i="1" s="1"/>
  <c r="AH1351" i="1" s="1"/>
  <c r="AH1352" i="1" s="1"/>
  <c r="AH1353" i="1" s="1"/>
  <c r="AH1354" i="1" s="1"/>
  <c r="AH1355" i="1" s="1"/>
  <c r="AH1356" i="1" s="1"/>
  <c r="AH1357" i="1" s="1"/>
  <c r="AH1358" i="1" s="1"/>
  <c r="AH1359" i="1" s="1"/>
  <c r="AH1360" i="1" s="1"/>
  <c r="AH1361" i="1" s="1"/>
  <c r="AH1362" i="1" s="1"/>
  <c r="AH1363" i="1" s="1"/>
  <c r="AH1364" i="1" s="1"/>
  <c r="AH1365" i="1" s="1"/>
  <c r="AH1366" i="1" s="1"/>
  <c r="AH1367" i="1" s="1"/>
  <c r="AH1368" i="1" s="1"/>
  <c r="AH1369" i="1" s="1"/>
  <c r="AH1370" i="1" s="1"/>
  <c r="AH1371" i="1" s="1"/>
  <c r="AH1372" i="1" s="1"/>
  <c r="AH1373" i="1" s="1"/>
  <c r="AH1374" i="1" s="1"/>
  <c r="AH1375" i="1" s="1"/>
  <c r="AH1376" i="1" s="1"/>
  <c r="AH1377" i="1" s="1"/>
  <c r="AH1378" i="1" s="1"/>
  <c r="AH1379" i="1" s="1"/>
  <c r="AH1380" i="1" s="1"/>
  <c r="AH1381" i="1" s="1"/>
  <c r="AH1382" i="1" s="1"/>
  <c r="AH1383" i="1" s="1"/>
  <c r="AH1384" i="1" s="1"/>
  <c r="AH1385" i="1" s="1"/>
  <c r="AH1386" i="1" s="1"/>
  <c r="AH1387" i="1" s="1"/>
  <c r="AH1388" i="1" s="1"/>
  <c r="AH1389" i="1" s="1"/>
  <c r="AH1390" i="1" s="1"/>
  <c r="AH1391" i="1" s="1"/>
  <c r="AH1392" i="1" s="1"/>
  <c r="AH1393" i="1" s="1"/>
  <c r="AH1394" i="1" s="1"/>
  <c r="AH1395" i="1" s="1"/>
  <c r="AH1396" i="1" s="1"/>
  <c r="AH1397" i="1" s="1"/>
  <c r="AH1398" i="1" s="1"/>
  <c r="AH1399" i="1" s="1"/>
  <c r="AH1400" i="1" s="1"/>
  <c r="AH1401" i="1" s="1"/>
  <c r="AH1402" i="1" s="1"/>
  <c r="AH1403" i="1" s="1"/>
  <c r="AH1404" i="1" s="1"/>
  <c r="AH1405" i="1" s="1"/>
  <c r="AH1406" i="1" s="1"/>
  <c r="AH1407" i="1" s="1"/>
  <c r="AH1408" i="1" s="1"/>
  <c r="AH1409" i="1" s="1"/>
  <c r="AH1410" i="1" s="1"/>
  <c r="AH1411" i="1" s="1"/>
  <c r="AH1412" i="1" s="1"/>
  <c r="AH1413" i="1" s="1"/>
  <c r="AH1414" i="1" s="1"/>
  <c r="AH1415" i="1" s="1"/>
  <c r="AH1416" i="1" s="1"/>
  <c r="AH1417" i="1" s="1"/>
  <c r="AH1418" i="1" s="1"/>
  <c r="AH1419" i="1" s="1"/>
  <c r="AH1420" i="1" s="1"/>
  <c r="AH1421" i="1" s="1"/>
  <c r="AH1422" i="1" s="1"/>
  <c r="AH1423" i="1" s="1"/>
  <c r="AH1424" i="1" s="1"/>
  <c r="AH1425" i="1" s="1"/>
  <c r="AH1426" i="1" s="1"/>
  <c r="AH1427" i="1" s="1"/>
  <c r="AH1428" i="1" s="1"/>
  <c r="AH1429" i="1" s="1"/>
  <c r="AH1430" i="1" s="1"/>
  <c r="AH1431" i="1" s="1"/>
  <c r="AH1432" i="1" s="1"/>
  <c r="AH1433" i="1" s="1"/>
  <c r="AH1434" i="1" s="1"/>
  <c r="AH1435" i="1" s="1"/>
  <c r="AH1436" i="1" s="1"/>
  <c r="AH1437" i="1" s="1"/>
  <c r="AH1438" i="1" s="1"/>
  <c r="AH1439" i="1" s="1"/>
  <c r="AH1440" i="1" s="1"/>
  <c r="AH1441" i="1" s="1"/>
  <c r="AH1442" i="1" s="1"/>
  <c r="AH1443" i="1" s="1"/>
  <c r="AH1444" i="1" s="1"/>
  <c r="AH1445" i="1" s="1"/>
  <c r="AH1446" i="1" s="1"/>
  <c r="AH1447" i="1" s="1"/>
  <c r="AH1448" i="1" s="1"/>
  <c r="AH1449" i="1" s="1"/>
  <c r="AH1450" i="1" s="1"/>
  <c r="AH1451" i="1" s="1"/>
  <c r="AH1452" i="1" s="1"/>
  <c r="AH1453" i="1" s="1"/>
  <c r="AH1454" i="1" s="1"/>
  <c r="AH1455" i="1" s="1"/>
  <c r="AH1456" i="1" s="1"/>
  <c r="AH1457" i="1" s="1"/>
  <c r="AH1458" i="1" s="1"/>
  <c r="AH1459" i="1" s="1"/>
  <c r="AH1460" i="1" s="1"/>
  <c r="AH1461" i="1" s="1"/>
  <c r="AH1462" i="1" s="1"/>
  <c r="AH1463" i="1" s="1"/>
  <c r="AH1464" i="1" s="1"/>
  <c r="AH1465" i="1" s="1"/>
  <c r="AH1466" i="1" s="1"/>
  <c r="AH1467" i="1" s="1"/>
  <c r="AH1468" i="1" s="1"/>
  <c r="AH1469" i="1" s="1"/>
  <c r="AH1470" i="1" s="1"/>
  <c r="AH1471" i="1" s="1"/>
  <c r="AH1472" i="1" s="1"/>
  <c r="AH1473" i="1" s="1"/>
  <c r="AH1474" i="1" s="1"/>
  <c r="AH1475" i="1" s="1"/>
  <c r="AH1476" i="1" s="1"/>
  <c r="AH1477" i="1" s="1"/>
  <c r="AH1478" i="1" s="1"/>
  <c r="AH1479" i="1" s="1"/>
  <c r="AH1480" i="1" s="1"/>
  <c r="AH1481" i="1" s="1"/>
  <c r="AH1482" i="1" s="1"/>
  <c r="AH1483" i="1" s="1"/>
  <c r="AH1484" i="1" s="1"/>
  <c r="AH1485" i="1" s="1"/>
  <c r="AH1486" i="1" s="1"/>
  <c r="AH1487" i="1" s="1"/>
  <c r="AH1488" i="1" s="1"/>
  <c r="AH1489" i="1" s="1"/>
  <c r="AH1490" i="1" s="1"/>
  <c r="AH1491" i="1" s="1"/>
  <c r="AH1492" i="1" s="1"/>
  <c r="AH1493" i="1" s="1"/>
  <c r="AH1494" i="1" s="1"/>
  <c r="AH1495" i="1" s="1"/>
  <c r="AH1496" i="1" s="1"/>
  <c r="AH1497" i="1" s="1"/>
  <c r="AH1498" i="1" s="1"/>
  <c r="AH1499" i="1" s="1"/>
  <c r="AH1500" i="1" s="1"/>
  <c r="AH1501" i="1" s="1"/>
  <c r="AH1502" i="1" s="1"/>
  <c r="AH1503" i="1" s="1"/>
  <c r="AH1504" i="1" s="1"/>
  <c r="AH1505" i="1" s="1"/>
  <c r="AH1506" i="1" s="1"/>
  <c r="AH1507" i="1" s="1"/>
  <c r="AH1508" i="1" s="1"/>
  <c r="AH1509" i="1" s="1"/>
  <c r="AH1510" i="1" s="1"/>
  <c r="AH1511" i="1" s="1"/>
  <c r="AH1512" i="1" s="1"/>
  <c r="AH1513" i="1" s="1"/>
  <c r="AH1514" i="1" s="1"/>
  <c r="AH1515" i="1" s="1"/>
  <c r="AH1516" i="1" s="1"/>
  <c r="AH1517" i="1" s="1"/>
  <c r="AH1518" i="1" s="1"/>
  <c r="AH1519" i="1" s="1"/>
  <c r="AH1520" i="1" s="1"/>
  <c r="AH1521" i="1" s="1"/>
  <c r="AH1522" i="1" s="1"/>
  <c r="AH1523" i="1" s="1"/>
  <c r="AH1524" i="1" s="1"/>
  <c r="AH1525" i="1" s="1"/>
  <c r="AH1526" i="1" s="1"/>
  <c r="AH1527" i="1" s="1"/>
  <c r="AH1528" i="1" s="1"/>
  <c r="AH1529" i="1" s="1"/>
  <c r="AH1530" i="1" s="1"/>
  <c r="AH1531" i="1" s="1"/>
  <c r="AH1532" i="1" s="1"/>
  <c r="AH1533" i="1" s="1"/>
  <c r="AH1534" i="1" s="1"/>
  <c r="AH1535" i="1" s="1"/>
  <c r="AH1536" i="1" s="1"/>
  <c r="AH1537" i="1" s="1"/>
  <c r="AH1538" i="1" s="1"/>
  <c r="AH1539" i="1" s="1"/>
  <c r="AH1540" i="1" s="1"/>
  <c r="AH1541" i="1" s="1"/>
  <c r="AH1542" i="1" s="1"/>
  <c r="AH1543" i="1" s="1"/>
  <c r="AH1544" i="1" s="1"/>
  <c r="AH1545" i="1" s="1"/>
  <c r="AH1546" i="1" s="1"/>
  <c r="AH1547" i="1" s="1"/>
  <c r="AH1548" i="1" s="1"/>
  <c r="AH1549" i="1" s="1"/>
  <c r="AH1550" i="1" s="1"/>
  <c r="AH1551" i="1" s="1"/>
  <c r="AH1552" i="1" s="1"/>
  <c r="AH1553" i="1" s="1"/>
  <c r="AH1554" i="1" s="1"/>
  <c r="AH1555" i="1" s="1"/>
  <c r="AH1556" i="1" s="1"/>
  <c r="AH1557" i="1" s="1"/>
  <c r="AH1558" i="1" s="1"/>
  <c r="AH1559" i="1" s="1"/>
  <c r="AH1560" i="1" s="1"/>
  <c r="AH1561" i="1" s="1"/>
  <c r="AH1562" i="1" s="1"/>
  <c r="AH1563" i="1" s="1"/>
  <c r="AH1564" i="1" s="1"/>
  <c r="AH1565" i="1" s="1"/>
  <c r="AH1566" i="1" s="1"/>
  <c r="AH1567" i="1" s="1"/>
  <c r="AH1568" i="1" s="1"/>
  <c r="AH1569" i="1" s="1"/>
  <c r="AH1570" i="1" s="1"/>
  <c r="AH1571" i="1" s="1"/>
  <c r="AH1572" i="1" s="1"/>
  <c r="AH1573" i="1" s="1"/>
  <c r="AH1574" i="1" s="1"/>
  <c r="AH1575" i="1" s="1"/>
  <c r="AH1576" i="1" s="1"/>
  <c r="AH1577" i="1" s="1"/>
  <c r="AH1578" i="1" s="1"/>
  <c r="AH1579" i="1" s="1"/>
  <c r="AH1580" i="1" s="1"/>
  <c r="AH1581" i="1" s="1"/>
  <c r="AH1582" i="1" s="1"/>
  <c r="AH1583" i="1" s="1"/>
  <c r="AH1584" i="1" s="1"/>
  <c r="AH1585" i="1" s="1"/>
  <c r="AH1586" i="1" s="1"/>
  <c r="AH1587" i="1" s="1"/>
  <c r="AH1588" i="1" s="1"/>
  <c r="AH1589" i="1" s="1"/>
  <c r="AH1590" i="1" s="1"/>
  <c r="AH1591" i="1" s="1"/>
  <c r="AH1592" i="1" s="1"/>
  <c r="AH1593" i="1" s="1"/>
  <c r="AH1594" i="1" s="1"/>
  <c r="AH1595" i="1" s="1"/>
  <c r="AH1596" i="1" s="1"/>
  <c r="AH1597" i="1" s="1"/>
  <c r="AH1598" i="1" s="1"/>
  <c r="AH1599" i="1" s="1"/>
  <c r="AH1600" i="1" s="1"/>
  <c r="AH1601" i="1" s="1"/>
  <c r="AH1602" i="1" s="1"/>
  <c r="AH1603" i="1" s="1"/>
  <c r="AH1604" i="1" s="1"/>
  <c r="AH1605" i="1" s="1"/>
  <c r="AH1606" i="1" s="1"/>
  <c r="AH1607" i="1" s="1"/>
  <c r="AH1608" i="1" s="1"/>
  <c r="AH1609" i="1" s="1"/>
  <c r="AH1610" i="1" s="1"/>
  <c r="AH1611" i="1" s="1"/>
  <c r="AH1612" i="1" s="1"/>
  <c r="AH1613" i="1" s="1"/>
  <c r="AH1614" i="1" s="1"/>
  <c r="AH1615" i="1" s="1"/>
  <c r="AH1616" i="1" s="1"/>
  <c r="AH1617" i="1" s="1"/>
  <c r="AH1618" i="1" s="1"/>
  <c r="AH1619" i="1" s="1"/>
  <c r="AH1620" i="1" s="1"/>
  <c r="AH1621" i="1" s="1"/>
  <c r="AH1622" i="1" s="1"/>
  <c r="AH1623" i="1" s="1"/>
  <c r="AH1624" i="1" s="1"/>
  <c r="AH1625" i="1" s="1"/>
  <c r="AH1626" i="1" s="1"/>
  <c r="AH1627" i="1" s="1"/>
  <c r="AH1628" i="1" s="1"/>
  <c r="AH1629" i="1" s="1"/>
  <c r="AH1630" i="1" s="1"/>
  <c r="AH1631" i="1" s="1"/>
  <c r="AH1632" i="1" s="1"/>
  <c r="AH1633" i="1" s="1"/>
  <c r="AH1634" i="1" s="1"/>
  <c r="AH1635" i="1" s="1"/>
  <c r="AH1636" i="1" s="1"/>
  <c r="AH1637" i="1" s="1"/>
  <c r="AH1638" i="1" s="1"/>
  <c r="AH1639" i="1" s="1"/>
  <c r="AH1640" i="1" s="1"/>
  <c r="AH1641" i="1" s="1"/>
  <c r="AH1642" i="1" s="1"/>
  <c r="AH1643" i="1" s="1"/>
  <c r="AH1644" i="1" s="1"/>
  <c r="AH1645" i="1" s="1"/>
  <c r="AH1646" i="1" s="1"/>
  <c r="AH1647" i="1" s="1"/>
  <c r="AH1648" i="1" s="1"/>
  <c r="AH1649" i="1" s="1"/>
  <c r="AH1650" i="1" s="1"/>
  <c r="AH1651" i="1" s="1"/>
  <c r="AH1652" i="1" s="1"/>
  <c r="AH1653" i="1" s="1"/>
  <c r="AH1654" i="1" s="1"/>
  <c r="AH1655" i="1" s="1"/>
  <c r="AH1656" i="1" s="1"/>
  <c r="AH1657" i="1" s="1"/>
  <c r="AH1658" i="1" s="1"/>
  <c r="AH1659" i="1" s="1"/>
  <c r="AH1660" i="1" s="1"/>
  <c r="AH1661" i="1" s="1"/>
  <c r="AH1662" i="1" s="1"/>
  <c r="AH1663" i="1" s="1"/>
  <c r="AH1664" i="1" s="1"/>
  <c r="AH1665" i="1" s="1"/>
  <c r="AH1666" i="1" s="1"/>
  <c r="AH1667" i="1" s="1"/>
  <c r="AH1668" i="1" s="1"/>
  <c r="AH1669" i="1" s="1"/>
  <c r="AH1670" i="1" s="1"/>
  <c r="AH1671" i="1" s="1"/>
  <c r="AH1672" i="1" s="1"/>
  <c r="AH1673" i="1" s="1"/>
  <c r="AH1674" i="1" s="1"/>
  <c r="AH1675" i="1" s="1"/>
  <c r="AH1676" i="1" s="1"/>
  <c r="AH1677" i="1" s="1"/>
  <c r="AH1678" i="1" s="1"/>
  <c r="AH1679" i="1" s="1"/>
  <c r="AH1680" i="1" s="1"/>
  <c r="AH1681" i="1" s="1"/>
  <c r="AH1682" i="1" s="1"/>
  <c r="AH1683" i="1" s="1"/>
  <c r="AH1684" i="1" s="1"/>
  <c r="AH1685" i="1" s="1"/>
  <c r="AH1686" i="1" s="1"/>
  <c r="AH1687" i="1" s="1"/>
  <c r="AH1688" i="1" s="1"/>
  <c r="AH1689" i="1" s="1"/>
  <c r="AH1690" i="1" s="1"/>
  <c r="AH1691" i="1" s="1"/>
  <c r="AH1692" i="1" s="1"/>
  <c r="AH1693" i="1" s="1"/>
  <c r="AH1694" i="1" s="1"/>
  <c r="AH1695" i="1" s="1"/>
  <c r="AH1696" i="1" s="1"/>
  <c r="AH1697" i="1" s="1"/>
  <c r="AH1698" i="1" s="1"/>
  <c r="AH1699" i="1" s="1"/>
  <c r="AH1700" i="1" s="1"/>
  <c r="AH1701" i="1" s="1"/>
  <c r="AH1702" i="1" s="1"/>
  <c r="AH1703" i="1" s="1"/>
  <c r="AH1704" i="1" s="1"/>
  <c r="AH1705" i="1" s="1"/>
  <c r="AH1706" i="1" s="1"/>
  <c r="AH1707" i="1" s="1"/>
  <c r="AH1708" i="1" s="1"/>
  <c r="AH1709" i="1" s="1"/>
  <c r="AH1710" i="1" s="1"/>
  <c r="AH1711" i="1" s="1"/>
  <c r="AH1712" i="1" s="1"/>
  <c r="AH1713" i="1" s="1"/>
  <c r="AH1714" i="1" s="1"/>
  <c r="AH1715" i="1" s="1"/>
  <c r="AH1716" i="1" s="1"/>
  <c r="AH1717" i="1" s="1"/>
  <c r="AH1718" i="1" s="1"/>
  <c r="AH1719" i="1" s="1"/>
  <c r="AH1720" i="1" s="1"/>
  <c r="AH1721" i="1" s="1"/>
  <c r="AH1722" i="1" s="1"/>
  <c r="AH1723" i="1" s="1"/>
  <c r="AH1724" i="1" s="1"/>
  <c r="AH1725" i="1" s="1"/>
  <c r="AH1726" i="1" s="1"/>
  <c r="AH1727" i="1" s="1"/>
  <c r="AH1728" i="1" s="1"/>
  <c r="AH1729" i="1" s="1"/>
  <c r="AH1730" i="1" s="1"/>
  <c r="AH1731" i="1" s="1"/>
  <c r="AH1732" i="1" s="1"/>
  <c r="AH1733" i="1" s="1"/>
  <c r="AH1734" i="1" s="1"/>
  <c r="AH1735" i="1" s="1"/>
  <c r="AH1736" i="1" s="1"/>
  <c r="AH1737" i="1" s="1"/>
  <c r="AH1738" i="1" s="1"/>
  <c r="AH1739" i="1" s="1"/>
  <c r="AH1740" i="1" s="1"/>
  <c r="AH1741" i="1" s="1"/>
  <c r="AH1742" i="1" s="1"/>
  <c r="AH1743" i="1" s="1"/>
  <c r="AH1744" i="1" s="1"/>
  <c r="AH1745" i="1" s="1"/>
  <c r="AH1746" i="1" s="1"/>
  <c r="AH1747" i="1" s="1"/>
  <c r="AH1748" i="1" s="1"/>
  <c r="AH1749" i="1" s="1"/>
  <c r="AH1750" i="1" s="1"/>
  <c r="AH1751" i="1" s="1"/>
  <c r="AH1752" i="1" s="1"/>
  <c r="AH1753" i="1" s="1"/>
  <c r="AH1754" i="1" s="1"/>
  <c r="AH1755" i="1" s="1"/>
  <c r="AH1756" i="1" s="1"/>
  <c r="AH1757" i="1" s="1"/>
  <c r="AH1758" i="1" s="1"/>
  <c r="AH1759" i="1" s="1"/>
  <c r="AH1760" i="1" s="1"/>
  <c r="AH1761" i="1" s="1"/>
  <c r="AH1762" i="1" s="1"/>
  <c r="AH1763" i="1" s="1"/>
  <c r="AH1764" i="1" s="1"/>
  <c r="AH1765" i="1" s="1"/>
  <c r="AH1766" i="1" s="1"/>
  <c r="AH1767" i="1" s="1"/>
  <c r="AH1768" i="1" s="1"/>
  <c r="AH1769" i="1" s="1"/>
  <c r="AH1770" i="1" s="1"/>
  <c r="AH1771" i="1" s="1"/>
  <c r="AH1772" i="1" s="1"/>
  <c r="AH1773" i="1" s="1"/>
  <c r="AH1774" i="1" s="1"/>
  <c r="AH1775" i="1" s="1"/>
  <c r="AH1776" i="1" s="1"/>
  <c r="AH1777" i="1" s="1"/>
  <c r="AH1778" i="1" s="1"/>
  <c r="AH1779" i="1" s="1"/>
  <c r="AH1780" i="1" s="1"/>
  <c r="AH1781" i="1" s="1"/>
  <c r="AH1782" i="1" s="1"/>
  <c r="AH1783" i="1" s="1"/>
  <c r="AH1784" i="1" s="1"/>
  <c r="AH1785" i="1" s="1"/>
  <c r="AH1786" i="1" s="1"/>
  <c r="AH1787" i="1" s="1"/>
  <c r="AH1788" i="1" s="1"/>
  <c r="AH1789" i="1" s="1"/>
  <c r="AH1790" i="1" s="1"/>
  <c r="AH1791" i="1" s="1"/>
  <c r="AH1792" i="1" s="1"/>
  <c r="AH1793" i="1" s="1"/>
  <c r="AH1794" i="1" s="1"/>
  <c r="AH1795" i="1" s="1"/>
  <c r="AH1796" i="1" s="1"/>
  <c r="AH1797" i="1" s="1"/>
  <c r="AH1798" i="1" s="1"/>
  <c r="AH1799" i="1" s="1"/>
  <c r="AH1800" i="1" s="1"/>
  <c r="AH1801" i="1" s="1"/>
  <c r="AH1802" i="1" s="1"/>
  <c r="AH1803" i="1" s="1"/>
  <c r="AH1804" i="1" s="1"/>
  <c r="AH1805" i="1" s="1"/>
  <c r="AH1806" i="1" s="1"/>
  <c r="AH1807" i="1" s="1"/>
  <c r="AH1808" i="1" s="1"/>
  <c r="AH1809" i="1" s="1"/>
  <c r="AM180" i="1"/>
  <c r="AM1633" i="1"/>
  <c r="AM1761" i="1"/>
  <c r="AM1018" i="1"/>
  <c r="AM178" i="1"/>
  <c r="AM299" i="1"/>
  <c r="AM332" i="1"/>
  <c r="AM1264" i="1"/>
  <c r="AM1456" i="1"/>
  <c r="AM1712" i="1"/>
  <c r="AM395" i="1"/>
  <c r="AM403" i="1"/>
  <c r="AM443" i="1"/>
  <c r="AM483" i="1"/>
  <c r="AM619" i="1"/>
  <c r="AM627" i="1"/>
  <c r="AM691" i="1"/>
  <c r="AM731" i="1"/>
  <c r="AM739" i="1"/>
  <c r="AM791" i="1"/>
  <c r="AM799" i="1"/>
  <c r="AM807" i="1"/>
  <c r="AM843" i="1"/>
  <c r="AM883" i="1"/>
  <c r="AM923" i="1"/>
  <c r="AM931" i="1"/>
  <c r="AM971" i="1"/>
  <c r="AM1019" i="1"/>
  <c r="AM1027" i="1"/>
  <c r="AM1079" i="1"/>
  <c r="AM1087" i="1"/>
  <c r="AM1095" i="1"/>
  <c r="AM1103" i="1"/>
  <c r="AM1111" i="1"/>
  <c r="AM1119" i="1"/>
  <c r="AM1127" i="1"/>
  <c r="AM1135" i="1"/>
  <c r="AM1243" i="1"/>
  <c r="AM1283" i="1"/>
  <c r="AM1291" i="1"/>
  <c r="AM1331" i="1"/>
  <c r="AM1371" i="1"/>
  <c r="AM1411" i="1"/>
  <c r="AM1423" i="1"/>
  <c r="AM1431" i="1"/>
  <c r="AM1435" i="1"/>
  <c r="AM1523" i="1"/>
  <c r="AM1563" i="1"/>
  <c r="AM1643" i="1"/>
  <c r="AM1683" i="1"/>
  <c r="AM1723" i="1"/>
  <c r="AM49" i="1"/>
  <c r="AM65" i="1"/>
  <c r="AM81" i="1"/>
  <c r="AM97" i="1"/>
  <c r="AM113" i="1"/>
  <c r="AM129" i="1"/>
  <c r="AM145" i="1"/>
  <c r="AM161" i="1"/>
  <c r="AM177" i="1"/>
  <c r="AM193" i="1"/>
  <c r="AM209" i="1"/>
  <c r="AM225" i="1"/>
  <c r="AM237" i="1"/>
  <c r="AM241" i="1"/>
  <c r="AM253" i="1"/>
  <c r="AM257" i="1"/>
  <c r="AM285" i="1"/>
  <c r="AM345" i="1"/>
  <c r="AM361" i="1"/>
  <c r="AM377" i="1"/>
  <c r="AM394" i="1"/>
  <c r="AM466" i="1"/>
  <c r="AM606" i="1"/>
  <c r="AM654" i="1"/>
  <c r="AM674" i="1"/>
  <c r="AM690" i="1"/>
  <c r="AM706" i="1"/>
  <c r="AM782" i="1"/>
  <c r="AM818" i="1"/>
  <c r="AM834" i="1"/>
  <c r="AM850" i="1"/>
  <c r="AM866" i="1"/>
  <c r="AM882" i="1"/>
  <c r="AM898" i="1"/>
  <c r="AM914" i="1"/>
  <c r="AM930" i="1"/>
  <c r="AM946" i="1"/>
  <c r="AM962" i="1"/>
  <c r="AM978" i="1"/>
  <c r="AM994" i="1"/>
  <c r="AM1086" i="1"/>
  <c r="AM1102" i="1"/>
  <c r="AM1190" i="1"/>
  <c r="AM1222" i="1"/>
  <c r="AM1238" i="1"/>
  <c r="AM1430" i="1"/>
  <c r="AM1434" i="1"/>
  <c r="AM1506" i="1"/>
  <c r="AM1522" i="1"/>
  <c r="AM1538" i="1"/>
  <c r="AM1562" i="1"/>
  <c r="AM1614" i="1"/>
  <c r="AM1650" i="1"/>
  <c r="AM1666" i="1"/>
  <c r="AM1706" i="1"/>
  <c r="AM1722" i="1"/>
  <c r="AM1802" i="1"/>
  <c r="AM423" i="1"/>
  <c r="AM431" i="1"/>
  <c r="AM503" i="1"/>
  <c r="AM511" i="1"/>
  <c r="AM547" i="1"/>
  <c r="AM587" i="1"/>
  <c r="AM595" i="1"/>
  <c r="AM647" i="1"/>
  <c r="AM695" i="1"/>
  <c r="AM703" i="1"/>
  <c r="AM759" i="1"/>
  <c r="AM767" i="1"/>
  <c r="AM771" i="1"/>
  <c r="AM839" i="1"/>
  <c r="AM847" i="1"/>
  <c r="AM903" i="1"/>
  <c r="AM911" i="1"/>
  <c r="AM967" i="1"/>
  <c r="AM975" i="1"/>
  <c r="AM1031" i="1"/>
  <c r="AM1039" i="1"/>
  <c r="AM1083" i="1"/>
  <c r="AM1091" i="1"/>
  <c r="AM1131" i="1"/>
  <c r="AM1171" i="1"/>
  <c r="AM1211" i="1"/>
  <c r="AM1219" i="1"/>
  <c r="AM1263" i="1"/>
  <c r="AM1271" i="1"/>
  <c r="AM1327" i="1"/>
  <c r="AM1335" i="1"/>
  <c r="AM1391" i="1"/>
  <c r="AM1399" i="1"/>
  <c r="AM1439" i="1"/>
  <c r="AM1447" i="1"/>
  <c r="AM1491" i="1"/>
  <c r="AM1535" i="1"/>
  <c r="AM1543" i="1"/>
  <c r="AM1595" i="1"/>
  <c r="AM1635" i="1"/>
  <c r="AM1647" i="1"/>
  <c r="AM1655" i="1"/>
  <c r="AM1711" i="1"/>
  <c r="AM1719" i="1"/>
  <c r="AM1771" i="1"/>
  <c r="V29" i="1"/>
  <c r="AM461" i="1"/>
  <c r="AM717" i="1"/>
  <c r="AM973" i="1"/>
  <c r="AM1249" i="1"/>
  <c r="AM1313" i="1"/>
  <c r="AM1377" i="1"/>
  <c r="AM1441" i="1"/>
  <c r="AM1505" i="1"/>
  <c r="AM1569" i="1"/>
  <c r="AM8" i="1"/>
  <c r="BK8" i="1" s="1"/>
  <c r="AM43" i="1"/>
  <c r="BK43" i="1" s="1"/>
  <c r="AM588" i="1"/>
  <c r="AM844" i="1"/>
  <c r="AM1648" i="1"/>
  <c r="AM387" i="1"/>
  <c r="AM427" i="1"/>
  <c r="AM435" i="1"/>
  <c r="AM475" i="1"/>
  <c r="AM515" i="1"/>
  <c r="AM527" i="1"/>
  <c r="AM535" i="1"/>
  <c r="AM543" i="1"/>
  <c r="AM551" i="1"/>
  <c r="AM559" i="1"/>
  <c r="AM567" i="1"/>
  <c r="AM575" i="1"/>
  <c r="AM583" i="1"/>
  <c r="AM591" i="1"/>
  <c r="AM599" i="1"/>
  <c r="AM607" i="1"/>
  <c r="AM615" i="1"/>
  <c r="AM683" i="1"/>
  <c r="AM723" i="1"/>
  <c r="AM763" i="1"/>
  <c r="AM775" i="1"/>
  <c r="AM783" i="1"/>
  <c r="AM827" i="1"/>
  <c r="AM835" i="1"/>
  <c r="AM875" i="1"/>
  <c r="AM915" i="1"/>
  <c r="AM955" i="1"/>
  <c r="AM963" i="1"/>
  <c r="AM1011" i="1"/>
  <c r="AM1051" i="1"/>
  <c r="AM1063" i="1"/>
  <c r="AM1071" i="1"/>
  <c r="AM1231" i="1"/>
  <c r="AM1239" i="1"/>
  <c r="AM1275" i="1"/>
  <c r="AM1315" i="1"/>
  <c r="AM1323" i="1"/>
  <c r="AM1363" i="1"/>
  <c r="AM1403" i="1"/>
  <c r="AM1487" i="1"/>
  <c r="AM1495" i="1"/>
  <c r="AM1503" i="1"/>
  <c r="AM1507" i="1"/>
  <c r="AM1515" i="1"/>
  <c r="AM1555" i="1"/>
  <c r="AM1599" i="1"/>
  <c r="AM1607" i="1"/>
  <c r="AM1615" i="1"/>
  <c r="AM1623" i="1"/>
  <c r="AM1631" i="1"/>
  <c r="AM1639" i="1"/>
  <c r="AM1667" i="1"/>
  <c r="AM1675" i="1"/>
  <c r="AM1715" i="1"/>
  <c r="AM1759" i="1"/>
  <c r="AM1799" i="1"/>
  <c r="AM25" i="1"/>
  <c r="BK25" i="1" s="1"/>
  <c r="AM37" i="1"/>
  <c r="BK37" i="1" s="1"/>
  <c r="AM41" i="1"/>
  <c r="BK41" i="1" s="1"/>
  <c r="AM45" i="1"/>
  <c r="AM61" i="1"/>
  <c r="AM77" i="1"/>
  <c r="AM93" i="1"/>
  <c r="AM109" i="1"/>
  <c r="AM125" i="1"/>
  <c r="AM141" i="1"/>
  <c r="AM157" i="1"/>
  <c r="AM173" i="1"/>
  <c r="AM189" i="1"/>
  <c r="AM205" i="1"/>
  <c r="AM221" i="1"/>
  <c r="AM281" i="1"/>
  <c r="AM297" i="1"/>
  <c r="AM313" i="1"/>
  <c r="AM329" i="1"/>
  <c r="AM341" i="1"/>
  <c r="AM357" i="1"/>
  <c r="AM373" i="1"/>
  <c r="AM1081" i="1"/>
  <c r="AM410" i="1"/>
  <c r="AM426" i="1"/>
  <c r="AM442" i="1"/>
  <c r="AM482" i="1"/>
  <c r="AM498" i="1"/>
  <c r="AM514" i="1"/>
  <c r="AM534" i="1"/>
  <c r="AM550" i="1"/>
  <c r="AM566" i="1"/>
  <c r="AM582" i="1"/>
  <c r="AM618" i="1"/>
  <c r="AM634" i="1"/>
  <c r="AM670" i="1"/>
  <c r="AM730" i="1"/>
  <c r="AM746" i="1"/>
  <c r="AM762" i="1"/>
  <c r="AM798" i="1"/>
  <c r="AM1070" i="1"/>
  <c r="AM1126" i="1"/>
  <c r="AM1142" i="1"/>
  <c r="AM1158" i="1"/>
  <c r="AM1174" i="1"/>
  <c r="AM1206" i="1"/>
  <c r="AM1250" i="1"/>
  <c r="AM1266" i="1"/>
  <c r="AM1282" i="1"/>
  <c r="AM1298" i="1"/>
  <c r="AM1314" i="1"/>
  <c r="AM1330" i="1"/>
  <c r="AM1346" i="1"/>
  <c r="AM1362" i="1"/>
  <c r="AM1378" i="1"/>
  <c r="AM1394" i="1"/>
  <c r="AM1410" i="1"/>
  <c r="AM1470" i="1"/>
  <c r="AM1486" i="1"/>
  <c r="AM1502" i="1"/>
  <c r="AM1554" i="1"/>
  <c r="AM1574" i="1"/>
  <c r="AM1590" i="1"/>
  <c r="AM1606" i="1"/>
  <c r="AM1630" i="1"/>
  <c r="AM1682" i="1"/>
  <c r="AM1698" i="1"/>
  <c r="AM1734" i="1"/>
  <c r="AM1750" i="1"/>
  <c r="AM1766" i="1"/>
  <c r="AM1782" i="1"/>
  <c r="AM1798" i="1"/>
  <c r="AM407" i="1"/>
  <c r="AM415" i="1"/>
  <c r="AM471" i="1"/>
  <c r="AM479" i="1"/>
  <c r="AM487" i="1"/>
  <c r="AM495" i="1"/>
  <c r="AM539" i="1"/>
  <c r="AM579" i="1"/>
  <c r="AM631" i="1"/>
  <c r="AM639" i="1"/>
  <c r="AM679" i="1"/>
  <c r="AM687" i="1"/>
  <c r="AM743" i="1"/>
  <c r="AM751" i="1"/>
  <c r="AM823" i="1"/>
  <c r="AM831" i="1"/>
  <c r="AM887" i="1"/>
  <c r="AM895" i="1"/>
  <c r="AM951" i="1"/>
  <c r="AM959" i="1"/>
  <c r="AM1015" i="1"/>
  <c r="AM1023" i="1"/>
  <c r="AM1075" i="1"/>
  <c r="AM1115" i="1"/>
  <c r="AM1123" i="1"/>
  <c r="AM1163" i="1"/>
  <c r="AM1203" i="1"/>
  <c r="AM1247" i="1"/>
  <c r="AM1255" i="1"/>
  <c r="AM1311" i="1"/>
  <c r="AM1319" i="1"/>
  <c r="AM1375" i="1"/>
  <c r="AM1383" i="1"/>
  <c r="AM1427" i="1"/>
  <c r="AM1475" i="1"/>
  <c r="AM1483" i="1"/>
  <c r="AM1519" i="1"/>
  <c r="AM1527" i="1"/>
  <c r="AM1587" i="1"/>
  <c r="AM1627" i="1"/>
  <c r="AM1695" i="1"/>
  <c r="AM1703" i="1"/>
  <c r="AM1755" i="1"/>
  <c r="AM1763" i="1"/>
  <c r="AM28" i="1"/>
  <c r="BK28" i="1" s="1"/>
  <c r="AM1697" i="1"/>
  <c r="AM1146" i="1"/>
  <c r="AG13" i="1"/>
  <c r="V12" i="1"/>
  <c r="AG18" i="1"/>
  <c r="N10" i="1"/>
  <c r="AG11" i="1"/>
  <c r="V34" i="1"/>
  <c r="V67" i="1"/>
  <c r="V115" i="1"/>
  <c r="V275" i="1"/>
  <c r="V291" i="1"/>
  <c r="V307" i="1"/>
  <c r="V339" i="1"/>
  <c r="V355" i="1"/>
  <c r="V28" i="1"/>
  <c r="V44" i="1"/>
  <c r="V124" i="1"/>
  <c r="V140" i="1"/>
  <c r="V172" i="1"/>
  <c r="V184" i="1"/>
  <c r="V312" i="1"/>
  <c r="V408" i="1"/>
  <c r="V456" i="1"/>
  <c r="V472" i="1"/>
  <c r="V584" i="1"/>
  <c r="V600" i="1"/>
  <c r="V632" i="1"/>
  <c r="V648" i="1"/>
  <c r="V712" i="1"/>
  <c r="V728" i="1"/>
  <c r="V744" i="1"/>
  <c r="V760" i="1"/>
  <c r="V776" i="1"/>
  <c r="V824" i="1"/>
  <c r="V856" i="1"/>
  <c r="V872" i="1"/>
  <c r="V888" i="1"/>
  <c r="V1048" i="1"/>
  <c r="V1080" i="1"/>
  <c r="V1096" i="1"/>
  <c r="V1256" i="1"/>
  <c r="V1272" i="1"/>
  <c r="V1288" i="1"/>
  <c r="V1304" i="1"/>
  <c r="V1464" i="1"/>
  <c r="V1592" i="1"/>
  <c r="V1640" i="1"/>
  <c r="V1656" i="1"/>
  <c r="V1672" i="1"/>
  <c r="V1688" i="1"/>
  <c r="V1704" i="1"/>
  <c r="V1720" i="1"/>
  <c r="V1800" i="1"/>
  <c r="V41" i="1"/>
  <c r="V53" i="1"/>
  <c r="V57" i="1"/>
  <c r="V69" i="1"/>
  <c r="V81" i="1"/>
  <c r="V89" i="1"/>
  <c r="V105" i="1"/>
  <c r="V117" i="1"/>
  <c r="V129" i="1"/>
  <c r="V141" i="1"/>
  <c r="V149" i="1"/>
  <c r="V161" i="1"/>
  <c r="V173" i="1"/>
  <c r="V185" i="1"/>
  <c r="V197" i="1"/>
  <c r="V205" i="1"/>
  <c r="V217" i="1"/>
  <c r="V229" i="1"/>
  <c r="V241" i="1"/>
  <c r="V253" i="1"/>
  <c r="V257" i="1"/>
  <c r="V461" i="1"/>
  <c r="V469" i="1"/>
  <c r="V477" i="1"/>
  <c r="V485" i="1"/>
  <c r="V493" i="1"/>
  <c r="V501" i="1"/>
  <c r="V509" i="1"/>
  <c r="V517" i="1"/>
  <c r="V657" i="1"/>
  <c r="V665" i="1"/>
  <c r="V673" i="1"/>
  <c r="V681" i="1"/>
  <c r="V689" i="1"/>
  <c r="V697" i="1"/>
  <c r="V705" i="1"/>
  <c r="V713" i="1"/>
  <c r="V909" i="1"/>
  <c r="V917" i="1"/>
  <c r="V925" i="1"/>
  <c r="V933" i="1"/>
  <c r="V941" i="1"/>
  <c r="V949" i="1"/>
  <c r="V957" i="1"/>
  <c r="V961" i="1"/>
  <c r="V969" i="1"/>
  <c r="V1249" i="1"/>
  <c r="V1257" i="1"/>
  <c r="V1317" i="1"/>
  <c r="V1325" i="1"/>
  <c r="V1377" i="1"/>
  <c r="V1385" i="1"/>
  <c r="V1441" i="1"/>
  <c r="V1449" i="1"/>
  <c r="V1509" i="1"/>
  <c r="V1517" i="1"/>
  <c r="V1569" i="1"/>
  <c r="V1577" i="1"/>
  <c r="V1633" i="1"/>
  <c r="V1641" i="1"/>
  <c r="V1701" i="1"/>
  <c r="V1709" i="1"/>
  <c r="V1761" i="1"/>
  <c r="V1769" i="1"/>
  <c r="V1773" i="1"/>
  <c r="V430" i="1"/>
  <c r="V438" i="1"/>
  <c r="V498" i="1"/>
  <c r="V506" i="1"/>
  <c r="V558" i="1"/>
  <c r="V566" i="1"/>
  <c r="V626" i="1"/>
  <c r="V634" i="1"/>
  <c r="V686" i="1"/>
  <c r="V694" i="1"/>
  <c r="V750" i="1"/>
  <c r="V758" i="1"/>
  <c r="V818" i="1"/>
  <c r="V826" i="1"/>
  <c r="V878" i="1"/>
  <c r="V886" i="1"/>
  <c r="V946" i="1"/>
  <c r="V954" i="1"/>
  <c r="V1006" i="1"/>
  <c r="V1014" i="1"/>
  <c r="V1090" i="1"/>
  <c r="V1098" i="1"/>
  <c r="V1134" i="1"/>
  <c r="V1142" i="1"/>
  <c r="V1178" i="1"/>
  <c r="V1218" i="1"/>
  <c r="V1226" i="1"/>
  <c r="V1278" i="1"/>
  <c r="V1286" i="1"/>
  <c r="V1346" i="1"/>
  <c r="V1354" i="1"/>
  <c r="V1406" i="1"/>
  <c r="V1414" i="1"/>
  <c r="V1470" i="1"/>
  <c r="V1478" i="1"/>
  <c r="V1518" i="1"/>
  <c r="V1526" i="1"/>
  <c r="V1582" i="1"/>
  <c r="V1590" i="1"/>
  <c r="V1650" i="1"/>
  <c r="V1686" i="1"/>
  <c r="V1718" i="1"/>
  <c r="V1746" i="1"/>
  <c r="V1770" i="1"/>
  <c r="V1802" i="1"/>
  <c r="V21" i="1"/>
  <c r="V26" i="1"/>
  <c r="V42" i="1"/>
  <c r="V50" i="1"/>
  <c r="V58" i="1"/>
  <c r="V66" i="1"/>
  <c r="V74" i="1"/>
  <c r="V82" i="1"/>
  <c r="V90" i="1"/>
  <c r="V98" i="1"/>
  <c r="V106" i="1"/>
  <c r="V114" i="1"/>
  <c r="V122" i="1"/>
  <c r="V130" i="1"/>
  <c r="V138" i="1"/>
  <c r="V146" i="1"/>
  <c r="V154" i="1"/>
  <c r="V162" i="1"/>
  <c r="V170" i="1"/>
  <c r="V178" i="1"/>
  <c r="V186" i="1"/>
  <c r="V194" i="1"/>
  <c r="V202" i="1"/>
  <c r="V210" i="1"/>
  <c r="V218" i="1"/>
  <c r="V226" i="1"/>
  <c r="V234" i="1"/>
  <c r="V242" i="1"/>
  <c r="V250" i="1"/>
  <c r="V258" i="1"/>
  <c r="V266" i="1"/>
  <c r="V274" i="1"/>
  <c r="V282" i="1"/>
  <c r="V290" i="1"/>
  <c r="V298" i="1"/>
  <c r="V306" i="1"/>
  <c r="V314" i="1"/>
  <c r="V322" i="1"/>
  <c r="V330" i="1"/>
  <c r="V338" i="1"/>
  <c r="V346" i="1"/>
  <c r="V354" i="1"/>
  <c r="V362" i="1"/>
  <c r="V370" i="1"/>
  <c r="V378" i="1"/>
  <c r="V20" i="1"/>
  <c r="AM13" i="1"/>
  <c r="BK13" i="1" s="1"/>
  <c r="V13" i="1"/>
  <c r="W12" i="1" s="1"/>
  <c r="AA12" i="1" s="1"/>
  <c r="V23" i="1"/>
  <c r="V31" i="1"/>
  <c r="V39" i="1"/>
  <c r="V47" i="1"/>
  <c r="V63" i="1"/>
  <c r="V79" i="1"/>
  <c r="V95" i="1"/>
  <c r="V111" i="1"/>
  <c r="V127" i="1"/>
  <c r="V143" i="1"/>
  <c r="V159" i="1"/>
  <c r="V175" i="1"/>
  <c r="V191" i="1"/>
  <c r="V207" i="1"/>
  <c r="V223" i="1"/>
  <c r="V239" i="1"/>
  <c r="V255" i="1"/>
  <c r="V271" i="1"/>
  <c r="V287" i="1"/>
  <c r="V303" i="1"/>
  <c r="V319" i="1"/>
  <c r="V335" i="1"/>
  <c r="V351" i="1"/>
  <c r="V367" i="1"/>
  <c r="AM18" i="1"/>
  <c r="BK18" i="1" s="1"/>
  <c r="V18" i="1"/>
  <c r="V24" i="1"/>
  <c r="V40" i="1"/>
  <c r="V56" i="1"/>
  <c r="V72" i="1"/>
  <c r="V88" i="1"/>
  <c r="V104" i="1"/>
  <c r="V120" i="1"/>
  <c r="V136" i="1"/>
  <c r="V152" i="1"/>
  <c r="V168" i="1"/>
  <c r="V180" i="1"/>
  <c r="V196" i="1"/>
  <c r="V212" i="1"/>
  <c r="V228" i="1"/>
  <c r="V244" i="1"/>
  <c r="V260" i="1"/>
  <c r="V276" i="1"/>
  <c r="V292" i="1"/>
  <c r="V308" i="1"/>
  <c r="V324" i="1"/>
  <c r="V340" i="1"/>
  <c r="V356" i="1"/>
  <c r="V372" i="1"/>
  <c r="V388" i="1"/>
  <c r="V404" i="1"/>
  <c r="V420" i="1"/>
  <c r="V436" i="1"/>
  <c r="V452" i="1"/>
  <c r="V468" i="1"/>
  <c r="V484" i="1"/>
  <c r="V500" i="1"/>
  <c r="V516" i="1"/>
  <c r="V532" i="1"/>
  <c r="V548" i="1"/>
  <c r="V564" i="1"/>
  <c r="V580" i="1"/>
  <c r="V596" i="1"/>
  <c r="V612" i="1"/>
  <c r="V628" i="1"/>
  <c r="V644" i="1"/>
  <c r="V660" i="1"/>
  <c r="V676" i="1"/>
  <c r="V692" i="1"/>
  <c r="V708" i="1"/>
  <c r="V724" i="1"/>
  <c r="V740" i="1"/>
  <c r="V756" i="1"/>
  <c r="V772" i="1"/>
  <c r="V788" i="1"/>
  <c r="V804" i="1"/>
  <c r="V820" i="1"/>
  <c r="V836" i="1"/>
  <c r="V852" i="1"/>
  <c r="V868" i="1"/>
  <c r="V884" i="1"/>
  <c r="V900" i="1"/>
  <c r="V916" i="1"/>
  <c r="V932" i="1"/>
  <c r="V948" i="1"/>
  <c r="V964" i="1"/>
  <c r="V980" i="1"/>
  <c r="V996" i="1"/>
  <c r="V1012" i="1"/>
  <c r="V1028" i="1"/>
  <c r="V1044" i="1"/>
  <c r="V1060" i="1"/>
  <c r="V1076" i="1"/>
  <c r="V1092" i="1"/>
  <c r="V1108" i="1"/>
  <c r="V1124" i="1"/>
  <c r="V1140" i="1"/>
  <c r="V1156" i="1"/>
  <c r="V1172" i="1"/>
  <c r="V1188" i="1"/>
  <c r="V1204" i="1"/>
  <c r="V1220" i="1"/>
  <c r="V1236" i="1"/>
  <c r="V1252" i="1"/>
  <c r="V1268" i="1"/>
  <c r="V1284" i="1"/>
  <c r="V1300" i="1"/>
  <c r="V1316" i="1"/>
  <c r="V1332" i="1"/>
  <c r="V1348" i="1"/>
  <c r="V1364" i="1"/>
  <c r="V1380" i="1"/>
  <c r="V1396" i="1"/>
  <c r="V1412" i="1"/>
  <c r="V1428" i="1"/>
  <c r="V1444" i="1"/>
  <c r="V1460" i="1"/>
  <c r="V1476" i="1"/>
  <c r="V1492" i="1"/>
  <c r="V1508" i="1"/>
  <c r="V1524" i="1"/>
  <c r="V1540" i="1"/>
  <c r="V1556" i="1"/>
  <c r="V1572" i="1"/>
  <c r="V1588" i="1"/>
  <c r="V1604" i="1"/>
  <c r="V1620" i="1"/>
  <c r="V1636" i="1"/>
  <c r="V1652" i="1"/>
  <c r="V1668" i="1"/>
  <c r="V1684" i="1"/>
  <c r="V1700" i="1"/>
  <c r="V1716" i="1"/>
  <c r="V1732" i="1"/>
  <c r="V1748" i="1"/>
  <c r="V1764" i="1"/>
  <c r="V1780" i="1"/>
  <c r="V1796" i="1"/>
  <c r="AM15" i="1"/>
  <c r="BK15" i="1" s="1"/>
  <c r="V15" i="1"/>
  <c r="W15" i="1" s="1"/>
  <c r="X15" i="1" s="1"/>
  <c r="V397" i="1"/>
  <c r="V401" i="1"/>
  <c r="V405" i="1"/>
  <c r="V409" i="1"/>
  <c r="V413" i="1"/>
  <c r="V417" i="1"/>
  <c r="V421" i="1"/>
  <c r="V425" i="1"/>
  <c r="V429" i="1"/>
  <c r="V433" i="1"/>
  <c r="V437" i="1"/>
  <c r="V441" i="1"/>
  <c r="V445" i="1"/>
  <c r="V449" i="1"/>
  <c r="V453" i="1"/>
  <c r="V457" i="1"/>
  <c r="V605" i="1"/>
  <c r="V609" i="1"/>
  <c r="V613" i="1"/>
  <c r="V617" i="1"/>
  <c r="V621" i="1"/>
  <c r="V625" i="1"/>
  <c r="V629" i="1"/>
  <c r="V633" i="1"/>
  <c r="V637" i="1"/>
  <c r="V641" i="1"/>
  <c r="V645" i="1"/>
  <c r="V649" i="1"/>
  <c r="V845" i="1"/>
  <c r="V849" i="1"/>
  <c r="V853" i="1"/>
  <c r="V857" i="1"/>
  <c r="V861" i="1"/>
  <c r="V865" i="1"/>
  <c r="V869" i="1"/>
  <c r="V873" i="1"/>
  <c r="V877" i="1"/>
  <c r="V881" i="1"/>
  <c r="V885" i="1"/>
  <c r="V889" i="1"/>
  <c r="V893" i="1"/>
  <c r="V897" i="1"/>
  <c r="V901" i="1"/>
  <c r="V905" i="1"/>
  <c r="V1233" i="1"/>
  <c r="V1237" i="1"/>
  <c r="V1241" i="1"/>
  <c r="V1245" i="1"/>
  <c r="V1297" i="1"/>
  <c r="V1301" i="1"/>
  <c r="V1305" i="1"/>
  <c r="V1309" i="1"/>
  <c r="V1361" i="1"/>
  <c r="V1365" i="1"/>
  <c r="V1369" i="1"/>
  <c r="V1373" i="1"/>
  <c r="V1425" i="1"/>
  <c r="V1429" i="1"/>
  <c r="V1433" i="1"/>
  <c r="V1437" i="1"/>
  <c r="V1489" i="1"/>
  <c r="V1493" i="1"/>
  <c r="V1497" i="1"/>
  <c r="V1501" i="1"/>
  <c r="V1553" i="1"/>
  <c r="V1557" i="1"/>
  <c r="V1561" i="1"/>
  <c r="V1565" i="1"/>
  <c r="V1617" i="1"/>
  <c r="V1621" i="1"/>
  <c r="V1625" i="1"/>
  <c r="V1629" i="1"/>
  <c r="V1681" i="1"/>
  <c r="V1685" i="1"/>
  <c r="V1689" i="1"/>
  <c r="V1693" i="1"/>
  <c r="V1745" i="1"/>
  <c r="V1749" i="1"/>
  <c r="V1753" i="1"/>
  <c r="V1757" i="1"/>
  <c r="V414" i="1"/>
  <c r="V418" i="1"/>
  <c r="V422" i="1"/>
  <c r="V426" i="1"/>
  <c r="V478" i="1"/>
  <c r="V482" i="1"/>
  <c r="V486" i="1"/>
  <c r="V490" i="1"/>
  <c r="V542" i="1"/>
  <c r="V546" i="1"/>
  <c r="V550" i="1"/>
  <c r="V554" i="1"/>
  <c r="V606" i="1"/>
  <c r="V610" i="1"/>
  <c r="V614" i="1"/>
  <c r="V618" i="1"/>
  <c r="V670" i="1"/>
  <c r="V674" i="1"/>
  <c r="V678" i="1"/>
  <c r="V682" i="1"/>
  <c r="V734" i="1"/>
  <c r="V738" i="1"/>
  <c r="V742" i="1"/>
  <c r="V746" i="1"/>
  <c r="V798" i="1"/>
  <c r="V802" i="1"/>
  <c r="V806" i="1"/>
  <c r="V810" i="1"/>
  <c r="V862" i="1"/>
  <c r="V866" i="1"/>
  <c r="V870" i="1"/>
  <c r="V874" i="1"/>
  <c r="V926" i="1"/>
  <c r="V930" i="1"/>
  <c r="V934" i="1"/>
  <c r="V938" i="1"/>
  <c r="V990" i="1"/>
  <c r="V994" i="1"/>
  <c r="V998" i="1"/>
  <c r="V1002" i="1"/>
  <c r="V1038" i="1"/>
  <c r="V1042" i="1"/>
  <c r="V1046" i="1"/>
  <c r="V1082" i="1"/>
  <c r="V1118" i="1"/>
  <c r="V1122" i="1"/>
  <c r="V1126" i="1"/>
  <c r="V1130" i="1"/>
  <c r="V1166" i="1"/>
  <c r="V1170" i="1"/>
  <c r="V1174" i="1"/>
  <c r="V1210" i="1"/>
  <c r="V1262" i="1"/>
  <c r="V1266" i="1"/>
  <c r="V1270" i="1"/>
  <c r="V1274" i="1"/>
  <c r="V1326" i="1"/>
  <c r="V1330" i="1"/>
  <c r="V1334" i="1"/>
  <c r="V1338" i="1"/>
  <c r="V1390" i="1"/>
  <c r="V1394" i="1"/>
  <c r="V1398" i="1"/>
  <c r="V1402" i="1"/>
  <c r="V1454" i="1"/>
  <c r="V1458" i="1"/>
  <c r="V1462" i="1"/>
  <c r="V1466" i="1"/>
  <c r="V1502" i="1"/>
  <c r="V1506" i="1"/>
  <c r="V1510" i="1"/>
  <c r="V1514" i="1"/>
  <c r="V1566" i="1"/>
  <c r="V1570" i="1"/>
  <c r="V1574" i="1"/>
  <c r="V1578" i="1"/>
  <c r="V1630" i="1"/>
  <c r="V1634" i="1"/>
  <c r="V1638" i="1"/>
  <c r="V1642" i="1"/>
  <c r="V1674" i="1"/>
  <c r="V1678" i="1"/>
  <c r="V1706" i="1"/>
  <c r="V1710" i="1"/>
  <c r="V1738" i="1"/>
  <c r="V1742" i="1"/>
  <c r="V1766" i="1"/>
  <c r="V1782" i="1"/>
  <c r="V1798" i="1"/>
  <c r="V1486" i="1"/>
  <c r="V51" i="1"/>
  <c r="V83" i="1"/>
  <c r="V99" i="1"/>
  <c r="V131" i="1"/>
  <c r="V147" i="1"/>
  <c r="V163" i="1"/>
  <c r="V211" i="1"/>
  <c r="V243" i="1"/>
  <c r="V259" i="1"/>
  <c r="V323" i="1"/>
  <c r="V371" i="1"/>
  <c r="V60" i="1"/>
  <c r="V92" i="1"/>
  <c r="V156" i="1"/>
  <c r="V200" i="1"/>
  <c r="V328" i="1"/>
  <c r="V344" i="1"/>
  <c r="V376" i="1"/>
  <c r="V392" i="1"/>
  <c r="V424" i="1"/>
  <c r="V504" i="1"/>
  <c r="V520" i="1"/>
  <c r="V536" i="1"/>
  <c r="V552" i="1"/>
  <c r="V664" i="1"/>
  <c r="V680" i="1"/>
  <c r="V696" i="1"/>
  <c r="V840" i="1"/>
  <c r="V904" i="1"/>
  <c r="V920" i="1"/>
  <c r="V1064" i="1"/>
  <c r="V1112" i="1"/>
  <c r="V1128" i="1"/>
  <c r="V1144" i="1"/>
  <c r="V1160" i="1"/>
  <c r="V1176" i="1"/>
  <c r="V1208" i="1"/>
  <c r="V1320" i="1"/>
  <c r="V1368" i="1"/>
  <c r="V1384" i="1"/>
  <c r="V1400" i="1"/>
  <c r="V1416" i="1"/>
  <c r="V1432" i="1"/>
  <c r="V1448" i="1"/>
  <c r="V1512" i="1"/>
  <c r="V1528" i="1"/>
  <c r="V1544" i="1"/>
  <c r="V1560" i="1"/>
  <c r="V1576" i="1"/>
  <c r="V1736" i="1"/>
  <c r="V37" i="1"/>
  <c r="V49" i="1"/>
  <c r="V61" i="1"/>
  <c r="V73" i="1"/>
  <c r="V85" i="1"/>
  <c r="V97" i="1"/>
  <c r="V101" i="1"/>
  <c r="V113" i="1"/>
  <c r="V125" i="1"/>
  <c r="V133" i="1"/>
  <c r="V145" i="1"/>
  <c r="V157" i="1"/>
  <c r="V169" i="1"/>
  <c r="V181" i="1"/>
  <c r="V193" i="1"/>
  <c r="V201" i="1"/>
  <c r="V213" i="1"/>
  <c r="V225" i="1"/>
  <c r="V237" i="1"/>
  <c r="V245" i="1"/>
  <c r="V261" i="1"/>
  <c r="V465" i="1"/>
  <c r="V473" i="1"/>
  <c r="V481" i="1"/>
  <c r="V489" i="1"/>
  <c r="V497" i="1"/>
  <c r="V505" i="1"/>
  <c r="V513" i="1"/>
  <c r="V521" i="1"/>
  <c r="V653" i="1"/>
  <c r="V661" i="1"/>
  <c r="V669" i="1"/>
  <c r="V677" i="1"/>
  <c r="V685" i="1"/>
  <c r="V693" i="1"/>
  <c r="V701" i="1"/>
  <c r="V709" i="1"/>
  <c r="V913" i="1"/>
  <c r="V921" i="1"/>
  <c r="V929" i="1"/>
  <c r="V937" i="1"/>
  <c r="V945" i="1"/>
  <c r="V953" i="1"/>
  <c r="V965" i="1"/>
  <c r="V1253" i="1"/>
  <c r="V1261" i="1"/>
  <c r="V1313" i="1"/>
  <c r="V1321" i="1"/>
  <c r="V1381" i="1"/>
  <c r="V1389" i="1"/>
  <c r="V1445" i="1"/>
  <c r="V1453" i="1"/>
  <c r="V1505" i="1"/>
  <c r="V1513" i="1"/>
  <c r="V1573" i="1"/>
  <c r="V1581" i="1"/>
  <c r="V1637" i="1"/>
  <c r="V1645" i="1"/>
  <c r="V1697" i="1"/>
  <c r="V1705" i="1"/>
  <c r="V1765" i="1"/>
  <c r="V434" i="1"/>
  <c r="V442" i="1"/>
  <c r="V494" i="1"/>
  <c r="V502" i="1"/>
  <c r="V562" i="1"/>
  <c r="V570" i="1"/>
  <c r="V622" i="1"/>
  <c r="V630" i="1"/>
  <c r="V690" i="1"/>
  <c r="V698" i="1"/>
  <c r="V754" i="1"/>
  <c r="V762" i="1"/>
  <c r="V814" i="1"/>
  <c r="V822" i="1"/>
  <c r="V882" i="1"/>
  <c r="V890" i="1"/>
  <c r="V942" i="1"/>
  <c r="V950" i="1"/>
  <c r="V1010" i="1"/>
  <c r="V1050" i="1"/>
  <c r="V1086" i="1"/>
  <c r="V1094" i="1"/>
  <c r="V1138" i="1"/>
  <c r="V1214" i="1"/>
  <c r="V1222" i="1"/>
  <c r="V1282" i="1"/>
  <c r="V1290" i="1"/>
  <c r="V1342" i="1"/>
  <c r="V1350" i="1"/>
  <c r="V1410" i="1"/>
  <c r="V1418" i="1"/>
  <c r="V1474" i="1"/>
  <c r="V1482" i="1"/>
  <c r="V1522" i="1"/>
  <c r="V1530" i="1"/>
  <c r="V1586" i="1"/>
  <c r="V1594" i="1"/>
  <c r="V1646" i="1"/>
  <c r="V1654" i="1"/>
  <c r="V1682" i="1"/>
  <c r="V1714" i="1"/>
  <c r="V1750" i="1"/>
  <c r="V1786" i="1"/>
  <c r="AM11" i="1"/>
  <c r="BK11" i="1" s="1"/>
  <c r="V11" i="1"/>
  <c r="V1033" i="1"/>
  <c r="V59" i="1"/>
  <c r="V75" i="1"/>
  <c r="V91" i="1"/>
  <c r="V107" i="1"/>
  <c r="V123" i="1"/>
  <c r="V139" i="1"/>
  <c r="V155" i="1"/>
  <c r="V171" i="1"/>
  <c r="V187" i="1"/>
  <c r="V203" i="1"/>
  <c r="V219" i="1"/>
  <c r="V235" i="1"/>
  <c r="V251" i="1"/>
  <c r="V267" i="1"/>
  <c r="V283" i="1"/>
  <c r="V299" i="1"/>
  <c r="V315" i="1"/>
  <c r="V331" i="1"/>
  <c r="V347" i="1"/>
  <c r="V363" i="1"/>
  <c r="AM14" i="1"/>
  <c r="BK14" i="1" s="1"/>
  <c r="V14" i="1"/>
  <c r="V36" i="1"/>
  <c r="V52" i="1"/>
  <c r="V68" i="1"/>
  <c r="V84" i="1"/>
  <c r="V100" i="1"/>
  <c r="V116" i="1"/>
  <c r="V132" i="1"/>
  <c r="V148" i="1"/>
  <c r="V164" i="1"/>
  <c r="V192" i="1"/>
  <c r="V208" i="1"/>
  <c r="V224" i="1"/>
  <c r="V240" i="1"/>
  <c r="V256" i="1"/>
  <c r="V272" i="1"/>
  <c r="V288" i="1"/>
  <c r="V304" i="1"/>
  <c r="V320" i="1"/>
  <c r="V336" i="1"/>
  <c r="V352" i="1"/>
  <c r="V368" i="1"/>
  <c r="V384" i="1"/>
  <c r="V400" i="1"/>
  <c r="V416" i="1"/>
  <c r="V432" i="1"/>
  <c r="V448" i="1"/>
  <c r="V464" i="1"/>
  <c r="V480" i="1"/>
  <c r="V496" i="1"/>
  <c r="V512" i="1"/>
  <c r="V528" i="1"/>
  <c r="V544" i="1"/>
  <c r="V560" i="1"/>
  <c r="V576" i="1"/>
  <c r="V592" i="1"/>
  <c r="V608" i="1"/>
  <c r="V624" i="1"/>
  <c r="V640" i="1"/>
  <c r="V656" i="1"/>
  <c r="V672" i="1"/>
  <c r="V688" i="1"/>
  <c r="V704" i="1"/>
  <c r="V720" i="1"/>
  <c r="V736" i="1"/>
  <c r="V752" i="1"/>
  <c r="V768" i="1"/>
  <c r="V784" i="1"/>
  <c r="V800" i="1"/>
  <c r="V816" i="1"/>
  <c r="V832" i="1"/>
  <c r="V848" i="1"/>
  <c r="V864" i="1"/>
  <c r="V880" i="1"/>
  <c r="V896" i="1"/>
  <c r="V912" i="1"/>
  <c r="V928" i="1"/>
  <c r="V944" i="1"/>
  <c r="V960" i="1"/>
  <c r="V976" i="1"/>
  <c r="V992" i="1"/>
  <c r="V1008" i="1"/>
  <c r="V1024" i="1"/>
  <c r="V1040" i="1"/>
  <c r="V1056" i="1"/>
  <c r="V1072" i="1"/>
  <c r="V1088" i="1"/>
  <c r="V1104" i="1"/>
  <c r="V1120" i="1"/>
  <c r="V1136" i="1"/>
  <c r="V1152" i="1"/>
  <c r="V1168" i="1"/>
  <c r="V1184" i="1"/>
  <c r="V1200" i="1"/>
  <c r="V1216" i="1"/>
  <c r="V1232" i="1"/>
  <c r="V1248" i="1"/>
  <c r="V1264" i="1"/>
  <c r="V1280" i="1"/>
  <c r="V1296" i="1"/>
  <c r="V1312" i="1"/>
  <c r="V1328" i="1"/>
  <c r="V1344" i="1"/>
  <c r="V1360" i="1"/>
  <c r="V1376" i="1"/>
  <c r="V1392" i="1"/>
  <c r="V1408" i="1"/>
  <c r="V1424" i="1"/>
  <c r="V1440" i="1"/>
  <c r="V1456" i="1"/>
  <c r="V1472" i="1"/>
  <c r="V1488" i="1"/>
  <c r="V1504" i="1"/>
  <c r="V1520" i="1"/>
  <c r="V1536" i="1"/>
  <c r="V1552" i="1"/>
  <c r="V1568" i="1"/>
  <c r="V1584" i="1"/>
  <c r="V1600" i="1"/>
  <c r="V1616" i="1"/>
  <c r="V1632" i="1"/>
  <c r="V1648" i="1"/>
  <c r="V1664" i="1"/>
  <c r="V1680" i="1"/>
  <c r="V1696" i="1"/>
  <c r="V1712" i="1"/>
  <c r="V1728" i="1"/>
  <c r="V1744" i="1"/>
  <c r="V1760" i="1"/>
  <c r="V1776" i="1"/>
  <c r="V1792" i="1"/>
  <c r="V379" i="1"/>
  <c r="V387" i="1"/>
  <c r="V395" i="1"/>
  <c r="V403" i="1"/>
  <c r="V411" i="1"/>
  <c r="V419" i="1"/>
  <c r="V427" i="1"/>
  <c r="V435" i="1"/>
  <c r="V443" i="1"/>
  <c r="V451" i="1"/>
  <c r="V459" i="1"/>
  <c r="V467" i="1"/>
  <c r="V475" i="1"/>
  <c r="V483" i="1"/>
  <c r="V491" i="1"/>
  <c r="V499" i="1"/>
  <c r="V507" i="1"/>
  <c r="V515" i="1"/>
  <c r="V527" i="1"/>
  <c r="V535" i="1"/>
  <c r="V543" i="1"/>
  <c r="V551" i="1"/>
  <c r="V559" i="1"/>
  <c r="V567" i="1"/>
  <c r="V575" i="1"/>
  <c r="V583" i="1"/>
  <c r="V591" i="1"/>
  <c r="V599" i="1"/>
  <c r="V607" i="1"/>
  <c r="V615" i="1"/>
  <c r="V619" i="1"/>
  <c r="V627" i="1"/>
  <c r="V635" i="1"/>
  <c r="V643" i="1"/>
  <c r="V655" i="1"/>
  <c r="V663" i="1"/>
  <c r="V671" i="1"/>
  <c r="V675" i="1"/>
  <c r="V683" i="1"/>
  <c r="V691" i="1"/>
  <c r="V699" i="1"/>
  <c r="V707" i="1"/>
  <c r="V715" i="1"/>
  <c r="V723" i="1"/>
  <c r="V731" i="1"/>
  <c r="V739" i="1"/>
  <c r="V747" i="1"/>
  <c r="V755" i="1"/>
  <c r="V763" i="1"/>
  <c r="V775" i="1"/>
  <c r="V783" i="1"/>
  <c r="V791" i="1"/>
  <c r="V799" i="1"/>
  <c r="V807" i="1"/>
  <c r="V811" i="1"/>
  <c r="V819" i="1"/>
  <c r="V827" i="1"/>
  <c r="V835" i="1"/>
  <c r="V843" i="1"/>
  <c r="V851" i="1"/>
  <c r="V859" i="1"/>
  <c r="V867" i="1"/>
  <c r="V875" i="1"/>
  <c r="V883" i="1"/>
  <c r="V891" i="1"/>
  <c r="V899" i="1"/>
  <c r="V907" i="1"/>
  <c r="V915" i="1"/>
  <c r="V923" i="1"/>
  <c r="V931" i="1"/>
  <c r="V939" i="1"/>
  <c r="V947" i="1"/>
  <c r="V955" i="1"/>
  <c r="V963" i="1"/>
  <c r="V971" i="1"/>
  <c r="V979" i="1"/>
  <c r="V987" i="1"/>
  <c r="V995" i="1"/>
  <c r="V1011" i="1"/>
  <c r="V1019" i="1"/>
  <c r="V1027" i="1"/>
  <c r="V1035" i="1"/>
  <c r="V1043" i="1"/>
  <c r="V1051" i="1"/>
  <c r="V1063" i="1"/>
  <c r="V1071" i="1"/>
  <c r="V1079" i="1"/>
  <c r="V1087" i="1"/>
  <c r="V1095" i="1"/>
  <c r="V1103" i="1"/>
  <c r="V1111" i="1"/>
  <c r="V1119" i="1"/>
  <c r="V1127" i="1"/>
  <c r="V1135" i="1"/>
  <c r="V1143" i="1"/>
  <c r="V1151" i="1"/>
  <c r="V1159" i="1"/>
  <c r="V1167" i="1"/>
  <c r="V1175" i="1"/>
  <c r="V1183" i="1"/>
  <c r="V1191" i="1"/>
  <c r="V1199" i="1"/>
  <c r="V1207" i="1"/>
  <c r="V1215" i="1"/>
  <c r="V1223" i="1"/>
  <c r="V1231" i="1"/>
  <c r="V1239" i="1"/>
  <c r="V1243" i="1"/>
  <c r="V1251" i="1"/>
  <c r="V1259" i="1"/>
  <c r="V1267" i="1"/>
  <c r="V1275" i="1"/>
  <c r="V1283" i="1"/>
  <c r="V1291" i="1"/>
  <c r="V1299" i="1"/>
  <c r="V1307" i="1"/>
  <c r="V1315" i="1"/>
  <c r="V1323" i="1"/>
  <c r="V1331" i="1"/>
  <c r="V1339" i="1"/>
  <c r="V1347" i="1"/>
  <c r="V1355" i="1"/>
  <c r="V1363" i="1"/>
  <c r="V1371" i="1"/>
  <c r="V1379" i="1"/>
  <c r="V1387" i="1"/>
  <c r="V1395" i="1"/>
  <c r="V1403" i="1"/>
  <c r="V1411" i="1"/>
  <c r="V1423" i="1"/>
  <c r="V1431" i="1"/>
  <c r="V1435" i="1"/>
  <c r="V1443" i="1"/>
  <c r="V1451" i="1"/>
  <c r="V1463" i="1"/>
  <c r="V1471" i="1"/>
  <c r="V1479" i="1"/>
  <c r="V1487" i="1"/>
  <c r="V1495" i="1"/>
  <c r="V1503" i="1"/>
  <c r="V1507" i="1"/>
  <c r="V1515" i="1"/>
  <c r="V1523" i="1"/>
  <c r="V1531" i="1"/>
  <c r="V1539" i="1"/>
  <c r="V1547" i="1"/>
  <c r="V1555" i="1"/>
  <c r="V1563" i="1"/>
  <c r="V1575" i="1"/>
  <c r="V1583" i="1"/>
  <c r="V1591" i="1"/>
  <c r="V1599" i="1"/>
  <c r="V1607" i="1"/>
  <c r="V1615" i="1"/>
  <c r="V1623" i="1"/>
  <c r="V1631" i="1"/>
  <c r="V1639" i="1"/>
  <c r="V1643" i="1"/>
  <c r="V1651" i="1"/>
  <c r="V1659" i="1"/>
  <c r="V1667" i="1"/>
  <c r="V1675" i="1"/>
  <c r="V1683" i="1"/>
  <c r="V1691" i="1"/>
  <c r="V1699" i="1"/>
  <c r="V1707" i="1"/>
  <c r="V1715" i="1"/>
  <c r="V1723" i="1"/>
  <c r="V1727" i="1"/>
  <c r="V1735" i="1"/>
  <c r="V1743" i="1"/>
  <c r="V1751" i="1"/>
  <c r="V1759" i="1"/>
  <c r="V1767" i="1"/>
  <c r="V1775" i="1"/>
  <c r="V1783" i="1"/>
  <c r="V1791" i="1"/>
  <c r="V1799" i="1"/>
  <c r="AM1803" i="1"/>
  <c r="BK1803" i="1" s="1"/>
  <c r="V1803" i="1"/>
  <c r="V333" i="1"/>
  <c r="V337" i="1"/>
  <c r="V341" i="1"/>
  <c r="V345" i="1"/>
  <c r="V349" i="1"/>
  <c r="V353" i="1"/>
  <c r="V357" i="1"/>
  <c r="V361" i="1"/>
  <c r="V365" i="1"/>
  <c r="V369" i="1"/>
  <c r="V373" i="1"/>
  <c r="V377" i="1"/>
  <c r="V381" i="1"/>
  <c r="V385" i="1"/>
  <c r="V389" i="1"/>
  <c r="V393" i="1"/>
  <c r="V589" i="1"/>
  <c r="V593" i="1"/>
  <c r="V597" i="1"/>
  <c r="V781" i="1"/>
  <c r="V785" i="1"/>
  <c r="V789" i="1"/>
  <c r="V793" i="1"/>
  <c r="V797" i="1"/>
  <c r="V801" i="1"/>
  <c r="V805" i="1"/>
  <c r="V809" i="1"/>
  <c r="V813" i="1"/>
  <c r="V817" i="1"/>
  <c r="V821" i="1"/>
  <c r="V825" i="1"/>
  <c r="V829" i="1"/>
  <c r="V833" i="1"/>
  <c r="V837" i="1"/>
  <c r="V841" i="1"/>
  <c r="V1037" i="1"/>
  <c r="V1041" i="1"/>
  <c r="V1045" i="1"/>
  <c r="V1049" i="1"/>
  <c r="V1053" i="1"/>
  <c r="V1057" i="1"/>
  <c r="V1061" i="1"/>
  <c r="V1065" i="1"/>
  <c r="V1069" i="1"/>
  <c r="V1073" i="1"/>
  <c r="V1077" i="1"/>
  <c r="V1081" i="1"/>
  <c r="V1085" i="1"/>
  <c r="V1089" i="1"/>
  <c r="V1093" i="1"/>
  <c r="V1097" i="1"/>
  <c r="V1101" i="1"/>
  <c r="V1105" i="1"/>
  <c r="V1109" i="1"/>
  <c r="V1113" i="1"/>
  <c r="V1117" i="1"/>
  <c r="V1121" i="1"/>
  <c r="V1125" i="1"/>
  <c r="V1129" i="1"/>
  <c r="V1133" i="1"/>
  <c r="V1137" i="1"/>
  <c r="V1141" i="1"/>
  <c r="V1145" i="1"/>
  <c r="V1149" i="1"/>
  <c r="V1153" i="1"/>
  <c r="V1157" i="1"/>
  <c r="V1161" i="1"/>
  <c r="V1165" i="1"/>
  <c r="V1169" i="1"/>
  <c r="V1173" i="1"/>
  <c r="V1177" i="1"/>
  <c r="V1181" i="1"/>
  <c r="V1185" i="1"/>
  <c r="V1189" i="1"/>
  <c r="V1193" i="1"/>
  <c r="V1197" i="1"/>
  <c r="V1201" i="1"/>
  <c r="V1205" i="1"/>
  <c r="V1209" i="1"/>
  <c r="V1213" i="1"/>
  <c r="V1217" i="1"/>
  <c r="V1221" i="1"/>
  <c r="V1225" i="1"/>
  <c r="V1229" i="1"/>
  <c r="V1281" i="1"/>
  <c r="V1285" i="1"/>
  <c r="V1289" i="1"/>
  <c r="V1293" i="1"/>
  <c r="V1345" i="1"/>
  <c r="V1349" i="1"/>
  <c r="V1353" i="1"/>
  <c r="V1357" i="1"/>
  <c r="V1409" i="1"/>
  <c r="V1413" i="1"/>
  <c r="V1417" i="1"/>
  <c r="V1421" i="1"/>
  <c r="V1473" i="1"/>
  <c r="V1477" i="1"/>
  <c r="V1481" i="1"/>
  <c r="V1485" i="1"/>
  <c r="V1537" i="1"/>
  <c r="V1541" i="1"/>
  <c r="V1545" i="1"/>
  <c r="V1549" i="1"/>
  <c r="V1601" i="1"/>
  <c r="V1605" i="1"/>
  <c r="V1609" i="1"/>
  <c r="V1613" i="1"/>
  <c r="V1665" i="1"/>
  <c r="V1669" i="1"/>
  <c r="V1673" i="1"/>
  <c r="V1677" i="1"/>
  <c r="V1729" i="1"/>
  <c r="V1733" i="1"/>
  <c r="V1737" i="1"/>
  <c r="V1741" i="1"/>
  <c r="V1793" i="1"/>
  <c r="V1797" i="1"/>
  <c r="V1801" i="1"/>
  <c r="AM1805" i="1"/>
  <c r="BK1805" i="1" s="1"/>
  <c r="V1805" i="1"/>
  <c r="V1003" i="1"/>
  <c r="V398" i="1"/>
  <c r="V402" i="1"/>
  <c r="V406" i="1"/>
  <c r="V410" i="1"/>
  <c r="V462" i="1"/>
  <c r="V466" i="1"/>
  <c r="V470" i="1"/>
  <c r="V474" i="1"/>
  <c r="V526" i="1"/>
  <c r="V530" i="1"/>
  <c r="V534" i="1"/>
  <c r="V538" i="1"/>
  <c r="V590" i="1"/>
  <c r="V594" i="1"/>
  <c r="V598" i="1"/>
  <c r="V602" i="1"/>
  <c r="V654" i="1"/>
  <c r="V658" i="1"/>
  <c r="V662" i="1"/>
  <c r="V666" i="1"/>
  <c r="V718" i="1"/>
  <c r="V722" i="1"/>
  <c r="V726" i="1"/>
  <c r="V730" i="1"/>
  <c r="V782" i="1"/>
  <c r="V786" i="1"/>
  <c r="V790" i="1"/>
  <c r="V794" i="1"/>
  <c r="V846" i="1"/>
  <c r="V850" i="1"/>
  <c r="V854" i="1"/>
  <c r="V858" i="1"/>
  <c r="V910" i="1"/>
  <c r="V914" i="1"/>
  <c r="V918" i="1"/>
  <c r="V922" i="1"/>
  <c r="V974" i="1"/>
  <c r="V978" i="1"/>
  <c r="V982" i="1"/>
  <c r="V986" i="1"/>
  <c r="V1022" i="1"/>
  <c r="V1026" i="1"/>
  <c r="V1030" i="1"/>
  <c r="V1034" i="1"/>
  <c r="V1070" i="1"/>
  <c r="V1074" i="1"/>
  <c r="V1078" i="1"/>
  <c r="V1114" i="1"/>
  <c r="V1150" i="1"/>
  <c r="V1154" i="1"/>
  <c r="V1158" i="1"/>
  <c r="V1162" i="1"/>
  <c r="V1198" i="1"/>
  <c r="V1202" i="1"/>
  <c r="V1206" i="1"/>
  <c r="V1246" i="1"/>
  <c r="V1250" i="1"/>
  <c r="V1254" i="1"/>
  <c r="V1258" i="1"/>
  <c r="V1310" i="1"/>
  <c r="V1314" i="1"/>
  <c r="V1318" i="1"/>
  <c r="V1322" i="1"/>
  <c r="V1374" i="1"/>
  <c r="V1378" i="1"/>
  <c r="V1382" i="1"/>
  <c r="V1386" i="1"/>
  <c r="V1438" i="1"/>
  <c r="V1442" i="1"/>
  <c r="V1446" i="1"/>
  <c r="V1450" i="1"/>
  <c r="V1490" i="1"/>
  <c r="V1494" i="1"/>
  <c r="V1498" i="1"/>
  <c r="V1550" i="1"/>
  <c r="V1554" i="1"/>
  <c r="V1558" i="1"/>
  <c r="V1562" i="1"/>
  <c r="V1614" i="1"/>
  <c r="V1618" i="1"/>
  <c r="V1622" i="1"/>
  <c r="V1626" i="1"/>
  <c r="V1666" i="1"/>
  <c r="V1670" i="1"/>
  <c r="V1698" i="1"/>
  <c r="V1702" i="1"/>
  <c r="V1730" i="1"/>
  <c r="V1734" i="1"/>
  <c r="V1762" i="1"/>
  <c r="V1778" i="1"/>
  <c r="V1794" i="1"/>
  <c r="V601" i="1"/>
  <c r="V179" i="1"/>
  <c r="V195" i="1"/>
  <c r="V227" i="1"/>
  <c r="V76" i="1"/>
  <c r="V108" i="1"/>
  <c r="V216" i="1"/>
  <c r="V232" i="1"/>
  <c r="V248" i="1"/>
  <c r="V264" i="1"/>
  <c r="V280" i="1"/>
  <c r="V296" i="1"/>
  <c r="V360" i="1"/>
  <c r="V440" i="1"/>
  <c r="V488" i="1"/>
  <c r="V568" i="1"/>
  <c r="V616" i="1"/>
  <c r="V792" i="1"/>
  <c r="V808" i="1"/>
  <c r="V936" i="1"/>
  <c r="V952" i="1"/>
  <c r="V968" i="1"/>
  <c r="V984" i="1"/>
  <c r="V1000" i="1"/>
  <c r="V1016" i="1"/>
  <c r="V1032" i="1"/>
  <c r="V1192" i="1"/>
  <c r="V1224" i="1"/>
  <c r="V1240" i="1"/>
  <c r="V1336" i="1"/>
  <c r="V1352" i="1"/>
  <c r="V1480" i="1"/>
  <c r="V1496" i="1"/>
  <c r="V1608" i="1"/>
  <c r="V1624" i="1"/>
  <c r="V1752" i="1"/>
  <c r="V1768" i="1"/>
  <c r="V1784" i="1"/>
  <c r="V25" i="1"/>
  <c r="V33" i="1"/>
  <c r="V45" i="1"/>
  <c r="V65" i="1"/>
  <c r="V77" i="1"/>
  <c r="V93" i="1"/>
  <c r="V109" i="1"/>
  <c r="V121" i="1"/>
  <c r="V137" i="1"/>
  <c r="V153" i="1"/>
  <c r="V165" i="1"/>
  <c r="V177" i="1"/>
  <c r="V189" i="1"/>
  <c r="V209" i="1"/>
  <c r="V221" i="1"/>
  <c r="V233" i="1"/>
  <c r="V249" i="1"/>
  <c r="V265" i="1"/>
  <c r="V22" i="1"/>
  <c r="V30" i="1"/>
  <c r="V46" i="1"/>
  <c r="V54" i="1"/>
  <c r="V62" i="1"/>
  <c r="V70" i="1"/>
  <c r="V78" i="1"/>
  <c r="V86" i="1"/>
  <c r="V94" i="1"/>
  <c r="V102" i="1"/>
  <c r="V110" i="1"/>
  <c r="V118" i="1"/>
  <c r="V126" i="1"/>
  <c r="V134" i="1"/>
  <c r="V142" i="1"/>
  <c r="V150" i="1"/>
  <c r="V158" i="1"/>
  <c r="V166" i="1"/>
  <c r="V174" i="1"/>
  <c r="V182" i="1"/>
  <c r="V190" i="1"/>
  <c r="V198" i="1"/>
  <c r="V206" i="1"/>
  <c r="V214" i="1"/>
  <c r="V222" i="1"/>
  <c r="V230" i="1"/>
  <c r="V238" i="1"/>
  <c r="V246" i="1"/>
  <c r="V254" i="1"/>
  <c r="V262" i="1"/>
  <c r="V270" i="1"/>
  <c r="V278" i="1"/>
  <c r="V286" i="1"/>
  <c r="V294" i="1"/>
  <c r="V302" i="1"/>
  <c r="V310" i="1"/>
  <c r="V318" i="1"/>
  <c r="V326" i="1"/>
  <c r="V334" i="1"/>
  <c r="V342" i="1"/>
  <c r="V350" i="1"/>
  <c r="V358" i="1"/>
  <c r="V366" i="1"/>
  <c r="V374" i="1"/>
  <c r="AM9" i="1"/>
  <c r="BK9" i="1" s="1"/>
  <c r="V9" i="1"/>
  <c r="AM17" i="1"/>
  <c r="BK17" i="1" s="1"/>
  <c r="V17" i="1"/>
  <c r="W16" i="1" s="1"/>
  <c r="V35" i="1"/>
  <c r="V55" i="1"/>
  <c r="V71" i="1"/>
  <c r="V87" i="1"/>
  <c r="V103" i="1"/>
  <c r="V119" i="1"/>
  <c r="V135" i="1"/>
  <c r="V151" i="1"/>
  <c r="V167" i="1"/>
  <c r="V183" i="1"/>
  <c r="V199" i="1"/>
  <c r="V215" i="1"/>
  <c r="V231" i="1"/>
  <c r="V247" i="1"/>
  <c r="V263" i="1"/>
  <c r="V279" i="1"/>
  <c r="V295" i="1"/>
  <c r="V311" i="1"/>
  <c r="V327" i="1"/>
  <c r="V343" i="1"/>
  <c r="V359" i="1"/>
  <c r="V375" i="1"/>
  <c r="AM10" i="1"/>
  <c r="BK10" i="1" s="1"/>
  <c r="V10" i="1"/>
  <c r="V32" i="1"/>
  <c r="V48" i="1"/>
  <c r="V64" i="1"/>
  <c r="V80" i="1"/>
  <c r="V96" i="1"/>
  <c r="V112" i="1"/>
  <c r="V128" i="1"/>
  <c r="V144" i="1"/>
  <c r="V160" i="1"/>
  <c r="V176" i="1"/>
  <c r="V188" i="1"/>
  <c r="V204" i="1"/>
  <c r="V220" i="1"/>
  <c r="V236" i="1"/>
  <c r="V252" i="1"/>
  <c r="V268" i="1"/>
  <c r="V284" i="1"/>
  <c r="V300" i="1"/>
  <c r="V316" i="1"/>
  <c r="V332" i="1"/>
  <c r="V348" i="1"/>
  <c r="V364" i="1"/>
  <c r="V380" i="1"/>
  <c r="V396" i="1"/>
  <c r="V412" i="1"/>
  <c r="V428" i="1"/>
  <c r="V444" i="1"/>
  <c r="V460" i="1"/>
  <c r="V476" i="1"/>
  <c r="V492" i="1"/>
  <c r="V508" i="1"/>
  <c r="V524" i="1"/>
  <c r="V540" i="1"/>
  <c r="V556" i="1"/>
  <c r="V572" i="1"/>
  <c r="V588" i="1"/>
  <c r="V604" i="1"/>
  <c r="V620" i="1"/>
  <c r="V636" i="1"/>
  <c r="V652" i="1"/>
  <c r="V668" i="1"/>
  <c r="V684" i="1"/>
  <c r="V700" i="1"/>
  <c r="V716" i="1"/>
  <c r="V732" i="1"/>
  <c r="V748" i="1"/>
  <c r="V764" i="1"/>
  <c r="V780" i="1"/>
  <c r="V796" i="1"/>
  <c r="V812" i="1"/>
  <c r="V828" i="1"/>
  <c r="V844" i="1"/>
  <c r="V860" i="1"/>
  <c r="V876" i="1"/>
  <c r="V892" i="1"/>
  <c r="V908" i="1"/>
  <c r="V924" i="1"/>
  <c r="V940" i="1"/>
  <c r="V956" i="1"/>
  <c r="V972" i="1"/>
  <c r="V988" i="1"/>
  <c r="V1004" i="1"/>
  <c r="V1020" i="1"/>
  <c r="V1036" i="1"/>
  <c r="V1052" i="1"/>
  <c r="V1068" i="1"/>
  <c r="V1084" i="1"/>
  <c r="V1100" i="1"/>
  <c r="V1116" i="1"/>
  <c r="V1132" i="1"/>
  <c r="V1148" i="1"/>
  <c r="V1164" i="1"/>
  <c r="V1180" i="1"/>
  <c r="V1196" i="1"/>
  <c r="V1212" i="1"/>
  <c r="V1228" i="1"/>
  <c r="V1244" i="1"/>
  <c r="V1260" i="1"/>
  <c r="V1276" i="1"/>
  <c r="V1292" i="1"/>
  <c r="V1308" i="1"/>
  <c r="V1324" i="1"/>
  <c r="V1340" i="1"/>
  <c r="V1356" i="1"/>
  <c r="V1372" i="1"/>
  <c r="V1388" i="1"/>
  <c r="V1404" i="1"/>
  <c r="V1420" i="1"/>
  <c r="V1436" i="1"/>
  <c r="V1452" i="1"/>
  <c r="V1468" i="1"/>
  <c r="V1484" i="1"/>
  <c r="V1500" i="1"/>
  <c r="V1516" i="1"/>
  <c r="V1532" i="1"/>
  <c r="V1548" i="1"/>
  <c r="V1564" i="1"/>
  <c r="V1580" i="1"/>
  <c r="V1596" i="1"/>
  <c r="V1612" i="1"/>
  <c r="V1628" i="1"/>
  <c r="V1644" i="1"/>
  <c r="V1660" i="1"/>
  <c r="V1676" i="1"/>
  <c r="V1692" i="1"/>
  <c r="V1708" i="1"/>
  <c r="V1724" i="1"/>
  <c r="V1740" i="1"/>
  <c r="V1756" i="1"/>
  <c r="V1772" i="1"/>
  <c r="V1788" i="1"/>
  <c r="AM1804" i="1"/>
  <c r="BK1804" i="1" s="1"/>
  <c r="V1804" i="1"/>
  <c r="AM1808" i="1"/>
  <c r="BK1808" i="1" s="1"/>
  <c r="V1808" i="1"/>
  <c r="V269" i="1"/>
  <c r="V273" i="1"/>
  <c r="V277" i="1"/>
  <c r="V281" i="1"/>
  <c r="V285" i="1"/>
  <c r="V289" i="1"/>
  <c r="V293" i="1"/>
  <c r="V297" i="1"/>
  <c r="V301" i="1"/>
  <c r="V305" i="1"/>
  <c r="V309" i="1"/>
  <c r="V313" i="1"/>
  <c r="V317" i="1"/>
  <c r="V321" i="1"/>
  <c r="V325" i="1"/>
  <c r="V329" i="1"/>
  <c r="V525" i="1"/>
  <c r="V529" i="1"/>
  <c r="V533" i="1"/>
  <c r="V537" i="1"/>
  <c r="V541" i="1"/>
  <c r="V545" i="1"/>
  <c r="V549" i="1"/>
  <c r="V553" i="1"/>
  <c r="V557" i="1"/>
  <c r="V561" i="1"/>
  <c r="V565" i="1"/>
  <c r="V569" i="1"/>
  <c r="V573" i="1"/>
  <c r="V577" i="1"/>
  <c r="V581" i="1"/>
  <c r="V585" i="1"/>
  <c r="V717" i="1"/>
  <c r="V721" i="1"/>
  <c r="V725" i="1"/>
  <c r="V729" i="1"/>
  <c r="V733" i="1"/>
  <c r="V737" i="1"/>
  <c r="V741" i="1"/>
  <c r="V745" i="1"/>
  <c r="V749" i="1"/>
  <c r="V753" i="1"/>
  <c r="V757" i="1"/>
  <c r="V761" i="1"/>
  <c r="V765" i="1"/>
  <c r="V769" i="1"/>
  <c r="V773" i="1"/>
  <c r="V777" i="1"/>
  <c r="V973" i="1"/>
  <c r="V977" i="1"/>
  <c r="V981" i="1"/>
  <c r="V985" i="1"/>
  <c r="V989" i="1"/>
  <c r="V993" i="1"/>
  <c r="V997" i="1"/>
  <c r="V1001" i="1"/>
  <c r="V1005" i="1"/>
  <c r="V1009" i="1"/>
  <c r="V1013" i="1"/>
  <c r="V1017" i="1"/>
  <c r="V1021" i="1"/>
  <c r="V1025" i="1"/>
  <c r="V1029" i="1"/>
  <c r="V1265" i="1"/>
  <c r="V1269" i="1"/>
  <c r="V1273" i="1"/>
  <c r="V1277" i="1"/>
  <c r="V1329" i="1"/>
  <c r="V1333" i="1"/>
  <c r="V1337" i="1"/>
  <c r="V1341" i="1"/>
  <c r="V1393" i="1"/>
  <c r="V1397" i="1"/>
  <c r="V1401" i="1"/>
  <c r="V1405" i="1"/>
  <c r="V1457" i="1"/>
  <c r="V1461" i="1"/>
  <c r="V1465" i="1"/>
  <c r="V1469" i="1"/>
  <c r="V1521" i="1"/>
  <c r="V1525" i="1"/>
  <c r="V1529" i="1"/>
  <c r="V1533" i="1"/>
  <c r="V1585" i="1"/>
  <c r="V1589" i="1"/>
  <c r="V1593" i="1"/>
  <c r="V1597" i="1"/>
  <c r="V1649" i="1"/>
  <c r="V1653" i="1"/>
  <c r="V1657" i="1"/>
  <c r="V1661" i="1"/>
  <c r="V1713" i="1"/>
  <c r="V1717" i="1"/>
  <c r="V1721" i="1"/>
  <c r="V1725" i="1"/>
  <c r="V1777" i="1"/>
  <c r="V1781" i="1"/>
  <c r="V1785" i="1"/>
  <c r="V1789" i="1"/>
  <c r="V382" i="1"/>
  <c r="V386" i="1"/>
  <c r="V390" i="1"/>
  <c r="V394" i="1"/>
  <c r="V446" i="1"/>
  <c r="V450" i="1"/>
  <c r="V454" i="1"/>
  <c r="V458" i="1"/>
  <c r="V510" i="1"/>
  <c r="V514" i="1"/>
  <c r="V518" i="1"/>
  <c r="V522" i="1"/>
  <c r="V574" i="1"/>
  <c r="V578" i="1"/>
  <c r="V582" i="1"/>
  <c r="V586" i="1"/>
  <c r="V638" i="1"/>
  <c r="V642" i="1"/>
  <c r="V646" i="1"/>
  <c r="V650" i="1"/>
  <c r="V702" i="1"/>
  <c r="V706" i="1"/>
  <c r="V710" i="1"/>
  <c r="V714" i="1"/>
  <c r="V766" i="1"/>
  <c r="V770" i="1"/>
  <c r="V774" i="1"/>
  <c r="V778" i="1"/>
  <c r="V830" i="1"/>
  <c r="V834" i="1"/>
  <c r="V838" i="1"/>
  <c r="V842" i="1"/>
  <c r="V894" i="1"/>
  <c r="V898" i="1"/>
  <c r="V902" i="1"/>
  <c r="V906" i="1"/>
  <c r="V958" i="1"/>
  <c r="V962" i="1"/>
  <c r="V966" i="1"/>
  <c r="V970" i="1"/>
  <c r="V1018" i="1"/>
  <c r="V1054" i="1"/>
  <c r="V1058" i="1"/>
  <c r="V1062" i="1"/>
  <c r="V1066" i="1"/>
  <c r="V1102" i="1"/>
  <c r="V1106" i="1"/>
  <c r="V1110" i="1"/>
  <c r="AC1110" i="1" s="1"/>
  <c r="V1146" i="1"/>
  <c r="V1182" i="1"/>
  <c r="V1186" i="1"/>
  <c r="V1190" i="1"/>
  <c r="V1194" i="1"/>
  <c r="V1230" i="1"/>
  <c r="V1234" i="1"/>
  <c r="V1238" i="1"/>
  <c r="V1242" i="1"/>
  <c r="V1294" i="1"/>
  <c r="V1298" i="1"/>
  <c r="V1302" i="1"/>
  <c r="V1306" i="1"/>
  <c r="V1358" i="1"/>
  <c r="V1362" i="1"/>
  <c r="V1366" i="1"/>
  <c r="V1370" i="1"/>
  <c r="V1422" i="1"/>
  <c r="V1426" i="1"/>
  <c r="V1430" i="1"/>
  <c r="V1434" i="1"/>
  <c r="V1534" i="1"/>
  <c r="V1538" i="1"/>
  <c r="V1542" i="1"/>
  <c r="V1546" i="1"/>
  <c r="V1598" i="1"/>
  <c r="V1602" i="1"/>
  <c r="V1606" i="1"/>
  <c r="V1610" i="1"/>
  <c r="V1658" i="1"/>
  <c r="V1662" i="1"/>
  <c r="V1690" i="1"/>
  <c r="V1694" i="1"/>
  <c r="V1722" i="1"/>
  <c r="V1726" i="1"/>
  <c r="V1754" i="1"/>
  <c r="V1758" i="1"/>
  <c r="V1774" i="1"/>
  <c r="V1790" i="1"/>
  <c r="AM1806" i="1"/>
  <c r="BK1806" i="1" s="1"/>
  <c r="V1806" i="1"/>
  <c r="V383" i="1"/>
  <c r="V391" i="1"/>
  <c r="V399" i="1"/>
  <c r="V407" i="1"/>
  <c r="V415" i="1"/>
  <c r="V423" i="1"/>
  <c r="V431" i="1"/>
  <c r="V439" i="1"/>
  <c r="V447" i="1"/>
  <c r="V455" i="1"/>
  <c r="V463" i="1"/>
  <c r="V471" i="1"/>
  <c r="V479" i="1"/>
  <c r="V487" i="1"/>
  <c r="V495" i="1"/>
  <c r="V503" i="1"/>
  <c r="V511" i="1"/>
  <c r="V519" i="1"/>
  <c r="V523" i="1"/>
  <c r="V531" i="1"/>
  <c r="V539" i="1"/>
  <c r="V547" i="1"/>
  <c r="V555" i="1"/>
  <c r="V563" i="1"/>
  <c r="V571" i="1"/>
  <c r="V579" i="1"/>
  <c r="V587" i="1"/>
  <c r="V595" i="1"/>
  <c r="V603" i="1"/>
  <c r="V611" i="1"/>
  <c r="V623" i="1"/>
  <c r="V631" i="1"/>
  <c r="V639" i="1"/>
  <c r="V647" i="1"/>
  <c r="V651" i="1"/>
  <c r="V659" i="1"/>
  <c r="V667" i="1"/>
  <c r="V679" i="1"/>
  <c r="V687" i="1"/>
  <c r="V695" i="1"/>
  <c r="V703" i="1"/>
  <c r="V711" i="1"/>
  <c r="V719" i="1"/>
  <c r="V727" i="1"/>
  <c r="V735" i="1"/>
  <c r="V743" i="1"/>
  <c r="V751" i="1"/>
  <c r="V759" i="1"/>
  <c r="V767" i="1"/>
  <c r="V771" i="1"/>
  <c r="V779" i="1"/>
  <c r="V787" i="1"/>
  <c r="V795" i="1"/>
  <c r="V803" i="1"/>
  <c r="V815" i="1"/>
  <c r="V823" i="1"/>
  <c r="V831" i="1"/>
  <c r="V839" i="1"/>
  <c r="V847" i="1"/>
  <c r="V855" i="1"/>
  <c r="V863" i="1"/>
  <c r="V871" i="1"/>
  <c r="V879" i="1"/>
  <c r="V887" i="1"/>
  <c r="V895" i="1"/>
  <c r="V903" i="1"/>
  <c r="V911" i="1"/>
  <c r="V919" i="1"/>
  <c r="V927" i="1"/>
  <c r="V935" i="1"/>
  <c r="V943" i="1"/>
  <c r="V951" i="1"/>
  <c r="V959" i="1"/>
  <c r="V967" i="1"/>
  <c r="V975" i="1"/>
  <c r="V983" i="1"/>
  <c r="V991" i="1"/>
  <c r="V999" i="1"/>
  <c r="V1007" i="1"/>
  <c r="V1015" i="1"/>
  <c r="V1023" i="1"/>
  <c r="V1031" i="1"/>
  <c r="V1039" i="1"/>
  <c r="V1047" i="1"/>
  <c r="V1055" i="1"/>
  <c r="V1059" i="1"/>
  <c r="V1067" i="1"/>
  <c r="V1075" i="1"/>
  <c r="V1083" i="1"/>
  <c r="V1091" i="1"/>
  <c r="V1099" i="1"/>
  <c r="V1107" i="1"/>
  <c r="V1115" i="1"/>
  <c r="V1123" i="1"/>
  <c r="V1131" i="1"/>
  <c r="V1139" i="1"/>
  <c r="V1147" i="1"/>
  <c r="V1155" i="1"/>
  <c r="V1163" i="1"/>
  <c r="V1171" i="1"/>
  <c r="V1179" i="1"/>
  <c r="V1187" i="1"/>
  <c r="V1195" i="1"/>
  <c r="V1203" i="1"/>
  <c r="V1211" i="1"/>
  <c r="V1219" i="1"/>
  <c r="V1227" i="1"/>
  <c r="V1235" i="1"/>
  <c r="V1247" i="1"/>
  <c r="V1255" i="1"/>
  <c r="V1263" i="1"/>
  <c r="V1271" i="1"/>
  <c r="V1279" i="1"/>
  <c r="V1287" i="1"/>
  <c r="V1295" i="1"/>
  <c r="V1303" i="1"/>
  <c r="V1311" i="1"/>
  <c r="V1319" i="1"/>
  <c r="V1327" i="1"/>
  <c r="V1335" i="1"/>
  <c r="V1343" i="1"/>
  <c r="V1351" i="1"/>
  <c r="V1359" i="1"/>
  <c r="V1367" i="1"/>
  <c r="V1375" i="1"/>
  <c r="V1383" i="1"/>
  <c r="V1391" i="1"/>
  <c r="V1399" i="1"/>
  <c r="V1407" i="1"/>
  <c r="V1415" i="1"/>
  <c r="V1419" i="1"/>
  <c r="V1427" i="1"/>
  <c r="V1439" i="1"/>
  <c r="V1447" i="1"/>
  <c r="V1455" i="1"/>
  <c r="V1459" i="1"/>
  <c r="V1467" i="1"/>
  <c r="V1475" i="1"/>
  <c r="V1483" i="1"/>
  <c r="V1491" i="1"/>
  <c r="V1499" i="1"/>
  <c r="V1511" i="1"/>
  <c r="V1519" i="1"/>
  <c r="V1527" i="1"/>
  <c r="V1535" i="1"/>
  <c r="V1543" i="1"/>
  <c r="V1551" i="1"/>
  <c r="V1559" i="1"/>
  <c r="V1567" i="1"/>
  <c r="V1571" i="1"/>
  <c r="V1579" i="1"/>
  <c r="V1587" i="1"/>
  <c r="V1595" i="1"/>
  <c r="V1603" i="1"/>
  <c r="V1611" i="1"/>
  <c r="V1619" i="1"/>
  <c r="V1627" i="1"/>
  <c r="V1635" i="1"/>
  <c r="V1647" i="1"/>
  <c r="V1655" i="1"/>
  <c r="V1663" i="1"/>
  <c r="V1671" i="1"/>
  <c r="V1679" i="1"/>
  <c r="V1687" i="1"/>
  <c r="V1695" i="1"/>
  <c r="V1703" i="1"/>
  <c r="V1711" i="1"/>
  <c r="V1719" i="1"/>
  <c r="V1731" i="1"/>
  <c r="V1739" i="1"/>
  <c r="V1747" i="1"/>
  <c r="V1755" i="1"/>
  <c r="V1763" i="1"/>
  <c r="V1771" i="1"/>
  <c r="V1779" i="1"/>
  <c r="V1787" i="1"/>
  <c r="V1795" i="1"/>
  <c r="AM1807" i="1"/>
  <c r="BK1807" i="1" s="1"/>
  <c r="V1807" i="1"/>
  <c r="AG10" i="1"/>
  <c r="N9" i="1"/>
  <c r="K12" i="1"/>
  <c r="O8" i="1"/>
  <c r="J12" i="1"/>
  <c r="L8" i="1"/>
  <c r="N8" i="1"/>
  <c r="N11" i="1"/>
  <c r="BK958" i="1" l="1"/>
  <c r="BK768" i="1"/>
  <c r="BK336" i="1"/>
  <c r="BK1438" i="1"/>
  <c r="BK1449" i="1"/>
  <c r="BK976" i="1"/>
  <c r="BK740" i="1"/>
  <c r="BK557" i="1"/>
  <c r="BK604" i="1"/>
  <c r="BK140" i="1"/>
  <c r="BK1580" i="1"/>
  <c r="BK800" i="1"/>
  <c r="BK1602" i="1"/>
  <c r="BK1268" i="1"/>
  <c r="BK836" i="1"/>
  <c r="AR1744" i="1"/>
  <c r="BK94" i="1"/>
  <c r="BK829" i="1"/>
  <c r="BK921" i="1"/>
  <c r="BK198" i="1"/>
  <c r="BK577" i="1"/>
  <c r="BK1609" i="1"/>
  <c r="BK497" i="1"/>
  <c r="BK1748" i="1"/>
  <c r="BK1541" i="1"/>
  <c r="BK1153" i="1"/>
  <c r="BK1188" i="1"/>
  <c r="BK1136" i="1"/>
  <c r="BK1092" i="1"/>
  <c r="BK1604" i="1"/>
  <c r="BK758" i="1"/>
  <c r="BK833" i="1"/>
  <c r="BK896" i="1"/>
  <c r="BK428" i="1"/>
  <c r="BK612" i="1"/>
  <c r="AR1773" i="1"/>
  <c r="AR941" i="1"/>
  <c r="AR1476" i="1"/>
  <c r="BK1149" i="1"/>
  <c r="BK477" i="1"/>
  <c r="BK688" i="1"/>
  <c r="BK980" i="1"/>
  <c r="AR969" i="1"/>
  <c r="AR1162" i="1"/>
  <c r="BK372" i="1"/>
  <c r="BK150" i="1"/>
  <c r="AR1050" i="1"/>
  <c r="AR1218" i="1"/>
  <c r="AR408" i="1"/>
  <c r="AR793" i="1"/>
  <c r="AR110" i="1"/>
  <c r="AR1382" i="1"/>
  <c r="AR1044" i="1"/>
  <c r="AR1741" i="1"/>
  <c r="AR573" i="1"/>
  <c r="AR1357" i="1"/>
  <c r="AR1664" i="1"/>
  <c r="BK1014" i="1"/>
  <c r="BK902" i="1"/>
  <c r="BK1572" i="1"/>
  <c r="BK1512" i="1"/>
  <c r="BK1220" i="1"/>
  <c r="BK226" i="1"/>
  <c r="BK307" i="1"/>
  <c r="BK1646" i="1"/>
  <c r="BK877" i="1"/>
  <c r="BK425" i="1"/>
  <c r="BK1116" i="1"/>
  <c r="BK644" i="1"/>
  <c r="BK440" i="1"/>
  <c r="BK1654" i="1"/>
  <c r="BK1485" i="1"/>
  <c r="BK1173" i="1"/>
  <c r="BK549" i="1"/>
  <c r="BK190" i="1"/>
  <c r="BK126" i="1"/>
  <c r="BK510" i="1"/>
  <c r="BK925" i="1"/>
  <c r="BK940" i="1"/>
  <c r="BK528" i="1"/>
  <c r="BK356" i="1"/>
  <c r="AR1755" i="1"/>
  <c r="BK1755" i="1"/>
  <c r="AR1475" i="1"/>
  <c r="BK1475" i="1"/>
  <c r="AR1319" i="1"/>
  <c r="BK1319" i="1"/>
  <c r="AR1075" i="1"/>
  <c r="BK1075" i="1"/>
  <c r="AR823" i="1"/>
  <c r="BK823" i="1"/>
  <c r="AR539" i="1"/>
  <c r="BK539" i="1"/>
  <c r="AR1782" i="1"/>
  <c r="BK1782" i="1"/>
  <c r="AR1486" i="1"/>
  <c r="BK1486" i="1"/>
  <c r="AR1314" i="1"/>
  <c r="BK1314" i="1"/>
  <c r="AR1142" i="1"/>
  <c r="BK1142" i="1"/>
  <c r="AR634" i="1"/>
  <c r="BK634" i="1"/>
  <c r="AR482" i="1"/>
  <c r="BK482" i="1"/>
  <c r="AR329" i="1"/>
  <c r="BK329" i="1"/>
  <c r="AR157" i="1"/>
  <c r="BK157" i="1"/>
  <c r="AR93" i="1"/>
  <c r="BK93" i="1"/>
  <c r="AR1759" i="1"/>
  <c r="BK1759" i="1"/>
  <c r="AR1607" i="1"/>
  <c r="BK1607" i="1"/>
  <c r="AR1403" i="1"/>
  <c r="BK1403" i="1"/>
  <c r="AR1063" i="1"/>
  <c r="BK1063" i="1"/>
  <c r="AR827" i="1"/>
  <c r="BK827" i="1"/>
  <c r="AR599" i="1"/>
  <c r="BK599" i="1"/>
  <c r="AR535" i="1"/>
  <c r="BK535" i="1"/>
  <c r="AR844" i="1"/>
  <c r="BK844" i="1"/>
  <c r="AR1313" i="1"/>
  <c r="BK1313" i="1"/>
  <c r="AR1711" i="1"/>
  <c r="BK1711" i="1"/>
  <c r="AR1447" i="1"/>
  <c r="BK1447" i="1"/>
  <c r="AR1335" i="1"/>
  <c r="BK1335" i="1"/>
  <c r="AR1091" i="1"/>
  <c r="BK1091" i="1"/>
  <c r="AR847" i="1"/>
  <c r="BK847" i="1"/>
  <c r="AR595" i="1"/>
  <c r="BK595" i="1"/>
  <c r="AR1722" i="1"/>
  <c r="BK1722" i="1"/>
  <c r="AR1506" i="1"/>
  <c r="BK1506" i="1"/>
  <c r="AR994" i="1"/>
  <c r="BK994" i="1"/>
  <c r="AR866" i="1"/>
  <c r="BK866" i="1"/>
  <c r="AR654" i="1"/>
  <c r="BK654" i="1"/>
  <c r="AR257" i="1"/>
  <c r="BK257" i="1"/>
  <c r="AR161" i="1"/>
  <c r="BK161" i="1"/>
  <c r="AR1723" i="1"/>
  <c r="BK1723" i="1"/>
  <c r="AR1411" i="1"/>
  <c r="BK1411" i="1"/>
  <c r="AR1119" i="1"/>
  <c r="BK1119" i="1"/>
  <c r="AR971" i="1"/>
  <c r="BK971" i="1"/>
  <c r="AR739" i="1"/>
  <c r="BK739" i="1"/>
  <c r="AR395" i="1"/>
  <c r="BK395" i="1"/>
  <c r="AR1761" i="1"/>
  <c r="BK1761" i="1"/>
  <c r="AR1663" i="1"/>
  <c r="BK1663" i="1"/>
  <c r="AR1415" i="1"/>
  <c r="BK1415" i="1"/>
  <c r="AR1287" i="1"/>
  <c r="BK1287" i="1"/>
  <c r="AR1055" i="1"/>
  <c r="BK1055" i="1"/>
  <c r="AR787" i="1"/>
  <c r="BK787" i="1"/>
  <c r="AR555" i="1"/>
  <c r="BK555" i="1"/>
  <c r="AR1742" i="1"/>
  <c r="BK1742" i="1"/>
  <c r="AR1546" i="1"/>
  <c r="BK1546" i="1"/>
  <c r="AR1354" i="1"/>
  <c r="BK1354" i="1"/>
  <c r="AR1198" i="1"/>
  <c r="BK1198" i="1"/>
  <c r="AR806" i="1"/>
  <c r="BK806" i="1"/>
  <c r="AR590" i="1"/>
  <c r="BK590" i="1"/>
  <c r="AR434" i="1"/>
  <c r="BK434" i="1"/>
  <c r="AR305" i="1"/>
  <c r="BK305" i="1"/>
  <c r="AR197" i="1"/>
  <c r="BK197" i="1"/>
  <c r="AR1451" i="1"/>
  <c r="BK1451" i="1"/>
  <c r="AR1199" i="1"/>
  <c r="BK1199" i="1"/>
  <c r="AR1035" i="1"/>
  <c r="BK1035" i="1"/>
  <c r="AR707" i="1"/>
  <c r="BK707" i="1"/>
  <c r="AR491" i="1"/>
  <c r="BK491" i="1"/>
  <c r="AR87" i="1"/>
  <c r="BK87" i="1"/>
  <c r="AR1297" i="1"/>
  <c r="BK1297" i="1"/>
  <c r="AR1747" i="1"/>
  <c r="BK1747" i="1"/>
  <c r="AR1467" i="1"/>
  <c r="BK1467" i="1"/>
  <c r="AR1155" i="1"/>
  <c r="BK1155" i="1"/>
  <c r="AR879" i="1"/>
  <c r="BK879" i="1"/>
  <c r="AR623" i="1"/>
  <c r="BK623" i="1"/>
  <c r="AR391" i="1"/>
  <c r="BK391" i="1"/>
  <c r="AR1230" i="1"/>
  <c r="BK1230" i="1"/>
  <c r="AR1002" i="1"/>
  <c r="BK1002" i="1"/>
  <c r="AR874" i="1"/>
  <c r="BK874" i="1"/>
  <c r="AR682" i="1"/>
  <c r="BK682" i="1"/>
  <c r="AR369" i="1"/>
  <c r="BK369" i="1"/>
  <c r="AR265" i="1"/>
  <c r="BK265" i="1"/>
  <c r="AR137" i="1"/>
  <c r="BK137" i="1"/>
  <c r="AR1783" i="1"/>
  <c r="BK1783" i="1"/>
  <c r="AR1591" i="1"/>
  <c r="BK1591" i="1"/>
  <c r="AR1355" i="1"/>
  <c r="BK1355" i="1"/>
  <c r="AR867" i="1"/>
  <c r="BK867" i="1"/>
  <c r="AR655" i="1"/>
  <c r="BK655" i="1"/>
  <c r="AR459" i="1"/>
  <c r="BK459" i="1"/>
  <c r="AR188" i="1"/>
  <c r="BK188" i="1"/>
  <c r="AR1510" i="1"/>
  <c r="BK1510" i="1"/>
  <c r="AR926" i="1"/>
  <c r="BK926" i="1"/>
  <c r="AR454" i="1"/>
  <c r="BK454" i="1"/>
  <c r="AR1421" i="1"/>
  <c r="BK1421" i="1"/>
  <c r="AR1013" i="1"/>
  <c r="BK1013" i="1"/>
  <c r="AR809" i="1"/>
  <c r="BK809" i="1"/>
  <c r="AR605" i="1"/>
  <c r="BK605" i="1"/>
  <c r="AR1473" i="1"/>
  <c r="BK1473" i="1"/>
  <c r="AR1540" i="1"/>
  <c r="BK1540" i="1"/>
  <c r="AR1228" i="1"/>
  <c r="BK1228" i="1"/>
  <c r="AR1286" i="1"/>
  <c r="BK1286" i="1"/>
  <c r="AR530" i="1"/>
  <c r="BK530" i="1"/>
  <c r="AR1589" i="1"/>
  <c r="BK1589" i="1"/>
  <c r="AR1369" i="1"/>
  <c r="BK1369" i="1"/>
  <c r="AR1197" i="1"/>
  <c r="BK1197" i="1"/>
  <c r="AR953" i="1"/>
  <c r="BK953" i="1"/>
  <c r="AR533" i="1"/>
  <c r="BK533" i="1"/>
  <c r="AR1564" i="1"/>
  <c r="BK1564" i="1"/>
  <c r="AR1400" i="1"/>
  <c r="BK1400" i="1"/>
  <c r="AR1406" i="1"/>
  <c r="BK1406" i="1"/>
  <c r="AR1045" i="1"/>
  <c r="BK1045" i="1"/>
  <c r="AR996" i="1"/>
  <c r="BK996" i="1"/>
  <c r="AR360" i="1"/>
  <c r="BK360" i="1"/>
  <c r="AR187" i="1"/>
  <c r="BK187" i="1"/>
  <c r="AR83" i="1"/>
  <c r="BK83" i="1"/>
  <c r="AR322" i="1"/>
  <c r="BK322" i="1"/>
  <c r="AR194" i="1"/>
  <c r="BK194" i="1"/>
  <c r="AR933" i="1"/>
  <c r="BK933" i="1"/>
  <c r="AR1144" i="1"/>
  <c r="BK1144" i="1"/>
  <c r="AR596" i="1"/>
  <c r="BK596" i="1"/>
  <c r="AR96" i="1"/>
  <c r="BK96" i="1"/>
  <c r="AR222" i="1"/>
  <c r="BK222" i="1"/>
  <c r="AR917" i="1"/>
  <c r="BK917" i="1"/>
  <c r="AR417" i="1"/>
  <c r="BK417" i="1"/>
  <c r="AR696" i="1"/>
  <c r="BK696" i="1"/>
  <c r="AR206" i="1"/>
  <c r="BK206" i="1"/>
  <c r="AR622" i="1"/>
  <c r="BK622" i="1"/>
  <c r="AR1009" i="1"/>
  <c r="BK1009" i="1"/>
  <c r="AR1100" i="1"/>
  <c r="BK1100" i="1"/>
  <c r="AR592" i="1"/>
  <c r="BK592" i="1"/>
  <c r="AR123" i="1"/>
  <c r="BK123" i="1"/>
  <c r="AR974" i="1"/>
  <c r="BK974" i="1"/>
  <c r="AR1349" i="1"/>
  <c r="BK1349" i="1"/>
  <c r="AR1620" i="1"/>
  <c r="BK1620" i="1"/>
  <c r="AR1060" i="1"/>
  <c r="BK1060" i="1"/>
  <c r="AR536" i="1"/>
  <c r="BK536" i="1"/>
  <c r="AR132" i="1"/>
  <c r="BK132" i="1"/>
  <c r="AR147" i="1"/>
  <c r="BK147" i="1"/>
  <c r="AR1705" i="1"/>
  <c r="BK1705" i="1"/>
  <c r="AR1317" i="1"/>
  <c r="BK1317" i="1"/>
  <c r="AR1708" i="1"/>
  <c r="BK1708" i="1"/>
  <c r="AR568" i="1"/>
  <c r="BK568" i="1"/>
  <c r="AR228" i="1"/>
  <c r="BK228" i="1"/>
  <c r="AR1217" i="1"/>
  <c r="BK1217" i="1"/>
  <c r="AR1408" i="1"/>
  <c r="BK1408" i="1"/>
  <c r="AR780" i="1"/>
  <c r="BK780" i="1"/>
  <c r="AR219" i="1"/>
  <c r="BK219" i="1"/>
  <c r="AR298" i="1"/>
  <c r="BK298" i="1"/>
  <c r="AR1393" i="1"/>
  <c r="BK1393" i="1"/>
  <c r="AR694" i="1"/>
  <c r="BK694" i="1"/>
  <c r="AR1409" i="1"/>
  <c r="BK1409" i="1"/>
  <c r="AR556" i="1"/>
  <c r="BK556" i="1"/>
  <c r="AR1733" i="1"/>
  <c r="BK1733" i="1"/>
  <c r="AR1332" i="1"/>
  <c r="BK1332" i="1"/>
  <c r="AR344" i="1"/>
  <c r="BK344" i="1"/>
  <c r="AR231" i="1"/>
  <c r="BK231" i="1"/>
  <c r="AR342" i="1"/>
  <c r="BK342" i="1"/>
  <c r="AR796" i="1"/>
  <c r="BK796" i="1"/>
  <c r="AR494" i="1"/>
  <c r="BK494" i="1"/>
  <c r="AR1397" i="1"/>
  <c r="BK1397" i="1"/>
  <c r="AR1262" i="1"/>
  <c r="BK1262" i="1"/>
  <c r="AR680" i="1"/>
  <c r="BK680" i="1"/>
  <c r="W1682" i="1"/>
  <c r="AA1682" i="1" s="1"/>
  <c r="AR1697" i="1"/>
  <c r="BK1697" i="1"/>
  <c r="AR1703" i="1"/>
  <c r="BK1703" i="1"/>
  <c r="AR1527" i="1"/>
  <c r="BK1527" i="1"/>
  <c r="AR1427" i="1"/>
  <c r="BK1427" i="1"/>
  <c r="AR1311" i="1"/>
  <c r="BK1311" i="1"/>
  <c r="AR1163" i="1"/>
  <c r="BK1163" i="1"/>
  <c r="AR1023" i="1"/>
  <c r="BK1023" i="1"/>
  <c r="AR895" i="1"/>
  <c r="BK895" i="1"/>
  <c r="AR751" i="1"/>
  <c r="BK751" i="1"/>
  <c r="AR639" i="1"/>
  <c r="BK639" i="1"/>
  <c r="AR495" i="1"/>
  <c r="BK495" i="1"/>
  <c r="AR415" i="1"/>
  <c r="BK415" i="1"/>
  <c r="AR1766" i="1"/>
  <c r="BK1766" i="1"/>
  <c r="AR1682" i="1"/>
  <c r="BK1682" i="1"/>
  <c r="AR1574" i="1"/>
  <c r="BK1574" i="1"/>
  <c r="AR1470" i="1"/>
  <c r="BK1470" i="1"/>
  <c r="AR1362" i="1"/>
  <c r="BK1362" i="1"/>
  <c r="AR1298" i="1"/>
  <c r="BK1298" i="1"/>
  <c r="AR1206" i="1"/>
  <c r="BK1206" i="1"/>
  <c r="AR1126" i="1"/>
  <c r="BK1126" i="1"/>
  <c r="AR746" i="1"/>
  <c r="BK746" i="1"/>
  <c r="AR618" i="1"/>
  <c r="BK618" i="1"/>
  <c r="AR534" i="1"/>
  <c r="BK534" i="1"/>
  <c r="AR442" i="1"/>
  <c r="BK442" i="1"/>
  <c r="AR373" i="1"/>
  <c r="BK373" i="1"/>
  <c r="AR313" i="1"/>
  <c r="BK313" i="1"/>
  <c r="AR205" i="1"/>
  <c r="BK205" i="1"/>
  <c r="AR141" i="1"/>
  <c r="BK141" i="1"/>
  <c r="AR77" i="1"/>
  <c r="BK77" i="1"/>
  <c r="AR1715" i="1"/>
  <c r="BK1715" i="1"/>
  <c r="AR1631" i="1"/>
  <c r="BK1631" i="1"/>
  <c r="AR1599" i="1"/>
  <c r="BK1599" i="1"/>
  <c r="AR1503" i="1"/>
  <c r="BK1503" i="1"/>
  <c r="AR1363" i="1"/>
  <c r="BK1363" i="1"/>
  <c r="AR1239" i="1"/>
  <c r="BK1239" i="1"/>
  <c r="AR1051" i="1"/>
  <c r="BK1051" i="1"/>
  <c r="AR915" i="1"/>
  <c r="BK915" i="1"/>
  <c r="AR783" i="1"/>
  <c r="BK783" i="1"/>
  <c r="AR683" i="1"/>
  <c r="BK683" i="1"/>
  <c r="AR591" i="1"/>
  <c r="BK591" i="1"/>
  <c r="AR559" i="1"/>
  <c r="BK559" i="1"/>
  <c r="AR527" i="1"/>
  <c r="BK527" i="1"/>
  <c r="AR427" i="1"/>
  <c r="BK427" i="1"/>
  <c r="AR588" i="1"/>
  <c r="BK588" i="1"/>
  <c r="AR1505" i="1"/>
  <c r="BK1505" i="1"/>
  <c r="AR1249" i="1"/>
  <c r="BK1249" i="1"/>
  <c r="AR1655" i="1"/>
  <c r="BK1655" i="1"/>
  <c r="AR1543" i="1"/>
  <c r="BK1543" i="1"/>
  <c r="AR1439" i="1"/>
  <c r="BK1439" i="1"/>
  <c r="AR1327" i="1"/>
  <c r="BK1327" i="1"/>
  <c r="AR1211" i="1"/>
  <c r="BK1211" i="1"/>
  <c r="AR1083" i="1"/>
  <c r="BK1083" i="1"/>
  <c r="AR967" i="1"/>
  <c r="BK967" i="1"/>
  <c r="AR839" i="1"/>
  <c r="BK839" i="1"/>
  <c r="AR703" i="1"/>
  <c r="BK703" i="1"/>
  <c r="AR587" i="1"/>
  <c r="BK587" i="1"/>
  <c r="AR431" i="1"/>
  <c r="BK431" i="1"/>
  <c r="AR1706" i="1"/>
  <c r="BK1706" i="1"/>
  <c r="AR1562" i="1"/>
  <c r="BK1562" i="1"/>
  <c r="AR1434" i="1"/>
  <c r="BK1434" i="1"/>
  <c r="AR1190" i="1"/>
  <c r="BK1190" i="1"/>
  <c r="AR978" i="1"/>
  <c r="BK978" i="1"/>
  <c r="AR914" i="1"/>
  <c r="BK914" i="1"/>
  <c r="AR850" i="1"/>
  <c r="BK850" i="1"/>
  <c r="AR706" i="1"/>
  <c r="BK706" i="1"/>
  <c r="AR606" i="1"/>
  <c r="BK606" i="1"/>
  <c r="AR361" i="1"/>
  <c r="BK361" i="1"/>
  <c r="AR253" i="1"/>
  <c r="BK253" i="1"/>
  <c r="AR209" i="1"/>
  <c r="BK209" i="1"/>
  <c r="AR145" i="1"/>
  <c r="BK145" i="1"/>
  <c r="AR81" i="1"/>
  <c r="BK81" i="1"/>
  <c r="AR1683" i="1"/>
  <c r="BK1683" i="1"/>
  <c r="AR1435" i="1"/>
  <c r="BK1435" i="1"/>
  <c r="AR1371" i="1"/>
  <c r="BK1371" i="1"/>
  <c r="AR1243" i="1"/>
  <c r="BK1243" i="1"/>
  <c r="AR1111" i="1"/>
  <c r="BK1111" i="1"/>
  <c r="AR1079" i="1"/>
  <c r="BK1079" i="1"/>
  <c r="AR931" i="1"/>
  <c r="BK931" i="1"/>
  <c r="AR807" i="1"/>
  <c r="BK807" i="1"/>
  <c r="AR731" i="1"/>
  <c r="BK731" i="1"/>
  <c r="AR483" i="1"/>
  <c r="BK483" i="1"/>
  <c r="AR1712" i="1"/>
  <c r="BK1712" i="1"/>
  <c r="AR299" i="1"/>
  <c r="BK299" i="1"/>
  <c r="AR1633" i="1"/>
  <c r="BK1633" i="1"/>
  <c r="AR1739" i="1"/>
  <c r="BK1739" i="1"/>
  <c r="AR1611" i="1"/>
  <c r="BK1611" i="1"/>
  <c r="AR1499" i="1"/>
  <c r="BK1499" i="1"/>
  <c r="AR1407" i="1"/>
  <c r="BK1407" i="1"/>
  <c r="AR1279" i="1"/>
  <c r="BK1279" i="1"/>
  <c r="AR1139" i="1"/>
  <c r="BK1139" i="1"/>
  <c r="AR1047" i="1"/>
  <c r="BK1047" i="1"/>
  <c r="AR919" i="1"/>
  <c r="BK919" i="1"/>
  <c r="AR779" i="1"/>
  <c r="BK779" i="1"/>
  <c r="AR651" i="1"/>
  <c r="BK651" i="1"/>
  <c r="AR519" i="1"/>
  <c r="BK519" i="1"/>
  <c r="AR1790" i="1"/>
  <c r="BK1790" i="1"/>
  <c r="AR1726" i="1"/>
  <c r="BK1726" i="1"/>
  <c r="AR1622" i="1"/>
  <c r="BK1622" i="1"/>
  <c r="AR1494" i="1"/>
  <c r="BK1494" i="1"/>
  <c r="AR1402" i="1"/>
  <c r="BK1402" i="1"/>
  <c r="AR1338" i="1"/>
  <c r="BK1338" i="1"/>
  <c r="AR1274" i="1"/>
  <c r="BK1274" i="1"/>
  <c r="AR1166" i="1"/>
  <c r="BK1166" i="1"/>
  <c r="AR1042" i="1"/>
  <c r="BK1042" i="1"/>
  <c r="AR790" i="1"/>
  <c r="BK790" i="1"/>
  <c r="AR662" i="1"/>
  <c r="BK662" i="1"/>
  <c r="AR574" i="1"/>
  <c r="BK574" i="1"/>
  <c r="AR490" i="1"/>
  <c r="BK490" i="1"/>
  <c r="AR418" i="1"/>
  <c r="BK418" i="1"/>
  <c r="AR349" i="1"/>
  <c r="BK349" i="1"/>
  <c r="AR301" i="1"/>
  <c r="BK301" i="1"/>
  <c r="AR245" i="1"/>
  <c r="BK245" i="1"/>
  <c r="AR181" i="1"/>
  <c r="BK181" i="1"/>
  <c r="AR117" i="1"/>
  <c r="BK117" i="1"/>
  <c r="AR1651" i="1"/>
  <c r="BK1651" i="1"/>
  <c r="AR1443" i="1"/>
  <c r="BK1443" i="1"/>
  <c r="AR1299" i="1"/>
  <c r="BK1299" i="1"/>
  <c r="AR1191" i="1"/>
  <c r="BK1191" i="1"/>
  <c r="AR1159" i="1"/>
  <c r="BK1159" i="1"/>
  <c r="AR979" i="1"/>
  <c r="BK979" i="1"/>
  <c r="AR851" i="1"/>
  <c r="BK851" i="1"/>
  <c r="AR699" i="1"/>
  <c r="BK699" i="1"/>
  <c r="AR451" i="1"/>
  <c r="BK451" i="1"/>
  <c r="AR333" i="1"/>
  <c r="BK333" i="1"/>
  <c r="AR1489" i="1"/>
  <c r="BK1489" i="1"/>
  <c r="AR1233" i="1"/>
  <c r="BK1233" i="1"/>
  <c r="AR1687" i="1"/>
  <c r="BK1687" i="1"/>
  <c r="AR1571" i="1"/>
  <c r="BK1571" i="1"/>
  <c r="AR1419" i="1"/>
  <c r="BK1419" i="1"/>
  <c r="AR1295" i="1"/>
  <c r="BK1295" i="1"/>
  <c r="AR1147" i="1"/>
  <c r="BK1147" i="1"/>
  <c r="AR999" i="1"/>
  <c r="BK999" i="1"/>
  <c r="AR871" i="1"/>
  <c r="BK871" i="1"/>
  <c r="AR735" i="1"/>
  <c r="BK735" i="1"/>
  <c r="AR611" i="1"/>
  <c r="BK611" i="1"/>
  <c r="AR463" i="1"/>
  <c r="BK463" i="1"/>
  <c r="AR1714" i="1"/>
  <c r="BK1714" i="1"/>
  <c r="AR1514" i="1"/>
  <c r="BK1514" i="1"/>
  <c r="AR1214" i="1"/>
  <c r="BK1214" i="1"/>
  <c r="AR1094" i="1"/>
  <c r="BK1094" i="1"/>
  <c r="AR986" i="1"/>
  <c r="BK986" i="1"/>
  <c r="AR922" i="1"/>
  <c r="BK922" i="1"/>
  <c r="AR858" i="1"/>
  <c r="BK858" i="1"/>
  <c r="AR774" i="1"/>
  <c r="BK774" i="1"/>
  <c r="AR614" i="1"/>
  <c r="BK614" i="1"/>
  <c r="AR402" i="1"/>
  <c r="BK402" i="1"/>
  <c r="AR365" i="1"/>
  <c r="BK365" i="1"/>
  <c r="AR309" i="1"/>
  <c r="BK309" i="1"/>
  <c r="AR249" i="1"/>
  <c r="BK249" i="1"/>
  <c r="AR185" i="1"/>
  <c r="BK185" i="1"/>
  <c r="AR121" i="1"/>
  <c r="BK121" i="1"/>
  <c r="AR1775" i="1"/>
  <c r="BK1775" i="1"/>
  <c r="AR1707" i="1"/>
  <c r="BK1707" i="1"/>
  <c r="AR1583" i="1"/>
  <c r="BK1583" i="1"/>
  <c r="AR1471" i="1"/>
  <c r="BK1471" i="1"/>
  <c r="AR1347" i="1"/>
  <c r="BK1347" i="1"/>
  <c r="AR1215" i="1"/>
  <c r="BK1215" i="1"/>
  <c r="AR987" i="1"/>
  <c r="BK987" i="1"/>
  <c r="AR859" i="1"/>
  <c r="BK859" i="1"/>
  <c r="AR675" i="1"/>
  <c r="BK675" i="1"/>
  <c r="AR643" i="1"/>
  <c r="BK643" i="1"/>
  <c r="AR419" i="1"/>
  <c r="BK419" i="1"/>
  <c r="AR1392" i="1"/>
  <c r="BK1392" i="1"/>
  <c r="AR158" i="1"/>
  <c r="BK158" i="1"/>
  <c r="AR1670" i="1"/>
  <c r="BK1670" i="1"/>
  <c r="AR1234" i="1"/>
  <c r="BK1234" i="1"/>
  <c r="AR1006" i="1"/>
  <c r="BK1006" i="1"/>
  <c r="AR878" i="1"/>
  <c r="BK878" i="1"/>
  <c r="AR710" i="1"/>
  <c r="BK710" i="1"/>
  <c r="AR406" i="1"/>
  <c r="BK406" i="1"/>
  <c r="AR1657" i="1"/>
  <c r="BK1657" i="1"/>
  <c r="AR1417" i="1"/>
  <c r="BK1417" i="1"/>
  <c r="AR1109" i="1"/>
  <c r="BK1109" i="1"/>
  <c r="AR949" i="1"/>
  <c r="BK949" i="1"/>
  <c r="AR873" i="1"/>
  <c r="BK873" i="1"/>
  <c r="AR805" i="1"/>
  <c r="BK805" i="1"/>
  <c r="AR685" i="1"/>
  <c r="BK685" i="1"/>
  <c r="AR585" i="1"/>
  <c r="BK585" i="1"/>
  <c r="AR413" i="1"/>
  <c r="BK413" i="1"/>
  <c r="AR397" i="1"/>
  <c r="BK397" i="1"/>
  <c r="AR1636" i="1"/>
  <c r="BK1636" i="1"/>
  <c r="AR1528" i="1"/>
  <c r="BK1528" i="1"/>
  <c r="AR1296" i="1"/>
  <c r="BK1296" i="1"/>
  <c r="AR1566" i="1"/>
  <c r="BK1566" i="1"/>
  <c r="AR1366" i="1"/>
  <c r="BK1366" i="1"/>
  <c r="AR1194" i="1"/>
  <c r="BK1194" i="1"/>
  <c r="AR734" i="1"/>
  <c r="BK734" i="1"/>
  <c r="AR478" i="1"/>
  <c r="BK478" i="1"/>
  <c r="AR1661" i="1"/>
  <c r="BK1661" i="1"/>
  <c r="AR1549" i="1"/>
  <c r="BK1549" i="1"/>
  <c r="AR1433" i="1"/>
  <c r="BK1433" i="1"/>
  <c r="AR1341" i="1"/>
  <c r="BK1341" i="1"/>
  <c r="AR1277" i="1"/>
  <c r="BK1277" i="1"/>
  <c r="AR1121" i="1"/>
  <c r="BK1121" i="1"/>
  <c r="AR1029" i="1"/>
  <c r="BK1029" i="1"/>
  <c r="AR825" i="1"/>
  <c r="BK825" i="1"/>
  <c r="AR701" i="1"/>
  <c r="BK701" i="1"/>
  <c r="AR513" i="1"/>
  <c r="BK513" i="1"/>
  <c r="AR1640" i="1"/>
  <c r="BK1640" i="1"/>
  <c r="AR1532" i="1"/>
  <c r="BK1532" i="1"/>
  <c r="AR1348" i="1"/>
  <c r="BK1348" i="1"/>
  <c r="AR1746" i="1"/>
  <c r="BK1746" i="1"/>
  <c r="AR1358" i="1"/>
  <c r="BK1358" i="1"/>
  <c r="AR794" i="1"/>
  <c r="BK794" i="1"/>
  <c r="AR837" i="1"/>
  <c r="BK837" i="1"/>
  <c r="AR1236" i="1"/>
  <c r="BK1236" i="1"/>
  <c r="AR988" i="1"/>
  <c r="BK988" i="1"/>
  <c r="AR540" i="1"/>
  <c r="BK540" i="1"/>
  <c r="AR327" i="1"/>
  <c r="BK327" i="1"/>
  <c r="AR171" i="1"/>
  <c r="BK171" i="1"/>
  <c r="AR370" i="1"/>
  <c r="BK370" i="1"/>
  <c r="AR306" i="1"/>
  <c r="BK306" i="1"/>
  <c r="AR242" i="1"/>
  <c r="BK242" i="1"/>
  <c r="AR154" i="1"/>
  <c r="BK154" i="1"/>
  <c r="AR90" i="1"/>
  <c r="BK90" i="1"/>
  <c r="AR1165" i="1"/>
  <c r="BK1165" i="1"/>
  <c r="AR669" i="1"/>
  <c r="BK669" i="1"/>
  <c r="AR1412" i="1"/>
  <c r="BK1412" i="1"/>
  <c r="AR1064" i="1"/>
  <c r="BK1064" i="1"/>
  <c r="AR900" i="1"/>
  <c r="BK900" i="1"/>
  <c r="AR576" i="1"/>
  <c r="BK576" i="1"/>
  <c r="AR420" i="1"/>
  <c r="BK420" i="1"/>
  <c r="AR367" i="1"/>
  <c r="BK367" i="1"/>
  <c r="AR255" i="1"/>
  <c r="BK255" i="1"/>
  <c r="AR111" i="1"/>
  <c r="BK111" i="1"/>
  <c r="AR144" i="1"/>
  <c r="BK144" i="1"/>
  <c r="AR80" i="1"/>
  <c r="BK80" i="1"/>
  <c r="AR334" i="1"/>
  <c r="BK334" i="1"/>
  <c r="AR182" i="1"/>
  <c r="BK182" i="1"/>
  <c r="AR1289" i="1"/>
  <c r="BK1289" i="1"/>
  <c r="AR901" i="1"/>
  <c r="BK901" i="1"/>
  <c r="AR553" i="1"/>
  <c r="BK553" i="1"/>
  <c r="AR1404" i="1"/>
  <c r="BK1404" i="1"/>
  <c r="AR1008" i="1"/>
  <c r="BK1008" i="1"/>
  <c r="AR176" i="1"/>
  <c r="BK176" i="1"/>
  <c r="AR142" i="1"/>
  <c r="BK142" i="1"/>
  <c r="AR1542" i="1"/>
  <c r="BK1542" i="1"/>
  <c r="AR422" i="1"/>
  <c r="BK422" i="1"/>
  <c r="AR1381" i="1"/>
  <c r="BK1381" i="1"/>
  <c r="AR997" i="1"/>
  <c r="BK997" i="1"/>
  <c r="AR1440" i="1"/>
  <c r="BK1440" i="1"/>
  <c r="AR1056" i="1"/>
  <c r="BK1056" i="1"/>
  <c r="AR676" i="1"/>
  <c r="BK676" i="1"/>
  <c r="AR488" i="1"/>
  <c r="BK488" i="1"/>
  <c r="AR578" i="1"/>
  <c r="BK578" i="1"/>
  <c r="AR1685" i="1"/>
  <c r="BK1685" i="1"/>
  <c r="AR1301" i="1"/>
  <c r="BK1301" i="1"/>
  <c r="AR1601" i="1"/>
  <c r="BK1601" i="1"/>
  <c r="AR1568" i="1"/>
  <c r="BK1568" i="1"/>
  <c r="AR1352" i="1"/>
  <c r="BK1352" i="1"/>
  <c r="AR972" i="1"/>
  <c r="BK972" i="1"/>
  <c r="AR728" i="1"/>
  <c r="BK728" i="1"/>
  <c r="AR460" i="1"/>
  <c r="BK460" i="1"/>
  <c r="AR316" i="1"/>
  <c r="BK316" i="1"/>
  <c r="AR116" i="1"/>
  <c r="BK116" i="1"/>
  <c r="AR75" i="1"/>
  <c r="BK75" i="1"/>
  <c r="AR354" i="1"/>
  <c r="BK354" i="1"/>
  <c r="AR1702" i="1"/>
  <c r="BK1702" i="1"/>
  <c r="AR1022" i="1"/>
  <c r="BK1022" i="1"/>
  <c r="AR1669" i="1"/>
  <c r="BK1669" i="1"/>
  <c r="AR1445" i="1"/>
  <c r="BK1445" i="1"/>
  <c r="AR1269" i="1"/>
  <c r="BK1269" i="1"/>
  <c r="AR1085" i="1"/>
  <c r="BK1085" i="1"/>
  <c r="AR1248" i="1"/>
  <c r="BK1248" i="1"/>
  <c r="AR984" i="1"/>
  <c r="BK984" i="1"/>
  <c r="AR560" i="1"/>
  <c r="BK560" i="1"/>
  <c r="AR300" i="1"/>
  <c r="BK300" i="1"/>
  <c r="AR84" i="1"/>
  <c r="BK84" i="1"/>
  <c r="AR263" i="1"/>
  <c r="BK263" i="1"/>
  <c r="AR1770" i="1"/>
  <c r="BK1770" i="1"/>
  <c r="AR658" i="1"/>
  <c r="BK658" i="1"/>
  <c r="AR1113" i="1"/>
  <c r="BK1113" i="1"/>
  <c r="AR1796" i="1"/>
  <c r="BK1796" i="1"/>
  <c r="AR1276" i="1"/>
  <c r="BK1276" i="1"/>
  <c r="AR1028" i="1"/>
  <c r="BK1028" i="1"/>
  <c r="AR772" i="1"/>
  <c r="BK772" i="1"/>
  <c r="AR208" i="1"/>
  <c r="BK208" i="1"/>
  <c r="AR183" i="1"/>
  <c r="BK183" i="1"/>
  <c r="AR250" i="1"/>
  <c r="BK250" i="1"/>
  <c r="AR98" i="1"/>
  <c r="BK98" i="1"/>
  <c r="AR1626" i="1"/>
  <c r="BK1626" i="1"/>
  <c r="AR1226" i="1"/>
  <c r="BK1226" i="1"/>
  <c r="AR1781" i="1"/>
  <c r="BK1781" i="1"/>
  <c r="AR1565" i="1"/>
  <c r="BK1565" i="1"/>
  <c r="AR1788" i="1"/>
  <c r="BK1788" i="1"/>
  <c r="AR1380" i="1"/>
  <c r="BK1380" i="1"/>
  <c r="AR412" i="1"/>
  <c r="BK412" i="1"/>
  <c r="AR1454" i="1"/>
  <c r="BK1454" i="1"/>
  <c r="AR1501" i="1"/>
  <c r="BK1501" i="1"/>
  <c r="AR1792" i="1"/>
  <c r="BK1792" i="1"/>
  <c r="AR1272" i="1"/>
  <c r="BK1272" i="1"/>
  <c r="AR652" i="1"/>
  <c r="BK652" i="1"/>
  <c r="AR268" i="1"/>
  <c r="BK268" i="1"/>
  <c r="AR375" i="1"/>
  <c r="BK375" i="1"/>
  <c r="AR223" i="1"/>
  <c r="BK223" i="1"/>
  <c r="AR119" i="1"/>
  <c r="BK119" i="1"/>
  <c r="AR326" i="1"/>
  <c r="BK326" i="1"/>
  <c r="AR238" i="1"/>
  <c r="BK238" i="1"/>
  <c r="AR388" i="1"/>
  <c r="BK388" i="1"/>
  <c r="AR625" i="1"/>
  <c r="BK625" i="1"/>
  <c r="AR405" i="1"/>
  <c r="BK405" i="1"/>
  <c r="AR656" i="1"/>
  <c r="BK656" i="1"/>
  <c r="AR1146" i="1"/>
  <c r="BK1146" i="1"/>
  <c r="AR1587" i="1"/>
  <c r="BK1587" i="1"/>
  <c r="AR1203" i="1"/>
  <c r="BK1203" i="1"/>
  <c r="AR951" i="1"/>
  <c r="BK951" i="1"/>
  <c r="AR679" i="1"/>
  <c r="BK679" i="1"/>
  <c r="AR471" i="1"/>
  <c r="BK471" i="1"/>
  <c r="AR1698" i="1"/>
  <c r="BK1698" i="1"/>
  <c r="AR1590" i="1"/>
  <c r="BK1590" i="1"/>
  <c r="AR1378" i="1"/>
  <c r="BK1378" i="1"/>
  <c r="AR1250" i="1"/>
  <c r="BK1250" i="1"/>
  <c r="AR762" i="1"/>
  <c r="BK762" i="1"/>
  <c r="AR550" i="1"/>
  <c r="BK550" i="1"/>
  <c r="AR1081" i="1"/>
  <c r="BK1081" i="1"/>
  <c r="AR221" i="1"/>
  <c r="BK221" i="1"/>
  <c r="AR1639" i="1"/>
  <c r="BK1639" i="1"/>
  <c r="AR1507" i="1"/>
  <c r="BK1507" i="1"/>
  <c r="AR1275" i="1"/>
  <c r="BK1275" i="1"/>
  <c r="AR955" i="1"/>
  <c r="BK955" i="1"/>
  <c r="AR723" i="1"/>
  <c r="BK723" i="1"/>
  <c r="AR567" i="1"/>
  <c r="BK567" i="1"/>
  <c r="AR435" i="1"/>
  <c r="BK435" i="1"/>
  <c r="AR1569" i="1"/>
  <c r="BK1569" i="1"/>
  <c r="AR461" i="1"/>
  <c r="BK461" i="1"/>
  <c r="AR1595" i="1"/>
  <c r="BK1595" i="1"/>
  <c r="AR1219" i="1"/>
  <c r="BK1219" i="1"/>
  <c r="AR975" i="1"/>
  <c r="BK975" i="1"/>
  <c r="AR759" i="1"/>
  <c r="BK759" i="1"/>
  <c r="AR503" i="1"/>
  <c r="BK503" i="1"/>
  <c r="AR1614" i="1"/>
  <c r="BK1614" i="1"/>
  <c r="AR1222" i="1"/>
  <c r="BK1222" i="1"/>
  <c r="AR930" i="1"/>
  <c r="BK930" i="1"/>
  <c r="AR782" i="1"/>
  <c r="BK782" i="1"/>
  <c r="AR377" i="1"/>
  <c r="BK377" i="1"/>
  <c r="AR225" i="1"/>
  <c r="BK225" i="1"/>
  <c r="AR97" i="1"/>
  <c r="BK97" i="1"/>
  <c r="AR1523" i="1"/>
  <c r="BK1523" i="1"/>
  <c r="AR1283" i="1"/>
  <c r="BK1283" i="1"/>
  <c r="AR1087" i="1"/>
  <c r="BK1087" i="1"/>
  <c r="AR843" i="1"/>
  <c r="BK843" i="1"/>
  <c r="AR619" i="1"/>
  <c r="BK619" i="1"/>
  <c r="AR332" i="1"/>
  <c r="BK332" i="1"/>
  <c r="AR1779" i="1"/>
  <c r="BK1779" i="1"/>
  <c r="AR1551" i="1"/>
  <c r="BK1551" i="1"/>
  <c r="AR1179" i="1"/>
  <c r="BK1179" i="1"/>
  <c r="AR927" i="1"/>
  <c r="BK927" i="1"/>
  <c r="AR659" i="1"/>
  <c r="BK659" i="1"/>
  <c r="AR383" i="1"/>
  <c r="BK383" i="1"/>
  <c r="AR1638" i="1"/>
  <c r="BK1638" i="1"/>
  <c r="AR1442" i="1"/>
  <c r="BK1442" i="1"/>
  <c r="AR1290" i="1"/>
  <c r="BK1290" i="1"/>
  <c r="AR1078" i="1"/>
  <c r="BK1078" i="1"/>
  <c r="AR714" i="1"/>
  <c r="BK714" i="1"/>
  <c r="AR506" i="1"/>
  <c r="BK506" i="1"/>
  <c r="AR1049" i="1"/>
  <c r="BK1049" i="1"/>
  <c r="AR261" i="1"/>
  <c r="BK261" i="1"/>
  <c r="AR133" i="1"/>
  <c r="BK133" i="1"/>
  <c r="AR1691" i="1"/>
  <c r="BK1691" i="1"/>
  <c r="AR1339" i="1"/>
  <c r="BK1339" i="1"/>
  <c r="AR1167" i="1"/>
  <c r="BK1167" i="1"/>
  <c r="AR891" i="1"/>
  <c r="BK891" i="1"/>
  <c r="AR1553" i="1"/>
  <c r="BK1553" i="1"/>
  <c r="AR269" i="1"/>
  <c r="BK269" i="1"/>
  <c r="AR1579" i="1"/>
  <c r="BK1579" i="1"/>
  <c r="AR1303" i="1"/>
  <c r="BK1303" i="1"/>
  <c r="AR1007" i="1"/>
  <c r="BK1007" i="1"/>
  <c r="AR795" i="1"/>
  <c r="BK795" i="1"/>
  <c r="AR523" i="1"/>
  <c r="BK523" i="1"/>
  <c r="AR1530" i="1"/>
  <c r="BK1530" i="1"/>
  <c r="AR1110" i="1"/>
  <c r="BK1110" i="1"/>
  <c r="AR938" i="1"/>
  <c r="BK938" i="1"/>
  <c r="AR810" i="1"/>
  <c r="BK810" i="1"/>
  <c r="AR458" i="1"/>
  <c r="BK458" i="1"/>
  <c r="AR325" i="1"/>
  <c r="BK325" i="1"/>
  <c r="AR201" i="1"/>
  <c r="BK201" i="1"/>
  <c r="AR73" i="1"/>
  <c r="BK73" i="1"/>
  <c r="AR1743" i="1"/>
  <c r="BK1743" i="1"/>
  <c r="AR1479" i="1"/>
  <c r="BK1479" i="1"/>
  <c r="AR1223" i="1"/>
  <c r="BK1223" i="1"/>
  <c r="AR995" i="1"/>
  <c r="BK995" i="1"/>
  <c r="AR715" i="1"/>
  <c r="BK715" i="1"/>
  <c r="AR1520" i="1"/>
  <c r="BK1520" i="1"/>
  <c r="AR1686" i="1"/>
  <c r="BK1686" i="1"/>
  <c r="AR1098" i="1"/>
  <c r="BK1098" i="1"/>
  <c r="AR778" i="1"/>
  <c r="BK778" i="1"/>
  <c r="AR1677" i="1"/>
  <c r="BK1677" i="1"/>
  <c r="AR1181" i="1"/>
  <c r="BK1181" i="1"/>
  <c r="AR885" i="1"/>
  <c r="BK885" i="1"/>
  <c r="AR705" i="1"/>
  <c r="BK705" i="1"/>
  <c r="AR433" i="1"/>
  <c r="BK433" i="1"/>
  <c r="AR1724" i="1"/>
  <c r="BK1724" i="1"/>
  <c r="AR1320" i="1"/>
  <c r="BK1320" i="1"/>
  <c r="AR1414" i="1"/>
  <c r="BK1414" i="1"/>
  <c r="AR786" i="1"/>
  <c r="BK786" i="1"/>
  <c r="AR1749" i="1"/>
  <c r="BK1749" i="1"/>
  <c r="AR1437" i="1"/>
  <c r="BK1437" i="1"/>
  <c r="AR1305" i="1"/>
  <c r="BK1305" i="1"/>
  <c r="AR1073" i="1"/>
  <c r="BK1073" i="1"/>
  <c r="AR741" i="1"/>
  <c r="BK741" i="1"/>
  <c r="AR1700" i="1"/>
  <c r="BK1700" i="1"/>
  <c r="AR1778" i="1"/>
  <c r="BK1778" i="1"/>
  <c r="AR1066" i="1"/>
  <c r="BK1066" i="1"/>
  <c r="AR1608" i="1"/>
  <c r="BK1608" i="1"/>
  <c r="AR720" i="1"/>
  <c r="BK720" i="1"/>
  <c r="AR339" i="1"/>
  <c r="BK339" i="1"/>
  <c r="AR258" i="1"/>
  <c r="BK258" i="1"/>
  <c r="AR114" i="1"/>
  <c r="BK114" i="1"/>
  <c r="AR1353" i="1"/>
  <c r="BK1353" i="1"/>
  <c r="AR1732" i="1"/>
  <c r="BK1732" i="1"/>
  <c r="AR908" i="1"/>
  <c r="BK908" i="1"/>
  <c r="AR544" i="1"/>
  <c r="BK544" i="1"/>
  <c r="AR319" i="1"/>
  <c r="BK319" i="1"/>
  <c r="AR163" i="1"/>
  <c r="BK163" i="1"/>
  <c r="AR160" i="1"/>
  <c r="BK160" i="1"/>
  <c r="AR350" i="1"/>
  <c r="BK350" i="1"/>
  <c r="AR1401" i="1"/>
  <c r="BK1401" i="1"/>
  <c r="AR569" i="1"/>
  <c r="BK569" i="1"/>
  <c r="AR1036" i="1"/>
  <c r="BK1036" i="1"/>
  <c r="AR1429" i="1"/>
  <c r="BK1429" i="1"/>
  <c r="AR1492" i="1"/>
  <c r="BK1492" i="1"/>
  <c r="AR716" i="1"/>
  <c r="BK716" i="1"/>
  <c r="AR288" i="1"/>
  <c r="BK288" i="1"/>
  <c r="AR1721" i="1"/>
  <c r="BK1721" i="1"/>
  <c r="AR1145" i="1"/>
  <c r="BK1145" i="1"/>
  <c r="AR1376" i="1"/>
  <c r="BK1376" i="1"/>
  <c r="AR784" i="1"/>
  <c r="BK784" i="1"/>
  <c r="AR384" i="1"/>
  <c r="BK384" i="1"/>
  <c r="AR1170" i="1"/>
  <c r="BK1170" i="1"/>
  <c r="AR1477" i="1"/>
  <c r="BK1477" i="1"/>
  <c r="AR1129" i="1"/>
  <c r="BK1129" i="1"/>
  <c r="AR992" i="1"/>
  <c r="BK992" i="1"/>
  <c r="AR320" i="1"/>
  <c r="BK320" i="1"/>
  <c r="AR283" i="1"/>
  <c r="BK283" i="1"/>
  <c r="AR742" i="1"/>
  <c r="BK742" i="1"/>
  <c r="AR385" i="1"/>
  <c r="BK385" i="1"/>
  <c r="AR1040" i="1"/>
  <c r="BK1040" i="1"/>
  <c r="AR480" i="1"/>
  <c r="BK480" i="1"/>
  <c r="AR146" i="1"/>
  <c r="BK146" i="1"/>
  <c r="AR1418" i="1"/>
  <c r="BK1418" i="1"/>
  <c r="AR1581" i="1"/>
  <c r="BK1581" i="1"/>
  <c r="AR1616" i="1"/>
  <c r="BK1616" i="1"/>
  <c r="AR1594" i="1"/>
  <c r="BK1594" i="1"/>
  <c r="AR1345" i="1"/>
  <c r="BK1345" i="1"/>
  <c r="AR700" i="1"/>
  <c r="BK700" i="1"/>
  <c r="AR1329" i="1"/>
  <c r="BK1329" i="1"/>
  <c r="AR127" i="1"/>
  <c r="BK127" i="1"/>
  <c r="AR254" i="1"/>
  <c r="BK254" i="1"/>
  <c r="AR1496" i="1"/>
  <c r="BK1496" i="1"/>
  <c r="AR1695" i="1"/>
  <c r="BK1695" i="1"/>
  <c r="AR1519" i="1"/>
  <c r="BK1519" i="1"/>
  <c r="AR1383" i="1"/>
  <c r="BK1383" i="1"/>
  <c r="AR1255" i="1"/>
  <c r="BK1255" i="1"/>
  <c r="AR1123" i="1"/>
  <c r="BK1123" i="1"/>
  <c r="AR1015" i="1"/>
  <c r="BK1015" i="1"/>
  <c r="AR887" i="1"/>
  <c r="BK887" i="1"/>
  <c r="AR743" i="1"/>
  <c r="BK743" i="1"/>
  <c r="AR631" i="1"/>
  <c r="BK631" i="1"/>
  <c r="AR487" i="1"/>
  <c r="BK487" i="1"/>
  <c r="AR407" i="1"/>
  <c r="BK407" i="1"/>
  <c r="AR1750" i="1"/>
  <c r="BK1750" i="1"/>
  <c r="AR1630" i="1"/>
  <c r="BK1630" i="1"/>
  <c r="AR1554" i="1"/>
  <c r="BK1554" i="1"/>
  <c r="AR1410" i="1"/>
  <c r="BK1410" i="1"/>
  <c r="AR1346" i="1"/>
  <c r="BK1346" i="1"/>
  <c r="AR1282" i="1"/>
  <c r="BK1282" i="1"/>
  <c r="AR1174" i="1"/>
  <c r="BK1174" i="1"/>
  <c r="AR1070" i="1"/>
  <c r="BK1070" i="1"/>
  <c r="AR730" i="1"/>
  <c r="BK730" i="1"/>
  <c r="AR582" i="1"/>
  <c r="BK582" i="1"/>
  <c r="AR514" i="1"/>
  <c r="BK514" i="1"/>
  <c r="AR426" i="1"/>
  <c r="BK426" i="1"/>
  <c r="AR357" i="1"/>
  <c r="BK357" i="1"/>
  <c r="AR297" i="1"/>
  <c r="BK297" i="1"/>
  <c r="AR189" i="1"/>
  <c r="BK189" i="1"/>
  <c r="AR125" i="1"/>
  <c r="BK125" i="1"/>
  <c r="AR1675" i="1"/>
  <c r="BK1675" i="1"/>
  <c r="AR1623" i="1"/>
  <c r="BK1623" i="1"/>
  <c r="AR1555" i="1"/>
  <c r="BK1555" i="1"/>
  <c r="AR1495" i="1"/>
  <c r="BK1495" i="1"/>
  <c r="AR1323" i="1"/>
  <c r="BK1323" i="1"/>
  <c r="AR1231" i="1"/>
  <c r="BK1231" i="1"/>
  <c r="AR1011" i="1"/>
  <c r="BK1011" i="1"/>
  <c r="AR875" i="1"/>
  <c r="BK875" i="1"/>
  <c r="AR775" i="1"/>
  <c r="BK775" i="1"/>
  <c r="AR615" i="1"/>
  <c r="BK615" i="1"/>
  <c r="AR583" i="1"/>
  <c r="BK583" i="1"/>
  <c r="AR551" i="1"/>
  <c r="BK551" i="1"/>
  <c r="AR515" i="1"/>
  <c r="BK515" i="1"/>
  <c r="AR387" i="1"/>
  <c r="BK387" i="1"/>
  <c r="AR1441" i="1"/>
  <c r="BK1441" i="1"/>
  <c r="AR973" i="1"/>
  <c r="BK973" i="1"/>
  <c r="AR1771" i="1"/>
  <c r="BK1771" i="1"/>
  <c r="AR1647" i="1"/>
  <c r="BK1647" i="1"/>
  <c r="AR1535" i="1"/>
  <c r="BK1535" i="1"/>
  <c r="AR1399" i="1"/>
  <c r="BK1399" i="1"/>
  <c r="AR1271" i="1"/>
  <c r="BK1271" i="1"/>
  <c r="AR1171" i="1"/>
  <c r="BK1171" i="1"/>
  <c r="AR1039" i="1"/>
  <c r="BK1039" i="1"/>
  <c r="AR911" i="1"/>
  <c r="BK911" i="1"/>
  <c r="AR771" i="1"/>
  <c r="BK771" i="1"/>
  <c r="AR695" i="1"/>
  <c r="BK695" i="1"/>
  <c r="AR547" i="1"/>
  <c r="BK547" i="1"/>
  <c r="AR423" i="1"/>
  <c r="BK423" i="1"/>
  <c r="AR1666" i="1"/>
  <c r="BK1666" i="1"/>
  <c r="AR1538" i="1"/>
  <c r="BK1538" i="1"/>
  <c r="AR1430" i="1"/>
  <c r="BK1430" i="1"/>
  <c r="AR1102" i="1"/>
  <c r="BK1102" i="1"/>
  <c r="AR962" i="1"/>
  <c r="BK962" i="1"/>
  <c r="AR898" i="1"/>
  <c r="BK898" i="1"/>
  <c r="AR834" i="1"/>
  <c r="BK834" i="1"/>
  <c r="AR690" i="1"/>
  <c r="BK690" i="1"/>
  <c r="AR466" i="1"/>
  <c r="BK466" i="1"/>
  <c r="AR345" i="1"/>
  <c r="BK345" i="1"/>
  <c r="AR241" i="1"/>
  <c r="BK241" i="1"/>
  <c r="AR193" i="1"/>
  <c r="BK193" i="1"/>
  <c r="AR129" i="1"/>
  <c r="BK129" i="1"/>
  <c r="AR1643" i="1"/>
  <c r="BK1643" i="1"/>
  <c r="AR1431" i="1"/>
  <c r="BK1431" i="1"/>
  <c r="AR1331" i="1"/>
  <c r="BK1331" i="1"/>
  <c r="AR1135" i="1"/>
  <c r="BK1135" i="1"/>
  <c r="AR1103" i="1"/>
  <c r="BK1103" i="1"/>
  <c r="AR1027" i="1"/>
  <c r="BK1027" i="1"/>
  <c r="AR923" i="1"/>
  <c r="BK923" i="1"/>
  <c r="AR799" i="1"/>
  <c r="BK799" i="1"/>
  <c r="AR691" i="1"/>
  <c r="BK691" i="1"/>
  <c r="AR443" i="1"/>
  <c r="BK443" i="1"/>
  <c r="AR1456" i="1"/>
  <c r="BK1456" i="1"/>
  <c r="AR178" i="1"/>
  <c r="BK178" i="1"/>
  <c r="AR180" i="1"/>
  <c r="BK180" i="1"/>
  <c r="AR1731" i="1"/>
  <c r="BK1731" i="1"/>
  <c r="AR1603" i="1"/>
  <c r="BK1603" i="1"/>
  <c r="AR1459" i="1"/>
  <c r="BK1459" i="1"/>
  <c r="AR1351" i="1"/>
  <c r="BK1351" i="1"/>
  <c r="AR1227" i="1"/>
  <c r="BK1227" i="1"/>
  <c r="AR1099" i="1"/>
  <c r="BK1099" i="1"/>
  <c r="AR991" i="1"/>
  <c r="BK991" i="1"/>
  <c r="AR863" i="1"/>
  <c r="BK863" i="1"/>
  <c r="AR719" i="1"/>
  <c r="BK719" i="1"/>
  <c r="AR603" i="1"/>
  <c r="BK603" i="1"/>
  <c r="AR447" i="1"/>
  <c r="BK447" i="1"/>
  <c r="AR1774" i="1"/>
  <c r="BK1774" i="1"/>
  <c r="AR1690" i="1"/>
  <c r="BK1690" i="1"/>
  <c r="AR1598" i="1"/>
  <c r="BK1598" i="1"/>
  <c r="AR1478" i="1"/>
  <c r="BK1478" i="1"/>
  <c r="AR1386" i="1"/>
  <c r="BK1386" i="1"/>
  <c r="AR1322" i="1"/>
  <c r="BK1322" i="1"/>
  <c r="AR1258" i="1"/>
  <c r="BK1258" i="1"/>
  <c r="AR1134" i="1"/>
  <c r="BK1134" i="1"/>
  <c r="AR1026" i="1"/>
  <c r="BK1026" i="1"/>
  <c r="AR754" i="1"/>
  <c r="BK754" i="1"/>
  <c r="AR642" i="1"/>
  <c r="BK642" i="1"/>
  <c r="AR558" i="1"/>
  <c r="BK558" i="1"/>
  <c r="AR474" i="1"/>
  <c r="BK474" i="1"/>
  <c r="AR1003" i="1"/>
  <c r="BK1003" i="1"/>
  <c r="AR321" i="1"/>
  <c r="BK321" i="1"/>
  <c r="AR289" i="1"/>
  <c r="BK289" i="1"/>
  <c r="AR229" i="1"/>
  <c r="BK229" i="1"/>
  <c r="AR165" i="1"/>
  <c r="BK165" i="1"/>
  <c r="AR101" i="1"/>
  <c r="BK101" i="1"/>
  <c r="AR1735" i="1"/>
  <c r="BK1735" i="1"/>
  <c r="AR1575" i="1"/>
  <c r="BK1575" i="1"/>
  <c r="AR1387" i="1"/>
  <c r="BK1387" i="1"/>
  <c r="AR1259" i="1"/>
  <c r="BK1259" i="1"/>
  <c r="AR1183" i="1"/>
  <c r="BK1183" i="1"/>
  <c r="AR1151" i="1"/>
  <c r="BK1151" i="1"/>
  <c r="AR939" i="1"/>
  <c r="BK939" i="1"/>
  <c r="AR811" i="1"/>
  <c r="BK811" i="1"/>
  <c r="AR635" i="1"/>
  <c r="BK635" i="1"/>
  <c r="AR411" i="1"/>
  <c r="BK411" i="1"/>
  <c r="AR279" i="1"/>
  <c r="BK279" i="1"/>
  <c r="AR1745" i="1"/>
  <c r="BK1745" i="1"/>
  <c r="AR1425" i="1"/>
  <c r="BK1425" i="1"/>
  <c r="AR781" i="1"/>
  <c r="BK781" i="1"/>
  <c r="AR1795" i="1"/>
  <c r="BK1795" i="1"/>
  <c r="AR1679" i="1"/>
  <c r="BK1679" i="1"/>
  <c r="AR1567" i="1"/>
  <c r="BK1567" i="1"/>
  <c r="AR1367" i="1"/>
  <c r="BK1367" i="1"/>
  <c r="AR1235" i="1"/>
  <c r="BK1235" i="1"/>
  <c r="AR1107" i="1"/>
  <c r="BK1107" i="1"/>
  <c r="AR943" i="1"/>
  <c r="BK943" i="1"/>
  <c r="AR815" i="1"/>
  <c r="BK815" i="1"/>
  <c r="AR727" i="1"/>
  <c r="BK727" i="1"/>
  <c r="AR571" i="1"/>
  <c r="BK571" i="1"/>
  <c r="AR455" i="1"/>
  <c r="BK455" i="1"/>
  <c r="AR1658" i="1"/>
  <c r="BK1658" i="1"/>
  <c r="AR1450" i="1"/>
  <c r="BK1450" i="1"/>
  <c r="AR1182" i="1"/>
  <c r="BK1182" i="1"/>
  <c r="AR1062" i="1"/>
  <c r="BK1062" i="1"/>
  <c r="AR970" i="1"/>
  <c r="BK970" i="1"/>
  <c r="AR906" i="1"/>
  <c r="BK906" i="1"/>
  <c r="AR842" i="1"/>
  <c r="BK842" i="1"/>
  <c r="AR722" i="1"/>
  <c r="BK722" i="1"/>
  <c r="AR598" i="1"/>
  <c r="BK598" i="1"/>
  <c r="AR386" i="1"/>
  <c r="BK386" i="1"/>
  <c r="AR353" i="1"/>
  <c r="BK353" i="1"/>
  <c r="AR293" i="1"/>
  <c r="BK293" i="1"/>
  <c r="AR233" i="1"/>
  <c r="BK233" i="1"/>
  <c r="AR169" i="1"/>
  <c r="BK169" i="1"/>
  <c r="AR105" i="1"/>
  <c r="BK105" i="1"/>
  <c r="AR1767" i="1"/>
  <c r="BK1767" i="1"/>
  <c r="AR1699" i="1"/>
  <c r="BK1699" i="1"/>
  <c r="AR1547" i="1"/>
  <c r="BK1547" i="1"/>
  <c r="AR1463" i="1"/>
  <c r="BK1463" i="1"/>
  <c r="AR1307" i="1"/>
  <c r="BK1307" i="1"/>
  <c r="AR1207" i="1"/>
  <c r="BK1207" i="1"/>
  <c r="AR947" i="1"/>
  <c r="BK947" i="1"/>
  <c r="AR819" i="1"/>
  <c r="BK819" i="1"/>
  <c r="AR671" i="1"/>
  <c r="BK671" i="1"/>
  <c r="AR507" i="1"/>
  <c r="BK507" i="1"/>
  <c r="AR379" i="1"/>
  <c r="BK379" i="1"/>
  <c r="AR1328" i="1"/>
  <c r="BK1328" i="1"/>
  <c r="AR1786" i="1"/>
  <c r="BK1786" i="1"/>
  <c r="AR1618" i="1"/>
  <c r="BK1618" i="1"/>
  <c r="AR1186" i="1"/>
  <c r="BK1186" i="1"/>
  <c r="AR990" i="1"/>
  <c r="BK990" i="1"/>
  <c r="AR862" i="1"/>
  <c r="BK862" i="1"/>
  <c r="AR610" i="1"/>
  <c r="BK610" i="1"/>
  <c r="AR1765" i="1"/>
  <c r="BK1765" i="1"/>
  <c r="AR1605" i="1"/>
  <c r="BK1605" i="1"/>
  <c r="AR1385" i="1"/>
  <c r="BK1385" i="1"/>
  <c r="AR1105" i="1"/>
  <c r="BK1105" i="1"/>
  <c r="AR937" i="1"/>
  <c r="BK937" i="1"/>
  <c r="AR869" i="1"/>
  <c r="BK869" i="1"/>
  <c r="AR773" i="1"/>
  <c r="BK773" i="1"/>
  <c r="AR649" i="1"/>
  <c r="BK649" i="1"/>
  <c r="AR581" i="1"/>
  <c r="BK581" i="1"/>
  <c r="AR381" i="1"/>
  <c r="BK381" i="1"/>
  <c r="AR1772" i="1"/>
  <c r="BK1772" i="1"/>
  <c r="AR1600" i="1"/>
  <c r="BK1600" i="1"/>
  <c r="AR1444" i="1"/>
  <c r="BK1444" i="1"/>
  <c r="AR1288" i="1"/>
  <c r="BK1288" i="1"/>
  <c r="AR1498" i="1"/>
  <c r="BK1498" i="1"/>
  <c r="AR1350" i="1"/>
  <c r="BK1350" i="1"/>
  <c r="AR1054" i="1"/>
  <c r="BK1054" i="1"/>
  <c r="AR666" i="1"/>
  <c r="BK666" i="1"/>
  <c r="AR390" i="1"/>
  <c r="BK390" i="1"/>
  <c r="AR1629" i="1"/>
  <c r="BK1629" i="1"/>
  <c r="AR1517" i="1"/>
  <c r="BK1517" i="1"/>
  <c r="AR1389" i="1"/>
  <c r="BK1389" i="1"/>
  <c r="AR1337" i="1"/>
  <c r="BK1337" i="1"/>
  <c r="AR1273" i="1"/>
  <c r="BK1273" i="1"/>
  <c r="AR1117" i="1"/>
  <c r="BK1117" i="1"/>
  <c r="AR1025" i="1"/>
  <c r="BK1025" i="1"/>
  <c r="AR821" i="1"/>
  <c r="BK821" i="1"/>
  <c r="AR673" i="1"/>
  <c r="BK673" i="1"/>
  <c r="AR469" i="1"/>
  <c r="BK469" i="1"/>
  <c r="AR1612" i="1"/>
  <c r="BK1612" i="1"/>
  <c r="AR1508" i="1"/>
  <c r="BK1508" i="1"/>
  <c r="AR1324" i="1"/>
  <c r="BK1324" i="1"/>
  <c r="AR1662" i="1"/>
  <c r="BK1662" i="1"/>
  <c r="AR1294" i="1"/>
  <c r="BK1294" i="1"/>
  <c r="AR1557" i="1"/>
  <c r="BK1557" i="1"/>
  <c r="AR789" i="1"/>
  <c r="BK789" i="1"/>
  <c r="AR1156" i="1"/>
  <c r="BK1156" i="1"/>
  <c r="AR968" i="1"/>
  <c r="BK968" i="1"/>
  <c r="AR520" i="1"/>
  <c r="BK520" i="1"/>
  <c r="AR251" i="1"/>
  <c r="BK251" i="1"/>
  <c r="AR159" i="1"/>
  <c r="BK159" i="1"/>
  <c r="AR346" i="1"/>
  <c r="BK346" i="1"/>
  <c r="AR282" i="1"/>
  <c r="BK282" i="1"/>
  <c r="AR218" i="1"/>
  <c r="BK218" i="1"/>
  <c r="AR138" i="1"/>
  <c r="BK138" i="1"/>
  <c r="AR74" i="1"/>
  <c r="BK74" i="1"/>
  <c r="AR1133" i="1"/>
  <c r="BK1133" i="1"/>
  <c r="AR485" i="1"/>
  <c r="BK485" i="1"/>
  <c r="AR1344" i="1"/>
  <c r="BK1344" i="1"/>
  <c r="AR1032" i="1"/>
  <c r="BK1032" i="1"/>
  <c r="AR852" i="1"/>
  <c r="BK852" i="1"/>
  <c r="AR564" i="1"/>
  <c r="BK564" i="1"/>
  <c r="AR376" i="1"/>
  <c r="BK376" i="1"/>
  <c r="AR355" i="1"/>
  <c r="BK355" i="1"/>
  <c r="AR191" i="1"/>
  <c r="BK191" i="1"/>
  <c r="AR99" i="1"/>
  <c r="BK99" i="1"/>
  <c r="AR252" i="1"/>
  <c r="BK252" i="1"/>
  <c r="AR128" i="1"/>
  <c r="BK128" i="1"/>
  <c r="AR203" i="1"/>
  <c r="BK203" i="1"/>
  <c r="AR310" i="1"/>
  <c r="BK310" i="1"/>
  <c r="AR1225" i="1"/>
  <c r="BK1225" i="1"/>
  <c r="AR769" i="1"/>
  <c r="BK769" i="1"/>
  <c r="AR537" i="1"/>
  <c r="BK537" i="1"/>
  <c r="AR1212" i="1"/>
  <c r="BK1212" i="1"/>
  <c r="AR1000" i="1"/>
  <c r="BK1000" i="1"/>
  <c r="AR286" i="1"/>
  <c r="BK286" i="1"/>
  <c r="AR118" i="1"/>
  <c r="BK118" i="1"/>
  <c r="AR1074" i="1"/>
  <c r="BK1074" i="1"/>
  <c r="AR1785" i="1"/>
  <c r="BK1785" i="1"/>
  <c r="AR1221" i="1"/>
  <c r="BK1221" i="1"/>
  <c r="AR1716" i="1"/>
  <c r="BK1716" i="1"/>
  <c r="AR1396" i="1"/>
  <c r="BK1396" i="1"/>
  <c r="AR880" i="1"/>
  <c r="BK880" i="1"/>
  <c r="AR668" i="1"/>
  <c r="BK668" i="1"/>
  <c r="AR396" i="1"/>
  <c r="BK396" i="1"/>
  <c r="AR247" i="1"/>
  <c r="BK247" i="1"/>
  <c r="AR1390" i="1"/>
  <c r="BK1390" i="1"/>
  <c r="AR546" i="1"/>
  <c r="BK546" i="1"/>
  <c r="AR1461" i="1"/>
  <c r="BK1461" i="1"/>
  <c r="AR1285" i="1"/>
  <c r="BK1285" i="1"/>
  <c r="AR1728" i="1"/>
  <c r="BK1728" i="1"/>
  <c r="AR1548" i="1"/>
  <c r="BK1548" i="1"/>
  <c r="AR1164" i="1"/>
  <c r="BK1164" i="1"/>
  <c r="AR944" i="1"/>
  <c r="BK944" i="1"/>
  <c r="AR708" i="1"/>
  <c r="BK708" i="1"/>
  <c r="AR444" i="1"/>
  <c r="BK444" i="1"/>
  <c r="AR272" i="1"/>
  <c r="BK272" i="1"/>
  <c r="AR303" i="1"/>
  <c r="BK303" i="1"/>
  <c r="AR274" i="1"/>
  <c r="BK274" i="1"/>
  <c r="AR1426" i="1"/>
  <c r="BK1426" i="1"/>
  <c r="AR1801" i="1"/>
  <c r="BK1801" i="1"/>
  <c r="AR1653" i="1"/>
  <c r="BK1653" i="1"/>
  <c r="AR1413" i="1"/>
  <c r="BK1413" i="1"/>
  <c r="AR1253" i="1"/>
  <c r="BK1253" i="1"/>
  <c r="AR1053" i="1"/>
  <c r="BK1053" i="1"/>
  <c r="AR1216" i="1"/>
  <c r="BK1216" i="1"/>
  <c r="AR672" i="1"/>
  <c r="BK672" i="1"/>
  <c r="AR548" i="1"/>
  <c r="BK548" i="1"/>
  <c r="AR260" i="1"/>
  <c r="BK260" i="1"/>
  <c r="AR215" i="1"/>
  <c r="BK215" i="1"/>
  <c r="AR1318" i="1"/>
  <c r="BK1318" i="1"/>
  <c r="AR438" i="1"/>
  <c r="BK438" i="1"/>
  <c r="AR449" i="1"/>
  <c r="BK449" i="1"/>
  <c r="AR1736" i="1"/>
  <c r="BK1736" i="1"/>
  <c r="AR1104" i="1"/>
  <c r="BK1104" i="1"/>
  <c r="AR1020" i="1"/>
  <c r="BK1020" i="1"/>
  <c r="AR524" i="1"/>
  <c r="BK524" i="1"/>
  <c r="AR1457" i="1"/>
  <c r="BK1457" i="1"/>
  <c r="AR115" i="1"/>
  <c r="BK115" i="1"/>
  <c r="AR378" i="1"/>
  <c r="BK378" i="1"/>
  <c r="AR210" i="1"/>
  <c r="BK210" i="1"/>
  <c r="AR224" i="1"/>
  <c r="BK224" i="1"/>
  <c r="AR1558" i="1"/>
  <c r="BK1558" i="1"/>
  <c r="AR910" i="1"/>
  <c r="BK910" i="1"/>
  <c r="AR1701" i="1"/>
  <c r="BK1701" i="1"/>
  <c r="AR1201" i="1"/>
  <c r="BK1201" i="1"/>
  <c r="AR1720" i="1"/>
  <c r="BK1720" i="1"/>
  <c r="AR1128" i="1"/>
  <c r="BK1128" i="1"/>
  <c r="AR271" i="1"/>
  <c r="BK271" i="1"/>
  <c r="AR1310" i="1"/>
  <c r="BK1310" i="1"/>
  <c r="AR1205" i="1"/>
  <c r="BK1205" i="1"/>
  <c r="AR1704" i="1"/>
  <c r="BK1704" i="1"/>
  <c r="AR1240" i="1"/>
  <c r="BK1240" i="1"/>
  <c r="AR500" i="1"/>
  <c r="BK500" i="1"/>
  <c r="AR240" i="1"/>
  <c r="BK240" i="1"/>
  <c r="AR335" i="1"/>
  <c r="BK335" i="1"/>
  <c r="AR195" i="1"/>
  <c r="BK195" i="1"/>
  <c r="AR103" i="1"/>
  <c r="BK103" i="1"/>
  <c r="AR294" i="1"/>
  <c r="BK294" i="1"/>
  <c r="AR134" i="1"/>
  <c r="BK134" i="1"/>
  <c r="AR965" i="1"/>
  <c r="BK965" i="1"/>
  <c r="AR665" i="1"/>
  <c r="BK665" i="1"/>
  <c r="AR609" i="1"/>
  <c r="BK609" i="1"/>
  <c r="AR1763" i="1"/>
  <c r="BK1763" i="1"/>
  <c r="AR1627" i="1"/>
  <c r="BK1627" i="1"/>
  <c r="AR1483" i="1"/>
  <c r="BK1483" i="1"/>
  <c r="AR1375" i="1"/>
  <c r="BK1375" i="1"/>
  <c r="AR1247" i="1"/>
  <c r="BK1247" i="1"/>
  <c r="AR1115" i="1"/>
  <c r="BK1115" i="1"/>
  <c r="AR959" i="1"/>
  <c r="BK959" i="1"/>
  <c r="AR831" i="1"/>
  <c r="BK831" i="1"/>
  <c r="AR687" i="1"/>
  <c r="BK687" i="1"/>
  <c r="AR579" i="1"/>
  <c r="BK579" i="1"/>
  <c r="AR479" i="1"/>
  <c r="BK479" i="1"/>
  <c r="AR1798" i="1"/>
  <c r="BK1798" i="1"/>
  <c r="AR1734" i="1"/>
  <c r="BK1734" i="1"/>
  <c r="AR1606" i="1"/>
  <c r="BK1606" i="1"/>
  <c r="AR1502" i="1"/>
  <c r="BK1502" i="1"/>
  <c r="AR1394" i="1"/>
  <c r="BK1394" i="1"/>
  <c r="AR1330" i="1"/>
  <c r="BK1330" i="1"/>
  <c r="AR1266" i="1"/>
  <c r="BK1266" i="1"/>
  <c r="AR1158" i="1"/>
  <c r="BK1158" i="1"/>
  <c r="AR798" i="1"/>
  <c r="BK798" i="1"/>
  <c r="AR670" i="1"/>
  <c r="BK670" i="1"/>
  <c r="AR566" i="1"/>
  <c r="BK566" i="1"/>
  <c r="AR498" i="1"/>
  <c r="BK498" i="1"/>
  <c r="AR410" i="1"/>
  <c r="BK410" i="1"/>
  <c r="AR341" i="1"/>
  <c r="BK341" i="1"/>
  <c r="AR281" i="1"/>
  <c r="BK281" i="1"/>
  <c r="AR173" i="1"/>
  <c r="BK173" i="1"/>
  <c r="AR109" i="1"/>
  <c r="BK109" i="1"/>
  <c r="AR1799" i="1"/>
  <c r="BK1799" i="1"/>
  <c r="AR1667" i="1"/>
  <c r="BK1667" i="1"/>
  <c r="AR1615" i="1"/>
  <c r="BK1615" i="1"/>
  <c r="AR1515" i="1"/>
  <c r="BK1515" i="1"/>
  <c r="AR1487" i="1"/>
  <c r="BK1487" i="1"/>
  <c r="AR1315" i="1"/>
  <c r="BK1315" i="1"/>
  <c r="AR1071" i="1"/>
  <c r="BK1071" i="1"/>
  <c r="AR963" i="1"/>
  <c r="BK963" i="1"/>
  <c r="AR835" i="1"/>
  <c r="BK835" i="1"/>
  <c r="AR763" i="1"/>
  <c r="BK763" i="1"/>
  <c r="AR607" i="1"/>
  <c r="BK607" i="1"/>
  <c r="AR575" i="1"/>
  <c r="BK575" i="1"/>
  <c r="AR543" i="1"/>
  <c r="BK543" i="1"/>
  <c r="AR475" i="1"/>
  <c r="BK475" i="1"/>
  <c r="AR1648" i="1"/>
  <c r="BK1648" i="1"/>
  <c r="AR1377" i="1"/>
  <c r="BK1377" i="1"/>
  <c r="AR717" i="1"/>
  <c r="BK717" i="1"/>
  <c r="AR1719" i="1"/>
  <c r="BK1719" i="1"/>
  <c r="AR1635" i="1"/>
  <c r="BK1635" i="1"/>
  <c r="AR1491" i="1"/>
  <c r="BK1491" i="1"/>
  <c r="AR1391" i="1"/>
  <c r="BK1391" i="1"/>
  <c r="AR1263" i="1"/>
  <c r="BK1263" i="1"/>
  <c r="AR1131" i="1"/>
  <c r="BK1131" i="1"/>
  <c r="AR1031" i="1"/>
  <c r="BK1031" i="1"/>
  <c r="AR903" i="1"/>
  <c r="BK903" i="1"/>
  <c r="AR767" i="1"/>
  <c r="BK767" i="1"/>
  <c r="AR647" i="1"/>
  <c r="BK647" i="1"/>
  <c r="AR511" i="1"/>
  <c r="BK511" i="1"/>
  <c r="AR1802" i="1"/>
  <c r="BK1802" i="1"/>
  <c r="AR1650" i="1"/>
  <c r="BK1650" i="1"/>
  <c r="AR1522" i="1"/>
  <c r="BK1522" i="1"/>
  <c r="AR1238" i="1"/>
  <c r="BK1238" i="1"/>
  <c r="AR1086" i="1"/>
  <c r="BK1086" i="1"/>
  <c r="AR946" i="1"/>
  <c r="BK946" i="1"/>
  <c r="AR882" i="1"/>
  <c r="BK882" i="1"/>
  <c r="AR818" i="1"/>
  <c r="BK818" i="1"/>
  <c r="AR674" i="1"/>
  <c r="BK674" i="1"/>
  <c r="AR394" i="1"/>
  <c r="BK394" i="1"/>
  <c r="AR285" i="1"/>
  <c r="BK285" i="1"/>
  <c r="AR237" i="1"/>
  <c r="BK237" i="1"/>
  <c r="AR177" i="1"/>
  <c r="BK177" i="1"/>
  <c r="AR113" i="1"/>
  <c r="BK113" i="1"/>
  <c r="AR1563" i="1"/>
  <c r="BK1563" i="1"/>
  <c r="AR1423" i="1"/>
  <c r="BK1423" i="1"/>
  <c r="AR1291" i="1"/>
  <c r="BK1291" i="1"/>
  <c r="AR1127" i="1"/>
  <c r="BK1127" i="1"/>
  <c r="AR1095" i="1"/>
  <c r="BK1095" i="1"/>
  <c r="AR1019" i="1"/>
  <c r="BK1019" i="1"/>
  <c r="AR883" i="1"/>
  <c r="BK883" i="1"/>
  <c r="AR791" i="1"/>
  <c r="BK791" i="1"/>
  <c r="AR627" i="1"/>
  <c r="BK627" i="1"/>
  <c r="AR403" i="1"/>
  <c r="BK403" i="1"/>
  <c r="AR1264" i="1"/>
  <c r="BK1264" i="1"/>
  <c r="AR1018" i="1"/>
  <c r="BK1018" i="1"/>
  <c r="AR1671" i="1"/>
  <c r="BK1671" i="1"/>
  <c r="AR1559" i="1"/>
  <c r="BK1559" i="1"/>
  <c r="AR1455" i="1"/>
  <c r="BK1455" i="1"/>
  <c r="AR1343" i="1"/>
  <c r="BK1343" i="1"/>
  <c r="AR1187" i="1"/>
  <c r="BK1187" i="1"/>
  <c r="AR1059" i="1"/>
  <c r="BK1059" i="1"/>
  <c r="AR983" i="1"/>
  <c r="BK983" i="1"/>
  <c r="AR855" i="1"/>
  <c r="BK855" i="1"/>
  <c r="AR711" i="1"/>
  <c r="BK711" i="1"/>
  <c r="AR563" i="1"/>
  <c r="BK563" i="1"/>
  <c r="AR439" i="1"/>
  <c r="BK439" i="1"/>
  <c r="AR1758" i="1"/>
  <c r="BK1758" i="1"/>
  <c r="AR1674" i="1"/>
  <c r="BK1674" i="1"/>
  <c r="AR1582" i="1"/>
  <c r="BK1582" i="1"/>
  <c r="AR1462" i="1"/>
  <c r="BK1462" i="1"/>
  <c r="AR1370" i="1"/>
  <c r="BK1370" i="1"/>
  <c r="AR1306" i="1"/>
  <c r="BK1306" i="1"/>
  <c r="AR1242" i="1"/>
  <c r="BK1242" i="1"/>
  <c r="AR1118" i="1"/>
  <c r="BK1118" i="1"/>
  <c r="AR1010" i="1"/>
  <c r="BK1010" i="1"/>
  <c r="AR738" i="1"/>
  <c r="BK738" i="1"/>
  <c r="AR626" i="1"/>
  <c r="BK626" i="1"/>
  <c r="AR542" i="1"/>
  <c r="BK542" i="1"/>
  <c r="AR450" i="1"/>
  <c r="BK450" i="1"/>
  <c r="AR1209" i="1"/>
  <c r="BK1209" i="1"/>
  <c r="AR317" i="1"/>
  <c r="BK317" i="1"/>
  <c r="AR273" i="1"/>
  <c r="BK273" i="1"/>
  <c r="AR213" i="1"/>
  <c r="BK213" i="1"/>
  <c r="AR149" i="1"/>
  <c r="BK149" i="1"/>
  <c r="AR85" i="1"/>
  <c r="BK85" i="1"/>
  <c r="AR1727" i="1"/>
  <c r="BK1727" i="1"/>
  <c r="AR1531" i="1"/>
  <c r="BK1531" i="1"/>
  <c r="AR1379" i="1"/>
  <c r="BK1379" i="1"/>
  <c r="AR1251" i="1"/>
  <c r="BK1251" i="1"/>
  <c r="AR1175" i="1"/>
  <c r="BK1175" i="1"/>
  <c r="AR1143" i="1"/>
  <c r="BK1143" i="1"/>
  <c r="AR899" i="1"/>
  <c r="BK899" i="1"/>
  <c r="AR747" i="1"/>
  <c r="BK747" i="1"/>
  <c r="AR499" i="1"/>
  <c r="BK499" i="1"/>
  <c r="AR1776" i="1"/>
  <c r="BK1776" i="1"/>
  <c r="AR239" i="1"/>
  <c r="BK239" i="1"/>
  <c r="AR1617" i="1"/>
  <c r="BK1617" i="1"/>
  <c r="AR1361" i="1"/>
  <c r="BK1361" i="1"/>
  <c r="AR525" i="1"/>
  <c r="BK525" i="1"/>
  <c r="AR1787" i="1"/>
  <c r="BK1787" i="1"/>
  <c r="AR1619" i="1"/>
  <c r="BK1619" i="1"/>
  <c r="AR1511" i="1"/>
  <c r="BK1511" i="1"/>
  <c r="AR1359" i="1"/>
  <c r="BK1359" i="1"/>
  <c r="AR1195" i="1"/>
  <c r="BK1195" i="1"/>
  <c r="AR1067" i="1"/>
  <c r="BK1067" i="1"/>
  <c r="AR935" i="1"/>
  <c r="BK935" i="1"/>
  <c r="AR803" i="1"/>
  <c r="BK803" i="1"/>
  <c r="AR667" i="1"/>
  <c r="BK667" i="1"/>
  <c r="AR531" i="1"/>
  <c r="BK531" i="1"/>
  <c r="AR399" i="1"/>
  <c r="BK399" i="1"/>
  <c r="AR1642" i="1"/>
  <c r="BK1642" i="1"/>
  <c r="AR1422" i="1"/>
  <c r="BK1422" i="1"/>
  <c r="AR1150" i="1"/>
  <c r="BK1150" i="1"/>
  <c r="AR1034" i="1"/>
  <c r="BK1034" i="1"/>
  <c r="AR954" i="1"/>
  <c r="BK954" i="1"/>
  <c r="AR890" i="1"/>
  <c r="BK890" i="1"/>
  <c r="AR826" i="1"/>
  <c r="BK826" i="1"/>
  <c r="AR698" i="1"/>
  <c r="BK698" i="1"/>
  <c r="AR526" i="1"/>
  <c r="BK526" i="1"/>
  <c r="AR1177" i="1"/>
  <c r="BK1177" i="1"/>
  <c r="AR337" i="1"/>
  <c r="BK337" i="1"/>
  <c r="AR277" i="1"/>
  <c r="BK277" i="1"/>
  <c r="AR217" i="1"/>
  <c r="BK217" i="1"/>
  <c r="AR153" i="1"/>
  <c r="BK153" i="1"/>
  <c r="AR89" i="1"/>
  <c r="BK89" i="1"/>
  <c r="AR1791" i="1"/>
  <c r="BK1791" i="1"/>
  <c r="AR1751" i="1"/>
  <c r="BK1751" i="1"/>
  <c r="AR1659" i="1"/>
  <c r="BK1659" i="1"/>
  <c r="AR1539" i="1"/>
  <c r="BK1539" i="1"/>
  <c r="AR1395" i="1"/>
  <c r="BK1395" i="1"/>
  <c r="AR1267" i="1"/>
  <c r="BK1267" i="1"/>
  <c r="AR1043" i="1"/>
  <c r="BK1043" i="1"/>
  <c r="AR907" i="1"/>
  <c r="BK907" i="1"/>
  <c r="AR755" i="1"/>
  <c r="BK755" i="1"/>
  <c r="AR663" i="1"/>
  <c r="BK663" i="1"/>
  <c r="AR467" i="1"/>
  <c r="BK467" i="1"/>
  <c r="AR1584" i="1"/>
  <c r="BK1584" i="1"/>
  <c r="AR308" i="1"/>
  <c r="BK308" i="1"/>
  <c r="AR1738" i="1"/>
  <c r="BK1738" i="1"/>
  <c r="AR1578" i="1"/>
  <c r="BK1578" i="1"/>
  <c r="AR1138" i="1"/>
  <c r="BK1138" i="1"/>
  <c r="AR942" i="1"/>
  <c r="BK942" i="1"/>
  <c r="AR814" i="1"/>
  <c r="BK814" i="1"/>
  <c r="AR522" i="1"/>
  <c r="BK522" i="1"/>
  <c r="AR1717" i="1"/>
  <c r="BK1717" i="1"/>
  <c r="AR1453" i="1"/>
  <c r="BK1453" i="1"/>
  <c r="AR1241" i="1"/>
  <c r="BK1241" i="1"/>
  <c r="AR1017" i="1"/>
  <c r="BK1017" i="1"/>
  <c r="AR889" i="1"/>
  <c r="BK889" i="1"/>
  <c r="AR857" i="1"/>
  <c r="BK857" i="1"/>
  <c r="AR737" i="1"/>
  <c r="BK737" i="1"/>
  <c r="AR617" i="1"/>
  <c r="BK617" i="1"/>
  <c r="AR501" i="1"/>
  <c r="BK501" i="1"/>
  <c r="AR1729" i="1"/>
  <c r="BK1729" i="1"/>
  <c r="AR1756" i="1"/>
  <c r="BK1756" i="1"/>
  <c r="AR1560" i="1"/>
  <c r="BK1560" i="1"/>
  <c r="AR1356" i="1"/>
  <c r="BK1356" i="1"/>
  <c r="AR1280" i="1"/>
  <c r="BK1280" i="1"/>
  <c r="AR1466" i="1"/>
  <c r="BK1466" i="1"/>
  <c r="AR1302" i="1"/>
  <c r="BK1302" i="1"/>
  <c r="AR802" i="1"/>
  <c r="BK802" i="1"/>
  <c r="AR562" i="1"/>
  <c r="BK562" i="1"/>
  <c r="AR1797" i="1"/>
  <c r="BK1797" i="1"/>
  <c r="AR1625" i="1"/>
  <c r="BK1625" i="1"/>
  <c r="AR1469" i="1"/>
  <c r="BK1469" i="1"/>
  <c r="AR1373" i="1"/>
  <c r="BK1373" i="1"/>
  <c r="AR1309" i="1"/>
  <c r="BK1309" i="1"/>
  <c r="AR1245" i="1"/>
  <c r="BK1245" i="1"/>
  <c r="AR1077" i="1"/>
  <c r="BK1077" i="1"/>
  <c r="AR981" i="1"/>
  <c r="BK981" i="1"/>
  <c r="AR753" i="1"/>
  <c r="BK753" i="1"/>
  <c r="AR633" i="1"/>
  <c r="BK633" i="1"/>
  <c r="AR465" i="1"/>
  <c r="BK465" i="1"/>
  <c r="AR1592" i="1"/>
  <c r="BK1592" i="1"/>
  <c r="AR1484" i="1"/>
  <c r="BK1484" i="1"/>
  <c r="AR1256" i="1"/>
  <c r="BK1256" i="1"/>
  <c r="AR1610" i="1"/>
  <c r="BK1610" i="1"/>
  <c r="AR1106" i="1"/>
  <c r="BK1106" i="1"/>
  <c r="AR1257" i="1"/>
  <c r="BK1257" i="1"/>
  <c r="AR481" i="1"/>
  <c r="BK481" i="1"/>
  <c r="AR1004" i="1"/>
  <c r="BK1004" i="1"/>
  <c r="AR920" i="1"/>
  <c r="BK920" i="1"/>
  <c r="AR448" i="1"/>
  <c r="BK448" i="1"/>
  <c r="AR363" i="1"/>
  <c r="BK363" i="1"/>
  <c r="AR235" i="1"/>
  <c r="BK235" i="1"/>
  <c r="AR95" i="1"/>
  <c r="BK95" i="1"/>
  <c r="AR330" i="1"/>
  <c r="BK330" i="1"/>
  <c r="AR266" i="1"/>
  <c r="BK266" i="1"/>
  <c r="AR202" i="1"/>
  <c r="BK202" i="1"/>
  <c r="AR130" i="1"/>
  <c r="BK130" i="1"/>
  <c r="AR1641" i="1"/>
  <c r="BK1641" i="1"/>
  <c r="AR1089" i="1"/>
  <c r="BK1089" i="1"/>
  <c r="AR429" i="1"/>
  <c r="BK429" i="1"/>
  <c r="AR1208" i="1"/>
  <c r="BK1208" i="1"/>
  <c r="AR956" i="1"/>
  <c r="BK956" i="1"/>
  <c r="AR692" i="1"/>
  <c r="BK692" i="1"/>
  <c r="AR552" i="1"/>
  <c r="BK552" i="1"/>
  <c r="AR284" i="1"/>
  <c r="BK284" i="1"/>
  <c r="AR343" i="1"/>
  <c r="BK343" i="1"/>
  <c r="AR175" i="1"/>
  <c r="BK175" i="1"/>
  <c r="AR236" i="1"/>
  <c r="BK236" i="1"/>
  <c r="AR112" i="1"/>
  <c r="BK112" i="1"/>
  <c r="AR374" i="1"/>
  <c r="BK374" i="1"/>
  <c r="AR270" i="1"/>
  <c r="BK270" i="1"/>
  <c r="AR1573" i="1"/>
  <c r="BK1573" i="1"/>
  <c r="AR1057" i="1"/>
  <c r="BK1057" i="1"/>
  <c r="AR601" i="1"/>
  <c r="BK601" i="1"/>
  <c r="AR517" i="1"/>
  <c r="BK517" i="1"/>
  <c r="AR1148" i="1"/>
  <c r="BK1148" i="1"/>
  <c r="AR724" i="1"/>
  <c r="BK724" i="1"/>
  <c r="AR246" i="1"/>
  <c r="BK246" i="1"/>
  <c r="AR78" i="1"/>
  <c r="BK78" i="1"/>
  <c r="AR726" i="1"/>
  <c r="BK726" i="1"/>
  <c r="AR1737" i="1"/>
  <c r="BK1737" i="1"/>
  <c r="AR1189" i="1"/>
  <c r="BK1189" i="1"/>
  <c r="AR1504" i="1"/>
  <c r="BK1504" i="1"/>
  <c r="AR1372" i="1"/>
  <c r="BK1372" i="1"/>
  <c r="AR820" i="1"/>
  <c r="BK820" i="1"/>
  <c r="AR636" i="1"/>
  <c r="BK636" i="1"/>
  <c r="AR348" i="1"/>
  <c r="BK348" i="1"/>
  <c r="AR179" i="1"/>
  <c r="BK179" i="1"/>
  <c r="AR1342" i="1"/>
  <c r="BK1342" i="1"/>
  <c r="AR1769" i="1"/>
  <c r="BK1769" i="1"/>
  <c r="AR1365" i="1"/>
  <c r="BK1365" i="1"/>
  <c r="AR1193" i="1"/>
  <c r="BK1193" i="1"/>
  <c r="AR1692" i="1"/>
  <c r="BK1692" i="1"/>
  <c r="AR1388" i="1"/>
  <c r="BK1388" i="1"/>
  <c r="AR1132" i="1"/>
  <c r="BK1132" i="1"/>
  <c r="AR824" i="1"/>
  <c r="BK824" i="1"/>
  <c r="AR640" i="1"/>
  <c r="BK640" i="1"/>
  <c r="AR400" i="1"/>
  <c r="BK400" i="1"/>
  <c r="AR196" i="1"/>
  <c r="BK196" i="1"/>
  <c r="AR211" i="1"/>
  <c r="BK211" i="1"/>
  <c r="AR186" i="1"/>
  <c r="BK186" i="1"/>
  <c r="AR1202" i="1"/>
  <c r="BK1202" i="1"/>
  <c r="AR1753" i="1"/>
  <c r="BK1753" i="1"/>
  <c r="AR1637" i="1"/>
  <c r="BK1637" i="1"/>
  <c r="AR1333" i="1"/>
  <c r="BK1333" i="1"/>
  <c r="AR1161" i="1"/>
  <c r="BK1161" i="1"/>
  <c r="AR1537" i="1"/>
  <c r="BK1537" i="1"/>
  <c r="AR1184" i="1"/>
  <c r="BK1184" i="1"/>
  <c r="AR600" i="1"/>
  <c r="BK600" i="1"/>
  <c r="AR464" i="1"/>
  <c r="BK464" i="1"/>
  <c r="AR244" i="1"/>
  <c r="BK244" i="1"/>
  <c r="AR1585" i="1"/>
  <c r="BK1585" i="1"/>
  <c r="AR151" i="1"/>
  <c r="BK151" i="1"/>
  <c r="AR1270" i="1"/>
  <c r="BK1270" i="1"/>
  <c r="AR1597" i="1"/>
  <c r="BK1597" i="1"/>
  <c r="AR401" i="1"/>
  <c r="BK401" i="1"/>
  <c r="AR1424" i="1"/>
  <c r="BK1424" i="1"/>
  <c r="AR1068" i="1"/>
  <c r="BK1068" i="1"/>
  <c r="AR816" i="1"/>
  <c r="BK816" i="1"/>
  <c r="AR504" i="1"/>
  <c r="BK504" i="1"/>
  <c r="AR359" i="1"/>
  <c r="BK359" i="1"/>
  <c r="AR107" i="1"/>
  <c r="BK107" i="1"/>
  <c r="AR314" i="1"/>
  <c r="BK314" i="1"/>
  <c r="AR162" i="1"/>
  <c r="BK162" i="1"/>
  <c r="AR1649" i="1"/>
  <c r="BK1649" i="1"/>
  <c r="AR1482" i="1"/>
  <c r="BK1482" i="1"/>
  <c r="AR830" i="1"/>
  <c r="BK830" i="1"/>
  <c r="AR1613" i="1"/>
  <c r="BK1613" i="1"/>
  <c r="AR1665" i="1"/>
  <c r="BK1665" i="1"/>
  <c r="AR1688" i="1"/>
  <c r="BK1688" i="1"/>
  <c r="AR1108" i="1"/>
  <c r="BK1108" i="1"/>
  <c r="AR1694" i="1"/>
  <c r="BK1694" i="1"/>
  <c r="AR398" i="1"/>
  <c r="BK398" i="1"/>
  <c r="AR1101" i="1"/>
  <c r="BK1101" i="1"/>
  <c r="AR1452" i="1"/>
  <c r="BK1452" i="1"/>
  <c r="AR1024" i="1"/>
  <c r="BK1024" i="1"/>
  <c r="AR416" i="1"/>
  <c r="BK416" i="1"/>
  <c r="AR192" i="1"/>
  <c r="BK192" i="1"/>
  <c r="AR243" i="1"/>
  <c r="BK243" i="1"/>
  <c r="AR155" i="1"/>
  <c r="BK155" i="1"/>
  <c r="AR366" i="1"/>
  <c r="BK366" i="1"/>
  <c r="AR278" i="1"/>
  <c r="BK278" i="1"/>
  <c r="AR828" i="1"/>
  <c r="BK828" i="1"/>
  <c r="AR1533" i="1"/>
  <c r="BK1533" i="1"/>
  <c r="AR713" i="1"/>
  <c r="BK713" i="1"/>
  <c r="AR1325" i="1"/>
  <c r="BK1325" i="1"/>
  <c r="AR861" i="1"/>
  <c r="BK861" i="1"/>
  <c r="AR49" i="1"/>
  <c r="BK49" i="1"/>
  <c r="W18" i="1"/>
  <c r="AD18" i="1" s="1"/>
  <c r="AR69" i="1"/>
  <c r="BK69" i="1"/>
  <c r="AR50" i="1"/>
  <c r="BK50" i="1"/>
  <c r="AR64" i="1"/>
  <c r="BK64" i="1"/>
  <c r="AR58" i="1"/>
  <c r="BK58" i="1"/>
  <c r="AR51" i="1"/>
  <c r="BK51" i="1"/>
  <c r="AN20" i="1"/>
  <c r="AO20" i="1" s="1"/>
  <c r="BE20" i="1" s="1"/>
  <c r="AR45" i="1"/>
  <c r="BK45" i="1"/>
  <c r="AR53" i="1"/>
  <c r="BK53" i="1"/>
  <c r="AR57" i="1"/>
  <c r="BK57" i="1"/>
  <c r="AR48" i="1"/>
  <c r="BK48" i="1"/>
  <c r="AR71" i="1"/>
  <c r="BK71" i="1"/>
  <c r="AR68" i="1"/>
  <c r="BK68" i="1"/>
  <c r="AR66" i="1"/>
  <c r="BK66" i="1"/>
  <c r="AR55" i="1"/>
  <c r="BK55" i="1"/>
  <c r="AR61" i="1"/>
  <c r="BK61" i="1"/>
  <c r="AR65" i="1"/>
  <c r="BK65" i="1"/>
  <c r="AR59" i="1"/>
  <c r="BK59" i="1"/>
  <c r="AR54" i="1"/>
  <c r="BK54" i="1"/>
  <c r="AR63" i="1"/>
  <c r="BK63" i="1"/>
  <c r="AR52" i="1"/>
  <c r="BK52" i="1"/>
  <c r="AP43" i="1"/>
  <c r="AQ43" i="1" s="1"/>
  <c r="BF43" i="1" s="1"/>
  <c r="AR43" i="1"/>
  <c r="AN22" i="1"/>
  <c r="AO22" i="1" s="1"/>
  <c r="BE22" i="1" s="1"/>
  <c r="AN26" i="1"/>
  <c r="AN30" i="1"/>
  <c r="AO30" i="1" s="1"/>
  <c r="BE30" i="1" s="1"/>
  <c r="AN34" i="1"/>
  <c r="AO34" i="1" s="1"/>
  <c r="BE34" i="1" s="1"/>
  <c r="AN38" i="1"/>
  <c r="AO38" i="1" s="1"/>
  <c r="BE38" i="1" s="1"/>
  <c r="AN42" i="1"/>
  <c r="AN86" i="1" s="1"/>
  <c r="AO86" i="1" s="1"/>
  <c r="BE86" i="1" s="1"/>
  <c r="AN46" i="1"/>
  <c r="AO46" i="1" s="1"/>
  <c r="BE46" i="1" s="1"/>
  <c r="AN50" i="1"/>
  <c r="AO50" i="1" s="1"/>
  <c r="BE50" i="1" s="1"/>
  <c r="AN54" i="1"/>
  <c r="AO54" i="1" s="1"/>
  <c r="BE54" i="1" s="1"/>
  <c r="AN58" i="1"/>
  <c r="AN62" i="1"/>
  <c r="AO62" i="1" s="1"/>
  <c r="BE62" i="1" s="1"/>
  <c r="AN23" i="1"/>
  <c r="AO23" i="1" s="1"/>
  <c r="BE23" i="1" s="1"/>
  <c r="AN27" i="1"/>
  <c r="AO27" i="1" s="1"/>
  <c r="BE27" i="1" s="1"/>
  <c r="AN31" i="1"/>
  <c r="AO31" i="1" s="1"/>
  <c r="BE31" i="1" s="1"/>
  <c r="AN35" i="1"/>
  <c r="AO35" i="1" s="1"/>
  <c r="BE35" i="1" s="1"/>
  <c r="AN39" i="1"/>
  <c r="AO39" i="1" s="1"/>
  <c r="BE39" i="1" s="1"/>
  <c r="AN43" i="1"/>
  <c r="AO43" i="1" s="1"/>
  <c r="BE43" i="1" s="1"/>
  <c r="AN47" i="1"/>
  <c r="AN51" i="1"/>
  <c r="AO51" i="1" s="1"/>
  <c r="BE51" i="1" s="1"/>
  <c r="AN55" i="1"/>
  <c r="AO55" i="1" s="1"/>
  <c r="BE55" i="1" s="1"/>
  <c r="AN59" i="1"/>
  <c r="AO59" i="1" s="1"/>
  <c r="BE59" i="1" s="1"/>
  <c r="AN63" i="1"/>
  <c r="AN24" i="1"/>
  <c r="AO24" i="1" s="1"/>
  <c r="BE24" i="1" s="1"/>
  <c r="AN28" i="1"/>
  <c r="AO28" i="1" s="1"/>
  <c r="BE28" i="1" s="1"/>
  <c r="AN32" i="1"/>
  <c r="AO32" i="1" s="1"/>
  <c r="BE32" i="1" s="1"/>
  <c r="AN36" i="1"/>
  <c r="AN40" i="1"/>
  <c r="AO40" i="1" s="1"/>
  <c r="BE40" i="1" s="1"/>
  <c r="AN44" i="1"/>
  <c r="AO44" i="1" s="1"/>
  <c r="BE44" i="1" s="1"/>
  <c r="AN48" i="1"/>
  <c r="AO48" i="1" s="1"/>
  <c r="BE48" i="1" s="1"/>
  <c r="AN52" i="1"/>
  <c r="AN56" i="1"/>
  <c r="AO56" i="1" s="1"/>
  <c r="BE56" i="1" s="1"/>
  <c r="AN60" i="1"/>
  <c r="AO60" i="1" s="1"/>
  <c r="BE60" i="1" s="1"/>
  <c r="AN64" i="1"/>
  <c r="AO64" i="1" s="1"/>
  <c r="BE64" i="1" s="1"/>
  <c r="AN21" i="1"/>
  <c r="AN25" i="1"/>
  <c r="AO25" i="1" s="1"/>
  <c r="BE25" i="1" s="1"/>
  <c r="AN29" i="1"/>
  <c r="AO29" i="1" s="1"/>
  <c r="BE29" i="1" s="1"/>
  <c r="AN33" i="1"/>
  <c r="AO33" i="1" s="1"/>
  <c r="BE33" i="1" s="1"/>
  <c r="AN37" i="1"/>
  <c r="AO37" i="1" s="1"/>
  <c r="BE37" i="1" s="1"/>
  <c r="AN41" i="1"/>
  <c r="AO41" i="1" s="1"/>
  <c r="BE41" i="1" s="1"/>
  <c r="AN45" i="1"/>
  <c r="AO45" i="1" s="1"/>
  <c r="BE45" i="1" s="1"/>
  <c r="AN49" i="1"/>
  <c r="AO49" i="1" s="1"/>
  <c r="BE49" i="1" s="1"/>
  <c r="AN53" i="1"/>
  <c r="AN57" i="1"/>
  <c r="AO57" i="1" s="1"/>
  <c r="BE57" i="1" s="1"/>
  <c r="AN61" i="1"/>
  <c r="AO61" i="1" s="1"/>
  <c r="BE61" i="1" s="1"/>
  <c r="W238" i="1"/>
  <c r="X238" i="1" s="1"/>
  <c r="AP56" i="1"/>
  <c r="AQ56" i="1" s="1"/>
  <c r="BF56" i="1" s="1"/>
  <c r="AP60" i="1"/>
  <c r="AQ60" i="1" s="1"/>
  <c r="BF60" i="1" s="1"/>
  <c r="AP64" i="1"/>
  <c r="AQ64" i="1" s="1"/>
  <c r="BF64" i="1" s="1"/>
  <c r="AP68" i="1"/>
  <c r="AQ68" i="1" s="1"/>
  <c r="BF68" i="1" s="1"/>
  <c r="AP72" i="1"/>
  <c r="AQ72" i="1" s="1"/>
  <c r="BF72" i="1" s="1"/>
  <c r="AP76" i="1"/>
  <c r="AQ76" i="1" s="1"/>
  <c r="BF76" i="1" s="1"/>
  <c r="AP80" i="1"/>
  <c r="AQ80" i="1" s="1"/>
  <c r="BF80" i="1" s="1"/>
  <c r="AP84" i="1"/>
  <c r="AQ84" i="1" s="1"/>
  <c r="BF84" i="1" s="1"/>
  <c r="AP45" i="1"/>
  <c r="AQ45" i="1" s="1"/>
  <c r="BF45" i="1" s="1"/>
  <c r="AP49" i="1"/>
  <c r="AQ49" i="1" s="1"/>
  <c r="BF49" i="1" s="1"/>
  <c r="AP53" i="1"/>
  <c r="AQ53" i="1" s="1"/>
  <c r="BF53" i="1" s="1"/>
  <c r="AP54" i="1"/>
  <c r="AQ54" i="1" s="1"/>
  <c r="BF54" i="1" s="1"/>
  <c r="AP58" i="1"/>
  <c r="AQ58" i="1" s="1"/>
  <c r="BF58" i="1" s="1"/>
  <c r="AP62" i="1"/>
  <c r="AQ62" i="1" s="1"/>
  <c r="BF62" i="1" s="1"/>
  <c r="AP66" i="1"/>
  <c r="AQ66" i="1" s="1"/>
  <c r="BF66" i="1" s="1"/>
  <c r="AP70" i="1"/>
  <c r="AQ70" i="1" s="1"/>
  <c r="BF70" i="1" s="1"/>
  <c r="AP74" i="1"/>
  <c r="AQ74" i="1" s="1"/>
  <c r="BF74" i="1" s="1"/>
  <c r="AP78" i="1"/>
  <c r="AQ78" i="1" s="1"/>
  <c r="BF78" i="1" s="1"/>
  <c r="AP82" i="1"/>
  <c r="AQ82" i="1" s="1"/>
  <c r="BF82" i="1" s="1"/>
  <c r="AP86" i="1"/>
  <c r="AP87" i="1" s="1"/>
  <c r="AQ87" i="1" s="1"/>
  <c r="BF87" i="1" s="1"/>
  <c r="AP47" i="1"/>
  <c r="AQ47" i="1" s="1"/>
  <c r="BF47" i="1" s="1"/>
  <c r="AP51" i="1"/>
  <c r="AQ51" i="1" s="1"/>
  <c r="BF51" i="1" s="1"/>
  <c r="AP61" i="1"/>
  <c r="AQ61" i="1" s="1"/>
  <c r="BF61" i="1" s="1"/>
  <c r="AP69" i="1"/>
  <c r="AQ69" i="1" s="1"/>
  <c r="BF69" i="1" s="1"/>
  <c r="AP77" i="1"/>
  <c r="AQ77" i="1" s="1"/>
  <c r="BF77" i="1" s="1"/>
  <c r="AP85" i="1"/>
  <c r="AQ85" i="1" s="1"/>
  <c r="BF85" i="1" s="1"/>
  <c r="AP50" i="1"/>
  <c r="AQ50" i="1" s="1"/>
  <c r="BF50" i="1" s="1"/>
  <c r="AP55" i="1"/>
  <c r="AQ55" i="1" s="1"/>
  <c r="BF55" i="1" s="1"/>
  <c r="AP63" i="1"/>
  <c r="AQ63" i="1" s="1"/>
  <c r="BF63" i="1" s="1"/>
  <c r="AP71" i="1"/>
  <c r="AQ71" i="1" s="1"/>
  <c r="BF71" i="1" s="1"/>
  <c r="AP79" i="1"/>
  <c r="AQ79" i="1" s="1"/>
  <c r="BF79" i="1" s="1"/>
  <c r="AP44" i="1"/>
  <c r="AQ44" i="1" s="1"/>
  <c r="BF44" i="1" s="1"/>
  <c r="AP52" i="1"/>
  <c r="AQ52" i="1" s="1"/>
  <c r="BF52" i="1" s="1"/>
  <c r="AP57" i="1"/>
  <c r="AQ57" i="1" s="1"/>
  <c r="BF57" i="1" s="1"/>
  <c r="AP65" i="1"/>
  <c r="AQ65" i="1" s="1"/>
  <c r="BF65" i="1" s="1"/>
  <c r="AP73" i="1"/>
  <c r="AQ73" i="1" s="1"/>
  <c r="BF73" i="1" s="1"/>
  <c r="AP81" i="1"/>
  <c r="AQ81" i="1" s="1"/>
  <c r="BF81" i="1" s="1"/>
  <c r="AP46" i="1"/>
  <c r="AQ46" i="1" s="1"/>
  <c r="BF46" i="1" s="1"/>
  <c r="AP59" i="1"/>
  <c r="AQ59" i="1" s="1"/>
  <c r="BF59" i="1" s="1"/>
  <c r="AP67" i="1"/>
  <c r="AQ67" i="1" s="1"/>
  <c r="BF67" i="1" s="1"/>
  <c r="AP75" i="1"/>
  <c r="AQ75" i="1" s="1"/>
  <c r="BF75" i="1" s="1"/>
  <c r="AP83" i="1"/>
  <c r="AQ83" i="1" s="1"/>
  <c r="BF83" i="1" s="1"/>
  <c r="AP48" i="1"/>
  <c r="AQ48" i="1" s="1"/>
  <c r="BF48" i="1" s="1"/>
  <c r="AC1271" i="1"/>
  <c r="AD1271" i="1" s="1"/>
  <c r="AC631" i="1"/>
  <c r="AD631" i="1" s="1"/>
  <c r="AC1452" i="1"/>
  <c r="W9" i="1"/>
  <c r="AA9" i="1" s="1"/>
  <c r="W11" i="1"/>
  <c r="X11" i="1" s="1"/>
  <c r="X12" i="1"/>
  <c r="W43" i="1"/>
  <c r="X43" i="1" s="1"/>
  <c r="Y50" i="1" s="1"/>
  <c r="W1585" i="1"/>
  <c r="W1375" i="1"/>
  <c r="AA1375" i="1" s="1"/>
  <c r="AC718" i="1"/>
  <c r="AD718" i="1" s="1"/>
  <c r="W957" i="1"/>
  <c r="AC1327" i="1"/>
  <c r="AD1327" i="1" s="1"/>
  <c r="W975" i="1"/>
  <c r="AA975" i="1" s="1"/>
  <c r="AC399" i="1"/>
  <c r="AD399" i="1" s="1"/>
  <c r="AC65" i="1"/>
  <c r="AD129" i="1" s="1"/>
  <c r="AC1070" i="1"/>
  <c r="AD1070" i="1" s="1"/>
  <c r="W526" i="1"/>
  <c r="AA526" i="1" s="1"/>
  <c r="AC809" i="1"/>
  <c r="AD809" i="1" s="1"/>
  <c r="AC373" i="1"/>
  <c r="AD373" i="1" s="1"/>
  <c r="AC304" i="1"/>
  <c r="AD304" i="1" s="1"/>
  <c r="AC164" i="1"/>
  <c r="AD164" i="1" s="1"/>
  <c r="AC1305" i="1"/>
  <c r="AD1305" i="1" s="1"/>
  <c r="AC916" i="1"/>
  <c r="AD916" i="1" s="1"/>
  <c r="AC1650" i="1"/>
  <c r="AD1650" i="1" s="1"/>
  <c r="W8" i="1"/>
  <c r="X8" i="1" s="1"/>
  <c r="AC1146" i="1"/>
  <c r="AD1146" i="1" s="1"/>
  <c r="AC519" i="1"/>
  <c r="AD519" i="1" s="1"/>
  <c r="W1056" i="1"/>
  <c r="AA1056" i="1" s="1"/>
  <c r="AC966" i="1"/>
  <c r="AD966" i="1" s="1"/>
  <c r="AC289" i="1"/>
  <c r="AD289" i="1" s="1"/>
  <c r="AC540" i="1"/>
  <c r="AD540" i="1" s="1"/>
  <c r="AC952" i="1"/>
  <c r="AD952" i="1" s="1"/>
  <c r="AC1034" i="1"/>
  <c r="AD1034" i="1" s="1"/>
  <c r="AC1541" i="1"/>
  <c r="AD1541" i="1" s="1"/>
  <c r="AC1285" i="1"/>
  <c r="AD1285" i="1" s="1"/>
  <c r="AC608" i="1"/>
  <c r="AD608" i="1" s="1"/>
  <c r="AC1432" i="1"/>
  <c r="AD1432" i="1" s="1"/>
  <c r="AC1160" i="1"/>
  <c r="AD1160" i="1" s="1"/>
  <c r="AC1486" i="1"/>
  <c r="AD1486" i="1" s="1"/>
  <c r="AC418" i="1"/>
  <c r="AD418" i="1" s="1"/>
  <c r="AC1348" i="1"/>
  <c r="AD1348" i="1" s="1"/>
  <c r="AC772" i="1"/>
  <c r="AD772" i="1" s="1"/>
  <c r="AC673" i="1"/>
  <c r="AD673" i="1" s="1"/>
  <c r="AC265" i="1"/>
  <c r="AD265" i="1" s="1"/>
  <c r="AC726" i="1"/>
  <c r="AD726" i="1" s="1"/>
  <c r="AC1095" i="1"/>
  <c r="AD1095" i="1" s="1"/>
  <c r="AC827" i="1"/>
  <c r="AD827" i="1" s="1"/>
  <c r="W1530" i="1"/>
  <c r="AA1530" i="1" s="1"/>
  <c r="AC1416" i="1"/>
  <c r="AD1416" i="1" s="1"/>
  <c r="AC1390" i="1"/>
  <c r="AD1390" i="1" s="1"/>
  <c r="AC1617" i="1"/>
  <c r="AD1617" i="1" s="1"/>
  <c r="AC637" i="1"/>
  <c r="AD637" i="1" s="1"/>
  <c r="AC564" i="1"/>
  <c r="AD564" i="1" s="1"/>
  <c r="AC1718" i="1"/>
  <c r="AD1718" i="1" s="1"/>
  <c r="AC184" i="1"/>
  <c r="AD184" i="1" s="1"/>
  <c r="W1276" i="1"/>
  <c r="AA1276" i="1" s="1"/>
  <c r="AC892" i="1"/>
  <c r="AD892" i="1" s="1"/>
  <c r="AC206" i="1"/>
  <c r="AD206" i="1" s="1"/>
  <c r="AC1421" i="1"/>
  <c r="AD1421" i="1" s="1"/>
  <c r="W359" i="1"/>
  <c r="X359" i="1" s="1"/>
  <c r="AC345" i="1"/>
  <c r="AD345" i="1" s="1"/>
  <c r="AC1691" i="1"/>
  <c r="AD1691" i="1" s="1"/>
  <c r="AC1371" i="1"/>
  <c r="AD1371" i="1" s="1"/>
  <c r="AC1119" i="1"/>
  <c r="AD1119" i="1" s="1"/>
  <c r="AC363" i="1"/>
  <c r="AD363" i="1" s="1"/>
  <c r="AC693" i="1"/>
  <c r="AD693" i="1" s="1"/>
  <c r="AC145" i="1"/>
  <c r="AC649" i="1"/>
  <c r="AD649" i="1" s="1"/>
  <c r="AC1444" i="1"/>
  <c r="AD1444" i="1" s="1"/>
  <c r="AC430" i="1"/>
  <c r="AD430" i="1" s="1"/>
  <c r="W279" i="1"/>
  <c r="X279" i="1" s="1"/>
  <c r="W87" i="1"/>
  <c r="W1217" i="1"/>
  <c r="W758" i="1"/>
  <c r="AA758" i="1" s="1"/>
  <c r="W657" i="1"/>
  <c r="X657" i="1" s="1"/>
  <c r="W438" i="1"/>
  <c r="AA438" i="1" s="1"/>
  <c r="AD1110" i="1"/>
  <c r="W569" i="1"/>
  <c r="AA569" i="1" s="1"/>
  <c r="W549" i="1"/>
  <c r="X549" i="1" s="1"/>
  <c r="AD1452" i="1"/>
  <c r="W426" i="1"/>
  <c r="X426" i="1" s="1"/>
  <c r="W10" i="1"/>
  <c r="W1732" i="1"/>
  <c r="AA1732" i="1" s="1"/>
  <c r="W1437" i="1"/>
  <c r="AA1437" i="1" s="1"/>
  <c r="W1314" i="1"/>
  <c r="X1314" i="1" s="1"/>
  <c r="W721" i="1"/>
  <c r="W408" i="1"/>
  <c r="AA408" i="1" s="1"/>
  <c r="W1105" i="1"/>
  <c r="X1105" i="1" s="1"/>
  <c r="W1706" i="1"/>
  <c r="AA1706" i="1" s="1"/>
  <c r="W1448" i="1"/>
  <c r="W1402" i="1"/>
  <c r="AA1402" i="1" s="1"/>
  <c r="W1291" i="1"/>
  <c r="W815" i="1"/>
  <c r="W1632" i="1"/>
  <c r="X1632" i="1" s="1"/>
  <c r="W896" i="1"/>
  <c r="X896" i="1" s="1"/>
  <c r="W800" i="1"/>
  <c r="AA800" i="1" s="1"/>
  <c r="W703" i="1"/>
  <c r="X703" i="1" s="1"/>
  <c r="W379" i="1"/>
  <c r="X379" i="1" s="1"/>
  <c r="W14" i="1"/>
  <c r="AA14" i="1" s="1"/>
  <c r="W365" i="1"/>
  <c r="AA365" i="1" s="1"/>
  <c r="W1355" i="1"/>
  <c r="X1355" i="1" s="1"/>
  <c r="W1454" i="1"/>
  <c r="AA1454" i="1" s="1"/>
  <c r="W1125" i="1"/>
  <c r="AA1125" i="1" s="1"/>
  <c r="W1115" i="1"/>
  <c r="AA1115" i="1" s="1"/>
  <c r="W932" i="1"/>
  <c r="X932" i="1" s="1"/>
  <c r="W877" i="1"/>
  <c r="AA877" i="1" s="1"/>
  <c r="W1336" i="1"/>
  <c r="X1336" i="1" s="1"/>
  <c r="W622" i="1"/>
  <c r="W685" i="1"/>
  <c r="X685" i="1" s="1"/>
  <c r="W188" i="1"/>
  <c r="X188" i="1" s="1"/>
  <c r="W158" i="1"/>
  <c r="AD145" i="1"/>
  <c r="X16" i="1"/>
  <c r="AA16" i="1"/>
  <c r="AA379" i="1"/>
  <c r="W307" i="1"/>
  <c r="W1154" i="1"/>
  <c r="W1418" i="1"/>
  <c r="W17" i="1"/>
  <c r="W13" i="1"/>
  <c r="AA13" i="1" s="1"/>
  <c r="AA15" i="1"/>
  <c r="W645" i="1"/>
  <c r="W1428" i="1"/>
  <c r="W178" i="1"/>
  <c r="W299" i="1"/>
  <c r="W1090" i="1"/>
  <c r="AD26" i="1"/>
  <c r="AD23" i="1"/>
  <c r="AE34" i="1"/>
  <c r="AA896" i="1"/>
  <c r="AA685" i="1" l="1"/>
  <c r="X1125" i="1"/>
  <c r="X1375" i="1"/>
  <c r="AA359" i="1"/>
  <c r="AA426" i="1"/>
  <c r="AA238" i="1"/>
  <c r="X800" i="1"/>
  <c r="AA1105" i="1"/>
  <c r="X1437" i="1"/>
  <c r="AA1314" i="1"/>
  <c r="AD98" i="1"/>
  <c r="X1682" i="1"/>
  <c r="X438" i="1"/>
  <c r="X758" i="1"/>
  <c r="AD70" i="1"/>
  <c r="AA188" i="1"/>
  <c r="AN85" i="1"/>
  <c r="AO85" i="1" s="1"/>
  <c r="BE85" i="1" s="1"/>
  <c r="X569" i="1"/>
  <c r="X365" i="1"/>
  <c r="AD35" i="1"/>
  <c r="AE18" i="1"/>
  <c r="AD31" i="1"/>
  <c r="AD25" i="1"/>
  <c r="AN70" i="1"/>
  <c r="AO70" i="1" s="1"/>
  <c r="BE70" i="1" s="1"/>
  <c r="AE46" i="1"/>
  <c r="AD36" i="1"/>
  <c r="AE38" i="1"/>
  <c r="AE43" i="1"/>
  <c r="AE57" i="1"/>
  <c r="AD46" i="1"/>
  <c r="AD24" i="1"/>
  <c r="AE45" i="1"/>
  <c r="AD34" i="1"/>
  <c r="AD40" i="1"/>
  <c r="AE49" i="1"/>
  <c r="AD38" i="1"/>
  <c r="AE40" i="1"/>
  <c r="AE26" i="1"/>
  <c r="AD27" i="1"/>
  <c r="AD41" i="1"/>
  <c r="AA1632" i="1"/>
  <c r="AD29" i="1"/>
  <c r="AD62" i="1"/>
  <c r="AE44" i="1"/>
  <c r="AE61" i="1"/>
  <c r="AD50" i="1"/>
  <c r="AE60" i="1"/>
  <c r="AD21" i="1"/>
  <c r="AD54" i="1"/>
  <c r="AD56" i="1"/>
  <c r="AD42" i="1"/>
  <c r="AE28" i="1"/>
  <c r="AE58" i="1"/>
  <c r="X526" i="1"/>
  <c r="AE30" i="1"/>
  <c r="AE63" i="1"/>
  <c r="AD52" i="1"/>
  <c r="AB19" i="1"/>
  <c r="AW19" i="1" s="1"/>
  <c r="AD19" i="1"/>
  <c r="AE52" i="1"/>
  <c r="AE22" i="1"/>
  <c r="AE55" i="1"/>
  <c r="AD20" i="1"/>
  <c r="AE36" i="1"/>
  <c r="AD57" i="1"/>
  <c r="AD44" i="1"/>
  <c r="X975" i="1"/>
  <c r="AA18" i="1"/>
  <c r="BH83" i="1"/>
  <c r="BI83" i="1" s="1"/>
  <c r="BJ83" i="1" s="1"/>
  <c r="BG83" i="1"/>
  <c r="BH65" i="1"/>
  <c r="BI65" i="1" s="1"/>
  <c r="BJ65" i="1" s="1"/>
  <c r="BG65" i="1"/>
  <c r="BH50" i="1"/>
  <c r="BI50" i="1" s="1"/>
  <c r="BJ50" i="1" s="1"/>
  <c r="BG50" i="1"/>
  <c r="BH82" i="1"/>
  <c r="BI82" i="1" s="1"/>
  <c r="BJ82" i="1" s="1"/>
  <c r="BG82" i="1"/>
  <c r="BH53" i="1"/>
  <c r="BI53" i="1" s="1"/>
  <c r="BJ53" i="1" s="1"/>
  <c r="BG53" i="1"/>
  <c r="BH64" i="1"/>
  <c r="BI64" i="1" s="1"/>
  <c r="BJ64" i="1" s="1"/>
  <c r="BG64" i="1"/>
  <c r="BH75" i="1"/>
  <c r="BI75" i="1" s="1"/>
  <c r="BJ75" i="1" s="1"/>
  <c r="BG75" i="1"/>
  <c r="BH57" i="1"/>
  <c r="BI57" i="1" s="1"/>
  <c r="BJ57" i="1" s="1"/>
  <c r="BG57" i="1"/>
  <c r="BH85" i="1"/>
  <c r="BI85" i="1" s="1"/>
  <c r="BJ85" i="1" s="1"/>
  <c r="BG85" i="1"/>
  <c r="BH78" i="1"/>
  <c r="BI78" i="1" s="1"/>
  <c r="BJ78" i="1" s="1"/>
  <c r="BG78" i="1"/>
  <c r="BH49" i="1"/>
  <c r="BI49" i="1" s="1"/>
  <c r="BJ49" i="1" s="1"/>
  <c r="BG49" i="1"/>
  <c r="BH60" i="1"/>
  <c r="BI60" i="1" s="1"/>
  <c r="BJ60" i="1" s="1"/>
  <c r="BG60" i="1"/>
  <c r="AE25" i="1"/>
  <c r="AD47" i="1"/>
  <c r="AD33" i="1"/>
  <c r="AD51" i="1"/>
  <c r="AD37" i="1"/>
  <c r="AE23" i="1"/>
  <c r="AD39" i="1"/>
  <c r="X14" i="1"/>
  <c r="AE59" i="1"/>
  <c r="AE42" i="1"/>
  <c r="AE20" i="1"/>
  <c r="AD59" i="1"/>
  <c r="AE27" i="1"/>
  <c r="AD68" i="1"/>
  <c r="AE19" i="1"/>
  <c r="BH67" i="1"/>
  <c r="BI67" i="1" s="1"/>
  <c r="BJ67" i="1" s="1"/>
  <c r="BG67" i="1"/>
  <c r="BH81" i="1"/>
  <c r="BI81" i="1" s="1"/>
  <c r="BJ81" i="1" s="1"/>
  <c r="BG81" i="1"/>
  <c r="BH52" i="1"/>
  <c r="BI52" i="1" s="1"/>
  <c r="BJ52" i="1" s="1"/>
  <c r="BG52" i="1"/>
  <c r="BH63" i="1"/>
  <c r="BI63" i="1" s="1"/>
  <c r="BJ63" i="1" s="1"/>
  <c r="BG63" i="1"/>
  <c r="BH77" i="1"/>
  <c r="BI77" i="1" s="1"/>
  <c r="BJ77" i="1" s="1"/>
  <c r="BG77" i="1"/>
  <c r="BH47" i="1"/>
  <c r="BI47" i="1" s="1"/>
  <c r="BJ47" i="1" s="1"/>
  <c r="BG47" i="1"/>
  <c r="BH74" i="1"/>
  <c r="BI74" i="1" s="1"/>
  <c r="BJ74" i="1" s="1"/>
  <c r="BG74" i="1"/>
  <c r="BH58" i="1"/>
  <c r="BI58" i="1" s="1"/>
  <c r="BJ58" i="1" s="1"/>
  <c r="BG58" i="1"/>
  <c r="BH45" i="1"/>
  <c r="BI45" i="1" s="1"/>
  <c r="BJ45" i="1" s="1"/>
  <c r="BG45" i="1"/>
  <c r="BH72" i="1"/>
  <c r="BI72" i="1" s="1"/>
  <c r="BJ72" i="1" s="1"/>
  <c r="BG72" i="1"/>
  <c r="BH56" i="1"/>
  <c r="BI56" i="1" s="1"/>
  <c r="BJ56" i="1" s="1"/>
  <c r="BG56" i="1"/>
  <c r="BH43" i="1"/>
  <c r="BI43" i="1" s="1"/>
  <c r="BJ43" i="1" s="1"/>
  <c r="BG43" i="1"/>
  <c r="BH79" i="1"/>
  <c r="BI79" i="1" s="1"/>
  <c r="BJ79" i="1" s="1"/>
  <c r="BG79" i="1"/>
  <c r="BH61" i="1"/>
  <c r="BI61" i="1" s="1"/>
  <c r="BJ61" i="1" s="1"/>
  <c r="BG61" i="1"/>
  <c r="BH66" i="1"/>
  <c r="BI66" i="1" s="1"/>
  <c r="BJ66" i="1" s="1"/>
  <c r="BG66" i="1"/>
  <c r="BH80" i="1"/>
  <c r="BI80" i="1" s="1"/>
  <c r="BJ80" i="1" s="1"/>
  <c r="BG80" i="1"/>
  <c r="BH46" i="1"/>
  <c r="BI46" i="1" s="1"/>
  <c r="BJ46" i="1" s="1"/>
  <c r="BG46" i="1"/>
  <c r="BH71" i="1"/>
  <c r="BI71" i="1" s="1"/>
  <c r="BJ71" i="1" s="1"/>
  <c r="BG71" i="1"/>
  <c r="BH51" i="1"/>
  <c r="BI51" i="1" s="1"/>
  <c r="BJ51" i="1" s="1"/>
  <c r="BG51" i="1"/>
  <c r="BH62" i="1"/>
  <c r="BI62" i="1" s="1"/>
  <c r="BJ62" i="1" s="1"/>
  <c r="BG62" i="1"/>
  <c r="BH76" i="1"/>
  <c r="BI76" i="1" s="1"/>
  <c r="BJ76" i="1" s="1"/>
  <c r="BG76" i="1"/>
  <c r="X9" i="1"/>
  <c r="AD45" i="1"/>
  <c r="AE62" i="1"/>
  <c r="AE31" i="1"/>
  <c r="AD60" i="1"/>
  <c r="AB18" i="1"/>
  <c r="AW18" i="1" s="1"/>
  <c r="AE50" i="1"/>
  <c r="AE35" i="1"/>
  <c r="AE32" i="1"/>
  <c r="X18" i="1"/>
  <c r="AE54" i="1"/>
  <c r="AD28" i="1"/>
  <c r="AE41" i="1"/>
  <c r="AD61" i="1"/>
  <c r="AD30" i="1"/>
  <c r="AE47" i="1"/>
  <c r="AD63" i="1"/>
  <c r="AD32" i="1"/>
  <c r="AE29" i="1"/>
  <c r="AD49" i="1"/>
  <c r="AD64" i="1"/>
  <c r="AE51" i="1"/>
  <c r="AE24" i="1"/>
  <c r="AD48" i="1"/>
  <c r="AE33" i="1"/>
  <c r="AD53" i="1"/>
  <c r="AD22" i="1"/>
  <c r="AE39" i="1"/>
  <c r="AD55" i="1"/>
  <c r="AE48" i="1"/>
  <c r="AE53" i="1"/>
  <c r="AE56" i="1"/>
  <c r="AD58" i="1"/>
  <c r="AE37" i="1"/>
  <c r="AE21" i="1"/>
  <c r="AD43" i="1"/>
  <c r="BH48" i="1"/>
  <c r="BI48" i="1" s="1"/>
  <c r="BJ48" i="1" s="1"/>
  <c r="BG48" i="1"/>
  <c r="BH59" i="1"/>
  <c r="BI59" i="1" s="1"/>
  <c r="BJ59" i="1" s="1"/>
  <c r="BG59" i="1"/>
  <c r="BH73" i="1"/>
  <c r="BI73" i="1" s="1"/>
  <c r="BJ73" i="1" s="1"/>
  <c r="BG73" i="1"/>
  <c r="BH44" i="1"/>
  <c r="BI44" i="1" s="1"/>
  <c r="BJ44" i="1" s="1"/>
  <c r="BG44" i="1"/>
  <c r="BH55" i="1"/>
  <c r="BI55" i="1" s="1"/>
  <c r="BJ55" i="1" s="1"/>
  <c r="BG55" i="1"/>
  <c r="BH69" i="1"/>
  <c r="BI69" i="1" s="1"/>
  <c r="BJ69" i="1" s="1"/>
  <c r="BG69" i="1"/>
  <c r="BH87" i="1"/>
  <c r="BI87" i="1" s="1"/>
  <c r="BJ87" i="1" s="1"/>
  <c r="BG87" i="1"/>
  <c r="BH70" i="1"/>
  <c r="BI70" i="1" s="1"/>
  <c r="BJ70" i="1" s="1"/>
  <c r="BG70" i="1"/>
  <c r="BH54" i="1"/>
  <c r="BI54" i="1" s="1"/>
  <c r="BJ54" i="1" s="1"/>
  <c r="BG54" i="1"/>
  <c r="BH84" i="1"/>
  <c r="BI84" i="1" s="1"/>
  <c r="BJ84" i="1" s="1"/>
  <c r="BG84" i="1"/>
  <c r="BH68" i="1"/>
  <c r="BI68" i="1" s="1"/>
  <c r="BJ68" i="1" s="1"/>
  <c r="BG68" i="1"/>
  <c r="AA8" i="1"/>
  <c r="AN104" i="1"/>
  <c r="AO104" i="1" s="1"/>
  <c r="BE104" i="1" s="1"/>
  <c r="AN119" i="1"/>
  <c r="AO119" i="1" s="1"/>
  <c r="BE119" i="1" s="1"/>
  <c r="AN134" i="1"/>
  <c r="AO134" i="1" s="1"/>
  <c r="BE134" i="1" s="1"/>
  <c r="AP90" i="1"/>
  <c r="AQ90" i="1" s="1"/>
  <c r="BF90" i="1" s="1"/>
  <c r="AN133" i="1"/>
  <c r="AO133" i="1" s="1"/>
  <c r="BE133" i="1" s="1"/>
  <c r="AN69" i="1"/>
  <c r="AO69" i="1" s="1"/>
  <c r="BE69" i="1" s="1"/>
  <c r="AN88" i="1"/>
  <c r="AO88" i="1" s="1"/>
  <c r="BE88" i="1" s="1"/>
  <c r="AN103" i="1"/>
  <c r="AO103" i="1" s="1"/>
  <c r="BE103" i="1" s="1"/>
  <c r="AN118" i="1"/>
  <c r="AO118" i="1" s="1"/>
  <c r="BE118" i="1" s="1"/>
  <c r="AP125" i="1"/>
  <c r="AQ125" i="1" s="1"/>
  <c r="BF125" i="1" s="1"/>
  <c r="AN117" i="1"/>
  <c r="AO117" i="1" s="1"/>
  <c r="BE117" i="1" s="1"/>
  <c r="AN136" i="1"/>
  <c r="AO136" i="1" s="1"/>
  <c r="BE136" i="1" s="1"/>
  <c r="AN72" i="1"/>
  <c r="AO72" i="1" s="1"/>
  <c r="BE72" i="1" s="1"/>
  <c r="AN87" i="1"/>
  <c r="AO87" i="1" s="1"/>
  <c r="BE87" i="1" s="1"/>
  <c r="AN102" i="1"/>
  <c r="AO102" i="1" s="1"/>
  <c r="BE102" i="1" s="1"/>
  <c r="AP154" i="1"/>
  <c r="AQ154" i="1" s="1"/>
  <c r="BF154" i="1" s="1"/>
  <c r="AN101" i="1"/>
  <c r="AO101" i="1" s="1"/>
  <c r="BE101" i="1" s="1"/>
  <c r="AN120" i="1"/>
  <c r="AO120" i="1" s="1"/>
  <c r="BE120" i="1" s="1"/>
  <c r="AN135" i="1"/>
  <c r="AO135" i="1" s="1"/>
  <c r="BE135" i="1" s="1"/>
  <c r="AN71" i="1"/>
  <c r="AO71" i="1" s="1"/>
  <c r="BE71" i="1" s="1"/>
  <c r="AP121" i="1"/>
  <c r="AQ121" i="1" s="1"/>
  <c r="BF121" i="1" s="1"/>
  <c r="AA1448" i="1"/>
  <c r="X1448" i="1"/>
  <c r="X1530" i="1"/>
  <c r="AA11" i="1"/>
  <c r="AD115" i="1"/>
  <c r="AD121" i="1"/>
  <c r="AD80" i="1"/>
  <c r="AD91" i="1"/>
  <c r="AD76" i="1"/>
  <c r="AD74" i="1"/>
  <c r="AD116" i="1"/>
  <c r="AD113" i="1"/>
  <c r="AD96" i="1"/>
  <c r="AD89" i="1"/>
  <c r="AD123" i="1"/>
  <c r="AD101" i="1"/>
  <c r="AD124" i="1"/>
  <c r="AD86" i="1"/>
  <c r="AA1585" i="1"/>
  <c r="X1585" i="1"/>
  <c r="AO53" i="1"/>
  <c r="BE53" i="1" s="1"/>
  <c r="AO21" i="1"/>
  <c r="BE21" i="1" s="1"/>
  <c r="AO52" i="1"/>
  <c r="BE52" i="1" s="1"/>
  <c r="AO36" i="1"/>
  <c r="BE36" i="1" s="1"/>
  <c r="AO63" i="1"/>
  <c r="BE63" i="1" s="1"/>
  <c r="AO47" i="1"/>
  <c r="BE47" i="1" s="1"/>
  <c r="AO58" i="1"/>
  <c r="BE58" i="1" s="1"/>
  <c r="AO42" i="1"/>
  <c r="BE42" i="1" s="1"/>
  <c r="AN74" i="1"/>
  <c r="AN90" i="1"/>
  <c r="AN106" i="1"/>
  <c r="AO106" i="1" s="1"/>
  <c r="BE106" i="1" s="1"/>
  <c r="AN122" i="1"/>
  <c r="AO122" i="1" s="1"/>
  <c r="BE122" i="1" s="1"/>
  <c r="AN138" i="1"/>
  <c r="AO138" i="1" s="1"/>
  <c r="BE138" i="1" s="1"/>
  <c r="AN75" i="1"/>
  <c r="AO75" i="1" s="1"/>
  <c r="BE75" i="1" s="1"/>
  <c r="AN91" i="1"/>
  <c r="AO91" i="1" s="1"/>
  <c r="BE91" i="1" s="1"/>
  <c r="AN107" i="1"/>
  <c r="AO107" i="1" s="1"/>
  <c r="BE107" i="1" s="1"/>
  <c r="AN123" i="1"/>
  <c r="AO123" i="1" s="1"/>
  <c r="BE123" i="1" s="1"/>
  <c r="AN139" i="1"/>
  <c r="AO139" i="1" s="1"/>
  <c r="BE139" i="1" s="1"/>
  <c r="AN76" i="1"/>
  <c r="AO76" i="1" s="1"/>
  <c r="BE76" i="1" s="1"/>
  <c r="AN92" i="1"/>
  <c r="AO92" i="1" s="1"/>
  <c r="BE92" i="1" s="1"/>
  <c r="AN108" i="1"/>
  <c r="AO108" i="1" s="1"/>
  <c r="BE108" i="1" s="1"/>
  <c r="AN124" i="1"/>
  <c r="AO124" i="1" s="1"/>
  <c r="BE124" i="1" s="1"/>
  <c r="AN140" i="1"/>
  <c r="AO140" i="1" s="1"/>
  <c r="BE140" i="1" s="1"/>
  <c r="AN73" i="1"/>
  <c r="AO73" i="1" s="1"/>
  <c r="BE73" i="1" s="1"/>
  <c r="AN89" i="1"/>
  <c r="AO89" i="1" s="1"/>
  <c r="BE89" i="1" s="1"/>
  <c r="AN105" i="1"/>
  <c r="AO105" i="1" s="1"/>
  <c r="BE105" i="1" s="1"/>
  <c r="AN121" i="1"/>
  <c r="AO121" i="1" s="1"/>
  <c r="BE121" i="1" s="1"/>
  <c r="AN137" i="1"/>
  <c r="AO137" i="1" s="1"/>
  <c r="BE137" i="1" s="1"/>
  <c r="AN78" i="1"/>
  <c r="AO78" i="1" s="1"/>
  <c r="BE78" i="1" s="1"/>
  <c r="AN94" i="1"/>
  <c r="AO94" i="1" s="1"/>
  <c r="BE94" i="1" s="1"/>
  <c r="AN110" i="1"/>
  <c r="AO110" i="1" s="1"/>
  <c r="BE110" i="1" s="1"/>
  <c r="AN126" i="1"/>
  <c r="AO126" i="1" s="1"/>
  <c r="BE126" i="1" s="1"/>
  <c r="AN142" i="1"/>
  <c r="AO142" i="1" s="1"/>
  <c r="BE142" i="1" s="1"/>
  <c r="AN79" i="1"/>
  <c r="AO79" i="1" s="1"/>
  <c r="BE79" i="1" s="1"/>
  <c r="AN95" i="1"/>
  <c r="AO95" i="1" s="1"/>
  <c r="BE95" i="1" s="1"/>
  <c r="AN111" i="1"/>
  <c r="AO111" i="1" s="1"/>
  <c r="BE111" i="1" s="1"/>
  <c r="AN127" i="1"/>
  <c r="AO127" i="1" s="1"/>
  <c r="BE127" i="1" s="1"/>
  <c r="AN143" i="1"/>
  <c r="AO143" i="1" s="1"/>
  <c r="BE143" i="1" s="1"/>
  <c r="AN80" i="1"/>
  <c r="AO80" i="1" s="1"/>
  <c r="BE80" i="1" s="1"/>
  <c r="AN96" i="1"/>
  <c r="AO96" i="1" s="1"/>
  <c r="BE96" i="1" s="1"/>
  <c r="AN112" i="1"/>
  <c r="AO112" i="1" s="1"/>
  <c r="BE112" i="1" s="1"/>
  <c r="AN128" i="1"/>
  <c r="AO128" i="1" s="1"/>
  <c r="BE128" i="1" s="1"/>
  <c r="AN144" i="1"/>
  <c r="AN77" i="1"/>
  <c r="AO77" i="1" s="1"/>
  <c r="BE77" i="1" s="1"/>
  <c r="AN93" i="1"/>
  <c r="AO93" i="1" s="1"/>
  <c r="BE93" i="1" s="1"/>
  <c r="AN109" i="1"/>
  <c r="AO109" i="1" s="1"/>
  <c r="BE109" i="1" s="1"/>
  <c r="AN125" i="1"/>
  <c r="AO125" i="1" s="1"/>
  <c r="BE125" i="1" s="1"/>
  <c r="AN141" i="1"/>
  <c r="AO141" i="1" s="1"/>
  <c r="BE141" i="1" s="1"/>
  <c r="AN66" i="1"/>
  <c r="AO66" i="1" s="1"/>
  <c r="BE66" i="1" s="1"/>
  <c r="AN82" i="1"/>
  <c r="AO82" i="1" s="1"/>
  <c r="BE82" i="1" s="1"/>
  <c r="AN98" i="1"/>
  <c r="AO98" i="1" s="1"/>
  <c r="BE98" i="1" s="1"/>
  <c r="AN114" i="1"/>
  <c r="AO114" i="1" s="1"/>
  <c r="BE114" i="1" s="1"/>
  <c r="AN130" i="1"/>
  <c r="AO130" i="1" s="1"/>
  <c r="BE130" i="1" s="1"/>
  <c r="AN67" i="1"/>
  <c r="AO67" i="1" s="1"/>
  <c r="BE67" i="1" s="1"/>
  <c r="AN83" i="1"/>
  <c r="AO83" i="1" s="1"/>
  <c r="BE83" i="1" s="1"/>
  <c r="AN99" i="1"/>
  <c r="AO99" i="1" s="1"/>
  <c r="BE99" i="1" s="1"/>
  <c r="AN115" i="1"/>
  <c r="AO115" i="1" s="1"/>
  <c r="BE115" i="1" s="1"/>
  <c r="AN131" i="1"/>
  <c r="AO131" i="1" s="1"/>
  <c r="BE131" i="1" s="1"/>
  <c r="AN68" i="1"/>
  <c r="AO68" i="1" s="1"/>
  <c r="BE68" i="1" s="1"/>
  <c r="AN84" i="1"/>
  <c r="AO84" i="1" s="1"/>
  <c r="BE84" i="1" s="1"/>
  <c r="AN100" i="1"/>
  <c r="AO100" i="1" s="1"/>
  <c r="BE100" i="1" s="1"/>
  <c r="AN116" i="1"/>
  <c r="AO116" i="1" s="1"/>
  <c r="BE116" i="1" s="1"/>
  <c r="AN132" i="1"/>
  <c r="AO132" i="1" s="1"/>
  <c r="BE132" i="1" s="1"/>
  <c r="AN65" i="1"/>
  <c r="AO65" i="1" s="1"/>
  <c r="BE65" i="1" s="1"/>
  <c r="AN81" i="1"/>
  <c r="AO81" i="1" s="1"/>
  <c r="BE81" i="1" s="1"/>
  <c r="AN97" i="1"/>
  <c r="AO97" i="1" s="1"/>
  <c r="BE97" i="1" s="1"/>
  <c r="AN113" i="1"/>
  <c r="AO113" i="1" s="1"/>
  <c r="BE113" i="1" s="1"/>
  <c r="AN129" i="1"/>
  <c r="AO129" i="1" s="1"/>
  <c r="BE129" i="1" s="1"/>
  <c r="AO26" i="1"/>
  <c r="BE26" i="1" s="1"/>
  <c r="AP92" i="1"/>
  <c r="AQ92" i="1" s="1"/>
  <c r="BF92" i="1" s="1"/>
  <c r="AA17" i="1"/>
  <c r="X17" i="1"/>
  <c r="AA87" i="1"/>
  <c r="X87" i="1"/>
  <c r="Y112" i="1" s="1"/>
  <c r="X957" i="1"/>
  <c r="AA957" i="1"/>
  <c r="AA657" i="1"/>
  <c r="AD107" i="1"/>
  <c r="AQ86" i="1"/>
  <c r="BF86" i="1" s="1"/>
  <c r="AP98" i="1"/>
  <c r="AQ98" i="1" s="1"/>
  <c r="BF98" i="1" s="1"/>
  <c r="AP114" i="1"/>
  <c r="AQ114" i="1" s="1"/>
  <c r="BF114" i="1" s="1"/>
  <c r="AP130" i="1"/>
  <c r="AQ130" i="1" s="1"/>
  <c r="BF130" i="1" s="1"/>
  <c r="AP147" i="1"/>
  <c r="AQ147" i="1" s="1"/>
  <c r="BF147" i="1" s="1"/>
  <c r="AP89" i="1"/>
  <c r="AQ89" i="1" s="1"/>
  <c r="BF89" i="1" s="1"/>
  <c r="AP104" i="1"/>
  <c r="AQ104" i="1" s="1"/>
  <c r="BF104" i="1" s="1"/>
  <c r="AP120" i="1"/>
  <c r="AQ120" i="1" s="1"/>
  <c r="BF120" i="1" s="1"/>
  <c r="AP136" i="1"/>
  <c r="AQ136" i="1" s="1"/>
  <c r="BF136" i="1" s="1"/>
  <c r="AP153" i="1"/>
  <c r="AQ153" i="1" s="1"/>
  <c r="BF153" i="1" s="1"/>
  <c r="AP107" i="1"/>
  <c r="AQ107" i="1" s="1"/>
  <c r="BF107" i="1" s="1"/>
  <c r="AP139" i="1"/>
  <c r="AQ139" i="1" s="1"/>
  <c r="BF139" i="1" s="1"/>
  <c r="AP101" i="1"/>
  <c r="AQ101" i="1" s="1"/>
  <c r="BF101" i="1" s="1"/>
  <c r="AP133" i="1"/>
  <c r="AQ133" i="1" s="1"/>
  <c r="BF133" i="1" s="1"/>
  <c r="AP103" i="1"/>
  <c r="AQ103" i="1" s="1"/>
  <c r="BF103" i="1" s="1"/>
  <c r="AP135" i="1"/>
  <c r="AQ135" i="1" s="1"/>
  <c r="BF135" i="1" s="1"/>
  <c r="AP97" i="1"/>
  <c r="AQ97" i="1" s="1"/>
  <c r="BF97" i="1" s="1"/>
  <c r="AP129" i="1"/>
  <c r="AQ129" i="1" s="1"/>
  <c r="BF129" i="1" s="1"/>
  <c r="AP88" i="1"/>
  <c r="AQ88" i="1" s="1"/>
  <c r="BF88" i="1" s="1"/>
  <c r="AP110" i="1"/>
  <c r="AQ110" i="1" s="1"/>
  <c r="BF110" i="1" s="1"/>
  <c r="AP142" i="1"/>
  <c r="AQ142" i="1" s="1"/>
  <c r="BF142" i="1" s="1"/>
  <c r="AP116" i="1"/>
  <c r="AQ116" i="1" s="1"/>
  <c r="BF116" i="1" s="1"/>
  <c r="AP102" i="1"/>
  <c r="AQ102" i="1" s="1"/>
  <c r="BF102" i="1" s="1"/>
  <c r="AP118" i="1"/>
  <c r="AQ118" i="1" s="1"/>
  <c r="BF118" i="1" s="1"/>
  <c r="AP134" i="1"/>
  <c r="AQ134" i="1" s="1"/>
  <c r="BF134" i="1" s="1"/>
  <c r="AP151" i="1"/>
  <c r="AQ151" i="1" s="1"/>
  <c r="BF151" i="1" s="1"/>
  <c r="AP95" i="1"/>
  <c r="AQ95" i="1" s="1"/>
  <c r="BF95" i="1" s="1"/>
  <c r="AP108" i="1"/>
  <c r="AQ108" i="1" s="1"/>
  <c r="BF108" i="1" s="1"/>
  <c r="AP124" i="1"/>
  <c r="AQ124" i="1" s="1"/>
  <c r="BF124" i="1" s="1"/>
  <c r="AP140" i="1"/>
  <c r="AQ140" i="1" s="1"/>
  <c r="BF140" i="1" s="1"/>
  <c r="AP157" i="1"/>
  <c r="AQ157" i="1" s="1"/>
  <c r="BF157" i="1" s="1"/>
  <c r="AP115" i="1"/>
  <c r="AQ115" i="1" s="1"/>
  <c r="BF115" i="1" s="1"/>
  <c r="AP148" i="1"/>
  <c r="AQ148" i="1" s="1"/>
  <c r="BF148" i="1" s="1"/>
  <c r="AP109" i="1"/>
  <c r="AQ109" i="1" s="1"/>
  <c r="BF109" i="1" s="1"/>
  <c r="AP141" i="1"/>
  <c r="AQ141" i="1" s="1"/>
  <c r="BF141" i="1" s="1"/>
  <c r="AP111" i="1"/>
  <c r="AQ111" i="1" s="1"/>
  <c r="BF111" i="1" s="1"/>
  <c r="AP144" i="1"/>
  <c r="AQ144" i="1" s="1"/>
  <c r="BF144" i="1" s="1"/>
  <c r="AP105" i="1"/>
  <c r="AQ105" i="1" s="1"/>
  <c r="BF105" i="1" s="1"/>
  <c r="AP137" i="1"/>
  <c r="AQ137" i="1" s="1"/>
  <c r="BF137" i="1" s="1"/>
  <c r="AP94" i="1"/>
  <c r="AQ94" i="1" s="1"/>
  <c r="BF94" i="1" s="1"/>
  <c r="AP91" i="1"/>
  <c r="AQ91" i="1" s="1"/>
  <c r="BF91" i="1" s="1"/>
  <c r="AP132" i="1"/>
  <c r="AQ132" i="1" s="1"/>
  <c r="BF132" i="1" s="1"/>
  <c r="AP99" i="1"/>
  <c r="AQ99" i="1" s="1"/>
  <c r="BF99" i="1" s="1"/>
  <c r="AP143" i="1"/>
  <c r="AQ143" i="1" s="1"/>
  <c r="BF143" i="1" s="1"/>
  <c r="AP106" i="1"/>
  <c r="AQ106" i="1" s="1"/>
  <c r="BF106" i="1" s="1"/>
  <c r="AP122" i="1"/>
  <c r="AQ122" i="1" s="1"/>
  <c r="BF122" i="1" s="1"/>
  <c r="AP138" i="1"/>
  <c r="AQ138" i="1" s="1"/>
  <c r="BF138" i="1" s="1"/>
  <c r="AP155" i="1"/>
  <c r="AQ155" i="1" s="1"/>
  <c r="BF155" i="1" s="1"/>
  <c r="AP96" i="1"/>
  <c r="AQ96" i="1" s="1"/>
  <c r="BF96" i="1" s="1"/>
  <c r="AP112" i="1"/>
  <c r="AQ112" i="1" s="1"/>
  <c r="BF112" i="1" s="1"/>
  <c r="AP128" i="1"/>
  <c r="AQ128" i="1" s="1"/>
  <c r="BF128" i="1" s="1"/>
  <c r="AP145" i="1"/>
  <c r="AQ145" i="1" s="1"/>
  <c r="BF145" i="1" s="1"/>
  <c r="AP93" i="1"/>
  <c r="AQ93" i="1" s="1"/>
  <c r="BF93" i="1" s="1"/>
  <c r="AP123" i="1"/>
  <c r="AQ123" i="1" s="1"/>
  <c r="BF123" i="1" s="1"/>
  <c r="AP156" i="1"/>
  <c r="AQ156" i="1" s="1"/>
  <c r="BF156" i="1" s="1"/>
  <c r="AP117" i="1"/>
  <c r="AQ117" i="1" s="1"/>
  <c r="BF117" i="1" s="1"/>
  <c r="AP150" i="1"/>
  <c r="AQ150" i="1" s="1"/>
  <c r="BF150" i="1" s="1"/>
  <c r="AP119" i="1"/>
  <c r="AQ119" i="1" s="1"/>
  <c r="BF119" i="1" s="1"/>
  <c r="AP152" i="1"/>
  <c r="AQ152" i="1" s="1"/>
  <c r="BF152" i="1" s="1"/>
  <c r="AP113" i="1"/>
  <c r="AQ113" i="1" s="1"/>
  <c r="BF113" i="1" s="1"/>
  <c r="AP146" i="1"/>
  <c r="AQ146" i="1" s="1"/>
  <c r="BF146" i="1" s="1"/>
  <c r="AP126" i="1"/>
  <c r="AQ126" i="1" s="1"/>
  <c r="BF126" i="1" s="1"/>
  <c r="AP100" i="1"/>
  <c r="AQ100" i="1" s="1"/>
  <c r="BF100" i="1" s="1"/>
  <c r="AP149" i="1"/>
  <c r="AQ149" i="1" s="1"/>
  <c r="BF149" i="1" s="1"/>
  <c r="AP127" i="1"/>
  <c r="AQ127" i="1" s="1"/>
  <c r="BF127" i="1" s="1"/>
  <c r="AP131" i="1"/>
  <c r="AQ131" i="1" s="1"/>
  <c r="BF131" i="1" s="1"/>
  <c r="Y57" i="1"/>
  <c r="AA279" i="1"/>
  <c r="Y68" i="1"/>
  <c r="Y79" i="1"/>
  <c r="Y85" i="1"/>
  <c r="Y60" i="1"/>
  <c r="X1706" i="1"/>
  <c r="AA1355" i="1"/>
  <c r="X1056" i="1"/>
  <c r="X408" i="1"/>
  <c r="X1732" i="1"/>
  <c r="Y45" i="1"/>
  <c r="Y69" i="1"/>
  <c r="Y66" i="1"/>
  <c r="X877" i="1"/>
  <c r="Y78" i="1"/>
  <c r="Y84" i="1"/>
  <c r="X1402" i="1"/>
  <c r="X622" i="1"/>
  <c r="AA622" i="1"/>
  <c r="AD69" i="1"/>
  <c r="AD94" i="1"/>
  <c r="AD104" i="1"/>
  <c r="AD72" i="1"/>
  <c r="AD109" i="1"/>
  <c r="AD118" i="1"/>
  <c r="AD77" i="1"/>
  <c r="AD138" i="1"/>
  <c r="AD137" i="1"/>
  <c r="AD71" i="1"/>
  <c r="AD112" i="1"/>
  <c r="AD119" i="1"/>
  <c r="AD132" i="1"/>
  <c r="AD133" i="1"/>
  <c r="AD88" i="1"/>
  <c r="AD92" i="1"/>
  <c r="AD79" i="1"/>
  <c r="AD127" i="1"/>
  <c r="AD114" i="1"/>
  <c r="AD142" i="1"/>
  <c r="AD108" i="1"/>
  <c r="AD117" i="1"/>
  <c r="AD139" i="1"/>
  <c r="AD110" i="1"/>
  <c r="AD105" i="1"/>
  <c r="AD85" i="1"/>
  <c r="AD87" i="1"/>
  <c r="AD130" i="1"/>
  <c r="AD135" i="1"/>
  <c r="AD93" i="1"/>
  <c r="AD73" i="1"/>
  <c r="AD134" i="1"/>
  <c r="AD136" i="1"/>
  <c r="AD111" i="1"/>
  <c r="AD100" i="1"/>
  <c r="AD106" i="1"/>
  <c r="AD99" i="1"/>
  <c r="AD81" i="1"/>
  <c r="AD128" i="1"/>
  <c r="AD75" i="1"/>
  <c r="AD120" i="1"/>
  <c r="AD95" i="1"/>
  <c r="AD143" i="1"/>
  <c r="AD78" i="1"/>
  <c r="AD103" i="1"/>
  <c r="AD67" i="1"/>
  <c r="AD84" i="1"/>
  <c r="AD125" i="1"/>
  <c r="AD102" i="1"/>
  <c r="AD97" i="1"/>
  <c r="AD141" i="1"/>
  <c r="AD122" i="1"/>
  <c r="AD140" i="1"/>
  <c r="AD90" i="1"/>
  <c r="X1276" i="1"/>
  <c r="Y54" i="1"/>
  <c r="Y48" i="1"/>
  <c r="Y64" i="1"/>
  <c r="Y72" i="1"/>
  <c r="Y46" i="1"/>
  <c r="Y73" i="1"/>
  <c r="Y47" i="1"/>
  <c r="Y65" i="1"/>
  <c r="Y82" i="1"/>
  <c r="Y51" i="1"/>
  <c r="Y67" i="1"/>
  <c r="Y58" i="1"/>
  <c r="Y52" i="1"/>
  <c r="Y53" i="1"/>
  <c r="Y55" i="1"/>
  <c r="Y77" i="1"/>
  <c r="Y70" i="1"/>
  <c r="Y44" i="1"/>
  <c r="Y75" i="1"/>
  <c r="Y43" i="1"/>
  <c r="Y76" i="1"/>
  <c r="Y83" i="1"/>
  <c r="Y62" i="1"/>
  <c r="Y56" i="1"/>
  <c r="Y61" i="1"/>
  <c r="Y80" i="1"/>
  <c r="Y63" i="1"/>
  <c r="Y81" i="1"/>
  <c r="Y49" i="1"/>
  <c r="Y74" i="1"/>
  <c r="Y71" i="1"/>
  <c r="Y59" i="1"/>
  <c r="Y96" i="1"/>
  <c r="AA43" i="1"/>
  <c r="X1115" i="1"/>
  <c r="AA158" i="1"/>
  <c r="X158" i="1"/>
  <c r="Y165" i="1" s="1"/>
  <c r="X815" i="1"/>
  <c r="AA815" i="1"/>
  <c r="AA1291" i="1"/>
  <c r="X1291" i="1"/>
  <c r="AA721" i="1"/>
  <c r="X721" i="1"/>
  <c r="X10" i="1"/>
  <c r="AA10" i="1"/>
  <c r="AA1217" i="1"/>
  <c r="X1217" i="1"/>
  <c r="AA1336" i="1"/>
  <c r="AA932" i="1"/>
  <c r="AA703" i="1"/>
  <c r="AA549" i="1"/>
  <c r="X1454" i="1"/>
  <c r="AD66" i="1"/>
  <c r="AD65" i="1"/>
  <c r="AE725" i="1" s="1"/>
  <c r="AD82" i="1"/>
  <c r="AD144" i="1"/>
  <c r="AD131" i="1"/>
  <c r="AD126" i="1"/>
  <c r="AD83" i="1"/>
  <c r="W1810" i="1"/>
  <c r="X1810" i="1" s="1"/>
  <c r="AE985" i="1"/>
  <c r="AE398" i="1"/>
  <c r="AE781" i="1"/>
  <c r="AE655" i="1"/>
  <c r="Y89" i="1"/>
  <c r="AE1437" i="1"/>
  <c r="AE1597" i="1"/>
  <c r="X1154" i="1"/>
  <c r="AA1154" i="1"/>
  <c r="AE1206" i="1"/>
  <c r="AE1098" i="1"/>
  <c r="AE588" i="1"/>
  <c r="X13" i="1"/>
  <c r="AE1240" i="1"/>
  <c r="AE1025" i="1"/>
  <c r="AE369" i="1"/>
  <c r="AE1239" i="1"/>
  <c r="AE986" i="1"/>
  <c r="AE477" i="1"/>
  <c r="AE1081" i="1"/>
  <c r="AE1147" i="1"/>
  <c r="AE770" i="1"/>
  <c r="AE603" i="1"/>
  <c r="AE517" i="1"/>
  <c r="Y149" i="1"/>
  <c r="Y150" i="1"/>
  <c r="AE1565" i="1"/>
  <c r="AE1553" i="1"/>
  <c r="AE1490" i="1"/>
  <c r="AE1661" i="1"/>
  <c r="AE1694" i="1"/>
  <c r="AE1639" i="1"/>
  <c r="AE1691" i="1"/>
  <c r="AE1718" i="1"/>
  <c r="AE1375" i="1"/>
  <c r="AE1427" i="1"/>
  <c r="AE1469" i="1"/>
  <c r="AA1090" i="1"/>
  <c r="X1090" i="1"/>
  <c r="AA178" i="1"/>
  <c r="X178" i="1"/>
  <c r="AA307" i="1"/>
  <c r="X307" i="1"/>
  <c r="AA645" i="1"/>
  <c r="X645" i="1"/>
  <c r="AE1301" i="1"/>
  <c r="AE1135" i="1"/>
  <c r="AE444" i="1"/>
  <c r="AE1132" i="1"/>
  <c r="AE922" i="1"/>
  <c r="AE1099" i="1"/>
  <c r="AE825" i="1"/>
  <c r="AE609" i="1"/>
  <c r="AE516" i="1"/>
  <c r="AE1062" i="1"/>
  <c r="AE797" i="1"/>
  <c r="AE1312" i="1"/>
  <c r="AE948" i="1"/>
  <c r="AE1086" i="1"/>
  <c r="AE735" i="1"/>
  <c r="AE590" i="1"/>
  <c r="AE427" i="1"/>
  <c r="AE988" i="1"/>
  <c r="AE1144" i="1"/>
  <c r="AE934" i="1"/>
  <c r="AE1072" i="1"/>
  <c r="AE821" i="1"/>
  <c r="AE576" i="1"/>
  <c r="AE816" i="1"/>
  <c r="AE433" i="1"/>
  <c r="AE1122" i="1"/>
  <c r="AE1089" i="1"/>
  <c r="AE1129" i="1"/>
  <c r="AE884" i="1"/>
  <c r="AE621" i="1"/>
  <c r="AE506" i="1"/>
  <c r="AE959" i="1"/>
  <c r="Y95" i="1"/>
  <c r="AE1408" i="1"/>
  <c r="AE1456" i="1"/>
  <c r="AE1560" i="1"/>
  <c r="AE1462" i="1"/>
  <c r="AE1566" i="1"/>
  <c r="AE1531" i="1"/>
  <c r="AE1548" i="1"/>
  <c r="AE1537" i="1"/>
  <c r="AE1562" i="1"/>
  <c r="AE1465" i="1"/>
  <c r="AE1354" i="1"/>
  <c r="AE1333" i="1"/>
  <c r="AE1345" i="1"/>
  <c r="AA299" i="1"/>
  <c r="X299" i="1"/>
  <c r="AA1428" i="1"/>
  <c r="X1428" i="1"/>
  <c r="X1418" i="1"/>
  <c r="AA1418" i="1"/>
  <c r="Y93" i="1"/>
  <c r="Y113" i="1"/>
  <c r="Y130" i="1"/>
  <c r="Y156" i="1"/>
  <c r="Y92" i="1"/>
  <c r="Y131" i="1"/>
  <c r="Y143" i="1"/>
  <c r="Y142" i="1"/>
  <c r="Y104" i="1"/>
  <c r="Y155" i="1"/>
  <c r="Y129" i="1"/>
  <c r="Y154" i="1"/>
  <c r="Y100" i="1"/>
  <c r="AE1711" i="1" l="1"/>
  <c r="AE1655" i="1"/>
  <c r="AE694" i="1"/>
  <c r="AE631" i="1"/>
  <c r="AE701" i="1"/>
  <c r="AE373" i="1"/>
  <c r="AE1426" i="1"/>
  <c r="AE1114" i="1"/>
  <c r="AE580" i="1"/>
  <c r="AE501" i="1"/>
  <c r="AE1264" i="1"/>
  <c r="AE1181" i="1"/>
  <c r="AE1077" i="1"/>
  <c r="AE1131" i="1"/>
  <c r="AE1273" i="1"/>
  <c r="AE836" i="1"/>
  <c r="AE872" i="1"/>
  <c r="AE1040" i="1"/>
  <c r="AE633" i="1"/>
  <c r="AE754" i="1"/>
  <c r="AE438" i="1"/>
  <c r="AE599" i="1"/>
  <c r="AE435" i="1"/>
  <c r="AE1296" i="1"/>
  <c r="AE1128" i="1"/>
  <c r="AE1199" i="1"/>
  <c r="AE918" i="1"/>
  <c r="AE1043" i="1"/>
  <c r="AE1117" i="1"/>
  <c r="AE854" i="1"/>
  <c r="AE890" i="1"/>
  <c r="AE1014" i="1"/>
  <c r="AE627" i="1"/>
  <c r="AE883" i="1"/>
  <c r="AE512" i="1"/>
  <c r="AE585" i="1"/>
  <c r="AE457" i="1"/>
  <c r="AE493" i="1"/>
  <c r="AE1164" i="1"/>
  <c r="AE1138" i="1"/>
  <c r="AE1209" i="1"/>
  <c r="AE928" i="1"/>
  <c r="AE1053" i="1"/>
  <c r="AE1105" i="1"/>
  <c r="AE864" i="1"/>
  <c r="AE815" i="1"/>
  <c r="AE720" i="1"/>
  <c r="AE570" i="1"/>
  <c r="AE738" i="1"/>
  <c r="AE434" i="1"/>
  <c r="AE610" i="1"/>
  <c r="AE766" i="1"/>
  <c r="AE439" i="1"/>
  <c r="AE798" i="1"/>
  <c r="AE1348" i="1"/>
  <c r="AE1479" i="1"/>
  <c r="AE1359" i="1"/>
  <c r="AE1472" i="1"/>
  <c r="AE1699" i="1"/>
  <c r="AE1576" i="1"/>
  <c r="AE1627" i="1"/>
  <c r="AE1478" i="1"/>
  <c r="AE1705" i="1"/>
  <c r="AE1582" i="1"/>
  <c r="AE1633" i="1"/>
  <c r="AE1460" i="1"/>
  <c r="AE1521" i="1"/>
  <c r="AE1564" i="1"/>
  <c r="AE1729" i="1"/>
  <c r="AE1466" i="1"/>
  <c r="AE1693" i="1"/>
  <c r="AE1578" i="1"/>
  <c r="AE1629" i="1"/>
  <c r="AE1481" i="1"/>
  <c r="AE1367" i="1"/>
  <c r="AE1518" i="1"/>
  <c r="AE1329" i="1"/>
  <c r="AE1364" i="1"/>
  <c r="AE1400" i="1"/>
  <c r="AE1346" i="1"/>
  <c r="AE1238" i="1"/>
  <c r="AE938" i="1"/>
  <c r="AE898" i="1"/>
  <c r="AE686" i="1"/>
  <c r="AE468" i="1"/>
  <c r="AE1292" i="1"/>
  <c r="AE1124" i="1"/>
  <c r="AE1195" i="1"/>
  <c r="AE1091" i="1"/>
  <c r="AE1039" i="1"/>
  <c r="AE1137" i="1"/>
  <c r="AE850" i="1"/>
  <c r="AE886" i="1"/>
  <c r="AE1305" i="1"/>
  <c r="AE728" i="1"/>
  <c r="AE806" i="1"/>
  <c r="AE1142" i="1"/>
  <c r="AE1213" i="1"/>
  <c r="AE932" i="1"/>
  <c r="AE1057" i="1"/>
  <c r="AE1095" i="1"/>
  <c r="AE1313" i="1"/>
  <c r="AE819" i="1"/>
  <c r="AE724" i="1"/>
  <c r="AE574" i="1"/>
  <c r="AE524" i="1"/>
  <c r="AE889" i="1"/>
  <c r="AE563" i="1"/>
  <c r="AE513" i="1"/>
  <c r="AE1186" i="1"/>
  <c r="AE1314" i="1"/>
  <c r="AE1231" i="1"/>
  <c r="AE950" i="1"/>
  <c r="AE971" i="1"/>
  <c r="AE1088" i="1"/>
  <c r="AE1060" i="1"/>
  <c r="AE737" i="1"/>
  <c r="AE708" i="1"/>
  <c r="AE592" i="1"/>
  <c r="AE658" i="1"/>
  <c r="AE404" i="1"/>
  <c r="AE549" i="1"/>
  <c r="AE879" i="1"/>
  <c r="AE1127" i="1"/>
  <c r="AE1196" i="1"/>
  <c r="AE1285" i="1"/>
  <c r="AE1241" i="1"/>
  <c r="AE899" i="1"/>
  <c r="AE981" i="1"/>
  <c r="AE965" i="1"/>
  <c r="AE994" i="1"/>
  <c r="AE747" i="1"/>
  <c r="AE676" i="1"/>
  <c r="AE602" i="1"/>
  <c r="AE520" i="1"/>
  <c r="AE414" i="1"/>
  <c r="AE595" i="1"/>
  <c r="AE507" i="1"/>
  <c r="AE662" i="1"/>
  <c r="AE1350" i="1"/>
  <c r="AE1421" i="1"/>
  <c r="AE1357" i="1"/>
  <c r="AE1527" i="1"/>
  <c r="AE1501" i="1"/>
  <c r="AE1544" i="1"/>
  <c r="AE1336" i="1"/>
  <c r="AE1533" i="1"/>
  <c r="AE1507" i="1"/>
  <c r="AE1550" i="1"/>
  <c r="AE1382" i="1"/>
  <c r="AE1613" i="1"/>
  <c r="AE1489" i="1"/>
  <c r="AE1682" i="1"/>
  <c r="AE1388" i="1"/>
  <c r="AE1506" i="1"/>
  <c r="AE1495" i="1"/>
  <c r="AE1546" i="1"/>
  <c r="AE1352" i="1"/>
  <c r="AE1561" i="1"/>
  <c r="AE1365" i="1"/>
  <c r="AE1467" i="1"/>
  <c r="AE1404" i="1"/>
  <c r="AE1494" i="1"/>
  <c r="AE1353" i="1"/>
  <c r="AE1280" i="1"/>
  <c r="AE855" i="1"/>
  <c r="AE957" i="1"/>
  <c r="AE615" i="1"/>
  <c r="AE632" i="1"/>
  <c r="AE1182" i="1"/>
  <c r="AE1310" i="1"/>
  <c r="AE1227" i="1"/>
  <c r="AE946" i="1"/>
  <c r="AE967" i="1"/>
  <c r="AE1084" i="1"/>
  <c r="AE1044" i="1"/>
  <c r="AE733" i="1"/>
  <c r="AE1063" i="1"/>
  <c r="AE428" i="1"/>
  <c r="AE1200" i="1"/>
  <c r="AE1153" i="1"/>
  <c r="AE1017" i="1"/>
  <c r="AE1050" i="1"/>
  <c r="AE740" i="1"/>
  <c r="AE494" i="1"/>
  <c r="AE685" i="1"/>
  <c r="AE1250" i="1"/>
  <c r="AE1102" i="1"/>
  <c r="AE956" i="1"/>
  <c r="AE1016" i="1"/>
  <c r="AE691" i="1"/>
  <c r="AE480" i="1"/>
  <c r="AE467" i="1"/>
  <c r="AE790" i="1"/>
  <c r="AE1177" i="1"/>
  <c r="AE1151" i="1"/>
  <c r="AE832" i="1"/>
  <c r="AE1279" i="1"/>
  <c r="AE368" i="1"/>
  <c r="AE656" i="1"/>
  <c r="AE750" i="1"/>
  <c r="AE469" i="1"/>
  <c r="AE1516" i="1"/>
  <c r="AE1551" i="1"/>
  <c r="AE1662" i="1"/>
  <c r="AE1575" i="1"/>
  <c r="AE1668" i="1"/>
  <c r="AE1683" i="1"/>
  <c r="AE1716" i="1"/>
  <c r="AE1689" i="1"/>
  <c r="AE1664" i="1"/>
  <c r="AE1420" i="1"/>
  <c r="AE1440" i="1"/>
  <c r="AE1461" i="1"/>
  <c r="AE1141" i="1"/>
  <c r="AE665" i="1"/>
  <c r="AE608" i="1"/>
  <c r="AE1163" i="1"/>
  <c r="AE863" i="1"/>
  <c r="AE906" i="1"/>
  <c r="AE649" i="1"/>
  <c r="AE675" i="1"/>
  <c r="AE389" i="1"/>
  <c r="AE476" i="1"/>
  <c r="AE618" i="1"/>
  <c r="AE451" i="1"/>
  <c r="AE525" i="1"/>
  <c r="AE801" i="1"/>
  <c r="AE1286" i="1"/>
  <c r="AE1145" i="1"/>
  <c r="AE1189" i="1"/>
  <c r="AE1085" i="1"/>
  <c r="AE1069" i="1"/>
  <c r="AE1146" i="1"/>
  <c r="AE844" i="1"/>
  <c r="AE880" i="1"/>
  <c r="AE974" i="1"/>
  <c r="AE617" i="1"/>
  <c r="AE1004" i="1"/>
  <c r="AE502" i="1"/>
  <c r="AE575" i="1"/>
  <c r="AE564" i="1"/>
  <c r="AE479" i="1"/>
  <c r="AE1226" i="1"/>
  <c r="AE1289" i="1"/>
  <c r="AE1311" i="1"/>
  <c r="AE843" i="1"/>
  <c r="AE1011" i="1"/>
  <c r="AE943" i="1"/>
  <c r="AE1155" i="1"/>
  <c r="AE653" i="1"/>
  <c r="AE812" i="1"/>
  <c r="AE430" i="1"/>
  <c r="AE456" i="1"/>
  <c r="AE966" i="1"/>
  <c r="AE557" i="1"/>
  <c r="AE489" i="1"/>
  <c r="AE485" i="1"/>
  <c r="AE1172" i="1"/>
  <c r="AE1112" i="1"/>
  <c r="AE1217" i="1"/>
  <c r="AE936" i="1"/>
  <c r="AE1061" i="1"/>
  <c r="AE1074" i="1"/>
  <c r="AE968" i="1"/>
  <c r="AE1274" i="1"/>
  <c r="AE903" i="1"/>
  <c r="AE917" i="1"/>
  <c r="AE751" i="1"/>
  <c r="AE606" i="1"/>
  <c r="AE672" i="1"/>
  <c r="AE447" i="1"/>
  <c r="AE1154" i="1"/>
  <c r="AE835" i="1"/>
  <c r="AE935" i="1"/>
  <c r="AE769" i="1"/>
  <c r="AE558" i="1"/>
  <c r="AE716" i="1"/>
  <c r="AE431" i="1"/>
  <c r="AE1228" i="1"/>
  <c r="AE1319" i="1"/>
  <c r="AE1013" i="1"/>
  <c r="AE1143" i="1"/>
  <c r="AE820" i="1"/>
  <c r="AE458" i="1"/>
  <c r="AE559" i="1"/>
  <c r="AE437" i="1"/>
  <c r="AE791" i="1"/>
  <c r="AE1327" i="1"/>
  <c r="AE1663" i="1"/>
  <c r="AE1696" i="1"/>
  <c r="AE1669" i="1"/>
  <c r="AE1702" i="1"/>
  <c r="AE1651" i="1"/>
  <c r="AE1647" i="1"/>
  <c r="AE1657" i="1"/>
  <c r="AE1698" i="1"/>
  <c r="AE1322" i="1"/>
  <c r="AE1385" i="1"/>
  <c r="AE1434" i="1"/>
  <c r="AE1023" i="1"/>
  <c r="AE381" i="1"/>
  <c r="AE1214" i="1"/>
  <c r="AE1259" i="1"/>
  <c r="AE999" i="1"/>
  <c r="AE721" i="1"/>
  <c r="AE998" i="1"/>
  <c r="AE623" i="1"/>
  <c r="AE892" i="1"/>
  <c r="AE508" i="1"/>
  <c r="AE581" i="1"/>
  <c r="AE537" i="1"/>
  <c r="AE776" i="1"/>
  <c r="AE887" i="1"/>
  <c r="AE1176" i="1"/>
  <c r="AE1116" i="1"/>
  <c r="AE1221" i="1"/>
  <c r="AE940" i="1"/>
  <c r="AE1065" i="1"/>
  <c r="AE1078" i="1"/>
  <c r="AE1119" i="1"/>
  <c r="AE727" i="1"/>
  <c r="AE698" i="1"/>
  <c r="AE582" i="1"/>
  <c r="AE707" i="1"/>
  <c r="AE419" i="1"/>
  <c r="AE607" i="1"/>
  <c r="AE407" i="1"/>
  <c r="AE773" i="1"/>
  <c r="AE1258" i="1"/>
  <c r="AE1175" i="1"/>
  <c r="AE1071" i="1"/>
  <c r="AE1283" i="1"/>
  <c r="AE964" i="1"/>
  <c r="AE830" i="1"/>
  <c r="AE963" i="1"/>
  <c r="AE648" i="1"/>
  <c r="AE645" i="1"/>
  <c r="AE366" i="1"/>
  <c r="AE488" i="1"/>
  <c r="AE687" i="1"/>
  <c r="AE392" i="1"/>
  <c r="AE539" i="1"/>
  <c r="AE792" i="1"/>
  <c r="AE1204" i="1"/>
  <c r="AE1278" i="1"/>
  <c r="AE1249" i="1"/>
  <c r="AE907" i="1"/>
  <c r="AE989" i="1"/>
  <c r="AE1245" i="1"/>
  <c r="AE1010" i="1"/>
  <c r="AE462" i="1"/>
  <c r="AE1218" i="1"/>
  <c r="AE1003" i="1"/>
  <c r="AE1028" i="1"/>
  <c r="AE384" i="1"/>
  <c r="AE1291" i="1"/>
  <c r="AE945" i="1"/>
  <c r="AE418" i="1"/>
  <c r="AE465" i="1"/>
  <c r="AE1536" i="1"/>
  <c r="AE1720" i="1"/>
  <c r="AE1726" i="1"/>
  <c r="AE1596" i="1"/>
  <c r="AE1722" i="1"/>
  <c r="AE1347" i="1"/>
  <c r="AE1485" i="1"/>
  <c r="AE1187" i="1"/>
  <c r="AE605" i="1"/>
  <c r="AE831" i="1"/>
  <c r="AE765" i="1"/>
  <c r="AE554" i="1"/>
  <c r="AE760" i="1"/>
  <c r="AE503" i="1"/>
  <c r="AE1303" i="1"/>
  <c r="AE857" i="1"/>
  <c r="AE900" i="1"/>
  <c r="AE667" i="1"/>
  <c r="AE383" i="1"/>
  <c r="AE612" i="1"/>
  <c r="AE426" i="1"/>
  <c r="AE1304" i="1"/>
  <c r="AE897" i="1"/>
  <c r="AE1033" i="1"/>
  <c r="AE745" i="1"/>
  <c r="AE600" i="1"/>
  <c r="AE412" i="1"/>
  <c r="AE499" i="1"/>
  <c r="AE785" i="1"/>
  <c r="AE1185" i="1"/>
  <c r="AE1111" i="1"/>
  <c r="AE896" i="1"/>
  <c r="AE1066" i="1"/>
  <c r="AE663" i="1"/>
  <c r="AE756" i="1"/>
  <c r="AE379" i="1"/>
  <c r="AE466" i="1"/>
  <c r="AE635" i="1"/>
  <c r="AE365" i="1"/>
  <c r="AE527" i="1"/>
  <c r="AE775" i="1"/>
  <c r="AE445" i="1"/>
  <c r="AE1610" i="1"/>
  <c r="AE1414" i="1"/>
  <c r="AE1386" i="1"/>
  <c r="AE1498" i="1"/>
  <c r="AE1493" i="1"/>
  <c r="AE1686" i="1"/>
  <c r="AE1328" i="1"/>
  <c r="AE1522" i="1"/>
  <c r="AE1499" i="1"/>
  <c r="AE1542" i="1"/>
  <c r="AE1374" i="1"/>
  <c r="AE1599" i="1"/>
  <c r="AE1648" i="1"/>
  <c r="AE1674" i="1"/>
  <c r="AE1380" i="1"/>
  <c r="AE1611" i="1"/>
  <c r="AE1487" i="1"/>
  <c r="AE1688" i="1"/>
  <c r="AE1581" i="1"/>
  <c r="AE1447" i="1"/>
  <c r="AE1585" i="1"/>
  <c r="AE1532" i="1"/>
  <c r="AE1343" i="1"/>
  <c r="AE1547" i="1"/>
  <c r="AE1355" i="1"/>
  <c r="AE1174" i="1"/>
  <c r="AE1083" i="1"/>
  <c r="AE1157" i="1"/>
  <c r="AE757" i="1"/>
  <c r="AE972" i="1"/>
  <c r="AE402" i="1"/>
  <c r="AE1222" i="1"/>
  <c r="AE1158" i="1"/>
  <c r="AE1267" i="1"/>
  <c r="AE839" i="1"/>
  <c r="AE1007" i="1"/>
  <c r="AE939" i="1"/>
  <c r="AE697" i="1"/>
  <c r="AE717" i="1"/>
  <c r="AE877" i="1"/>
  <c r="AE562" i="1"/>
  <c r="AE452" i="1"/>
  <c r="AE980" i="1"/>
  <c r="AE553" i="1"/>
  <c r="AE473" i="1"/>
  <c r="AE422" i="1"/>
  <c r="AE796" i="1"/>
  <c r="AE1248" i="1"/>
  <c r="AE1165" i="1"/>
  <c r="AE1100" i="1"/>
  <c r="AE865" i="1"/>
  <c r="AE954" i="1"/>
  <c r="AE908" i="1"/>
  <c r="AE1008" i="1"/>
  <c r="AE638" i="1"/>
  <c r="AE683" i="1"/>
  <c r="AE391" i="1"/>
  <c r="AE478" i="1"/>
  <c r="AE620" i="1"/>
  <c r="AE459" i="1"/>
  <c r="AE453" i="1"/>
  <c r="AE1234" i="1"/>
  <c r="AE1297" i="1"/>
  <c r="AE1125" i="1"/>
  <c r="AE851" i="1"/>
  <c r="AE1019" i="1"/>
  <c r="AE894" i="1"/>
  <c r="AE1058" i="1"/>
  <c r="AE661" i="1"/>
  <c r="AE748" i="1"/>
  <c r="AE377" i="1"/>
  <c r="AE496" i="1"/>
  <c r="AE569" i="1"/>
  <c r="AE673" i="1"/>
  <c r="AE787" i="1"/>
  <c r="AE1212" i="1"/>
  <c r="AE1148" i="1"/>
  <c r="AE1257" i="1"/>
  <c r="AE829" i="1"/>
  <c r="AE997" i="1"/>
  <c r="AE929" i="1"/>
  <c r="AE719" i="1"/>
  <c r="AE763" i="1"/>
  <c r="AE692" i="1"/>
  <c r="AE552" i="1"/>
  <c r="AE536" i="1"/>
  <c r="AE752" i="1"/>
  <c r="AE378" i="1"/>
  <c r="AE463" i="1"/>
  <c r="AE1502" i="1"/>
  <c r="AE1361" i="1"/>
  <c r="AE1378" i="1"/>
  <c r="AE1609" i="1"/>
  <c r="AE1541" i="1"/>
  <c r="AE1678" i="1"/>
  <c r="AE1384" i="1"/>
  <c r="AE1615" i="1"/>
  <c r="AE1491" i="1"/>
  <c r="AE1684" i="1"/>
  <c r="AE1411" i="1"/>
  <c r="AE1567" i="1"/>
  <c r="AE1640" i="1"/>
  <c r="AE1666" i="1"/>
  <c r="AE1372" i="1"/>
  <c r="AE1591" i="1"/>
  <c r="AE1646" i="1"/>
  <c r="AE1680" i="1"/>
  <c r="AE1496" i="1"/>
  <c r="AE1438" i="1"/>
  <c r="AE1394" i="1"/>
  <c r="AE1603" i="1"/>
  <c r="AE1398" i="1"/>
  <c r="AE1020" i="1"/>
  <c r="AE1477" i="1"/>
  <c r="AE1351" i="1"/>
  <c r="AE471" i="1"/>
  <c r="AE849" i="1"/>
  <c r="AE659" i="1"/>
  <c r="AE567" i="1"/>
  <c r="AE1167" i="1"/>
  <c r="AE910" i="1"/>
  <c r="AE393" i="1"/>
  <c r="AE703" i="1"/>
  <c r="AE1073" i="1"/>
  <c r="AE868" i="1"/>
  <c r="AE490" i="1"/>
  <c r="AE780" i="1"/>
  <c r="AE1407" i="1"/>
  <c r="AE1413" i="1"/>
  <c r="AE1395" i="1"/>
  <c r="AE1401" i="1"/>
  <c r="AE1595" i="1"/>
  <c r="AE1402" i="1"/>
  <c r="AE1076" i="1"/>
  <c r="AE1246" i="1"/>
  <c r="AE1031" i="1"/>
  <c r="AE704" i="1"/>
  <c r="AE689" i="1"/>
  <c r="AE545" i="1"/>
  <c r="AE802" i="1"/>
  <c r="AE1208" i="1"/>
  <c r="AE1253" i="1"/>
  <c r="AE993" i="1"/>
  <c r="AE827" i="1"/>
  <c r="AE688" i="1"/>
  <c r="AE532" i="1"/>
  <c r="AE374" i="1"/>
  <c r="AE1162" i="1"/>
  <c r="AE1207" i="1"/>
  <c r="AE1051" i="1"/>
  <c r="AE862" i="1"/>
  <c r="AE961" i="1"/>
  <c r="AE730" i="1"/>
  <c r="AE630" i="1"/>
  <c r="AE411" i="1"/>
  <c r="AE1236" i="1"/>
  <c r="AE1133" i="1"/>
  <c r="AE1021" i="1"/>
  <c r="AE840" i="1"/>
  <c r="AE876" i="1"/>
  <c r="AE1056" i="1"/>
  <c r="AE613" i="1"/>
  <c r="AE1046" i="1"/>
  <c r="AE498" i="1"/>
  <c r="AE571" i="1"/>
  <c r="AE670" i="1"/>
  <c r="AE509" i="1"/>
  <c r="AE793" i="1"/>
  <c r="AE782" i="1"/>
  <c r="AE1455" i="1"/>
  <c r="AE1577" i="1"/>
  <c r="AE1399" i="1"/>
  <c r="AE1687" i="1"/>
  <c r="AE1628" i="1"/>
  <c r="AE1654" i="1"/>
  <c r="AE1405" i="1"/>
  <c r="AE1543" i="1"/>
  <c r="AE1634" i="1"/>
  <c r="AE1660" i="1"/>
  <c r="AE1418" i="1"/>
  <c r="AE1675" i="1"/>
  <c r="AE1649" i="1"/>
  <c r="AE1708" i="1"/>
  <c r="AE1393" i="1"/>
  <c r="AE1681" i="1"/>
  <c r="AE1622" i="1"/>
  <c r="AE1656" i="1"/>
  <c r="AE1360" i="1"/>
  <c r="AE1417" i="1"/>
  <c r="AE1342" i="1"/>
  <c r="AE1475" i="1"/>
  <c r="AE1371" i="1"/>
  <c r="AE1526" i="1"/>
  <c r="AE1337" i="1"/>
  <c r="AE1159" i="1"/>
  <c r="AE909" i="1"/>
  <c r="AE842" i="1"/>
  <c r="AE696" i="1"/>
  <c r="AE530" i="1"/>
  <c r="AE871" i="1"/>
  <c r="AE1254" i="1"/>
  <c r="AE1171" i="1"/>
  <c r="AE1106" i="1"/>
  <c r="AE1317" i="1"/>
  <c r="AE960" i="1"/>
  <c r="AE914" i="1"/>
  <c r="AE1032" i="1"/>
  <c r="AE644" i="1"/>
  <c r="AE660" i="1"/>
  <c r="AE397" i="1"/>
  <c r="AE484" i="1"/>
  <c r="AE713" i="1"/>
  <c r="AE388" i="1"/>
  <c r="AE654" i="1"/>
  <c r="AE772" i="1"/>
  <c r="AE1294" i="1"/>
  <c r="AE1126" i="1"/>
  <c r="AE1197" i="1"/>
  <c r="AE1093" i="1"/>
  <c r="AE1041" i="1"/>
  <c r="AE1118" i="1"/>
  <c r="AE852" i="1"/>
  <c r="AE888" i="1"/>
  <c r="AE1006" i="1"/>
  <c r="AE625" i="1"/>
  <c r="AE875" i="1"/>
  <c r="AE510" i="1"/>
  <c r="AE583" i="1"/>
  <c r="AE449" i="1"/>
  <c r="AE777" i="1"/>
  <c r="AE1266" i="1"/>
  <c r="AE1183" i="1"/>
  <c r="AE1079" i="1"/>
  <c r="AE1139" i="1"/>
  <c r="AE1281" i="1"/>
  <c r="AE838" i="1"/>
  <c r="AE874" i="1"/>
  <c r="AE1048" i="1"/>
  <c r="AE611" i="1"/>
  <c r="AE762" i="1"/>
  <c r="AE440" i="1"/>
  <c r="AE601" i="1"/>
  <c r="AE443" i="1"/>
  <c r="AE804" i="1"/>
  <c r="AE1244" i="1"/>
  <c r="AE1161" i="1"/>
  <c r="AE1096" i="1"/>
  <c r="AE861" i="1"/>
  <c r="AE1029" i="1"/>
  <c r="AE904" i="1"/>
  <c r="AE992" i="1"/>
  <c r="AE671" i="1"/>
  <c r="AE693" i="1"/>
  <c r="AE387" i="1"/>
  <c r="AE474" i="1"/>
  <c r="AE616" i="1"/>
  <c r="AE531" i="1"/>
  <c r="AE800" i="1"/>
  <c r="AE784" i="1"/>
  <c r="AE1463" i="1"/>
  <c r="AE1451" i="1"/>
  <c r="AE1391" i="1"/>
  <c r="AE1679" i="1"/>
  <c r="AE1620" i="1"/>
  <c r="AE1712" i="1"/>
  <c r="AE1397" i="1"/>
  <c r="AE1685" i="1"/>
  <c r="AE1626" i="1"/>
  <c r="AE1652" i="1"/>
  <c r="AE1424" i="1"/>
  <c r="AE1667" i="1"/>
  <c r="AE1724" i="1"/>
  <c r="AE1700" i="1"/>
  <c r="AE1430" i="1"/>
  <c r="AE1673" i="1"/>
  <c r="AE1717" i="1"/>
  <c r="AE1714" i="1"/>
  <c r="AE1368" i="1"/>
  <c r="AE1377" i="1"/>
  <c r="AE1325" i="1"/>
  <c r="AE1486" i="1"/>
  <c r="AE1324" i="1"/>
  <c r="AE1389" i="1"/>
  <c r="AE1429" i="1"/>
  <c r="AE1349" i="1"/>
  <c r="AE1601" i="1"/>
  <c r="AE1334" i="1"/>
  <c r="AE1594" i="1"/>
  <c r="AE1580" i="1"/>
  <c r="AE1598" i="1"/>
  <c r="AE1592" i="1"/>
  <c r="AE1436" i="1"/>
  <c r="AE543" i="1"/>
  <c r="AE702" i="1"/>
  <c r="AE1034" i="1"/>
  <c r="AE1180" i="1"/>
  <c r="AE464" i="1"/>
  <c r="AE1018" i="1"/>
  <c r="AE1247" i="1"/>
  <c r="AE382" i="1"/>
  <c r="AE996" i="1"/>
  <c r="AE1001" i="1"/>
  <c r="AE1216" i="1"/>
  <c r="AE589" i="1"/>
  <c r="AE712" i="1"/>
  <c r="AE975" i="1"/>
  <c r="AE1190" i="1"/>
  <c r="AE991" i="1"/>
  <c r="AE1410" i="1"/>
  <c r="AE1571" i="1"/>
  <c r="AE1570" i="1"/>
  <c r="AE1556" i="1"/>
  <c r="AE1574" i="1"/>
  <c r="AE1568" i="1"/>
  <c r="AE1444" i="1"/>
  <c r="AE824" i="1"/>
  <c r="AE755" i="1"/>
  <c r="AE1299" i="1"/>
  <c r="AE568" i="1"/>
  <c r="AE1136" i="1"/>
  <c r="AE759" i="1"/>
  <c r="AE380" i="1"/>
  <c r="AE1150" i="1"/>
  <c r="AE1624" i="1"/>
  <c r="AE394" i="1"/>
  <c r="AE622" i="1"/>
  <c r="AE1295" i="1"/>
  <c r="AE1534" i="1"/>
  <c r="AE1396" i="1"/>
  <c r="AE1511" i="1"/>
  <c r="AE1505" i="1"/>
  <c r="AE1523" i="1"/>
  <c r="AE1517" i="1"/>
  <c r="AE1366" i="1"/>
  <c r="AE579" i="1"/>
  <c r="AE990" i="1"/>
  <c r="AE1037" i="1"/>
  <c r="AE1290" i="1"/>
  <c r="AE526" i="1"/>
  <c r="AE1270" i="1"/>
  <c r="AE1170" i="1"/>
  <c r="AE650" i="1"/>
  <c r="AE1052" i="1"/>
  <c r="AE1229" i="1"/>
  <c r="AE424" i="1"/>
  <c r="AE810" i="1"/>
  <c r="AE1047" i="1"/>
  <c r="AE1300" i="1"/>
  <c r="AE1606" i="1"/>
  <c r="AE1441" i="1"/>
  <c r="AE1600" i="1"/>
  <c r="AE1435" i="1"/>
  <c r="AE1445" i="1"/>
  <c r="AE420" i="1"/>
  <c r="AE442" i="1"/>
  <c r="AE578" i="1"/>
  <c r="AE823" i="1"/>
  <c r="AE1149" i="1"/>
  <c r="AE1268" i="1"/>
  <c r="AE593" i="1"/>
  <c r="AE674" i="1"/>
  <c r="AE979" i="1"/>
  <c r="AE1194" i="1"/>
  <c r="AE470" i="1"/>
  <c r="AE976" i="1"/>
  <c r="AE1113" i="1"/>
  <c r="AE778" i="1"/>
  <c r="AE425" i="1"/>
  <c r="AE1000" i="1"/>
  <c r="AE699" i="1"/>
  <c r="AE1538" i="1"/>
  <c r="AE1443" i="1"/>
  <c r="AE1432" i="1"/>
  <c r="AE873" i="1"/>
  <c r="AE845" i="1"/>
  <c r="AE448" i="1"/>
  <c r="AE1263" i="1"/>
  <c r="AE680" i="1"/>
  <c r="AE1335" i="1"/>
  <c r="AE1510" i="1"/>
  <c r="AE1482" i="1"/>
  <c r="AE1476" i="1"/>
  <c r="AE1433" i="1"/>
  <c r="AE1448" i="1"/>
  <c r="AE807" i="1"/>
  <c r="AE681" i="1"/>
  <c r="AE1036" i="1"/>
  <c r="AE1225" i="1"/>
  <c r="AE372" i="1"/>
  <c r="AE682" i="1"/>
  <c r="AE987" i="1"/>
  <c r="AE1202" i="1"/>
  <c r="AE446" i="1"/>
  <c r="AE723" i="1"/>
  <c r="AE1261" i="1"/>
  <c r="AE417" i="1"/>
  <c r="AE643" i="1"/>
  <c r="AE970" i="1"/>
  <c r="AE1235" i="1"/>
  <c r="AE546" i="1"/>
  <c r="AE1512" i="1"/>
  <c r="AE1457" i="1"/>
  <c r="AE1458" i="1"/>
  <c r="AE1539" i="1"/>
  <c r="AE1470" i="1"/>
  <c r="AE1464" i="1"/>
  <c r="AE497" i="1"/>
  <c r="AE544" i="1"/>
  <c r="AE921" i="1"/>
  <c r="AE734" i="1"/>
  <c r="AE1103" i="1"/>
  <c r="AE736" i="1"/>
  <c r="AE911" i="1"/>
  <c r="AE1038" i="1"/>
  <c r="AE1504" i="1"/>
  <c r="AE1636" i="1"/>
  <c r="AE1307" i="1"/>
  <c r="AE867" i="1"/>
  <c r="AE375" i="1"/>
  <c r="AE1593" i="1"/>
  <c r="AE1727" i="1"/>
  <c r="AE1557" i="1"/>
  <c r="AE1690" i="1"/>
  <c r="AE1725" i="1"/>
  <c r="AE1323" i="1"/>
  <c r="AE789" i="1"/>
  <c r="AE916" i="1"/>
  <c r="AE848" i="1"/>
  <c r="AE1193" i="1"/>
  <c r="AE519" i="1"/>
  <c r="AE718" i="1"/>
  <c r="AE1059" i="1"/>
  <c r="AE1215" i="1"/>
  <c r="AE547" i="1"/>
  <c r="AE706" i="1"/>
  <c r="AE969" i="1"/>
  <c r="AE1184" i="1"/>
  <c r="AE626" i="1"/>
  <c r="AE1030" i="1"/>
  <c r="AE858" i="1"/>
  <c r="AE1203" i="1"/>
  <c r="AE764" i="1"/>
  <c r="AE1110" i="1"/>
  <c r="AE1412" i="1"/>
  <c r="AE1370" i="1"/>
  <c r="AE1415" i="1"/>
  <c r="AE1612" i="1"/>
  <c r="AE1602" i="1"/>
  <c r="AE1450" i="1"/>
  <c r="AE1588" i="1"/>
  <c r="AE1484" i="1"/>
  <c r="AE1579" i="1"/>
  <c r="AE1483" i="1"/>
  <c r="AE1369" i="1"/>
  <c r="AE1645" i="1"/>
  <c r="AE1709" i="1"/>
  <c r="AE1631" i="1"/>
  <c r="AE1703" i="1"/>
  <c r="AE1488" i="1"/>
  <c r="AE1653" i="1"/>
  <c r="AE1643" i="1"/>
  <c r="AE1715" i="1"/>
  <c r="AE1419" i="1"/>
  <c r="AE1605" i="1"/>
  <c r="AE441" i="1"/>
  <c r="AE423" i="1"/>
  <c r="AE586" i="1"/>
  <c r="AE731" i="1"/>
  <c r="AE1082" i="1"/>
  <c r="AE944" i="1"/>
  <c r="AE1308" i="1"/>
  <c r="AE455" i="1"/>
  <c r="AE641" i="1"/>
  <c r="AE542" i="1"/>
  <c r="AE753" i="1"/>
  <c r="AE919" i="1"/>
  <c r="AE905" i="1"/>
  <c r="AE1276" i="1"/>
  <c r="AE511" i="1"/>
  <c r="AE768" i="1"/>
  <c r="AE556" i="1"/>
  <c r="AE767" i="1"/>
  <c r="AE933" i="1"/>
  <c r="AE833" i="1"/>
  <c r="AE1152" i="1"/>
  <c r="AE363" i="1"/>
  <c r="AE483" i="1"/>
  <c r="AE408" i="1"/>
  <c r="AE596" i="1"/>
  <c r="AE741" i="1"/>
  <c r="AE1092" i="1"/>
  <c r="AE893" i="1"/>
  <c r="AE1318" i="1"/>
  <c r="AE573" i="1"/>
  <c r="AE878" i="1"/>
  <c r="AE1219" i="1"/>
  <c r="AE1442" i="1"/>
  <c r="AE1569" i="1"/>
  <c r="AE1540" i="1"/>
  <c r="AE1621" i="1"/>
  <c r="AE1519" i="1"/>
  <c r="AE1721" i="1"/>
  <c r="AE1513" i="1"/>
  <c r="AE1625" i="1"/>
  <c r="AE1697" i="1"/>
  <c r="AE1619" i="1"/>
  <c r="AE1525" i="1"/>
  <c r="AE1340" i="1"/>
  <c r="AE1358" i="1"/>
  <c r="AE794" i="1"/>
  <c r="AE400" i="1"/>
  <c r="AE528" i="1"/>
  <c r="AE684" i="1"/>
  <c r="AE1026" i="1"/>
  <c r="AE853" i="1"/>
  <c r="AE1160" i="1"/>
  <c r="AE432" i="1"/>
  <c r="AE813" i="1"/>
  <c r="AE926" i="1"/>
  <c r="AE742" i="1"/>
  <c r="AE548" i="1"/>
  <c r="AE925" i="1"/>
  <c r="AE1282" i="1"/>
  <c r="AE783" i="1"/>
  <c r="AE538" i="1"/>
  <c r="AE931" i="1"/>
  <c r="AE808" i="1"/>
  <c r="AE1524" i="1"/>
  <c r="AE1630" i="1"/>
  <c r="AE1642" i="1"/>
  <c r="AE1587" i="1"/>
  <c r="AE634" i="1"/>
  <c r="AE1260" i="1"/>
  <c r="AE640" i="1"/>
  <c r="AE399" i="1"/>
  <c r="AE949" i="1"/>
  <c r="AE1232" i="1"/>
  <c r="AE779" i="1"/>
  <c r="AE533" i="1"/>
  <c r="AE367" i="1"/>
  <c r="AE1064" i="1"/>
  <c r="AE1251" i="1"/>
  <c r="AE1168" i="1"/>
  <c r="AE788" i="1"/>
  <c r="AE429" i="1"/>
  <c r="AE500" i="1"/>
  <c r="AE923" i="1"/>
  <c r="AB697" i="1"/>
  <c r="AW697" i="1" s="1"/>
  <c r="Y161" i="1"/>
  <c r="Y116" i="1"/>
  <c r="Y108" i="1"/>
  <c r="Y121" i="1"/>
  <c r="Y127" i="1"/>
  <c r="Y118" i="1"/>
  <c r="Y115" i="1"/>
  <c r="Y106" i="1"/>
  <c r="Y86" i="1"/>
  <c r="Y120" i="1"/>
  <c r="Y88" i="1"/>
  <c r="Y133" i="1"/>
  <c r="Y146" i="1"/>
  <c r="Y141" i="1"/>
  <c r="Y296" i="1"/>
  <c r="Y132" i="1"/>
  <c r="Y122" i="1"/>
  <c r="Y135" i="1"/>
  <c r="Y91" i="1"/>
  <c r="Y101" i="1"/>
  <c r="Y136" i="1"/>
  <c r="Y110" i="1"/>
  <c r="Y166" i="1"/>
  <c r="Y137" i="1"/>
  <c r="Y109" i="1"/>
  <c r="Y124" i="1"/>
  <c r="Y98" i="1"/>
  <c r="Y119" i="1"/>
  <c r="Y107" i="1"/>
  <c r="Y117" i="1"/>
  <c r="Y128" i="1"/>
  <c r="Y147" i="1"/>
  <c r="Y153" i="1"/>
  <c r="Y90" i="1"/>
  <c r="Y176" i="1"/>
  <c r="Y390" i="1"/>
  <c r="Y103" i="1"/>
  <c r="Y87" i="1"/>
  <c r="Y94" i="1"/>
  <c r="Y105" i="1"/>
  <c r="Y169" i="1"/>
  <c r="Y145" i="1"/>
  <c r="Y148" i="1"/>
  <c r="Y138" i="1"/>
  <c r="Y97" i="1"/>
  <c r="Y123" i="1"/>
  <c r="Y164" i="1"/>
  <c r="Y152" i="1"/>
  <c r="Y126" i="1"/>
  <c r="Y111" i="1"/>
  <c r="Y99" i="1"/>
  <c r="Y172" i="1"/>
  <c r="Y140" i="1"/>
  <c r="Y114" i="1"/>
  <c r="Y151" i="1"/>
  <c r="Y139" i="1"/>
  <c r="Y134" i="1"/>
  <c r="Y188" i="1"/>
  <c r="Y144" i="1"/>
  <c r="Y125" i="1"/>
  <c r="Y102" i="1"/>
  <c r="AB1622" i="1"/>
  <c r="AW1622" i="1" s="1"/>
  <c r="Y217" i="1"/>
  <c r="Y886" i="1"/>
  <c r="Y528" i="1"/>
  <c r="Y202" i="1"/>
  <c r="Y227" i="1"/>
  <c r="Y1280" i="1"/>
  <c r="Y269" i="1"/>
  <c r="Y505" i="1"/>
  <c r="BH127" i="1"/>
  <c r="BI127" i="1" s="1"/>
  <c r="BJ127" i="1" s="1"/>
  <c r="BG127" i="1"/>
  <c r="BH146" i="1"/>
  <c r="BI146" i="1" s="1"/>
  <c r="BJ146" i="1" s="1"/>
  <c r="BG146" i="1"/>
  <c r="BH150" i="1"/>
  <c r="BI150" i="1" s="1"/>
  <c r="BJ150" i="1" s="1"/>
  <c r="BG150" i="1"/>
  <c r="BH93" i="1"/>
  <c r="BI93" i="1" s="1"/>
  <c r="BJ93" i="1" s="1"/>
  <c r="BG93" i="1"/>
  <c r="BH96" i="1"/>
  <c r="BI96" i="1" s="1"/>
  <c r="BJ96" i="1" s="1"/>
  <c r="BG96" i="1"/>
  <c r="BH106" i="1"/>
  <c r="BI106" i="1" s="1"/>
  <c r="BJ106" i="1" s="1"/>
  <c r="BG106" i="1"/>
  <c r="BH91" i="1"/>
  <c r="BI91" i="1" s="1"/>
  <c r="BJ91" i="1" s="1"/>
  <c r="BG91" i="1"/>
  <c r="BH144" i="1"/>
  <c r="BI144" i="1" s="1"/>
  <c r="BJ144" i="1" s="1"/>
  <c r="BG144" i="1"/>
  <c r="BH148" i="1"/>
  <c r="BI148" i="1" s="1"/>
  <c r="BJ148" i="1" s="1"/>
  <c r="BG148" i="1"/>
  <c r="BH124" i="1"/>
  <c r="BI124" i="1" s="1"/>
  <c r="BJ124" i="1" s="1"/>
  <c r="BG124" i="1"/>
  <c r="BH134" i="1"/>
  <c r="BI134" i="1" s="1"/>
  <c r="BJ134" i="1" s="1"/>
  <c r="BG134" i="1"/>
  <c r="BH142" i="1"/>
  <c r="BI142" i="1" s="1"/>
  <c r="BJ142" i="1" s="1"/>
  <c r="BG142" i="1"/>
  <c r="BH97" i="1"/>
  <c r="BI97" i="1" s="1"/>
  <c r="BJ97" i="1" s="1"/>
  <c r="BG97" i="1"/>
  <c r="BH101" i="1"/>
  <c r="BI101" i="1" s="1"/>
  <c r="BJ101" i="1" s="1"/>
  <c r="BG101" i="1"/>
  <c r="BH136" i="1"/>
  <c r="BI136" i="1" s="1"/>
  <c r="BJ136" i="1" s="1"/>
  <c r="BG136" i="1"/>
  <c r="BH147" i="1"/>
  <c r="BI147" i="1" s="1"/>
  <c r="BJ147" i="1" s="1"/>
  <c r="BG147" i="1"/>
  <c r="BH86" i="1"/>
  <c r="BI86" i="1" s="1"/>
  <c r="BJ86" i="1" s="1"/>
  <c r="BG86" i="1"/>
  <c r="BH154" i="1"/>
  <c r="BI154" i="1" s="1"/>
  <c r="BJ154" i="1" s="1"/>
  <c r="BG154" i="1"/>
  <c r="BH90" i="1"/>
  <c r="BI90" i="1" s="1"/>
  <c r="BJ90" i="1" s="1"/>
  <c r="BG90" i="1"/>
  <c r="BH157" i="1"/>
  <c r="BI157" i="1" s="1"/>
  <c r="BJ157" i="1" s="1"/>
  <c r="BG157" i="1"/>
  <c r="BH149" i="1"/>
  <c r="BI149" i="1" s="1"/>
  <c r="BJ149" i="1" s="1"/>
  <c r="BG149" i="1"/>
  <c r="BH113" i="1"/>
  <c r="BI113" i="1" s="1"/>
  <c r="BJ113" i="1" s="1"/>
  <c r="BG113" i="1"/>
  <c r="BH117" i="1"/>
  <c r="BI117" i="1" s="1"/>
  <c r="BJ117" i="1" s="1"/>
  <c r="BG117" i="1"/>
  <c r="BH145" i="1"/>
  <c r="BI145" i="1" s="1"/>
  <c r="BJ145" i="1" s="1"/>
  <c r="BG145" i="1"/>
  <c r="BH155" i="1"/>
  <c r="BI155" i="1" s="1"/>
  <c r="BJ155" i="1" s="1"/>
  <c r="BG155" i="1"/>
  <c r="BH143" i="1"/>
  <c r="BI143" i="1" s="1"/>
  <c r="BJ143" i="1" s="1"/>
  <c r="BG143" i="1"/>
  <c r="BH94" i="1"/>
  <c r="BI94" i="1" s="1"/>
  <c r="BJ94" i="1" s="1"/>
  <c r="BG94" i="1"/>
  <c r="BH111" i="1"/>
  <c r="BI111" i="1" s="1"/>
  <c r="BJ111" i="1" s="1"/>
  <c r="BG111" i="1"/>
  <c r="BH115" i="1"/>
  <c r="BI115" i="1" s="1"/>
  <c r="BJ115" i="1" s="1"/>
  <c r="BG115" i="1"/>
  <c r="BH108" i="1"/>
  <c r="BI108" i="1" s="1"/>
  <c r="BJ108" i="1" s="1"/>
  <c r="BG108" i="1"/>
  <c r="BH118" i="1"/>
  <c r="BI118" i="1" s="1"/>
  <c r="BJ118" i="1" s="1"/>
  <c r="BG118" i="1"/>
  <c r="BH110" i="1"/>
  <c r="BI110" i="1" s="1"/>
  <c r="BJ110" i="1" s="1"/>
  <c r="BG110" i="1"/>
  <c r="BH135" i="1"/>
  <c r="BI135" i="1" s="1"/>
  <c r="BJ135" i="1" s="1"/>
  <c r="BG135" i="1"/>
  <c r="BH139" i="1"/>
  <c r="BI139" i="1" s="1"/>
  <c r="BJ139" i="1" s="1"/>
  <c r="BG139" i="1"/>
  <c r="BH120" i="1"/>
  <c r="BI120" i="1" s="1"/>
  <c r="BJ120" i="1" s="1"/>
  <c r="BG120" i="1"/>
  <c r="BH130" i="1"/>
  <c r="BI130" i="1" s="1"/>
  <c r="BJ130" i="1" s="1"/>
  <c r="BG130" i="1"/>
  <c r="BH92" i="1"/>
  <c r="BI92" i="1" s="1"/>
  <c r="BJ92" i="1" s="1"/>
  <c r="BG92" i="1"/>
  <c r="BH100" i="1"/>
  <c r="BI100" i="1" s="1"/>
  <c r="BJ100" i="1" s="1"/>
  <c r="BG100" i="1"/>
  <c r="BH152" i="1"/>
  <c r="BI152" i="1" s="1"/>
  <c r="BJ152" i="1" s="1"/>
  <c r="BG152" i="1"/>
  <c r="BH156" i="1"/>
  <c r="BI156" i="1" s="1"/>
  <c r="BJ156" i="1" s="1"/>
  <c r="BG156" i="1"/>
  <c r="BH128" i="1"/>
  <c r="BI128" i="1" s="1"/>
  <c r="BJ128" i="1" s="1"/>
  <c r="BG128" i="1"/>
  <c r="BH138" i="1"/>
  <c r="BI138" i="1" s="1"/>
  <c r="BJ138" i="1" s="1"/>
  <c r="BG138" i="1"/>
  <c r="BH99" i="1"/>
  <c r="BI99" i="1" s="1"/>
  <c r="BJ99" i="1" s="1"/>
  <c r="BG99" i="1"/>
  <c r="BH137" i="1"/>
  <c r="BI137" i="1" s="1"/>
  <c r="BJ137" i="1" s="1"/>
  <c r="BG137" i="1"/>
  <c r="BH141" i="1"/>
  <c r="BI141" i="1" s="1"/>
  <c r="BJ141" i="1" s="1"/>
  <c r="BG141" i="1"/>
  <c r="BH95" i="1"/>
  <c r="BI95" i="1" s="1"/>
  <c r="BJ95" i="1" s="1"/>
  <c r="BG95" i="1"/>
  <c r="BH102" i="1"/>
  <c r="BI102" i="1" s="1"/>
  <c r="BJ102" i="1" s="1"/>
  <c r="BG102" i="1"/>
  <c r="BH88" i="1"/>
  <c r="BI88" i="1" s="1"/>
  <c r="BJ88" i="1" s="1"/>
  <c r="BG88" i="1"/>
  <c r="BH103" i="1"/>
  <c r="BI103" i="1" s="1"/>
  <c r="BJ103" i="1" s="1"/>
  <c r="BG103" i="1"/>
  <c r="BH107" i="1"/>
  <c r="BI107" i="1" s="1"/>
  <c r="BJ107" i="1" s="1"/>
  <c r="BG107" i="1"/>
  <c r="BH104" i="1"/>
  <c r="BI104" i="1" s="1"/>
  <c r="BJ104" i="1" s="1"/>
  <c r="BG104" i="1"/>
  <c r="BH114" i="1"/>
  <c r="BI114" i="1" s="1"/>
  <c r="BJ114" i="1" s="1"/>
  <c r="BG114" i="1"/>
  <c r="BH125" i="1"/>
  <c r="BI125" i="1" s="1"/>
  <c r="BJ125" i="1" s="1"/>
  <c r="BG125" i="1"/>
  <c r="BH131" i="1"/>
  <c r="BI131" i="1" s="1"/>
  <c r="BJ131" i="1" s="1"/>
  <c r="BG131" i="1"/>
  <c r="BH126" i="1"/>
  <c r="BI126" i="1" s="1"/>
  <c r="BJ126" i="1" s="1"/>
  <c r="BG126" i="1"/>
  <c r="BH119" i="1"/>
  <c r="BI119" i="1" s="1"/>
  <c r="BJ119" i="1" s="1"/>
  <c r="BG119" i="1"/>
  <c r="BH123" i="1"/>
  <c r="BI123" i="1" s="1"/>
  <c r="BJ123" i="1" s="1"/>
  <c r="BG123" i="1"/>
  <c r="BH112" i="1"/>
  <c r="BI112" i="1" s="1"/>
  <c r="BJ112" i="1" s="1"/>
  <c r="BG112" i="1"/>
  <c r="BH122" i="1"/>
  <c r="BI122" i="1" s="1"/>
  <c r="BJ122" i="1" s="1"/>
  <c r="BG122" i="1"/>
  <c r="BH132" i="1"/>
  <c r="BI132" i="1" s="1"/>
  <c r="BJ132" i="1" s="1"/>
  <c r="BG132" i="1"/>
  <c r="BH105" i="1"/>
  <c r="BI105" i="1" s="1"/>
  <c r="BJ105" i="1" s="1"/>
  <c r="BG105" i="1"/>
  <c r="BH109" i="1"/>
  <c r="BI109" i="1" s="1"/>
  <c r="BJ109" i="1" s="1"/>
  <c r="BG109" i="1"/>
  <c r="BH140" i="1"/>
  <c r="BI140" i="1" s="1"/>
  <c r="BJ140" i="1" s="1"/>
  <c r="BG140" i="1"/>
  <c r="BH151" i="1"/>
  <c r="BI151" i="1" s="1"/>
  <c r="BJ151" i="1" s="1"/>
  <c r="BG151" i="1"/>
  <c r="BH116" i="1"/>
  <c r="BI116" i="1" s="1"/>
  <c r="BJ116" i="1" s="1"/>
  <c r="BG116" i="1"/>
  <c r="BH129" i="1"/>
  <c r="BI129" i="1" s="1"/>
  <c r="BJ129" i="1" s="1"/>
  <c r="BG129" i="1"/>
  <c r="BH133" i="1"/>
  <c r="BI133" i="1" s="1"/>
  <c r="BJ133" i="1" s="1"/>
  <c r="BG133" i="1"/>
  <c r="BH153" i="1"/>
  <c r="BI153" i="1" s="1"/>
  <c r="BJ153" i="1" s="1"/>
  <c r="BG153" i="1"/>
  <c r="BH89" i="1"/>
  <c r="BI89" i="1" s="1"/>
  <c r="BJ89" i="1" s="1"/>
  <c r="BG89" i="1"/>
  <c r="BH98" i="1"/>
  <c r="BI98" i="1" s="1"/>
  <c r="BJ98" i="1" s="1"/>
  <c r="BG98" i="1"/>
  <c r="BH121" i="1"/>
  <c r="BI121" i="1" s="1"/>
  <c r="BJ121" i="1" s="1"/>
  <c r="BG121" i="1"/>
  <c r="Y231" i="1"/>
  <c r="Y187" i="1"/>
  <c r="Y245" i="1"/>
  <c r="Y275" i="1"/>
  <c r="Y218" i="1"/>
  <c r="Y1733" i="1"/>
  <c r="AB571" i="1"/>
  <c r="AW571" i="1" s="1"/>
  <c r="AO74" i="1"/>
  <c r="BE74" i="1" s="1"/>
  <c r="Y699" i="1"/>
  <c r="Y257" i="1"/>
  <c r="Y303" i="1"/>
  <c r="Y256" i="1"/>
  <c r="Y244" i="1"/>
  <c r="Y253" i="1"/>
  <c r="AB431" i="1"/>
  <c r="AW431" i="1" s="1"/>
  <c r="AP166" i="1"/>
  <c r="AQ166" i="1" s="1"/>
  <c r="BF166" i="1" s="1"/>
  <c r="AP163" i="1"/>
  <c r="AQ163" i="1" s="1"/>
  <c r="BF163" i="1" s="1"/>
  <c r="AP160" i="1"/>
  <c r="AQ160" i="1" s="1"/>
  <c r="BF160" i="1" s="1"/>
  <c r="AP176" i="1"/>
  <c r="AQ176" i="1" s="1"/>
  <c r="BF176" i="1" s="1"/>
  <c r="AP173" i="1"/>
  <c r="AQ173" i="1" s="1"/>
  <c r="BF173" i="1" s="1"/>
  <c r="AP162" i="1"/>
  <c r="AQ162" i="1" s="1"/>
  <c r="BF162" i="1" s="1"/>
  <c r="AP175" i="1"/>
  <c r="AQ175" i="1" s="1"/>
  <c r="BF175" i="1" s="1"/>
  <c r="AP170" i="1"/>
  <c r="AQ170" i="1" s="1"/>
  <c r="BF170" i="1" s="1"/>
  <c r="AP167" i="1"/>
  <c r="AQ167" i="1" s="1"/>
  <c r="BF167" i="1" s="1"/>
  <c r="AP164" i="1"/>
  <c r="AQ164" i="1" s="1"/>
  <c r="BF164" i="1" s="1"/>
  <c r="AP161" i="1"/>
  <c r="AQ161" i="1" s="1"/>
  <c r="BF161" i="1" s="1"/>
  <c r="AP177" i="1"/>
  <c r="AQ177" i="1" s="1"/>
  <c r="BF177" i="1" s="1"/>
  <c r="AP159" i="1"/>
  <c r="AQ159" i="1" s="1"/>
  <c r="BF159" i="1" s="1"/>
  <c r="AP172" i="1"/>
  <c r="AQ172" i="1" s="1"/>
  <c r="BF172" i="1" s="1"/>
  <c r="AP174" i="1"/>
  <c r="AQ174" i="1" s="1"/>
  <c r="BF174" i="1" s="1"/>
  <c r="AP171" i="1"/>
  <c r="AQ171" i="1" s="1"/>
  <c r="BF171" i="1" s="1"/>
  <c r="AP168" i="1"/>
  <c r="AQ168" i="1" s="1"/>
  <c r="BF168" i="1" s="1"/>
  <c r="AP165" i="1"/>
  <c r="AQ165" i="1" s="1"/>
  <c r="BF165" i="1" s="1"/>
  <c r="AP158" i="1"/>
  <c r="AQ158" i="1" s="1"/>
  <c r="BF158" i="1" s="1"/>
  <c r="AP169" i="1"/>
  <c r="AQ169" i="1" s="1"/>
  <c r="BF169" i="1" s="1"/>
  <c r="AO144" i="1"/>
  <c r="BE144" i="1" s="1"/>
  <c r="AN150" i="1"/>
  <c r="AO150" i="1" s="1"/>
  <c r="BE150" i="1" s="1"/>
  <c r="AN159" i="1"/>
  <c r="AO159" i="1" s="1"/>
  <c r="BE159" i="1" s="1"/>
  <c r="AN156" i="1"/>
  <c r="AO156" i="1" s="1"/>
  <c r="BE156" i="1" s="1"/>
  <c r="AN158" i="1"/>
  <c r="AO158" i="1" s="1"/>
  <c r="BE158" i="1" s="1"/>
  <c r="AN148" i="1"/>
  <c r="AO148" i="1" s="1"/>
  <c r="BE148" i="1" s="1"/>
  <c r="AN149" i="1"/>
  <c r="AO149" i="1" s="1"/>
  <c r="BE149" i="1" s="1"/>
  <c r="AN151" i="1"/>
  <c r="AO151" i="1" s="1"/>
  <c r="BE151" i="1" s="1"/>
  <c r="AN146" i="1"/>
  <c r="AO146" i="1" s="1"/>
  <c r="BE146" i="1" s="1"/>
  <c r="AN147" i="1"/>
  <c r="AO147" i="1" s="1"/>
  <c r="BE147" i="1" s="1"/>
  <c r="AN157" i="1"/>
  <c r="AO157" i="1" s="1"/>
  <c r="BE157" i="1" s="1"/>
  <c r="AN162" i="1"/>
  <c r="AO162" i="1" s="1"/>
  <c r="BE162" i="1" s="1"/>
  <c r="AN155" i="1"/>
  <c r="AO155" i="1" s="1"/>
  <c r="BE155" i="1" s="1"/>
  <c r="AN153" i="1"/>
  <c r="AO153" i="1" s="1"/>
  <c r="BE153" i="1" s="1"/>
  <c r="AN161" i="1"/>
  <c r="AO161" i="1" s="1"/>
  <c r="BE161" i="1" s="1"/>
  <c r="AN160" i="1"/>
  <c r="AO160" i="1" s="1"/>
  <c r="BE160" i="1" s="1"/>
  <c r="AN163" i="1"/>
  <c r="AN154" i="1"/>
  <c r="AO154" i="1" s="1"/>
  <c r="BE154" i="1" s="1"/>
  <c r="AN145" i="1"/>
  <c r="AO145" i="1" s="1"/>
  <c r="BE145" i="1" s="1"/>
  <c r="AN152" i="1"/>
  <c r="AO152" i="1" s="1"/>
  <c r="BE152" i="1" s="1"/>
  <c r="AO90" i="1"/>
  <c r="BE90" i="1" s="1"/>
  <c r="Y301" i="1"/>
  <c r="Y1147" i="1"/>
  <c r="Y287" i="1"/>
  <c r="Y280" i="1"/>
  <c r="Y226" i="1"/>
  <c r="Y545" i="1"/>
  <c r="Y293" i="1"/>
  <c r="Y859" i="1"/>
  <c r="Y250" i="1"/>
  <c r="Y263" i="1"/>
  <c r="Y292" i="1"/>
  <c r="Y261" i="1"/>
  <c r="Y193" i="1"/>
  <c r="Y295" i="1"/>
  <c r="Y208" i="1"/>
  <c r="Y698" i="1"/>
  <c r="Y276" i="1"/>
  <c r="Y283" i="1"/>
  <c r="Y247" i="1"/>
  <c r="Y304" i="1"/>
  <c r="AB1656" i="1"/>
  <c r="AW1656" i="1" s="1"/>
  <c r="AB806" i="1"/>
  <c r="AW806" i="1" s="1"/>
  <c r="AB855" i="1"/>
  <c r="AW855" i="1" s="1"/>
  <c r="Y158" i="1"/>
  <c r="Y175" i="1"/>
  <c r="Y184" i="1"/>
  <c r="Y571" i="1"/>
  <c r="Y284" i="1"/>
  <c r="Y338" i="1"/>
  <c r="Y204" i="1"/>
  <c r="Y270" i="1"/>
  <c r="Y258" i="1"/>
  <c r="AB709" i="1"/>
  <c r="AW709" i="1" s="1"/>
  <c r="Y1356" i="1"/>
  <c r="Y248" i="1"/>
  <c r="Y262" i="1"/>
  <c r="Y192" i="1"/>
  <c r="Y1516" i="1"/>
  <c r="Y268" i="1"/>
  <c r="Y237" i="1"/>
  <c r="Y232" i="1"/>
  <c r="Y1158" i="1"/>
  <c r="Y225" i="1"/>
  <c r="Y273" i="1"/>
  <c r="Y298" i="1"/>
  <c r="Y213" i="1"/>
  <c r="Y216" i="1"/>
  <c r="AB599" i="1"/>
  <c r="AW599" i="1" s="1"/>
  <c r="AB667" i="1"/>
  <c r="AW667" i="1" s="1"/>
  <c r="Y1325" i="1"/>
  <c r="Y240" i="1"/>
  <c r="Y1087" i="1"/>
  <c r="Y199" i="1"/>
  <c r="Y841" i="1"/>
  <c r="Y196" i="1"/>
  <c r="Y919" i="1"/>
  <c r="Y205" i="1"/>
  <c r="Y775" i="1"/>
  <c r="Y219" i="1"/>
  <c r="Y290" i="1"/>
  <c r="Y206" i="1"/>
  <c r="Y281" i="1"/>
  <c r="Y595" i="1"/>
  <c r="Y207" i="1"/>
  <c r="Y887" i="1"/>
  <c r="Y594" i="1"/>
  <c r="Y1007" i="1"/>
  <c r="Y195" i="1"/>
  <c r="Y249" i="1"/>
  <c r="Y294" i="1"/>
  <c r="AB1203" i="1"/>
  <c r="AW1203" i="1" s="1"/>
  <c r="AB1018" i="1"/>
  <c r="AW1018" i="1" s="1"/>
  <c r="Y168" i="1"/>
  <c r="Y177" i="1"/>
  <c r="Y1693" i="1"/>
  <c r="Y934" i="1"/>
  <c r="Y289" i="1"/>
  <c r="Y201" i="1"/>
  <c r="Y823" i="1"/>
  <c r="Y812" i="1"/>
  <c r="Y246" i="1"/>
  <c r="Y215" i="1"/>
  <c r="Y255" i="1"/>
  <c r="Y282" i="1"/>
  <c r="Y910" i="1"/>
  <c r="Y228" i="1"/>
  <c r="Y286" i="1"/>
  <c r="Y1182" i="1"/>
  <c r="Y305" i="1"/>
  <c r="Y189" i="1"/>
  <c r="Y1099" i="1"/>
  <c r="Y992" i="1"/>
  <c r="Y291" i="1"/>
  <c r="Y203" i="1"/>
  <c r="Y288" i="1"/>
  <c r="Y442" i="1"/>
  <c r="Y234" i="1"/>
  <c r="Y236" i="1"/>
  <c r="Y222" i="1"/>
  <c r="Y661" i="1"/>
  <c r="Y272" i="1"/>
  <c r="Y1112" i="1"/>
  <c r="Y279" i="1"/>
  <c r="Y191" i="1"/>
  <c r="Y271" i="1"/>
  <c r="Y210" i="1"/>
  <c r="Y212" i="1"/>
  <c r="Y198" i="1"/>
  <c r="Y285" i="1"/>
  <c r="Y197" i="1"/>
  <c r="Y452" i="1"/>
  <c r="Y242" i="1"/>
  <c r="Y211" i="1"/>
  <c r="Y239" i="1"/>
  <c r="Y241" i="1"/>
  <c r="Y251" i="1"/>
  <c r="Y214" i="1"/>
  <c r="AB563" i="1"/>
  <c r="AW563" i="1" s="1"/>
  <c r="AB926" i="1"/>
  <c r="AW926" i="1" s="1"/>
  <c r="AB889" i="1"/>
  <c r="AW889" i="1" s="1"/>
  <c r="AB759" i="1"/>
  <c r="AW759" i="1" s="1"/>
  <c r="AB1475" i="1"/>
  <c r="AW1475" i="1" s="1"/>
  <c r="AB857" i="1"/>
  <c r="AW857" i="1" s="1"/>
  <c r="AB1548" i="1"/>
  <c r="AW1548" i="1" s="1"/>
  <c r="AB757" i="1"/>
  <c r="AW757" i="1" s="1"/>
  <c r="AB1703" i="1"/>
  <c r="AW1703" i="1" s="1"/>
  <c r="AB1124" i="1"/>
  <c r="AW1124" i="1" s="1"/>
  <c r="Y171" i="1"/>
  <c r="Y159" i="1"/>
  <c r="Y160" i="1"/>
  <c r="Y183" i="1"/>
  <c r="Y162" i="1"/>
  <c r="Y180" i="1"/>
  <c r="Y167" i="1"/>
  <c r="AB43" i="1"/>
  <c r="AW43" i="1" s="1"/>
  <c r="AB104" i="1"/>
  <c r="AW104" i="1" s="1"/>
  <c r="AB58" i="1"/>
  <c r="AW58" i="1" s="1"/>
  <c r="AB124" i="1"/>
  <c r="AW124" i="1" s="1"/>
  <c r="AB78" i="1"/>
  <c r="AW78" i="1" s="1"/>
  <c r="AB144" i="1"/>
  <c r="AW144" i="1" s="1"/>
  <c r="AB132" i="1"/>
  <c r="AW132" i="1" s="1"/>
  <c r="AB54" i="1"/>
  <c r="AW54" i="1" s="1"/>
  <c r="AB65" i="1"/>
  <c r="AW65" i="1" s="1"/>
  <c r="AB111" i="1"/>
  <c r="AW111" i="1" s="1"/>
  <c r="AB56" i="1"/>
  <c r="AW56" i="1" s="1"/>
  <c r="AB102" i="1"/>
  <c r="AW102" i="1" s="1"/>
  <c r="AB137" i="1"/>
  <c r="AW137" i="1" s="1"/>
  <c r="AB77" i="1"/>
  <c r="AW77" i="1" s="1"/>
  <c r="AB123" i="1"/>
  <c r="AW123" i="1" s="1"/>
  <c r="AB68" i="1"/>
  <c r="AW68" i="1" s="1"/>
  <c r="AB114" i="1"/>
  <c r="AW114" i="1" s="1"/>
  <c r="AB55" i="1"/>
  <c r="AW55" i="1" s="1"/>
  <c r="AB101" i="1"/>
  <c r="AW101" i="1" s="1"/>
  <c r="AB151" i="1"/>
  <c r="AW151" i="1" s="1"/>
  <c r="AB87" i="1"/>
  <c r="AW87" i="1" s="1"/>
  <c r="AB142" i="1"/>
  <c r="AW142" i="1" s="1"/>
  <c r="AB83" i="1"/>
  <c r="AW83" i="1" s="1"/>
  <c r="AB129" i="1"/>
  <c r="AW129" i="1" s="1"/>
  <c r="AB69" i="1"/>
  <c r="AW69" i="1" s="1"/>
  <c r="AB115" i="1"/>
  <c r="AW115" i="1" s="1"/>
  <c r="AB154" i="1"/>
  <c r="AW154" i="1" s="1"/>
  <c r="AB90" i="1"/>
  <c r="AW90" i="1" s="1"/>
  <c r="AB141" i="1"/>
  <c r="AW141" i="1" s="1"/>
  <c r="AB120" i="1"/>
  <c r="AW120" i="1" s="1"/>
  <c r="AB74" i="1"/>
  <c r="AW74" i="1" s="1"/>
  <c r="AB140" i="1"/>
  <c r="AW140" i="1" s="1"/>
  <c r="AB50" i="1"/>
  <c r="AW50" i="1" s="1"/>
  <c r="AB44" i="1"/>
  <c r="AW44" i="1" s="1"/>
  <c r="AB116" i="1"/>
  <c r="AW116" i="1" s="1"/>
  <c r="AB95" i="1"/>
  <c r="AW95" i="1" s="1"/>
  <c r="AB150" i="1"/>
  <c r="AW150" i="1" s="1"/>
  <c r="AB75" i="1"/>
  <c r="AW75" i="1" s="1"/>
  <c r="AB61" i="1"/>
  <c r="AW61" i="1" s="1"/>
  <c r="AB107" i="1"/>
  <c r="AW107" i="1" s="1"/>
  <c r="AB52" i="1"/>
  <c r="AW52" i="1" s="1"/>
  <c r="AB149" i="1"/>
  <c r="AW149" i="1" s="1"/>
  <c r="AB47" i="1"/>
  <c r="AW47" i="1" s="1"/>
  <c r="AB135" i="1"/>
  <c r="AW135" i="1" s="1"/>
  <c r="AB126" i="1"/>
  <c r="AW126" i="1" s="1"/>
  <c r="AB67" i="1"/>
  <c r="AW67" i="1" s="1"/>
  <c r="AB113" i="1"/>
  <c r="AW113" i="1" s="1"/>
  <c r="AB99" i="1"/>
  <c r="AW99" i="1" s="1"/>
  <c r="AB138" i="1"/>
  <c r="AW138" i="1" s="1"/>
  <c r="AB79" i="1"/>
  <c r="AW79" i="1" s="1"/>
  <c r="AB96" i="1"/>
  <c r="AW96" i="1" s="1"/>
  <c r="AB49" i="1"/>
  <c r="AW49" i="1" s="1"/>
  <c r="AB121" i="1"/>
  <c r="AW121" i="1" s="1"/>
  <c r="AB98" i="1"/>
  <c r="AW98" i="1" s="1"/>
  <c r="AB80" i="1"/>
  <c r="AW80" i="1" s="1"/>
  <c r="AB53" i="1"/>
  <c r="AW53" i="1" s="1"/>
  <c r="AB125" i="1"/>
  <c r="AW125" i="1" s="1"/>
  <c r="AB136" i="1"/>
  <c r="AW136" i="1" s="1"/>
  <c r="AB92" i="1"/>
  <c r="AW92" i="1" s="1"/>
  <c r="AB156" i="1"/>
  <c r="AW156" i="1" s="1"/>
  <c r="AB112" i="1"/>
  <c r="AW112" i="1" s="1"/>
  <c r="AB66" i="1"/>
  <c r="AW66" i="1" s="1"/>
  <c r="AB148" i="1"/>
  <c r="AW148" i="1" s="1"/>
  <c r="AB70" i="1"/>
  <c r="AW70" i="1" s="1"/>
  <c r="AB143" i="1"/>
  <c r="AW143" i="1" s="1"/>
  <c r="AB46" i="1"/>
  <c r="AW46" i="1" s="1"/>
  <c r="AB134" i="1"/>
  <c r="AW134" i="1" s="1"/>
  <c r="AB59" i="1"/>
  <c r="AW59" i="1" s="1"/>
  <c r="AB105" i="1"/>
  <c r="AW105" i="1" s="1"/>
  <c r="AB155" i="1"/>
  <c r="AW155" i="1" s="1"/>
  <c r="AB91" i="1"/>
  <c r="AW91" i="1" s="1"/>
  <c r="AB146" i="1"/>
  <c r="AW146" i="1" s="1"/>
  <c r="AB45" i="1"/>
  <c r="AW45" i="1" s="1"/>
  <c r="AB133" i="1"/>
  <c r="AW133" i="1" s="1"/>
  <c r="AB73" i="1"/>
  <c r="AW73" i="1" s="1"/>
  <c r="AB119" i="1"/>
  <c r="AW119" i="1" s="1"/>
  <c r="AB64" i="1"/>
  <c r="AW64" i="1" s="1"/>
  <c r="AB110" i="1"/>
  <c r="AW110" i="1" s="1"/>
  <c r="AB51" i="1"/>
  <c r="AW51" i="1" s="1"/>
  <c r="AB97" i="1"/>
  <c r="AW97" i="1" s="1"/>
  <c r="AB147" i="1"/>
  <c r="AW147" i="1" s="1"/>
  <c r="AB76" i="1"/>
  <c r="AW76" i="1" s="1"/>
  <c r="AB122" i="1"/>
  <c r="AW122" i="1" s="1"/>
  <c r="AB63" i="1"/>
  <c r="AW63" i="1" s="1"/>
  <c r="AB109" i="1"/>
  <c r="AW109" i="1" s="1"/>
  <c r="AB152" i="1"/>
  <c r="AW152" i="1" s="1"/>
  <c r="AB82" i="1"/>
  <c r="AW82" i="1" s="1"/>
  <c r="AB72" i="1"/>
  <c r="AW72" i="1" s="1"/>
  <c r="AB139" i="1"/>
  <c r="AW139" i="1" s="1"/>
  <c r="AB117" i="1"/>
  <c r="AW117" i="1" s="1"/>
  <c r="AB94" i="1"/>
  <c r="AW94" i="1" s="1"/>
  <c r="AB60" i="1"/>
  <c r="AW60" i="1" s="1"/>
  <c r="AB108" i="1"/>
  <c r="AW108" i="1" s="1"/>
  <c r="AB100" i="1"/>
  <c r="AW100" i="1" s="1"/>
  <c r="AB118" i="1"/>
  <c r="AW118" i="1" s="1"/>
  <c r="AB84" i="1"/>
  <c r="AW84" i="1" s="1"/>
  <c r="AB145" i="1"/>
  <c r="AW145" i="1" s="1"/>
  <c r="AB106" i="1"/>
  <c r="AW106" i="1" s="1"/>
  <c r="AB127" i="1"/>
  <c r="AW127" i="1" s="1"/>
  <c r="AB71" i="1"/>
  <c r="AW71" i="1" s="1"/>
  <c r="AB93" i="1"/>
  <c r="AW93" i="1" s="1"/>
  <c r="AB57" i="1"/>
  <c r="AW57" i="1" s="1"/>
  <c r="AB128" i="1"/>
  <c r="AW128" i="1" s="1"/>
  <c r="AB48" i="1"/>
  <c r="AW48" i="1" s="1"/>
  <c r="AB62" i="1"/>
  <c r="AW62" i="1" s="1"/>
  <c r="AB81" i="1"/>
  <c r="AW81" i="1" s="1"/>
  <c r="AB153" i="1"/>
  <c r="AW153" i="1" s="1"/>
  <c r="AB130" i="1"/>
  <c r="AW130" i="1" s="1"/>
  <c r="AB103" i="1"/>
  <c r="AW103" i="1" s="1"/>
  <c r="AB85" i="1"/>
  <c r="AW85" i="1" s="1"/>
  <c r="AB86" i="1"/>
  <c r="AW86" i="1" s="1"/>
  <c r="AB88" i="1"/>
  <c r="AW88" i="1" s="1"/>
  <c r="AB89" i="1"/>
  <c r="AW89" i="1" s="1"/>
  <c r="AB131" i="1"/>
  <c r="AW131" i="1" s="1"/>
  <c r="Y1721" i="1"/>
  <c r="Y1633" i="1"/>
  <c r="Y1661" i="1"/>
  <c r="AB1467" i="1"/>
  <c r="AW1467" i="1" s="1"/>
  <c r="AB848" i="1"/>
  <c r="AW848" i="1" s="1"/>
  <c r="AB1537" i="1"/>
  <c r="AW1537" i="1" s="1"/>
  <c r="AB1232" i="1"/>
  <c r="AW1232" i="1" s="1"/>
  <c r="Y170" i="1"/>
  <c r="AB489" i="1"/>
  <c r="AW489" i="1" s="1"/>
  <c r="AB1342" i="1"/>
  <c r="AW1342" i="1" s="1"/>
  <c r="AB727" i="1"/>
  <c r="AW727" i="1" s="1"/>
  <c r="AB1056" i="1"/>
  <c r="AW1056" i="1" s="1"/>
  <c r="AB1428" i="1"/>
  <c r="AW1428" i="1" s="1"/>
  <c r="AB1636" i="1"/>
  <c r="AW1636" i="1" s="1"/>
  <c r="Y181" i="1"/>
  <c r="Y1587" i="1"/>
  <c r="Y1429" i="1"/>
  <c r="Y431" i="1"/>
  <c r="Y264" i="1"/>
  <c r="Y233" i="1"/>
  <c r="Y360" i="1"/>
  <c r="Y299" i="1"/>
  <c r="Y238" i="1"/>
  <c r="Y1041" i="1"/>
  <c r="Y224" i="1"/>
  <c r="Y194" i="1"/>
  <c r="Y259" i="1"/>
  <c r="Y190" i="1"/>
  <c r="Y1760" i="1"/>
  <c r="Y650" i="1"/>
  <c r="Y252" i="1"/>
  <c r="Y221" i="1"/>
  <c r="Y607" i="1"/>
  <c r="Y525" i="1"/>
  <c r="Y266" i="1"/>
  <c r="Y235" i="1"/>
  <c r="Y200" i="1"/>
  <c r="Y265" i="1"/>
  <c r="Y267" i="1"/>
  <c r="Y725" i="1"/>
  <c r="Y1197" i="1"/>
  <c r="Y297" i="1"/>
  <c r="Y209" i="1"/>
  <c r="Y961" i="1"/>
  <c r="Y254" i="1"/>
  <c r="Y223" i="1"/>
  <c r="Y278" i="1"/>
  <c r="Y243" i="1"/>
  <c r="Y277" i="1"/>
  <c r="Y1111" i="1"/>
  <c r="Y260" i="1"/>
  <c r="Y229" i="1"/>
  <c r="Y369" i="1"/>
  <c r="Y274" i="1"/>
  <c r="Y300" i="1"/>
  <c r="Y302" i="1"/>
  <c r="Y664" i="1"/>
  <c r="Y220" i="1"/>
  <c r="Y230" i="1"/>
  <c r="AB1669" i="1"/>
  <c r="AW1669" i="1" s="1"/>
  <c r="AB1039" i="1"/>
  <c r="AW1039" i="1" s="1"/>
  <c r="AB1054" i="1"/>
  <c r="AW1054" i="1" s="1"/>
  <c r="AB654" i="1"/>
  <c r="AW654" i="1" s="1"/>
  <c r="AB1641" i="1"/>
  <c r="AW1641" i="1" s="1"/>
  <c r="AB747" i="1"/>
  <c r="AW747" i="1" s="1"/>
  <c r="AB1267" i="1"/>
  <c r="AW1267" i="1" s="1"/>
  <c r="AB666" i="1"/>
  <c r="AW666" i="1" s="1"/>
  <c r="AB1245" i="1"/>
  <c r="AW1245" i="1" s="1"/>
  <c r="AB992" i="1"/>
  <c r="AW992" i="1" s="1"/>
  <c r="Y157" i="1"/>
  <c r="Y182" i="1"/>
  <c r="Y179" i="1"/>
  <c r="Y178" i="1"/>
  <c r="Y163" i="1"/>
  <c r="Y174" i="1"/>
  <c r="Y173" i="1"/>
  <c r="Y1323" i="1"/>
  <c r="Y1791" i="1"/>
  <c r="Y1549" i="1"/>
  <c r="Y1295" i="1"/>
  <c r="Y1600" i="1"/>
  <c r="Y1589" i="1"/>
  <c r="Y1358" i="1"/>
  <c r="Y1119" i="1"/>
  <c r="Y834" i="1"/>
  <c r="Y582" i="1"/>
  <c r="Y313" i="1"/>
  <c r="Y979" i="1"/>
  <c r="Y762" i="1"/>
  <c r="Y535" i="1"/>
  <c r="Y1679" i="1"/>
  <c r="Y1052" i="1"/>
  <c r="Y756" i="1"/>
  <c r="Y497" i="1"/>
  <c r="Y760" i="1"/>
  <c r="Y537" i="1"/>
  <c r="Y593" i="1"/>
  <c r="Y1172" i="1"/>
  <c r="Y1569" i="1"/>
  <c r="Y1620" i="1"/>
  <c r="Y1339" i="1"/>
  <c r="Y978" i="1"/>
  <c r="Y761" i="1"/>
  <c r="Y534" i="1"/>
  <c r="Y1659" i="1"/>
  <c r="Y1047" i="1"/>
  <c r="Y751" i="1"/>
  <c r="Y492" i="1"/>
  <c r="Y1403" i="1"/>
  <c r="Y1008" i="1"/>
  <c r="Y791" i="1"/>
  <c r="Y453" i="1"/>
  <c r="Y706" i="1"/>
  <c r="Y861" i="1"/>
  <c r="Y1716" i="1"/>
  <c r="Y1515" i="1"/>
  <c r="Y1150" i="1"/>
  <c r="Y574" i="1"/>
  <c r="Y912" i="1"/>
  <c r="Y383" i="1"/>
  <c r="Y921" i="1"/>
  <c r="Y392" i="1"/>
  <c r="Y629" i="1"/>
  <c r="Y1755" i="1"/>
  <c r="Y1650" i="1"/>
  <c r="Y986" i="1"/>
  <c r="Y542" i="1"/>
  <c r="Y867" i="1"/>
  <c r="Y346" i="1"/>
  <c r="Y815" i="1"/>
  <c r="Y355" i="1"/>
  <c r="Y560" i="1"/>
  <c r="Y412" i="1"/>
  <c r="AB1079" i="1"/>
  <c r="AW1079" i="1" s="1"/>
  <c r="AB1540" i="1"/>
  <c r="AW1540" i="1" s="1"/>
  <c r="AB1103" i="1"/>
  <c r="AW1103" i="1" s="1"/>
  <c r="AB1401" i="1"/>
  <c r="AW1401" i="1" s="1"/>
  <c r="AB1684" i="1"/>
  <c r="AW1684" i="1" s="1"/>
  <c r="AB1510" i="1"/>
  <c r="AW1510" i="1" s="1"/>
  <c r="AB1604" i="1"/>
  <c r="AW1604" i="1" s="1"/>
  <c r="AB702" i="1"/>
  <c r="AW702" i="1" s="1"/>
  <c r="AB887" i="1"/>
  <c r="AW887" i="1" s="1"/>
  <c r="AB458" i="1"/>
  <c r="AW458" i="1" s="1"/>
  <c r="AB610" i="1"/>
  <c r="AW610" i="1" s="1"/>
  <c r="AB1277" i="1"/>
  <c r="AW1277" i="1" s="1"/>
  <c r="AB1589" i="1"/>
  <c r="AW1589" i="1" s="1"/>
  <c r="AB1439" i="1"/>
  <c r="AW1439" i="1" s="1"/>
  <c r="AB1188" i="1"/>
  <c r="AW1188" i="1" s="1"/>
  <c r="AB421" i="1"/>
  <c r="AW421" i="1" s="1"/>
  <c r="AB1081" i="1"/>
  <c r="AW1081" i="1" s="1"/>
  <c r="AB1560" i="1"/>
  <c r="AW1560" i="1" s="1"/>
  <c r="AB613" i="1"/>
  <c r="AW613" i="1" s="1"/>
  <c r="AB956" i="1"/>
  <c r="AW956" i="1" s="1"/>
  <c r="AB469" i="1"/>
  <c r="AW469" i="1" s="1"/>
  <c r="AB1578" i="1"/>
  <c r="AW1578" i="1" s="1"/>
  <c r="AB1450" i="1"/>
  <c r="AW1450" i="1" s="1"/>
  <c r="AB565" i="1"/>
  <c r="AW565" i="1" s="1"/>
  <c r="AB1368" i="1"/>
  <c r="AW1368" i="1" s="1"/>
  <c r="AB1617" i="1"/>
  <c r="AW1617" i="1" s="1"/>
  <c r="AB1181" i="1"/>
  <c r="AW1181" i="1" s="1"/>
  <c r="AB1113" i="1"/>
  <c r="AW1113" i="1" s="1"/>
  <c r="AB1718" i="1"/>
  <c r="AW1718" i="1" s="1"/>
  <c r="AB1364" i="1"/>
  <c r="AW1364" i="1" s="1"/>
  <c r="AB1266" i="1"/>
  <c r="AW1266" i="1" s="1"/>
  <c r="AB459" i="1"/>
  <c r="AW459" i="1" s="1"/>
  <c r="AB1093" i="1"/>
  <c r="AW1093" i="1" s="1"/>
  <c r="AB1667" i="1"/>
  <c r="AW1667" i="1" s="1"/>
  <c r="AB1260" i="1"/>
  <c r="AW1260" i="1" s="1"/>
  <c r="AB1184" i="1"/>
  <c r="AW1184" i="1" s="1"/>
  <c r="AB675" i="1"/>
  <c r="AW675" i="1" s="1"/>
  <c r="AB438" i="1"/>
  <c r="AW438" i="1" s="1"/>
  <c r="AB1133" i="1"/>
  <c r="AW1133" i="1" s="1"/>
  <c r="AB872" i="1"/>
  <c r="AW872" i="1" s="1"/>
  <c r="AB485" i="1"/>
  <c r="AW485" i="1" s="1"/>
  <c r="AB582" i="1"/>
  <c r="AW582" i="1" s="1"/>
  <c r="Y186" i="1"/>
  <c r="AE79" i="1"/>
  <c r="AE92" i="1"/>
  <c r="AE1326" i="1"/>
  <c r="AE1452" i="1"/>
  <c r="AE1549" i="1"/>
  <c r="AE133" i="1"/>
  <c r="AE88" i="1"/>
  <c r="AE1500" i="1"/>
  <c r="AE1449" i="1"/>
  <c r="AE1589" i="1"/>
  <c r="AE140" i="1"/>
  <c r="AE1387" i="1"/>
  <c r="AE1425" i="1"/>
  <c r="AE1431" i="1"/>
  <c r="AE1706" i="1"/>
  <c r="AE1730" i="1"/>
  <c r="AE1665" i="1"/>
  <c r="AE1422" i="1"/>
  <c r="AE1692" i="1"/>
  <c r="AE1604" i="1"/>
  <c r="AE1659" i="1"/>
  <c r="AE1439" i="1"/>
  <c r="AE1710" i="1"/>
  <c r="AE1618" i="1"/>
  <c r="AE1677" i="1"/>
  <c r="AE1416" i="1"/>
  <c r="AE1704" i="1"/>
  <c r="AE1728" i="1"/>
  <c r="AE1671" i="1"/>
  <c r="AE1428" i="1"/>
  <c r="AE136" i="1"/>
  <c r="AE1379" i="1"/>
  <c r="AE1423" i="1"/>
  <c r="AE1520" i="1"/>
  <c r="AE461" i="1"/>
  <c r="AE76" i="1"/>
  <c r="AE89" i="1"/>
  <c r="AE101" i="1"/>
  <c r="AE304" i="1"/>
  <c r="AE96" i="1"/>
  <c r="AE351" i="1"/>
  <c r="AE115" i="1"/>
  <c r="AE286" i="1"/>
  <c r="AE83" i="1"/>
  <c r="AE157" i="1"/>
  <c r="AE475" i="1"/>
  <c r="AE198" i="1"/>
  <c r="AE224" i="1"/>
  <c r="AE323" i="1"/>
  <c r="AE551" i="1"/>
  <c r="AE1054" i="1"/>
  <c r="AE218" i="1"/>
  <c r="AE287" i="1"/>
  <c r="AE294" i="1"/>
  <c r="AE514" i="1"/>
  <c r="AE891" i="1"/>
  <c r="AE217" i="1"/>
  <c r="AE305" i="1"/>
  <c r="AE312" i="1"/>
  <c r="AE629" i="1"/>
  <c r="AE1022" i="1"/>
  <c r="AE826" i="1"/>
  <c r="AE856" i="1"/>
  <c r="AE1097" i="1"/>
  <c r="AE1045" i="1"/>
  <c r="AE920" i="1"/>
  <c r="AE1201" i="1"/>
  <c r="AE1130" i="1"/>
  <c r="AE1298" i="1"/>
  <c r="AE229" i="1"/>
  <c r="AE212" i="1"/>
  <c r="AE268" i="1"/>
  <c r="AE278" i="1"/>
  <c r="AE67" i="1"/>
  <c r="AE164" i="1"/>
  <c r="AE523" i="1"/>
  <c r="AE194" i="1"/>
  <c r="AE220" i="1"/>
  <c r="AE321" i="1"/>
  <c r="AE541" i="1"/>
  <c r="AE145" i="1"/>
  <c r="AE214" i="1"/>
  <c r="AE285" i="1"/>
  <c r="AE292" i="1"/>
  <c r="AE504" i="1"/>
  <c r="AE951" i="1"/>
  <c r="AE196" i="1"/>
  <c r="AE222" i="1"/>
  <c r="AE318" i="1"/>
  <c r="AE584" i="1"/>
  <c r="AE700" i="1"/>
  <c r="AE729" i="1"/>
  <c r="AE1094" i="1"/>
  <c r="AE1080" i="1"/>
  <c r="AE1067" i="1"/>
  <c r="AE942" i="1"/>
  <c r="AE1223" i="1"/>
  <c r="AE1306" i="1"/>
  <c r="AE1178" i="1"/>
  <c r="AE245" i="1"/>
  <c r="AE295" i="1"/>
  <c r="AE237" i="1"/>
  <c r="AE142" i="1"/>
  <c r="AE183" i="1"/>
  <c r="AE822" i="1"/>
  <c r="AE190" i="1"/>
  <c r="AE289" i="1"/>
  <c r="AE319" i="1"/>
  <c r="AE591" i="1"/>
  <c r="AE159" i="1"/>
  <c r="AE210" i="1"/>
  <c r="AE283" i="1"/>
  <c r="AE290" i="1"/>
  <c r="AE518" i="1"/>
  <c r="AE818" i="1"/>
  <c r="AE192" i="1"/>
  <c r="AE265" i="1"/>
  <c r="AE316" i="1"/>
  <c r="AE598" i="1"/>
  <c r="AE714" i="1"/>
  <c r="AE743" i="1"/>
  <c r="AE978" i="1"/>
  <c r="AE1070" i="1"/>
  <c r="AE977" i="1"/>
  <c r="AE895" i="1"/>
  <c r="AE1237" i="1"/>
  <c r="AE1320" i="1"/>
  <c r="AE1192" i="1"/>
  <c r="AE771" i="1"/>
  <c r="AE78" i="1"/>
  <c r="AE153" i="1"/>
  <c r="AE109" i="1"/>
  <c r="AE100" i="1"/>
  <c r="AE359" i="1"/>
  <c r="AE119" i="1"/>
  <c r="AE221" i="1"/>
  <c r="AE122" i="1"/>
  <c r="AE280" i="1"/>
  <c r="AE152" i="1"/>
  <c r="AE260" i="1"/>
  <c r="AE341" i="1"/>
  <c r="AE309" i="1"/>
  <c r="AE565" i="1"/>
  <c r="AE181" i="1"/>
  <c r="AE251" i="1"/>
  <c r="AE273" i="1"/>
  <c r="AE352" i="1"/>
  <c r="AE460" i="1"/>
  <c r="AE180" i="1"/>
  <c r="AE246" i="1"/>
  <c r="AE330" i="1"/>
  <c r="AE401" i="1"/>
  <c r="AE732" i="1"/>
  <c r="AE657" i="1"/>
  <c r="AE1042" i="1"/>
  <c r="AE947" i="1"/>
  <c r="AE1015" i="1"/>
  <c r="AE847" i="1"/>
  <c r="AE1277" i="1"/>
  <c r="AE1293" i="1"/>
  <c r="AE129" i="1"/>
  <c r="AE123" i="1"/>
  <c r="AE1545" i="1"/>
  <c r="AE1453" i="1"/>
  <c r="AE85" i="1"/>
  <c r="AE113" i="1"/>
  <c r="AE143" i="1"/>
  <c r="AE1492" i="1"/>
  <c r="AE1459" i="1"/>
  <c r="AE72" i="1"/>
  <c r="AE108" i="1"/>
  <c r="AE1381" i="1"/>
  <c r="AE1473" i="1"/>
  <c r="AE68" i="1"/>
  <c r="AE1672" i="1"/>
  <c r="AE1638" i="1"/>
  <c r="AE1559" i="1"/>
  <c r="AE1409" i="1"/>
  <c r="AE1658" i="1"/>
  <c r="AE1632" i="1"/>
  <c r="AE1650" i="1"/>
  <c r="AE1403" i="1"/>
  <c r="AE1676" i="1"/>
  <c r="AE1616" i="1"/>
  <c r="AE1607" i="1"/>
  <c r="AE1376" i="1"/>
  <c r="AE1670" i="1"/>
  <c r="AE1644" i="1"/>
  <c r="AE1583" i="1"/>
  <c r="AE1390" i="1"/>
  <c r="AE104" i="1"/>
  <c r="AE1373" i="1"/>
  <c r="AE1471" i="1"/>
  <c r="AE349" i="1"/>
  <c r="AE66" i="1"/>
  <c r="AE137" i="1"/>
  <c r="AE758" i="1"/>
  <c r="AE75" i="1"/>
  <c r="AE175" i="1"/>
  <c r="AE495" i="1"/>
  <c r="AE99" i="1"/>
  <c r="AE297" i="1"/>
  <c r="AE134" i="1"/>
  <c r="AE216" i="1"/>
  <c r="AE144" i="1"/>
  <c r="AE215" i="1"/>
  <c r="AE308" i="1"/>
  <c r="AE315" i="1"/>
  <c r="AE587" i="1"/>
  <c r="AE151" i="1"/>
  <c r="AE263" i="1"/>
  <c r="AE279" i="1"/>
  <c r="AE358" i="1"/>
  <c r="AE482" i="1"/>
  <c r="AE150" i="1"/>
  <c r="AE258" i="1"/>
  <c r="AE336" i="1"/>
  <c r="AE395" i="1"/>
  <c r="AE652" i="1"/>
  <c r="AE642" i="1"/>
  <c r="AE1024" i="1"/>
  <c r="AE912" i="1"/>
  <c r="AE958" i="1"/>
  <c r="AE1309" i="1"/>
  <c r="AE1104" i="1"/>
  <c r="AE1169" i="1"/>
  <c r="AE1252" i="1"/>
  <c r="AE799" i="1"/>
  <c r="AE266" i="1"/>
  <c r="AE344" i="1"/>
  <c r="AE487" i="1"/>
  <c r="AE361" i="1"/>
  <c r="AE130" i="1"/>
  <c r="AE249" i="1"/>
  <c r="AE160" i="1"/>
  <c r="AE211" i="1"/>
  <c r="AE306" i="1"/>
  <c r="AE313" i="1"/>
  <c r="AE577" i="1"/>
  <c r="AE147" i="1"/>
  <c r="AE259" i="1"/>
  <c r="AE277" i="1"/>
  <c r="AE356" i="1"/>
  <c r="AE472" i="1"/>
  <c r="AE162" i="1"/>
  <c r="AE213" i="1"/>
  <c r="AE342" i="1"/>
  <c r="AE310" i="1"/>
  <c r="AE619" i="1"/>
  <c r="AE982" i="1"/>
  <c r="AE882" i="1"/>
  <c r="AE846" i="1"/>
  <c r="AE1121" i="1"/>
  <c r="AE1035" i="1"/>
  <c r="AE1087" i="1"/>
  <c r="AE1191" i="1"/>
  <c r="AE1120" i="1"/>
  <c r="AE1288" i="1"/>
  <c r="AE677" i="1"/>
  <c r="AE403" i="1"/>
  <c r="AE270" i="1"/>
  <c r="AE126" i="1"/>
  <c r="AE233" i="1"/>
  <c r="AE156" i="1"/>
  <c r="AE207" i="1"/>
  <c r="AE343" i="1"/>
  <c r="AE311" i="1"/>
  <c r="AE628" i="1"/>
  <c r="AE166" i="1"/>
  <c r="AE255" i="1"/>
  <c r="AE275" i="1"/>
  <c r="AE354" i="1"/>
  <c r="AE486" i="1"/>
  <c r="AE158" i="1"/>
  <c r="AE209" i="1"/>
  <c r="AE340" i="1"/>
  <c r="AE345" i="1"/>
  <c r="AE566" i="1"/>
  <c r="AE953" i="1"/>
  <c r="AE811" i="1"/>
  <c r="AE860" i="1"/>
  <c r="AE1101" i="1"/>
  <c r="AE1049" i="1"/>
  <c r="AE924" i="1"/>
  <c r="AE1205" i="1"/>
  <c r="AE1134" i="1"/>
  <c r="AE1302" i="1"/>
  <c r="AE409" i="1"/>
  <c r="AE73" i="1"/>
  <c r="AE117" i="1"/>
  <c r="AE282" i="1"/>
  <c r="AE149" i="1"/>
  <c r="AE535" i="1"/>
  <c r="AE103" i="1"/>
  <c r="AE288" i="1"/>
  <c r="AE106" i="1"/>
  <c r="AE355" i="1"/>
  <c r="AE178" i="1"/>
  <c r="AE244" i="1"/>
  <c r="AE333" i="1"/>
  <c r="AE396" i="1"/>
  <c r="AE664" i="1"/>
  <c r="AE184" i="1"/>
  <c r="AE235" i="1"/>
  <c r="AE264" i="1"/>
  <c r="AE416" i="1"/>
  <c r="AE522" i="1"/>
  <c r="AE204" i="1"/>
  <c r="AE230" i="1"/>
  <c r="AE322" i="1"/>
  <c r="AE604" i="1"/>
  <c r="AE678" i="1"/>
  <c r="AE749" i="1"/>
  <c r="AE1002" i="1"/>
  <c r="AE952" i="1"/>
  <c r="AE983" i="1"/>
  <c r="AE901" i="1"/>
  <c r="AE1243" i="1"/>
  <c r="AE69" i="1"/>
  <c r="AE141" i="1"/>
  <c r="AE91" i="1"/>
  <c r="AE1406" i="1"/>
  <c r="AE1608" i="1"/>
  <c r="AE86" i="1"/>
  <c r="AE125" i="1"/>
  <c r="AE111" i="1"/>
  <c r="AE1383" i="1"/>
  <c r="AE1614" i="1"/>
  <c r="AE80" i="1"/>
  <c r="AE139" i="1"/>
  <c r="AE1341" i="1"/>
  <c r="AE1530" i="1"/>
  <c r="AE1719" i="1"/>
  <c r="AE1554" i="1"/>
  <c r="AE1503" i="1"/>
  <c r="AE1529" i="1"/>
  <c r="AE1332" i="1"/>
  <c r="AE1617" i="1"/>
  <c r="AE1497" i="1"/>
  <c r="AE1514" i="1"/>
  <c r="AE1723" i="1"/>
  <c r="AE1558" i="1"/>
  <c r="AE1515" i="1"/>
  <c r="AE1454" i="1"/>
  <c r="AE1573" i="1"/>
  <c r="AE1552" i="1"/>
  <c r="AE1509" i="1"/>
  <c r="AE1535" i="1"/>
  <c r="AE74" i="1"/>
  <c r="AE127" i="1"/>
  <c r="AE1339" i="1"/>
  <c r="AE1528" i="1"/>
  <c r="AE77" i="1"/>
  <c r="AE647" i="1"/>
  <c r="AE195" i="1"/>
  <c r="AE128" i="1"/>
  <c r="AE257" i="1"/>
  <c r="AE71" i="1"/>
  <c r="AE161" i="1"/>
  <c r="AE413" i="1"/>
  <c r="AE118" i="1"/>
  <c r="AE272" i="1"/>
  <c r="AE148" i="1"/>
  <c r="AE256" i="1"/>
  <c r="AE339" i="1"/>
  <c r="AE362" i="1"/>
  <c r="AE624" i="1"/>
  <c r="AE177" i="1"/>
  <c r="AE247" i="1"/>
  <c r="AE271" i="1"/>
  <c r="AE350" i="1"/>
  <c r="AE450" i="1"/>
  <c r="AE176" i="1"/>
  <c r="AE242" i="1"/>
  <c r="AE328" i="1"/>
  <c r="AE560" i="1"/>
  <c r="AE869" i="1"/>
  <c r="AE726" i="1"/>
  <c r="AE695" i="1"/>
  <c r="AE937" i="1"/>
  <c r="AE1005" i="1"/>
  <c r="AE837" i="1"/>
  <c r="AE1265" i="1"/>
  <c r="AE1156" i="1"/>
  <c r="AE1220" i="1"/>
  <c r="AE786" i="1"/>
  <c r="AE814" i="1"/>
  <c r="AE186" i="1"/>
  <c r="AE163" i="1"/>
  <c r="AE405" i="1"/>
  <c r="AE114" i="1"/>
  <c r="AE299" i="1"/>
  <c r="AE167" i="1"/>
  <c r="AE252" i="1"/>
  <c r="AE337" i="1"/>
  <c r="AE371" i="1"/>
  <c r="AE614" i="1"/>
  <c r="AE173" i="1"/>
  <c r="AE243" i="1"/>
  <c r="AE269" i="1"/>
  <c r="AE348" i="1"/>
  <c r="AE534" i="1"/>
  <c r="AE146" i="1"/>
  <c r="AE254" i="1"/>
  <c r="AE334" i="1"/>
  <c r="AE385" i="1"/>
  <c r="AE709" i="1"/>
  <c r="AE669" i="1"/>
  <c r="AE984" i="1"/>
  <c r="AE902" i="1"/>
  <c r="AE1027" i="1"/>
  <c r="AE859" i="1"/>
  <c r="AE1109" i="1"/>
  <c r="AE1284" i="1"/>
  <c r="AE1242" i="1"/>
  <c r="AE301" i="1"/>
  <c r="AE191" i="1"/>
  <c r="AE639" i="1"/>
  <c r="AE353" i="1"/>
  <c r="AE110" i="1"/>
  <c r="AE291" i="1"/>
  <c r="AE182" i="1"/>
  <c r="AE248" i="1"/>
  <c r="AE335" i="1"/>
  <c r="AE390" i="1"/>
  <c r="AE679" i="1"/>
  <c r="AE169" i="1"/>
  <c r="AE239" i="1"/>
  <c r="AE267" i="1"/>
  <c r="AE346" i="1"/>
  <c r="AE454" i="1"/>
  <c r="AE165" i="1"/>
  <c r="AE250" i="1"/>
  <c r="AE332" i="1"/>
  <c r="AE364" i="1"/>
  <c r="AE668" i="1"/>
  <c r="AE646" i="1"/>
  <c r="AE955" i="1"/>
  <c r="AE828" i="1"/>
  <c r="AE962" i="1"/>
  <c r="AE1275" i="1"/>
  <c r="AE1108" i="1"/>
  <c r="AE1173" i="1"/>
  <c r="AE1256" i="1"/>
  <c r="AE65" i="1"/>
  <c r="AE84" i="1"/>
  <c r="AE357" i="1"/>
  <c r="AE132" i="1"/>
  <c r="AE208" i="1"/>
  <c r="AE64" i="1"/>
  <c r="AE87" i="1"/>
  <c r="AE505" i="1"/>
  <c r="AE90" i="1"/>
  <c r="AE515" i="1"/>
  <c r="AE202" i="1"/>
  <c r="AE228" i="1"/>
  <c r="AE325" i="1"/>
  <c r="AE561" i="1"/>
  <c r="AE881" i="1"/>
  <c r="AE189" i="1"/>
  <c r="AE219" i="1"/>
  <c r="AE296" i="1"/>
  <c r="AE1338" i="1"/>
  <c r="AE120" i="1"/>
  <c r="AE121" i="1"/>
  <c r="AE1637" i="1"/>
  <c r="AE1623" i="1"/>
  <c r="AE1641" i="1"/>
  <c r="AE1635" i="1"/>
  <c r="AE82" i="1"/>
  <c r="AE179" i="1"/>
  <c r="AE131" i="1"/>
  <c r="AE347" i="1"/>
  <c r="AE386" i="1"/>
  <c r="AE302" i="1"/>
  <c r="AE226" i="1"/>
  <c r="AE739" i="1"/>
  <c r="AE915" i="1"/>
  <c r="AE274" i="1"/>
  <c r="AE521" i="1"/>
  <c r="AE236" i="1"/>
  <c r="AE197" i="1"/>
  <c r="AE715" i="1"/>
  <c r="AE550" i="1"/>
  <c r="AE927" i="1"/>
  <c r="AE1271" i="1"/>
  <c r="AE293" i="1"/>
  <c r="AE94" i="1"/>
  <c r="AE327" i="1"/>
  <c r="AE223" i="1"/>
  <c r="AE168" i="1"/>
  <c r="AE885" i="1"/>
  <c r="AE1009" i="1"/>
  <c r="AE1224" i="1"/>
  <c r="AE774" i="1"/>
  <c r="AE284" i="1"/>
  <c r="AE199" i="1"/>
  <c r="AE317" i="1"/>
  <c r="AE281" i="1"/>
  <c r="AE746" i="1"/>
  <c r="AE307" i="1"/>
  <c r="AE572" i="1"/>
  <c r="AE817" i="1"/>
  <c r="AE1107" i="1"/>
  <c r="AE930" i="1"/>
  <c r="AE1272" i="1"/>
  <c r="AE1198" i="1"/>
  <c r="AE1586" i="1"/>
  <c r="AE805" i="1"/>
  <c r="AE93" i="1"/>
  <c r="AE174" i="1"/>
  <c r="AE705" i="1"/>
  <c r="AE406" i="1"/>
  <c r="AE1068" i="1"/>
  <c r="AE1233" i="1"/>
  <c r="AE261" i="1"/>
  <c r="AE329" i="1"/>
  <c r="AE227" i="1"/>
  <c r="AE172" i="1"/>
  <c r="AE995" i="1"/>
  <c r="AE1210" i="1"/>
  <c r="AE225" i="1"/>
  <c r="AE555" i="1"/>
  <c r="AE298" i="1"/>
  <c r="AE234" i="1"/>
  <c r="AE841" i="1"/>
  <c r="AE135" i="1"/>
  <c r="AE597" i="1"/>
  <c r="AE360" i="1"/>
  <c r="AE338" i="1"/>
  <c r="AE636" i="1"/>
  <c r="AE1315" i="1"/>
  <c r="AE1075" i="1"/>
  <c r="AE1140" i="1"/>
  <c r="AE124" i="1"/>
  <c r="AE1362" i="1"/>
  <c r="AE1468" i="1"/>
  <c r="AE1555" i="1"/>
  <c r="AE276" i="1"/>
  <c r="AE231" i="1"/>
  <c r="AE973" i="1"/>
  <c r="AE253" i="1"/>
  <c r="AE421" i="1"/>
  <c r="AE232" i="1"/>
  <c r="AE637" i="1"/>
  <c r="AE1287" i="1"/>
  <c r="AE138" i="1"/>
  <c r="AE492" i="1"/>
  <c r="AE1115" i="1"/>
  <c r="AE1123" i="1"/>
  <c r="AE1508" i="1"/>
  <c r="AE1344" i="1"/>
  <c r="AE107" i="1"/>
  <c r="AE1572" i="1"/>
  <c r="AE1590" i="1"/>
  <c r="AE1584" i="1"/>
  <c r="AE95" i="1"/>
  <c r="AE187" i="1"/>
  <c r="AE320" i="1"/>
  <c r="AE98" i="1"/>
  <c r="AE690" i="1"/>
  <c r="AE491" i="1"/>
  <c r="AE651" i="1"/>
  <c r="AE803" i="1"/>
  <c r="AE711" i="1"/>
  <c r="AE154" i="1"/>
  <c r="AE870" i="1"/>
  <c r="AE1166" i="1"/>
  <c r="AE1563" i="1"/>
  <c r="AE1446" i="1"/>
  <c r="AE102" i="1"/>
  <c r="AE710" i="1"/>
  <c r="AE170" i="1"/>
  <c r="AE809" i="1"/>
  <c r="AE193" i="1"/>
  <c r="AE941" i="1"/>
  <c r="AE303" i="1"/>
  <c r="AE370" i="1"/>
  <c r="AE1179" i="1"/>
  <c r="AE70" i="1"/>
  <c r="AE1356" i="1"/>
  <c r="AE1392" i="1"/>
  <c r="AE1331" i="1"/>
  <c r="AE1701" i="1"/>
  <c r="AE1695" i="1"/>
  <c r="AE1713" i="1"/>
  <c r="AE1707" i="1"/>
  <c r="AE1363" i="1"/>
  <c r="AE81" i="1"/>
  <c r="AE112" i="1"/>
  <c r="AE529" i="1"/>
  <c r="AE240" i="1"/>
  <c r="AE201" i="1"/>
  <c r="AE666" i="1"/>
  <c r="AE594" i="1"/>
  <c r="AE1090" i="1"/>
  <c r="AE1316" i="1"/>
  <c r="AE241" i="1"/>
  <c r="AE415" i="1"/>
  <c r="AE376" i="1"/>
  <c r="AE300" i="1"/>
  <c r="AE238" i="1"/>
  <c r="AE761" i="1"/>
  <c r="AE913" i="1"/>
  <c r="AE171" i="1"/>
  <c r="AE185" i="1"/>
  <c r="AE1012" i="1"/>
  <c r="AE410" i="1"/>
  <c r="AE324" i="1"/>
  <c r="AE1321" i="1"/>
  <c r="AE1269" i="1"/>
  <c r="AE97" i="1"/>
  <c r="AE203" i="1"/>
  <c r="AE205" i="1"/>
  <c r="AE155" i="1"/>
  <c r="AE436" i="1"/>
  <c r="AE188" i="1"/>
  <c r="AE314" i="1"/>
  <c r="AE722" i="1"/>
  <c r="AE866" i="1"/>
  <c r="AE1055" i="1"/>
  <c r="AE1211" i="1"/>
  <c r="AE1262" i="1"/>
  <c r="AE105" i="1"/>
  <c r="AE1474" i="1"/>
  <c r="AE1480" i="1"/>
  <c r="AE795" i="1"/>
  <c r="AE331" i="1"/>
  <c r="AE200" i="1"/>
  <c r="AE1188" i="1"/>
  <c r="AE744" i="1"/>
  <c r="AE326" i="1"/>
  <c r="AE1255" i="1"/>
  <c r="AE481" i="1"/>
  <c r="AE540" i="1"/>
  <c r="AE116" i="1"/>
  <c r="AE206" i="1"/>
  <c r="AE262" i="1"/>
  <c r="AE834" i="1"/>
  <c r="AE1230" i="1"/>
  <c r="Y1700" i="1"/>
  <c r="Y1247" i="1"/>
  <c r="Y1551" i="1"/>
  <c r="Y821" i="1"/>
  <c r="Y1027" i="1"/>
  <c r="Y472" i="1"/>
  <c r="Y667" i="1"/>
  <c r="Y381" i="1"/>
  <c r="Y1728" i="1"/>
  <c r="Y1269" i="1"/>
  <c r="Y777" i="1"/>
  <c r="Y964" i="1"/>
  <c r="Y1204" i="1"/>
  <c r="Y388" i="1"/>
  <c r="Y609" i="1"/>
  <c r="Y942" i="1"/>
  <c r="Y326" i="1"/>
  <c r="Y405" i="1"/>
  <c r="Y1615" i="1"/>
  <c r="Y846" i="1"/>
  <c r="Y1556" i="1"/>
  <c r="Y636" i="1"/>
  <c r="Y597" i="1"/>
  <c r="AB1392" i="1"/>
  <c r="AW1392" i="1" s="1"/>
  <c r="AB1078" i="1"/>
  <c r="AW1078" i="1" s="1"/>
  <c r="AB1612" i="1"/>
  <c r="AW1612" i="1" s="1"/>
  <c r="AB767" i="1"/>
  <c r="AW767" i="1" s="1"/>
  <c r="AB911" i="1"/>
  <c r="AW911" i="1" s="1"/>
  <c r="AB1187" i="1"/>
  <c r="AW1187" i="1" s="1"/>
  <c r="AB1627" i="1"/>
  <c r="AW1627" i="1" s="1"/>
  <c r="AB842" i="1"/>
  <c r="AW842" i="1" s="1"/>
  <c r="AB829" i="1"/>
  <c r="AW829" i="1" s="1"/>
  <c r="AB851" i="1"/>
  <c r="AW851" i="1" s="1"/>
  <c r="AB971" i="1"/>
  <c r="AW971" i="1" s="1"/>
  <c r="AB1272" i="1"/>
  <c r="AW1272" i="1" s="1"/>
  <c r="AB1509" i="1"/>
  <c r="AW1509" i="1" s="1"/>
  <c r="AB515" i="1"/>
  <c r="AW515" i="1" s="1"/>
  <c r="Y1494" i="1"/>
  <c r="Y1562" i="1"/>
  <c r="Y1290" i="1"/>
  <c r="Y1073" i="1"/>
  <c r="Y557" i="1"/>
  <c r="Y1442" i="1"/>
  <c r="Y731" i="1"/>
  <c r="Y1308" i="1"/>
  <c r="Y897" i="1"/>
  <c r="Y415" i="1"/>
  <c r="Y486" i="1"/>
  <c r="Y320" i="1"/>
  <c r="Y898" i="1"/>
  <c r="Y1402" i="1"/>
  <c r="Y1735" i="1"/>
  <c r="Y994" i="1"/>
  <c r="Y439" i="1"/>
  <c r="Y1298" i="1"/>
  <c r="Y712" i="1"/>
  <c r="Y508" i="1"/>
  <c r="Y917" i="1"/>
  <c r="Y648" i="1"/>
  <c r="Y502" i="1"/>
  <c r="Y1683" i="1"/>
  <c r="Y1504" i="1"/>
  <c r="Y409" i="1"/>
  <c r="Y847" i="1"/>
  <c r="Y709" i="1"/>
  <c r="Y1133" i="1"/>
  <c r="Y1412" i="1"/>
  <c r="Y325" i="1"/>
  <c r="Y790" i="1"/>
  <c r="Y1136" i="1"/>
  <c r="Y573" i="1"/>
  <c r="AB988" i="1"/>
  <c r="AW988" i="1" s="1"/>
  <c r="AB1340" i="1"/>
  <c r="AW1340" i="1" s="1"/>
  <c r="AB726" i="1"/>
  <c r="AW726" i="1" s="1"/>
  <c r="AB1632" i="1"/>
  <c r="AW1632" i="1" s="1"/>
  <c r="AB1657" i="1"/>
  <c r="AW1657" i="1" s="1"/>
  <c r="AB761" i="1"/>
  <c r="AW761" i="1" s="1"/>
  <c r="AB619" i="1"/>
  <c r="AW619" i="1" s="1"/>
  <c r="AB1515" i="1"/>
  <c r="AW1515" i="1" s="1"/>
  <c r="AB832" i="1"/>
  <c r="AW832" i="1" s="1"/>
  <c r="AB1580" i="1"/>
  <c r="AW1580" i="1" s="1"/>
  <c r="AB896" i="1"/>
  <c r="AW896" i="1" s="1"/>
  <c r="AB596" i="1"/>
  <c r="AW596" i="1" s="1"/>
  <c r="AB1386" i="1"/>
  <c r="AW1386" i="1" s="1"/>
  <c r="AB860" i="1"/>
  <c r="AW860" i="1" s="1"/>
  <c r="AB632" i="1"/>
  <c r="AW632" i="1" s="1"/>
  <c r="AB1059" i="1"/>
  <c r="AW1059" i="1" s="1"/>
  <c r="AB662" i="1"/>
  <c r="AW662" i="1" s="1"/>
  <c r="AB1695" i="1"/>
  <c r="AW1695" i="1" s="1"/>
  <c r="AB778" i="1"/>
  <c r="AW778" i="1" s="1"/>
  <c r="AB1469" i="1"/>
  <c r="AW1469" i="1" s="1"/>
  <c r="AB979" i="1"/>
  <c r="AW979" i="1" s="1"/>
  <c r="AB635" i="1"/>
  <c r="AW635" i="1" s="1"/>
  <c r="AB835" i="1"/>
  <c r="AW835" i="1" s="1"/>
  <c r="AB1063" i="1"/>
  <c r="AW1063" i="1" s="1"/>
  <c r="AB1659" i="1"/>
  <c r="AW1659" i="1" s="1"/>
  <c r="AB994" i="1"/>
  <c r="AW994" i="1" s="1"/>
  <c r="AB535" i="1"/>
  <c r="AW535" i="1" s="1"/>
  <c r="AB844" i="1"/>
  <c r="AW844" i="1" s="1"/>
  <c r="Y1708" i="1"/>
  <c r="Y1717" i="1"/>
  <c r="Y1436" i="1"/>
  <c r="Y1189" i="1"/>
  <c r="Y1507" i="1"/>
  <c r="Y1496" i="1"/>
  <c r="Y1723" i="1"/>
  <c r="Y1038" i="1"/>
  <c r="Y742" i="1"/>
  <c r="Y483" i="1"/>
  <c r="Y1184" i="1"/>
  <c r="Y904" i="1"/>
  <c r="Y674" i="1"/>
  <c r="Y422" i="1"/>
  <c r="Y1113" i="1"/>
  <c r="Y848" i="1"/>
  <c r="Y596" i="1"/>
  <c r="Y327" i="1"/>
  <c r="Y981" i="1"/>
  <c r="Y1110" i="1"/>
  <c r="Y514" i="1"/>
  <c r="Y1706" i="1"/>
  <c r="Y1277" i="1"/>
  <c r="Y1609" i="1"/>
  <c r="Y1440" i="1"/>
  <c r="Y903" i="1"/>
  <c r="Y673" i="1"/>
  <c r="Y421" i="1"/>
  <c r="Y1108" i="1"/>
  <c r="Y843" i="1"/>
  <c r="Y591" i="1"/>
  <c r="Y322" i="1"/>
  <c r="Y1128" i="1"/>
  <c r="Y878" i="1"/>
  <c r="Y628" i="1"/>
  <c r="Y404" i="1"/>
  <c r="Y780" i="1"/>
  <c r="Y498" i="1"/>
  <c r="Y1435" i="1"/>
  <c r="Y1257" i="1"/>
  <c r="Y826" i="1"/>
  <c r="Y363" i="1"/>
  <c r="Y1199" i="1"/>
  <c r="Y682" i="1"/>
  <c r="Y1286" i="1"/>
  <c r="Y652" i="1"/>
  <c r="Y366" i="1"/>
  <c r="Y1137" i="1"/>
  <c r="Y1201" i="1"/>
  <c r="Y1345" i="1"/>
  <c r="Y1671" i="1"/>
  <c r="Y769" i="1"/>
  <c r="Y1058" i="1"/>
  <c r="Y615" i="1"/>
  <c r="Y1067" i="1"/>
  <c r="Y551" i="1"/>
  <c r="Y362" i="1"/>
  <c r="Y891" i="1"/>
  <c r="AB1062" i="1"/>
  <c r="AW1062" i="1" s="1"/>
  <c r="AB1100" i="1"/>
  <c r="AW1100" i="1" s="1"/>
  <c r="AB1213" i="1"/>
  <c r="AW1213" i="1" s="1"/>
  <c r="AB1130" i="1"/>
  <c r="AW1130" i="1" s="1"/>
  <c r="AB1315" i="1"/>
  <c r="AW1315" i="1" s="1"/>
  <c r="AB1329" i="1"/>
  <c r="AW1329" i="1" s="1"/>
  <c r="AB827" i="1"/>
  <c r="AW827" i="1" s="1"/>
  <c r="AB1309" i="1"/>
  <c r="AW1309" i="1" s="1"/>
  <c r="AB996" i="1"/>
  <c r="AW996" i="1" s="1"/>
  <c r="AB1571" i="1"/>
  <c r="AW1571" i="1" s="1"/>
  <c r="AB1435" i="1"/>
  <c r="AW1435" i="1" s="1"/>
  <c r="AB1250" i="1"/>
  <c r="AW1250" i="1" s="1"/>
  <c r="AB606" i="1"/>
  <c r="AW606" i="1" s="1"/>
  <c r="AB1162" i="1"/>
  <c r="AW1162" i="1" s="1"/>
  <c r="AB1547" i="1"/>
  <c r="AW1547" i="1" s="1"/>
  <c r="AB1090" i="1"/>
  <c r="AW1090" i="1" s="1"/>
  <c r="AB1071" i="1"/>
  <c r="AW1071" i="1" s="1"/>
  <c r="AB1264" i="1"/>
  <c r="AW1264" i="1" s="1"/>
  <c r="AB1154" i="1"/>
  <c r="AW1154" i="1" s="1"/>
  <c r="AB1301" i="1"/>
  <c r="AW1301" i="1" s="1"/>
  <c r="AB593" i="1"/>
  <c r="AW593" i="1" s="1"/>
  <c r="AB1120" i="1"/>
  <c r="AW1120" i="1" s="1"/>
  <c r="AB717" i="1"/>
  <c r="AW717" i="1" s="1"/>
  <c r="AB1665" i="1"/>
  <c r="AW1665" i="1" s="1"/>
  <c r="AB1348" i="1"/>
  <c r="AW1348" i="1" s="1"/>
  <c r="AB455" i="1"/>
  <c r="AW455" i="1" s="1"/>
  <c r="AB1112" i="1"/>
  <c r="AW1112" i="1" s="1"/>
  <c r="AB1723" i="1"/>
  <c r="AW1723" i="1" s="1"/>
  <c r="AB553" i="1"/>
  <c r="AW553" i="1" s="1"/>
  <c r="AB1225" i="1"/>
  <c r="AW1225" i="1" s="1"/>
  <c r="AB1567" i="1"/>
  <c r="AW1567" i="1" s="1"/>
  <c r="AB1191" i="1"/>
  <c r="AW1191" i="1" s="1"/>
  <c r="AB1092" i="1"/>
  <c r="AW1092" i="1" s="1"/>
  <c r="AB503" i="1"/>
  <c r="AW503" i="1" s="1"/>
  <c r="AB1150" i="1"/>
  <c r="AW1150" i="1" s="1"/>
  <c r="AB1707" i="1"/>
  <c r="AW1707" i="1" s="1"/>
  <c r="AB922" i="1"/>
  <c r="AW922" i="1" s="1"/>
  <c r="AB1542" i="1"/>
  <c r="AW1542" i="1" s="1"/>
  <c r="AB777" i="1"/>
  <c r="AW777" i="1" s="1"/>
  <c r="Y1509" i="1"/>
  <c r="AE1330" i="1"/>
  <c r="AB159" i="1"/>
  <c r="AW159" i="1" s="1"/>
  <c r="AB174" i="1"/>
  <c r="AW174" i="1" s="1"/>
  <c r="AB172" i="1"/>
  <c r="AW172" i="1" s="1"/>
  <c r="AB157" i="1"/>
  <c r="AW157" i="1" s="1"/>
  <c r="AB163" i="1"/>
  <c r="AW163" i="1" s="1"/>
  <c r="AB175" i="1"/>
  <c r="AW175" i="1" s="1"/>
  <c r="AB158" i="1"/>
  <c r="AW158" i="1" s="1"/>
  <c r="AB161" i="1"/>
  <c r="AW161" i="1" s="1"/>
  <c r="AB165" i="1"/>
  <c r="AW165" i="1" s="1"/>
  <c r="AB173" i="1"/>
  <c r="AW173" i="1" s="1"/>
  <c r="AB166" i="1"/>
  <c r="AW166" i="1" s="1"/>
  <c r="AB164" i="1"/>
  <c r="AW164" i="1" s="1"/>
  <c r="AB176" i="1"/>
  <c r="AW176" i="1" s="1"/>
  <c r="AB162" i="1"/>
  <c r="AW162" i="1" s="1"/>
  <c r="AB171" i="1"/>
  <c r="AW171" i="1" s="1"/>
  <c r="AB167" i="1"/>
  <c r="AW167" i="1" s="1"/>
  <c r="AB168" i="1"/>
  <c r="AW168" i="1" s="1"/>
  <c r="AB160" i="1"/>
  <c r="AW160" i="1" s="1"/>
  <c r="AB170" i="1"/>
  <c r="AW170" i="1" s="1"/>
  <c r="AB169" i="1"/>
  <c r="AW169" i="1" s="1"/>
  <c r="Y1765" i="1"/>
  <c r="Y1807" i="1"/>
  <c r="Y1699" i="1"/>
  <c r="Y1510" i="1"/>
  <c r="Y1311" i="1"/>
  <c r="Y1752" i="1"/>
  <c r="Y1578" i="1"/>
  <c r="Y1703" i="1"/>
  <c r="Y1512" i="1"/>
  <c r="Y1249" i="1"/>
  <c r="Y1264" i="1"/>
  <c r="Y1740" i="1"/>
  <c r="Y1438" i="1"/>
  <c r="Y1722" i="1"/>
  <c r="Y1375" i="1"/>
  <c r="Y1792" i="1"/>
  <c r="Y1625" i="1"/>
  <c r="Y1314" i="1"/>
  <c r="Y1206" i="1"/>
  <c r="Y1626" i="1"/>
  <c r="Y1364" i="1"/>
  <c r="Y1687" i="1"/>
  <c r="Y1675" i="1"/>
  <c r="Y1714" i="1"/>
  <c r="Y1628" i="1"/>
  <c r="Y1347" i="1"/>
  <c r="Y1390" i="1"/>
  <c r="Y1756" i="1"/>
  <c r="Y1743" i="1"/>
  <c r="Y1603" i="1"/>
  <c r="Y1372" i="1"/>
  <c r="Y1616" i="1"/>
  <c r="Y1605" i="1"/>
  <c r="Y1354" i="1"/>
  <c r="Y1464" i="1"/>
  <c r="Y1651" i="1"/>
  <c r="Y1656" i="1"/>
  <c r="Y1534" i="1"/>
  <c r="Y1163" i="1"/>
  <c r="Y1205" i="1"/>
  <c r="Y1595" i="1"/>
  <c r="Y1418" i="1"/>
  <c r="Y1208" i="1"/>
  <c r="Y1285" i="1"/>
  <c r="Y1473" i="1"/>
  <c r="AB999" i="1"/>
  <c r="AW999" i="1" s="1"/>
  <c r="AB1683" i="1"/>
  <c r="AW1683" i="1" s="1"/>
  <c r="AB442" i="1"/>
  <c r="AW442" i="1" s="1"/>
  <c r="AB589" i="1"/>
  <c r="AW589" i="1" s="1"/>
  <c r="AB676" i="1"/>
  <c r="AW676" i="1" s="1"/>
  <c r="AB422" i="1"/>
  <c r="AW422" i="1" s="1"/>
  <c r="AB417" i="1"/>
  <c r="AW417" i="1" s="1"/>
  <c r="AB424" i="1"/>
  <c r="AW424" i="1" s="1"/>
  <c r="AB504" i="1"/>
  <c r="AW504" i="1" s="1"/>
  <c r="AB557" i="1"/>
  <c r="AW557" i="1" s="1"/>
  <c r="AB605" i="1"/>
  <c r="AW605" i="1" s="1"/>
  <c r="AB436" i="1"/>
  <c r="AW436" i="1" s="1"/>
  <c r="AB658" i="1"/>
  <c r="AW658" i="1" s="1"/>
  <c r="AB451" i="1"/>
  <c r="AW451" i="1" s="1"/>
  <c r="AB916" i="1"/>
  <c r="AW916" i="1" s="1"/>
  <c r="AB564" i="1"/>
  <c r="AW564" i="1" s="1"/>
  <c r="AB1146" i="1"/>
  <c r="AW1146" i="1" s="1"/>
  <c r="AB1170" i="1"/>
  <c r="AW1170" i="1" s="1"/>
  <c r="AB1447" i="1"/>
  <c r="AW1447" i="1" s="1"/>
  <c r="AB1126" i="1"/>
  <c r="AW1126" i="1" s="1"/>
  <c r="AB847" i="1"/>
  <c r="AW847" i="1" s="1"/>
  <c r="AB1107" i="1"/>
  <c r="AW1107" i="1" s="1"/>
  <c r="AB1538" i="1"/>
  <c r="AW1538" i="1" s="1"/>
  <c r="AB955" i="1"/>
  <c r="AW955" i="1" s="1"/>
  <c r="AB1261" i="1"/>
  <c r="AW1261" i="1" s="1"/>
  <c r="AB1109" i="1"/>
  <c r="AW1109" i="1" s="1"/>
  <c r="AB1363" i="1"/>
  <c r="AW1363" i="1" s="1"/>
  <c r="AB1347" i="1"/>
  <c r="AW1347" i="1" s="1"/>
  <c r="AB1687" i="1"/>
  <c r="AW1687" i="1" s="1"/>
  <c r="AB1719" i="1"/>
  <c r="AW1719" i="1" s="1"/>
  <c r="AB600" i="1"/>
  <c r="AW600" i="1" s="1"/>
  <c r="AB479" i="1"/>
  <c r="AW479" i="1" s="1"/>
  <c r="AB648" i="1"/>
  <c r="AW648" i="1" s="1"/>
  <c r="AB1600" i="1"/>
  <c r="AW1600" i="1" s="1"/>
  <c r="AB1494" i="1"/>
  <c r="AW1494" i="1" s="1"/>
  <c r="AB1247" i="1"/>
  <c r="AW1247" i="1" s="1"/>
  <c r="AB997" i="1"/>
  <c r="AW997" i="1" s="1"/>
  <c r="AB1160" i="1"/>
  <c r="AW1160" i="1" s="1"/>
  <c r="AB1397" i="1"/>
  <c r="AW1397" i="1" s="1"/>
  <c r="AB1590" i="1"/>
  <c r="AW1590" i="1" s="1"/>
  <c r="AB415" i="1"/>
  <c r="AW415" i="1" s="1"/>
  <c r="AB449" i="1"/>
  <c r="AW449" i="1" s="1"/>
  <c r="AB1688" i="1"/>
  <c r="AW1688" i="1" s="1"/>
  <c r="AB1647" i="1"/>
  <c r="AW1647" i="1" s="1"/>
  <c r="AB1620" i="1"/>
  <c r="AW1620" i="1" s="1"/>
  <c r="AB1290" i="1"/>
  <c r="AW1290" i="1" s="1"/>
  <c r="AB1398" i="1"/>
  <c r="AW1398" i="1" s="1"/>
  <c r="AB1117" i="1"/>
  <c r="AW1117" i="1" s="1"/>
  <c r="AB1209" i="1"/>
  <c r="AW1209" i="1" s="1"/>
  <c r="AB891" i="1"/>
  <c r="AW891" i="1" s="1"/>
  <c r="AB1431" i="1"/>
  <c r="AW1431" i="1" s="1"/>
  <c r="AB982" i="1"/>
  <c r="AW982" i="1" s="1"/>
  <c r="AB765" i="1"/>
  <c r="AW765" i="1" s="1"/>
  <c r="AB1004" i="1"/>
  <c r="AW1004" i="1" s="1"/>
  <c r="AB1237" i="1"/>
  <c r="AW1237" i="1" s="1"/>
  <c r="AB1083" i="1"/>
  <c r="AW1083" i="1" s="1"/>
  <c r="AB824" i="1"/>
  <c r="AW824" i="1" s="1"/>
  <c r="AB462" i="1"/>
  <c r="AW462" i="1" s="1"/>
  <c r="AB649" i="1"/>
  <c r="AW649" i="1" s="1"/>
  <c r="AB1285" i="1"/>
  <c r="AW1285" i="1" s="1"/>
  <c r="AB550" i="1"/>
  <c r="AW550" i="1" s="1"/>
  <c r="AB477" i="1"/>
  <c r="AW477" i="1" s="1"/>
  <c r="AB1601" i="1"/>
  <c r="AW1601" i="1" s="1"/>
  <c r="AB1532" i="1"/>
  <c r="AW1532" i="1" s="1"/>
  <c r="AB1558" i="1"/>
  <c r="AW1558" i="1" s="1"/>
  <c r="AB1615" i="1"/>
  <c r="AW1615" i="1" s="1"/>
  <c r="AB1310" i="1"/>
  <c r="AW1310" i="1" s="1"/>
  <c r="AB1668" i="1"/>
  <c r="AW1668" i="1" s="1"/>
  <c r="AB1143" i="1"/>
  <c r="AW1143" i="1" s="1"/>
  <c r="AB830" i="1"/>
  <c r="AW830" i="1" s="1"/>
  <c r="AB1383" i="1"/>
  <c r="AW1383" i="1" s="1"/>
  <c r="AB1002" i="1"/>
  <c r="AW1002" i="1" s="1"/>
  <c r="AB785" i="1"/>
  <c r="AW785" i="1" s="1"/>
  <c r="AB1044" i="1"/>
  <c r="AW1044" i="1" s="1"/>
  <c r="AB1169" i="1"/>
  <c r="AW1169" i="1" s="1"/>
  <c r="AB1008" i="1"/>
  <c r="AW1008" i="1" s="1"/>
  <c r="AB770" i="1"/>
  <c r="AW770" i="1" s="1"/>
  <c r="AB482" i="1"/>
  <c r="AW482" i="1" s="1"/>
  <c r="AB691" i="1"/>
  <c r="AW691" i="1" s="1"/>
  <c r="AB523" i="1"/>
  <c r="AW523" i="1" s="1"/>
  <c r="AB579" i="1"/>
  <c r="AW579" i="1" s="1"/>
  <c r="AB517" i="1"/>
  <c r="AW517" i="1" s="1"/>
  <c r="AB588" i="1"/>
  <c r="AW588" i="1" s="1"/>
  <c r="AB1705" i="1"/>
  <c r="AW1705" i="1" s="1"/>
  <c r="AB1712" i="1"/>
  <c r="AW1712" i="1" s="1"/>
  <c r="AB1381" i="1"/>
  <c r="AW1381" i="1" s="1"/>
  <c r="AB1417" i="1"/>
  <c r="AW1417" i="1" s="1"/>
  <c r="AB1208" i="1"/>
  <c r="AW1208" i="1" s="1"/>
  <c r="AB1296" i="1"/>
  <c r="AW1296" i="1" s="1"/>
  <c r="AB1045" i="1"/>
  <c r="AW1045" i="1" s="1"/>
  <c r="AB749" i="1"/>
  <c r="AW749" i="1" s="1"/>
  <c r="AB1189" i="1"/>
  <c r="AW1189" i="1" s="1"/>
  <c r="AB895" i="1"/>
  <c r="AW895" i="1" s="1"/>
  <c r="AB1311" i="1"/>
  <c r="AW1311" i="1" s="1"/>
  <c r="AB756" i="1"/>
  <c r="AW756" i="1" s="1"/>
  <c r="AB1202" i="1"/>
  <c r="AW1202" i="1" s="1"/>
  <c r="AB1003" i="1"/>
  <c r="AW1003" i="1" s="1"/>
  <c r="AB536" i="1"/>
  <c r="AW536" i="1" s="1"/>
  <c r="AB828" i="1"/>
  <c r="AW828" i="1" s="1"/>
  <c r="AB463" i="1"/>
  <c r="AW463" i="1" s="1"/>
  <c r="AB670" i="1"/>
  <c r="AW670" i="1" s="1"/>
  <c r="AB418" i="1"/>
  <c r="AW418" i="1" s="1"/>
  <c r="AB1573" i="1"/>
  <c r="AW1573" i="1" s="1"/>
  <c r="AB1658" i="1"/>
  <c r="AW1658" i="1" s="1"/>
  <c r="AB429" i="1"/>
  <c r="AW429" i="1" s="1"/>
  <c r="AB493" i="1"/>
  <c r="AW493" i="1" s="1"/>
  <c r="AB1704" i="1"/>
  <c r="AW1704" i="1" s="1"/>
  <c r="AB1663" i="1"/>
  <c r="AW1663" i="1" s="1"/>
  <c r="AB1550" i="1"/>
  <c r="AW1550" i="1" s="1"/>
  <c r="AB1607" i="1"/>
  <c r="AW1607" i="1" s="1"/>
  <c r="AB1306" i="1"/>
  <c r="AW1306" i="1" s="1"/>
  <c r="AB1652" i="1"/>
  <c r="AW1652" i="1" s="1"/>
  <c r="AB1138" i="1"/>
  <c r="AW1138" i="1" s="1"/>
  <c r="AB826" i="1"/>
  <c r="AW826" i="1" s="1"/>
  <c r="AB1375" i="1"/>
  <c r="AW1375" i="1" s="1"/>
  <c r="AB998" i="1"/>
  <c r="AW998" i="1" s="1"/>
  <c r="AB781" i="1"/>
  <c r="AW781" i="1" s="1"/>
  <c r="AB1036" i="1"/>
  <c r="AW1036" i="1" s="1"/>
  <c r="AB1158" i="1"/>
  <c r="AW1158" i="1" s="1"/>
  <c r="AB1000" i="1"/>
  <c r="AW1000" i="1" s="1"/>
  <c r="AB811" i="1"/>
  <c r="AW811" i="1" s="1"/>
  <c r="AB478" i="1"/>
  <c r="AW478" i="1" s="1"/>
  <c r="AB687" i="1"/>
  <c r="AW687" i="1" s="1"/>
  <c r="AB519" i="1"/>
  <c r="AW519" i="1" s="1"/>
  <c r="AB575" i="1"/>
  <c r="AW575" i="1" s="1"/>
  <c r="AB433" i="1"/>
  <c r="AW433" i="1" s="1"/>
  <c r="AB651" i="1"/>
  <c r="AW651" i="1" s="1"/>
  <c r="AB1579" i="1"/>
  <c r="AW1579" i="1" s="1"/>
  <c r="AB1481" i="1"/>
  <c r="AW1481" i="1" s="1"/>
  <c r="AB1437" i="1"/>
  <c r="AW1437" i="1" s="1"/>
  <c r="AB1545" i="1"/>
  <c r="AW1545" i="1" s="1"/>
  <c r="AB1288" i="1"/>
  <c r="AW1288" i="1" s="1"/>
  <c r="AB1533" i="1"/>
  <c r="AW1533" i="1" s="1"/>
  <c r="AB1106" i="1"/>
  <c r="AW1106" i="1" s="1"/>
  <c r="AB846" i="1"/>
  <c r="AW846" i="1" s="1"/>
  <c r="AB1241" i="1"/>
  <c r="AW1241" i="1" s="1"/>
  <c r="AB940" i="1"/>
  <c r="AW940" i="1" s="1"/>
  <c r="AB1472" i="1"/>
  <c r="AW1472" i="1" s="1"/>
  <c r="AB865" i="1"/>
  <c r="AW865" i="1" s="1"/>
  <c r="AB1332" i="1"/>
  <c r="AW1332" i="1" s="1"/>
  <c r="AB744" i="1"/>
  <c r="AW744" i="1" s="1"/>
  <c r="AB597" i="1"/>
  <c r="AW597" i="1" s="1"/>
  <c r="AB814" i="1"/>
  <c r="AW814" i="1" s="1"/>
  <c r="AB475" i="1"/>
  <c r="AW475" i="1" s="1"/>
  <c r="AB682" i="1"/>
  <c r="AW682" i="1" s="1"/>
  <c r="AB453" i="1"/>
  <c r="AW453" i="1" s="1"/>
  <c r="AB1086" i="1"/>
  <c r="AW1086" i="1" s="1"/>
  <c r="AB908" i="1"/>
  <c r="AW908" i="1" s="1"/>
  <c r="AB1706" i="1"/>
  <c r="AW1706" i="1" s="1"/>
  <c r="AB1689" i="1"/>
  <c r="AW1689" i="1" s="1"/>
  <c r="AB1720" i="1"/>
  <c r="AW1720" i="1" s="1"/>
  <c r="AB1389" i="1"/>
  <c r="AW1389" i="1" s="1"/>
  <c r="AB1508" i="1"/>
  <c r="AW1508" i="1" s="1"/>
  <c r="AB1274" i="1"/>
  <c r="AW1274" i="1" s="1"/>
  <c r="AB1425" i="1"/>
  <c r="AW1425" i="1" s="1"/>
  <c r="AB989" i="1"/>
  <c r="AW989" i="1" s="1"/>
  <c r="AB772" i="1"/>
  <c r="AW772" i="1" s="1"/>
  <c r="AB1199" i="1"/>
  <c r="AW1199" i="1" s="1"/>
  <c r="AB884" i="1"/>
  <c r="AW884" i="1" s="1"/>
  <c r="AB1223" i="1"/>
  <c r="AW1223" i="1" s="1"/>
  <c r="AB1361" i="1"/>
  <c r="AW1361" i="1" s="1"/>
  <c r="AB1131" i="1"/>
  <c r="AW1131" i="1" s="1"/>
  <c r="AB1035" i="1"/>
  <c r="AW1035" i="1" s="1"/>
  <c r="AB544" i="1"/>
  <c r="AW544" i="1" s="1"/>
  <c r="AB657" i="1"/>
  <c r="AW657" i="1" s="1"/>
  <c r="AB435" i="1"/>
  <c r="AW435" i="1" s="1"/>
  <c r="AB591" i="1"/>
  <c r="AW591" i="1" s="1"/>
  <c r="AB852" i="1"/>
  <c r="AW852" i="1" s="1"/>
  <c r="AB1726" i="1"/>
  <c r="AW1726" i="1" s="1"/>
  <c r="AB1602" i="1"/>
  <c r="AW1602" i="1" s="1"/>
  <c r="AB1480" i="1"/>
  <c r="AW1480" i="1" s="1"/>
  <c r="AB1648" i="1"/>
  <c r="AW1648" i="1" s="1"/>
  <c r="AB1323" i="1"/>
  <c r="AW1323" i="1" s="1"/>
  <c r="AB1075" i="1"/>
  <c r="AW1075" i="1" s="1"/>
  <c r="AB1193" i="1"/>
  <c r="AW1193" i="1" s="1"/>
  <c r="AB879" i="1"/>
  <c r="AW879" i="1" s="1"/>
  <c r="AB1526" i="1"/>
  <c r="AW1526" i="1" s="1"/>
  <c r="AB1085" i="1"/>
  <c r="AW1085" i="1" s="1"/>
  <c r="AB810" i="1"/>
  <c r="AW810" i="1" s="1"/>
  <c r="AB980" i="1"/>
  <c r="AW980" i="1" s="1"/>
  <c r="AB1278" i="1"/>
  <c r="AW1278" i="1" s="1"/>
  <c r="AB1101" i="1"/>
  <c r="AW1101" i="1" s="1"/>
  <c r="AB912" i="1"/>
  <c r="AW912" i="1" s="1"/>
  <c r="AB450" i="1"/>
  <c r="AW450" i="1" s="1"/>
  <c r="AB677" i="1"/>
  <c r="AW677" i="1" s="1"/>
  <c r="AB407" i="1"/>
  <c r="AW407" i="1" s="1"/>
  <c r="AB623" i="1"/>
  <c r="AW623" i="1" s="1"/>
  <c r="AB555" i="1"/>
  <c r="AW555" i="1" s="1"/>
  <c r="AB513" i="1"/>
  <c r="AW513" i="1" s="1"/>
  <c r="AB521" i="1"/>
  <c r="AW521" i="1" s="1"/>
  <c r="AB1629" i="1"/>
  <c r="AW1629" i="1" s="1"/>
  <c r="AB1493" i="1"/>
  <c r="AW1493" i="1" s="1"/>
  <c r="AB1429" i="1"/>
  <c r="AW1429" i="1" s="1"/>
  <c r="AB1569" i="1"/>
  <c r="AW1569" i="1" s="1"/>
  <c r="AB1226" i="1"/>
  <c r="AW1226" i="1" s="1"/>
  <c r="AB1581" i="1"/>
  <c r="AW1581" i="1" s="1"/>
  <c r="AB1097" i="1"/>
  <c r="AW1097" i="1" s="1"/>
  <c r="AB858" i="1"/>
  <c r="AW858" i="1" s="1"/>
  <c r="AB1353" i="1"/>
  <c r="AW1353" i="1" s="1"/>
  <c r="AB1030" i="1"/>
  <c r="AW1030" i="1" s="1"/>
  <c r="AB734" i="1"/>
  <c r="AW734" i="1" s="1"/>
  <c r="AB897" i="1"/>
  <c r="AW897" i="1" s="1"/>
  <c r="AB1151" i="1"/>
  <c r="AW1151" i="1" s="1"/>
  <c r="AB965" i="1"/>
  <c r="AW965" i="1" s="1"/>
  <c r="AB714" i="1"/>
  <c r="AW714" i="1" s="1"/>
  <c r="AB510" i="1"/>
  <c r="AW510" i="1" s="1"/>
  <c r="AB586" i="1"/>
  <c r="AW586" i="1" s="1"/>
  <c r="AB1541" i="1"/>
  <c r="AW1541" i="1" s="1"/>
  <c r="AB607" i="1"/>
  <c r="AW607" i="1" s="1"/>
  <c r="AB1185" i="1"/>
  <c r="AW1185" i="1" s="1"/>
  <c r="AB937" i="1"/>
  <c r="AW937" i="1" s="1"/>
  <c r="AB1711" i="1"/>
  <c r="AW1711" i="1" s="1"/>
  <c r="AB1628" i="1"/>
  <c r="AW1628" i="1" s="1"/>
  <c r="AB1279" i="1"/>
  <c r="AW1279" i="1" s="1"/>
  <c r="AB1355" i="1"/>
  <c r="AW1355" i="1" s="1"/>
  <c r="AB1121" i="1"/>
  <c r="AW1121" i="1" s="1"/>
  <c r="AB1251" i="1"/>
  <c r="AW1251" i="1" s="1"/>
  <c r="AB947" i="1"/>
  <c r="AW947" i="1" s="1"/>
  <c r="AB1608" i="1"/>
  <c r="AW1608" i="1" s="1"/>
  <c r="AB1116" i="1"/>
  <c r="AW1116" i="1" s="1"/>
  <c r="AB839" i="1"/>
  <c r="AW839" i="1" s="1"/>
  <c r="AB1197" i="1"/>
  <c r="AW1197" i="1" s="1"/>
  <c r="AB1500" i="1"/>
  <c r="AW1500" i="1" s="1"/>
  <c r="AB1271" i="1"/>
  <c r="AW1271" i="1" s="1"/>
  <c r="AB1216" i="1"/>
  <c r="AW1216" i="1" s="1"/>
  <c r="AB556" i="1"/>
  <c r="AW556" i="1" s="1"/>
  <c r="AB945" i="1"/>
  <c r="AW945" i="1" s="1"/>
  <c r="AB443" i="1"/>
  <c r="AW443" i="1" s="1"/>
  <c r="AB696" i="1"/>
  <c r="AW696" i="1" s="1"/>
  <c r="AB428" i="1"/>
  <c r="AW428" i="1" s="1"/>
  <c r="AB539" i="1"/>
  <c r="AW539" i="1" s="1"/>
  <c r="AB1551" i="1"/>
  <c r="AW1551" i="1" s="1"/>
  <c r="AB1529" i="1"/>
  <c r="AW1529" i="1" s="1"/>
  <c r="AB1408" i="1"/>
  <c r="AW1408" i="1" s="1"/>
  <c r="AB1430" i="1"/>
  <c r="AW1430" i="1" s="1"/>
  <c r="AB1192" i="1"/>
  <c r="AW1192" i="1" s="1"/>
  <c r="AB1350" i="1"/>
  <c r="AW1350" i="1" s="1"/>
  <c r="AB1029" i="1"/>
  <c r="AW1029" i="1" s="1"/>
  <c r="AB733" i="1"/>
  <c r="AW733" i="1" s="1"/>
  <c r="AB1167" i="1"/>
  <c r="AW1167" i="1" s="1"/>
  <c r="AB915" i="1"/>
  <c r="AW915" i="1" s="1"/>
  <c r="AB1207" i="1"/>
  <c r="AW1207" i="1" s="1"/>
  <c r="AB1519" i="1"/>
  <c r="AW1519" i="1" s="1"/>
  <c r="AB1159" i="1"/>
  <c r="AW1159" i="1" s="1"/>
  <c r="AB1195" i="1"/>
  <c r="AW1195" i="1" s="1"/>
  <c r="AB560" i="1"/>
  <c r="AW560" i="1" s="1"/>
  <c r="AB900" i="1"/>
  <c r="AW900" i="1" s="1"/>
  <c r="AB447" i="1"/>
  <c r="AW447" i="1" s="1"/>
  <c r="AB700" i="1"/>
  <c r="AW700" i="1" s="1"/>
  <c r="AB432" i="1"/>
  <c r="AW432" i="1" s="1"/>
  <c r="AB572" i="1"/>
  <c r="AW572" i="1" s="1"/>
  <c r="AB584" i="1"/>
  <c r="AW584" i="1" s="1"/>
  <c r="AB631" i="1"/>
  <c r="AW631" i="1" s="1"/>
  <c r="AB499" i="1"/>
  <c r="AW499" i="1" s="1"/>
  <c r="AB720" i="1"/>
  <c r="AW720" i="1" s="1"/>
  <c r="AB568" i="1"/>
  <c r="AW568" i="1" s="1"/>
  <c r="AB1292" i="1"/>
  <c r="AW1292" i="1" s="1"/>
  <c r="AB1249" i="1"/>
  <c r="AW1249" i="1" s="1"/>
  <c r="AB1458" i="1"/>
  <c r="AW1458" i="1" s="1"/>
  <c r="AB1175" i="1"/>
  <c r="AW1175" i="1" s="1"/>
  <c r="AB831" i="1"/>
  <c r="AW831" i="1" s="1"/>
  <c r="AB1145" i="1"/>
  <c r="AW1145" i="1" s="1"/>
  <c r="AB1673" i="1"/>
  <c r="AW1673" i="1" s="1"/>
  <c r="AB939" i="1"/>
  <c r="AW939" i="1" s="1"/>
  <c r="AB1240" i="1"/>
  <c r="AW1240" i="1" s="1"/>
  <c r="AB1180" i="1"/>
  <c r="AW1180" i="1" s="1"/>
  <c r="AB1438" i="1"/>
  <c r="AW1438" i="1" s="1"/>
  <c r="AB1370" i="1"/>
  <c r="AW1370" i="1" s="1"/>
  <c r="AB1505" i="1"/>
  <c r="AW1505" i="1" s="1"/>
  <c r="AB1555" i="1"/>
  <c r="AW1555" i="1" s="1"/>
  <c r="AB525" i="1"/>
  <c r="AW525" i="1" s="1"/>
  <c r="AB1411" i="1"/>
  <c r="AW1411" i="1" s="1"/>
  <c r="AB518" i="1"/>
  <c r="AW518" i="1" s="1"/>
  <c r="AB938" i="1"/>
  <c r="AW938" i="1" s="1"/>
  <c r="AB913" i="1"/>
  <c r="AW913" i="1" s="1"/>
  <c r="AB1038" i="1"/>
  <c r="AW1038" i="1" s="1"/>
  <c r="AB866" i="1"/>
  <c r="AW866" i="1" s="1"/>
  <c r="AB1474" i="1"/>
  <c r="AW1474" i="1" s="1"/>
  <c r="AB1454" i="1"/>
  <c r="AW1454" i="1" s="1"/>
  <c r="AB1568" i="1"/>
  <c r="AW1568" i="1" s="1"/>
  <c r="AB1384" i="1"/>
  <c r="AW1384" i="1" s="1"/>
  <c r="AB1676" i="1"/>
  <c r="AW1676" i="1" s="1"/>
  <c r="AB1281" i="1"/>
  <c r="AW1281" i="1" s="1"/>
  <c r="AB1660" i="1"/>
  <c r="AW1660" i="1" s="1"/>
  <c r="AB1255" i="1"/>
  <c r="AW1255" i="1" s="1"/>
  <c r="AB815" i="1"/>
  <c r="AW815" i="1" s="1"/>
  <c r="AB1215" i="1"/>
  <c r="AW1215" i="1" s="1"/>
  <c r="AB1729" i="1"/>
  <c r="AW1729" i="1" s="1"/>
  <c r="AB966" i="1"/>
  <c r="AW966" i="1" s="1"/>
  <c r="AB1219" i="1"/>
  <c r="AW1219" i="1" s="1"/>
  <c r="AB1136" i="1"/>
  <c r="AW1136" i="1" s="1"/>
  <c r="AB1378" i="1"/>
  <c r="AW1378" i="1" s="1"/>
  <c r="AB1293" i="1"/>
  <c r="AW1293" i="1" s="1"/>
  <c r="AB1677" i="1"/>
  <c r="AW1677" i="1" s="1"/>
  <c r="AB1594" i="1"/>
  <c r="AW1594" i="1" s="1"/>
  <c r="AB868" i="1"/>
  <c r="AW868" i="1" s="1"/>
  <c r="AB703" i="1"/>
  <c r="AW703" i="1" s="1"/>
  <c r="AB1066" i="1"/>
  <c r="AW1066" i="1" s="1"/>
  <c r="AB752" i="1"/>
  <c r="AW752" i="1" s="1"/>
  <c r="AB1702" i="1"/>
  <c r="AW1702" i="1" s="1"/>
  <c r="AB892" i="1"/>
  <c r="AW892" i="1" s="1"/>
  <c r="AB850" i="1"/>
  <c r="AW850" i="1" s="1"/>
  <c r="AB1549" i="1"/>
  <c r="AW1549" i="1" s="1"/>
  <c r="AB1553" i="1"/>
  <c r="AW1553" i="1" s="1"/>
  <c r="AB1552" i="1"/>
  <c r="AW1552" i="1" s="1"/>
  <c r="AB423" i="1"/>
  <c r="AW423" i="1" s="1"/>
  <c r="AB728" i="1"/>
  <c r="AW728" i="1" s="1"/>
  <c r="AB1341" i="1"/>
  <c r="AW1341" i="1" s="1"/>
  <c r="AB705" i="1"/>
  <c r="AW705" i="1" s="1"/>
  <c r="AB1286" i="1"/>
  <c r="AW1286" i="1" s="1"/>
  <c r="AB880" i="1"/>
  <c r="AW880" i="1" s="1"/>
  <c r="AB1194" i="1"/>
  <c r="AW1194" i="1" s="1"/>
  <c r="AB753" i="1"/>
  <c r="AW753" i="1" s="1"/>
  <c r="AB1049" i="1"/>
  <c r="AW1049" i="1" s="1"/>
  <c r="AB1304" i="1"/>
  <c r="AW1304" i="1" s="1"/>
  <c r="AB1212" i="1"/>
  <c r="AW1212" i="1" s="1"/>
  <c r="AB1405" i="1"/>
  <c r="AW1405" i="1" s="1"/>
  <c r="AB1322" i="1"/>
  <c r="AW1322" i="1" s="1"/>
  <c r="AB1645" i="1"/>
  <c r="AW1645" i="1" s="1"/>
  <c r="AB1675" i="1"/>
  <c r="AW1675" i="1" s="1"/>
  <c r="AB964" i="1"/>
  <c r="AW964" i="1" s="1"/>
  <c r="AB495" i="1"/>
  <c r="AW495" i="1" s="1"/>
  <c r="AB629" i="1"/>
  <c r="AW629" i="1" s="1"/>
  <c r="AB1483" i="1"/>
  <c r="AW1483" i="1" s="1"/>
  <c r="AB1424" i="1"/>
  <c r="AW1424" i="1" s="1"/>
  <c r="AB1268" i="1"/>
  <c r="AW1268" i="1" s="1"/>
  <c r="AB1013" i="1"/>
  <c r="AW1013" i="1" s="1"/>
  <c r="AB1176" i="1"/>
  <c r="AW1176" i="1" s="1"/>
  <c r="AB1366" i="1"/>
  <c r="AW1366" i="1" s="1"/>
  <c r="AB1535" i="1"/>
  <c r="AW1535" i="1" s="1"/>
  <c r="AA1810" i="1"/>
  <c r="AB551" i="1"/>
  <c r="AW551" i="1" s="1"/>
  <c r="AB440" i="1"/>
  <c r="AW440" i="1" s="1"/>
  <c r="AB782" i="1"/>
  <c r="AW782" i="1" s="1"/>
  <c r="AB467" i="1"/>
  <c r="AW467" i="1" s="1"/>
  <c r="AB488" i="1"/>
  <c r="AW488" i="1" s="1"/>
  <c r="AB538" i="1"/>
  <c r="AW538" i="1" s="1"/>
  <c r="AB533" i="1"/>
  <c r="AW533" i="1" s="1"/>
  <c r="AB540" i="1"/>
  <c r="AW540" i="1" s="1"/>
  <c r="AB603" i="1"/>
  <c r="AW603" i="1" s="1"/>
  <c r="AB699" i="1"/>
  <c r="AW699" i="1" s="1"/>
  <c r="AB1019" i="1"/>
  <c r="AW1019" i="1" s="1"/>
  <c r="AB472" i="1"/>
  <c r="AW472" i="1" s="1"/>
  <c r="AB864" i="1"/>
  <c r="AW864" i="1" s="1"/>
  <c r="AB614" i="1"/>
  <c r="AW614" i="1" s="1"/>
  <c r="AB1421" i="1"/>
  <c r="AW1421" i="1" s="1"/>
  <c r="AB573" i="1"/>
  <c r="AW573" i="1" s="1"/>
  <c r="AB775" i="1"/>
  <c r="AW775" i="1" s="1"/>
  <c r="AB1406" i="1"/>
  <c r="AW1406" i="1" s="1"/>
  <c r="AB732" i="1"/>
  <c r="AW732" i="1" s="1"/>
  <c r="AB1349" i="1"/>
  <c r="AW1349" i="1" s="1"/>
  <c r="AB919" i="1"/>
  <c r="AW919" i="1" s="1"/>
  <c r="AB1173" i="1"/>
  <c r="AW1173" i="1" s="1"/>
  <c r="AB737" i="1"/>
  <c r="AW737" i="1" s="1"/>
  <c r="AB1033" i="1"/>
  <c r="AW1033" i="1" s="1"/>
  <c r="AB1317" i="1"/>
  <c r="AW1317" i="1" s="1"/>
  <c r="AB1196" i="1"/>
  <c r="AW1196" i="1" s="1"/>
  <c r="AB1434" i="1"/>
  <c r="AW1434" i="1" s="1"/>
  <c r="AB1412" i="1"/>
  <c r="AW1412" i="1" s="1"/>
  <c r="AB1457" i="1"/>
  <c r="AW1457" i="1" s="1"/>
  <c r="AB1674" i="1"/>
  <c r="AW1674" i="1" s="1"/>
  <c r="AB528" i="1"/>
  <c r="AW528" i="1" s="1"/>
  <c r="AB578" i="1"/>
  <c r="AW578" i="1" s="1"/>
  <c r="AB968" i="1"/>
  <c r="AW968" i="1" s="1"/>
  <c r="AB1335" i="1"/>
  <c r="AW1335" i="1" s="1"/>
  <c r="AB875" i="1"/>
  <c r="AW875" i="1" s="1"/>
  <c r="AB1499" i="1"/>
  <c r="AW1499" i="1" s="1"/>
  <c r="AB1177" i="1"/>
  <c r="AW1177" i="1" s="1"/>
  <c r="AB1352" i="1"/>
  <c r="AW1352" i="1" s="1"/>
  <c r="AB1464" i="1"/>
  <c r="AW1464" i="1" s="1"/>
  <c r="AB1621" i="1"/>
  <c r="AW1621" i="1" s="1"/>
  <c r="AB836" i="1"/>
  <c r="AW836" i="1" s="1"/>
  <c r="AB1047" i="1"/>
  <c r="AW1047" i="1" s="1"/>
  <c r="AB679" i="1"/>
  <c r="AW679" i="1" s="1"/>
  <c r="AB1678" i="1"/>
  <c r="AW1678" i="1" s="1"/>
  <c r="AB1614" i="1"/>
  <c r="AW1614" i="1" s="1"/>
  <c r="AB1496" i="1"/>
  <c r="AW1496" i="1" s="1"/>
  <c r="AB1672" i="1"/>
  <c r="AW1672" i="1" s="1"/>
  <c r="AB1313" i="1"/>
  <c r="AW1313" i="1" s="1"/>
  <c r="AB1495" i="1"/>
  <c r="AW1495" i="1" s="1"/>
  <c r="AB1069" i="1"/>
  <c r="AW1069" i="1" s="1"/>
  <c r="AB874" i="1"/>
  <c r="AW874" i="1" s="1"/>
  <c r="AB1299" i="1"/>
  <c r="AW1299" i="1" s="1"/>
  <c r="AB1046" i="1"/>
  <c r="AW1046" i="1" s="1"/>
  <c r="AB750" i="1"/>
  <c r="AW750" i="1" s="1"/>
  <c r="AB929" i="1"/>
  <c r="AW929" i="1" s="1"/>
  <c r="AB1061" i="1"/>
  <c r="AW1061" i="1" s="1"/>
  <c r="AB954" i="1"/>
  <c r="AW954" i="1" s="1"/>
  <c r="AB694" i="1"/>
  <c r="AW694" i="1" s="1"/>
  <c r="AB426" i="1"/>
  <c r="AW426" i="1" s="1"/>
  <c r="AB602" i="1"/>
  <c r="AW602" i="1" s="1"/>
  <c r="AB816" i="1"/>
  <c r="AW816" i="1" s="1"/>
  <c r="AB460" i="1"/>
  <c r="AW460" i="1" s="1"/>
  <c r="AB807" i="1"/>
  <c r="AW807" i="1" s="1"/>
  <c r="AB1563" i="1"/>
  <c r="AW1563" i="1" s="1"/>
  <c r="AB1465" i="1"/>
  <c r="AW1465" i="1" s="1"/>
  <c r="AB1520" i="1"/>
  <c r="AW1520" i="1" s="1"/>
  <c r="AB1492" i="1"/>
  <c r="AW1492" i="1" s="1"/>
  <c r="AB1262" i="1"/>
  <c r="AW1262" i="1" s="1"/>
  <c r="AB1440" i="1"/>
  <c r="AW1440" i="1" s="1"/>
  <c r="AB977" i="1"/>
  <c r="AW977" i="1" s="1"/>
  <c r="AB760" i="1"/>
  <c r="AW760" i="1" s="1"/>
  <c r="AB1220" i="1"/>
  <c r="AW1220" i="1" s="1"/>
  <c r="AB967" i="1"/>
  <c r="AW967" i="1" s="1"/>
  <c r="AB1631" i="1"/>
  <c r="AW1631" i="1" s="1"/>
  <c r="AB833" i="1"/>
  <c r="AW833" i="1" s="1"/>
  <c r="AB991" i="1"/>
  <c r="AW991" i="1" s="1"/>
  <c r="AB878" i="1"/>
  <c r="AW878" i="1" s="1"/>
  <c r="AB668" i="1"/>
  <c r="AW668" i="1" s="1"/>
  <c r="AB416" i="1"/>
  <c r="AW416" i="1" s="1"/>
  <c r="AB634" i="1"/>
  <c r="AW634" i="1" s="1"/>
  <c r="AB1077" i="1"/>
  <c r="AW1077" i="1" s="1"/>
  <c r="AB530" i="1"/>
  <c r="AW530" i="1" s="1"/>
  <c r="AB685" i="1"/>
  <c r="AW685" i="1" s="1"/>
  <c r="AB1638" i="1"/>
  <c r="AW1638" i="1" s="1"/>
  <c r="AB1671" i="1"/>
  <c r="AW1671" i="1" s="1"/>
  <c r="AB1637" i="1"/>
  <c r="AW1637" i="1" s="1"/>
  <c r="AB1318" i="1"/>
  <c r="AW1318" i="1" s="1"/>
  <c r="AB1336" i="1"/>
  <c r="AW1336" i="1" s="1"/>
  <c r="AB1096" i="1"/>
  <c r="AW1096" i="1" s="1"/>
  <c r="AB1155" i="1"/>
  <c r="AW1155" i="1" s="1"/>
  <c r="AB906" i="1"/>
  <c r="AW906" i="1" s="1"/>
  <c r="AB1455" i="1"/>
  <c r="AW1455" i="1" s="1"/>
  <c r="AB1098" i="1"/>
  <c r="AW1098" i="1" s="1"/>
  <c r="AB859" i="1"/>
  <c r="AW859" i="1" s="1"/>
  <c r="AB1119" i="1"/>
  <c r="AW1119" i="1" s="1"/>
  <c r="AB1376" i="1"/>
  <c r="AW1376" i="1" s="1"/>
  <c r="AB1016" i="1"/>
  <c r="AW1016" i="1" s="1"/>
  <c r="AB786" i="1"/>
  <c r="AW786" i="1" s="1"/>
  <c r="AB486" i="1"/>
  <c r="AW486" i="1" s="1"/>
  <c r="AB695" i="1"/>
  <c r="AW695" i="1" s="1"/>
  <c r="AB427" i="1"/>
  <c r="AW427" i="1" s="1"/>
  <c r="AB583" i="1"/>
  <c r="AW583" i="1" s="1"/>
  <c r="AB501" i="1"/>
  <c r="AW501" i="1" s="1"/>
  <c r="AB425" i="1"/>
  <c r="AW425" i="1" s="1"/>
  <c r="AB1625" i="1"/>
  <c r="AW1625" i="1" s="1"/>
  <c r="AB580" i="1"/>
  <c r="AW580" i="1" s="1"/>
  <c r="AB735" i="1"/>
  <c r="AW735" i="1" s="1"/>
  <c r="AB1597" i="1"/>
  <c r="AW1597" i="1" s="1"/>
  <c r="AB1630" i="1"/>
  <c r="AW1630" i="1" s="1"/>
  <c r="AB1516" i="1"/>
  <c r="AW1516" i="1" s="1"/>
  <c r="AB1487" i="1"/>
  <c r="AW1487" i="1" s="1"/>
  <c r="AB1258" i="1"/>
  <c r="AW1258" i="1" s="1"/>
  <c r="AB1449" i="1"/>
  <c r="AW1449" i="1" s="1"/>
  <c r="AB1088" i="1"/>
  <c r="AW1088" i="1" s="1"/>
  <c r="AB813" i="1"/>
  <c r="AW813" i="1" s="1"/>
  <c r="AB1289" i="1"/>
  <c r="AW1289" i="1" s="1"/>
  <c r="AB963" i="1"/>
  <c r="AW963" i="1" s="1"/>
  <c r="AB1649" i="1"/>
  <c r="AW1649" i="1" s="1"/>
  <c r="AB825" i="1"/>
  <c r="AW825" i="1" s="1"/>
  <c r="AB983" i="1"/>
  <c r="AW983" i="1" s="1"/>
  <c r="AB925" i="1"/>
  <c r="AW925" i="1" s="1"/>
  <c r="AB664" i="1"/>
  <c r="AW664" i="1" s="1"/>
  <c r="AB412" i="1"/>
  <c r="AW412" i="1" s="1"/>
  <c r="AB630" i="1"/>
  <c r="AW630" i="1" s="1"/>
  <c r="AB1108" i="1"/>
  <c r="AW1108" i="1" s="1"/>
  <c r="AB566" i="1"/>
  <c r="AW566" i="1" s="1"/>
  <c r="AB701" i="1"/>
  <c r="AW701" i="1" s="1"/>
  <c r="AB1710" i="1"/>
  <c r="AW1710" i="1" s="1"/>
  <c r="AB1693" i="1"/>
  <c r="AW1693" i="1" s="1"/>
  <c r="AB1724" i="1"/>
  <c r="AW1724" i="1" s="1"/>
  <c r="AB1393" i="1"/>
  <c r="AW1393" i="1" s="1"/>
  <c r="AB1513" i="1"/>
  <c r="AW1513" i="1" s="1"/>
  <c r="AB1156" i="1"/>
  <c r="AW1156" i="1" s="1"/>
  <c r="AB1407" i="1"/>
  <c r="AW1407" i="1" s="1"/>
  <c r="AB993" i="1"/>
  <c r="AW993" i="1" s="1"/>
  <c r="AB776" i="1"/>
  <c r="AW776" i="1" s="1"/>
  <c r="AB1205" i="1"/>
  <c r="AW1205" i="1" s="1"/>
  <c r="AB888" i="1"/>
  <c r="AW888" i="1" s="1"/>
  <c r="AB1233" i="1"/>
  <c r="AW1233" i="1" s="1"/>
  <c r="AB1338" i="1"/>
  <c r="AW1338" i="1" s="1"/>
  <c r="AB1142" i="1"/>
  <c r="AW1142" i="1" s="1"/>
  <c r="AB1051" i="1"/>
  <c r="AW1051" i="1" s="1"/>
  <c r="AB526" i="1"/>
  <c r="AW526" i="1" s="1"/>
  <c r="AB661" i="1"/>
  <c r="AW661" i="1" s="1"/>
  <c r="AB409" i="1"/>
  <c r="AW409" i="1" s="1"/>
  <c r="AB595" i="1"/>
  <c r="AW595" i="1" s="1"/>
  <c r="AB924" i="1"/>
  <c r="AW924" i="1" s="1"/>
  <c r="AB531" i="1"/>
  <c r="AW531" i="1" s="1"/>
  <c r="AB543" i="1"/>
  <c r="AW543" i="1" s="1"/>
  <c r="AB1646" i="1"/>
  <c r="AW1646" i="1" s="1"/>
  <c r="AB1679" i="1"/>
  <c r="AW1679" i="1" s="1"/>
  <c r="AB1653" i="1"/>
  <c r="AW1653" i="1" s="1"/>
  <c r="AB1326" i="1"/>
  <c r="AW1326" i="1" s="1"/>
  <c r="AB1409" i="1"/>
  <c r="AW1409" i="1" s="1"/>
  <c r="AB1153" i="1"/>
  <c r="AW1153" i="1" s="1"/>
  <c r="AB1312" i="1"/>
  <c r="AW1312" i="1" s="1"/>
  <c r="AB1053" i="1"/>
  <c r="AW1053" i="1" s="1"/>
  <c r="AB1478" i="1"/>
  <c r="AW1478" i="1" s="1"/>
  <c r="AB1060" i="1"/>
  <c r="AW1060" i="1" s="1"/>
  <c r="AB867" i="1"/>
  <c r="AW867" i="1" s="1"/>
  <c r="AB1095" i="1"/>
  <c r="AW1095" i="1" s="1"/>
  <c r="AB1201" i="1"/>
  <c r="AW1201" i="1" s="1"/>
  <c r="AB1032" i="1"/>
  <c r="AW1032" i="1" s="1"/>
  <c r="AB739" i="1"/>
  <c r="AW739" i="1" s="1"/>
  <c r="AB494" i="1"/>
  <c r="AW494" i="1" s="1"/>
  <c r="AB570" i="1"/>
  <c r="AW570" i="1" s="1"/>
  <c r="AB1027" i="1"/>
  <c r="AW1027" i="1" s="1"/>
  <c r="AB542" i="1"/>
  <c r="AW542" i="1" s="1"/>
  <c r="AB576" i="1"/>
  <c r="AW576" i="1" s="1"/>
  <c r="AB1666" i="1"/>
  <c r="AW1666" i="1" s="1"/>
  <c r="AB1564" i="1"/>
  <c r="AW1564" i="1" s="1"/>
  <c r="AB1433" i="1"/>
  <c r="AW1433" i="1" s="1"/>
  <c r="AB1577" i="1"/>
  <c r="AW1577" i="1" s="1"/>
  <c r="AB1230" i="1"/>
  <c r="AW1230" i="1" s="1"/>
  <c r="AB1463" i="1"/>
  <c r="AW1463" i="1" s="1"/>
  <c r="AB1102" i="1"/>
  <c r="AW1102" i="1" s="1"/>
  <c r="AB862" i="1"/>
  <c r="AW862" i="1" s="1"/>
  <c r="AB1320" i="1"/>
  <c r="AW1320" i="1" s="1"/>
  <c r="AB1034" i="1"/>
  <c r="AW1034" i="1" s="1"/>
  <c r="AB738" i="1"/>
  <c r="AW738" i="1" s="1"/>
  <c r="AB905" i="1"/>
  <c r="AW905" i="1" s="1"/>
  <c r="AB1123" i="1"/>
  <c r="AW1123" i="1" s="1"/>
  <c r="AB973" i="1"/>
  <c r="AW973" i="1" s="1"/>
  <c r="AB718" i="1"/>
  <c r="AW718" i="1" s="1"/>
  <c r="AB514" i="1"/>
  <c r="AW514" i="1" s="1"/>
  <c r="AB590" i="1"/>
  <c r="AW590" i="1" s="1"/>
  <c r="AB1511" i="1"/>
  <c r="AW1511" i="1" s="1"/>
  <c r="AB611" i="1"/>
  <c r="AW611" i="1" s="1"/>
  <c r="AB766" i="1"/>
  <c r="AW766" i="1" s="1"/>
  <c r="AB624" i="1"/>
  <c r="AW624" i="1" s="1"/>
  <c r="AB689" i="1"/>
  <c r="AW689" i="1" s="1"/>
  <c r="AB1681" i="1"/>
  <c r="AW1681" i="1" s="1"/>
  <c r="AB1686" i="1"/>
  <c r="AW1686" i="1" s="1"/>
  <c r="AB1358" i="1"/>
  <c r="AW1358" i="1" s="1"/>
  <c r="AB1525" i="1"/>
  <c r="AW1525" i="1" s="1"/>
  <c r="AB1168" i="1"/>
  <c r="AW1168" i="1" s="1"/>
  <c r="AB1388" i="1"/>
  <c r="AW1388" i="1" s="1"/>
  <c r="AB1005" i="1"/>
  <c r="AW1005" i="1" s="1"/>
  <c r="AB788" i="1"/>
  <c r="AW788" i="1" s="1"/>
  <c r="AB1257" i="1"/>
  <c r="AW1257" i="1" s="1"/>
  <c r="AB952" i="1"/>
  <c r="AW952" i="1" s="1"/>
  <c r="AB1448" i="1"/>
  <c r="AW1448" i="1" s="1"/>
  <c r="AB812" i="1"/>
  <c r="AW812" i="1" s="1"/>
  <c r="AB1562" i="1"/>
  <c r="AW1562" i="1" s="1"/>
  <c r="AB853" i="1"/>
  <c r="AW853" i="1" s="1"/>
  <c r="AB644" i="1"/>
  <c r="AW644" i="1" s="1"/>
  <c r="AB1007" i="1"/>
  <c r="AW1007" i="1" s="1"/>
  <c r="AB537" i="1"/>
  <c r="AW537" i="1" s="1"/>
  <c r="AB949" i="1"/>
  <c r="AW949" i="1" s="1"/>
  <c r="AB444" i="1"/>
  <c r="AW444" i="1" s="1"/>
  <c r="AB411" i="1"/>
  <c r="AW411" i="1" s="1"/>
  <c r="AB1692" i="1"/>
  <c r="AW1692" i="1" s="1"/>
  <c r="AB1651" i="1"/>
  <c r="AW1651" i="1" s="1"/>
  <c r="AB1502" i="1"/>
  <c r="AW1502" i="1" s="1"/>
  <c r="AB1680" i="1"/>
  <c r="AW1680" i="1" s="1"/>
  <c r="AB1294" i="1"/>
  <c r="AW1294" i="1" s="1"/>
  <c r="AB1717" i="1"/>
  <c r="AW1717" i="1" s="1"/>
  <c r="AB1214" i="1"/>
  <c r="AW1214" i="1" s="1"/>
  <c r="AB876" i="1"/>
  <c r="AW876" i="1" s="1"/>
  <c r="AB1420" i="1"/>
  <c r="AW1420" i="1" s="1"/>
  <c r="AB986" i="1"/>
  <c r="AW986" i="1" s="1"/>
  <c r="AB769" i="1"/>
  <c r="AW769" i="1" s="1"/>
  <c r="AB1012" i="1"/>
  <c r="AW1012" i="1" s="1"/>
  <c r="AB1248" i="1"/>
  <c r="AW1248" i="1" s="1"/>
  <c r="AB976" i="1"/>
  <c r="AW976" i="1" s="1"/>
  <c r="AB840" i="1"/>
  <c r="AW840" i="1" s="1"/>
  <c r="AB466" i="1"/>
  <c r="AW466" i="1" s="1"/>
  <c r="AB711" i="1"/>
  <c r="AW711" i="1" s="1"/>
  <c r="AB507" i="1"/>
  <c r="AW507" i="1" s="1"/>
  <c r="AB639" i="1"/>
  <c r="AW639" i="1" s="1"/>
  <c r="AB628" i="1"/>
  <c r="AW628" i="1" s="1"/>
  <c r="AB1015" i="1"/>
  <c r="AW1015" i="1" s="1"/>
  <c r="AB1715" i="1"/>
  <c r="AW1715" i="1" s="1"/>
  <c r="AB1721" i="1"/>
  <c r="AW1721" i="1" s="1"/>
  <c r="AB1343" i="1"/>
  <c r="AW1343" i="1" s="1"/>
  <c r="AB1359" i="1"/>
  <c r="AW1359" i="1" s="1"/>
  <c r="AB1105" i="1"/>
  <c r="AW1105" i="1" s="1"/>
  <c r="AB1256" i="1"/>
  <c r="AW1256" i="1" s="1"/>
  <c r="AB951" i="1"/>
  <c r="AW951" i="1" s="1"/>
  <c r="AB1624" i="1"/>
  <c r="AW1624" i="1" s="1"/>
  <c r="AB1122" i="1"/>
  <c r="AW1122" i="1" s="1"/>
  <c r="AB843" i="1"/>
  <c r="AW843" i="1" s="1"/>
  <c r="AB1020" i="1"/>
  <c r="AW1020" i="1" s="1"/>
  <c r="AB1259" i="1"/>
  <c r="AW1259" i="1" s="1"/>
  <c r="AB984" i="1"/>
  <c r="AW984" i="1" s="1"/>
  <c r="AB856" i="1"/>
  <c r="AW856" i="1" s="1"/>
  <c r="AB470" i="1"/>
  <c r="AW470" i="1" s="1"/>
  <c r="AB715" i="1"/>
  <c r="AW715" i="1" s="1"/>
  <c r="AB511" i="1"/>
  <c r="AW511" i="1" s="1"/>
  <c r="AB643" i="1"/>
  <c r="AW643" i="1" s="1"/>
  <c r="AB647" i="1"/>
  <c r="AW647" i="1" s="1"/>
  <c r="AB1642" i="1"/>
  <c r="AW1642" i="1" s="1"/>
  <c r="AB520" i="1"/>
  <c r="AW520" i="1" s="1"/>
  <c r="AB688" i="1"/>
  <c r="AW688" i="1" s="1"/>
  <c r="AB527" i="1"/>
  <c r="AW527" i="1" s="1"/>
  <c r="AB974" i="1"/>
  <c r="AW974" i="1" s="1"/>
  <c r="AB633" i="1"/>
  <c r="AW633" i="1" s="1"/>
  <c r="AB800" i="1"/>
  <c r="AW800" i="1" s="1"/>
  <c r="AB1504" i="1"/>
  <c r="AW1504" i="1" s="1"/>
  <c r="AB779" i="1"/>
  <c r="AW779" i="1" s="1"/>
  <c r="AB1414" i="1"/>
  <c r="AW1414" i="1" s="1"/>
  <c r="AB903" i="1"/>
  <c r="AW903" i="1" s="1"/>
  <c r="AB1273" i="1"/>
  <c r="AW1273" i="1" s="1"/>
  <c r="AB721" i="1"/>
  <c r="AW721" i="1" s="1"/>
  <c r="AB1017" i="1"/>
  <c r="AW1017" i="1" s="1"/>
  <c r="AB1365" i="1"/>
  <c r="AW1365" i="1" s="1"/>
  <c r="AB1238" i="1"/>
  <c r="AW1238" i="1" s="1"/>
  <c r="AB1460" i="1"/>
  <c r="AW1460" i="1" s="1"/>
  <c r="AB1422" i="1"/>
  <c r="AW1422" i="1" s="1"/>
  <c r="AB1572" i="1"/>
  <c r="AW1572" i="1" s="1"/>
  <c r="AB1700" i="1"/>
  <c r="AW1700" i="1" s="1"/>
  <c r="AB516" i="1"/>
  <c r="AW516" i="1" s="1"/>
  <c r="AB545" i="1"/>
  <c r="AW545" i="1" s="1"/>
  <c r="AB617" i="1"/>
  <c r="AW617" i="1" s="1"/>
  <c r="AB1239" i="1"/>
  <c r="AW1239" i="1" s="1"/>
  <c r="AB1165" i="1"/>
  <c r="AW1165" i="1" s="1"/>
  <c r="AB1139" i="1"/>
  <c r="AW1139" i="1" s="1"/>
  <c r="AB935" i="1"/>
  <c r="AW935" i="1" s="1"/>
  <c r="AB1148" i="1"/>
  <c r="AW1148" i="1" s="1"/>
  <c r="AB1305" i="1"/>
  <c r="AW1305" i="1" s="1"/>
  <c r="AB1639" i="1"/>
  <c r="AW1639" i="1" s="1"/>
  <c r="AB652" i="1"/>
  <c r="AW652" i="1" s="1"/>
  <c r="AB845" i="1"/>
  <c r="AW845" i="1" s="1"/>
  <c r="AB1530" i="1"/>
  <c r="AW1530" i="1" s="1"/>
  <c r="AB804" i="1"/>
  <c r="AW804" i="1" s="1"/>
  <c r="AB1514" i="1"/>
  <c r="AW1514" i="1" s="1"/>
  <c r="AB948" i="1"/>
  <c r="AW948" i="1" s="1"/>
  <c r="AB1252" i="1"/>
  <c r="AW1252" i="1" s="1"/>
  <c r="AB784" i="1"/>
  <c r="AW784" i="1" s="1"/>
  <c r="AB1001" i="1"/>
  <c r="AW1001" i="1" s="1"/>
  <c r="AB1380" i="1"/>
  <c r="AW1380" i="1" s="1"/>
  <c r="AB1164" i="1"/>
  <c r="AW1164" i="1" s="1"/>
  <c r="AB1521" i="1"/>
  <c r="AW1521" i="1" s="1"/>
  <c r="AB1374" i="1"/>
  <c r="AW1374" i="1" s="1"/>
  <c r="AB1682" i="1"/>
  <c r="AW1682" i="1" s="1"/>
  <c r="AB1701" i="1"/>
  <c r="AW1701" i="1" s="1"/>
  <c r="AB509" i="1"/>
  <c r="AW509" i="1" s="1"/>
  <c r="AB413" i="1"/>
  <c r="AW413" i="1" s="1"/>
  <c r="AB502" i="1"/>
  <c r="AW502" i="1" s="1"/>
  <c r="AB1048" i="1"/>
  <c r="AW1048" i="1" s="1"/>
  <c r="AB942" i="1"/>
  <c r="AW942" i="1" s="1"/>
  <c r="AB1022" i="1"/>
  <c r="AW1022" i="1" s="1"/>
  <c r="AB962" i="1"/>
  <c r="AW962" i="1" s="1"/>
  <c r="AB1132" i="1"/>
  <c r="AW1132" i="1" s="1"/>
  <c r="AB1334" i="1"/>
  <c r="AW1334" i="1" s="1"/>
  <c r="AB1697" i="1"/>
  <c r="AW1697" i="1" s="1"/>
  <c r="AB1221" i="1"/>
  <c r="AW1221" i="1" s="1"/>
  <c r="AB894" i="1"/>
  <c r="AW894" i="1" s="1"/>
  <c r="AB1713" i="1"/>
  <c r="AW1713" i="1" s="1"/>
  <c r="AB849" i="1"/>
  <c r="AW849" i="1" s="1"/>
  <c r="AB1546" i="1"/>
  <c r="AW1546" i="1" s="1"/>
  <c r="AB932" i="1"/>
  <c r="AW932" i="1" s="1"/>
  <c r="AB1231" i="1"/>
  <c r="AW1231" i="1" s="1"/>
  <c r="AB768" i="1"/>
  <c r="AW768" i="1" s="1"/>
  <c r="AB985" i="1"/>
  <c r="AW985" i="1" s="1"/>
  <c r="AB1427" i="1"/>
  <c r="AW1427" i="1" s="1"/>
  <c r="AB1270" i="1"/>
  <c r="AW1270" i="1" s="1"/>
  <c r="AB1503" i="1"/>
  <c r="AW1503" i="1" s="1"/>
  <c r="AB1385" i="1"/>
  <c r="AW1385" i="1" s="1"/>
  <c r="AB1716" i="1"/>
  <c r="AW1716" i="1" s="1"/>
  <c r="AB1685" i="1"/>
  <c r="AW1685" i="1" s="1"/>
  <c r="AB452" i="1"/>
  <c r="AW452" i="1" s="1"/>
  <c r="AB594" i="1"/>
  <c r="AW594" i="1" s="1"/>
  <c r="AB928" i="1"/>
  <c r="AW928" i="1" s="1"/>
  <c r="AB1275" i="1"/>
  <c r="AW1275" i="1" s="1"/>
  <c r="AB799" i="1"/>
  <c r="AW799" i="1" s="1"/>
  <c r="AB1452" i="1"/>
  <c r="AW1452" i="1" s="1"/>
  <c r="AB1198" i="1"/>
  <c r="AW1198" i="1" s="1"/>
  <c r="AB1327" i="1"/>
  <c r="AW1327" i="1" s="1"/>
  <c r="AB1486" i="1"/>
  <c r="AW1486" i="1" s="1"/>
  <c r="AB1730" i="1"/>
  <c r="AW1730" i="1" s="1"/>
  <c r="AB933" i="1"/>
  <c r="AW933" i="1" s="1"/>
  <c r="AB774" i="1"/>
  <c r="AW774" i="1" s="1"/>
  <c r="AB587" i="1"/>
  <c r="AW587" i="1" s="1"/>
  <c r="AB650" i="1"/>
  <c r="AW650" i="1" s="1"/>
  <c r="AB794" i="1"/>
  <c r="AW794" i="1" s="1"/>
  <c r="AB674" i="1"/>
  <c r="AW674" i="1" s="1"/>
  <c r="AB669" i="1"/>
  <c r="AW669" i="1" s="1"/>
  <c r="AB723" i="1"/>
  <c r="AW723" i="1" s="1"/>
  <c r="AB708" i="1"/>
  <c r="AW708" i="1" s="1"/>
  <c r="AB1163" i="1"/>
  <c r="AW1163" i="1" s="1"/>
  <c r="AB671" i="1"/>
  <c r="AW671" i="1" s="1"/>
  <c r="AB562" i="1"/>
  <c r="AW562" i="1" s="1"/>
  <c r="AB1125" i="1"/>
  <c r="AW1125" i="1" s="1"/>
  <c r="AB626" i="1"/>
  <c r="AW626" i="1" s="1"/>
  <c r="AB408" i="1"/>
  <c r="AW408" i="1" s="1"/>
  <c r="AB660" i="1"/>
  <c r="AW660" i="1" s="1"/>
  <c r="AB917" i="1"/>
  <c r="AW917" i="1" s="1"/>
  <c r="AB975" i="1"/>
  <c r="AW975" i="1" s="1"/>
  <c r="AB817" i="1"/>
  <c r="AW817" i="1" s="1"/>
  <c r="AB1691" i="1"/>
  <c r="AW1691" i="1" s="1"/>
  <c r="AB959" i="1"/>
  <c r="AW959" i="1" s="1"/>
  <c r="AB1283" i="1"/>
  <c r="AW1283" i="1" s="1"/>
  <c r="AB809" i="1"/>
  <c r="AW809" i="1" s="1"/>
  <c r="AB1084" i="1"/>
  <c r="AW1084" i="1" s="1"/>
  <c r="AB1523" i="1"/>
  <c r="AW1523" i="1" s="1"/>
  <c r="AB1254" i="1"/>
  <c r="AW1254" i="1" s="1"/>
  <c r="AB1482" i="1"/>
  <c r="AW1482" i="1" s="1"/>
  <c r="AB1512" i="1"/>
  <c r="AW1512" i="1" s="1"/>
  <c r="AB1626" i="1"/>
  <c r="AW1626" i="1" s="1"/>
  <c r="AB473" i="1"/>
  <c r="AW473" i="1" s="1"/>
  <c r="AB646" i="1"/>
  <c r="AW646" i="1" s="1"/>
  <c r="AB758" i="1"/>
  <c r="AW758" i="1" s="1"/>
  <c r="AB837" i="1"/>
  <c r="AW837" i="1" s="1"/>
  <c r="AB873" i="1"/>
  <c r="AW873" i="1" s="1"/>
  <c r="AB944" i="1"/>
  <c r="AW944" i="1" s="1"/>
  <c r="AB780" i="1"/>
  <c r="AW780" i="1" s="1"/>
  <c r="AB1415" i="1"/>
  <c r="AW1415" i="1" s="1"/>
  <c r="AB1517" i="1"/>
  <c r="AW1517" i="1" s="1"/>
  <c r="AB1728" i="1"/>
  <c r="AW1728" i="1" s="1"/>
  <c r="AB1714" i="1"/>
  <c r="AW1714" i="1" s="1"/>
  <c r="AB465" i="1"/>
  <c r="AW465" i="1" s="1"/>
  <c r="AB547" i="1"/>
  <c r="AW547" i="1" s="1"/>
  <c r="AB457" i="1"/>
  <c r="AW457" i="1" s="1"/>
  <c r="AB1543" i="1"/>
  <c r="AW1543" i="1" s="1"/>
  <c r="AB1576" i="1"/>
  <c r="AW1576" i="1" s="1"/>
  <c r="AB1426" i="1"/>
  <c r="AW1426" i="1" s="1"/>
  <c r="AB1466" i="1"/>
  <c r="AW1466" i="1" s="1"/>
  <c r="AB1242" i="1"/>
  <c r="AW1242" i="1" s="1"/>
  <c r="AB1373" i="1"/>
  <c r="AW1373" i="1" s="1"/>
  <c r="AB1021" i="1"/>
  <c r="AW1021" i="1" s="1"/>
  <c r="AB725" i="1"/>
  <c r="AW725" i="1" s="1"/>
  <c r="AB1157" i="1"/>
  <c r="AW1157" i="1" s="1"/>
  <c r="AB907" i="1"/>
  <c r="AW907" i="1" s="1"/>
  <c r="AB1387" i="1"/>
  <c r="AW1387" i="1" s="1"/>
  <c r="AB787" i="1"/>
  <c r="AW787" i="1" s="1"/>
  <c r="AB1522" i="1"/>
  <c r="AW1522" i="1" s="1"/>
  <c r="AB808" i="1"/>
  <c r="AW808" i="1" s="1"/>
  <c r="AB637" i="1"/>
  <c r="AW637" i="1" s="1"/>
  <c r="AB972" i="1"/>
  <c r="AW972" i="1" s="1"/>
  <c r="AB439" i="1"/>
  <c r="AW439" i="1" s="1"/>
  <c r="AB692" i="1"/>
  <c r="AW692" i="1" s="1"/>
  <c r="AB524" i="1"/>
  <c r="AW524" i="1" s="1"/>
  <c r="AB604" i="1"/>
  <c r="AW604" i="1" s="1"/>
  <c r="AB1727" i="1"/>
  <c r="AW1727" i="1" s="1"/>
  <c r="AB1708" i="1"/>
  <c r="AW1708" i="1" s="1"/>
  <c r="AB1377" i="1"/>
  <c r="AW1377" i="1" s="1"/>
  <c r="AB1423" i="1"/>
  <c r="AW1423" i="1" s="1"/>
  <c r="AB1204" i="1"/>
  <c r="AW1204" i="1" s="1"/>
  <c r="AB1333" i="1"/>
  <c r="AW1333" i="1" s="1"/>
  <c r="AB1041" i="1"/>
  <c r="AW1041" i="1" s="1"/>
  <c r="AB745" i="1"/>
  <c r="AW745" i="1" s="1"/>
  <c r="AB1183" i="1"/>
  <c r="AW1183" i="1" s="1"/>
  <c r="AB927" i="1"/>
  <c r="AW927" i="1" s="1"/>
  <c r="AB1295" i="1"/>
  <c r="AW1295" i="1" s="1"/>
  <c r="AB748" i="1"/>
  <c r="AW748" i="1" s="1"/>
  <c r="AB1395" i="1"/>
  <c r="AW1395" i="1" s="1"/>
  <c r="AB791" i="1"/>
  <c r="AW791" i="1" s="1"/>
  <c r="AB581" i="1"/>
  <c r="AW581" i="1" s="1"/>
  <c r="AB1308" i="1"/>
  <c r="AW1308" i="1" s="1"/>
  <c r="AB549" i="1"/>
  <c r="AW549" i="1" s="1"/>
  <c r="AB762" i="1"/>
  <c r="AW762" i="1" s="1"/>
  <c r="AB480" i="1"/>
  <c r="AW480" i="1" s="1"/>
  <c r="AB461" i="1"/>
  <c r="AW461" i="1" s="1"/>
  <c r="AB1605" i="1"/>
  <c r="AW1605" i="1" s="1"/>
  <c r="AB1536" i="1"/>
  <c r="AW1536" i="1" s="1"/>
  <c r="AB1566" i="1"/>
  <c r="AW1566" i="1" s="1"/>
  <c r="AB1623" i="1"/>
  <c r="AW1623" i="1" s="1"/>
  <c r="AB1276" i="1"/>
  <c r="AW1276" i="1" s="1"/>
  <c r="AB1587" i="1"/>
  <c r="AW1587" i="1" s="1"/>
  <c r="AB1149" i="1"/>
  <c r="AW1149" i="1" s="1"/>
  <c r="AB834" i="1"/>
  <c r="AW834" i="1" s="1"/>
  <c r="AB1391" i="1"/>
  <c r="AW1391" i="1" s="1"/>
  <c r="AB1006" i="1"/>
  <c r="AW1006" i="1" s="1"/>
  <c r="AB789" i="1"/>
  <c r="AW789" i="1" s="1"/>
  <c r="AB1052" i="1"/>
  <c r="AW1052" i="1" s="1"/>
  <c r="AB1179" i="1"/>
  <c r="AW1179" i="1" s="1"/>
  <c r="AB886" i="1"/>
  <c r="AW886" i="1" s="1"/>
  <c r="AB672" i="1"/>
  <c r="AW672" i="1" s="1"/>
  <c r="AB420" i="1"/>
  <c r="AW420" i="1" s="1"/>
  <c r="AB638" i="1"/>
  <c r="AW638" i="1" s="1"/>
  <c r="AB995" i="1"/>
  <c r="AW995" i="1" s="1"/>
  <c r="AB534" i="1"/>
  <c r="AW534" i="1" s="1"/>
  <c r="AB704" i="1"/>
  <c r="AW704" i="1" s="1"/>
  <c r="AB659" i="1"/>
  <c r="AW659" i="1" s="1"/>
  <c r="AB1456" i="1"/>
  <c r="AW1456" i="1" s="1"/>
  <c r="AB751" i="1"/>
  <c r="AW751" i="1" s="1"/>
  <c r="AB620" i="1"/>
  <c r="AW620" i="1" s="1"/>
  <c r="AB1559" i="1"/>
  <c r="AW1559" i="1" s="1"/>
  <c r="AB1461" i="1"/>
  <c r="AW1461" i="1" s="1"/>
  <c r="AB1416" i="1"/>
  <c r="AW1416" i="1" s="1"/>
  <c r="AB1419" i="1"/>
  <c r="AW1419" i="1" s="1"/>
  <c r="AB1200" i="1"/>
  <c r="AW1200" i="1" s="1"/>
  <c r="AB1325" i="1"/>
  <c r="AW1325" i="1" s="1"/>
  <c r="AB1037" i="1"/>
  <c r="AW1037" i="1" s="1"/>
  <c r="AB741" i="1"/>
  <c r="AW741" i="1" s="1"/>
  <c r="AB1178" i="1"/>
  <c r="AW1178" i="1" s="1"/>
  <c r="AB923" i="1"/>
  <c r="AW923" i="1" s="1"/>
  <c r="AB1324" i="1"/>
  <c r="AW1324" i="1" s="1"/>
  <c r="AB740" i="1"/>
  <c r="AW740" i="1" s="1"/>
  <c r="AB1379" i="1"/>
  <c r="AW1379" i="1" s="1"/>
  <c r="AB783" i="1"/>
  <c r="AW783" i="1" s="1"/>
  <c r="AB577" i="1"/>
  <c r="AW577" i="1" s="1"/>
  <c r="AB1369" i="1"/>
  <c r="AW1369" i="1" s="1"/>
  <c r="AB618" i="1"/>
  <c r="AW618" i="1" s="1"/>
  <c r="AB803" i="1"/>
  <c r="AW803" i="1" s="1"/>
  <c r="AB476" i="1"/>
  <c r="AW476" i="1" s="1"/>
  <c r="AB567" i="1"/>
  <c r="AW567" i="1" s="1"/>
  <c r="AB1650" i="1"/>
  <c r="AW1650" i="1" s="1"/>
  <c r="AB1586" i="1"/>
  <c r="AW1586" i="1" s="1"/>
  <c r="AB1661" i="1"/>
  <c r="AW1661" i="1" s="1"/>
  <c r="AB1330" i="1"/>
  <c r="AW1330" i="1" s="1"/>
  <c r="AB1413" i="1"/>
  <c r="AW1413" i="1" s="1"/>
  <c r="AB1128" i="1"/>
  <c r="AW1128" i="1" s="1"/>
  <c r="AB1282" i="1"/>
  <c r="AW1282" i="1" s="1"/>
  <c r="AB958" i="1"/>
  <c r="AW958" i="1" s="1"/>
  <c r="AB1488" i="1"/>
  <c r="AW1488" i="1" s="1"/>
  <c r="AB1065" i="1"/>
  <c r="AW1065" i="1" s="1"/>
  <c r="AB871" i="1"/>
  <c r="AW871" i="1" s="1"/>
  <c r="AB1057" i="1"/>
  <c r="AW1057" i="1" s="1"/>
  <c r="AB1211" i="1"/>
  <c r="AW1211" i="1" s="1"/>
  <c r="AB1040" i="1"/>
  <c r="AW1040" i="1" s="1"/>
  <c r="AB755" i="1"/>
  <c r="AW755" i="1" s="1"/>
  <c r="AB498" i="1"/>
  <c r="AW498" i="1" s="1"/>
  <c r="AB574" i="1"/>
  <c r="AW574" i="1" s="1"/>
  <c r="AB1043" i="1"/>
  <c r="AW1043" i="1" s="1"/>
  <c r="AB546" i="1"/>
  <c r="AW546" i="1" s="1"/>
  <c r="AB1644" i="1"/>
  <c r="AW1644" i="1" s="1"/>
  <c r="AB683" i="1"/>
  <c r="AW683" i="1" s="1"/>
  <c r="AB1031" i="1"/>
  <c r="AW1031" i="1" s="1"/>
  <c r="AB1613" i="1"/>
  <c r="AW1613" i="1" s="1"/>
  <c r="AB1544" i="1"/>
  <c r="AW1544" i="1" s="1"/>
  <c r="AB1582" i="1"/>
  <c r="AW1582" i="1" s="1"/>
  <c r="AB1725" i="1"/>
  <c r="AW1725" i="1" s="1"/>
  <c r="AB1344" i="1"/>
  <c r="AW1344" i="1" s="1"/>
  <c r="AB1089" i="1"/>
  <c r="AW1089" i="1" s="1"/>
  <c r="AB1166" i="1"/>
  <c r="AW1166" i="1" s="1"/>
  <c r="AB914" i="1"/>
  <c r="AW914" i="1" s="1"/>
  <c r="AB1360" i="1"/>
  <c r="AW1360" i="1" s="1"/>
  <c r="AB1014" i="1"/>
  <c r="AW1014" i="1" s="1"/>
  <c r="AB797" i="1"/>
  <c r="AW797" i="1" s="1"/>
  <c r="AB969" i="1"/>
  <c r="AW969" i="1" s="1"/>
  <c r="AB1633" i="1"/>
  <c r="AW1633" i="1" s="1"/>
  <c r="AB821" i="1"/>
  <c r="AW821" i="1" s="1"/>
  <c r="AB680" i="1"/>
  <c r="AW680" i="1" s="1"/>
  <c r="AB1206" i="1"/>
  <c r="AW1206" i="1" s="1"/>
  <c r="AB561" i="1"/>
  <c r="AW561" i="1" s="1"/>
  <c r="AB731" i="1"/>
  <c r="AW731" i="1" s="1"/>
  <c r="AB492" i="1"/>
  <c r="AW492" i="1" s="1"/>
  <c r="AB505" i="1"/>
  <c r="AW505" i="1" s="1"/>
  <c r="AB1531" i="1"/>
  <c r="AW1531" i="1" s="1"/>
  <c r="AB1497" i="1"/>
  <c r="AW1497" i="1" s="1"/>
  <c r="AB1362" i="1"/>
  <c r="AW1362" i="1" s="1"/>
  <c r="AB1453" i="1"/>
  <c r="AW1453" i="1" s="1"/>
  <c r="AB1172" i="1"/>
  <c r="AW1172" i="1" s="1"/>
  <c r="AB1396" i="1"/>
  <c r="AW1396" i="1" s="1"/>
  <c r="AB1009" i="1"/>
  <c r="AW1009" i="1" s="1"/>
  <c r="AB792" i="1"/>
  <c r="AW792" i="1" s="1"/>
  <c r="AB1263" i="1"/>
  <c r="AW1263" i="1" s="1"/>
  <c r="AB931" i="1"/>
  <c r="AW931" i="1" s="1"/>
  <c r="AB1436" i="1"/>
  <c r="AW1436" i="1" s="1"/>
  <c r="AB763" i="1"/>
  <c r="AW763" i="1" s="1"/>
  <c r="AB1462" i="1"/>
  <c r="AW1462" i="1" s="1"/>
  <c r="AB861" i="1"/>
  <c r="AW861" i="1" s="1"/>
  <c r="AB625" i="1"/>
  <c r="AW625" i="1" s="1"/>
  <c r="AB1023" i="1"/>
  <c r="AW1023" i="1" s="1"/>
  <c r="AB541" i="1"/>
  <c r="AW541" i="1" s="1"/>
  <c r="AB904" i="1"/>
  <c r="AW904" i="1" s="1"/>
  <c r="AB448" i="1"/>
  <c r="AW448" i="1" s="1"/>
  <c r="AB481" i="1"/>
  <c r="AW481" i="1" s="1"/>
  <c r="AB1527" i="1"/>
  <c r="AW1527" i="1" s="1"/>
  <c r="AB1722" i="1"/>
  <c r="AW1722" i="1" s="1"/>
  <c r="AB1598" i="1"/>
  <c r="AW1598" i="1" s="1"/>
  <c r="AB1588" i="1"/>
  <c r="AW1588" i="1" s="1"/>
  <c r="AB1297" i="1"/>
  <c r="AW1297" i="1" s="1"/>
  <c r="AB1382" i="1"/>
  <c r="AW1382" i="1" s="1"/>
  <c r="AB1140" i="1"/>
  <c r="AW1140" i="1" s="1"/>
  <c r="AB1224" i="1"/>
  <c r="AW1224" i="1" s="1"/>
  <c r="AB970" i="1"/>
  <c r="AW970" i="1" s="1"/>
  <c r="AB1699" i="1"/>
  <c r="AW1699" i="1" s="1"/>
  <c r="AB1129" i="1"/>
  <c r="AW1129" i="1" s="1"/>
  <c r="AB819" i="1"/>
  <c r="AW819" i="1" s="1"/>
  <c r="AB1265" i="1"/>
  <c r="AW1265" i="1" s="1"/>
  <c r="AB1595" i="1"/>
  <c r="AW1595" i="1" s="1"/>
  <c r="AB1217" i="1"/>
  <c r="AW1217" i="1" s="1"/>
  <c r="AB1468" i="1"/>
  <c r="AW1468" i="1" s="1"/>
  <c r="AB609" i="1"/>
  <c r="AW609" i="1" s="1"/>
  <c r="AB790" i="1"/>
  <c r="AW790" i="1" s="1"/>
  <c r="AB487" i="1"/>
  <c r="AW487" i="1" s="1"/>
  <c r="AB712" i="1"/>
  <c r="AW712" i="1" s="1"/>
  <c r="AB508" i="1"/>
  <c r="AW508" i="1" s="1"/>
  <c r="AB663" i="1"/>
  <c r="AW663" i="1" s="1"/>
  <c r="AB1585" i="1"/>
  <c r="AW1585" i="1" s="1"/>
  <c r="AB1618" i="1"/>
  <c r="AW1618" i="1" s="1"/>
  <c r="AB1404" i="1"/>
  <c r="AW1404" i="1" s="1"/>
  <c r="AB1471" i="1"/>
  <c r="AW1471" i="1" s="1"/>
  <c r="AB1246" i="1"/>
  <c r="AW1246" i="1" s="1"/>
  <c r="AB1506" i="1"/>
  <c r="AW1506" i="1" s="1"/>
  <c r="AB1074" i="1"/>
  <c r="AW1074" i="1" s="1"/>
  <c r="AB801" i="1"/>
  <c r="AW801" i="1" s="1"/>
  <c r="AB1307" i="1"/>
  <c r="AW1307" i="1" s="1"/>
  <c r="AB1050" i="1"/>
  <c r="AW1050" i="1" s="1"/>
  <c r="AB754" i="1"/>
  <c r="AW754" i="1" s="1"/>
  <c r="AB882" i="1"/>
  <c r="AW882" i="1" s="1"/>
  <c r="AB1072" i="1"/>
  <c r="AW1072" i="1" s="1"/>
  <c r="AB901" i="1"/>
  <c r="AW901" i="1" s="1"/>
  <c r="AB698" i="1"/>
  <c r="AW698" i="1" s="1"/>
  <c r="AB430" i="1"/>
  <c r="AW430" i="1" s="1"/>
  <c r="AB653" i="1"/>
  <c r="AW653" i="1" s="1"/>
  <c r="AB1253" i="1"/>
  <c r="AW1253" i="1" s="1"/>
  <c r="AB554" i="1"/>
  <c r="AW554" i="1" s="1"/>
  <c r="AB437" i="1"/>
  <c r="AW437" i="1" s="1"/>
  <c r="AB1696" i="1"/>
  <c r="AW1696" i="1" s="1"/>
  <c r="AB1655" i="1"/>
  <c r="AW1655" i="1" s="1"/>
  <c r="AB1534" i="1"/>
  <c r="AW1534" i="1" s="1"/>
  <c r="AB1591" i="1"/>
  <c r="AW1591" i="1" s="1"/>
  <c r="AB1298" i="1"/>
  <c r="AW1298" i="1" s="1"/>
  <c r="AB1694" i="1"/>
  <c r="AW1694" i="1" s="1"/>
  <c r="AB1127" i="1"/>
  <c r="AW1127" i="1" s="1"/>
  <c r="AB818" i="1"/>
  <c r="AW818" i="1" s="1"/>
  <c r="AB1402" i="1"/>
  <c r="AW1402" i="1" s="1"/>
  <c r="AB990" i="1"/>
  <c r="AW990" i="1" s="1"/>
  <c r="AB773" i="1"/>
  <c r="AW773" i="1" s="1"/>
  <c r="AB890" i="1"/>
  <c r="AW890" i="1" s="1"/>
  <c r="AB1082" i="1"/>
  <c r="AW1082" i="1" s="1"/>
  <c r="AB909" i="1"/>
  <c r="AW909" i="1" s="1"/>
  <c r="AB684" i="1"/>
  <c r="AW684" i="1" s="1"/>
  <c r="AB434" i="1"/>
  <c r="AW434" i="1" s="1"/>
  <c r="AB622" i="1"/>
  <c r="AW622" i="1" s="1"/>
  <c r="AB1174" i="1"/>
  <c r="AW1174" i="1" s="1"/>
  <c r="AB558" i="1"/>
  <c r="AW558" i="1" s="1"/>
  <c r="AB445" i="1"/>
  <c r="AW445" i="1" s="1"/>
  <c r="AB1609" i="1"/>
  <c r="AW1609" i="1" s="1"/>
  <c r="AB456" i="1"/>
  <c r="AW456" i="1" s="1"/>
  <c r="AB881" i="1"/>
  <c r="AW881" i="1" s="1"/>
  <c r="AB598" i="1"/>
  <c r="AW598" i="1" s="1"/>
  <c r="AB522" i="1"/>
  <c r="AW522" i="1" s="1"/>
  <c r="AB690" i="1"/>
  <c r="AW690" i="1" s="1"/>
  <c r="AB946" i="1"/>
  <c r="AW946" i="1" s="1"/>
  <c r="AB1099" i="1"/>
  <c r="AW1099" i="1" s="1"/>
  <c r="AB921" i="1"/>
  <c r="AW921" i="1" s="1"/>
  <c r="AB746" i="1"/>
  <c r="AW746" i="1" s="1"/>
  <c r="AB1042" i="1"/>
  <c r="AW1042" i="1" s="1"/>
  <c r="AB1291" i="1"/>
  <c r="AW1291" i="1" s="1"/>
  <c r="AB870" i="1"/>
  <c r="AW870" i="1" s="1"/>
  <c r="AB1064" i="1"/>
  <c r="AW1064" i="1" s="1"/>
  <c r="AB1484" i="1"/>
  <c r="AW1484" i="1" s="1"/>
  <c r="AB1331" i="1"/>
  <c r="AW1331" i="1" s="1"/>
  <c r="AB1664" i="1"/>
  <c r="AW1664" i="1" s="1"/>
  <c r="AB1491" i="1"/>
  <c r="AW1491" i="1" s="1"/>
  <c r="AB1610" i="1"/>
  <c r="AW1610" i="1" s="1"/>
  <c r="AB1135" i="1"/>
  <c r="AW1135" i="1" s="1"/>
  <c r="AB615" i="1"/>
  <c r="AW615" i="1" s="1"/>
  <c r="AB681" i="1"/>
  <c r="AW681" i="1" s="1"/>
  <c r="AB686" i="1"/>
  <c r="AW686" i="1" s="1"/>
  <c r="AB1104" i="1"/>
  <c r="AW1104" i="1" s="1"/>
  <c r="AB742" i="1"/>
  <c r="AW742" i="1" s="1"/>
  <c r="AB1328" i="1"/>
  <c r="AW1328" i="1" s="1"/>
  <c r="AB1058" i="1"/>
  <c r="AW1058" i="1" s="1"/>
  <c r="AB1234" i="1"/>
  <c r="AW1234" i="1" s="1"/>
  <c r="AB1418" i="1"/>
  <c r="AW1418" i="1" s="1"/>
  <c r="AB1670" i="1"/>
  <c r="AW1670" i="1" s="1"/>
  <c r="AB710" i="1"/>
  <c r="AW710" i="1" s="1"/>
  <c r="AB957" i="1"/>
  <c r="AW957" i="1" s="1"/>
  <c r="AB1141" i="1"/>
  <c r="AW1141" i="1" s="1"/>
  <c r="AB950" i="1"/>
  <c r="AW950" i="1" s="1"/>
  <c r="AB730" i="1"/>
  <c r="AW730" i="1" s="1"/>
  <c r="AB1026" i="1"/>
  <c r="AW1026" i="1" s="1"/>
  <c r="AB1345" i="1"/>
  <c r="AW1345" i="1" s="1"/>
  <c r="AB854" i="1"/>
  <c r="AW854" i="1" s="1"/>
  <c r="AB1091" i="1"/>
  <c r="AW1091" i="1" s="1"/>
  <c r="AB1565" i="1"/>
  <c r="AW1565" i="1" s="1"/>
  <c r="AB1222" i="1"/>
  <c r="AW1222" i="1" s="1"/>
  <c r="AB1561" i="1"/>
  <c r="AW1561" i="1" s="1"/>
  <c r="AB1445" i="1"/>
  <c r="AW1445" i="1" s="1"/>
  <c r="AB1489" i="1"/>
  <c r="AW1489" i="1" s="1"/>
  <c r="AB1539" i="1"/>
  <c r="AW1539" i="1" s="1"/>
  <c r="AB500" i="1"/>
  <c r="AW500" i="1" s="1"/>
  <c r="AB529" i="1"/>
  <c r="AW529" i="1" s="1"/>
  <c r="AB601" i="1"/>
  <c r="AW601" i="1" s="1"/>
  <c r="AB1303" i="1"/>
  <c r="AW1303" i="1" s="1"/>
  <c r="AB1244" i="1"/>
  <c r="AW1244" i="1" s="1"/>
  <c r="AB1210" i="1"/>
  <c r="AW1210" i="1" s="1"/>
  <c r="AB1111" i="1"/>
  <c r="AW1111" i="1" s="1"/>
  <c r="AB1218" i="1"/>
  <c r="AW1218" i="1" s="1"/>
  <c r="AB1441" i="1"/>
  <c r="AW1441" i="1" s="1"/>
  <c r="AB1583" i="1"/>
  <c r="AW1583" i="1" s="1"/>
  <c r="AB616" i="1"/>
  <c r="AW616" i="1" s="1"/>
  <c r="AB1024" i="1"/>
  <c r="AW1024" i="1" s="1"/>
  <c r="AB1190" i="1"/>
  <c r="AW1190" i="1" s="1"/>
  <c r="AB961" i="1"/>
  <c r="AW961" i="1" s="1"/>
  <c r="AB793" i="1"/>
  <c r="AW793" i="1" s="1"/>
  <c r="AB1010" i="1"/>
  <c r="AW1010" i="1" s="1"/>
  <c r="AB1399" i="1"/>
  <c r="AW1399" i="1" s="1"/>
  <c r="AB838" i="1"/>
  <c r="AW838" i="1" s="1"/>
  <c r="AB1115" i="1"/>
  <c r="AW1115" i="1" s="1"/>
  <c r="AB1603" i="1"/>
  <c r="AW1603" i="1" s="1"/>
  <c r="AB1280" i="1"/>
  <c r="AW1280" i="1" s="1"/>
  <c r="AB1584" i="1"/>
  <c r="AW1584" i="1" s="1"/>
  <c r="AB1528" i="1"/>
  <c r="AW1528" i="1" s="1"/>
  <c r="AB1473" i="1"/>
  <c r="AW1473" i="1" s="1"/>
  <c r="AB1593" i="1"/>
  <c r="AW1593" i="1" s="1"/>
  <c r="AB627" i="1"/>
  <c r="AW627" i="1" s="1"/>
  <c r="AB743" i="1"/>
  <c r="AW743" i="1" s="1"/>
  <c r="AB869" i="1"/>
  <c r="AW869" i="1" s="1"/>
  <c r="AB771" i="1"/>
  <c r="AW771" i="1" s="1"/>
  <c r="AB899" i="1"/>
  <c r="AW899" i="1" s="1"/>
  <c r="AB796" i="1"/>
  <c r="AW796" i="1" s="1"/>
  <c r="AB1357" i="1"/>
  <c r="AW1357" i="1" s="1"/>
  <c r="AB1451" i="1"/>
  <c r="AW1451" i="1" s="1"/>
  <c r="AB1501" i="1"/>
  <c r="AW1501" i="1" s="1"/>
  <c r="AB798" i="1"/>
  <c r="AW798" i="1" s="1"/>
  <c r="Y1781" i="1"/>
  <c r="Y1759" i="1"/>
  <c r="Y1758" i="1"/>
  <c r="Y1581" i="1"/>
  <c r="Y1414" i="1"/>
  <c r="Y1289" i="1"/>
  <c r="Y1665" i="1"/>
  <c r="Y1475" i="1"/>
  <c r="Y1654" i="1"/>
  <c r="Y1528" i="1"/>
  <c r="Y1351" i="1"/>
  <c r="Y1174" i="1"/>
  <c r="Y899" i="1"/>
  <c r="Y669" i="1"/>
  <c r="Y417" i="1"/>
  <c r="Y1639" i="1"/>
  <c r="Y1313" i="1"/>
  <c r="Y1114" i="1"/>
  <c r="Y1043" i="1"/>
  <c r="Y839" i="1"/>
  <c r="Y747" i="1"/>
  <c r="Y587" i="1"/>
  <c r="Y488" i="1"/>
  <c r="Y318" i="1"/>
  <c r="Y1421" i="1"/>
  <c r="Y1200" i="1"/>
  <c r="Y988" i="1"/>
  <c r="Y913" i="1"/>
  <c r="Y771" i="1"/>
  <c r="Y683" i="1"/>
  <c r="Y544" i="1"/>
  <c r="Y384" i="1"/>
  <c r="Y1331" i="1"/>
  <c r="Y745" i="1"/>
  <c r="Y1446" i="1"/>
  <c r="Y764" i="1"/>
  <c r="Y1667" i="1"/>
  <c r="Y845" i="1"/>
  <c r="Y324" i="1"/>
  <c r="Y1072" i="1"/>
  <c r="Y1769" i="1"/>
  <c r="Y1747" i="1"/>
  <c r="Y1646" i="1"/>
  <c r="Y1607" i="1"/>
  <c r="Y1514" i="1"/>
  <c r="Y1337" i="1"/>
  <c r="Y1267" i="1"/>
  <c r="Y1653" i="1"/>
  <c r="Y1582" i="1"/>
  <c r="Y1637" i="1"/>
  <c r="Y1571" i="1"/>
  <c r="Y1404" i="1"/>
  <c r="Y1279" i="1"/>
  <c r="Y1681" i="1"/>
  <c r="Y1333" i="1"/>
  <c r="Y1123" i="1"/>
  <c r="Y1042" i="1"/>
  <c r="Y838" i="1"/>
  <c r="Y746" i="1"/>
  <c r="Y586" i="1"/>
  <c r="Y487" i="1"/>
  <c r="Y317" i="1"/>
  <c r="Y1430" i="1"/>
  <c r="Y1192" i="1"/>
  <c r="Y983" i="1"/>
  <c r="Y908" i="1"/>
  <c r="Y766" i="1"/>
  <c r="Y678" i="1"/>
  <c r="Y539" i="1"/>
  <c r="Y379" i="1"/>
  <c r="Y1598" i="1"/>
  <c r="Y1278" i="1"/>
  <c r="Y1092" i="1"/>
  <c r="Y957" i="1"/>
  <c r="Y852" i="1"/>
  <c r="Y705" i="1"/>
  <c r="Y600" i="1"/>
  <c r="Y501" i="1"/>
  <c r="Y331" i="1"/>
  <c r="Y958" i="1"/>
  <c r="Y1413" i="1"/>
  <c r="Y1532" i="1"/>
  <c r="Y340" i="1"/>
  <c r="Y1799" i="1"/>
  <c r="Y1557" i="1"/>
  <c r="Y1303" i="1"/>
  <c r="Y1608" i="1"/>
  <c r="Y1597" i="1"/>
  <c r="Y1366" i="1"/>
  <c r="Y1527" i="1"/>
  <c r="Y1081" i="1"/>
  <c r="Y806" i="1"/>
  <c r="Y565" i="1"/>
  <c r="Y1419" i="1"/>
  <c r="Y987" i="1"/>
  <c r="Y770" i="1"/>
  <c r="Y543" i="1"/>
  <c r="Y1614" i="1"/>
  <c r="Y1096" i="1"/>
  <c r="Y856" i="1"/>
  <c r="Y604" i="1"/>
  <c r="Y335" i="1"/>
  <c r="Y1129" i="1"/>
  <c r="Y883" i="1"/>
  <c r="Y637" i="1"/>
  <c r="Y1088" i="1"/>
  <c r="Y1777" i="1"/>
  <c r="Y1750" i="1"/>
  <c r="Y1522" i="1"/>
  <c r="Y1216" i="1"/>
  <c r="Y1471" i="1"/>
  <c r="Y1579" i="1"/>
  <c r="Y1287" i="1"/>
  <c r="Y1304" i="1"/>
  <c r="Y1050" i="1"/>
  <c r="Y754" i="1"/>
  <c r="Y495" i="1"/>
  <c r="Y1234" i="1"/>
  <c r="Y972" i="1"/>
  <c r="Y702" i="1"/>
  <c r="Y516" i="1"/>
  <c r="Y1361" i="1"/>
  <c r="Y1016" i="1"/>
  <c r="Y757" i="1"/>
  <c r="Y461" i="1"/>
  <c r="Y1076" i="1"/>
  <c r="Y1149" i="1"/>
  <c r="Y1164" i="1"/>
  <c r="Y788" i="1"/>
  <c r="AB636" i="1"/>
  <c r="AW636" i="1" s="1"/>
  <c r="AB883" i="1"/>
  <c r="AW883" i="1" s="1"/>
  <c r="AB454" i="1"/>
  <c r="AW454" i="1" s="1"/>
  <c r="AB1574" i="1"/>
  <c r="AW1574" i="1" s="1"/>
  <c r="AB1161" i="1"/>
  <c r="AW1161" i="1" s="1"/>
  <c r="AB863" i="1"/>
  <c r="AW863" i="1" s="1"/>
  <c r="AB512" i="1"/>
  <c r="AW512" i="1" s="1"/>
  <c r="AB1287" i="1"/>
  <c r="AW1287" i="1" s="1"/>
  <c r="AB706" i="1"/>
  <c r="AW706" i="1" s="1"/>
  <c r="AB1556" i="1"/>
  <c r="AW1556" i="1" s="1"/>
  <c r="AB1067" i="1"/>
  <c r="AW1067" i="1" s="1"/>
  <c r="AB1076" i="1"/>
  <c r="AW1076" i="1" s="1"/>
  <c r="AB1114" i="1"/>
  <c r="AW1114" i="1" s="1"/>
  <c r="AB1390" i="1"/>
  <c r="AW1390" i="1" s="1"/>
  <c r="AB1557" i="1"/>
  <c r="AW1557" i="1" s="1"/>
  <c r="AB655" i="1"/>
  <c r="AW655" i="1" s="1"/>
  <c r="AB1394" i="1"/>
  <c r="AW1394" i="1" s="1"/>
  <c r="AB1443" i="1"/>
  <c r="AW1443" i="1" s="1"/>
  <c r="AB1227" i="1"/>
  <c r="AW1227" i="1" s="1"/>
  <c r="AB645" i="1"/>
  <c r="AW645" i="1" s="1"/>
  <c r="AB953" i="1"/>
  <c r="AW953" i="1" s="1"/>
  <c r="AB1490" i="1"/>
  <c r="AW1490" i="1" s="1"/>
  <c r="AB724" i="1"/>
  <c r="AW724" i="1" s="1"/>
  <c r="AB805" i="1"/>
  <c r="AW805" i="1" s="1"/>
  <c r="AB1476" i="1"/>
  <c r="AW1476" i="1" s="1"/>
  <c r="AB693" i="1"/>
  <c r="AW693" i="1" s="1"/>
  <c r="AB1611" i="1"/>
  <c r="AW1611" i="1" s="1"/>
  <c r="AB795" i="1"/>
  <c r="AW795" i="1" s="1"/>
  <c r="AB729" i="1"/>
  <c r="AW729" i="1" s="1"/>
  <c r="AB1446" i="1"/>
  <c r="AW1446" i="1" s="1"/>
  <c r="AB441" i="1"/>
  <c r="AW441" i="1" s="1"/>
  <c r="AB673" i="1"/>
  <c r="AW673" i="1" s="1"/>
  <c r="AB1300" i="1"/>
  <c r="AW1300" i="1" s="1"/>
  <c r="AB1518" i="1"/>
  <c r="AW1518" i="1" s="1"/>
  <c r="AB1319" i="1"/>
  <c r="AW1319" i="1" s="1"/>
  <c r="AB1662" i="1"/>
  <c r="AW1662" i="1" s="1"/>
  <c r="AB716" i="1"/>
  <c r="AW716" i="1" s="1"/>
  <c r="AB1444" i="1"/>
  <c r="AW1444" i="1" s="1"/>
  <c r="AB823" i="1"/>
  <c r="AW823" i="1" s="1"/>
  <c r="AB1229" i="1"/>
  <c r="AW1229" i="1" s="1"/>
  <c r="AB1596" i="1"/>
  <c r="AW1596" i="1" s="1"/>
  <c r="AB678" i="1"/>
  <c r="AW678" i="1" s="1"/>
  <c r="AB736" i="1"/>
  <c r="AW736" i="1" s="1"/>
  <c r="AB936" i="1"/>
  <c r="AW936" i="1" s="1"/>
  <c r="AB1619" i="1"/>
  <c r="AW1619" i="1" s="1"/>
  <c r="AB1477" i="1"/>
  <c r="AW1477" i="1" s="1"/>
  <c r="AB640" i="1"/>
  <c r="AW640" i="1" s="1"/>
  <c r="AB1118" i="1"/>
  <c r="AW1118" i="1" s="1"/>
  <c r="AB934" i="1"/>
  <c r="AW934" i="1" s="1"/>
  <c r="AB918" i="1"/>
  <c r="AW918" i="1" s="1"/>
  <c r="AB1690" i="1"/>
  <c r="AW1690" i="1" s="1"/>
  <c r="AB1094" i="1"/>
  <c r="AW1094" i="1" s="1"/>
  <c r="AB877" i="1"/>
  <c r="AW877" i="1" s="1"/>
  <c r="AB1432" i="1"/>
  <c r="AW1432" i="1" s="1"/>
  <c r="AB1554" i="1"/>
  <c r="AW1554" i="1" s="1"/>
  <c r="AB1367" i="1"/>
  <c r="AW1367" i="1" s="1"/>
  <c r="AB1321" i="1"/>
  <c r="AW1321" i="1" s="1"/>
  <c r="AB608" i="1"/>
  <c r="AW608" i="1" s="1"/>
  <c r="AB1243" i="1"/>
  <c r="AW1243" i="1" s="1"/>
  <c r="AB841" i="1"/>
  <c r="AW841" i="1" s="1"/>
  <c r="AB764" i="1"/>
  <c r="AW764" i="1" s="1"/>
  <c r="AB1498" i="1"/>
  <c r="AW1498" i="1" s="1"/>
  <c r="AB820" i="1"/>
  <c r="AW820" i="1" s="1"/>
  <c r="AB893" i="1"/>
  <c r="AW893" i="1" s="1"/>
  <c r="AB1403" i="1"/>
  <c r="AW1403" i="1" s="1"/>
  <c r="AB1570" i="1"/>
  <c r="AW1570" i="1" s="1"/>
  <c r="AB1371" i="1"/>
  <c r="AW1371" i="1" s="1"/>
  <c r="AB1634" i="1"/>
  <c r="AW1634" i="1" s="1"/>
  <c r="AB707" i="1"/>
  <c r="AW707" i="1" s="1"/>
  <c r="AB1479" i="1"/>
  <c r="AW1479" i="1" s="1"/>
  <c r="AB1592" i="1"/>
  <c r="AW1592" i="1" s="1"/>
  <c r="AB1442" i="1"/>
  <c r="AW1442" i="1" s="1"/>
  <c r="AB885" i="1"/>
  <c r="AW885" i="1" s="1"/>
  <c r="AB1485" i="1"/>
  <c r="AW1485" i="1" s="1"/>
  <c r="AB1070" i="1"/>
  <c r="AW1070" i="1" s="1"/>
  <c r="AB960" i="1"/>
  <c r="AW960" i="1" s="1"/>
  <c r="AB1599" i="1"/>
  <c r="AW1599" i="1" s="1"/>
  <c r="AB822" i="1"/>
  <c r="AW822" i="1" s="1"/>
  <c r="AB1028" i="1"/>
  <c r="AW1028" i="1" s="1"/>
  <c r="AB474" i="1"/>
  <c r="AW474" i="1" s="1"/>
  <c r="AB419" i="1"/>
  <c r="AW419" i="1" s="1"/>
  <c r="AB987" i="1"/>
  <c r="AW987" i="1" s="1"/>
  <c r="AB490" i="1"/>
  <c r="AW490" i="1" s="1"/>
  <c r="Y1724" i="1"/>
  <c r="Y1642" i="1"/>
  <c r="Y1565" i="1"/>
  <c r="Y1424" i="1"/>
  <c r="Y1263" i="1"/>
  <c r="Y1649" i="1"/>
  <c r="Y1523" i="1"/>
  <c r="Y1567" i="1"/>
  <c r="Y1426" i="1"/>
  <c r="Y1497" i="1"/>
  <c r="Y1344" i="1"/>
  <c r="Y1170" i="1"/>
  <c r="Y1694" i="1"/>
  <c r="Y1466" i="1"/>
  <c r="Y1219" i="1"/>
  <c r="Y1770" i="1"/>
  <c r="Y1457" i="1"/>
  <c r="Y1407" i="1"/>
  <c r="Y1218" i="1"/>
  <c r="Y1392" i="1"/>
  <c r="Y1734" i="1"/>
  <c r="Y1635" i="1"/>
  <c r="Y1764" i="1"/>
  <c r="Y1577" i="1"/>
  <c r="Y1617" i="1"/>
  <c r="Y1427" i="1"/>
  <c r="Y1749" i="1"/>
  <c r="Y849" i="1"/>
  <c r="Y482" i="1"/>
  <c r="Y1141" i="1"/>
  <c r="Y1005" i="1"/>
  <c r="Y478" i="1"/>
  <c r="Y737" i="1"/>
  <c r="Y1033" i="1"/>
  <c r="Y1315" i="1"/>
  <c r="Y408" i="1"/>
  <c r="Y660" i="1"/>
  <c r="Y941" i="1"/>
  <c r="Y1156" i="1"/>
  <c r="Y364" i="1"/>
  <c r="Y569" i="1"/>
  <c r="Y876" i="1"/>
  <c r="Y1145" i="1"/>
  <c r="Y339" i="1"/>
  <c r="Y396" i="1"/>
  <c r="Y509" i="1"/>
  <c r="Y445" i="1"/>
  <c r="Y608" i="1"/>
  <c r="Y645" i="1"/>
  <c r="Y713" i="1"/>
  <c r="Y783" i="1"/>
  <c r="Y860" i="1"/>
  <c r="Y925" i="1"/>
  <c r="Y965" i="1"/>
  <c r="Y1000" i="1"/>
  <c r="Y1100" i="1"/>
  <c r="Y1212" i="1"/>
  <c r="Y1220" i="1"/>
  <c r="Y1376" i="1"/>
  <c r="Y1630" i="1"/>
  <c r="Y330" i="1"/>
  <c r="Y387" i="1"/>
  <c r="Y500" i="1"/>
  <c r="Y547" i="1"/>
  <c r="Y599" i="1"/>
  <c r="Y647" i="1"/>
  <c r="Y704" i="1"/>
  <c r="Y774" i="1"/>
  <c r="Y851" i="1"/>
  <c r="Y916" i="1"/>
  <c r="Y974" i="1"/>
  <c r="Y991" i="1"/>
  <c r="Y1091" i="1"/>
  <c r="Y1203" i="1"/>
  <c r="Y1276" i="1"/>
  <c r="Y1417" i="1"/>
  <c r="Y1594" i="1"/>
  <c r="Y309" i="1"/>
  <c r="Y413" i="1"/>
  <c r="Y479" i="1"/>
  <c r="Y526" i="1"/>
  <c r="Y578" i="1"/>
  <c r="Y665" i="1"/>
  <c r="Y738" i="1"/>
  <c r="Y810" i="1"/>
  <c r="Y830" i="1"/>
  <c r="Y931" i="1"/>
  <c r="Y1034" i="1"/>
  <c r="Y1085" i="1"/>
  <c r="Y1115" i="1"/>
  <c r="Y1166" i="1"/>
  <c r="Y1317" i="1"/>
  <c r="Y1460" i="1"/>
  <c r="Y1796" i="1"/>
  <c r="Y1261" i="1"/>
  <c r="Y1309" i="1"/>
  <c r="Y1370" i="1"/>
  <c r="Y1422" i="1"/>
  <c r="Y1508" i="1"/>
  <c r="Y1563" i="1"/>
  <c r="Y1601" i="1"/>
  <c r="Y1695" i="1"/>
  <c r="Y1519" i="1"/>
  <c r="Y1574" i="1"/>
  <c r="Y1612" i="1"/>
  <c r="Y1643" i="1"/>
  <c r="Y1744" i="1"/>
  <c r="Y1259" i="1"/>
  <c r="Y1307" i="1"/>
  <c r="Y1368" i="1"/>
  <c r="Y1420" i="1"/>
  <c r="Y1506" i="1"/>
  <c r="Y1561" i="1"/>
  <c r="Y1599" i="1"/>
  <c r="Y1691" i="1"/>
  <c r="Y1638" i="1"/>
  <c r="Y1803" i="1"/>
  <c r="Y1739" i="1"/>
  <c r="Y1720" i="1"/>
  <c r="Y1761" i="1"/>
  <c r="Y385" i="1"/>
  <c r="Y1453" i="1"/>
  <c r="Y933" i="1"/>
  <c r="Y865" i="1"/>
  <c r="Y426" i="1"/>
  <c r="Y694" i="1"/>
  <c r="Y953" i="1"/>
  <c r="Y1254" i="1"/>
  <c r="Y522" i="1"/>
  <c r="Y690" i="1"/>
  <c r="Y949" i="1"/>
  <c r="Y1246" i="1"/>
  <c r="Y518" i="1"/>
  <c r="Y686" i="1"/>
  <c r="Y956" i="1"/>
  <c r="Y1238" i="1"/>
  <c r="Y319" i="1"/>
  <c r="Y423" i="1"/>
  <c r="Y489" i="1"/>
  <c r="Y536" i="1"/>
  <c r="Y588" i="1"/>
  <c r="Y675" i="1"/>
  <c r="Y748" i="1"/>
  <c r="Y763" i="1"/>
  <c r="Y840" i="1"/>
  <c r="Y905" i="1"/>
  <c r="Y1044" i="1"/>
  <c r="Y980" i="1"/>
  <c r="Y1105" i="1"/>
  <c r="Y1186" i="1"/>
  <c r="Y1292" i="1"/>
  <c r="Y1444" i="1"/>
  <c r="Y1647" i="1"/>
  <c r="Y310" i="1"/>
  <c r="Y414" i="1"/>
  <c r="Y480" i="1"/>
  <c r="Y527" i="1"/>
  <c r="Y579" i="1"/>
  <c r="Y666" i="1"/>
  <c r="Y739" i="1"/>
  <c r="Y811" i="1"/>
  <c r="Y831" i="1"/>
  <c r="Y896" i="1"/>
  <c r="Y1035" i="1"/>
  <c r="Y1086" i="1"/>
  <c r="Y1116" i="1"/>
  <c r="Y1168" i="1"/>
  <c r="Y1319" i="1"/>
  <c r="Y1462" i="1"/>
  <c r="Y1804" i="1"/>
  <c r="Y353" i="1"/>
  <c r="Y367" i="1"/>
  <c r="Y523" i="1"/>
  <c r="Y459" i="1"/>
  <c r="Y549" i="1"/>
  <c r="Y634" i="1"/>
  <c r="Y691" i="1"/>
  <c r="Y797" i="1"/>
  <c r="Y874" i="1"/>
  <c r="Y884" i="1"/>
  <c r="Y950" i="1"/>
  <c r="Y1014" i="1"/>
  <c r="Y1065" i="1"/>
  <c r="Y1134" i="1"/>
  <c r="Y1248" i="1"/>
  <c r="Y1357" i="1"/>
  <c r="Y1529" i="1"/>
  <c r="Y1183" i="1"/>
  <c r="Y1241" i="1"/>
  <c r="Y1334" i="1"/>
  <c r="Y1397" i="1"/>
  <c r="Y1441" i="1"/>
  <c r="Y1488" i="1"/>
  <c r="Y1543" i="1"/>
  <c r="Y1678" i="1"/>
  <c r="Y1731" i="1"/>
  <c r="Y1499" i="1"/>
  <c r="Y1554" i="1"/>
  <c r="Y1592" i="1"/>
  <c r="Y1727" i="1"/>
  <c r="Y1181" i="1"/>
  <c r="Y1239" i="1"/>
  <c r="Y1332" i="1"/>
  <c r="Y1395" i="1"/>
  <c r="Y1439" i="1"/>
  <c r="Y1486" i="1"/>
  <c r="Y1541" i="1"/>
  <c r="Y1676" i="1"/>
  <c r="Y1806" i="1"/>
  <c r="Y1692" i="1"/>
  <c r="Y1783" i="1"/>
  <c r="Y1640" i="1"/>
  <c r="Y1805" i="1"/>
  <c r="Y1741" i="1"/>
  <c r="Y720" i="1"/>
  <c r="Y312" i="1"/>
  <c r="Y1715" i="1"/>
  <c r="Y1021" i="1"/>
  <c r="Y625" i="1"/>
  <c r="Y397" i="1"/>
  <c r="Y644" i="1"/>
  <c r="Y926" i="1"/>
  <c r="Y1213" i="1"/>
  <c r="Y336" i="1"/>
  <c r="Y605" i="1"/>
  <c r="Y857" i="1"/>
  <c r="Y1097" i="1"/>
  <c r="Y1618" i="1"/>
  <c r="Y438" i="1"/>
  <c r="Y776" i="1"/>
  <c r="Y993" i="1"/>
  <c r="Y1405" i="1"/>
  <c r="Y315" i="1"/>
  <c r="Y419" i="1"/>
  <c r="Y485" i="1"/>
  <c r="Y532" i="1"/>
  <c r="Y584" i="1"/>
  <c r="Y671" i="1"/>
  <c r="Y744" i="1"/>
  <c r="Y759" i="1"/>
  <c r="Y836" i="1"/>
  <c r="Y901" i="1"/>
  <c r="Y1040" i="1"/>
  <c r="Y976" i="1"/>
  <c r="Y1121" i="1"/>
  <c r="Y1178" i="1"/>
  <c r="Y1329" i="1"/>
  <c r="Y1447" i="1"/>
  <c r="Y1689" i="1"/>
  <c r="Y358" i="1"/>
  <c r="Y410" i="1"/>
  <c r="Y476" i="1"/>
  <c r="Y566" i="1"/>
  <c r="Y575" i="1"/>
  <c r="Y662" i="1"/>
  <c r="Y735" i="1"/>
  <c r="Y807" i="1"/>
  <c r="Y827" i="1"/>
  <c r="Y943" i="1"/>
  <c r="Y1031" i="1"/>
  <c r="Y1082" i="1"/>
  <c r="Y1151" i="1"/>
  <c r="Y1160" i="1"/>
  <c r="Y1352" i="1"/>
  <c r="Y1454" i="1"/>
  <c r="Y1772" i="1"/>
  <c r="Y359" i="1"/>
  <c r="Y435" i="1"/>
  <c r="Y471" i="1"/>
  <c r="Y561" i="1"/>
  <c r="Y570" i="1"/>
  <c r="Y657" i="1"/>
  <c r="Y730" i="1"/>
  <c r="Y802" i="1"/>
  <c r="Y822" i="1"/>
  <c r="Y938" i="1"/>
  <c r="Y1026" i="1"/>
  <c r="Y1077" i="1"/>
  <c r="Y1146" i="1"/>
  <c r="Y1272" i="1"/>
  <c r="Y1342" i="1"/>
  <c r="Y1513" i="1"/>
  <c r="Y1195" i="1"/>
  <c r="Y1253" i="1"/>
  <c r="Y1301" i="1"/>
  <c r="Y1362" i="1"/>
  <c r="Y1433" i="1"/>
  <c r="Y1500" i="1"/>
  <c r="Y1555" i="1"/>
  <c r="Y1593" i="1"/>
  <c r="Y1729" i="1"/>
  <c r="Y1511" i="1"/>
  <c r="Y1566" i="1"/>
  <c r="Y1604" i="1"/>
  <c r="Y1701" i="1"/>
  <c r="Y1193" i="1"/>
  <c r="Y1251" i="1"/>
  <c r="Y1299" i="1"/>
  <c r="Y1360" i="1"/>
  <c r="Y1431" i="1"/>
  <c r="Y1498" i="1"/>
  <c r="Y1553" i="1"/>
  <c r="Y1591" i="1"/>
  <c r="Y1725" i="1"/>
  <c r="Y1704" i="1"/>
  <c r="Y1795" i="1"/>
  <c r="Y1738" i="1"/>
  <c r="Y1712" i="1"/>
  <c r="Y1753" i="1"/>
  <c r="Y772" i="1"/>
  <c r="Y416" i="1"/>
  <c r="Y306" i="1"/>
  <c r="Y1493" i="1"/>
  <c r="Y970" i="1"/>
  <c r="Y494" i="1"/>
  <c r="Y753" i="1"/>
  <c r="Y1049" i="1"/>
  <c r="Y1302" i="1"/>
  <c r="Y424" i="1"/>
  <c r="Y676" i="1"/>
  <c r="Y906" i="1"/>
  <c r="Y1188" i="1"/>
  <c r="Y316" i="1"/>
  <c r="Y585" i="1"/>
  <c r="Y837" i="1"/>
  <c r="Y1122" i="1"/>
  <c r="Y1697" i="1"/>
  <c r="Y373" i="1"/>
  <c r="Y429" i="1"/>
  <c r="Y465" i="1"/>
  <c r="Y555" i="1"/>
  <c r="Y640" i="1"/>
  <c r="Y697" i="1"/>
  <c r="Y724" i="1"/>
  <c r="Y819" i="1"/>
  <c r="Y890" i="1"/>
  <c r="Y932" i="1"/>
  <c r="Y1020" i="1"/>
  <c r="Y1071" i="1"/>
  <c r="Y1140" i="1"/>
  <c r="Y1260" i="1"/>
  <c r="Y1369" i="1"/>
  <c r="Y1489" i="1"/>
  <c r="Y350" i="1"/>
  <c r="Y378" i="1"/>
  <c r="Y520" i="1"/>
  <c r="Y456" i="1"/>
  <c r="Y619" i="1"/>
  <c r="Y631" i="1"/>
  <c r="Y688" i="1"/>
  <c r="Y794" i="1"/>
  <c r="Y871" i="1"/>
  <c r="Y881" i="1"/>
  <c r="Y947" i="1"/>
  <c r="Y1011" i="1"/>
  <c r="Y1062" i="1"/>
  <c r="Y1131" i="1"/>
  <c r="Y1242" i="1"/>
  <c r="Y1398" i="1"/>
  <c r="Y1572" i="1"/>
  <c r="Y345" i="1"/>
  <c r="Y402" i="1"/>
  <c r="Y515" i="1"/>
  <c r="Y451" i="1"/>
  <c r="Y614" i="1"/>
  <c r="Y626" i="1"/>
  <c r="Y719" i="1"/>
  <c r="Y789" i="1"/>
  <c r="Y866" i="1"/>
  <c r="Y895" i="1"/>
  <c r="Y971" i="1"/>
  <c r="Y1006" i="1"/>
  <c r="Y1057" i="1"/>
  <c r="Y1126" i="1"/>
  <c r="Y1232" i="1"/>
  <c r="Y1388" i="1"/>
  <c r="Y1552" i="1"/>
  <c r="Y1175" i="1"/>
  <c r="Y1233" i="1"/>
  <c r="Y1326" i="1"/>
  <c r="Y1104" i="1"/>
  <c r="Y741" i="1"/>
  <c r="Y374" i="1"/>
  <c r="Y1386" i="1"/>
  <c r="Y548" i="1"/>
  <c r="Y809" i="1"/>
  <c r="Y1084" i="1"/>
  <c r="Y1458" i="1"/>
  <c r="Y474" i="1"/>
  <c r="Y733" i="1"/>
  <c r="Y1029" i="1"/>
  <c r="Y1348" i="1"/>
  <c r="Y434" i="1"/>
  <c r="Y684" i="1"/>
  <c r="Y937" i="1"/>
  <c r="Y1270" i="1"/>
  <c r="Y323" i="1"/>
  <c r="Y380" i="1"/>
  <c r="Y493" i="1"/>
  <c r="Y540" i="1"/>
  <c r="Y592" i="1"/>
  <c r="Y679" i="1"/>
  <c r="Y752" i="1"/>
  <c r="Y767" i="1"/>
  <c r="Y844" i="1"/>
  <c r="Y909" i="1"/>
  <c r="Y1048" i="1"/>
  <c r="Y984" i="1"/>
  <c r="Y1109" i="1"/>
  <c r="Y1194" i="1"/>
  <c r="Y1300" i="1"/>
  <c r="Y1432" i="1"/>
  <c r="Y1663" i="1"/>
  <c r="Y314" i="1"/>
  <c r="Y418" i="1"/>
  <c r="Y484" i="1"/>
  <c r="Y531" i="1"/>
  <c r="Y583" i="1"/>
  <c r="Y670" i="1"/>
  <c r="Y743" i="1"/>
  <c r="Y758" i="1"/>
  <c r="Y835" i="1"/>
  <c r="Y900" i="1"/>
  <c r="Y1039" i="1"/>
  <c r="Y975" i="1"/>
  <c r="Y1120" i="1"/>
  <c r="Y1176" i="1"/>
  <c r="Y1327" i="1"/>
  <c r="Y1451" i="1"/>
  <c r="Y1705" i="1"/>
  <c r="Y357" i="1"/>
  <c r="Y371" i="1"/>
  <c r="Y427" i="1"/>
  <c r="Y463" i="1"/>
  <c r="Y553" i="1"/>
  <c r="Y638" i="1"/>
  <c r="Y695" i="1"/>
  <c r="Y722" i="1"/>
  <c r="Y817" i="1"/>
  <c r="Y888" i="1"/>
  <c r="Y954" i="1"/>
  <c r="Y1018" i="1"/>
  <c r="Y1069" i="1"/>
  <c r="Y1138" i="1"/>
  <c r="Y1256" i="1"/>
  <c r="Y1365" i="1"/>
  <c r="Y1481" i="1"/>
  <c r="Y1187" i="1"/>
  <c r="Y1245" i="1"/>
  <c r="Y1293" i="1"/>
  <c r="Y1374" i="1"/>
  <c r="Y1445" i="1"/>
  <c r="Y1492" i="1"/>
  <c r="Y1547" i="1"/>
  <c r="Y1585" i="1"/>
  <c r="Y1713" i="1"/>
  <c r="Y1503" i="1"/>
  <c r="Y1558" i="1"/>
  <c r="Y1596" i="1"/>
  <c r="Y1685" i="1"/>
  <c r="Y1185" i="1"/>
  <c r="Y1243" i="1"/>
  <c r="Y1291" i="1"/>
  <c r="Y1399" i="1"/>
  <c r="Y1443" i="1"/>
  <c r="Y1490" i="1"/>
  <c r="Y1545" i="1"/>
  <c r="Y1680" i="1"/>
  <c r="Y1709" i="1"/>
  <c r="Y1696" i="1"/>
  <c r="Y1787" i="1"/>
  <c r="Y1644" i="1"/>
  <c r="Y1809" i="1"/>
  <c r="Y1745" i="1"/>
  <c r="Y656" i="1"/>
  <c r="Y529" i="1"/>
  <c r="Y1262" i="1"/>
  <c r="Y1056" i="1"/>
  <c r="Y462" i="1"/>
  <c r="Y721" i="1"/>
  <c r="Y1017" i="1"/>
  <c r="Y1363" i="1"/>
  <c r="Y458" i="1"/>
  <c r="Y796" i="1"/>
  <c r="Y1013" i="1"/>
  <c r="Y1355" i="1"/>
  <c r="Y454" i="1"/>
  <c r="Y792" i="1"/>
  <c r="Y1009" i="1"/>
  <c r="Y1394" i="1"/>
  <c r="Y361" i="1"/>
  <c r="Y425" i="1"/>
  <c r="Y473" i="1"/>
  <c r="Y563" i="1"/>
  <c r="Y572" i="1"/>
  <c r="Y659" i="1"/>
  <c r="Y732" i="1"/>
  <c r="Y804" i="1"/>
  <c r="Y824" i="1"/>
  <c r="Y940" i="1"/>
  <c r="Y1028" i="1"/>
  <c r="Y1079" i="1"/>
  <c r="Y1148" i="1"/>
  <c r="Y1154" i="1"/>
  <c r="Y1346" i="1"/>
  <c r="Y1521" i="1"/>
  <c r="Y1748" i="1"/>
  <c r="Y372" i="1"/>
  <c r="Y428" i="1"/>
  <c r="Y464" i="1"/>
  <c r="Y554" i="1"/>
  <c r="Y639" i="1"/>
  <c r="Y696" i="1"/>
  <c r="Y723" i="1"/>
  <c r="Y818" i="1"/>
  <c r="Y889" i="1"/>
  <c r="Y955" i="1"/>
  <c r="Y1019" i="1"/>
  <c r="Y1070" i="1"/>
  <c r="Y1139" i="1"/>
  <c r="Y1258" i="1"/>
  <c r="Y1367" i="1"/>
  <c r="Y1485" i="1"/>
  <c r="Y337" i="1"/>
  <c r="Y394" i="1"/>
  <c r="Y507" i="1"/>
  <c r="Y443" i="1"/>
  <c r="Y606" i="1"/>
  <c r="Y654" i="1"/>
  <c r="Y711" i="1"/>
  <c r="Y781" i="1"/>
  <c r="Y858" i="1"/>
  <c r="Y923" i="1"/>
  <c r="Y963" i="1"/>
  <c r="Y998" i="1"/>
  <c r="Y1098" i="1"/>
  <c r="Y1210" i="1"/>
  <c r="Y1275" i="1"/>
  <c r="Y1415" i="1"/>
  <c r="Y1622" i="1"/>
  <c r="Y1167" i="1"/>
  <c r="Y1225" i="1"/>
  <c r="Y1318" i="1"/>
  <c r="Y1381" i="1"/>
  <c r="Y1461" i="1"/>
  <c r="Y1472" i="1"/>
  <c r="Y1629" i="1"/>
  <c r="Y1662" i="1"/>
  <c r="Y1778" i="1"/>
  <c r="Y1483" i="1"/>
  <c r="Y1538" i="1"/>
  <c r="Y1673" i="1"/>
  <c r="Y1800" i="1"/>
  <c r="Y1165" i="1"/>
  <c r="Y1223" i="1"/>
  <c r="Y1316" i="1"/>
  <c r="Y1379" i="1"/>
  <c r="Y1459" i="1"/>
  <c r="Y1470" i="1"/>
  <c r="Y1627" i="1"/>
  <c r="Y1660" i="1"/>
  <c r="Y1774" i="1"/>
  <c r="Y1726" i="1"/>
  <c r="Y1767" i="1"/>
  <c r="Y1698" i="1"/>
  <c r="Y1789" i="1"/>
  <c r="Y1736" i="1"/>
  <c r="Y1053" i="1"/>
  <c r="Y581" i="1"/>
  <c r="Y1371" i="1"/>
  <c r="Y930" i="1"/>
  <c r="Y510" i="1"/>
  <c r="Y714" i="1"/>
  <c r="Y966" i="1"/>
  <c r="Y1222" i="1"/>
  <c r="Y393" i="1"/>
  <c r="Y653" i="1"/>
  <c r="Y922" i="1"/>
  <c r="Y1209" i="1"/>
  <c r="Y332" i="1"/>
  <c r="Y601" i="1"/>
  <c r="Y853" i="1"/>
  <c r="Y1093" i="1"/>
  <c r="Y1602" i="1"/>
  <c r="Y377" i="1"/>
  <c r="Y433" i="1"/>
  <c r="Y469" i="1"/>
  <c r="Y559" i="1"/>
  <c r="Y621" i="1"/>
  <c r="Y701" i="1"/>
  <c r="Y728" i="1"/>
  <c r="Y800" i="1"/>
  <c r="Y894" i="1"/>
  <c r="Y936" i="1"/>
  <c r="Y1024" i="1"/>
  <c r="Y1075" i="1"/>
  <c r="Y1144" i="1"/>
  <c r="Y1268" i="1"/>
  <c r="Y1338" i="1"/>
  <c r="Y1505" i="1"/>
  <c r="Y354" i="1"/>
  <c r="Y368" i="1"/>
  <c r="Y524" i="1"/>
  <c r="Y460" i="1"/>
  <c r="Y550" i="1"/>
  <c r="Y635" i="1"/>
  <c r="Y692" i="1"/>
  <c r="Y798" i="1"/>
  <c r="Y875" i="1"/>
  <c r="Y885" i="1"/>
  <c r="Y951" i="1"/>
  <c r="Y1015" i="1"/>
  <c r="Y1066" i="1"/>
  <c r="Y1135" i="1"/>
  <c r="Y1250" i="1"/>
  <c r="Y1359" i="1"/>
  <c r="Y1469" i="1"/>
  <c r="Y349" i="1"/>
  <c r="Y406" i="1"/>
  <c r="Y519" i="1"/>
  <c r="Y455" i="1"/>
  <c r="Y618" i="1"/>
  <c r="Y630" i="1"/>
  <c r="Y687" i="1"/>
  <c r="Y793" i="1"/>
  <c r="Y870" i="1"/>
  <c r="Y880" i="1"/>
  <c r="Y946" i="1"/>
  <c r="Y1010" i="1"/>
  <c r="Y1061" i="1"/>
  <c r="Y1130" i="1"/>
  <c r="Y1240" i="1"/>
  <c r="Y1396" i="1"/>
  <c r="Y1568" i="1"/>
  <c r="Y1179" i="1"/>
  <c r="Y1237" i="1"/>
  <c r="Y1330" i="1"/>
  <c r="Y1393" i="1"/>
  <c r="Y1437" i="1"/>
  <c r="Y1484" i="1"/>
  <c r="Y1539" i="1"/>
  <c r="Y1674" i="1"/>
  <c r="Y1802" i="1"/>
  <c r="Y1495" i="1"/>
  <c r="Y1550" i="1"/>
  <c r="Y1588" i="1"/>
  <c r="Y1719" i="1"/>
  <c r="Y1177" i="1"/>
  <c r="Y1235" i="1"/>
  <c r="Y1328" i="1"/>
  <c r="Y1391" i="1"/>
  <c r="Y1452" i="1"/>
  <c r="Y1482" i="1"/>
  <c r="Y1537" i="1"/>
  <c r="Y1672" i="1"/>
  <c r="Y1798" i="1"/>
  <c r="Y1688" i="1"/>
  <c r="Y1779" i="1"/>
  <c r="Y1636" i="1"/>
  <c r="Y1801" i="1"/>
  <c r="Y1737" i="1"/>
  <c r="Y989" i="1"/>
  <c r="Y668" i="1"/>
  <c r="Y556" i="1"/>
  <c r="Y1230" i="1"/>
  <c r="Y541" i="1"/>
  <c r="Y768" i="1"/>
  <c r="Y985" i="1"/>
  <c r="Y1434" i="1"/>
  <c r="Y490" i="1"/>
  <c r="Y749" i="1"/>
  <c r="Y1045" i="1"/>
  <c r="Y1294" i="1"/>
  <c r="Y420" i="1"/>
  <c r="Y672" i="1"/>
  <c r="Y902" i="1"/>
  <c r="Y1180" i="1"/>
  <c r="Y343" i="1"/>
  <c r="Y400" i="1"/>
  <c r="Y513" i="1"/>
  <c r="Y449" i="1"/>
  <c r="Y612" i="1"/>
  <c r="Y624" i="1"/>
  <c r="Y717" i="1"/>
  <c r="Y787" i="1"/>
  <c r="Y864" i="1"/>
  <c r="Y929" i="1"/>
  <c r="Y969" i="1"/>
  <c r="Y1004" i="1"/>
  <c r="Y1089" i="1"/>
  <c r="Y1153" i="1"/>
  <c r="Y1228" i="1"/>
  <c r="Y1384" i="1"/>
  <c r="Y1544" i="1"/>
  <c r="Y334" i="1"/>
  <c r="Y391" i="1"/>
  <c r="Y504" i="1"/>
  <c r="Y440" i="1"/>
  <c r="Y603" i="1"/>
  <c r="Y651" i="1"/>
  <c r="Y708" i="1"/>
  <c r="Y778" i="1"/>
  <c r="Y855" i="1"/>
  <c r="Y920" i="1"/>
  <c r="Y960" i="1"/>
  <c r="Y995" i="1"/>
  <c r="Y1095" i="1"/>
  <c r="Y1207" i="1"/>
  <c r="Y1284" i="1"/>
  <c r="Y1409" i="1"/>
  <c r="Y1610" i="1"/>
  <c r="Y329" i="1"/>
  <c r="Y386" i="1"/>
  <c r="Y499" i="1"/>
  <c r="Y546" i="1"/>
  <c r="Y598" i="1"/>
  <c r="Y646" i="1"/>
  <c r="Y703" i="1"/>
  <c r="Y773" i="1"/>
  <c r="Y850" i="1"/>
  <c r="Y915" i="1"/>
  <c r="Y1054" i="1"/>
  <c r="Y990" i="1"/>
  <c r="Y1090" i="1"/>
  <c r="Y1202" i="1"/>
  <c r="Y1312" i="1"/>
  <c r="Y1425" i="1"/>
  <c r="Y1590" i="1"/>
  <c r="Y1159" i="1"/>
  <c r="Y1217" i="1"/>
  <c r="Y328" i="1"/>
  <c r="Y1586" i="1"/>
  <c r="Y1037" i="1"/>
  <c r="Y641" i="1"/>
  <c r="Y450" i="1"/>
  <c r="Y308" i="1"/>
  <c r="Y577" i="1"/>
  <c r="Y829" i="1"/>
  <c r="Y1124" i="1"/>
  <c r="Y1788" i="1"/>
  <c r="Y564" i="1"/>
  <c r="Y805" i="1"/>
  <c r="Y1080" i="1"/>
  <c r="Y1525" i="1"/>
  <c r="Y470" i="1"/>
  <c r="Y729" i="1"/>
  <c r="Y1025" i="1"/>
  <c r="Y1340" i="1"/>
  <c r="Y307" i="1"/>
  <c r="Y411" i="1"/>
  <c r="Y477" i="1"/>
  <c r="Y567" i="1"/>
  <c r="Y576" i="1"/>
  <c r="Y663" i="1"/>
  <c r="Y736" i="1"/>
  <c r="Y808" i="1"/>
  <c r="Y828" i="1"/>
  <c r="Y944" i="1"/>
  <c r="Y1032" i="1"/>
  <c r="Y1083" i="1"/>
  <c r="Y1152" i="1"/>
  <c r="Y1162" i="1"/>
  <c r="Y1335" i="1"/>
  <c r="Y1456" i="1"/>
  <c r="Y1780" i="1"/>
  <c r="Y376" i="1"/>
  <c r="Y432" i="1"/>
  <c r="Y468" i="1"/>
  <c r="Y558" i="1"/>
  <c r="Y643" i="1"/>
  <c r="Y700" i="1"/>
  <c r="Y727" i="1"/>
  <c r="Y814" i="1"/>
  <c r="Y893" i="1"/>
  <c r="Y935" i="1"/>
  <c r="Y1023" i="1"/>
  <c r="Y1074" i="1"/>
  <c r="Y1143" i="1"/>
  <c r="Y1266" i="1"/>
  <c r="Y1336" i="1"/>
  <c r="Y1501" i="1"/>
  <c r="Y341" i="1"/>
  <c r="Y398" i="1"/>
  <c r="Y511" i="1"/>
  <c r="Y447" i="1"/>
  <c r="Y610" i="1"/>
  <c r="Y622" i="1"/>
  <c r="Y715" i="1"/>
  <c r="Y785" i="1"/>
  <c r="Y862" i="1"/>
  <c r="Y927" i="1"/>
  <c r="Y967" i="1"/>
  <c r="Y1002" i="1"/>
  <c r="Y1102" i="1"/>
  <c r="Y1214" i="1"/>
  <c r="Y1224" i="1"/>
  <c r="Y1380" i="1"/>
  <c r="Y1536" i="1"/>
  <c r="Y1171" i="1"/>
  <c r="Y1229" i="1"/>
  <c r="Y1322" i="1"/>
  <c r="Y1385" i="1"/>
  <c r="Y1465" i="1"/>
  <c r="Y1476" i="1"/>
  <c r="Y1531" i="1"/>
  <c r="Y1666" i="1"/>
  <c r="Y1786" i="1"/>
  <c r="Y1487" i="1"/>
  <c r="Y1542" i="1"/>
  <c r="Y1677" i="1"/>
  <c r="Y1808" i="1"/>
  <c r="Y1169" i="1"/>
  <c r="Y1227" i="1"/>
  <c r="Y1320" i="1"/>
  <c r="Y1383" i="1"/>
  <c r="Y1463" i="1"/>
  <c r="Y1474" i="1"/>
  <c r="Y1584" i="1"/>
  <c r="Y1664" i="1"/>
  <c r="Y1782" i="1"/>
  <c r="Y1730" i="1"/>
  <c r="Y1771" i="1"/>
  <c r="Y1702" i="1"/>
  <c r="Y1793" i="1"/>
  <c r="Y1732" i="1"/>
  <c r="Y914" i="1"/>
  <c r="Y813" i="1"/>
  <c r="Y430" i="1"/>
  <c r="Y344" i="1"/>
  <c r="Y1548" i="1"/>
  <c r="Y356" i="1"/>
  <c r="Y552" i="1"/>
  <c r="Y816" i="1"/>
  <c r="Y1068" i="1"/>
  <c r="Y1477" i="1"/>
  <c r="Y352" i="1"/>
  <c r="Y568" i="1"/>
  <c r="Y873" i="1"/>
  <c r="Y1064" i="1"/>
  <c r="Y1580" i="1"/>
  <c r="Y348" i="1"/>
  <c r="Y617" i="1"/>
  <c r="Y869" i="1"/>
  <c r="Y1060" i="1"/>
  <c r="Y1564" i="1"/>
  <c r="Y351" i="1"/>
  <c r="Y365" i="1"/>
  <c r="Y521" i="1"/>
  <c r="Y457" i="1"/>
  <c r="Y620" i="1"/>
  <c r="Y632" i="1"/>
  <c r="Y689" i="1"/>
  <c r="Y795" i="1"/>
  <c r="Y872" i="1"/>
  <c r="Y882" i="1"/>
  <c r="Y948" i="1"/>
  <c r="Y1012" i="1"/>
  <c r="Y1063" i="1"/>
  <c r="Y1132" i="1"/>
  <c r="Y1244" i="1"/>
  <c r="Y1400" i="1"/>
  <c r="Y1576" i="1"/>
  <c r="Y342" i="1"/>
  <c r="Y399" i="1"/>
  <c r="Y512" i="1"/>
  <c r="Y448" i="1"/>
  <c r="Y611" i="1"/>
  <c r="Y623" i="1"/>
  <c r="Y716" i="1"/>
  <c r="Y786" i="1"/>
  <c r="Y863" i="1"/>
  <c r="Y928" i="1"/>
  <c r="Y968" i="1"/>
  <c r="Y1003" i="1"/>
  <c r="Y1103" i="1"/>
  <c r="Y1215" i="1"/>
  <c r="Y1226" i="1"/>
  <c r="Y1382" i="1"/>
  <c r="Y1540" i="1"/>
  <c r="Y321" i="1"/>
  <c r="Y407" i="1"/>
  <c r="Y491" i="1"/>
  <c r="Y538" i="1"/>
  <c r="Y590" i="1"/>
  <c r="Y677" i="1"/>
  <c r="Y750" i="1"/>
  <c r="Y765" i="1"/>
  <c r="Y842" i="1"/>
  <c r="Y907" i="1"/>
  <c r="Y1046" i="1"/>
  <c r="Y982" i="1"/>
  <c r="Y1107" i="1"/>
  <c r="Y1190" i="1"/>
  <c r="Y1296" i="1"/>
  <c r="Y1428" i="1"/>
  <c r="Y1655" i="1"/>
  <c r="Y1273" i="1"/>
  <c r="Y1283" i="1"/>
  <c r="Y1343" i="1"/>
  <c r="Y1408" i="1"/>
  <c r="Y1520" i="1"/>
  <c r="Y1575" i="1"/>
  <c r="Y1613" i="1"/>
  <c r="Y1645" i="1"/>
  <c r="Y1746" i="1"/>
  <c r="Y1467" i="1"/>
  <c r="Y1624" i="1"/>
  <c r="Y1657" i="1"/>
  <c r="Y1768" i="1"/>
  <c r="Y1271" i="1"/>
  <c r="Y1281" i="1"/>
  <c r="Y1341" i="1"/>
  <c r="Y1406" i="1"/>
  <c r="Y1518" i="1"/>
  <c r="Y1573" i="1"/>
  <c r="Y1611" i="1"/>
  <c r="Y1641" i="1"/>
  <c r="Y1742" i="1"/>
  <c r="Y1710" i="1"/>
  <c r="Y1751" i="1"/>
  <c r="Y1682" i="1"/>
  <c r="Y1773" i="1"/>
  <c r="Y1310" i="1"/>
  <c r="Y833" i="1"/>
  <c r="Y466" i="1"/>
  <c r="Y1125" i="1"/>
  <c r="Y446" i="1"/>
  <c r="Y784" i="1"/>
  <c r="Y1001" i="1"/>
  <c r="Y1378" i="1"/>
  <c r="Y506" i="1"/>
  <c r="Y710" i="1"/>
  <c r="Y962" i="1"/>
  <c r="Y1288" i="1"/>
  <c r="Y389" i="1"/>
  <c r="Y649" i="1"/>
  <c r="Y1690" i="1"/>
  <c r="Y1718" i="1"/>
  <c r="Y1652" i="1"/>
  <c r="Y1619" i="1"/>
  <c r="Y1526" i="1"/>
  <c r="Y1349" i="1"/>
  <c r="Y1157" i="1"/>
  <c r="Y1784" i="1"/>
  <c r="Y1530" i="1"/>
  <c r="Y1762" i="1"/>
  <c r="Y1621" i="1"/>
  <c r="Y1583" i="1"/>
  <c r="Y1416" i="1"/>
  <c r="Y1265" i="1"/>
  <c r="Y1449" i="1"/>
  <c r="Y1055" i="1"/>
  <c r="Y799" i="1"/>
  <c r="Y530" i="1"/>
  <c r="Y1797" i="1"/>
  <c r="Y1632" i="1"/>
  <c r="Y1775" i="1"/>
  <c r="Y1684" i="1"/>
  <c r="Y1790" i="1"/>
  <c r="Y1668" i="1"/>
  <c r="Y1533" i="1"/>
  <c r="Y1478" i="1"/>
  <c r="Y1448" i="1"/>
  <c r="Y1387" i="1"/>
  <c r="Y1324" i="1"/>
  <c r="Y1231" i="1"/>
  <c r="Y1173" i="1"/>
  <c r="Y1711" i="1"/>
  <c r="Y1631" i="1"/>
  <c r="Y1546" i="1"/>
  <c r="Y1491" i="1"/>
  <c r="Y1794" i="1"/>
  <c r="Y1670" i="1"/>
  <c r="Y1535" i="1"/>
  <c r="Y1480" i="1"/>
  <c r="Y1450" i="1"/>
  <c r="Y1389" i="1"/>
  <c r="Y1297" i="1"/>
  <c r="Y1191" i="1"/>
  <c r="Y1373" i="1"/>
  <c r="Y1142" i="1"/>
  <c r="Y1022" i="1"/>
  <c r="Y892" i="1"/>
  <c r="Y726" i="1"/>
  <c r="Y642" i="1"/>
  <c r="Y467" i="1"/>
  <c r="Y375" i="1"/>
  <c r="Y1517" i="1"/>
  <c r="Y1274" i="1"/>
  <c r="Y1078" i="1"/>
  <c r="Y939" i="1"/>
  <c r="Y803" i="1"/>
  <c r="Y658" i="1"/>
  <c r="Y562" i="1"/>
  <c r="Y436" i="1"/>
  <c r="Y1707" i="1"/>
  <c r="Y1321" i="1"/>
  <c r="Y1117" i="1"/>
  <c r="Y1036" i="1"/>
  <c r="Y832" i="1"/>
  <c r="Y740" i="1"/>
  <c r="Y580" i="1"/>
  <c r="Y481" i="1"/>
  <c r="Y311" i="1"/>
  <c r="Y977" i="1"/>
  <c r="Y533" i="1"/>
  <c r="Y1106" i="1"/>
  <c r="Y589" i="1"/>
  <c r="Y1196" i="1"/>
  <c r="Y680" i="1"/>
  <c r="Y718" i="1"/>
  <c r="Y820" i="1"/>
  <c r="Y1423" i="1"/>
  <c r="Y1785" i="1"/>
  <c r="Y1763" i="1"/>
  <c r="Y1766" i="1"/>
  <c r="Y1623" i="1"/>
  <c r="Y1455" i="1"/>
  <c r="Y1353" i="1"/>
  <c r="Y1161" i="1"/>
  <c r="Y1669" i="1"/>
  <c r="Y1479" i="1"/>
  <c r="Y1658" i="1"/>
  <c r="Y1468" i="1"/>
  <c r="Y1377" i="1"/>
  <c r="Y1221" i="1"/>
  <c r="Y1606" i="1"/>
  <c r="Y1282" i="1"/>
  <c r="Y1094" i="1"/>
  <c r="Y959" i="1"/>
  <c r="Y854" i="1"/>
  <c r="Y707" i="1"/>
  <c r="Y602" i="1"/>
  <c r="Y503" i="1"/>
  <c r="Y333" i="1"/>
  <c r="Y1401" i="1"/>
  <c r="Y1211" i="1"/>
  <c r="Y999" i="1"/>
  <c r="Y924" i="1"/>
  <c r="Y782" i="1"/>
  <c r="Y655" i="1"/>
  <c r="Y444" i="1"/>
  <c r="Y395" i="1"/>
  <c r="Y1560" i="1"/>
  <c r="Y1236" i="1"/>
  <c r="Y1059" i="1"/>
  <c r="Y973" i="1"/>
  <c r="Y868" i="1"/>
  <c r="Y685" i="1"/>
  <c r="Y616" i="1"/>
  <c r="Y517" i="1"/>
  <c r="Y347" i="1"/>
  <c r="Y918" i="1"/>
  <c r="Y997" i="1"/>
  <c r="Y1101" i="1"/>
  <c r="Y401" i="1"/>
  <c r="Y1118" i="1"/>
  <c r="Y1757" i="1"/>
  <c r="Y1634" i="1"/>
  <c r="Y1502" i="1"/>
  <c r="Y1255" i="1"/>
  <c r="Y1570" i="1"/>
  <c r="Y1559" i="1"/>
  <c r="Y1305" i="1"/>
  <c r="Y1350" i="1"/>
  <c r="Y1030" i="1"/>
  <c r="Y734" i="1"/>
  <c r="Y475" i="1"/>
  <c r="Y1306" i="1"/>
  <c r="Y1051" i="1"/>
  <c r="Y755" i="1"/>
  <c r="Y496" i="1"/>
  <c r="Y1411" i="1"/>
  <c r="Y996" i="1"/>
  <c r="Y779" i="1"/>
  <c r="Y441" i="1"/>
  <c r="Y879" i="1"/>
  <c r="Y633" i="1"/>
  <c r="Y370" i="1"/>
  <c r="Y613" i="1"/>
  <c r="Y1686" i="1"/>
  <c r="Y1648" i="1"/>
  <c r="Y1410" i="1"/>
  <c r="Y1776" i="1"/>
  <c r="Y1754" i="1"/>
  <c r="Y1524" i="1"/>
  <c r="Y1155" i="1"/>
  <c r="Y1198" i="1"/>
  <c r="Y911" i="1"/>
  <c r="Y681" i="1"/>
  <c r="Y382" i="1"/>
  <c r="Y1127" i="1"/>
  <c r="Y877" i="1"/>
  <c r="Y627" i="1"/>
  <c r="Y403" i="1"/>
  <c r="Y1252" i="1"/>
  <c r="Y952" i="1"/>
  <c r="Y693" i="1"/>
  <c r="Y437" i="1"/>
  <c r="Y801" i="1"/>
  <c r="Y825" i="1"/>
  <c r="Y945" i="1"/>
  <c r="AB1606" i="1"/>
  <c r="AW1606" i="1" s="1"/>
  <c r="AB1055" i="1"/>
  <c r="AW1055" i="1" s="1"/>
  <c r="AB920" i="1"/>
  <c r="AW920" i="1" s="1"/>
  <c r="AB1709" i="1"/>
  <c r="AW1709" i="1" s="1"/>
  <c r="AB910" i="1"/>
  <c r="AW910" i="1" s="1"/>
  <c r="AB1110" i="1"/>
  <c r="AW1110" i="1" s="1"/>
  <c r="AB1654" i="1"/>
  <c r="AW1654" i="1" s="1"/>
  <c r="AB1337" i="1"/>
  <c r="AW1337" i="1" s="1"/>
  <c r="AB665" i="1"/>
  <c r="AW665" i="1" s="1"/>
  <c r="AB1470" i="1"/>
  <c r="AW1470" i="1" s="1"/>
  <c r="AB1182" i="1"/>
  <c r="AW1182" i="1" s="1"/>
  <c r="AB802" i="1"/>
  <c r="AW802" i="1" s="1"/>
  <c r="AB941" i="1"/>
  <c r="AW941" i="1" s="1"/>
  <c r="AB1235" i="1"/>
  <c r="AW1235" i="1" s="1"/>
  <c r="AB1400" i="1"/>
  <c r="AW1400" i="1" s="1"/>
  <c r="AB1643" i="1"/>
  <c r="AW1643" i="1" s="1"/>
  <c r="AB1152" i="1"/>
  <c r="AW1152" i="1" s="1"/>
  <c r="AB978" i="1"/>
  <c r="AW978" i="1" s="1"/>
  <c r="AB1073" i="1"/>
  <c r="AW1073" i="1" s="1"/>
  <c r="AB1346" i="1"/>
  <c r="AW1346" i="1" s="1"/>
  <c r="AB468" i="1"/>
  <c r="AW468" i="1" s="1"/>
  <c r="AB569" i="1"/>
  <c r="AW569" i="1" s="1"/>
  <c r="AB1372" i="1"/>
  <c r="AW1372" i="1" s="1"/>
  <c r="AB1080" i="1"/>
  <c r="AW1080" i="1" s="1"/>
  <c r="AB1507" i="1"/>
  <c r="AW1507" i="1" s="1"/>
  <c r="AB464" i="1"/>
  <c r="AW464" i="1" s="1"/>
  <c r="AB641" i="1"/>
  <c r="AW641" i="1" s="1"/>
  <c r="AB1356" i="1"/>
  <c r="AW1356" i="1" s="1"/>
  <c r="AB1025" i="1"/>
  <c r="AW1025" i="1" s="1"/>
  <c r="AB1339" i="1"/>
  <c r="AW1339" i="1" s="1"/>
  <c r="AB559" i="1"/>
  <c r="AW559" i="1" s="1"/>
  <c r="AB446" i="1"/>
  <c r="AW446" i="1" s="1"/>
  <c r="AB1087" i="1"/>
  <c r="AW1087" i="1" s="1"/>
  <c r="AB930" i="1"/>
  <c r="AW930" i="1" s="1"/>
  <c r="AB1640" i="1"/>
  <c r="AW1640" i="1" s="1"/>
  <c r="AB592" i="1"/>
  <c r="AW592" i="1" s="1"/>
  <c r="AB491" i="1"/>
  <c r="AW491" i="1" s="1"/>
  <c r="AB1228" i="1"/>
  <c r="AW1228" i="1" s="1"/>
  <c r="AB1134" i="1"/>
  <c r="AW1134" i="1" s="1"/>
  <c r="AB1144" i="1"/>
  <c r="AW1144" i="1" s="1"/>
  <c r="AB1635" i="1"/>
  <c r="AW1635" i="1" s="1"/>
  <c r="AB471" i="1"/>
  <c r="AW471" i="1" s="1"/>
  <c r="AB1316" i="1"/>
  <c r="AW1316" i="1" s="1"/>
  <c r="AB1236" i="1"/>
  <c r="AW1236" i="1" s="1"/>
  <c r="AB1284" i="1"/>
  <c r="AW1284" i="1" s="1"/>
  <c r="AB1575" i="1"/>
  <c r="AW1575" i="1" s="1"/>
  <c r="AB496" i="1"/>
  <c r="AW496" i="1" s="1"/>
  <c r="AB656" i="1"/>
  <c r="AW656" i="1" s="1"/>
  <c r="AB722" i="1"/>
  <c r="AW722" i="1" s="1"/>
  <c r="AB1171" i="1"/>
  <c r="AW1171" i="1" s="1"/>
  <c r="AB1459" i="1"/>
  <c r="AW1459" i="1" s="1"/>
  <c r="AB410" i="1"/>
  <c r="AW410" i="1" s="1"/>
  <c r="AB548" i="1"/>
  <c r="AW548" i="1" s="1"/>
  <c r="AB1137" i="1"/>
  <c r="AW1137" i="1" s="1"/>
  <c r="AB898" i="1"/>
  <c r="AW898" i="1" s="1"/>
  <c r="AB1351" i="1"/>
  <c r="AW1351" i="1" s="1"/>
  <c r="AB497" i="1"/>
  <c r="AW497" i="1" s="1"/>
  <c r="AB484" i="1"/>
  <c r="AW484" i="1" s="1"/>
  <c r="AB585" i="1"/>
  <c r="AW585" i="1" s="1"/>
  <c r="AB1616" i="1"/>
  <c r="AW1616" i="1" s="1"/>
  <c r="AB981" i="1"/>
  <c r="AW981" i="1" s="1"/>
  <c r="AB1524" i="1"/>
  <c r="AW1524" i="1" s="1"/>
  <c r="AB414" i="1"/>
  <c r="AW414" i="1" s="1"/>
  <c r="AB532" i="1"/>
  <c r="AW532" i="1" s="1"/>
  <c r="AB1147" i="1"/>
  <c r="AW1147" i="1" s="1"/>
  <c r="AB902" i="1"/>
  <c r="AW902" i="1" s="1"/>
  <c r="AB1314" i="1"/>
  <c r="AW1314" i="1" s="1"/>
  <c r="AB621" i="1"/>
  <c r="AW621" i="1" s="1"/>
  <c r="AB552" i="1"/>
  <c r="AW552" i="1" s="1"/>
  <c r="AB1186" i="1"/>
  <c r="AW1186" i="1" s="1"/>
  <c r="AB943" i="1"/>
  <c r="AW943" i="1" s="1"/>
  <c r="AB1354" i="1"/>
  <c r="AW1354" i="1" s="1"/>
  <c r="AB612" i="1"/>
  <c r="AW612" i="1" s="1"/>
  <c r="AB1698" i="1"/>
  <c r="AW1698" i="1" s="1"/>
  <c r="AB1068" i="1"/>
  <c r="AW1068" i="1" s="1"/>
  <c r="AB713" i="1"/>
  <c r="AW713" i="1" s="1"/>
  <c r="AB1302" i="1"/>
  <c r="AW1302" i="1" s="1"/>
  <c r="AB1410" i="1"/>
  <c r="AW1410" i="1" s="1"/>
  <c r="AB1269" i="1"/>
  <c r="AW1269" i="1" s="1"/>
  <c r="AB719" i="1"/>
  <c r="AW719" i="1" s="1"/>
  <c r="AB506" i="1"/>
  <c r="AW506" i="1" s="1"/>
  <c r="AB1011" i="1"/>
  <c r="AW1011" i="1" s="1"/>
  <c r="AB642" i="1"/>
  <c r="AW642" i="1" s="1"/>
  <c r="AB483" i="1"/>
  <c r="AW483" i="1" s="1"/>
  <c r="Y185" i="1"/>
  <c r="AB274" i="1"/>
  <c r="AW274" i="1" s="1"/>
  <c r="AB199" i="1"/>
  <c r="AW199" i="1" s="1"/>
  <c r="AB215" i="1"/>
  <c r="AW215" i="1" s="1"/>
  <c r="AB400" i="1"/>
  <c r="AW400" i="1" s="1"/>
  <c r="AB380" i="1"/>
  <c r="AW380" i="1" s="1"/>
  <c r="AB365" i="1"/>
  <c r="AW365" i="1" s="1"/>
  <c r="AB308" i="1"/>
  <c r="AW308" i="1" s="1"/>
  <c r="AB284" i="1"/>
  <c r="AW284" i="1" s="1"/>
  <c r="AB196" i="1"/>
  <c r="AW196" i="1" s="1"/>
  <c r="AB406" i="1"/>
  <c r="AW406" i="1" s="1"/>
  <c r="AB349" i="1"/>
  <c r="AW349" i="1" s="1"/>
  <c r="AB264" i="1"/>
  <c r="AW264" i="1" s="1"/>
  <c r="AB187" i="1"/>
  <c r="AW187" i="1" s="1"/>
  <c r="AB368" i="1"/>
  <c r="AW368" i="1" s="1"/>
  <c r="AB354" i="1"/>
  <c r="AW354" i="1" s="1"/>
  <c r="AB269" i="1"/>
  <c r="AW269" i="1" s="1"/>
  <c r="AB182" i="1"/>
  <c r="AW182" i="1" s="1"/>
  <c r="AB377" i="1"/>
  <c r="AW377" i="1" s="1"/>
  <c r="AB223" i="1"/>
  <c r="AW223" i="1" s="1"/>
  <c r="AB385" i="1"/>
  <c r="AW385" i="1" s="1"/>
  <c r="AB328" i="1"/>
  <c r="AW328" i="1" s="1"/>
  <c r="AB243" i="1"/>
  <c r="AW243" i="1" s="1"/>
  <c r="AB216" i="1"/>
  <c r="AW216" i="1" s="1"/>
  <c r="AB363" i="1"/>
  <c r="AW363" i="1" s="1"/>
  <c r="AB281" i="1"/>
  <c r="AW281" i="1" s="1"/>
  <c r="AB193" i="1"/>
  <c r="AW193" i="1" s="1"/>
  <c r="AB310" i="1"/>
  <c r="AW310" i="1" s="1"/>
  <c r="AB286" i="1"/>
  <c r="AW286" i="1" s="1"/>
  <c r="AB198" i="1"/>
  <c r="AW198" i="1" s="1"/>
  <c r="AB235" i="1"/>
  <c r="AW235" i="1" s="1"/>
  <c r="AB183" i="1"/>
  <c r="AW183" i="1" s="1"/>
  <c r="AB207" i="1"/>
  <c r="AW207" i="1" s="1"/>
  <c r="AB405" i="1"/>
  <c r="AW405" i="1" s="1"/>
  <c r="AB348" i="1"/>
  <c r="AW348" i="1" s="1"/>
  <c r="AB263" i="1"/>
  <c r="AW263" i="1" s="1"/>
  <c r="AB236" i="1"/>
  <c r="AW236" i="1" s="1"/>
  <c r="AB309" i="1"/>
  <c r="AW309" i="1" s="1"/>
  <c r="AB285" i="1"/>
  <c r="AW285" i="1" s="1"/>
  <c r="AB197" i="1"/>
  <c r="AW197" i="1" s="1"/>
  <c r="AB314" i="1"/>
  <c r="AW314" i="1" s="1"/>
  <c r="AB290" i="1"/>
  <c r="AW290" i="1" s="1"/>
  <c r="AB202" i="1"/>
  <c r="AW202" i="1" s="1"/>
  <c r="AB219" i="1"/>
  <c r="AW219" i="1" s="1"/>
  <c r="AB227" i="1"/>
  <c r="AW227" i="1" s="1"/>
  <c r="AB191" i="1"/>
  <c r="AW191" i="1" s="1"/>
  <c r="AB366" i="1"/>
  <c r="AW366" i="1" s="1"/>
  <c r="AB352" i="1"/>
  <c r="AW352" i="1" s="1"/>
  <c r="AB267" i="1"/>
  <c r="AW267" i="1" s="1"/>
  <c r="AB180" i="1"/>
  <c r="AW180" i="1" s="1"/>
  <c r="AB313" i="1"/>
  <c r="AW313" i="1" s="1"/>
  <c r="AB289" i="1"/>
  <c r="AW289" i="1" s="1"/>
  <c r="AB201" i="1"/>
  <c r="AW201" i="1" s="1"/>
  <c r="AB391" i="1"/>
  <c r="AW391" i="1" s="1"/>
  <c r="AB334" i="1"/>
  <c r="AW334" i="1" s="1"/>
  <c r="AB249" i="1"/>
  <c r="AW249" i="1" s="1"/>
  <c r="AB222" i="1"/>
  <c r="AW222" i="1" s="1"/>
  <c r="AB291" i="1"/>
  <c r="AW291" i="1" s="1"/>
  <c r="AB242" i="1"/>
  <c r="AW242" i="1" s="1"/>
  <c r="AB370" i="1"/>
  <c r="AW370" i="1" s="1"/>
  <c r="AB271" i="1"/>
  <c r="AW271" i="1" s="1"/>
  <c r="AB248" i="1"/>
  <c r="AW248" i="1" s="1"/>
  <c r="AB395" i="1"/>
  <c r="AW395" i="1" s="1"/>
  <c r="AB253" i="1"/>
  <c r="AW253" i="1" s="1"/>
  <c r="AB312" i="1"/>
  <c r="AW312" i="1" s="1"/>
  <c r="AB367" i="1"/>
  <c r="AW367" i="1" s="1"/>
  <c r="AB268" i="1"/>
  <c r="AW268" i="1" s="1"/>
  <c r="AB306" i="1"/>
  <c r="AW306" i="1" s="1"/>
  <c r="AB186" i="1"/>
  <c r="AW186" i="1" s="1"/>
  <c r="AB404" i="1"/>
  <c r="AW404" i="1" s="1"/>
  <c r="AB369" i="1"/>
  <c r="AW369" i="1" s="1"/>
  <c r="AB332" i="1"/>
  <c r="AW332" i="1" s="1"/>
  <c r="AB371" i="1"/>
  <c r="AW371" i="1" s="1"/>
  <c r="AB272" i="1"/>
  <c r="AW272" i="1" s="1"/>
  <c r="AB302" i="1"/>
  <c r="AW302" i="1" s="1"/>
  <c r="AB336" i="1"/>
  <c r="AW336" i="1" s="1"/>
  <c r="AB375" i="1"/>
  <c r="AW375" i="1" s="1"/>
  <c r="AB276" i="1"/>
  <c r="AW276" i="1" s="1"/>
  <c r="AB294" i="1"/>
  <c r="AW294" i="1" s="1"/>
  <c r="AB203" i="1"/>
  <c r="AW203" i="1" s="1"/>
  <c r="AB184" i="1"/>
  <c r="AW184" i="1" s="1"/>
  <c r="AB384" i="1"/>
  <c r="AW384" i="1" s="1"/>
  <c r="AB231" i="1"/>
  <c r="AW231" i="1" s="1"/>
  <c r="AB211" i="1"/>
  <c r="AW211" i="1" s="1"/>
  <c r="AB179" i="1"/>
  <c r="AW179" i="1" s="1"/>
  <c r="AB381" i="1"/>
  <c r="AW381" i="1" s="1"/>
  <c r="AB324" i="1"/>
  <c r="AW324" i="1" s="1"/>
  <c r="AB239" i="1"/>
  <c r="AW239" i="1" s="1"/>
  <c r="AB212" i="1"/>
  <c r="AW212" i="1" s="1"/>
  <c r="AB359" i="1"/>
  <c r="AW359" i="1" s="1"/>
  <c r="AB305" i="1"/>
  <c r="AW305" i="1" s="1"/>
  <c r="AB189" i="1"/>
  <c r="AW189" i="1" s="1"/>
  <c r="AB358" i="1"/>
  <c r="AW358" i="1" s="1"/>
  <c r="AB282" i="1"/>
  <c r="AW282" i="1" s="1"/>
  <c r="AB194" i="1"/>
  <c r="AW194" i="1" s="1"/>
  <c r="AB177" i="1"/>
  <c r="AW177" i="1" s="1"/>
  <c r="AB195" i="1"/>
  <c r="AW195" i="1" s="1"/>
  <c r="AB250" i="1"/>
  <c r="AW250" i="1" s="1"/>
  <c r="AB401" i="1"/>
  <c r="AW401" i="1" s="1"/>
  <c r="AB344" i="1"/>
  <c r="AW344" i="1" s="1"/>
  <c r="AB259" i="1"/>
  <c r="AW259" i="1" s="1"/>
  <c r="AB232" i="1"/>
  <c r="AW232" i="1" s="1"/>
  <c r="AB321" i="1"/>
  <c r="AW321" i="1" s="1"/>
  <c r="AB297" i="1"/>
  <c r="AW297" i="1" s="1"/>
  <c r="AB209" i="1"/>
  <c r="AW209" i="1" s="1"/>
  <c r="AB383" i="1"/>
  <c r="AW383" i="1" s="1"/>
  <c r="AB326" i="1"/>
  <c r="AW326" i="1" s="1"/>
  <c r="AB241" i="1"/>
  <c r="AW241" i="1" s="1"/>
  <c r="AB214" i="1"/>
  <c r="AW214" i="1" s="1"/>
  <c r="AB262" i="1"/>
  <c r="AW262" i="1" s="1"/>
  <c r="AB270" i="1"/>
  <c r="AW270" i="1" s="1"/>
  <c r="AB295" i="1"/>
  <c r="AW295" i="1" s="1"/>
  <c r="AB364" i="1"/>
  <c r="AW364" i="1" s="1"/>
  <c r="AB304" i="1"/>
  <c r="AW304" i="1" s="1"/>
  <c r="AB188" i="1"/>
  <c r="AW188" i="1" s="1"/>
  <c r="AB382" i="1"/>
  <c r="AW382" i="1" s="1"/>
  <c r="AB325" i="1"/>
  <c r="AW325" i="1" s="1"/>
  <c r="AB240" i="1"/>
  <c r="AW240" i="1" s="1"/>
  <c r="AB213" i="1"/>
  <c r="AW213" i="1" s="1"/>
  <c r="AB387" i="1"/>
  <c r="AW387" i="1" s="1"/>
  <c r="AB330" i="1"/>
  <c r="AW330" i="1" s="1"/>
  <c r="AB245" i="1"/>
  <c r="AW245" i="1" s="1"/>
  <c r="AB218" i="1"/>
  <c r="AW218" i="1" s="1"/>
  <c r="AB246" i="1"/>
  <c r="AW246" i="1" s="1"/>
  <c r="AB254" i="1"/>
  <c r="AW254" i="1" s="1"/>
  <c r="AB279" i="1"/>
  <c r="AW279" i="1" s="1"/>
  <c r="AB362" i="1"/>
  <c r="AW362" i="1" s="1"/>
  <c r="AB280" i="1"/>
  <c r="AW280" i="1" s="1"/>
  <c r="AB192" i="1"/>
  <c r="AW192" i="1" s="1"/>
  <c r="AB386" i="1"/>
  <c r="AW386" i="1" s="1"/>
  <c r="AB329" i="1"/>
  <c r="AW329" i="1" s="1"/>
  <c r="AB244" i="1"/>
  <c r="AW244" i="1" s="1"/>
  <c r="AB217" i="1"/>
  <c r="AW217" i="1" s="1"/>
  <c r="AB378" i="1"/>
  <c r="AW378" i="1" s="1"/>
  <c r="AB350" i="1"/>
  <c r="AW350" i="1" s="1"/>
  <c r="AB265" i="1"/>
  <c r="AW265" i="1" s="1"/>
  <c r="AB178" i="1"/>
  <c r="AW178" i="1" s="1"/>
  <c r="AB315" i="1"/>
  <c r="AW315" i="1" s="1"/>
  <c r="AB299" i="1"/>
  <c r="AW299" i="1" s="1"/>
  <c r="AB287" i="1"/>
  <c r="AW287" i="1" s="1"/>
  <c r="AB343" i="1"/>
  <c r="AW343" i="1" s="1"/>
  <c r="AB323" i="1"/>
  <c r="AW323" i="1" s="1"/>
  <c r="AB351" i="1"/>
  <c r="AW351" i="1" s="1"/>
  <c r="AB356" i="1"/>
  <c r="AW356" i="1" s="1"/>
  <c r="AB333" i="1"/>
  <c r="AW333" i="1" s="1"/>
  <c r="AB221" i="1"/>
  <c r="AW221" i="1" s="1"/>
  <c r="AB338" i="1"/>
  <c r="AW338" i="1" s="1"/>
  <c r="AB303" i="1"/>
  <c r="AW303" i="1" s="1"/>
  <c r="AB392" i="1"/>
  <c r="AW392" i="1" s="1"/>
  <c r="AB288" i="1"/>
  <c r="AW288" i="1" s="1"/>
  <c r="AB353" i="1"/>
  <c r="AW353" i="1" s="1"/>
  <c r="AB181" i="1"/>
  <c r="AW181" i="1" s="1"/>
  <c r="AB273" i="1"/>
  <c r="AW273" i="1" s="1"/>
  <c r="AB389" i="1"/>
  <c r="AW389" i="1" s="1"/>
  <c r="AB247" i="1"/>
  <c r="AW247" i="1" s="1"/>
  <c r="AB357" i="1"/>
  <c r="AW357" i="1" s="1"/>
  <c r="AB376" i="1"/>
  <c r="AW376" i="1" s="1"/>
  <c r="AB277" i="1"/>
  <c r="AW277" i="1" s="1"/>
  <c r="AB388" i="1"/>
  <c r="AW388" i="1" s="1"/>
  <c r="AB396" i="1"/>
  <c r="AW396" i="1" s="1"/>
  <c r="AB393" i="1"/>
  <c r="AW393" i="1" s="1"/>
  <c r="AB224" i="1"/>
  <c r="AW224" i="1" s="1"/>
  <c r="AB301" i="1"/>
  <c r="AW301" i="1" s="1"/>
  <c r="AB318" i="1"/>
  <c r="AW318" i="1" s="1"/>
  <c r="AB373" i="1"/>
  <c r="AW373" i="1" s="1"/>
  <c r="AB311" i="1"/>
  <c r="AW311" i="1" s="1"/>
  <c r="AB327" i="1"/>
  <c r="AW327" i="1" s="1"/>
  <c r="AB258" i="1"/>
  <c r="AW258" i="1" s="1"/>
  <c r="AB238" i="1"/>
  <c r="AW238" i="1" s="1"/>
  <c r="AB266" i="1"/>
  <c r="AW266" i="1" s="1"/>
  <c r="AB397" i="1"/>
  <c r="AW397" i="1" s="1"/>
  <c r="AB340" i="1"/>
  <c r="AW340" i="1" s="1"/>
  <c r="AB255" i="1"/>
  <c r="AW255" i="1" s="1"/>
  <c r="AB228" i="1"/>
  <c r="AW228" i="1" s="1"/>
  <c r="AB317" i="1"/>
  <c r="AW317" i="1" s="1"/>
  <c r="AB293" i="1"/>
  <c r="AW293" i="1" s="1"/>
  <c r="AB205" i="1"/>
  <c r="AW205" i="1" s="1"/>
  <c r="AB379" i="1"/>
  <c r="AW379" i="1" s="1"/>
  <c r="AB322" i="1"/>
  <c r="AW322" i="1" s="1"/>
  <c r="AB278" i="1"/>
  <c r="AW278" i="1" s="1"/>
  <c r="AB210" i="1"/>
  <c r="AW210" i="1" s="1"/>
  <c r="AB237" i="1"/>
  <c r="AW237" i="1" s="1"/>
  <c r="AB283" i="1"/>
  <c r="AW283" i="1" s="1"/>
  <c r="AB335" i="1"/>
  <c r="AW335" i="1" s="1"/>
  <c r="AB374" i="1"/>
  <c r="AW374" i="1" s="1"/>
  <c r="AB300" i="1"/>
  <c r="AW300" i="1" s="1"/>
  <c r="AB275" i="1"/>
  <c r="AW275" i="1" s="1"/>
  <c r="AB394" i="1"/>
  <c r="AW394" i="1" s="1"/>
  <c r="AB337" i="1"/>
  <c r="AW337" i="1" s="1"/>
  <c r="AB252" i="1"/>
  <c r="AW252" i="1" s="1"/>
  <c r="AB225" i="1"/>
  <c r="AW225" i="1" s="1"/>
  <c r="AB399" i="1"/>
  <c r="AW399" i="1" s="1"/>
  <c r="AB342" i="1"/>
  <c r="AW342" i="1" s="1"/>
  <c r="AB257" i="1"/>
  <c r="AW257" i="1" s="1"/>
  <c r="AB230" i="1"/>
  <c r="AW230" i="1" s="1"/>
  <c r="AB347" i="1"/>
  <c r="AW347" i="1" s="1"/>
  <c r="AB355" i="1"/>
  <c r="AW355" i="1" s="1"/>
  <c r="AB319" i="1"/>
  <c r="AW319" i="1" s="1"/>
  <c r="AB316" i="1"/>
  <c r="AW316" i="1" s="1"/>
  <c r="AB292" i="1"/>
  <c r="AW292" i="1" s="1"/>
  <c r="AB204" i="1"/>
  <c r="AW204" i="1" s="1"/>
  <c r="AB398" i="1"/>
  <c r="AW398" i="1" s="1"/>
  <c r="AB341" i="1"/>
  <c r="AW341" i="1" s="1"/>
  <c r="AB256" i="1"/>
  <c r="AW256" i="1" s="1"/>
  <c r="AB229" i="1"/>
  <c r="AW229" i="1" s="1"/>
  <c r="AB403" i="1"/>
  <c r="AW403" i="1" s="1"/>
  <c r="AB346" i="1"/>
  <c r="AW346" i="1" s="1"/>
  <c r="AB261" i="1"/>
  <c r="AW261" i="1" s="1"/>
  <c r="AB234" i="1"/>
  <c r="AW234" i="1" s="1"/>
  <c r="AB331" i="1"/>
  <c r="AW331" i="1" s="1"/>
  <c r="AB339" i="1"/>
  <c r="AW339" i="1" s="1"/>
  <c r="AB361" i="1"/>
  <c r="AW361" i="1" s="1"/>
  <c r="AB320" i="1"/>
  <c r="AW320" i="1" s="1"/>
  <c r="AB296" i="1"/>
  <c r="AW296" i="1" s="1"/>
  <c r="AB208" i="1"/>
  <c r="AW208" i="1" s="1"/>
  <c r="AB402" i="1"/>
  <c r="AW402" i="1" s="1"/>
  <c r="AB345" i="1"/>
  <c r="AW345" i="1" s="1"/>
  <c r="AB260" i="1"/>
  <c r="AW260" i="1" s="1"/>
  <c r="AB233" i="1"/>
  <c r="AW233" i="1" s="1"/>
  <c r="AB360" i="1"/>
  <c r="AW360" i="1" s="1"/>
  <c r="AB298" i="1"/>
  <c r="AW298" i="1" s="1"/>
  <c r="AB190" i="1"/>
  <c r="AW190" i="1" s="1"/>
  <c r="AB390" i="1"/>
  <c r="AW390" i="1" s="1"/>
  <c r="AB226" i="1"/>
  <c r="AW226" i="1" s="1"/>
  <c r="AB307" i="1"/>
  <c r="AW307" i="1" s="1"/>
  <c r="AB200" i="1"/>
  <c r="AW200" i="1" s="1"/>
  <c r="AB372" i="1"/>
  <c r="AW372" i="1" s="1"/>
  <c r="AB220" i="1"/>
  <c r="AW220" i="1" s="1"/>
  <c r="AB185" i="1"/>
  <c r="AW185" i="1" s="1"/>
  <c r="AB251" i="1"/>
  <c r="AW251" i="1" s="1"/>
  <c r="AB206" i="1"/>
  <c r="AW206" i="1" s="1"/>
  <c r="BH177" i="1" l="1"/>
  <c r="BI177" i="1" s="1"/>
  <c r="BJ177" i="1" s="1"/>
  <c r="BG177" i="1"/>
  <c r="BH158" i="1"/>
  <c r="BI158" i="1" s="1"/>
  <c r="BJ158" i="1" s="1"/>
  <c r="BG158" i="1"/>
  <c r="BH174" i="1"/>
  <c r="BI174" i="1" s="1"/>
  <c r="BJ174" i="1" s="1"/>
  <c r="BG174" i="1"/>
  <c r="BH161" i="1"/>
  <c r="BI161" i="1" s="1"/>
  <c r="BJ161" i="1" s="1"/>
  <c r="BG161" i="1"/>
  <c r="BH175" i="1"/>
  <c r="BI175" i="1" s="1"/>
  <c r="BJ175" i="1" s="1"/>
  <c r="BG175" i="1"/>
  <c r="BH160" i="1"/>
  <c r="BI160" i="1" s="1"/>
  <c r="BJ160" i="1" s="1"/>
  <c r="BG160" i="1"/>
  <c r="BH165" i="1"/>
  <c r="BI165" i="1" s="1"/>
  <c r="BJ165" i="1" s="1"/>
  <c r="BG165" i="1"/>
  <c r="BH172" i="1"/>
  <c r="BI172" i="1" s="1"/>
  <c r="BJ172" i="1" s="1"/>
  <c r="BG172" i="1"/>
  <c r="BH164" i="1"/>
  <c r="BI164" i="1" s="1"/>
  <c r="BJ164" i="1" s="1"/>
  <c r="BG164" i="1"/>
  <c r="BH162" i="1"/>
  <c r="BI162" i="1" s="1"/>
  <c r="BJ162" i="1" s="1"/>
  <c r="BG162" i="1"/>
  <c r="BH163" i="1"/>
  <c r="BI163" i="1" s="1"/>
  <c r="BJ163" i="1" s="1"/>
  <c r="BG163" i="1"/>
  <c r="BH168" i="1"/>
  <c r="BI168" i="1" s="1"/>
  <c r="BJ168" i="1" s="1"/>
  <c r="BG168" i="1"/>
  <c r="BH159" i="1"/>
  <c r="BI159" i="1" s="1"/>
  <c r="BJ159" i="1" s="1"/>
  <c r="BG159" i="1"/>
  <c r="BH167" i="1"/>
  <c r="BI167" i="1" s="1"/>
  <c r="BJ167" i="1" s="1"/>
  <c r="BG167" i="1"/>
  <c r="BH173" i="1"/>
  <c r="BI173" i="1" s="1"/>
  <c r="BJ173" i="1" s="1"/>
  <c r="BG173" i="1"/>
  <c r="BH166" i="1"/>
  <c r="BI166" i="1" s="1"/>
  <c r="BJ166" i="1" s="1"/>
  <c r="BG166" i="1"/>
  <c r="BH169" i="1"/>
  <c r="BI169" i="1" s="1"/>
  <c r="BJ169" i="1" s="1"/>
  <c r="BG169" i="1"/>
  <c r="BH171" i="1"/>
  <c r="BI171" i="1" s="1"/>
  <c r="BJ171" i="1" s="1"/>
  <c r="BG171" i="1"/>
  <c r="BH170" i="1"/>
  <c r="BI170" i="1" s="1"/>
  <c r="BJ170" i="1" s="1"/>
  <c r="BG170" i="1"/>
  <c r="BH176" i="1"/>
  <c r="BI176" i="1" s="1"/>
  <c r="BJ176" i="1" s="1"/>
  <c r="BG176" i="1"/>
  <c r="AO163" i="1"/>
  <c r="BE163" i="1" s="1"/>
  <c r="AN172" i="1"/>
  <c r="AO172" i="1" s="1"/>
  <c r="BE172" i="1" s="1"/>
  <c r="AN171" i="1"/>
  <c r="AO171" i="1" s="1"/>
  <c r="BE171" i="1" s="1"/>
  <c r="AN182" i="1"/>
  <c r="AO182" i="1" s="1"/>
  <c r="BE182" i="1" s="1"/>
  <c r="AN175" i="1"/>
  <c r="AO175" i="1" s="1"/>
  <c r="BE175" i="1" s="1"/>
  <c r="AN177" i="1"/>
  <c r="AO177" i="1" s="1"/>
  <c r="BE177" i="1" s="1"/>
  <c r="AN165" i="1"/>
  <c r="AO165" i="1" s="1"/>
  <c r="BE165" i="1" s="1"/>
  <c r="AN183" i="1"/>
  <c r="AN174" i="1"/>
  <c r="AO174" i="1" s="1"/>
  <c r="BE174" i="1" s="1"/>
  <c r="AN166" i="1"/>
  <c r="AO166" i="1" s="1"/>
  <c r="BE166" i="1" s="1"/>
  <c r="AN178" i="1"/>
  <c r="AO178" i="1" s="1"/>
  <c r="BE178" i="1" s="1"/>
  <c r="AN170" i="1"/>
  <c r="AO170" i="1" s="1"/>
  <c r="BE170" i="1" s="1"/>
  <c r="AN173" i="1"/>
  <c r="AO173" i="1" s="1"/>
  <c r="BE173" i="1" s="1"/>
  <c r="AN167" i="1"/>
  <c r="AO167" i="1" s="1"/>
  <c r="BE167" i="1" s="1"/>
  <c r="AN176" i="1"/>
  <c r="AO176" i="1" s="1"/>
  <c r="BE176" i="1" s="1"/>
  <c r="AN168" i="1"/>
  <c r="AO168" i="1" s="1"/>
  <c r="BE168" i="1" s="1"/>
  <c r="AN169" i="1"/>
  <c r="AO169" i="1" s="1"/>
  <c r="BE169" i="1" s="1"/>
  <c r="AN181" i="1"/>
  <c r="AO181" i="1" s="1"/>
  <c r="BE181" i="1" s="1"/>
  <c r="AN179" i="1"/>
  <c r="AO179" i="1" s="1"/>
  <c r="BE179" i="1" s="1"/>
  <c r="AN180" i="1"/>
  <c r="AO180" i="1" s="1"/>
  <c r="BE180" i="1" s="1"/>
  <c r="AN164" i="1"/>
  <c r="AO164" i="1" s="1"/>
  <c r="BE164" i="1" s="1"/>
  <c r="AP182" i="1"/>
  <c r="AQ182" i="1" s="1"/>
  <c r="BF182" i="1" s="1"/>
  <c r="AP187" i="1"/>
  <c r="AQ187" i="1" s="1"/>
  <c r="BF187" i="1" s="1"/>
  <c r="AP186" i="1"/>
  <c r="AQ186" i="1" s="1"/>
  <c r="BF186" i="1" s="1"/>
  <c r="AP180" i="1"/>
  <c r="AQ180" i="1" s="1"/>
  <c r="BF180" i="1" s="1"/>
  <c r="AP181" i="1"/>
  <c r="AQ181" i="1" s="1"/>
  <c r="BF181" i="1" s="1"/>
  <c r="AP179" i="1"/>
  <c r="AQ179" i="1" s="1"/>
  <c r="BF179" i="1" s="1"/>
  <c r="AP184" i="1"/>
  <c r="AQ184" i="1" s="1"/>
  <c r="BF184" i="1" s="1"/>
  <c r="AP185" i="1"/>
  <c r="AQ185" i="1" s="1"/>
  <c r="BF185" i="1" s="1"/>
  <c r="AP183" i="1"/>
  <c r="AQ183" i="1" s="1"/>
  <c r="BF183" i="1" s="1"/>
  <c r="AP178" i="1"/>
  <c r="AQ178" i="1" s="1"/>
  <c r="BF178" i="1" s="1"/>
  <c r="BH187" i="1" l="1"/>
  <c r="BI187" i="1" s="1"/>
  <c r="BJ187" i="1" s="1"/>
  <c r="BG187" i="1"/>
  <c r="BH185" i="1"/>
  <c r="BI185" i="1" s="1"/>
  <c r="BJ185" i="1" s="1"/>
  <c r="BG185" i="1"/>
  <c r="BH184" i="1"/>
  <c r="BI184" i="1" s="1"/>
  <c r="BJ184" i="1" s="1"/>
  <c r="BG184" i="1"/>
  <c r="BH186" i="1"/>
  <c r="BI186" i="1" s="1"/>
  <c r="BJ186" i="1" s="1"/>
  <c r="BG186" i="1"/>
  <c r="BH180" i="1"/>
  <c r="BI180" i="1" s="1"/>
  <c r="BJ180" i="1" s="1"/>
  <c r="BG180" i="1"/>
  <c r="BH178" i="1"/>
  <c r="BI178" i="1" s="1"/>
  <c r="BJ178" i="1" s="1"/>
  <c r="BG178" i="1"/>
  <c r="BH179" i="1"/>
  <c r="BI179" i="1" s="1"/>
  <c r="BJ179" i="1" s="1"/>
  <c r="BG179" i="1"/>
  <c r="BH183" i="1"/>
  <c r="BI183" i="1" s="1"/>
  <c r="BJ183" i="1" s="1"/>
  <c r="BG183" i="1"/>
  <c r="BH181" i="1"/>
  <c r="BI181" i="1" s="1"/>
  <c r="BJ181" i="1" s="1"/>
  <c r="BG181" i="1"/>
  <c r="BH182" i="1"/>
  <c r="BI182" i="1" s="1"/>
  <c r="BJ182" i="1" s="1"/>
  <c r="BG182" i="1"/>
  <c r="AP203" i="1"/>
  <c r="AQ203" i="1" s="1"/>
  <c r="BF203" i="1" s="1"/>
  <c r="AP219" i="1"/>
  <c r="AQ219" i="1" s="1"/>
  <c r="BF219" i="1" s="1"/>
  <c r="AP235" i="1"/>
  <c r="AQ235" i="1" s="1"/>
  <c r="BF235" i="1" s="1"/>
  <c r="AP200" i="1"/>
  <c r="AQ200" i="1" s="1"/>
  <c r="BF200" i="1" s="1"/>
  <c r="AP216" i="1"/>
  <c r="AQ216" i="1" s="1"/>
  <c r="BF216" i="1" s="1"/>
  <c r="AP232" i="1"/>
  <c r="AQ232" i="1" s="1"/>
  <c r="BF232" i="1" s="1"/>
  <c r="AP197" i="1"/>
  <c r="AQ197" i="1" s="1"/>
  <c r="BF197" i="1" s="1"/>
  <c r="AP213" i="1"/>
  <c r="AQ213" i="1" s="1"/>
  <c r="BF213" i="1" s="1"/>
  <c r="AP229" i="1"/>
  <c r="AQ229" i="1" s="1"/>
  <c r="BF229" i="1" s="1"/>
  <c r="AP194" i="1"/>
  <c r="AQ194" i="1" s="1"/>
  <c r="BF194" i="1" s="1"/>
  <c r="AP210" i="1"/>
  <c r="AQ210" i="1" s="1"/>
  <c r="BF210" i="1" s="1"/>
  <c r="AP226" i="1"/>
  <c r="AQ226" i="1" s="1"/>
  <c r="BF226" i="1" s="1"/>
  <c r="AP191" i="1"/>
  <c r="AQ191" i="1" s="1"/>
  <c r="BF191" i="1" s="1"/>
  <c r="AP207" i="1"/>
  <c r="AQ207" i="1" s="1"/>
  <c r="BF207" i="1" s="1"/>
  <c r="AP223" i="1"/>
  <c r="AQ223" i="1" s="1"/>
  <c r="BF223" i="1" s="1"/>
  <c r="AP190" i="1"/>
  <c r="AQ190" i="1" s="1"/>
  <c r="BF190" i="1" s="1"/>
  <c r="AP204" i="1"/>
  <c r="AQ204" i="1" s="1"/>
  <c r="BF204" i="1" s="1"/>
  <c r="AP220" i="1"/>
  <c r="AQ220" i="1" s="1"/>
  <c r="BF220" i="1" s="1"/>
  <c r="AP236" i="1"/>
  <c r="AQ236" i="1" s="1"/>
  <c r="BF236" i="1" s="1"/>
  <c r="AP201" i="1"/>
  <c r="AQ201" i="1" s="1"/>
  <c r="BF201" i="1" s="1"/>
  <c r="AP217" i="1"/>
  <c r="AQ217" i="1" s="1"/>
  <c r="BF217" i="1" s="1"/>
  <c r="AP233" i="1"/>
  <c r="AQ233" i="1" s="1"/>
  <c r="BF233" i="1" s="1"/>
  <c r="AP198" i="1"/>
  <c r="AQ198" i="1" s="1"/>
  <c r="BF198" i="1" s="1"/>
  <c r="AP214" i="1"/>
  <c r="AQ214" i="1" s="1"/>
  <c r="BF214" i="1" s="1"/>
  <c r="AP230" i="1"/>
  <c r="AQ230" i="1" s="1"/>
  <c r="BF230" i="1" s="1"/>
  <c r="AP195" i="1"/>
  <c r="AQ195" i="1" s="1"/>
  <c r="BF195" i="1" s="1"/>
  <c r="AP211" i="1"/>
  <c r="AQ211" i="1" s="1"/>
  <c r="BF211" i="1" s="1"/>
  <c r="AP227" i="1"/>
  <c r="AQ227" i="1" s="1"/>
  <c r="BF227" i="1" s="1"/>
  <c r="AP192" i="1"/>
  <c r="AQ192" i="1" s="1"/>
  <c r="BF192" i="1" s="1"/>
  <c r="AP208" i="1"/>
  <c r="AQ208" i="1" s="1"/>
  <c r="BF208" i="1" s="1"/>
  <c r="AP224" i="1"/>
  <c r="AQ224" i="1" s="1"/>
  <c r="BF224" i="1" s="1"/>
  <c r="AP188" i="1"/>
  <c r="AQ188" i="1" s="1"/>
  <c r="BF188" i="1" s="1"/>
  <c r="AP205" i="1"/>
  <c r="AQ205" i="1" s="1"/>
  <c r="BF205" i="1" s="1"/>
  <c r="AP221" i="1"/>
  <c r="AQ221" i="1" s="1"/>
  <c r="BF221" i="1" s="1"/>
  <c r="AP237" i="1"/>
  <c r="AQ237" i="1" s="1"/>
  <c r="BF237" i="1" s="1"/>
  <c r="AP202" i="1"/>
  <c r="AQ202" i="1" s="1"/>
  <c r="BF202" i="1" s="1"/>
  <c r="AP218" i="1"/>
  <c r="AQ218" i="1" s="1"/>
  <c r="BF218" i="1" s="1"/>
  <c r="AP234" i="1"/>
  <c r="AQ234" i="1" s="1"/>
  <c r="BF234" i="1" s="1"/>
  <c r="AP199" i="1"/>
  <c r="AQ199" i="1" s="1"/>
  <c r="BF199" i="1" s="1"/>
  <c r="AP212" i="1"/>
  <c r="AQ212" i="1" s="1"/>
  <c r="BF212" i="1" s="1"/>
  <c r="AP225" i="1"/>
  <c r="AQ225" i="1" s="1"/>
  <c r="BF225" i="1" s="1"/>
  <c r="AP189" i="1"/>
  <c r="AQ189" i="1" s="1"/>
  <c r="BF189" i="1" s="1"/>
  <c r="AP206" i="1"/>
  <c r="AQ206" i="1" s="1"/>
  <c r="BF206" i="1" s="1"/>
  <c r="AP196" i="1"/>
  <c r="AQ196" i="1" s="1"/>
  <c r="BF196" i="1" s="1"/>
  <c r="AP215" i="1"/>
  <c r="AQ215" i="1" s="1"/>
  <c r="BF215" i="1" s="1"/>
  <c r="AP228" i="1"/>
  <c r="AQ228" i="1" s="1"/>
  <c r="BF228" i="1" s="1"/>
  <c r="AP238" i="1"/>
  <c r="AP231" i="1"/>
  <c r="AQ231" i="1" s="1"/>
  <c r="BF231" i="1" s="1"/>
  <c r="AP193" i="1"/>
  <c r="AQ193" i="1" s="1"/>
  <c r="BF193" i="1" s="1"/>
  <c r="AP209" i="1"/>
  <c r="AQ209" i="1" s="1"/>
  <c r="BF209" i="1" s="1"/>
  <c r="AP222" i="1"/>
  <c r="AQ222" i="1" s="1"/>
  <c r="BF222" i="1" s="1"/>
  <c r="AO183" i="1"/>
  <c r="BE183" i="1" s="1"/>
  <c r="AN185" i="1"/>
  <c r="AO185" i="1" s="1"/>
  <c r="BE185" i="1" s="1"/>
  <c r="AN201" i="1"/>
  <c r="AO201" i="1" s="1"/>
  <c r="BE201" i="1" s="1"/>
  <c r="AN194" i="1"/>
  <c r="AO194" i="1" s="1"/>
  <c r="BE194" i="1" s="1"/>
  <c r="AN191" i="1"/>
  <c r="AO191" i="1" s="1"/>
  <c r="BE191" i="1" s="1"/>
  <c r="AN196" i="1"/>
  <c r="AO196" i="1" s="1"/>
  <c r="BE196" i="1" s="1"/>
  <c r="AN204" i="1"/>
  <c r="AO204" i="1" s="1"/>
  <c r="BE204" i="1" s="1"/>
  <c r="AN193" i="1"/>
  <c r="AO193" i="1" s="1"/>
  <c r="BE193" i="1" s="1"/>
  <c r="AN199" i="1"/>
  <c r="AO199" i="1" s="1"/>
  <c r="BE199" i="1" s="1"/>
  <c r="AN189" i="1"/>
  <c r="AO189" i="1" s="1"/>
  <c r="BE189" i="1" s="1"/>
  <c r="AN205" i="1"/>
  <c r="AN198" i="1"/>
  <c r="AO198" i="1" s="1"/>
  <c r="BE198" i="1" s="1"/>
  <c r="AN195" i="1"/>
  <c r="AO195" i="1" s="1"/>
  <c r="BE195" i="1" s="1"/>
  <c r="AN184" i="1"/>
  <c r="AO184" i="1" s="1"/>
  <c r="BE184" i="1" s="1"/>
  <c r="AN192" i="1"/>
  <c r="AO192" i="1" s="1"/>
  <c r="BE192" i="1" s="1"/>
  <c r="AN186" i="1"/>
  <c r="AO186" i="1" s="1"/>
  <c r="BE186" i="1" s="1"/>
  <c r="AN202" i="1"/>
  <c r="AO202" i="1" s="1"/>
  <c r="BE202" i="1" s="1"/>
  <c r="AN200" i="1"/>
  <c r="AO200" i="1" s="1"/>
  <c r="BE200" i="1" s="1"/>
  <c r="AN197" i="1"/>
  <c r="AO197" i="1" s="1"/>
  <c r="BE197" i="1" s="1"/>
  <c r="AN188" i="1"/>
  <c r="AO188" i="1" s="1"/>
  <c r="BE188" i="1" s="1"/>
  <c r="AN203" i="1"/>
  <c r="AO203" i="1" s="1"/>
  <c r="BE203" i="1" s="1"/>
  <c r="AN190" i="1"/>
  <c r="AO190" i="1" s="1"/>
  <c r="BE190" i="1" s="1"/>
  <c r="AN187" i="1"/>
  <c r="AO187" i="1" s="1"/>
  <c r="BE187" i="1" s="1"/>
  <c r="AQ238" i="1"/>
  <c r="BF238" i="1" s="1"/>
  <c r="BH193" i="1" l="1"/>
  <c r="BI193" i="1" s="1"/>
  <c r="BJ193" i="1" s="1"/>
  <c r="BG193" i="1"/>
  <c r="BH218" i="1"/>
  <c r="BI218" i="1" s="1"/>
  <c r="BJ218" i="1" s="1"/>
  <c r="BG218" i="1"/>
  <c r="BH230" i="1"/>
  <c r="BI230" i="1" s="1"/>
  <c r="BJ230" i="1" s="1"/>
  <c r="BG230" i="1"/>
  <c r="BH191" i="1"/>
  <c r="BI191" i="1" s="1"/>
  <c r="BJ191" i="1" s="1"/>
  <c r="BG191" i="1"/>
  <c r="BH203" i="1"/>
  <c r="BI203" i="1" s="1"/>
  <c r="BJ203" i="1" s="1"/>
  <c r="BG203" i="1"/>
  <c r="BH231" i="1"/>
  <c r="BI231" i="1" s="1"/>
  <c r="BJ231" i="1" s="1"/>
  <c r="BG231" i="1"/>
  <c r="BH196" i="1"/>
  <c r="BI196" i="1" s="1"/>
  <c r="BJ196" i="1" s="1"/>
  <c r="BG196" i="1"/>
  <c r="BH212" i="1"/>
  <c r="BI212" i="1" s="1"/>
  <c r="BJ212" i="1" s="1"/>
  <c r="BG212" i="1"/>
  <c r="BH202" i="1"/>
  <c r="BI202" i="1" s="1"/>
  <c r="BJ202" i="1" s="1"/>
  <c r="BG202" i="1"/>
  <c r="BH188" i="1"/>
  <c r="BI188" i="1" s="1"/>
  <c r="BJ188" i="1" s="1"/>
  <c r="BG188" i="1"/>
  <c r="BH227" i="1"/>
  <c r="BI227" i="1" s="1"/>
  <c r="BJ227" i="1" s="1"/>
  <c r="BG227" i="1"/>
  <c r="BH214" i="1"/>
  <c r="BI214" i="1" s="1"/>
  <c r="BJ214" i="1" s="1"/>
  <c r="BG214" i="1"/>
  <c r="BH201" i="1"/>
  <c r="BI201" i="1" s="1"/>
  <c r="BJ201" i="1" s="1"/>
  <c r="BG201" i="1"/>
  <c r="BH190" i="1"/>
  <c r="BI190" i="1" s="1"/>
  <c r="BJ190" i="1" s="1"/>
  <c r="BG190" i="1"/>
  <c r="BH226" i="1"/>
  <c r="BI226" i="1" s="1"/>
  <c r="BJ226" i="1" s="1"/>
  <c r="BG226" i="1"/>
  <c r="BH213" i="1"/>
  <c r="BI213" i="1" s="1"/>
  <c r="BJ213" i="1" s="1"/>
  <c r="BG213" i="1"/>
  <c r="BH200" i="1"/>
  <c r="BI200" i="1" s="1"/>
  <c r="BJ200" i="1" s="1"/>
  <c r="BG200" i="1"/>
  <c r="BH225" i="1"/>
  <c r="BI225" i="1" s="1"/>
  <c r="BJ225" i="1" s="1"/>
  <c r="BG225" i="1"/>
  <c r="BH192" i="1"/>
  <c r="BI192" i="1" s="1"/>
  <c r="BJ192" i="1" s="1"/>
  <c r="BG192" i="1"/>
  <c r="BH204" i="1"/>
  <c r="BI204" i="1" s="1"/>
  <c r="BJ204" i="1" s="1"/>
  <c r="BG204" i="1"/>
  <c r="BH229" i="1"/>
  <c r="BI229" i="1" s="1"/>
  <c r="BJ229" i="1" s="1"/>
  <c r="BG229" i="1"/>
  <c r="BH238" i="1"/>
  <c r="BI238" i="1" s="1"/>
  <c r="BJ238" i="1" s="1"/>
  <c r="BG238" i="1"/>
  <c r="BH222" i="1"/>
  <c r="BI222" i="1" s="1"/>
  <c r="BJ222" i="1" s="1"/>
  <c r="BG222" i="1"/>
  <c r="BH206" i="1"/>
  <c r="BI206" i="1" s="1"/>
  <c r="BJ206" i="1" s="1"/>
  <c r="BG206" i="1"/>
  <c r="BH199" i="1"/>
  <c r="BI199" i="1" s="1"/>
  <c r="BJ199" i="1" s="1"/>
  <c r="BG199" i="1"/>
  <c r="BH237" i="1"/>
  <c r="BI237" i="1" s="1"/>
  <c r="BJ237" i="1" s="1"/>
  <c r="BG237" i="1"/>
  <c r="BH224" i="1"/>
  <c r="BI224" i="1" s="1"/>
  <c r="BJ224" i="1" s="1"/>
  <c r="BG224" i="1"/>
  <c r="BH211" i="1"/>
  <c r="BI211" i="1" s="1"/>
  <c r="BJ211" i="1" s="1"/>
  <c r="BG211" i="1"/>
  <c r="BH198" i="1"/>
  <c r="BI198" i="1" s="1"/>
  <c r="BJ198" i="1" s="1"/>
  <c r="BG198" i="1"/>
  <c r="BH236" i="1"/>
  <c r="BI236" i="1" s="1"/>
  <c r="BJ236" i="1" s="1"/>
  <c r="BG236" i="1"/>
  <c r="BH223" i="1"/>
  <c r="BI223" i="1" s="1"/>
  <c r="BJ223" i="1" s="1"/>
  <c r="BG223" i="1"/>
  <c r="BH210" i="1"/>
  <c r="BI210" i="1" s="1"/>
  <c r="BJ210" i="1" s="1"/>
  <c r="BG210" i="1"/>
  <c r="BH197" i="1"/>
  <c r="BI197" i="1" s="1"/>
  <c r="BJ197" i="1" s="1"/>
  <c r="BG197" i="1"/>
  <c r="BH235" i="1"/>
  <c r="BI235" i="1" s="1"/>
  <c r="BJ235" i="1" s="1"/>
  <c r="BG235" i="1"/>
  <c r="BH215" i="1"/>
  <c r="BI215" i="1" s="1"/>
  <c r="BJ215" i="1" s="1"/>
  <c r="BG215" i="1"/>
  <c r="BH205" i="1"/>
  <c r="BI205" i="1" s="1"/>
  <c r="BJ205" i="1" s="1"/>
  <c r="BG205" i="1"/>
  <c r="BH217" i="1"/>
  <c r="BI217" i="1" s="1"/>
  <c r="BJ217" i="1" s="1"/>
  <c r="BG217" i="1"/>
  <c r="BH216" i="1"/>
  <c r="BI216" i="1" s="1"/>
  <c r="BJ216" i="1" s="1"/>
  <c r="BG216" i="1"/>
  <c r="BH209" i="1"/>
  <c r="BI209" i="1" s="1"/>
  <c r="BJ209" i="1" s="1"/>
  <c r="BG209" i="1"/>
  <c r="BH228" i="1"/>
  <c r="BI228" i="1" s="1"/>
  <c r="BJ228" i="1" s="1"/>
  <c r="BG228" i="1"/>
  <c r="BH189" i="1"/>
  <c r="BI189" i="1" s="1"/>
  <c r="BJ189" i="1" s="1"/>
  <c r="BG189" i="1"/>
  <c r="BH234" i="1"/>
  <c r="BI234" i="1" s="1"/>
  <c r="BJ234" i="1" s="1"/>
  <c r="BG234" i="1"/>
  <c r="BH221" i="1"/>
  <c r="BI221" i="1" s="1"/>
  <c r="BJ221" i="1" s="1"/>
  <c r="BG221" i="1"/>
  <c r="BH208" i="1"/>
  <c r="BI208" i="1" s="1"/>
  <c r="BJ208" i="1" s="1"/>
  <c r="BG208" i="1"/>
  <c r="BH195" i="1"/>
  <c r="BI195" i="1" s="1"/>
  <c r="BJ195" i="1" s="1"/>
  <c r="BG195" i="1"/>
  <c r="BH233" i="1"/>
  <c r="BI233" i="1" s="1"/>
  <c r="BJ233" i="1" s="1"/>
  <c r="BG233" i="1"/>
  <c r="BH220" i="1"/>
  <c r="BI220" i="1" s="1"/>
  <c r="BJ220" i="1" s="1"/>
  <c r="BG220" i="1"/>
  <c r="BH207" i="1"/>
  <c r="BI207" i="1" s="1"/>
  <c r="BJ207" i="1" s="1"/>
  <c r="BG207" i="1"/>
  <c r="BH194" i="1"/>
  <c r="BI194" i="1" s="1"/>
  <c r="BJ194" i="1" s="1"/>
  <c r="BG194" i="1"/>
  <c r="BH232" i="1"/>
  <c r="BI232" i="1" s="1"/>
  <c r="BJ232" i="1" s="1"/>
  <c r="BG232" i="1"/>
  <c r="BH219" i="1"/>
  <c r="BI219" i="1" s="1"/>
  <c r="BJ219" i="1" s="1"/>
  <c r="BG219" i="1"/>
  <c r="AO205" i="1"/>
  <c r="BE205" i="1" s="1"/>
  <c r="AN213" i="1"/>
  <c r="AO213" i="1" s="1"/>
  <c r="BE213" i="1" s="1"/>
  <c r="AN229" i="1"/>
  <c r="AO229" i="1" s="1"/>
  <c r="BE229" i="1" s="1"/>
  <c r="AN245" i="1"/>
  <c r="AO245" i="1" s="1"/>
  <c r="BE245" i="1" s="1"/>
  <c r="AN261" i="1"/>
  <c r="AO261" i="1" s="1"/>
  <c r="BE261" i="1" s="1"/>
  <c r="AN218" i="1"/>
  <c r="AO218" i="1" s="1"/>
  <c r="BE218" i="1" s="1"/>
  <c r="AN234" i="1"/>
  <c r="AO234" i="1" s="1"/>
  <c r="BE234" i="1" s="1"/>
  <c r="AN250" i="1"/>
  <c r="AO250" i="1" s="1"/>
  <c r="BE250" i="1" s="1"/>
  <c r="AN207" i="1"/>
  <c r="AO207" i="1" s="1"/>
  <c r="BE207" i="1" s="1"/>
  <c r="AN223" i="1"/>
  <c r="AO223" i="1" s="1"/>
  <c r="BE223" i="1" s="1"/>
  <c r="AN239" i="1"/>
  <c r="AO239" i="1" s="1"/>
  <c r="BE239" i="1" s="1"/>
  <c r="AN255" i="1"/>
  <c r="AO255" i="1" s="1"/>
  <c r="BE255" i="1" s="1"/>
  <c r="AN228" i="1"/>
  <c r="AO228" i="1" s="1"/>
  <c r="BE228" i="1" s="1"/>
  <c r="AN232" i="1"/>
  <c r="AO232" i="1" s="1"/>
  <c r="BE232" i="1" s="1"/>
  <c r="AN236" i="1"/>
  <c r="AO236" i="1" s="1"/>
  <c r="BE236" i="1" s="1"/>
  <c r="AN240" i="1"/>
  <c r="AO240" i="1" s="1"/>
  <c r="BE240" i="1" s="1"/>
  <c r="AN217" i="1"/>
  <c r="AO217" i="1" s="1"/>
  <c r="BE217" i="1" s="1"/>
  <c r="AN233" i="1"/>
  <c r="AO233" i="1" s="1"/>
  <c r="BE233" i="1" s="1"/>
  <c r="AN249" i="1"/>
  <c r="AO249" i="1" s="1"/>
  <c r="BE249" i="1" s="1"/>
  <c r="AN206" i="1"/>
  <c r="AO206" i="1" s="1"/>
  <c r="BE206" i="1" s="1"/>
  <c r="AN222" i="1"/>
  <c r="AO222" i="1" s="1"/>
  <c r="BE222" i="1" s="1"/>
  <c r="AN238" i="1"/>
  <c r="AO238" i="1" s="1"/>
  <c r="BE238" i="1" s="1"/>
  <c r="AN254" i="1"/>
  <c r="AO254" i="1" s="1"/>
  <c r="BE254" i="1" s="1"/>
  <c r="AN211" i="1"/>
  <c r="AO211" i="1" s="1"/>
  <c r="BE211" i="1" s="1"/>
  <c r="AN227" i="1"/>
  <c r="AO227" i="1" s="1"/>
  <c r="BE227" i="1" s="1"/>
  <c r="AN243" i="1"/>
  <c r="AO243" i="1" s="1"/>
  <c r="BE243" i="1" s="1"/>
  <c r="AN259" i="1"/>
  <c r="AO259" i="1" s="1"/>
  <c r="BE259" i="1" s="1"/>
  <c r="AN244" i="1"/>
  <c r="AO244" i="1" s="1"/>
  <c r="BE244" i="1" s="1"/>
  <c r="AN248" i="1"/>
  <c r="AO248" i="1" s="1"/>
  <c r="BE248" i="1" s="1"/>
  <c r="AN252" i="1"/>
  <c r="AO252" i="1" s="1"/>
  <c r="BE252" i="1" s="1"/>
  <c r="AN256" i="1"/>
  <c r="AO256" i="1" s="1"/>
  <c r="BE256" i="1" s="1"/>
  <c r="AN209" i="1"/>
  <c r="AO209" i="1" s="1"/>
  <c r="BE209" i="1" s="1"/>
  <c r="AN257" i="1"/>
  <c r="AO257" i="1" s="1"/>
  <c r="BE257" i="1" s="1"/>
  <c r="AN230" i="1"/>
  <c r="AO230" i="1" s="1"/>
  <c r="BE230" i="1" s="1"/>
  <c r="AN262" i="1"/>
  <c r="AO262" i="1" s="1"/>
  <c r="BE262" i="1" s="1"/>
  <c r="AN235" i="1"/>
  <c r="AO235" i="1" s="1"/>
  <c r="BE235" i="1" s="1"/>
  <c r="AN251" i="1"/>
  <c r="AO251" i="1" s="1"/>
  <c r="BE251" i="1" s="1"/>
  <c r="AN216" i="1"/>
  <c r="AO216" i="1" s="1"/>
  <c r="BE216" i="1" s="1"/>
  <c r="AN224" i="1"/>
  <c r="AO224" i="1" s="1"/>
  <c r="BE224" i="1" s="1"/>
  <c r="AN221" i="1"/>
  <c r="AO221" i="1" s="1"/>
  <c r="BE221" i="1" s="1"/>
  <c r="AN237" i="1"/>
  <c r="AO237" i="1" s="1"/>
  <c r="BE237" i="1" s="1"/>
  <c r="AN253" i="1"/>
  <c r="AO253" i="1" s="1"/>
  <c r="BE253" i="1" s="1"/>
  <c r="AN210" i="1"/>
  <c r="AO210" i="1" s="1"/>
  <c r="BE210" i="1" s="1"/>
  <c r="AN226" i="1"/>
  <c r="AO226" i="1" s="1"/>
  <c r="BE226" i="1" s="1"/>
  <c r="AN242" i="1"/>
  <c r="AO242" i="1" s="1"/>
  <c r="BE242" i="1" s="1"/>
  <c r="AN258" i="1"/>
  <c r="AO258" i="1" s="1"/>
  <c r="BE258" i="1" s="1"/>
  <c r="AN215" i="1"/>
  <c r="AO215" i="1" s="1"/>
  <c r="BE215" i="1" s="1"/>
  <c r="AN231" i="1"/>
  <c r="AO231" i="1" s="1"/>
  <c r="BE231" i="1" s="1"/>
  <c r="AN247" i="1"/>
  <c r="AO247" i="1" s="1"/>
  <c r="BE247" i="1" s="1"/>
  <c r="AN263" i="1"/>
  <c r="AO263" i="1" s="1"/>
  <c r="BE263" i="1" s="1"/>
  <c r="AN260" i="1"/>
  <c r="AO260" i="1" s="1"/>
  <c r="BE260" i="1" s="1"/>
  <c r="AN264" i="1"/>
  <c r="AN208" i="1"/>
  <c r="AO208" i="1" s="1"/>
  <c r="BE208" i="1" s="1"/>
  <c r="AN225" i="1"/>
  <c r="AO225" i="1" s="1"/>
  <c r="BE225" i="1" s="1"/>
  <c r="AN241" i="1"/>
  <c r="AO241" i="1" s="1"/>
  <c r="BE241" i="1" s="1"/>
  <c r="AN214" i="1"/>
  <c r="AO214" i="1" s="1"/>
  <c r="BE214" i="1" s="1"/>
  <c r="AN246" i="1"/>
  <c r="AO246" i="1" s="1"/>
  <c r="BE246" i="1" s="1"/>
  <c r="AN219" i="1"/>
  <c r="AO219" i="1" s="1"/>
  <c r="BE219" i="1" s="1"/>
  <c r="AN212" i="1"/>
  <c r="AO212" i="1" s="1"/>
  <c r="BE212" i="1" s="1"/>
  <c r="AN220" i="1"/>
  <c r="AO220" i="1" s="1"/>
  <c r="BE220" i="1" s="1"/>
  <c r="AP248" i="1"/>
  <c r="AQ248" i="1" s="1"/>
  <c r="BF248" i="1" s="1"/>
  <c r="AP264" i="1"/>
  <c r="AQ264" i="1" s="1"/>
  <c r="BF264" i="1" s="1"/>
  <c r="AP241" i="1"/>
  <c r="AQ241" i="1" s="1"/>
  <c r="BF241" i="1" s="1"/>
  <c r="AP257" i="1"/>
  <c r="AQ257" i="1" s="1"/>
  <c r="BF257" i="1" s="1"/>
  <c r="AP273" i="1"/>
  <c r="AQ273" i="1" s="1"/>
  <c r="BF273" i="1" s="1"/>
  <c r="AP250" i="1"/>
  <c r="AQ250" i="1" s="1"/>
  <c r="BF250" i="1" s="1"/>
  <c r="AP266" i="1"/>
  <c r="AQ266" i="1" s="1"/>
  <c r="BF266" i="1" s="1"/>
  <c r="AP239" i="1"/>
  <c r="AQ239" i="1" s="1"/>
  <c r="BF239" i="1" s="1"/>
  <c r="AP255" i="1"/>
  <c r="AQ255" i="1" s="1"/>
  <c r="BF255" i="1" s="1"/>
  <c r="AP271" i="1"/>
  <c r="AQ271" i="1" s="1"/>
  <c r="BF271" i="1" s="1"/>
  <c r="AP252" i="1"/>
  <c r="AQ252" i="1" s="1"/>
  <c r="BF252" i="1" s="1"/>
  <c r="AP268" i="1"/>
  <c r="AQ268" i="1" s="1"/>
  <c r="BF268" i="1" s="1"/>
  <c r="AP245" i="1"/>
  <c r="AQ245" i="1" s="1"/>
  <c r="BF245" i="1" s="1"/>
  <c r="AP261" i="1"/>
  <c r="AQ261" i="1" s="1"/>
  <c r="BF261" i="1" s="1"/>
  <c r="AP277" i="1"/>
  <c r="AQ277" i="1" s="1"/>
  <c r="BF277" i="1" s="1"/>
  <c r="AP254" i="1"/>
  <c r="AQ254" i="1" s="1"/>
  <c r="BF254" i="1" s="1"/>
  <c r="AP270" i="1"/>
  <c r="AQ270" i="1" s="1"/>
  <c r="BF270" i="1" s="1"/>
  <c r="AP243" i="1"/>
  <c r="AQ243" i="1" s="1"/>
  <c r="BF243" i="1" s="1"/>
  <c r="AP259" i="1"/>
  <c r="AQ259" i="1" s="1"/>
  <c r="BF259" i="1" s="1"/>
  <c r="AP275" i="1"/>
  <c r="AQ275" i="1" s="1"/>
  <c r="BF275" i="1" s="1"/>
  <c r="AP256" i="1"/>
  <c r="AQ256" i="1" s="1"/>
  <c r="BF256" i="1" s="1"/>
  <c r="AP272" i="1"/>
  <c r="AQ272" i="1" s="1"/>
  <c r="BF272" i="1" s="1"/>
  <c r="AP249" i="1"/>
  <c r="AQ249" i="1" s="1"/>
  <c r="BF249" i="1" s="1"/>
  <c r="AP265" i="1"/>
  <c r="AQ265" i="1" s="1"/>
  <c r="BF265" i="1" s="1"/>
  <c r="AP242" i="1"/>
  <c r="AQ242" i="1" s="1"/>
  <c r="BF242" i="1" s="1"/>
  <c r="AP258" i="1"/>
  <c r="AQ258" i="1" s="1"/>
  <c r="BF258" i="1" s="1"/>
  <c r="AP274" i="1"/>
  <c r="AQ274" i="1" s="1"/>
  <c r="BF274" i="1" s="1"/>
  <c r="AP247" i="1"/>
  <c r="AQ247" i="1" s="1"/>
  <c r="BF247" i="1" s="1"/>
  <c r="AP263" i="1"/>
  <c r="AQ263" i="1" s="1"/>
  <c r="BF263" i="1" s="1"/>
  <c r="AP240" i="1"/>
  <c r="AQ240" i="1" s="1"/>
  <c r="BF240" i="1" s="1"/>
  <c r="AP260" i="1"/>
  <c r="AQ260" i="1" s="1"/>
  <c r="BF260" i="1" s="1"/>
  <c r="AP246" i="1"/>
  <c r="AQ246" i="1" s="1"/>
  <c r="BF246" i="1" s="1"/>
  <c r="AP267" i="1"/>
  <c r="AQ267" i="1" s="1"/>
  <c r="BF267" i="1" s="1"/>
  <c r="AP253" i="1"/>
  <c r="AQ253" i="1" s="1"/>
  <c r="BF253" i="1" s="1"/>
  <c r="AP244" i="1"/>
  <c r="AQ244" i="1" s="1"/>
  <c r="BF244" i="1" s="1"/>
  <c r="AP251" i="1"/>
  <c r="AQ251" i="1" s="1"/>
  <c r="BF251" i="1" s="1"/>
  <c r="AP276" i="1"/>
  <c r="AQ276" i="1" s="1"/>
  <c r="BF276" i="1" s="1"/>
  <c r="AP262" i="1"/>
  <c r="AQ262" i="1" s="1"/>
  <c r="BF262" i="1" s="1"/>
  <c r="AP278" i="1"/>
  <c r="AQ278" i="1" s="1"/>
  <c r="BF278" i="1" s="1"/>
  <c r="AP269" i="1"/>
  <c r="AQ269" i="1" s="1"/>
  <c r="BF269" i="1" s="1"/>
  <c r="BH278" i="1" l="1"/>
  <c r="BI278" i="1" s="1"/>
  <c r="BJ278" i="1" s="1"/>
  <c r="BG278" i="1"/>
  <c r="BH260" i="1"/>
  <c r="BI260" i="1" s="1"/>
  <c r="BJ260" i="1" s="1"/>
  <c r="BG260" i="1"/>
  <c r="BH259" i="1"/>
  <c r="BI259" i="1" s="1"/>
  <c r="BJ259" i="1" s="1"/>
  <c r="BG259" i="1"/>
  <c r="BH266" i="1"/>
  <c r="BI266" i="1" s="1"/>
  <c r="BJ266" i="1" s="1"/>
  <c r="BG266" i="1"/>
  <c r="BH271" i="1"/>
  <c r="BI271" i="1" s="1"/>
  <c r="BJ271" i="1" s="1"/>
  <c r="BG271" i="1"/>
  <c r="BH244" i="1"/>
  <c r="BI244" i="1" s="1"/>
  <c r="BJ244" i="1" s="1"/>
  <c r="BG244" i="1"/>
  <c r="BH249" i="1"/>
  <c r="BI249" i="1" s="1"/>
  <c r="BJ249" i="1" s="1"/>
  <c r="BG249" i="1"/>
  <c r="BH252" i="1"/>
  <c r="BI252" i="1" s="1"/>
  <c r="BJ252" i="1" s="1"/>
  <c r="BG252" i="1"/>
  <c r="BH262" i="1"/>
  <c r="BI262" i="1" s="1"/>
  <c r="BJ262" i="1" s="1"/>
  <c r="BG262" i="1"/>
  <c r="BH240" i="1"/>
  <c r="BI240" i="1" s="1"/>
  <c r="BJ240" i="1" s="1"/>
  <c r="BG240" i="1"/>
  <c r="BH272" i="1"/>
  <c r="BI272" i="1" s="1"/>
  <c r="BJ272" i="1" s="1"/>
  <c r="BG272" i="1"/>
  <c r="BH261" i="1"/>
  <c r="BI261" i="1" s="1"/>
  <c r="BJ261" i="1" s="1"/>
  <c r="BG261" i="1"/>
  <c r="BH264" i="1"/>
  <c r="BI264" i="1" s="1"/>
  <c r="BJ264" i="1" s="1"/>
  <c r="BG264" i="1"/>
  <c r="BH276" i="1"/>
  <c r="BI276" i="1" s="1"/>
  <c r="BJ276" i="1" s="1"/>
  <c r="BG276" i="1"/>
  <c r="BH263" i="1"/>
  <c r="BI263" i="1" s="1"/>
  <c r="BJ263" i="1" s="1"/>
  <c r="BG263" i="1"/>
  <c r="BH242" i="1"/>
  <c r="BI242" i="1" s="1"/>
  <c r="BJ242" i="1" s="1"/>
  <c r="BG242" i="1"/>
  <c r="BH256" i="1"/>
  <c r="BI256" i="1" s="1"/>
  <c r="BJ256" i="1" s="1"/>
  <c r="BG256" i="1"/>
  <c r="BH270" i="1"/>
  <c r="BI270" i="1" s="1"/>
  <c r="BJ270" i="1" s="1"/>
  <c r="BG270" i="1"/>
  <c r="BH245" i="1"/>
  <c r="BI245" i="1" s="1"/>
  <c r="BJ245" i="1" s="1"/>
  <c r="BG245" i="1"/>
  <c r="BH255" i="1"/>
  <c r="BI255" i="1" s="1"/>
  <c r="BJ255" i="1" s="1"/>
  <c r="BG255" i="1"/>
  <c r="BH273" i="1"/>
  <c r="BI273" i="1" s="1"/>
  <c r="BJ273" i="1" s="1"/>
  <c r="BG273" i="1"/>
  <c r="BH248" i="1"/>
  <c r="BI248" i="1" s="1"/>
  <c r="BJ248" i="1" s="1"/>
  <c r="BG248" i="1"/>
  <c r="BH274" i="1"/>
  <c r="BI274" i="1" s="1"/>
  <c r="BJ274" i="1" s="1"/>
  <c r="BG274" i="1"/>
  <c r="BH277" i="1"/>
  <c r="BI277" i="1" s="1"/>
  <c r="BJ277" i="1" s="1"/>
  <c r="BG277" i="1"/>
  <c r="BH241" i="1"/>
  <c r="BI241" i="1" s="1"/>
  <c r="BJ241" i="1" s="1"/>
  <c r="BG241" i="1"/>
  <c r="BH253" i="1"/>
  <c r="BI253" i="1" s="1"/>
  <c r="BJ253" i="1" s="1"/>
  <c r="BG253" i="1"/>
  <c r="BH258" i="1"/>
  <c r="BI258" i="1" s="1"/>
  <c r="BJ258" i="1" s="1"/>
  <c r="BG258" i="1"/>
  <c r="BH243" i="1"/>
  <c r="BI243" i="1" s="1"/>
  <c r="BJ243" i="1" s="1"/>
  <c r="BG243" i="1"/>
  <c r="BH250" i="1"/>
  <c r="BI250" i="1" s="1"/>
  <c r="BJ250" i="1" s="1"/>
  <c r="BG250" i="1"/>
  <c r="BH267" i="1"/>
  <c r="BI267" i="1" s="1"/>
  <c r="BJ267" i="1" s="1"/>
  <c r="BG267" i="1"/>
  <c r="BH269" i="1"/>
  <c r="BI269" i="1" s="1"/>
  <c r="BJ269" i="1" s="1"/>
  <c r="BG269" i="1"/>
  <c r="BH251" i="1"/>
  <c r="BI251" i="1" s="1"/>
  <c r="BJ251" i="1" s="1"/>
  <c r="BG251" i="1"/>
  <c r="BH246" i="1"/>
  <c r="BI246" i="1" s="1"/>
  <c r="BJ246" i="1" s="1"/>
  <c r="BG246" i="1"/>
  <c r="BH247" i="1"/>
  <c r="BI247" i="1" s="1"/>
  <c r="BJ247" i="1" s="1"/>
  <c r="BG247" i="1"/>
  <c r="BH265" i="1"/>
  <c r="BI265" i="1" s="1"/>
  <c r="BJ265" i="1" s="1"/>
  <c r="BG265" i="1"/>
  <c r="BH275" i="1"/>
  <c r="BI275" i="1" s="1"/>
  <c r="BJ275" i="1" s="1"/>
  <c r="BG275" i="1"/>
  <c r="BH254" i="1"/>
  <c r="BI254" i="1" s="1"/>
  <c r="BJ254" i="1" s="1"/>
  <c r="BG254" i="1"/>
  <c r="BH268" i="1"/>
  <c r="BI268" i="1" s="1"/>
  <c r="BJ268" i="1" s="1"/>
  <c r="BG268" i="1"/>
  <c r="BH239" i="1"/>
  <c r="BI239" i="1" s="1"/>
  <c r="BJ239" i="1" s="1"/>
  <c r="BG239" i="1"/>
  <c r="BH257" i="1"/>
  <c r="BI257" i="1" s="1"/>
  <c r="BJ257" i="1" s="1"/>
  <c r="BG257" i="1"/>
  <c r="AP281" i="1"/>
  <c r="AQ281" i="1" s="1"/>
  <c r="BF281" i="1" s="1"/>
  <c r="AP297" i="1"/>
  <c r="AQ297" i="1" s="1"/>
  <c r="BF297" i="1" s="1"/>
  <c r="AP294" i="1"/>
  <c r="AQ294" i="1" s="1"/>
  <c r="BF294" i="1" s="1"/>
  <c r="AP291" i="1"/>
  <c r="AQ291" i="1" s="1"/>
  <c r="BF291" i="1" s="1"/>
  <c r="AP284" i="1"/>
  <c r="AQ284" i="1" s="1"/>
  <c r="BF284" i="1" s="1"/>
  <c r="AP285" i="1"/>
  <c r="AQ285" i="1" s="1"/>
  <c r="BF285" i="1" s="1"/>
  <c r="AP282" i="1"/>
  <c r="AQ282" i="1" s="1"/>
  <c r="BF282" i="1" s="1"/>
  <c r="AP298" i="1"/>
  <c r="AQ298" i="1" s="1"/>
  <c r="BF298" i="1" s="1"/>
  <c r="AP295" i="1"/>
  <c r="AQ295" i="1" s="1"/>
  <c r="BF295" i="1" s="1"/>
  <c r="AP288" i="1"/>
  <c r="AQ288" i="1" s="1"/>
  <c r="BF288" i="1" s="1"/>
  <c r="AP289" i="1"/>
  <c r="AQ289" i="1" s="1"/>
  <c r="BF289" i="1" s="1"/>
  <c r="AP286" i="1"/>
  <c r="AQ286" i="1" s="1"/>
  <c r="BF286" i="1" s="1"/>
  <c r="AP283" i="1"/>
  <c r="AQ283" i="1" s="1"/>
  <c r="BF283" i="1" s="1"/>
  <c r="AP279" i="1"/>
  <c r="AQ279" i="1" s="1"/>
  <c r="BF279" i="1" s="1"/>
  <c r="AP292" i="1"/>
  <c r="AQ292" i="1" s="1"/>
  <c r="BF292" i="1" s="1"/>
  <c r="AP290" i="1"/>
  <c r="AQ290" i="1" s="1"/>
  <c r="BF290" i="1" s="1"/>
  <c r="AP280" i="1"/>
  <c r="AQ280" i="1" s="1"/>
  <c r="BF280" i="1" s="1"/>
  <c r="AP293" i="1"/>
  <c r="AQ293" i="1" s="1"/>
  <c r="BF293" i="1" s="1"/>
  <c r="AP296" i="1"/>
  <c r="AQ296" i="1" s="1"/>
  <c r="BF296" i="1" s="1"/>
  <c r="AP287" i="1"/>
  <c r="AQ287" i="1" s="1"/>
  <c r="BF287" i="1" s="1"/>
  <c r="AO264" i="1"/>
  <c r="BE264" i="1" s="1"/>
  <c r="AN273" i="1"/>
  <c r="AO273" i="1" s="1"/>
  <c r="BE273" i="1" s="1"/>
  <c r="AN266" i="1"/>
  <c r="AO266" i="1" s="1"/>
  <c r="BE266" i="1" s="1"/>
  <c r="AN282" i="1"/>
  <c r="AO282" i="1" s="1"/>
  <c r="BE282" i="1" s="1"/>
  <c r="AN275" i="1"/>
  <c r="AO275" i="1" s="1"/>
  <c r="BE275" i="1" s="1"/>
  <c r="AN276" i="1"/>
  <c r="AO276" i="1" s="1"/>
  <c r="BE276" i="1" s="1"/>
  <c r="AN272" i="1"/>
  <c r="AO272" i="1" s="1"/>
  <c r="BE272" i="1" s="1"/>
  <c r="AN269" i="1"/>
  <c r="AO269" i="1" s="1"/>
  <c r="BE269" i="1" s="1"/>
  <c r="AN278" i="1"/>
  <c r="AO278" i="1" s="1"/>
  <c r="BE278" i="1" s="1"/>
  <c r="AN287" i="1"/>
  <c r="AO287" i="1" s="1"/>
  <c r="BE287" i="1" s="1"/>
  <c r="AN277" i="1"/>
  <c r="AO277" i="1" s="1"/>
  <c r="BE277" i="1" s="1"/>
  <c r="AN270" i="1"/>
  <c r="AO270" i="1" s="1"/>
  <c r="BE270" i="1" s="1"/>
  <c r="AN286" i="1"/>
  <c r="AO286" i="1" s="1"/>
  <c r="BE286" i="1" s="1"/>
  <c r="AN279" i="1"/>
  <c r="AO279" i="1" s="1"/>
  <c r="BE279" i="1" s="1"/>
  <c r="AN280" i="1"/>
  <c r="AO280" i="1" s="1"/>
  <c r="BE280" i="1" s="1"/>
  <c r="AN288" i="1"/>
  <c r="AN285" i="1"/>
  <c r="AO285" i="1" s="1"/>
  <c r="BE285" i="1" s="1"/>
  <c r="AN271" i="1"/>
  <c r="AO271" i="1" s="1"/>
  <c r="BE271" i="1" s="1"/>
  <c r="AN284" i="1"/>
  <c r="AO284" i="1" s="1"/>
  <c r="BE284" i="1" s="1"/>
  <c r="AN265" i="1"/>
  <c r="AO265" i="1" s="1"/>
  <c r="BE265" i="1" s="1"/>
  <c r="AN281" i="1"/>
  <c r="AO281" i="1" s="1"/>
  <c r="BE281" i="1" s="1"/>
  <c r="AN274" i="1"/>
  <c r="AO274" i="1" s="1"/>
  <c r="BE274" i="1" s="1"/>
  <c r="AN267" i="1"/>
  <c r="AO267" i="1" s="1"/>
  <c r="BE267" i="1" s="1"/>
  <c r="AN283" i="1"/>
  <c r="AO283" i="1" s="1"/>
  <c r="BE283" i="1" s="1"/>
  <c r="AN268" i="1"/>
  <c r="AO268" i="1" s="1"/>
  <c r="BE268" i="1" s="1"/>
  <c r="BH280" i="1" l="1"/>
  <c r="BI280" i="1" s="1"/>
  <c r="BJ280" i="1" s="1"/>
  <c r="BG280" i="1"/>
  <c r="BH284" i="1"/>
  <c r="BI284" i="1" s="1"/>
  <c r="BJ284" i="1" s="1"/>
  <c r="BG284" i="1"/>
  <c r="BH287" i="1"/>
  <c r="BI287" i="1" s="1"/>
  <c r="BJ287" i="1" s="1"/>
  <c r="BG287" i="1"/>
  <c r="BH290" i="1"/>
  <c r="BI290" i="1" s="1"/>
  <c r="BJ290" i="1" s="1"/>
  <c r="BG290" i="1"/>
  <c r="BH286" i="1"/>
  <c r="BI286" i="1" s="1"/>
  <c r="BJ286" i="1" s="1"/>
  <c r="BG286" i="1"/>
  <c r="BH298" i="1"/>
  <c r="BI298" i="1" s="1"/>
  <c r="BJ298" i="1" s="1"/>
  <c r="BG298" i="1"/>
  <c r="BH291" i="1"/>
  <c r="BI291" i="1" s="1"/>
  <c r="BJ291" i="1" s="1"/>
  <c r="BG291" i="1"/>
  <c r="BH283" i="1"/>
  <c r="BI283" i="1" s="1"/>
  <c r="BJ283" i="1" s="1"/>
  <c r="BG283" i="1"/>
  <c r="BH281" i="1"/>
  <c r="BI281" i="1" s="1"/>
  <c r="BJ281" i="1" s="1"/>
  <c r="BG281" i="1"/>
  <c r="BH296" i="1"/>
  <c r="BI296" i="1" s="1"/>
  <c r="BJ296" i="1" s="1"/>
  <c r="BG296" i="1"/>
  <c r="BH292" i="1"/>
  <c r="BI292" i="1" s="1"/>
  <c r="BJ292" i="1" s="1"/>
  <c r="BG292" i="1"/>
  <c r="BH289" i="1"/>
  <c r="BI289" i="1" s="1"/>
  <c r="BJ289" i="1" s="1"/>
  <c r="BG289" i="1"/>
  <c r="BH282" i="1"/>
  <c r="BI282" i="1" s="1"/>
  <c r="BJ282" i="1" s="1"/>
  <c r="BG282" i="1"/>
  <c r="BH294" i="1"/>
  <c r="BI294" i="1" s="1"/>
  <c r="BJ294" i="1" s="1"/>
  <c r="BG294" i="1"/>
  <c r="BH295" i="1"/>
  <c r="BI295" i="1" s="1"/>
  <c r="BJ295" i="1" s="1"/>
  <c r="BG295" i="1"/>
  <c r="BH293" i="1"/>
  <c r="BI293" i="1" s="1"/>
  <c r="BJ293" i="1" s="1"/>
  <c r="BG293" i="1"/>
  <c r="BH279" i="1"/>
  <c r="BI279" i="1" s="1"/>
  <c r="BJ279" i="1" s="1"/>
  <c r="BG279" i="1"/>
  <c r="BH288" i="1"/>
  <c r="BI288" i="1" s="1"/>
  <c r="BJ288" i="1" s="1"/>
  <c r="BG288" i="1"/>
  <c r="BH285" i="1"/>
  <c r="BI285" i="1" s="1"/>
  <c r="BJ285" i="1" s="1"/>
  <c r="BG285" i="1"/>
  <c r="BH297" i="1"/>
  <c r="BI297" i="1" s="1"/>
  <c r="BJ297" i="1" s="1"/>
  <c r="BG297" i="1"/>
  <c r="AO288" i="1"/>
  <c r="BE288" i="1" s="1"/>
  <c r="AN293" i="1"/>
  <c r="AO293" i="1" s="1"/>
  <c r="BE293" i="1" s="1"/>
  <c r="AN294" i="1"/>
  <c r="AO294" i="1" s="1"/>
  <c r="BE294" i="1" s="1"/>
  <c r="AN295" i="1"/>
  <c r="AO295" i="1" s="1"/>
  <c r="BE295" i="1" s="1"/>
  <c r="AN296" i="1"/>
  <c r="AO296" i="1" s="1"/>
  <c r="BE296" i="1" s="1"/>
  <c r="AN302" i="1"/>
  <c r="AO302" i="1" s="1"/>
  <c r="BE302" i="1" s="1"/>
  <c r="AN289" i="1"/>
  <c r="AO289" i="1" s="1"/>
  <c r="BE289" i="1" s="1"/>
  <c r="AN291" i="1"/>
  <c r="AO291" i="1" s="1"/>
  <c r="BE291" i="1" s="1"/>
  <c r="AN297" i="1"/>
  <c r="AO297" i="1" s="1"/>
  <c r="BE297" i="1" s="1"/>
  <c r="AN298" i="1"/>
  <c r="AO298" i="1" s="1"/>
  <c r="BE298" i="1" s="1"/>
  <c r="AN299" i="1"/>
  <c r="AO299" i="1" s="1"/>
  <c r="BE299" i="1" s="1"/>
  <c r="AN300" i="1"/>
  <c r="AO300" i="1" s="1"/>
  <c r="BE300" i="1" s="1"/>
  <c r="AN301" i="1"/>
  <c r="AO301" i="1" s="1"/>
  <c r="BE301" i="1" s="1"/>
  <c r="AN303" i="1"/>
  <c r="AN290" i="1"/>
  <c r="AO290" i="1" s="1"/>
  <c r="BE290" i="1" s="1"/>
  <c r="AN292" i="1"/>
  <c r="AO292" i="1" s="1"/>
  <c r="BE292" i="1" s="1"/>
  <c r="AP302" i="1"/>
  <c r="AQ302" i="1" s="1"/>
  <c r="BF302" i="1" s="1"/>
  <c r="AP300" i="1"/>
  <c r="AQ300" i="1" s="1"/>
  <c r="BF300" i="1" s="1"/>
  <c r="AP305" i="1"/>
  <c r="AQ305" i="1" s="1"/>
  <c r="BF305" i="1" s="1"/>
  <c r="AP307" i="1"/>
  <c r="AQ307" i="1" s="1"/>
  <c r="BF307" i="1" s="1"/>
  <c r="AP306" i="1"/>
  <c r="AQ306" i="1" s="1"/>
  <c r="BF306" i="1" s="1"/>
  <c r="AP304" i="1"/>
  <c r="AQ304" i="1" s="1"/>
  <c r="BF304" i="1" s="1"/>
  <c r="AP301" i="1"/>
  <c r="AQ301" i="1" s="1"/>
  <c r="BF301" i="1" s="1"/>
  <c r="AP303" i="1"/>
  <c r="AQ303" i="1" s="1"/>
  <c r="BF303" i="1" s="1"/>
  <c r="AP299" i="1"/>
  <c r="AQ299" i="1" s="1"/>
  <c r="BF299" i="1" s="1"/>
  <c r="BH301" i="1" l="1"/>
  <c r="BI301" i="1" s="1"/>
  <c r="BJ301" i="1" s="1"/>
  <c r="BG301" i="1"/>
  <c r="BH303" i="1"/>
  <c r="BI303" i="1" s="1"/>
  <c r="BJ303" i="1" s="1"/>
  <c r="BG303" i="1"/>
  <c r="BH305" i="1"/>
  <c r="BI305" i="1" s="1"/>
  <c r="BJ305" i="1" s="1"/>
  <c r="BG305" i="1"/>
  <c r="BH304" i="1"/>
  <c r="BI304" i="1" s="1"/>
  <c r="BJ304" i="1" s="1"/>
  <c r="BG304" i="1"/>
  <c r="BH300" i="1"/>
  <c r="BI300" i="1" s="1"/>
  <c r="BJ300" i="1" s="1"/>
  <c r="BG300" i="1"/>
  <c r="BH307" i="1"/>
  <c r="BI307" i="1" s="1"/>
  <c r="BJ307" i="1" s="1"/>
  <c r="BG307" i="1"/>
  <c r="BH299" i="1"/>
  <c r="BI299" i="1" s="1"/>
  <c r="BJ299" i="1" s="1"/>
  <c r="BG299" i="1"/>
  <c r="BH306" i="1"/>
  <c r="BI306" i="1" s="1"/>
  <c r="BJ306" i="1" s="1"/>
  <c r="BG306" i="1"/>
  <c r="BH302" i="1"/>
  <c r="BI302" i="1" s="1"/>
  <c r="BJ302" i="1" s="1"/>
  <c r="BG302" i="1"/>
  <c r="AP312" i="1"/>
  <c r="AQ312" i="1" s="1"/>
  <c r="BF312" i="1" s="1"/>
  <c r="AP328" i="1"/>
  <c r="AQ328" i="1" s="1"/>
  <c r="BF328" i="1" s="1"/>
  <c r="AP344" i="1"/>
  <c r="AQ344" i="1" s="1"/>
  <c r="BF344" i="1" s="1"/>
  <c r="AP360" i="1"/>
  <c r="AQ360" i="1" s="1"/>
  <c r="BF360" i="1" s="1"/>
  <c r="AP317" i="1"/>
  <c r="AQ317" i="1" s="1"/>
  <c r="BF317" i="1" s="1"/>
  <c r="AP333" i="1"/>
  <c r="AQ333" i="1" s="1"/>
  <c r="BF333" i="1" s="1"/>
  <c r="AP349" i="1"/>
  <c r="AQ349" i="1" s="1"/>
  <c r="BF349" i="1" s="1"/>
  <c r="AP308" i="1"/>
  <c r="AQ308" i="1" s="1"/>
  <c r="BF308" i="1" s="1"/>
  <c r="AP322" i="1"/>
  <c r="AQ322" i="1" s="1"/>
  <c r="BF322" i="1" s="1"/>
  <c r="AP338" i="1"/>
  <c r="AQ338" i="1" s="1"/>
  <c r="BF338" i="1" s="1"/>
  <c r="AP354" i="1"/>
  <c r="AQ354" i="1" s="1"/>
  <c r="BF354" i="1" s="1"/>
  <c r="AP315" i="1"/>
  <c r="AQ315" i="1" s="1"/>
  <c r="BF315" i="1" s="1"/>
  <c r="AP331" i="1"/>
  <c r="AQ331" i="1" s="1"/>
  <c r="BF331" i="1" s="1"/>
  <c r="AP347" i="1"/>
  <c r="AQ347" i="1" s="1"/>
  <c r="BF347" i="1" s="1"/>
  <c r="AP363" i="1"/>
  <c r="AQ363" i="1" s="1"/>
  <c r="BF363" i="1" s="1"/>
  <c r="AP316" i="1"/>
  <c r="AQ316" i="1" s="1"/>
  <c r="BF316" i="1" s="1"/>
  <c r="AP332" i="1"/>
  <c r="AQ332" i="1" s="1"/>
  <c r="BF332" i="1" s="1"/>
  <c r="AP348" i="1"/>
  <c r="AQ348" i="1" s="1"/>
  <c r="BF348" i="1" s="1"/>
  <c r="AP364" i="1"/>
  <c r="AP365" i="1" s="1"/>
  <c r="AQ365" i="1" s="1"/>
  <c r="BF365" i="1" s="1"/>
  <c r="AP321" i="1"/>
  <c r="AQ321" i="1" s="1"/>
  <c r="BF321" i="1" s="1"/>
  <c r="AP337" i="1"/>
  <c r="AQ337" i="1" s="1"/>
  <c r="BF337" i="1" s="1"/>
  <c r="AP353" i="1"/>
  <c r="AQ353" i="1" s="1"/>
  <c r="BF353" i="1" s="1"/>
  <c r="AP310" i="1"/>
  <c r="AQ310" i="1" s="1"/>
  <c r="BF310" i="1" s="1"/>
  <c r="AP326" i="1"/>
  <c r="AQ326" i="1" s="1"/>
  <c r="BF326" i="1" s="1"/>
  <c r="AP342" i="1"/>
  <c r="AQ342" i="1" s="1"/>
  <c r="BF342" i="1" s="1"/>
  <c r="AP358" i="1"/>
  <c r="AQ358" i="1" s="1"/>
  <c r="BF358" i="1" s="1"/>
  <c r="AP319" i="1"/>
  <c r="AQ319" i="1" s="1"/>
  <c r="BF319" i="1" s="1"/>
  <c r="AP335" i="1"/>
  <c r="AQ335" i="1" s="1"/>
  <c r="BF335" i="1" s="1"/>
  <c r="AP351" i="1"/>
  <c r="AQ351" i="1" s="1"/>
  <c r="BF351" i="1" s="1"/>
  <c r="AP320" i="1"/>
  <c r="AQ320" i="1" s="1"/>
  <c r="BF320" i="1" s="1"/>
  <c r="AP336" i="1"/>
  <c r="AQ336" i="1" s="1"/>
  <c r="BF336" i="1" s="1"/>
  <c r="AP352" i="1"/>
  <c r="AQ352" i="1" s="1"/>
  <c r="BF352" i="1" s="1"/>
  <c r="AP309" i="1"/>
  <c r="AQ309" i="1" s="1"/>
  <c r="BF309" i="1" s="1"/>
  <c r="AP325" i="1"/>
  <c r="AQ325" i="1" s="1"/>
  <c r="BF325" i="1" s="1"/>
  <c r="AP341" i="1"/>
  <c r="AQ341" i="1" s="1"/>
  <c r="BF341" i="1" s="1"/>
  <c r="AP357" i="1"/>
  <c r="AQ357" i="1" s="1"/>
  <c r="BF357" i="1" s="1"/>
  <c r="AP314" i="1"/>
  <c r="AQ314" i="1" s="1"/>
  <c r="BF314" i="1" s="1"/>
  <c r="AP330" i="1"/>
  <c r="AQ330" i="1" s="1"/>
  <c r="BF330" i="1" s="1"/>
  <c r="AP346" i="1"/>
  <c r="AQ346" i="1" s="1"/>
  <c r="BF346" i="1" s="1"/>
  <c r="AP362" i="1"/>
  <c r="AQ362" i="1" s="1"/>
  <c r="BF362" i="1" s="1"/>
  <c r="AP323" i="1"/>
  <c r="AQ323" i="1" s="1"/>
  <c r="BF323" i="1" s="1"/>
  <c r="AP339" i="1"/>
  <c r="AQ339" i="1" s="1"/>
  <c r="BF339" i="1" s="1"/>
  <c r="AP355" i="1"/>
  <c r="AQ355" i="1" s="1"/>
  <c r="BF355" i="1" s="1"/>
  <c r="AP313" i="1"/>
  <c r="AQ313" i="1" s="1"/>
  <c r="BF313" i="1" s="1"/>
  <c r="AP318" i="1"/>
  <c r="AQ318" i="1" s="1"/>
  <c r="BF318" i="1" s="1"/>
  <c r="AP327" i="1"/>
  <c r="AQ327" i="1" s="1"/>
  <c r="BF327" i="1" s="1"/>
  <c r="AP345" i="1"/>
  <c r="AQ345" i="1" s="1"/>
  <c r="BF345" i="1" s="1"/>
  <c r="AP356" i="1"/>
  <c r="AQ356" i="1" s="1"/>
  <c r="BF356" i="1" s="1"/>
  <c r="AP361" i="1"/>
  <c r="AQ361" i="1" s="1"/>
  <c r="BF361" i="1" s="1"/>
  <c r="AP311" i="1"/>
  <c r="AQ311" i="1" s="1"/>
  <c r="BF311" i="1" s="1"/>
  <c r="AP324" i="1"/>
  <c r="AQ324" i="1" s="1"/>
  <c r="BF324" i="1" s="1"/>
  <c r="AP329" i="1"/>
  <c r="AQ329" i="1" s="1"/>
  <c r="BF329" i="1" s="1"/>
  <c r="AP334" i="1"/>
  <c r="AQ334" i="1" s="1"/>
  <c r="BF334" i="1" s="1"/>
  <c r="AP343" i="1"/>
  <c r="AQ343" i="1" s="1"/>
  <c r="BF343" i="1" s="1"/>
  <c r="AP340" i="1"/>
  <c r="AQ340" i="1" s="1"/>
  <c r="BF340" i="1" s="1"/>
  <c r="AP350" i="1"/>
  <c r="AQ350" i="1" s="1"/>
  <c r="BF350" i="1" s="1"/>
  <c r="AP359" i="1"/>
  <c r="AQ359" i="1" s="1"/>
  <c r="BF359" i="1" s="1"/>
  <c r="AO303" i="1"/>
  <c r="BE303" i="1" s="1"/>
  <c r="AN305" i="1"/>
  <c r="AO305" i="1" s="1"/>
  <c r="BE305" i="1" s="1"/>
  <c r="AN321" i="1"/>
  <c r="AO321" i="1" s="1"/>
  <c r="BE321" i="1" s="1"/>
  <c r="AN337" i="1"/>
  <c r="AO337" i="1" s="1"/>
  <c r="BE337" i="1" s="1"/>
  <c r="AN314" i="1"/>
  <c r="AO314" i="1" s="1"/>
  <c r="BE314" i="1" s="1"/>
  <c r="AN330" i="1"/>
  <c r="AO330" i="1" s="1"/>
  <c r="BE330" i="1" s="1"/>
  <c r="AN307" i="1"/>
  <c r="AO307" i="1" s="1"/>
  <c r="BE307" i="1" s="1"/>
  <c r="AN323" i="1"/>
  <c r="AO323" i="1" s="1"/>
  <c r="BE323" i="1" s="1"/>
  <c r="AN339" i="1"/>
  <c r="AO339" i="1" s="1"/>
  <c r="BE339" i="1" s="1"/>
  <c r="AN340" i="1"/>
  <c r="AO340" i="1" s="1"/>
  <c r="BE340" i="1" s="1"/>
  <c r="AN316" i="1"/>
  <c r="AO316" i="1" s="1"/>
  <c r="BE316" i="1" s="1"/>
  <c r="AN336" i="1"/>
  <c r="AO336" i="1" s="1"/>
  <c r="BE336" i="1" s="1"/>
  <c r="AN329" i="1"/>
  <c r="AO329" i="1" s="1"/>
  <c r="BE329" i="1" s="1"/>
  <c r="AN322" i="1"/>
  <c r="AO322" i="1" s="1"/>
  <c r="BE322" i="1" s="1"/>
  <c r="AN315" i="1"/>
  <c r="AO315" i="1" s="1"/>
  <c r="BE315" i="1" s="1"/>
  <c r="AN308" i="1"/>
  <c r="AO308" i="1" s="1"/>
  <c r="BE308" i="1" s="1"/>
  <c r="AN304" i="1"/>
  <c r="AO304" i="1" s="1"/>
  <c r="BE304" i="1" s="1"/>
  <c r="AN333" i="1"/>
  <c r="AO333" i="1" s="1"/>
  <c r="BE333" i="1" s="1"/>
  <c r="AN326" i="1"/>
  <c r="AO326" i="1" s="1"/>
  <c r="BE326" i="1" s="1"/>
  <c r="AN319" i="1"/>
  <c r="AO319" i="1" s="1"/>
  <c r="BE319" i="1" s="1"/>
  <c r="AN324" i="1"/>
  <c r="AO324" i="1" s="1"/>
  <c r="BE324" i="1" s="1"/>
  <c r="AN320" i="1"/>
  <c r="AO320" i="1" s="1"/>
  <c r="BE320" i="1" s="1"/>
  <c r="AN309" i="1"/>
  <c r="AO309" i="1" s="1"/>
  <c r="BE309" i="1" s="1"/>
  <c r="AN325" i="1"/>
  <c r="AO325" i="1" s="1"/>
  <c r="BE325" i="1" s="1"/>
  <c r="AN341" i="1"/>
  <c r="AO341" i="1" s="1"/>
  <c r="BE341" i="1" s="1"/>
  <c r="AN318" i="1"/>
  <c r="AO318" i="1" s="1"/>
  <c r="BE318" i="1" s="1"/>
  <c r="AN334" i="1"/>
  <c r="AO334" i="1" s="1"/>
  <c r="BE334" i="1" s="1"/>
  <c r="AN311" i="1"/>
  <c r="AO311" i="1" s="1"/>
  <c r="BE311" i="1" s="1"/>
  <c r="AN327" i="1"/>
  <c r="AO327" i="1" s="1"/>
  <c r="BE327" i="1" s="1"/>
  <c r="AN343" i="1"/>
  <c r="AO343" i="1" s="1"/>
  <c r="BE343" i="1" s="1"/>
  <c r="AN312" i="1"/>
  <c r="AO312" i="1" s="1"/>
  <c r="BE312" i="1" s="1"/>
  <c r="AN332" i="1"/>
  <c r="AO332" i="1" s="1"/>
  <c r="BE332" i="1" s="1"/>
  <c r="AN313" i="1"/>
  <c r="AO313" i="1" s="1"/>
  <c r="BE313" i="1" s="1"/>
  <c r="AN306" i="1"/>
  <c r="AO306" i="1" s="1"/>
  <c r="BE306" i="1" s="1"/>
  <c r="AN338" i="1"/>
  <c r="AO338" i="1" s="1"/>
  <c r="BE338" i="1" s="1"/>
  <c r="AN331" i="1"/>
  <c r="AO331" i="1" s="1"/>
  <c r="BE331" i="1" s="1"/>
  <c r="AN328" i="1"/>
  <c r="AO328" i="1" s="1"/>
  <c r="BE328" i="1" s="1"/>
  <c r="AN317" i="1"/>
  <c r="AO317" i="1" s="1"/>
  <c r="BE317" i="1" s="1"/>
  <c r="AN310" i="1"/>
  <c r="AO310" i="1" s="1"/>
  <c r="BE310" i="1" s="1"/>
  <c r="AN342" i="1"/>
  <c r="AO342" i="1" s="1"/>
  <c r="BE342" i="1" s="1"/>
  <c r="AN335" i="1"/>
  <c r="AO335" i="1" s="1"/>
  <c r="BE335" i="1" s="1"/>
  <c r="AN344" i="1"/>
  <c r="AP367" i="1"/>
  <c r="AQ367" i="1" s="1"/>
  <c r="BF367" i="1" s="1"/>
  <c r="AP371" i="1"/>
  <c r="AQ371" i="1" s="1"/>
  <c r="BF371" i="1" s="1"/>
  <c r="AP375" i="1"/>
  <c r="AQ375" i="1" s="1"/>
  <c r="BF375" i="1" s="1"/>
  <c r="AP369" i="1"/>
  <c r="AQ369" i="1" s="1"/>
  <c r="BF369" i="1" s="1"/>
  <c r="BH327" i="1" l="1"/>
  <c r="BI327" i="1" s="1"/>
  <c r="BJ327" i="1" s="1"/>
  <c r="BG327" i="1"/>
  <c r="BH325" i="1"/>
  <c r="BI325" i="1" s="1"/>
  <c r="BJ325" i="1" s="1"/>
  <c r="BG325" i="1"/>
  <c r="BH353" i="1"/>
  <c r="BI353" i="1" s="1"/>
  <c r="BJ353" i="1" s="1"/>
  <c r="BG353" i="1"/>
  <c r="BH338" i="1"/>
  <c r="BI338" i="1" s="1"/>
  <c r="BJ338" i="1" s="1"/>
  <c r="BG338" i="1"/>
  <c r="BH371" i="1"/>
  <c r="BI371" i="1" s="1"/>
  <c r="BJ371" i="1" s="1"/>
  <c r="BG371" i="1"/>
  <c r="BH359" i="1"/>
  <c r="BI359" i="1" s="1"/>
  <c r="BJ359" i="1" s="1"/>
  <c r="BG359" i="1"/>
  <c r="BH334" i="1"/>
  <c r="BI334" i="1" s="1"/>
  <c r="BJ334" i="1" s="1"/>
  <c r="BG334" i="1"/>
  <c r="BH361" i="1"/>
  <c r="BI361" i="1" s="1"/>
  <c r="BJ361" i="1" s="1"/>
  <c r="BG361" i="1"/>
  <c r="BH318" i="1"/>
  <c r="BI318" i="1" s="1"/>
  <c r="BJ318" i="1" s="1"/>
  <c r="BG318" i="1"/>
  <c r="BH323" i="1"/>
  <c r="BI323" i="1" s="1"/>
  <c r="BJ323" i="1" s="1"/>
  <c r="BG323" i="1"/>
  <c r="BH314" i="1"/>
  <c r="BI314" i="1" s="1"/>
  <c r="BJ314" i="1" s="1"/>
  <c r="BG314" i="1"/>
  <c r="BH309" i="1"/>
  <c r="BI309" i="1" s="1"/>
  <c r="BJ309" i="1" s="1"/>
  <c r="BG309" i="1"/>
  <c r="BH351" i="1"/>
  <c r="BI351" i="1" s="1"/>
  <c r="BJ351" i="1" s="1"/>
  <c r="BG351" i="1"/>
  <c r="BH342" i="1"/>
  <c r="BI342" i="1" s="1"/>
  <c r="BJ342" i="1" s="1"/>
  <c r="BG342" i="1"/>
  <c r="BH337" i="1"/>
  <c r="BI337" i="1" s="1"/>
  <c r="BJ337" i="1" s="1"/>
  <c r="BG337" i="1"/>
  <c r="BH332" i="1"/>
  <c r="BI332" i="1" s="1"/>
  <c r="BJ332" i="1" s="1"/>
  <c r="BG332" i="1"/>
  <c r="BH331" i="1"/>
  <c r="BI331" i="1" s="1"/>
  <c r="BJ331" i="1" s="1"/>
  <c r="BG331" i="1"/>
  <c r="BH322" i="1"/>
  <c r="BI322" i="1" s="1"/>
  <c r="BJ322" i="1" s="1"/>
  <c r="BG322" i="1"/>
  <c r="BH317" i="1"/>
  <c r="BI317" i="1" s="1"/>
  <c r="BJ317" i="1" s="1"/>
  <c r="BG317" i="1"/>
  <c r="BH312" i="1"/>
  <c r="BI312" i="1" s="1"/>
  <c r="BJ312" i="1" s="1"/>
  <c r="BG312" i="1"/>
  <c r="BH375" i="1"/>
  <c r="BI375" i="1" s="1"/>
  <c r="BJ375" i="1" s="1"/>
  <c r="BG375" i="1"/>
  <c r="BH311" i="1"/>
  <c r="BI311" i="1" s="1"/>
  <c r="BJ311" i="1" s="1"/>
  <c r="BG311" i="1"/>
  <c r="BH330" i="1"/>
  <c r="BI330" i="1" s="1"/>
  <c r="BJ330" i="1" s="1"/>
  <c r="BG330" i="1"/>
  <c r="BH358" i="1"/>
  <c r="BI358" i="1" s="1"/>
  <c r="BJ358" i="1" s="1"/>
  <c r="BG358" i="1"/>
  <c r="BH348" i="1"/>
  <c r="BI348" i="1" s="1"/>
  <c r="BJ348" i="1" s="1"/>
  <c r="BG348" i="1"/>
  <c r="BH333" i="1"/>
  <c r="BI333" i="1" s="1"/>
  <c r="BJ333" i="1" s="1"/>
  <c r="BG333" i="1"/>
  <c r="BH328" i="1"/>
  <c r="BI328" i="1" s="1"/>
  <c r="BJ328" i="1" s="1"/>
  <c r="BG328" i="1"/>
  <c r="BH367" i="1"/>
  <c r="BI367" i="1" s="1"/>
  <c r="BJ367" i="1" s="1"/>
  <c r="BG367" i="1"/>
  <c r="BH350" i="1"/>
  <c r="BI350" i="1" s="1"/>
  <c r="BJ350" i="1" s="1"/>
  <c r="BG350" i="1"/>
  <c r="BH329" i="1"/>
  <c r="BI329" i="1" s="1"/>
  <c r="BJ329" i="1" s="1"/>
  <c r="BG329" i="1"/>
  <c r="BH356" i="1"/>
  <c r="BI356" i="1" s="1"/>
  <c r="BJ356" i="1" s="1"/>
  <c r="BG356" i="1"/>
  <c r="BH313" i="1"/>
  <c r="BI313" i="1" s="1"/>
  <c r="BJ313" i="1" s="1"/>
  <c r="BG313" i="1"/>
  <c r="BH362" i="1"/>
  <c r="BI362" i="1" s="1"/>
  <c r="BJ362" i="1" s="1"/>
  <c r="BG362" i="1"/>
  <c r="BH357" i="1"/>
  <c r="BI357" i="1" s="1"/>
  <c r="BJ357" i="1" s="1"/>
  <c r="BG357" i="1"/>
  <c r="BH352" i="1"/>
  <c r="BI352" i="1" s="1"/>
  <c r="BJ352" i="1" s="1"/>
  <c r="BG352" i="1"/>
  <c r="BH335" i="1"/>
  <c r="BI335" i="1" s="1"/>
  <c r="BJ335" i="1" s="1"/>
  <c r="BG335" i="1"/>
  <c r="BH326" i="1"/>
  <c r="BI326" i="1" s="1"/>
  <c r="BJ326" i="1" s="1"/>
  <c r="BG326" i="1"/>
  <c r="BH321" i="1"/>
  <c r="BI321" i="1" s="1"/>
  <c r="BJ321" i="1" s="1"/>
  <c r="BG321" i="1"/>
  <c r="BH316" i="1"/>
  <c r="BI316" i="1" s="1"/>
  <c r="BJ316" i="1" s="1"/>
  <c r="BG316" i="1"/>
  <c r="BH315" i="1"/>
  <c r="BI315" i="1" s="1"/>
  <c r="BJ315" i="1" s="1"/>
  <c r="BG315" i="1"/>
  <c r="BH308" i="1"/>
  <c r="BI308" i="1" s="1"/>
  <c r="BJ308" i="1" s="1"/>
  <c r="BG308" i="1"/>
  <c r="BH360" i="1"/>
  <c r="BI360" i="1" s="1"/>
  <c r="BJ360" i="1" s="1"/>
  <c r="BG360" i="1"/>
  <c r="BH343" i="1"/>
  <c r="BI343" i="1" s="1"/>
  <c r="BJ343" i="1" s="1"/>
  <c r="BG343" i="1"/>
  <c r="BH339" i="1"/>
  <c r="BI339" i="1" s="1"/>
  <c r="BJ339" i="1" s="1"/>
  <c r="BG339" i="1"/>
  <c r="BH320" i="1"/>
  <c r="BI320" i="1" s="1"/>
  <c r="BJ320" i="1" s="1"/>
  <c r="BG320" i="1"/>
  <c r="BH347" i="1"/>
  <c r="BI347" i="1" s="1"/>
  <c r="BJ347" i="1" s="1"/>
  <c r="BG347" i="1"/>
  <c r="BH369" i="1"/>
  <c r="BI369" i="1" s="1"/>
  <c r="BJ369" i="1" s="1"/>
  <c r="BG369" i="1"/>
  <c r="BH340" i="1"/>
  <c r="BI340" i="1" s="1"/>
  <c r="BJ340" i="1" s="1"/>
  <c r="BG340" i="1"/>
  <c r="BH324" i="1"/>
  <c r="BI324" i="1" s="1"/>
  <c r="BJ324" i="1" s="1"/>
  <c r="BG324" i="1"/>
  <c r="BH345" i="1"/>
  <c r="BI345" i="1" s="1"/>
  <c r="BJ345" i="1" s="1"/>
  <c r="BG345" i="1"/>
  <c r="BH355" i="1"/>
  <c r="BI355" i="1" s="1"/>
  <c r="BJ355" i="1" s="1"/>
  <c r="BG355" i="1"/>
  <c r="BH346" i="1"/>
  <c r="BI346" i="1" s="1"/>
  <c r="BJ346" i="1" s="1"/>
  <c r="BG346" i="1"/>
  <c r="BH341" i="1"/>
  <c r="BI341" i="1" s="1"/>
  <c r="BJ341" i="1" s="1"/>
  <c r="BG341" i="1"/>
  <c r="BH336" i="1"/>
  <c r="BI336" i="1" s="1"/>
  <c r="BJ336" i="1" s="1"/>
  <c r="BG336" i="1"/>
  <c r="BH319" i="1"/>
  <c r="BI319" i="1" s="1"/>
  <c r="BJ319" i="1" s="1"/>
  <c r="BG319" i="1"/>
  <c r="BH310" i="1"/>
  <c r="BI310" i="1" s="1"/>
  <c r="BJ310" i="1" s="1"/>
  <c r="BG310" i="1"/>
  <c r="BH365" i="1"/>
  <c r="BI365" i="1" s="1"/>
  <c r="BJ365" i="1" s="1"/>
  <c r="BG365" i="1"/>
  <c r="BH363" i="1"/>
  <c r="BI363" i="1" s="1"/>
  <c r="BJ363" i="1" s="1"/>
  <c r="BG363" i="1"/>
  <c r="BH354" i="1"/>
  <c r="BI354" i="1" s="1"/>
  <c r="BJ354" i="1" s="1"/>
  <c r="BG354" i="1"/>
  <c r="BH349" i="1"/>
  <c r="BI349" i="1" s="1"/>
  <c r="BJ349" i="1" s="1"/>
  <c r="BG349" i="1"/>
  <c r="BH344" i="1"/>
  <c r="BI344" i="1" s="1"/>
  <c r="BJ344" i="1" s="1"/>
  <c r="BG344" i="1"/>
  <c r="AO344" i="1"/>
  <c r="BE344" i="1" s="1"/>
  <c r="AN357" i="1"/>
  <c r="AO357" i="1" s="1"/>
  <c r="BE357" i="1" s="1"/>
  <c r="AN354" i="1"/>
  <c r="AO354" i="1" s="1"/>
  <c r="BE354" i="1" s="1"/>
  <c r="AN351" i="1"/>
  <c r="AO351" i="1" s="1"/>
  <c r="BE351" i="1" s="1"/>
  <c r="AN360" i="1"/>
  <c r="AO360" i="1" s="1"/>
  <c r="BE360" i="1" s="1"/>
  <c r="AN362" i="1"/>
  <c r="AN352" i="1"/>
  <c r="AO352" i="1" s="1"/>
  <c r="BE352" i="1" s="1"/>
  <c r="AN350" i="1"/>
  <c r="AO350" i="1" s="1"/>
  <c r="BE350" i="1" s="1"/>
  <c r="AN356" i="1"/>
  <c r="AO356" i="1" s="1"/>
  <c r="BE356" i="1" s="1"/>
  <c r="AN345" i="1"/>
  <c r="AO345" i="1" s="1"/>
  <c r="BE345" i="1" s="1"/>
  <c r="AN361" i="1"/>
  <c r="AO361" i="1" s="1"/>
  <c r="BE361" i="1" s="1"/>
  <c r="AN358" i="1"/>
  <c r="AO358" i="1" s="1"/>
  <c r="BE358" i="1" s="1"/>
  <c r="AN355" i="1"/>
  <c r="AO355" i="1" s="1"/>
  <c r="BE355" i="1" s="1"/>
  <c r="AN348" i="1"/>
  <c r="AO348" i="1" s="1"/>
  <c r="BE348" i="1" s="1"/>
  <c r="AN349" i="1"/>
  <c r="AO349" i="1" s="1"/>
  <c r="BE349" i="1" s="1"/>
  <c r="AN346" i="1"/>
  <c r="AO346" i="1" s="1"/>
  <c r="BE346" i="1" s="1"/>
  <c r="AN359" i="1"/>
  <c r="AO359" i="1" s="1"/>
  <c r="BE359" i="1" s="1"/>
  <c r="AN353" i="1"/>
  <c r="AO353" i="1" s="1"/>
  <c r="BE353" i="1" s="1"/>
  <c r="AN347" i="1"/>
  <c r="AO347" i="1" s="1"/>
  <c r="BE347" i="1" s="1"/>
  <c r="AP374" i="1"/>
  <c r="AQ374" i="1" s="1"/>
  <c r="BF374" i="1" s="1"/>
  <c r="AP366" i="1"/>
  <c r="AQ366" i="1" s="1"/>
  <c r="BF366" i="1" s="1"/>
  <c r="AP373" i="1"/>
  <c r="AQ373" i="1" s="1"/>
  <c r="BF373" i="1" s="1"/>
  <c r="AP370" i="1"/>
  <c r="AQ370" i="1" s="1"/>
  <c r="BF370" i="1" s="1"/>
  <c r="AP378" i="1"/>
  <c r="AQ378" i="1" s="1"/>
  <c r="BF378" i="1" s="1"/>
  <c r="AP377" i="1"/>
  <c r="AQ377" i="1" s="1"/>
  <c r="BF377" i="1" s="1"/>
  <c r="AQ364" i="1"/>
  <c r="BF364" i="1" s="1"/>
  <c r="AP376" i="1"/>
  <c r="AQ376" i="1" s="1"/>
  <c r="BF376" i="1" s="1"/>
  <c r="AP372" i="1"/>
  <c r="AQ372" i="1" s="1"/>
  <c r="BF372" i="1" s="1"/>
  <c r="AP368" i="1"/>
  <c r="AQ368" i="1" s="1"/>
  <c r="BF368" i="1" s="1"/>
  <c r="BH370" i="1" l="1"/>
  <c r="BI370" i="1" s="1"/>
  <c r="BJ370" i="1" s="1"/>
  <c r="BG370" i="1"/>
  <c r="BH373" i="1"/>
  <c r="BI373" i="1" s="1"/>
  <c r="BJ373" i="1" s="1"/>
  <c r="BG373" i="1"/>
  <c r="BH377" i="1"/>
  <c r="BI377" i="1" s="1"/>
  <c r="BJ377" i="1" s="1"/>
  <c r="BG377" i="1"/>
  <c r="BH364" i="1"/>
  <c r="BI364" i="1" s="1"/>
  <c r="BJ364" i="1" s="1"/>
  <c r="BG364" i="1"/>
  <c r="BH368" i="1"/>
  <c r="BI368" i="1" s="1"/>
  <c r="BJ368" i="1" s="1"/>
  <c r="BG368" i="1"/>
  <c r="BH366" i="1"/>
  <c r="BI366" i="1" s="1"/>
  <c r="BJ366" i="1" s="1"/>
  <c r="BG366" i="1"/>
  <c r="BH372" i="1"/>
  <c r="BI372" i="1" s="1"/>
  <c r="BJ372" i="1" s="1"/>
  <c r="BG372" i="1"/>
  <c r="BH378" i="1"/>
  <c r="BI378" i="1" s="1"/>
  <c r="BJ378" i="1" s="1"/>
  <c r="BG378" i="1"/>
  <c r="BH374" i="1"/>
  <c r="BI374" i="1" s="1"/>
  <c r="BJ374" i="1" s="1"/>
  <c r="BG374" i="1"/>
  <c r="BH376" i="1"/>
  <c r="BI376" i="1" s="1"/>
  <c r="BJ376" i="1" s="1"/>
  <c r="BG376" i="1"/>
  <c r="AP390" i="1"/>
  <c r="AQ390" i="1" s="1"/>
  <c r="BF390" i="1" s="1"/>
  <c r="AP406" i="1"/>
  <c r="AQ406" i="1" s="1"/>
  <c r="BF406" i="1" s="1"/>
  <c r="AP395" i="1"/>
  <c r="AQ395" i="1" s="1"/>
  <c r="BF395" i="1" s="1"/>
  <c r="AP380" i="1"/>
  <c r="AQ380" i="1" s="1"/>
  <c r="BF380" i="1" s="1"/>
  <c r="AP396" i="1"/>
  <c r="AQ396" i="1" s="1"/>
  <c r="BF396" i="1" s="1"/>
  <c r="AP381" i="1"/>
  <c r="AQ381" i="1" s="1"/>
  <c r="BF381" i="1" s="1"/>
  <c r="AP397" i="1"/>
  <c r="AQ397" i="1" s="1"/>
  <c r="BF397" i="1" s="1"/>
  <c r="AP394" i="1"/>
  <c r="AQ394" i="1" s="1"/>
  <c r="BF394" i="1" s="1"/>
  <c r="AP383" i="1"/>
  <c r="AQ383" i="1" s="1"/>
  <c r="BF383" i="1" s="1"/>
  <c r="AP399" i="1"/>
  <c r="AQ399" i="1" s="1"/>
  <c r="BF399" i="1" s="1"/>
  <c r="AP384" i="1"/>
  <c r="AQ384" i="1" s="1"/>
  <c r="BF384" i="1" s="1"/>
  <c r="AP400" i="1"/>
  <c r="AQ400" i="1" s="1"/>
  <c r="BF400" i="1" s="1"/>
  <c r="AP385" i="1"/>
  <c r="AQ385" i="1" s="1"/>
  <c r="BF385" i="1" s="1"/>
  <c r="AP401" i="1"/>
  <c r="AQ401" i="1" s="1"/>
  <c r="BF401" i="1" s="1"/>
  <c r="AP382" i="1"/>
  <c r="AQ382" i="1" s="1"/>
  <c r="BF382" i="1" s="1"/>
  <c r="AP398" i="1"/>
  <c r="AQ398" i="1" s="1"/>
  <c r="BF398" i="1" s="1"/>
  <c r="AP387" i="1"/>
  <c r="AQ387" i="1" s="1"/>
  <c r="BF387" i="1" s="1"/>
  <c r="AP403" i="1"/>
  <c r="AQ403" i="1" s="1"/>
  <c r="BF403" i="1" s="1"/>
  <c r="AP388" i="1"/>
  <c r="AQ388" i="1" s="1"/>
  <c r="BF388" i="1" s="1"/>
  <c r="AP404" i="1"/>
  <c r="AQ404" i="1" s="1"/>
  <c r="BF404" i="1" s="1"/>
  <c r="AP389" i="1"/>
  <c r="AQ389" i="1" s="1"/>
  <c r="BF389" i="1" s="1"/>
  <c r="AP405" i="1"/>
  <c r="AQ405" i="1" s="1"/>
  <c r="BF405" i="1" s="1"/>
  <c r="AP402" i="1"/>
  <c r="AQ402" i="1" s="1"/>
  <c r="BF402" i="1" s="1"/>
  <c r="AP408" i="1"/>
  <c r="AQ408" i="1" s="1"/>
  <c r="BF408" i="1" s="1"/>
  <c r="AP379" i="1"/>
  <c r="AQ379" i="1" s="1"/>
  <c r="BF379" i="1" s="1"/>
  <c r="AP386" i="1"/>
  <c r="AQ386" i="1" s="1"/>
  <c r="BF386" i="1" s="1"/>
  <c r="AP391" i="1"/>
  <c r="AQ391" i="1" s="1"/>
  <c r="BF391" i="1" s="1"/>
  <c r="AP393" i="1"/>
  <c r="AQ393" i="1" s="1"/>
  <c r="BF393" i="1" s="1"/>
  <c r="AP407" i="1"/>
  <c r="AQ407" i="1" s="1"/>
  <c r="BF407" i="1" s="1"/>
  <c r="AP392" i="1"/>
  <c r="AQ392" i="1" s="1"/>
  <c r="BF392" i="1" s="1"/>
  <c r="AO362" i="1"/>
  <c r="BE362" i="1" s="1"/>
  <c r="AN370" i="1"/>
  <c r="AO370" i="1" s="1"/>
  <c r="BE370" i="1" s="1"/>
  <c r="AN372" i="1"/>
  <c r="AN364" i="1"/>
  <c r="AO364" i="1" s="1"/>
  <c r="BE364" i="1" s="1"/>
  <c r="AN368" i="1"/>
  <c r="AO368" i="1" s="1"/>
  <c r="BE368" i="1" s="1"/>
  <c r="AN366" i="1"/>
  <c r="AO366" i="1" s="1"/>
  <c r="BE366" i="1" s="1"/>
  <c r="AN365" i="1"/>
  <c r="AO365" i="1" s="1"/>
  <c r="BE365" i="1" s="1"/>
  <c r="AN363" i="1"/>
  <c r="AO363" i="1" s="1"/>
  <c r="BE363" i="1" s="1"/>
  <c r="AN369" i="1"/>
  <c r="AO369" i="1" s="1"/>
  <c r="BE369" i="1" s="1"/>
  <c r="AN371" i="1"/>
  <c r="AO371" i="1" s="1"/>
  <c r="BE371" i="1" s="1"/>
  <c r="AN367" i="1"/>
  <c r="AO367" i="1" s="1"/>
  <c r="BE367" i="1" s="1"/>
  <c r="BH393" i="1" l="1"/>
  <c r="BI393" i="1" s="1"/>
  <c r="BJ393" i="1" s="1"/>
  <c r="BG393" i="1"/>
  <c r="BH398" i="1"/>
  <c r="BI398" i="1" s="1"/>
  <c r="BJ398" i="1" s="1"/>
  <c r="BG398" i="1"/>
  <c r="BH394" i="1"/>
  <c r="BI394" i="1" s="1"/>
  <c r="BJ394" i="1" s="1"/>
  <c r="BG394" i="1"/>
  <c r="BH391" i="1"/>
  <c r="BI391" i="1" s="1"/>
  <c r="BJ391" i="1" s="1"/>
  <c r="BG391" i="1"/>
  <c r="BH402" i="1"/>
  <c r="BI402" i="1" s="1"/>
  <c r="BJ402" i="1" s="1"/>
  <c r="BG402" i="1"/>
  <c r="BH388" i="1"/>
  <c r="BI388" i="1" s="1"/>
  <c r="BJ388" i="1" s="1"/>
  <c r="BG388" i="1"/>
  <c r="BH382" i="1"/>
  <c r="BI382" i="1" s="1"/>
  <c r="BJ382" i="1" s="1"/>
  <c r="BG382" i="1"/>
  <c r="BH384" i="1"/>
  <c r="BI384" i="1" s="1"/>
  <c r="BJ384" i="1" s="1"/>
  <c r="BG384" i="1"/>
  <c r="BH397" i="1"/>
  <c r="BI397" i="1" s="1"/>
  <c r="BJ397" i="1" s="1"/>
  <c r="BG397" i="1"/>
  <c r="BH395" i="1"/>
  <c r="BI395" i="1" s="1"/>
  <c r="BJ395" i="1" s="1"/>
  <c r="BG395" i="1"/>
  <c r="BH408" i="1"/>
  <c r="BI408" i="1" s="1"/>
  <c r="BJ408" i="1" s="1"/>
  <c r="BG408" i="1"/>
  <c r="BH400" i="1"/>
  <c r="BI400" i="1" s="1"/>
  <c r="BJ400" i="1" s="1"/>
  <c r="BG400" i="1"/>
  <c r="BH392" i="1"/>
  <c r="BI392" i="1" s="1"/>
  <c r="BJ392" i="1" s="1"/>
  <c r="BG392" i="1"/>
  <c r="BH386" i="1"/>
  <c r="BI386" i="1" s="1"/>
  <c r="BJ386" i="1" s="1"/>
  <c r="BG386" i="1"/>
  <c r="BH405" i="1"/>
  <c r="BI405" i="1" s="1"/>
  <c r="BJ405" i="1" s="1"/>
  <c r="BG405" i="1"/>
  <c r="BH403" i="1"/>
  <c r="BI403" i="1" s="1"/>
  <c r="BJ403" i="1" s="1"/>
  <c r="BG403" i="1"/>
  <c r="BH401" i="1"/>
  <c r="BI401" i="1" s="1"/>
  <c r="BJ401" i="1" s="1"/>
  <c r="BG401" i="1"/>
  <c r="BH399" i="1"/>
  <c r="BI399" i="1" s="1"/>
  <c r="BJ399" i="1" s="1"/>
  <c r="BG399" i="1"/>
  <c r="BH381" i="1"/>
  <c r="BI381" i="1" s="1"/>
  <c r="BJ381" i="1" s="1"/>
  <c r="BG381" i="1"/>
  <c r="BH406" i="1"/>
  <c r="BI406" i="1" s="1"/>
  <c r="BJ406" i="1" s="1"/>
  <c r="BG406" i="1"/>
  <c r="BH404" i="1"/>
  <c r="BI404" i="1" s="1"/>
  <c r="BJ404" i="1" s="1"/>
  <c r="BG404" i="1"/>
  <c r="BH380" i="1"/>
  <c r="BI380" i="1" s="1"/>
  <c r="BJ380" i="1" s="1"/>
  <c r="BG380" i="1"/>
  <c r="BH407" i="1"/>
  <c r="BI407" i="1" s="1"/>
  <c r="BJ407" i="1" s="1"/>
  <c r="BG407" i="1"/>
  <c r="BH379" i="1"/>
  <c r="BI379" i="1" s="1"/>
  <c r="BJ379" i="1" s="1"/>
  <c r="BG379" i="1"/>
  <c r="BH389" i="1"/>
  <c r="BI389" i="1" s="1"/>
  <c r="BJ389" i="1" s="1"/>
  <c r="BG389" i="1"/>
  <c r="BH387" i="1"/>
  <c r="BI387" i="1" s="1"/>
  <c r="BJ387" i="1" s="1"/>
  <c r="BG387" i="1"/>
  <c r="BH385" i="1"/>
  <c r="BI385" i="1" s="1"/>
  <c r="BJ385" i="1" s="1"/>
  <c r="BG385" i="1"/>
  <c r="BH383" i="1"/>
  <c r="BI383" i="1" s="1"/>
  <c r="BJ383" i="1" s="1"/>
  <c r="BG383" i="1"/>
  <c r="BH396" i="1"/>
  <c r="BI396" i="1" s="1"/>
  <c r="BJ396" i="1" s="1"/>
  <c r="BG396" i="1"/>
  <c r="BH390" i="1"/>
  <c r="BI390" i="1" s="1"/>
  <c r="BJ390" i="1" s="1"/>
  <c r="BG390" i="1"/>
  <c r="AO372" i="1"/>
  <c r="BE372" i="1" s="1"/>
  <c r="AN385" i="1"/>
  <c r="AO385" i="1" s="1"/>
  <c r="BE385" i="1" s="1"/>
  <c r="AN374" i="1"/>
  <c r="AO374" i="1" s="1"/>
  <c r="BE374" i="1" s="1"/>
  <c r="AN390" i="1"/>
  <c r="AO390" i="1" s="1"/>
  <c r="BE390" i="1" s="1"/>
  <c r="AN379" i="1"/>
  <c r="AO379" i="1" s="1"/>
  <c r="BE379" i="1" s="1"/>
  <c r="AN395" i="1"/>
  <c r="AO395" i="1" s="1"/>
  <c r="BE395" i="1" s="1"/>
  <c r="AN380" i="1"/>
  <c r="AO380" i="1" s="1"/>
  <c r="BE380" i="1" s="1"/>
  <c r="AN377" i="1"/>
  <c r="AO377" i="1" s="1"/>
  <c r="BE377" i="1" s="1"/>
  <c r="AN393" i="1"/>
  <c r="AO393" i="1" s="1"/>
  <c r="BE393" i="1" s="1"/>
  <c r="AN398" i="1"/>
  <c r="AN376" i="1"/>
  <c r="AO376" i="1" s="1"/>
  <c r="BE376" i="1" s="1"/>
  <c r="AN381" i="1"/>
  <c r="AO381" i="1" s="1"/>
  <c r="BE381" i="1" s="1"/>
  <c r="AN386" i="1"/>
  <c r="AO386" i="1" s="1"/>
  <c r="BE386" i="1" s="1"/>
  <c r="AN391" i="1"/>
  <c r="AO391" i="1" s="1"/>
  <c r="BE391" i="1" s="1"/>
  <c r="AN373" i="1"/>
  <c r="AO373" i="1" s="1"/>
  <c r="BE373" i="1" s="1"/>
  <c r="AN389" i="1"/>
  <c r="AO389" i="1" s="1"/>
  <c r="BE389" i="1" s="1"/>
  <c r="AN378" i="1"/>
  <c r="AO378" i="1" s="1"/>
  <c r="BE378" i="1" s="1"/>
  <c r="AN394" i="1"/>
  <c r="AO394" i="1" s="1"/>
  <c r="BE394" i="1" s="1"/>
  <c r="AN383" i="1"/>
  <c r="AO383" i="1" s="1"/>
  <c r="BE383" i="1" s="1"/>
  <c r="AN388" i="1"/>
  <c r="AO388" i="1" s="1"/>
  <c r="BE388" i="1" s="1"/>
  <c r="AN396" i="1"/>
  <c r="AO396" i="1" s="1"/>
  <c r="BE396" i="1" s="1"/>
  <c r="AN382" i="1"/>
  <c r="AO382" i="1" s="1"/>
  <c r="BE382" i="1" s="1"/>
  <c r="AN387" i="1"/>
  <c r="AO387" i="1" s="1"/>
  <c r="BE387" i="1" s="1"/>
  <c r="AN384" i="1"/>
  <c r="AO384" i="1" s="1"/>
  <c r="BE384" i="1" s="1"/>
  <c r="AN397" i="1"/>
  <c r="AO397" i="1" s="1"/>
  <c r="BE397" i="1" s="1"/>
  <c r="AN375" i="1"/>
  <c r="AO375" i="1" s="1"/>
  <c r="BE375" i="1" s="1"/>
  <c r="AN392" i="1"/>
  <c r="AO392" i="1" s="1"/>
  <c r="BE392" i="1" s="1"/>
  <c r="AP413" i="1"/>
  <c r="AQ413" i="1" s="1"/>
  <c r="BF413" i="1" s="1"/>
  <c r="AP414" i="1"/>
  <c r="AQ414" i="1" s="1"/>
  <c r="BF414" i="1" s="1"/>
  <c r="AP417" i="1"/>
  <c r="AQ417" i="1" s="1"/>
  <c r="BF417" i="1" s="1"/>
  <c r="AP421" i="1"/>
  <c r="AQ421" i="1" s="1"/>
  <c r="BF421" i="1" s="1"/>
  <c r="AP419" i="1"/>
  <c r="AQ419" i="1" s="1"/>
  <c r="BF419" i="1" s="1"/>
  <c r="AP410" i="1"/>
  <c r="AQ410" i="1" s="1"/>
  <c r="BF410" i="1" s="1"/>
  <c r="AP416" i="1"/>
  <c r="AQ416" i="1" s="1"/>
  <c r="BF416" i="1" s="1"/>
  <c r="AP409" i="1"/>
  <c r="AQ409" i="1" s="1"/>
  <c r="BF409" i="1" s="1"/>
  <c r="AP412" i="1"/>
  <c r="AQ412" i="1" s="1"/>
  <c r="BF412" i="1" s="1"/>
  <c r="AP424" i="1"/>
  <c r="AQ424" i="1" s="1"/>
  <c r="BF424" i="1" s="1"/>
  <c r="AP411" i="1"/>
  <c r="AQ411" i="1" s="1"/>
  <c r="BF411" i="1" s="1"/>
  <c r="AP425" i="1"/>
  <c r="AP426" i="1" s="1"/>
  <c r="AQ426" i="1" s="1"/>
  <c r="BF426" i="1" s="1"/>
  <c r="AP423" i="1"/>
  <c r="AQ423" i="1" s="1"/>
  <c r="BF423" i="1" s="1"/>
  <c r="AP415" i="1"/>
  <c r="AQ415" i="1" s="1"/>
  <c r="BF415" i="1" s="1"/>
  <c r="AP422" i="1"/>
  <c r="AQ422" i="1" s="1"/>
  <c r="BF422" i="1" s="1"/>
  <c r="AP420" i="1"/>
  <c r="AQ420" i="1" s="1"/>
  <c r="BF420" i="1" s="1"/>
  <c r="AP418" i="1"/>
  <c r="AQ418" i="1" s="1"/>
  <c r="BF418" i="1" s="1"/>
  <c r="AP430" i="1" l="1"/>
  <c r="AQ430" i="1" s="1"/>
  <c r="BF430" i="1" s="1"/>
  <c r="AP429" i="1"/>
  <c r="AQ429" i="1" s="1"/>
  <c r="BF429" i="1" s="1"/>
  <c r="BH429" i="1" s="1"/>
  <c r="BI429" i="1" s="1"/>
  <c r="BJ429" i="1" s="1"/>
  <c r="AP432" i="1"/>
  <c r="AQ432" i="1" s="1"/>
  <c r="BF432" i="1" s="1"/>
  <c r="BH432" i="1" s="1"/>
  <c r="BI432" i="1" s="1"/>
  <c r="BJ432" i="1" s="1"/>
  <c r="AP435" i="1"/>
  <c r="AQ435" i="1" s="1"/>
  <c r="BF435" i="1" s="1"/>
  <c r="BH435" i="1" s="1"/>
  <c r="BI435" i="1" s="1"/>
  <c r="BJ435" i="1" s="1"/>
  <c r="BH423" i="1"/>
  <c r="BI423" i="1" s="1"/>
  <c r="BJ423" i="1" s="1"/>
  <c r="BG423" i="1"/>
  <c r="BH413" i="1"/>
  <c r="BI413" i="1" s="1"/>
  <c r="BJ413" i="1" s="1"/>
  <c r="BG413" i="1"/>
  <c r="BH426" i="1"/>
  <c r="BI426" i="1" s="1"/>
  <c r="BJ426" i="1" s="1"/>
  <c r="BG426" i="1"/>
  <c r="BH421" i="1"/>
  <c r="BI421" i="1" s="1"/>
  <c r="BJ421" i="1" s="1"/>
  <c r="BG421" i="1"/>
  <c r="BG429" i="1"/>
  <c r="BH412" i="1"/>
  <c r="BI412" i="1" s="1"/>
  <c r="BJ412" i="1" s="1"/>
  <c r="BG412" i="1"/>
  <c r="BH420" i="1"/>
  <c r="BI420" i="1" s="1"/>
  <c r="BJ420" i="1" s="1"/>
  <c r="BG420" i="1"/>
  <c r="BH409" i="1"/>
  <c r="BI409" i="1" s="1"/>
  <c r="BJ409" i="1" s="1"/>
  <c r="BG409" i="1"/>
  <c r="AP427" i="1"/>
  <c r="AQ427" i="1" s="1"/>
  <c r="BF427" i="1" s="1"/>
  <c r="AP437" i="1"/>
  <c r="AP467" i="1" s="1"/>
  <c r="AQ467" i="1" s="1"/>
  <c r="BF467" i="1" s="1"/>
  <c r="BH422" i="1"/>
  <c r="BI422" i="1" s="1"/>
  <c r="BJ422" i="1" s="1"/>
  <c r="BG422" i="1"/>
  <c r="BH411" i="1"/>
  <c r="BI411" i="1" s="1"/>
  <c r="BJ411" i="1" s="1"/>
  <c r="BG411" i="1"/>
  <c r="BH416" i="1"/>
  <c r="BI416" i="1" s="1"/>
  <c r="BJ416" i="1" s="1"/>
  <c r="BG416" i="1"/>
  <c r="BH417" i="1"/>
  <c r="BI417" i="1" s="1"/>
  <c r="BJ417" i="1" s="1"/>
  <c r="BG417" i="1"/>
  <c r="BH418" i="1"/>
  <c r="BI418" i="1" s="1"/>
  <c r="BJ418" i="1" s="1"/>
  <c r="BG418" i="1"/>
  <c r="BH419" i="1"/>
  <c r="BI419" i="1" s="1"/>
  <c r="BJ419" i="1" s="1"/>
  <c r="BG419" i="1"/>
  <c r="BH430" i="1"/>
  <c r="BI430" i="1" s="1"/>
  <c r="BJ430" i="1" s="1"/>
  <c r="BG430" i="1"/>
  <c r="BH415" i="1"/>
  <c r="BI415" i="1" s="1"/>
  <c r="BJ415" i="1" s="1"/>
  <c r="BG415" i="1"/>
  <c r="BH424" i="1"/>
  <c r="BI424" i="1" s="1"/>
  <c r="BJ424" i="1" s="1"/>
  <c r="BG424" i="1"/>
  <c r="BH410" i="1"/>
  <c r="BI410" i="1" s="1"/>
  <c r="BJ410" i="1" s="1"/>
  <c r="BG410" i="1"/>
  <c r="BH414" i="1"/>
  <c r="BI414" i="1" s="1"/>
  <c r="BJ414" i="1" s="1"/>
  <c r="BG414" i="1"/>
  <c r="AP431" i="1"/>
  <c r="AQ431" i="1" s="1"/>
  <c r="BF431" i="1" s="1"/>
  <c r="AP428" i="1"/>
  <c r="AQ428" i="1" s="1"/>
  <c r="BF428" i="1" s="1"/>
  <c r="AP434" i="1"/>
  <c r="AQ434" i="1" s="1"/>
  <c r="BF434" i="1" s="1"/>
  <c r="AP433" i="1"/>
  <c r="AQ433" i="1" s="1"/>
  <c r="BF433" i="1" s="1"/>
  <c r="AP436" i="1"/>
  <c r="AQ436" i="1" s="1"/>
  <c r="BF436" i="1" s="1"/>
  <c r="AQ425" i="1"/>
  <c r="BF425" i="1" s="1"/>
  <c r="AO398" i="1"/>
  <c r="BE398" i="1" s="1"/>
  <c r="AN405" i="1"/>
  <c r="AO405" i="1" s="1"/>
  <c r="BE405" i="1" s="1"/>
  <c r="AN402" i="1"/>
  <c r="AO402" i="1" s="1"/>
  <c r="BE402" i="1" s="1"/>
  <c r="AN399" i="1"/>
  <c r="AO399" i="1" s="1"/>
  <c r="BE399" i="1" s="1"/>
  <c r="AN415" i="1"/>
  <c r="AO415" i="1" s="1"/>
  <c r="BE415" i="1" s="1"/>
  <c r="AN400" i="1"/>
  <c r="AO400" i="1" s="1"/>
  <c r="BE400" i="1" s="1"/>
  <c r="AN409" i="1"/>
  <c r="AO409" i="1" s="1"/>
  <c r="BE409" i="1" s="1"/>
  <c r="AN403" i="1"/>
  <c r="AO403" i="1" s="1"/>
  <c r="BE403" i="1" s="1"/>
  <c r="AN404" i="1"/>
  <c r="AO404" i="1" s="1"/>
  <c r="BE404" i="1" s="1"/>
  <c r="AN416" i="1"/>
  <c r="AO416" i="1" s="1"/>
  <c r="BE416" i="1" s="1"/>
  <c r="AN413" i="1"/>
  <c r="AO413" i="1" s="1"/>
  <c r="BE413" i="1" s="1"/>
  <c r="AN407" i="1"/>
  <c r="AO407" i="1" s="1"/>
  <c r="BE407" i="1" s="1"/>
  <c r="AN401" i="1"/>
  <c r="AO401" i="1" s="1"/>
  <c r="BE401" i="1" s="1"/>
  <c r="AN411" i="1"/>
  <c r="AO411" i="1" s="1"/>
  <c r="BE411" i="1" s="1"/>
  <c r="AN406" i="1"/>
  <c r="AO406" i="1" s="1"/>
  <c r="BE406" i="1" s="1"/>
  <c r="AN410" i="1"/>
  <c r="AO410" i="1" s="1"/>
  <c r="BE410" i="1" s="1"/>
  <c r="AN408" i="1"/>
  <c r="AO408" i="1" s="1"/>
  <c r="BE408" i="1" s="1"/>
  <c r="AN417" i="1"/>
  <c r="AN414" i="1"/>
  <c r="AO414" i="1" s="1"/>
  <c r="BE414" i="1" s="1"/>
  <c r="AN412" i="1"/>
  <c r="AO412" i="1" s="1"/>
  <c r="BE412" i="1" s="1"/>
  <c r="AP510" i="1"/>
  <c r="AQ510" i="1" s="1"/>
  <c r="BF510" i="1" s="1"/>
  <c r="AP504" i="1"/>
  <c r="AQ504" i="1" s="1"/>
  <c r="BF504" i="1" s="1"/>
  <c r="BG435" i="1" l="1"/>
  <c r="AP491" i="1"/>
  <c r="AQ491" i="1" s="1"/>
  <c r="BF491" i="1" s="1"/>
  <c r="BG432" i="1"/>
  <c r="AP449" i="1"/>
  <c r="AQ449" i="1" s="1"/>
  <c r="BF449" i="1" s="1"/>
  <c r="BH449" i="1" s="1"/>
  <c r="BI449" i="1" s="1"/>
  <c r="BJ449" i="1" s="1"/>
  <c r="AP515" i="1"/>
  <c r="AQ515" i="1" s="1"/>
  <c r="BF515" i="1" s="1"/>
  <c r="BG515" i="1" s="1"/>
  <c r="AP457" i="1"/>
  <c r="AQ457" i="1" s="1"/>
  <c r="BF457" i="1" s="1"/>
  <c r="AP465" i="1"/>
  <c r="AQ465" i="1" s="1"/>
  <c r="BF465" i="1" s="1"/>
  <c r="AP486" i="1"/>
  <c r="AQ486" i="1" s="1"/>
  <c r="BF486" i="1" s="1"/>
  <c r="BG486" i="1" s="1"/>
  <c r="AP502" i="1"/>
  <c r="AQ502" i="1" s="1"/>
  <c r="BF502" i="1" s="1"/>
  <c r="BH502" i="1" s="1"/>
  <c r="BI502" i="1" s="1"/>
  <c r="BJ502" i="1" s="1"/>
  <c r="AP480" i="1"/>
  <c r="AQ480" i="1" s="1"/>
  <c r="BF480" i="1" s="1"/>
  <c r="BH480" i="1" s="1"/>
  <c r="BI480" i="1" s="1"/>
  <c r="BJ480" i="1" s="1"/>
  <c r="AP446" i="1"/>
  <c r="AQ446" i="1" s="1"/>
  <c r="BF446" i="1" s="1"/>
  <c r="AP451" i="1"/>
  <c r="AQ451" i="1" s="1"/>
  <c r="BF451" i="1" s="1"/>
  <c r="BH451" i="1" s="1"/>
  <c r="BI451" i="1" s="1"/>
  <c r="BJ451" i="1" s="1"/>
  <c r="AP474" i="1"/>
  <c r="AQ474" i="1" s="1"/>
  <c r="BF474" i="1" s="1"/>
  <c r="BH474" i="1" s="1"/>
  <c r="BI474" i="1" s="1"/>
  <c r="BJ474" i="1" s="1"/>
  <c r="AP445" i="1"/>
  <c r="AQ445" i="1" s="1"/>
  <c r="BF445" i="1" s="1"/>
  <c r="BH445" i="1" s="1"/>
  <c r="BI445" i="1" s="1"/>
  <c r="BJ445" i="1" s="1"/>
  <c r="AP498" i="1"/>
  <c r="AQ498" i="1" s="1"/>
  <c r="BF498" i="1" s="1"/>
  <c r="AP503" i="1"/>
  <c r="AQ503" i="1" s="1"/>
  <c r="BF503" i="1" s="1"/>
  <c r="BG503" i="1" s="1"/>
  <c r="AP469" i="1"/>
  <c r="AQ469" i="1" s="1"/>
  <c r="BF469" i="1" s="1"/>
  <c r="BH469" i="1" s="1"/>
  <c r="BI469" i="1" s="1"/>
  <c r="BJ469" i="1" s="1"/>
  <c r="AP479" i="1"/>
  <c r="AQ479" i="1" s="1"/>
  <c r="BF479" i="1" s="1"/>
  <c r="BH479" i="1" s="1"/>
  <c r="BI479" i="1" s="1"/>
  <c r="BJ479" i="1" s="1"/>
  <c r="AP468" i="1"/>
  <c r="AQ468" i="1" s="1"/>
  <c r="BF468" i="1" s="1"/>
  <c r="AP523" i="1"/>
  <c r="AQ523" i="1" s="1"/>
  <c r="BF523" i="1" s="1"/>
  <c r="BG523" i="1" s="1"/>
  <c r="AP439" i="1"/>
  <c r="AQ439" i="1" s="1"/>
  <c r="BF439" i="1" s="1"/>
  <c r="BH439" i="1" s="1"/>
  <c r="BI439" i="1" s="1"/>
  <c r="BJ439" i="1" s="1"/>
  <c r="AP492" i="1"/>
  <c r="AQ492" i="1" s="1"/>
  <c r="BF492" i="1" s="1"/>
  <c r="BG492" i="1" s="1"/>
  <c r="BH491" i="1"/>
  <c r="BI491" i="1" s="1"/>
  <c r="BJ491" i="1" s="1"/>
  <c r="BG491" i="1"/>
  <c r="BH467" i="1"/>
  <c r="BI467" i="1" s="1"/>
  <c r="BJ467" i="1" s="1"/>
  <c r="BG467" i="1"/>
  <c r="BH504" i="1"/>
  <c r="BI504" i="1" s="1"/>
  <c r="BJ504" i="1" s="1"/>
  <c r="BG504" i="1"/>
  <c r="BH465" i="1"/>
  <c r="BI465" i="1" s="1"/>
  <c r="BJ465" i="1" s="1"/>
  <c r="BG465" i="1"/>
  <c r="BH468" i="1"/>
  <c r="BI468" i="1" s="1"/>
  <c r="BJ468" i="1" s="1"/>
  <c r="BG468" i="1"/>
  <c r="BH498" i="1"/>
  <c r="BI498" i="1" s="1"/>
  <c r="BJ498" i="1" s="1"/>
  <c r="BG498" i="1"/>
  <c r="BH446" i="1"/>
  <c r="BI446" i="1" s="1"/>
  <c r="BJ446" i="1" s="1"/>
  <c r="BG446" i="1"/>
  <c r="BH515" i="1"/>
  <c r="BI515" i="1" s="1"/>
  <c r="BJ515" i="1" s="1"/>
  <c r="BH433" i="1"/>
  <c r="BI433" i="1" s="1"/>
  <c r="BJ433" i="1" s="1"/>
  <c r="BG433" i="1"/>
  <c r="AQ437" i="1"/>
  <c r="BF437" i="1" s="1"/>
  <c r="AP463" i="1"/>
  <c r="AQ463" i="1" s="1"/>
  <c r="BF463" i="1" s="1"/>
  <c r="AP488" i="1"/>
  <c r="AQ488" i="1" s="1"/>
  <c r="BF488" i="1" s="1"/>
  <c r="AP497" i="1"/>
  <c r="AQ497" i="1" s="1"/>
  <c r="BF497" i="1" s="1"/>
  <c r="AP440" i="1"/>
  <c r="AQ440" i="1" s="1"/>
  <c r="BF440" i="1" s="1"/>
  <c r="AP472" i="1"/>
  <c r="AQ472" i="1" s="1"/>
  <c r="BF472" i="1" s="1"/>
  <c r="AP518" i="1"/>
  <c r="AQ518" i="1" s="1"/>
  <c r="BF518" i="1" s="1"/>
  <c r="AP516" i="1"/>
  <c r="AQ516" i="1" s="1"/>
  <c r="BF516" i="1" s="1"/>
  <c r="AP452" i="1"/>
  <c r="AQ452" i="1" s="1"/>
  <c r="BF452" i="1" s="1"/>
  <c r="AP475" i="1"/>
  <c r="AQ475" i="1" s="1"/>
  <c r="BF475" i="1" s="1"/>
  <c r="AP470" i="1"/>
  <c r="AQ470" i="1" s="1"/>
  <c r="BF470" i="1" s="1"/>
  <c r="AP482" i="1"/>
  <c r="AQ482" i="1" s="1"/>
  <c r="BF482" i="1" s="1"/>
  <c r="AP505" i="1"/>
  <c r="AQ505" i="1" s="1"/>
  <c r="BF505" i="1" s="1"/>
  <c r="AP441" i="1"/>
  <c r="AQ441" i="1" s="1"/>
  <c r="BF441" i="1" s="1"/>
  <c r="AP464" i="1"/>
  <c r="AQ464" i="1" s="1"/>
  <c r="BF464" i="1" s="1"/>
  <c r="AP487" i="1"/>
  <c r="AQ487" i="1" s="1"/>
  <c r="BF487" i="1" s="1"/>
  <c r="AP438" i="1"/>
  <c r="AQ438" i="1" s="1"/>
  <c r="BF438" i="1" s="1"/>
  <c r="AP494" i="1"/>
  <c r="AQ494" i="1" s="1"/>
  <c r="BF494" i="1" s="1"/>
  <c r="AP517" i="1"/>
  <c r="AQ517" i="1" s="1"/>
  <c r="BF517" i="1" s="1"/>
  <c r="AP453" i="1"/>
  <c r="AQ453" i="1" s="1"/>
  <c r="BF453" i="1" s="1"/>
  <c r="AP476" i="1"/>
  <c r="AQ476" i="1" s="1"/>
  <c r="BF476" i="1" s="1"/>
  <c r="AP499" i="1"/>
  <c r="AQ499" i="1" s="1"/>
  <c r="BF499" i="1" s="1"/>
  <c r="AP524" i="1"/>
  <c r="AQ524" i="1" s="1"/>
  <c r="BF524" i="1" s="1"/>
  <c r="BH434" i="1"/>
  <c r="BI434" i="1" s="1"/>
  <c r="BJ434" i="1" s="1"/>
  <c r="BG434" i="1"/>
  <c r="BH427" i="1"/>
  <c r="BI427" i="1" s="1"/>
  <c r="BJ427" i="1" s="1"/>
  <c r="BG427" i="1"/>
  <c r="BH486" i="1"/>
  <c r="BI486" i="1" s="1"/>
  <c r="BJ486" i="1" s="1"/>
  <c r="BH457" i="1"/>
  <c r="BI457" i="1" s="1"/>
  <c r="BJ457" i="1" s="1"/>
  <c r="BG457" i="1"/>
  <c r="BG469" i="1"/>
  <c r="AP458" i="1"/>
  <c r="AQ458" i="1" s="1"/>
  <c r="BF458" i="1" s="1"/>
  <c r="AP506" i="1"/>
  <c r="AQ506" i="1" s="1"/>
  <c r="BF506" i="1" s="1"/>
  <c r="AP511" i="1"/>
  <c r="AQ511" i="1" s="1"/>
  <c r="BF511" i="1" s="1"/>
  <c r="AP522" i="1"/>
  <c r="AQ522" i="1" s="1"/>
  <c r="BF522" i="1" s="1"/>
  <c r="AP490" i="1"/>
  <c r="AQ490" i="1" s="1"/>
  <c r="BF490" i="1" s="1"/>
  <c r="AP495" i="1"/>
  <c r="AQ495" i="1" s="1"/>
  <c r="BF495" i="1" s="1"/>
  <c r="AP509" i="1"/>
  <c r="AQ509" i="1" s="1"/>
  <c r="BF509" i="1" s="1"/>
  <c r="AP500" i="1"/>
  <c r="AQ500" i="1" s="1"/>
  <c r="BF500" i="1" s="1"/>
  <c r="AP525" i="1"/>
  <c r="AQ525" i="1" s="1"/>
  <c r="BF525" i="1" s="1"/>
  <c r="AP459" i="1"/>
  <c r="AQ459" i="1" s="1"/>
  <c r="BF459" i="1" s="1"/>
  <c r="AP477" i="1"/>
  <c r="AQ477" i="1" s="1"/>
  <c r="BF477" i="1" s="1"/>
  <c r="AP466" i="1"/>
  <c r="AQ466" i="1" s="1"/>
  <c r="BF466" i="1" s="1"/>
  <c r="AP489" i="1"/>
  <c r="AQ489" i="1" s="1"/>
  <c r="BF489" i="1" s="1"/>
  <c r="AP512" i="1"/>
  <c r="AQ512" i="1" s="1"/>
  <c r="BF512" i="1" s="1"/>
  <c r="AP448" i="1"/>
  <c r="AQ448" i="1" s="1"/>
  <c r="BF448" i="1" s="1"/>
  <c r="AP471" i="1"/>
  <c r="AQ471" i="1" s="1"/>
  <c r="BF471" i="1" s="1"/>
  <c r="AP454" i="1"/>
  <c r="AQ454" i="1" s="1"/>
  <c r="BF454" i="1" s="1"/>
  <c r="AP478" i="1"/>
  <c r="AQ478" i="1" s="1"/>
  <c r="BF478" i="1" s="1"/>
  <c r="AP501" i="1"/>
  <c r="AQ501" i="1" s="1"/>
  <c r="BF501" i="1" s="1"/>
  <c r="AP519" i="1"/>
  <c r="AQ519" i="1" s="1"/>
  <c r="BF519" i="1" s="1"/>
  <c r="AP460" i="1"/>
  <c r="AQ460" i="1" s="1"/>
  <c r="BF460" i="1" s="1"/>
  <c r="AP483" i="1"/>
  <c r="AQ483" i="1" s="1"/>
  <c r="BF483" i="1" s="1"/>
  <c r="BH425" i="1"/>
  <c r="BI425" i="1" s="1"/>
  <c r="BJ425" i="1" s="1"/>
  <c r="BG425" i="1"/>
  <c r="BH428" i="1"/>
  <c r="BI428" i="1" s="1"/>
  <c r="BJ428" i="1" s="1"/>
  <c r="BG428" i="1"/>
  <c r="BG474" i="1"/>
  <c r="BH523" i="1"/>
  <c r="BI523" i="1" s="1"/>
  <c r="BJ523" i="1" s="1"/>
  <c r="BH510" i="1"/>
  <c r="BI510" i="1" s="1"/>
  <c r="BJ510" i="1" s="1"/>
  <c r="BG510" i="1"/>
  <c r="AP481" i="1"/>
  <c r="AQ481" i="1" s="1"/>
  <c r="BF481" i="1" s="1"/>
  <c r="AP442" i="1"/>
  <c r="AQ442" i="1" s="1"/>
  <c r="BF442" i="1" s="1"/>
  <c r="AP447" i="1"/>
  <c r="AQ447" i="1" s="1"/>
  <c r="BF447" i="1" s="1"/>
  <c r="AP456" i="1"/>
  <c r="AQ456" i="1" s="1"/>
  <c r="BF456" i="1" s="1"/>
  <c r="AP513" i="1"/>
  <c r="AQ513" i="1" s="1"/>
  <c r="BF513" i="1" s="1"/>
  <c r="AP520" i="1"/>
  <c r="AQ520" i="1" s="1"/>
  <c r="BF520" i="1" s="1"/>
  <c r="AP461" i="1"/>
  <c r="AQ461" i="1" s="1"/>
  <c r="BF461" i="1" s="1"/>
  <c r="AP484" i="1"/>
  <c r="AQ484" i="1" s="1"/>
  <c r="BF484" i="1" s="1"/>
  <c r="AP507" i="1"/>
  <c r="AQ507" i="1" s="1"/>
  <c r="BF507" i="1" s="1"/>
  <c r="AP443" i="1"/>
  <c r="AQ443" i="1" s="1"/>
  <c r="BF443" i="1" s="1"/>
  <c r="AP514" i="1"/>
  <c r="AQ514" i="1" s="1"/>
  <c r="BF514" i="1" s="1"/>
  <c r="AP450" i="1"/>
  <c r="AQ450" i="1" s="1"/>
  <c r="BF450" i="1" s="1"/>
  <c r="AP473" i="1"/>
  <c r="AQ473" i="1" s="1"/>
  <c r="BF473" i="1" s="1"/>
  <c r="AP496" i="1"/>
  <c r="AQ496" i="1" s="1"/>
  <c r="BF496" i="1" s="1"/>
  <c r="AP521" i="1"/>
  <c r="AQ521" i="1" s="1"/>
  <c r="BF521" i="1" s="1"/>
  <c r="AP455" i="1"/>
  <c r="AQ455" i="1" s="1"/>
  <c r="BF455" i="1" s="1"/>
  <c r="AP493" i="1"/>
  <c r="AQ493" i="1" s="1"/>
  <c r="BF493" i="1" s="1"/>
  <c r="AP462" i="1"/>
  <c r="AQ462" i="1" s="1"/>
  <c r="BF462" i="1" s="1"/>
  <c r="AP485" i="1"/>
  <c r="AQ485" i="1" s="1"/>
  <c r="BF485" i="1" s="1"/>
  <c r="AP508" i="1"/>
  <c r="AQ508" i="1" s="1"/>
  <c r="BF508" i="1" s="1"/>
  <c r="AP444" i="1"/>
  <c r="AQ444" i="1" s="1"/>
  <c r="BF444" i="1" s="1"/>
  <c r="BH436" i="1"/>
  <c r="BI436" i="1" s="1"/>
  <c r="BJ436" i="1" s="1"/>
  <c r="BG436" i="1"/>
  <c r="BH431" i="1"/>
  <c r="BI431" i="1" s="1"/>
  <c r="BJ431" i="1" s="1"/>
  <c r="BG431" i="1"/>
  <c r="AP538" i="1"/>
  <c r="AP528" i="1"/>
  <c r="AO417" i="1"/>
  <c r="BE417" i="1" s="1"/>
  <c r="AN429" i="1"/>
  <c r="AN419" i="1"/>
  <c r="AO419" i="1" s="1"/>
  <c r="BE419" i="1" s="1"/>
  <c r="AN424" i="1"/>
  <c r="AO424" i="1" s="1"/>
  <c r="BE424" i="1" s="1"/>
  <c r="AN418" i="1"/>
  <c r="AO418" i="1" s="1"/>
  <c r="BE418" i="1" s="1"/>
  <c r="AN423" i="1"/>
  <c r="AO423" i="1" s="1"/>
  <c r="BE423" i="1" s="1"/>
  <c r="AN428" i="1"/>
  <c r="AO428" i="1" s="1"/>
  <c r="BE428" i="1" s="1"/>
  <c r="AN425" i="1"/>
  <c r="AO425" i="1" s="1"/>
  <c r="BE425" i="1" s="1"/>
  <c r="AN426" i="1"/>
  <c r="AO426" i="1" s="1"/>
  <c r="BE426" i="1" s="1"/>
  <c r="AN421" i="1"/>
  <c r="AO421" i="1" s="1"/>
  <c r="BE421" i="1" s="1"/>
  <c r="AN422" i="1"/>
  <c r="AO422" i="1" s="1"/>
  <c r="BE422" i="1" s="1"/>
  <c r="AN427" i="1"/>
  <c r="AO427" i="1" s="1"/>
  <c r="BE427" i="1" s="1"/>
  <c r="AN420" i="1"/>
  <c r="AO420" i="1" s="1"/>
  <c r="BE420" i="1" s="1"/>
  <c r="BH503" i="1" l="1"/>
  <c r="BI503" i="1" s="1"/>
  <c r="BJ503" i="1" s="1"/>
  <c r="BG449" i="1"/>
  <c r="BG451" i="1"/>
  <c r="BG439" i="1"/>
  <c r="BG502" i="1"/>
  <c r="BH492" i="1"/>
  <c r="BI492" i="1" s="1"/>
  <c r="BJ492" i="1" s="1"/>
  <c r="BG480" i="1"/>
  <c r="AP532" i="1"/>
  <c r="BG479" i="1"/>
  <c r="BG445" i="1"/>
  <c r="AP535" i="1"/>
  <c r="AP540" i="1"/>
  <c r="AP545" i="1"/>
  <c r="BH485" i="1"/>
  <c r="BI485" i="1" s="1"/>
  <c r="BJ485" i="1" s="1"/>
  <c r="BG485" i="1"/>
  <c r="BH461" i="1"/>
  <c r="BI461" i="1" s="1"/>
  <c r="BJ461" i="1" s="1"/>
  <c r="BG461" i="1"/>
  <c r="BH489" i="1"/>
  <c r="BI489" i="1" s="1"/>
  <c r="BJ489" i="1" s="1"/>
  <c r="BG489" i="1"/>
  <c r="BH458" i="1"/>
  <c r="BI458" i="1" s="1"/>
  <c r="BJ458" i="1" s="1"/>
  <c r="BG458" i="1"/>
  <c r="BH487" i="1"/>
  <c r="BI487" i="1" s="1"/>
  <c r="BJ487" i="1" s="1"/>
  <c r="BG487" i="1"/>
  <c r="BH497" i="1"/>
  <c r="BI497" i="1" s="1"/>
  <c r="BJ497" i="1" s="1"/>
  <c r="BG497" i="1"/>
  <c r="AP530" i="1"/>
  <c r="AP542" i="1"/>
  <c r="AP547" i="1"/>
  <c r="AP529" i="1"/>
  <c r="AP534" i="1"/>
  <c r="AP549" i="1"/>
  <c r="AP565" i="1" s="1"/>
  <c r="BH462" i="1"/>
  <c r="BI462" i="1" s="1"/>
  <c r="BJ462" i="1" s="1"/>
  <c r="BG462" i="1"/>
  <c r="BH496" i="1"/>
  <c r="BI496" i="1" s="1"/>
  <c r="BJ496" i="1" s="1"/>
  <c r="BG496" i="1"/>
  <c r="BH443" i="1"/>
  <c r="BI443" i="1" s="1"/>
  <c r="BJ443" i="1" s="1"/>
  <c r="BG443" i="1"/>
  <c r="BH520" i="1"/>
  <c r="BI520" i="1" s="1"/>
  <c r="BJ520" i="1" s="1"/>
  <c r="BG520" i="1"/>
  <c r="BH442" i="1"/>
  <c r="BI442" i="1" s="1"/>
  <c r="BJ442" i="1" s="1"/>
  <c r="BG442" i="1"/>
  <c r="BH519" i="1"/>
  <c r="BI519" i="1" s="1"/>
  <c r="BJ519" i="1" s="1"/>
  <c r="BG519" i="1"/>
  <c r="BH471" i="1"/>
  <c r="BI471" i="1" s="1"/>
  <c r="BJ471" i="1" s="1"/>
  <c r="BG471" i="1"/>
  <c r="BH466" i="1"/>
  <c r="BI466" i="1" s="1"/>
  <c r="BJ466" i="1" s="1"/>
  <c r="BG466" i="1"/>
  <c r="BH500" i="1"/>
  <c r="BI500" i="1" s="1"/>
  <c r="BJ500" i="1" s="1"/>
  <c r="BG500" i="1"/>
  <c r="BH522" i="1"/>
  <c r="BI522" i="1" s="1"/>
  <c r="BJ522" i="1" s="1"/>
  <c r="BG522" i="1"/>
  <c r="BH524" i="1"/>
  <c r="BI524" i="1" s="1"/>
  <c r="BJ524" i="1" s="1"/>
  <c r="BG524" i="1"/>
  <c r="BH517" i="1"/>
  <c r="BI517" i="1" s="1"/>
  <c r="BJ517" i="1" s="1"/>
  <c r="BG517" i="1"/>
  <c r="BH464" i="1"/>
  <c r="BI464" i="1" s="1"/>
  <c r="BJ464" i="1" s="1"/>
  <c r="BG464" i="1"/>
  <c r="BH470" i="1"/>
  <c r="BI470" i="1" s="1"/>
  <c r="BJ470" i="1" s="1"/>
  <c r="BG470" i="1"/>
  <c r="BH518" i="1"/>
  <c r="BI518" i="1" s="1"/>
  <c r="BJ518" i="1" s="1"/>
  <c r="BG518" i="1"/>
  <c r="BH488" i="1"/>
  <c r="BI488" i="1" s="1"/>
  <c r="BJ488" i="1" s="1"/>
  <c r="BG488" i="1"/>
  <c r="BH514" i="1"/>
  <c r="BI514" i="1" s="1"/>
  <c r="BJ514" i="1" s="1"/>
  <c r="BG514" i="1"/>
  <c r="BH460" i="1"/>
  <c r="BI460" i="1" s="1"/>
  <c r="BJ460" i="1" s="1"/>
  <c r="BG460" i="1"/>
  <c r="BH490" i="1"/>
  <c r="BI490" i="1" s="1"/>
  <c r="BJ490" i="1" s="1"/>
  <c r="BG490" i="1"/>
  <c r="BH516" i="1"/>
  <c r="BI516" i="1" s="1"/>
  <c r="BJ516" i="1" s="1"/>
  <c r="BG516" i="1"/>
  <c r="AP537" i="1"/>
  <c r="AP539" i="1"/>
  <c r="AP531" i="1"/>
  <c r="AP536" i="1"/>
  <c r="AP541" i="1"/>
  <c r="BH444" i="1"/>
  <c r="BI444" i="1" s="1"/>
  <c r="BJ444" i="1" s="1"/>
  <c r="BG444" i="1"/>
  <c r="BH493" i="1"/>
  <c r="BI493" i="1" s="1"/>
  <c r="BJ493" i="1" s="1"/>
  <c r="BG493" i="1"/>
  <c r="BH473" i="1"/>
  <c r="BI473" i="1" s="1"/>
  <c r="BJ473" i="1" s="1"/>
  <c r="BG473" i="1"/>
  <c r="BH507" i="1"/>
  <c r="BI507" i="1" s="1"/>
  <c r="BJ507" i="1" s="1"/>
  <c r="BG507" i="1"/>
  <c r="BH513" i="1"/>
  <c r="BI513" i="1" s="1"/>
  <c r="BJ513" i="1" s="1"/>
  <c r="BG513" i="1"/>
  <c r="BH481" i="1"/>
  <c r="BI481" i="1" s="1"/>
  <c r="BJ481" i="1" s="1"/>
  <c r="BG481" i="1"/>
  <c r="BH501" i="1"/>
  <c r="BI501" i="1" s="1"/>
  <c r="BJ501" i="1" s="1"/>
  <c r="BG501" i="1"/>
  <c r="BH448" i="1"/>
  <c r="BI448" i="1" s="1"/>
  <c r="BJ448" i="1" s="1"/>
  <c r="BG448" i="1"/>
  <c r="BH477" i="1"/>
  <c r="BI477" i="1" s="1"/>
  <c r="BJ477" i="1" s="1"/>
  <c r="BG477" i="1"/>
  <c r="BH509" i="1"/>
  <c r="BI509" i="1" s="1"/>
  <c r="BJ509" i="1" s="1"/>
  <c r="BG509" i="1"/>
  <c r="BH511" i="1"/>
  <c r="BI511" i="1" s="1"/>
  <c r="BJ511" i="1" s="1"/>
  <c r="BG511" i="1"/>
  <c r="BH499" i="1"/>
  <c r="BI499" i="1" s="1"/>
  <c r="BJ499" i="1" s="1"/>
  <c r="BG499" i="1"/>
  <c r="BH494" i="1"/>
  <c r="BI494" i="1" s="1"/>
  <c r="BJ494" i="1" s="1"/>
  <c r="BG494" i="1"/>
  <c r="BH441" i="1"/>
  <c r="BI441" i="1" s="1"/>
  <c r="BJ441" i="1" s="1"/>
  <c r="BG441" i="1"/>
  <c r="BH475" i="1"/>
  <c r="BI475" i="1" s="1"/>
  <c r="BJ475" i="1" s="1"/>
  <c r="BG475" i="1"/>
  <c r="BH472" i="1"/>
  <c r="BI472" i="1" s="1"/>
  <c r="BJ472" i="1" s="1"/>
  <c r="BG472" i="1"/>
  <c r="BH463" i="1"/>
  <c r="BI463" i="1" s="1"/>
  <c r="BJ463" i="1" s="1"/>
  <c r="BG463" i="1"/>
  <c r="BH521" i="1"/>
  <c r="BI521" i="1" s="1"/>
  <c r="BJ521" i="1" s="1"/>
  <c r="BG521" i="1"/>
  <c r="BH447" i="1"/>
  <c r="BI447" i="1" s="1"/>
  <c r="BJ447" i="1" s="1"/>
  <c r="BG447" i="1"/>
  <c r="BH454" i="1"/>
  <c r="BI454" i="1" s="1"/>
  <c r="BJ454" i="1" s="1"/>
  <c r="BG454" i="1"/>
  <c r="BH525" i="1"/>
  <c r="BI525" i="1" s="1"/>
  <c r="BJ525" i="1" s="1"/>
  <c r="BG525" i="1"/>
  <c r="BH453" i="1"/>
  <c r="BI453" i="1" s="1"/>
  <c r="BJ453" i="1" s="1"/>
  <c r="BG453" i="1"/>
  <c r="BH482" i="1"/>
  <c r="BI482" i="1" s="1"/>
  <c r="BJ482" i="1" s="1"/>
  <c r="BG482" i="1"/>
  <c r="AP526" i="1"/>
  <c r="AP546" i="1"/>
  <c r="AP544" i="1"/>
  <c r="AP533" i="1"/>
  <c r="AP527" i="1"/>
  <c r="AP543" i="1"/>
  <c r="AP548" i="1"/>
  <c r="BH508" i="1"/>
  <c r="BI508" i="1" s="1"/>
  <c r="BJ508" i="1" s="1"/>
  <c r="BG508" i="1"/>
  <c r="BH455" i="1"/>
  <c r="BI455" i="1" s="1"/>
  <c r="BJ455" i="1" s="1"/>
  <c r="BG455" i="1"/>
  <c r="BH450" i="1"/>
  <c r="BI450" i="1" s="1"/>
  <c r="BJ450" i="1" s="1"/>
  <c r="BG450" i="1"/>
  <c r="BH484" i="1"/>
  <c r="BI484" i="1" s="1"/>
  <c r="BJ484" i="1" s="1"/>
  <c r="BG484" i="1"/>
  <c r="BH456" i="1"/>
  <c r="BI456" i="1" s="1"/>
  <c r="BJ456" i="1" s="1"/>
  <c r="BG456" i="1"/>
  <c r="BH483" i="1"/>
  <c r="BI483" i="1" s="1"/>
  <c r="BJ483" i="1" s="1"/>
  <c r="BG483" i="1"/>
  <c r="BH478" i="1"/>
  <c r="BI478" i="1" s="1"/>
  <c r="BJ478" i="1" s="1"/>
  <c r="BG478" i="1"/>
  <c r="BH512" i="1"/>
  <c r="BI512" i="1" s="1"/>
  <c r="BJ512" i="1" s="1"/>
  <c r="BG512" i="1"/>
  <c r="BH459" i="1"/>
  <c r="BI459" i="1" s="1"/>
  <c r="BJ459" i="1" s="1"/>
  <c r="BG459" i="1"/>
  <c r="BH495" i="1"/>
  <c r="BI495" i="1" s="1"/>
  <c r="BJ495" i="1" s="1"/>
  <c r="BG495" i="1"/>
  <c r="BH506" i="1"/>
  <c r="BI506" i="1" s="1"/>
  <c r="BJ506" i="1" s="1"/>
  <c r="BG506" i="1"/>
  <c r="BH476" i="1"/>
  <c r="BI476" i="1" s="1"/>
  <c r="BJ476" i="1" s="1"/>
  <c r="BG476" i="1"/>
  <c r="BH438" i="1"/>
  <c r="BI438" i="1" s="1"/>
  <c r="BJ438" i="1" s="1"/>
  <c r="BG438" i="1"/>
  <c r="BH505" i="1"/>
  <c r="BI505" i="1" s="1"/>
  <c r="BJ505" i="1" s="1"/>
  <c r="BG505" i="1"/>
  <c r="BH452" i="1"/>
  <c r="BI452" i="1" s="1"/>
  <c r="BJ452" i="1" s="1"/>
  <c r="BG452" i="1"/>
  <c r="BH440" i="1"/>
  <c r="BI440" i="1" s="1"/>
  <c r="BJ440" i="1" s="1"/>
  <c r="BG440" i="1"/>
  <c r="BH437" i="1"/>
  <c r="BI437" i="1" s="1"/>
  <c r="BJ437" i="1" s="1"/>
  <c r="BG437" i="1"/>
  <c r="AO429" i="1"/>
  <c r="BE429" i="1" s="1"/>
  <c r="AN437" i="1"/>
  <c r="AO437" i="1" s="1"/>
  <c r="BE437" i="1" s="1"/>
  <c r="AN453" i="1"/>
  <c r="AO453" i="1" s="1"/>
  <c r="BE453" i="1" s="1"/>
  <c r="AN469" i="1"/>
  <c r="AO469" i="1" s="1"/>
  <c r="BE469" i="1" s="1"/>
  <c r="AN430" i="1"/>
  <c r="AO430" i="1" s="1"/>
  <c r="BE430" i="1" s="1"/>
  <c r="AN446" i="1"/>
  <c r="AO446" i="1" s="1"/>
  <c r="BE446" i="1" s="1"/>
  <c r="AN462" i="1"/>
  <c r="AO462" i="1" s="1"/>
  <c r="BE462" i="1" s="1"/>
  <c r="AN478" i="1"/>
  <c r="AO478" i="1" s="1"/>
  <c r="BE478" i="1" s="1"/>
  <c r="AN439" i="1"/>
  <c r="AO439" i="1" s="1"/>
  <c r="BE439" i="1" s="1"/>
  <c r="AN455" i="1"/>
  <c r="AO455" i="1" s="1"/>
  <c r="BE455" i="1" s="1"/>
  <c r="AN471" i="1"/>
  <c r="AO471" i="1" s="1"/>
  <c r="BE471" i="1" s="1"/>
  <c r="AN436" i="1"/>
  <c r="AO436" i="1" s="1"/>
  <c r="BE436" i="1" s="1"/>
  <c r="AN488" i="1"/>
  <c r="AO488" i="1" s="1"/>
  <c r="BE488" i="1" s="1"/>
  <c r="AN504" i="1"/>
  <c r="AO504" i="1" s="1"/>
  <c r="BE504" i="1" s="1"/>
  <c r="AN440" i="1"/>
  <c r="AO440" i="1" s="1"/>
  <c r="BE440" i="1" s="1"/>
  <c r="AN489" i="1"/>
  <c r="AO489" i="1" s="1"/>
  <c r="BE489" i="1" s="1"/>
  <c r="AN505" i="1"/>
  <c r="AO505" i="1" s="1"/>
  <c r="BE505" i="1" s="1"/>
  <c r="AN444" i="1"/>
  <c r="AO444" i="1" s="1"/>
  <c r="BE444" i="1" s="1"/>
  <c r="AN490" i="1"/>
  <c r="AO490" i="1" s="1"/>
  <c r="BE490" i="1" s="1"/>
  <c r="AN506" i="1"/>
  <c r="AO506" i="1" s="1"/>
  <c r="BE506" i="1" s="1"/>
  <c r="AN432" i="1"/>
  <c r="AO432" i="1" s="1"/>
  <c r="BE432" i="1" s="1"/>
  <c r="AN487" i="1"/>
  <c r="AO487" i="1" s="1"/>
  <c r="BE487" i="1" s="1"/>
  <c r="AN503" i="1"/>
  <c r="AO503" i="1" s="1"/>
  <c r="BE503" i="1" s="1"/>
  <c r="AN481" i="1"/>
  <c r="AO481" i="1" s="1"/>
  <c r="BE481" i="1" s="1"/>
  <c r="AN474" i="1"/>
  <c r="AO474" i="1" s="1"/>
  <c r="BE474" i="1" s="1"/>
  <c r="AN467" i="1"/>
  <c r="AO467" i="1" s="1"/>
  <c r="BE467" i="1" s="1"/>
  <c r="AN484" i="1"/>
  <c r="AO484" i="1" s="1"/>
  <c r="BE484" i="1" s="1"/>
  <c r="AN485" i="1"/>
  <c r="AO485" i="1" s="1"/>
  <c r="BE485" i="1" s="1"/>
  <c r="AN486" i="1"/>
  <c r="AO486" i="1" s="1"/>
  <c r="BE486" i="1" s="1"/>
  <c r="AN499" i="1"/>
  <c r="AO499" i="1" s="1"/>
  <c r="BE499" i="1" s="1"/>
  <c r="AN441" i="1"/>
  <c r="AO441" i="1" s="1"/>
  <c r="BE441" i="1" s="1"/>
  <c r="AN457" i="1"/>
  <c r="AO457" i="1" s="1"/>
  <c r="BE457" i="1" s="1"/>
  <c r="AN473" i="1"/>
  <c r="AO473" i="1" s="1"/>
  <c r="BE473" i="1" s="1"/>
  <c r="AN434" i="1"/>
  <c r="AO434" i="1" s="1"/>
  <c r="BE434" i="1" s="1"/>
  <c r="AN450" i="1"/>
  <c r="AO450" i="1" s="1"/>
  <c r="BE450" i="1" s="1"/>
  <c r="AN466" i="1"/>
  <c r="AO466" i="1" s="1"/>
  <c r="BE466" i="1" s="1"/>
  <c r="AN482" i="1"/>
  <c r="AO482" i="1" s="1"/>
  <c r="BE482" i="1" s="1"/>
  <c r="AN443" i="1"/>
  <c r="AO443" i="1" s="1"/>
  <c r="BE443" i="1" s="1"/>
  <c r="AN459" i="1"/>
  <c r="AO459" i="1" s="1"/>
  <c r="BE459" i="1" s="1"/>
  <c r="AN475" i="1"/>
  <c r="AO475" i="1" s="1"/>
  <c r="BE475" i="1" s="1"/>
  <c r="AN452" i="1"/>
  <c r="AO452" i="1" s="1"/>
  <c r="BE452" i="1" s="1"/>
  <c r="AN492" i="1"/>
  <c r="AO492" i="1" s="1"/>
  <c r="BE492" i="1" s="1"/>
  <c r="AN508" i="1"/>
  <c r="AO508" i="1" s="1"/>
  <c r="BE508" i="1" s="1"/>
  <c r="AN456" i="1"/>
  <c r="AO456" i="1" s="1"/>
  <c r="BE456" i="1" s="1"/>
  <c r="AN493" i="1"/>
  <c r="AO493" i="1" s="1"/>
  <c r="BE493" i="1" s="1"/>
  <c r="AN509" i="1"/>
  <c r="AO509" i="1" s="1"/>
  <c r="BE509" i="1" s="1"/>
  <c r="AN460" i="1"/>
  <c r="AO460" i="1" s="1"/>
  <c r="BE460" i="1" s="1"/>
  <c r="AN494" i="1"/>
  <c r="AO494" i="1" s="1"/>
  <c r="BE494" i="1" s="1"/>
  <c r="AN510" i="1"/>
  <c r="AO510" i="1" s="1"/>
  <c r="BE510" i="1" s="1"/>
  <c r="AN448" i="1"/>
  <c r="AO448" i="1" s="1"/>
  <c r="BE448" i="1" s="1"/>
  <c r="AN491" i="1"/>
  <c r="AO491" i="1" s="1"/>
  <c r="BE491" i="1" s="1"/>
  <c r="AN507" i="1"/>
  <c r="AO507" i="1" s="1"/>
  <c r="BE507" i="1" s="1"/>
  <c r="AN465" i="1"/>
  <c r="AO465" i="1" s="1"/>
  <c r="BE465" i="1" s="1"/>
  <c r="AN458" i="1"/>
  <c r="AO458" i="1" s="1"/>
  <c r="BE458" i="1" s="1"/>
  <c r="AN451" i="1"/>
  <c r="AO451" i="1" s="1"/>
  <c r="BE451" i="1" s="1"/>
  <c r="AN500" i="1"/>
  <c r="AO500" i="1" s="1"/>
  <c r="BE500" i="1" s="1"/>
  <c r="AN501" i="1"/>
  <c r="AO501" i="1" s="1"/>
  <c r="BE501" i="1" s="1"/>
  <c r="AN502" i="1"/>
  <c r="AO502" i="1" s="1"/>
  <c r="BE502" i="1" s="1"/>
  <c r="AN480" i="1"/>
  <c r="AO480" i="1" s="1"/>
  <c r="BE480" i="1" s="1"/>
  <c r="AN445" i="1"/>
  <c r="AO445" i="1" s="1"/>
  <c r="BE445" i="1" s="1"/>
  <c r="AN461" i="1"/>
  <c r="AO461" i="1" s="1"/>
  <c r="BE461" i="1" s="1"/>
  <c r="AN477" i="1"/>
  <c r="AO477" i="1" s="1"/>
  <c r="BE477" i="1" s="1"/>
  <c r="AN438" i="1"/>
  <c r="AO438" i="1" s="1"/>
  <c r="BE438" i="1" s="1"/>
  <c r="AN454" i="1"/>
  <c r="AO454" i="1" s="1"/>
  <c r="BE454" i="1" s="1"/>
  <c r="AN470" i="1"/>
  <c r="AO470" i="1" s="1"/>
  <c r="BE470" i="1" s="1"/>
  <c r="AN431" i="1"/>
  <c r="AO431" i="1" s="1"/>
  <c r="BE431" i="1" s="1"/>
  <c r="AN447" i="1"/>
  <c r="AO447" i="1" s="1"/>
  <c r="BE447" i="1" s="1"/>
  <c r="AN463" i="1"/>
  <c r="AO463" i="1" s="1"/>
  <c r="BE463" i="1" s="1"/>
  <c r="AN479" i="1"/>
  <c r="AO479" i="1" s="1"/>
  <c r="BE479" i="1" s="1"/>
  <c r="AN468" i="1"/>
  <c r="AO468" i="1" s="1"/>
  <c r="BE468" i="1" s="1"/>
  <c r="AN496" i="1"/>
  <c r="AO496" i="1" s="1"/>
  <c r="BE496" i="1" s="1"/>
  <c r="AN512" i="1"/>
  <c r="AO512" i="1" s="1"/>
  <c r="BE512" i="1" s="1"/>
  <c r="AN472" i="1"/>
  <c r="AO472" i="1" s="1"/>
  <c r="BE472" i="1" s="1"/>
  <c r="AN497" i="1"/>
  <c r="AO497" i="1" s="1"/>
  <c r="BE497" i="1" s="1"/>
  <c r="AN513" i="1"/>
  <c r="AO513" i="1" s="1"/>
  <c r="BE513" i="1" s="1"/>
  <c r="AN476" i="1"/>
  <c r="AO476" i="1" s="1"/>
  <c r="BE476" i="1" s="1"/>
  <c r="AN498" i="1"/>
  <c r="AO498" i="1" s="1"/>
  <c r="BE498" i="1" s="1"/>
  <c r="AN514" i="1"/>
  <c r="AO514" i="1" s="1"/>
  <c r="BE514" i="1" s="1"/>
  <c r="AN464" i="1"/>
  <c r="AO464" i="1" s="1"/>
  <c r="BE464" i="1" s="1"/>
  <c r="AN495" i="1"/>
  <c r="AO495" i="1" s="1"/>
  <c r="BE495" i="1" s="1"/>
  <c r="AN511" i="1"/>
  <c r="AO511" i="1" s="1"/>
  <c r="BE511" i="1" s="1"/>
  <c r="AN433" i="1"/>
  <c r="AO433" i="1" s="1"/>
  <c r="BE433" i="1" s="1"/>
  <c r="AN449" i="1"/>
  <c r="AO449" i="1" s="1"/>
  <c r="BE449" i="1" s="1"/>
  <c r="AN442" i="1"/>
  <c r="AO442" i="1" s="1"/>
  <c r="BE442" i="1" s="1"/>
  <c r="AN435" i="1"/>
  <c r="AO435" i="1" s="1"/>
  <c r="BE435" i="1" s="1"/>
  <c r="AN483" i="1"/>
  <c r="AO483" i="1" s="1"/>
  <c r="BE483" i="1" s="1"/>
  <c r="AN516" i="1"/>
  <c r="AO516" i="1" s="1"/>
  <c r="BE516" i="1" s="1"/>
  <c r="AN517" i="1"/>
  <c r="AO517" i="1" s="1"/>
  <c r="BE517" i="1" s="1"/>
  <c r="AN518" i="1"/>
  <c r="AN515" i="1"/>
  <c r="AO515" i="1" s="1"/>
  <c r="BE515" i="1" s="1"/>
  <c r="AP568" i="1"/>
  <c r="AP550" i="1"/>
  <c r="AP569" i="1"/>
  <c r="AP561" i="1"/>
  <c r="AP554" i="1"/>
  <c r="AP552" i="1" l="1"/>
  <c r="AP564" i="1"/>
  <c r="AP555" i="1"/>
  <c r="AP563" i="1"/>
  <c r="AP560" i="1"/>
  <c r="AP559" i="1"/>
  <c r="AP556" i="1"/>
  <c r="AP562" i="1"/>
  <c r="AP551" i="1"/>
  <c r="AP557" i="1"/>
  <c r="AP553" i="1"/>
  <c r="AP570" i="1"/>
  <c r="AP567" i="1"/>
  <c r="AP566" i="1"/>
  <c r="AP558" i="1"/>
  <c r="AP584" i="1"/>
  <c r="AP587" i="1"/>
  <c r="AP574" i="1"/>
  <c r="AP612" i="1"/>
  <c r="AP575" i="1"/>
  <c r="AP613" i="1"/>
  <c r="AP600" i="1"/>
  <c r="AP583" i="1"/>
  <c r="AP621" i="1"/>
  <c r="AP608" i="1"/>
  <c r="AP579" i="1"/>
  <c r="AP617" i="1"/>
  <c r="AP604" i="1"/>
  <c r="AP611" i="1"/>
  <c r="AP590" i="1"/>
  <c r="AP571" i="1"/>
  <c r="AP609" i="1"/>
  <c r="AP596" i="1"/>
  <c r="AP610" i="1"/>
  <c r="AP597" i="1"/>
  <c r="AP618" i="1"/>
  <c r="AP605" i="1"/>
  <c r="AP592" i="1"/>
  <c r="AP614" i="1"/>
  <c r="AP601" i="1"/>
  <c r="AP588" i="1"/>
  <c r="AP585" i="1"/>
  <c r="AP603" i="1"/>
  <c r="AP577" i="1"/>
  <c r="AP572" i="1"/>
  <c r="AP619" i="1"/>
  <c r="AP606" i="1"/>
  <c r="AP593" i="1"/>
  <c r="AP580" i="1"/>
  <c r="AP607" i="1"/>
  <c r="AP594" i="1"/>
  <c r="AP581" i="1"/>
  <c r="AP615" i="1"/>
  <c r="AP602" i="1"/>
  <c r="AP589" i="1"/>
  <c r="AP576" i="1"/>
  <c r="AP598" i="1"/>
  <c r="AP616" i="1"/>
  <c r="AP586" i="1"/>
  <c r="AP582" i="1"/>
  <c r="AP599" i="1"/>
  <c r="AP573" i="1"/>
  <c r="AP620" i="1"/>
  <c r="AP591" i="1"/>
  <c r="AP578" i="1"/>
  <c r="AP595" i="1"/>
  <c r="AO518" i="1"/>
  <c r="BE518" i="1" s="1"/>
  <c r="AN520" i="1"/>
  <c r="AO520" i="1" s="1"/>
  <c r="BE520" i="1" s="1"/>
  <c r="AN536" i="1"/>
  <c r="AO536" i="1" s="1"/>
  <c r="BE536" i="1" s="1"/>
  <c r="AN533" i="1"/>
  <c r="AO533" i="1" s="1"/>
  <c r="BE533" i="1" s="1"/>
  <c r="AN530" i="1"/>
  <c r="AO530" i="1" s="1"/>
  <c r="BE530" i="1" s="1"/>
  <c r="AN523" i="1"/>
  <c r="AO523" i="1" s="1"/>
  <c r="BE523" i="1" s="1"/>
  <c r="AN539" i="1"/>
  <c r="AN532" i="1"/>
  <c r="AO532" i="1" s="1"/>
  <c r="BE532" i="1" s="1"/>
  <c r="AN519" i="1"/>
  <c r="AO519" i="1" s="1"/>
  <c r="BE519" i="1" s="1"/>
  <c r="AN524" i="1"/>
  <c r="AO524" i="1" s="1"/>
  <c r="BE524" i="1" s="1"/>
  <c r="AN521" i="1"/>
  <c r="AO521" i="1" s="1"/>
  <c r="BE521" i="1" s="1"/>
  <c r="AN537" i="1"/>
  <c r="AO537" i="1" s="1"/>
  <c r="BE537" i="1" s="1"/>
  <c r="AN534" i="1"/>
  <c r="AO534" i="1" s="1"/>
  <c r="BE534" i="1" s="1"/>
  <c r="AN527" i="1"/>
  <c r="AO527" i="1" s="1"/>
  <c r="BE527" i="1" s="1"/>
  <c r="AN529" i="1"/>
  <c r="AO529" i="1" s="1"/>
  <c r="BE529" i="1" s="1"/>
  <c r="AN535" i="1"/>
  <c r="AO535" i="1" s="1"/>
  <c r="BE535" i="1" s="1"/>
  <c r="AN528" i="1"/>
  <c r="AO528" i="1" s="1"/>
  <c r="BE528" i="1" s="1"/>
  <c r="AN525" i="1"/>
  <c r="AO525" i="1" s="1"/>
  <c r="BE525" i="1" s="1"/>
  <c r="AN522" i="1"/>
  <c r="AO522" i="1" s="1"/>
  <c r="BE522" i="1" s="1"/>
  <c r="AN538" i="1"/>
  <c r="AO538" i="1" s="1"/>
  <c r="BE538" i="1" s="1"/>
  <c r="AN531" i="1"/>
  <c r="AO531" i="1" s="1"/>
  <c r="BE531" i="1" s="1"/>
  <c r="AN526" i="1"/>
  <c r="AO526" i="1" s="1"/>
  <c r="BE526" i="1" s="1"/>
  <c r="AO539" i="1" l="1"/>
  <c r="BE539" i="1" s="1"/>
  <c r="AN540" i="1"/>
  <c r="AO540" i="1" s="1"/>
  <c r="BE540" i="1" s="1"/>
  <c r="AN556" i="1"/>
  <c r="AO556" i="1" s="1"/>
  <c r="BE556" i="1" s="1"/>
  <c r="AN549" i="1"/>
  <c r="AO549" i="1" s="1"/>
  <c r="BE549" i="1" s="1"/>
  <c r="AN542" i="1"/>
  <c r="AO542" i="1" s="1"/>
  <c r="BE542" i="1" s="1"/>
  <c r="AN558" i="1"/>
  <c r="AO558" i="1" s="1"/>
  <c r="BE558" i="1" s="1"/>
  <c r="AN551" i="1"/>
  <c r="AO551" i="1" s="1"/>
  <c r="BE551" i="1" s="1"/>
  <c r="AN547" i="1"/>
  <c r="AO547" i="1" s="1"/>
  <c r="BE547" i="1" s="1"/>
  <c r="AN544" i="1"/>
  <c r="AO544" i="1" s="1"/>
  <c r="BE544" i="1" s="1"/>
  <c r="AN560" i="1"/>
  <c r="AO560" i="1" s="1"/>
  <c r="BE560" i="1" s="1"/>
  <c r="AN553" i="1"/>
  <c r="AO553" i="1" s="1"/>
  <c r="BE553" i="1" s="1"/>
  <c r="AN546" i="1"/>
  <c r="AO546" i="1" s="1"/>
  <c r="BE546" i="1" s="1"/>
  <c r="AN562" i="1"/>
  <c r="AO562" i="1" s="1"/>
  <c r="BE562" i="1" s="1"/>
  <c r="AN555" i="1"/>
  <c r="AO555" i="1" s="1"/>
  <c r="BE555" i="1" s="1"/>
  <c r="AN554" i="1"/>
  <c r="AO554" i="1" s="1"/>
  <c r="BE554" i="1" s="1"/>
  <c r="AN548" i="1"/>
  <c r="AO548" i="1" s="1"/>
  <c r="BE548" i="1" s="1"/>
  <c r="AN541" i="1"/>
  <c r="AO541" i="1" s="1"/>
  <c r="BE541" i="1" s="1"/>
  <c r="AN557" i="1"/>
  <c r="AO557" i="1" s="1"/>
  <c r="BE557" i="1" s="1"/>
  <c r="AN550" i="1"/>
  <c r="AO550" i="1" s="1"/>
  <c r="BE550" i="1" s="1"/>
  <c r="AN543" i="1"/>
  <c r="AO543" i="1" s="1"/>
  <c r="BE543" i="1" s="1"/>
  <c r="AN559" i="1"/>
  <c r="AO559" i="1" s="1"/>
  <c r="BE559" i="1" s="1"/>
  <c r="AN552" i="1"/>
  <c r="AO552" i="1" s="1"/>
  <c r="BE552" i="1" s="1"/>
  <c r="AN545" i="1"/>
  <c r="AO545" i="1" s="1"/>
  <c r="BE545" i="1" s="1"/>
  <c r="AN561" i="1"/>
  <c r="AO561" i="1" s="1"/>
  <c r="BE561" i="1" s="1"/>
  <c r="AN563" i="1"/>
  <c r="AP639" i="1"/>
  <c r="AP632" i="1"/>
  <c r="AP625" i="1"/>
  <c r="AP641" i="1"/>
  <c r="AP634" i="1"/>
  <c r="AP627" i="1"/>
  <c r="AP643" i="1"/>
  <c r="AP636" i="1"/>
  <c r="AP629" i="1"/>
  <c r="AP645" i="1"/>
  <c r="AP638" i="1"/>
  <c r="AP622" i="1"/>
  <c r="AP631" i="1"/>
  <c r="AP624" i="1"/>
  <c r="AP640" i="1"/>
  <c r="AP633" i="1"/>
  <c r="AP626" i="1"/>
  <c r="AP642" i="1"/>
  <c r="AP637" i="1"/>
  <c r="AP628" i="1"/>
  <c r="AP644" i="1"/>
  <c r="AP635" i="1"/>
  <c r="AP630" i="1"/>
  <c r="AP623" i="1"/>
  <c r="AP648" i="1" l="1"/>
  <c r="AP646" i="1"/>
  <c r="AP650" i="1"/>
  <c r="AP654" i="1"/>
  <c r="AP652" i="1"/>
  <c r="AP656" i="1"/>
  <c r="AP651" i="1"/>
  <c r="AP647" i="1"/>
  <c r="AP649" i="1"/>
  <c r="AP653" i="1"/>
  <c r="AP655" i="1"/>
  <c r="AO563" i="1"/>
  <c r="BE563" i="1" s="1"/>
  <c r="AN576" i="1"/>
  <c r="AO576" i="1" s="1"/>
  <c r="BE576" i="1" s="1"/>
  <c r="AN592" i="1"/>
  <c r="AO592" i="1" s="1"/>
  <c r="BE592" i="1" s="1"/>
  <c r="AN565" i="1"/>
  <c r="AO565" i="1" s="1"/>
  <c r="BE565" i="1" s="1"/>
  <c r="AN581" i="1"/>
  <c r="AO581" i="1" s="1"/>
  <c r="BE581" i="1" s="1"/>
  <c r="AN597" i="1"/>
  <c r="AO597" i="1" s="1"/>
  <c r="BE597" i="1" s="1"/>
  <c r="AN570" i="1"/>
  <c r="AO570" i="1" s="1"/>
  <c r="BE570" i="1" s="1"/>
  <c r="AN586" i="1"/>
  <c r="AO586" i="1" s="1"/>
  <c r="BE586" i="1" s="1"/>
  <c r="AN602" i="1"/>
  <c r="AO602" i="1" s="1"/>
  <c r="BE602" i="1" s="1"/>
  <c r="AN575" i="1"/>
  <c r="AO575" i="1" s="1"/>
  <c r="BE575" i="1" s="1"/>
  <c r="AN591" i="1"/>
  <c r="AO591" i="1" s="1"/>
  <c r="BE591" i="1" s="1"/>
  <c r="AN607" i="1"/>
  <c r="AN604" i="1"/>
  <c r="AO604" i="1" s="1"/>
  <c r="BE604" i="1" s="1"/>
  <c r="AN566" i="1"/>
  <c r="AO566" i="1" s="1"/>
  <c r="BE566" i="1" s="1"/>
  <c r="AN571" i="1"/>
  <c r="AO571" i="1" s="1"/>
  <c r="BE571" i="1" s="1"/>
  <c r="AN564" i="1"/>
  <c r="AO564" i="1" s="1"/>
  <c r="BE564" i="1" s="1"/>
  <c r="AN580" i="1"/>
  <c r="AO580" i="1" s="1"/>
  <c r="BE580" i="1" s="1"/>
  <c r="AN596" i="1"/>
  <c r="AO596" i="1" s="1"/>
  <c r="BE596" i="1" s="1"/>
  <c r="AN569" i="1"/>
  <c r="AO569" i="1" s="1"/>
  <c r="BE569" i="1" s="1"/>
  <c r="AN585" i="1"/>
  <c r="AO585" i="1" s="1"/>
  <c r="BE585" i="1" s="1"/>
  <c r="AN601" i="1"/>
  <c r="AO601" i="1" s="1"/>
  <c r="BE601" i="1" s="1"/>
  <c r="AN574" i="1"/>
  <c r="AO574" i="1" s="1"/>
  <c r="BE574" i="1" s="1"/>
  <c r="AN590" i="1"/>
  <c r="AO590" i="1" s="1"/>
  <c r="BE590" i="1" s="1"/>
  <c r="AN606" i="1"/>
  <c r="AO606" i="1" s="1"/>
  <c r="BE606" i="1" s="1"/>
  <c r="AN579" i="1"/>
  <c r="AO579" i="1" s="1"/>
  <c r="BE579" i="1" s="1"/>
  <c r="AN595" i="1"/>
  <c r="AO595" i="1" s="1"/>
  <c r="BE595" i="1" s="1"/>
  <c r="AN572" i="1"/>
  <c r="AO572" i="1" s="1"/>
  <c r="BE572" i="1" s="1"/>
  <c r="AN577" i="1"/>
  <c r="AO577" i="1" s="1"/>
  <c r="BE577" i="1" s="1"/>
  <c r="AN582" i="1"/>
  <c r="AO582" i="1" s="1"/>
  <c r="BE582" i="1" s="1"/>
  <c r="AN587" i="1"/>
  <c r="AO587" i="1" s="1"/>
  <c r="BE587" i="1" s="1"/>
  <c r="AN568" i="1"/>
  <c r="AO568" i="1" s="1"/>
  <c r="BE568" i="1" s="1"/>
  <c r="AN584" i="1"/>
  <c r="AO584" i="1" s="1"/>
  <c r="BE584" i="1" s="1"/>
  <c r="AN600" i="1"/>
  <c r="AO600" i="1" s="1"/>
  <c r="BE600" i="1" s="1"/>
  <c r="AN573" i="1"/>
  <c r="AO573" i="1" s="1"/>
  <c r="BE573" i="1" s="1"/>
  <c r="AN589" i="1"/>
  <c r="AO589" i="1" s="1"/>
  <c r="BE589" i="1" s="1"/>
  <c r="AN605" i="1"/>
  <c r="AO605" i="1" s="1"/>
  <c r="BE605" i="1" s="1"/>
  <c r="AN578" i="1"/>
  <c r="AO578" i="1" s="1"/>
  <c r="BE578" i="1" s="1"/>
  <c r="AN594" i="1"/>
  <c r="AO594" i="1" s="1"/>
  <c r="BE594" i="1" s="1"/>
  <c r="AN567" i="1"/>
  <c r="AO567" i="1" s="1"/>
  <c r="BE567" i="1" s="1"/>
  <c r="AN583" i="1"/>
  <c r="AO583" i="1" s="1"/>
  <c r="BE583" i="1" s="1"/>
  <c r="AN599" i="1"/>
  <c r="AO599" i="1" s="1"/>
  <c r="BE599" i="1" s="1"/>
  <c r="AN588" i="1"/>
  <c r="AO588" i="1" s="1"/>
  <c r="BE588" i="1" s="1"/>
  <c r="AN593" i="1"/>
  <c r="AO593" i="1" s="1"/>
  <c r="BE593" i="1" s="1"/>
  <c r="AN598" i="1"/>
  <c r="AO598" i="1" s="1"/>
  <c r="BE598" i="1" s="1"/>
  <c r="AN603" i="1"/>
  <c r="AO603" i="1" s="1"/>
  <c r="BE603" i="1" s="1"/>
  <c r="AO607" i="1" l="1"/>
  <c r="BE607" i="1" s="1"/>
  <c r="AN612" i="1"/>
  <c r="AO612" i="1" s="1"/>
  <c r="BE612" i="1" s="1"/>
  <c r="AN628" i="1"/>
  <c r="AO628" i="1" s="1"/>
  <c r="BE628" i="1" s="1"/>
  <c r="AN621" i="1"/>
  <c r="AO621" i="1" s="1"/>
  <c r="BE621" i="1" s="1"/>
  <c r="AN614" i="1"/>
  <c r="AO614" i="1" s="1"/>
  <c r="BE614" i="1" s="1"/>
  <c r="AN630" i="1"/>
  <c r="AN623" i="1"/>
  <c r="AO623" i="1" s="1"/>
  <c r="BE623" i="1" s="1"/>
  <c r="AN624" i="1"/>
  <c r="AO624" i="1" s="1"/>
  <c r="BE624" i="1" s="1"/>
  <c r="AN610" i="1"/>
  <c r="AO610" i="1" s="1"/>
  <c r="BE610" i="1" s="1"/>
  <c r="AN616" i="1"/>
  <c r="AO616" i="1" s="1"/>
  <c r="BE616" i="1" s="1"/>
  <c r="AN609" i="1"/>
  <c r="AO609" i="1" s="1"/>
  <c r="BE609" i="1" s="1"/>
  <c r="AN625" i="1"/>
  <c r="AO625" i="1" s="1"/>
  <c r="BE625" i="1" s="1"/>
  <c r="AN618" i="1"/>
  <c r="AO618" i="1" s="1"/>
  <c r="BE618" i="1" s="1"/>
  <c r="AN611" i="1"/>
  <c r="AO611" i="1" s="1"/>
  <c r="BE611" i="1" s="1"/>
  <c r="AN627" i="1"/>
  <c r="AO627" i="1" s="1"/>
  <c r="BE627" i="1" s="1"/>
  <c r="AN608" i="1"/>
  <c r="AO608" i="1" s="1"/>
  <c r="BE608" i="1" s="1"/>
  <c r="AN617" i="1"/>
  <c r="AO617" i="1" s="1"/>
  <c r="BE617" i="1" s="1"/>
  <c r="AN626" i="1"/>
  <c r="AO626" i="1" s="1"/>
  <c r="BE626" i="1" s="1"/>
  <c r="AN620" i="1"/>
  <c r="AO620" i="1" s="1"/>
  <c r="BE620" i="1" s="1"/>
  <c r="AN613" i="1"/>
  <c r="AO613" i="1" s="1"/>
  <c r="BE613" i="1" s="1"/>
  <c r="AN629" i="1"/>
  <c r="AO629" i="1" s="1"/>
  <c r="BE629" i="1" s="1"/>
  <c r="AN622" i="1"/>
  <c r="AO622" i="1" s="1"/>
  <c r="BE622" i="1" s="1"/>
  <c r="AN615" i="1"/>
  <c r="AO615" i="1" s="1"/>
  <c r="BE615" i="1" s="1"/>
  <c r="AN619" i="1"/>
  <c r="AO619" i="1" s="1"/>
  <c r="BE619" i="1" s="1"/>
  <c r="AP680" i="1"/>
  <c r="AP670" i="1"/>
  <c r="AP679" i="1"/>
  <c r="AP660" i="1"/>
  <c r="AP681" i="1"/>
  <c r="AP683" i="1"/>
  <c r="AP677" i="1"/>
  <c r="AP659" i="1"/>
  <c r="AP661" i="1"/>
  <c r="AP664" i="1"/>
  <c r="AP657" i="1"/>
  <c r="AP663" i="1"/>
  <c r="AP671" i="1"/>
  <c r="AP665" i="1"/>
  <c r="AP667" i="1"/>
  <c r="AP673" i="1"/>
  <c r="AP675" i="1"/>
  <c r="AP669" i="1"/>
  <c r="AP684" i="1"/>
  <c r="AP674" i="1"/>
  <c r="AP682" i="1"/>
  <c r="AP678" i="1"/>
  <c r="AP668" i="1"/>
  <c r="AP672" i="1"/>
  <c r="AP662" i="1"/>
  <c r="AP658" i="1"/>
  <c r="AP676" i="1"/>
  <c r="AP666" i="1"/>
  <c r="AP691" i="1" l="1"/>
  <c r="AP688" i="1"/>
  <c r="AP689" i="1"/>
  <c r="AP686" i="1"/>
  <c r="AP702" i="1"/>
  <c r="AP687" i="1"/>
  <c r="AP700" i="1"/>
  <c r="AP698" i="1"/>
  <c r="AP695" i="1"/>
  <c r="AP692" i="1"/>
  <c r="AP693" i="1"/>
  <c r="AP690" i="1"/>
  <c r="AP685" i="1"/>
  <c r="AP701" i="1"/>
  <c r="AP699" i="1"/>
  <c r="AP696" i="1"/>
  <c r="AP697" i="1"/>
  <c r="AP694" i="1"/>
  <c r="AO630" i="1"/>
  <c r="BE630" i="1" s="1"/>
  <c r="AN644" i="1"/>
  <c r="AO644" i="1" s="1"/>
  <c r="BE644" i="1" s="1"/>
  <c r="AN641" i="1"/>
  <c r="AO641" i="1" s="1"/>
  <c r="BE641" i="1" s="1"/>
  <c r="AN642" i="1"/>
  <c r="AO642" i="1" s="1"/>
  <c r="BE642" i="1" s="1"/>
  <c r="AN639" i="1"/>
  <c r="AO639" i="1" s="1"/>
  <c r="BE639" i="1" s="1"/>
  <c r="AN640" i="1"/>
  <c r="AO640" i="1" s="1"/>
  <c r="BE640" i="1" s="1"/>
  <c r="AN638" i="1"/>
  <c r="AO638" i="1" s="1"/>
  <c r="BE638" i="1" s="1"/>
  <c r="AN632" i="1"/>
  <c r="AO632" i="1" s="1"/>
  <c r="BE632" i="1" s="1"/>
  <c r="AN648" i="1"/>
  <c r="AN645" i="1"/>
  <c r="AO645" i="1" s="1"/>
  <c r="BE645" i="1" s="1"/>
  <c r="AN646" i="1"/>
  <c r="AO646" i="1" s="1"/>
  <c r="BE646" i="1" s="1"/>
  <c r="AN643" i="1"/>
  <c r="AO643" i="1" s="1"/>
  <c r="BE643" i="1" s="1"/>
  <c r="AN637" i="1"/>
  <c r="AO637" i="1" s="1"/>
  <c r="BE637" i="1" s="1"/>
  <c r="AN636" i="1"/>
  <c r="AO636" i="1" s="1"/>
  <c r="BE636" i="1" s="1"/>
  <c r="AN633" i="1"/>
  <c r="AO633" i="1" s="1"/>
  <c r="BE633" i="1" s="1"/>
  <c r="AN634" i="1"/>
  <c r="AO634" i="1" s="1"/>
  <c r="BE634" i="1" s="1"/>
  <c r="AN631" i="1"/>
  <c r="AO631" i="1" s="1"/>
  <c r="BE631" i="1" s="1"/>
  <c r="AN647" i="1"/>
  <c r="AO647" i="1" s="1"/>
  <c r="BE647" i="1" s="1"/>
  <c r="AN635" i="1"/>
  <c r="AO635" i="1" s="1"/>
  <c r="BE635" i="1" s="1"/>
  <c r="AP707" i="1" l="1"/>
  <c r="AP704" i="1"/>
  <c r="AP720" i="1"/>
  <c r="AP717" i="1"/>
  <c r="AP714" i="1"/>
  <c r="AP719" i="1"/>
  <c r="AP710" i="1"/>
  <c r="AP711" i="1"/>
  <c r="AP708" i="1"/>
  <c r="AP705" i="1"/>
  <c r="AP703" i="1"/>
  <c r="AP718" i="1"/>
  <c r="AP716" i="1"/>
  <c r="AP713" i="1"/>
  <c r="AP715" i="1"/>
  <c r="AP712" i="1"/>
  <c r="AP709" i="1"/>
  <c r="AP706" i="1"/>
  <c r="AO648" i="1"/>
  <c r="BE648" i="1" s="1"/>
  <c r="AN664" i="1"/>
  <c r="AO664" i="1" s="1"/>
  <c r="BE664" i="1" s="1"/>
  <c r="AN653" i="1"/>
  <c r="AO653" i="1" s="1"/>
  <c r="BE653" i="1" s="1"/>
  <c r="AN669" i="1"/>
  <c r="AO669" i="1" s="1"/>
  <c r="BE669" i="1" s="1"/>
  <c r="AN662" i="1"/>
  <c r="AO662" i="1" s="1"/>
  <c r="BE662" i="1" s="1"/>
  <c r="AN655" i="1"/>
  <c r="AO655" i="1" s="1"/>
  <c r="BE655" i="1" s="1"/>
  <c r="AN671" i="1"/>
  <c r="AO671" i="1" s="1"/>
  <c r="BE671" i="1" s="1"/>
  <c r="AN660" i="1"/>
  <c r="AO660" i="1" s="1"/>
  <c r="BE660" i="1" s="1"/>
  <c r="AN658" i="1"/>
  <c r="AO658" i="1" s="1"/>
  <c r="BE658" i="1" s="1"/>
  <c r="AN652" i="1"/>
  <c r="AO652" i="1" s="1"/>
  <c r="BE652" i="1" s="1"/>
  <c r="AN668" i="1"/>
  <c r="AO668" i="1" s="1"/>
  <c r="BE668" i="1" s="1"/>
  <c r="AN657" i="1"/>
  <c r="AO657" i="1" s="1"/>
  <c r="BE657" i="1" s="1"/>
  <c r="AN650" i="1"/>
  <c r="AO650" i="1" s="1"/>
  <c r="BE650" i="1" s="1"/>
  <c r="AN666" i="1"/>
  <c r="AO666" i="1" s="1"/>
  <c r="BE666" i="1" s="1"/>
  <c r="AN659" i="1"/>
  <c r="AO659" i="1" s="1"/>
  <c r="BE659" i="1" s="1"/>
  <c r="AN649" i="1"/>
  <c r="AO649" i="1" s="1"/>
  <c r="BE649" i="1" s="1"/>
  <c r="AN651" i="1"/>
  <c r="AO651" i="1" s="1"/>
  <c r="BE651" i="1" s="1"/>
  <c r="AN656" i="1"/>
  <c r="AO656" i="1" s="1"/>
  <c r="BE656" i="1" s="1"/>
  <c r="AN672" i="1"/>
  <c r="AN661" i="1"/>
  <c r="AO661" i="1" s="1"/>
  <c r="BE661" i="1" s="1"/>
  <c r="AN654" i="1"/>
  <c r="AO654" i="1" s="1"/>
  <c r="BE654" i="1" s="1"/>
  <c r="AN670" i="1"/>
  <c r="AO670" i="1" s="1"/>
  <c r="BE670" i="1" s="1"/>
  <c r="AN663" i="1"/>
  <c r="AO663" i="1" s="1"/>
  <c r="BE663" i="1" s="1"/>
  <c r="AN665" i="1"/>
  <c r="AO665" i="1" s="1"/>
  <c r="BE665" i="1" s="1"/>
  <c r="AN667" i="1"/>
  <c r="AO667" i="1" s="1"/>
  <c r="BE667" i="1" s="1"/>
  <c r="AP724" i="1" l="1"/>
  <c r="AP736" i="1"/>
  <c r="AP740" i="1"/>
  <c r="AP733" i="1"/>
  <c r="AP757" i="1"/>
  <c r="AP735" i="1"/>
  <c r="AP758" i="1"/>
  <c r="AP721" i="1"/>
  <c r="AP729" i="1"/>
  <c r="AP748" i="1"/>
  <c r="AP722" i="1"/>
  <c r="AP739" i="1"/>
  <c r="AP746" i="1"/>
  <c r="AP747" i="1"/>
  <c r="AP732" i="1"/>
  <c r="AP741" i="1"/>
  <c r="AP734" i="1"/>
  <c r="AP742" i="1"/>
  <c r="AP743" i="1"/>
  <c r="AP728" i="1"/>
  <c r="AP754" i="1"/>
  <c r="AP755" i="1"/>
  <c r="AP725" i="1"/>
  <c r="AP738" i="1"/>
  <c r="AP756" i="1"/>
  <c r="AP753" i="1"/>
  <c r="AP731" i="1"/>
  <c r="AP744" i="1"/>
  <c r="AP737" i="1"/>
  <c r="AP749" i="1"/>
  <c r="AP727" i="1"/>
  <c r="AP730" i="1"/>
  <c r="AP723" i="1"/>
  <c r="AP750" i="1"/>
  <c r="AP752" i="1"/>
  <c r="AP745" i="1"/>
  <c r="AP751" i="1"/>
  <c r="AP726" i="1"/>
  <c r="AO672" i="1"/>
  <c r="BE672" i="1" s="1"/>
  <c r="AN676" i="1"/>
  <c r="AO676" i="1" s="1"/>
  <c r="BE676" i="1" s="1"/>
  <c r="AN692" i="1"/>
  <c r="AN685" i="1"/>
  <c r="AO685" i="1" s="1"/>
  <c r="BE685" i="1" s="1"/>
  <c r="AN682" i="1"/>
  <c r="AO682" i="1" s="1"/>
  <c r="BE682" i="1" s="1"/>
  <c r="AN679" i="1"/>
  <c r="AO679" i="1" s="1"/>
  <c r="BE679" i="1" s="1"/>
  <c r="AN688" i="1"/>
  <c r="AO688" i="1" s="1"/>
  <c r="BE688" i="1" s="1"/>
  <c r="AN675" i="1"/>
  <c r="AO675" i="1" s="1"/>
  <c r="BE675" i="1" s="1"/>
  <c r="AN680" i="1"/>
  <c r="AO680" i="1" s="1"/>
  <c r="BE680" i="1" s="1"/>
  <c r="AN673" i="1"/>
  <c r="AO673" i="1" s="1"/>
  <c r="BE673" i="1" s="1"/>
  <c r="AN689" i="1"/>
  <c r="AO689" i="1" s="1"/>
  <c r="BE689" i="1" s="1"/>
  <c r="AN686" i="1"/>
  <c r="AO686" i="1" s="1"/>
  <c r="BE686" i="1" s="1"/>
  <c r="AN683" i="1"/>
  <c r="AO683" i="1" s="1"/>
  <c r="BE683" i="1" s="1"/>
  <c r="AN678" i="1"/>
  <c r="AO678" i="1" s="1"/>
  <c r="BE678" i="1" s="1"/>
  <c r="AN691" i="1"/>
  <c r="AO691" i="1" s="1"/>
  <c r="BE691" i="1" s="1"/>
  <c r="AN684" i="1"/>
  <c r="AO684" i="1" s="1"/>
  <c r="BE684" i="1" s="1"/>
  <c r="AN677" i="1"/>
  <c r="AO677" i="1" s="1"/>
  <c r="BE677" i="1" s="1"/>
  <c r="AN674" i="1"/>
  <c r="AO674" i="1" s="1"/>
  <c r="BE674" i="1" s="1"/>
  <c r="AN690" i="1"/>
  <c r="AO690" i="1" s="1"/>
  <c r="BE690" i="1" s="1"/>
  <c r="AN687" i="1"/>
  <c r="AO687" i="1" s="1"/>
  <c r="BE687" i="1" s="1"/>
  <c r="AN681" i="1"/>
  <c r="AO681" i="1" s="1"/>
  <c r="BE681" i="1" s="1"/>
  <c r="AP767" i="1" l="1"/>
  <c r="AP783" i="1"/>
  <c r="AP799" i="1"/>
  <c r="AP772" i="1"/>
  <c r="AP788" i="1"/>
  <c r="AP761" i="1"/>
  <c r="AP777" i="1"/>
  <c r="AP793" i="1"/>
  <c r="AP770" i="1"/>
  <c r="AP786" i="1"/>
  <c r="AP763" i="1"/>
  <c r="AP784" i="1"/>
  <c r="AP773" i="1"/>
  <c r="AP766" i="1"/>
  <c r="AP771" i="1"/>
  <c r="AP787" i="1"/>
  <c r="AP760" i="1"/>
  <c r="AP776" i="1"/>
  <c r="AP792" i="1"/>
  <c r="AP765" i="1"/>
  <c r="AP781" i="1"/>
  <c r="AP797" i="1"/>
  <c r="AP774" i="1"/>
  <c r="AP790" i="1"/>
  <c r="AP779" i="1"/>
  <c r="AP768" i="1"/>
  <c r="AP759" i="1"/>
  <c r="AP782" i="1"/>
  <c r="AP775" i="1"/>
  <c r="AP791" i="1"/>
  <c r="AP764" i="1"/>
  <c r="AP780" i="1"/>
  <c r="AP796" i="1"/>
  <c r="AP769" i="1"/>
  <c r="AP785" i="1"/>
  <c r="AP762" i="1"/>
  <c r="AP778" i="1"/>
  <c r="AP794" i="1"/>
  <c r="AP795" i="1"/>
  <c r="AP789" i="1"/>
  <c r="AP798" i="1"/>
  <c r="AO692" i="1"/>
  <c r="BE692" i="1" s="1"/>
  <c r="AN696" i="1"/>
  <c r="AO696" i="1" s="1"/>
  <c r="BE696" i="1" s="1"/>
  <c r="AN698" i="1"/>
  <c r="AO698" i="1" s="1"/>
  <c r="BE698" i="1" s="1"/>
  <c r="AN714" i="1"/>
  <c r="AO714" i="1" s="1"/>
  <c r="BE714" i="1" s="1"/>
  <c r="AN707" i="1"/>
  <c r="AO707" i="1" s="1"/>
  <c r="BE707" i="1" s="1"/>
  <c r="AN700" i="1"/>
  <c r="AO700" i="1" s="1"/>
  <c r="BE700" i="1" s="1"/>
  <c r="AN709" i="1"/>
  <c r="AO709" i="1" s="1"/>
  <c r="BE709" i="1" s="1"/>
  <c r="AN710" i="1"/>
  <c r="AO710" i="1" s="1"/>
  <c r="BE710" i="1" s="1"/>
  <c r="AN701" i="1"/>
  <c r="AO701" i="1" s="1"/>
  <c r="BE701" i="1" s="1"/>
  <c r="AN693" i="1"/>
  <c r="AO693" i="1" s="1"/>
  <c r="BE693" i="1" s="1"/>
  <c r="AN702" i="1"/>
  <c r="AO702" i="1" s="1"/>
  <c r="BE702" i="1" s="1"/>
  <c r="AN695" i="1"/>
  <c r="AO695" i="1" s="1"/>
  <c r="BE695" i="1" s="1"/>
  <c r="AN711" i="1"/>
  <c r="AO711" i="1" s="1"/>
  <c r="BE711" i="1" s="1"/>
  <c r="AN708" i="1"/>
  <c r="AO708" i="1" s="1"/>
  <c r="BE708" i="1" s="1"/>
  <c r="AN716" i="1"/>
  <c r="AN703" i="1"/>
  <c r="AO703" i="1" s="1"/>
  <c r="BE703" i="1" s="1"/>
  <c r="AN712" i="1"/>
  <c r="AO712" i="1" s="1"/>
  <c r="BE712" i="1" s="1"/>
  <c r="AN697" i="1"/>
  <c r="AO697" i="1" s="1"/>
  <c r="BE697" i="1" s="1"/>
  <c r="AN706" i="1"/>
  <c r="AO706" i="1" s="1"/>
  <c r="BE706" i="1" s="1"/>
  <c r="AN699" i="1"/>
  <c r="AO699" i="1" s="1"/>
  <c r="BE699" i="1" s="1"/>
  <c r="AN705" i="1"/>
  <c r="AO705" i="1" s="1"/>
  <c r="BE705" i="1" s="1"/>
  <c r="AN715" i="1"/>
  <c r="AO715" i="1" s="1"/>
  <c r="BE715" i="1" s="1"/>
  <c r="AN704" i="1"/>
  <c r="AO704" i="1" s="1"/>
  <c r="BE704" i="1" s="1"/>
  <c r="AN694" i="1"/>
  <c r="AO694" i="1" s="1"/>
  <c r="BE694" i="1" s="1"/>
  <c r="AN713" i="1"/>
  <c r="AO713" i="1" s="1"/>
  <c r="BE713" i="1" s="1"/>
  <c r="AP811" i="1" l="1"/>
  <c r="AP807" i="1"/>
  <c r="AP805" i="1"/>
  <c r="AP800" i="1"/>
  <c r="AP814" i="1"/>
  <c r="AP803" i="1"/>
  <c r="AP804" i="1"/>
  <c r="AP810" i="1"/>
  <c r="AP813" i="1"/>
  <c r="AP809" i="1"/>
  <c r="AP802" i="1"/>
  <c r="AP812" i="1"/>
  <c r="AP806" i="1"/>
  <c r="AP808" i="1"/>
  <c r="AP801" i="1"/>
  <c r="AO716" i="1"/>
  <c r="BE716" i="1" s="1"/>
  <c r="AN719" i="1"/>
  <c r="AO719" i="1" s="1"/>
  <c r="BE719" i="1" s="1"/>
  <c r="AN721" i="1"/>
  <c r="AO721" i="1" s="1"/>
  <c r="BE721" i="1" s="1"/>
  <c r="AN724" i="1"/>
  <c r="AO724" i="1" s="1"/>
  <c r="BE724" i="1" s="1"/>
  <c r="AN717" i="1"/>
  <c r="AO717" i="1" s="1"/>
  <c r="BE717" i="1" s="1"/>
  <c r="AN722" i="1"/>
  <c r="AO722" i="1" s="1"/>
  <c r="BE722" i="1" s="1"/>
  <c r="AN718" i="1"/>
  <c r="AO718" i="1" s="1"/>
  <c r="BE718" i="1" s="1"/>
  <c r="AN720" i="1"/>
  <c r="AO720" i="1" s="1"/>
  <c r="BE720" i="1" s="1"/>
  <c r="AN723" i="1"/>
  <c r="AO723" i="1" s="1"/>
  <c r="BE723" i="1" s="1"/>
  <c r="AN725" i="1"/>
  <c r="AO725" i="1" l="1"/>
  <c r="BE725" i="1" s="1"/>
  <c r="AN730" i="1"/>
  <c r="AO730" i="1" s="1"/>
  <c r="BE730" i="1" s="1"/>
  <c r="AN735" i="1"/>
  <c r="AO735" i="1" s="1"/>
  <c r="BE735" i="1" s="1"/>
  <c r="AN752" i="1"/>
  <c r="AO752" i="1" s="1"/>
  <c r="BE752" i="1" s="1"/>
  <c r="AN768" i="1"/>
  <c r="AO768" i="1" s="1"/>
  <c r="BE768" i="1" s="1"/>
  <c r="AN745" i="1"/>
  <c r="AO745" i="1" s="1"/>
  <c r="BE745" i="1" s="1"/>
  <c r="AN761" i="1"/>
  <c r="AO761" i="1" s="1"/>
  <c r="BE761" i="1" s="1"/>
  <c r="AN732" i="1"/>
  <c r="AO732" i="1" s="1"/>
  <c r="BE732" i="1" s="1"/>
  <c r="AN750" i="1"/>
  <c r="AO750" i="1" s="1"/>
  <c r="BE750" i="1" s="1"/>
  <c r="AN766" i="1"/>
  <c r="AO766" i="1" s="1"/>
  <c r="BE766" i="1" s="1"/>
  <c r="AN739" i="1"/>
  <c r="AO739" i="1" s="1"/>
  <c r="BE739" i="1" s="1"/>
  <c r="AN755" i="1"/>
  <c r="AO755" i="1" s="1"/>
  <c r="BE755" i="1" s="1"/>
  <c r="AN771" i="1"/>
  <c r="AN726" i="1"/>
  <c r="AO726" i="1" s="1"/>
  <c r="BE726" i="1" s="1"/>
  <c r="AN764" i="1"/>
  <c r="AO764" i="1" s="1"/>
  <c r="BE764" i="1" s="1"/>
  <c r="AN727" i="1"/>
  <c r="AO727" i="1" s="1"/>
  <c r="BE727" i="1" s="1"/>
  <c r="AN733" i="1"/>
  <c r="AO733" i="1" s="1"/>
  <c r="BE733" i="1" s="1"/>
  <c r="AN734" i="1"/>
  <c r="AO734" i="1" s="1"/>
  <c r="BE734" i="1" s="1"/>
  <c r="AN740" i="1"/>
  <c r="AO740" i="1" s="1"/>
  <c r="BE740" i="1" s="1"/>
  <c r="AN756" i="1"/>
  <c r="AO756" i="1" s="1"/>
  <c r="BE756" i="1" s="1"/>
  <c r="AN731" i="1"/>
  <c r="AO731" i="1" s="1"/>
  <c r="BE731" i="1" s="1"/>
  <c r="AN749" i="1"/>
  <c r="AO749" i="1" s="1"/>
  <c r="BE749" i="1" s="1"/>
  <c r="AN765" i="1"/>
  <c r="AO765" i="1" s="1"/>
  <c r="BE765" i="1" s="1"/>
  <c r="AN737" i="1"/>
  <c r="AO737" i="1" s="1"/>
  <c r="BE737" i="1" s="1"/>
  <c r="AN754" i="1"/>
  <c r="AO754" i="1" s="1"/>
  <c r="BE754" i="1" s="1"/>
  <c r="AN770" i="1"/>
  <c r="AO770" i="1" s="1"/>
  <c r="BE770" i="1" s="1"/>
  <c r="AN743" i="1"/>
  <c r="AO743" i="1" s="1"/>
  <c r="BE743" i="1" s="1"/>
  <c r="AN759" i="1"/>
  <c r="AO759" i="1" s="1"/>
  <c r="BE759" i="1" s="1"/>
  <c r="AN729" i="1"/>
  <c r="AO729" i="1" s="1"/>
  <c r="BE729" i="1" s="1"/>
  <c r="AN741" i="1"/>
  <c r="AO741" i="1" s="1"/>
  <c r="BE741" i="1" s="1"/>
  <c r="AN746" i="1"/>
  <c r="AO746" i="1" s="1"/>
  <c r="BE746" i="1" s="1"/>
  <c r="AN751" i="1"/>
  <c r="AO751" i="1" s="1"/>
  <c r="BE751" i="1" s="1"/>
  <c r="AN738" i="1"/>
  <c r="AO738" i="1" s="1"/>
  <c r="BE738" i="1" s="1"/>
  <c r="AN744" i="1"/>
  <c r="AO744" i="1" s="1"/>
  <c r="BE744" i="1" s="1"/>
  <c r="AN760" i="1"/>
  <c r="AO760" i="1" s="1"/>
  <c r="BE760" i="1" s="1"/>
  <c r="AN736" i="1"/>
  <c r="AO736" i="1" s="1"/>
  <c r="BE736" i="1" s="1"/>
  <c r="AN753" i="1"/>
  <c r="AO753" i="1" s="1"/>
  <c r="BE753" i="1" s="1"/>
  <c r="AN769" i="1"/>
  <c r="AO769" i="1" s="1"/>
  <c r="BE769" i="1" s="1"/>
  <c r="AN742" i="1"/>
  <c r="AO742" i="1" s="1"/>
  <c r="BE742" i="1" s="1"/>
  <c r="AN758" i="1"/>
  <c r="AO758" i="1" s="1"/>
  <c r="BE758" i="1" s="1"/>
  <c r="AN728" i="1"/>
  <c r="AO728" i="1" s="1"/>
  <c r="BE728" i="1" s="1"/>
  <c r="AN747" i="1"/>
  <c r="AO747" i="1" s="1"/>
  <c r="BE747" i="1" s="1"/>
  <c r="AN763" i="1"/>
  <c r="AO763" i="1" s="1"/>
  <c r="BE763" i="1" s="1"/>
  <c r="AN748" i="1"/>
  <c r="AO748" i="1" s="1"/>
  <c r="BE748" i="1" s="1"/>
  <c r="AN757" i="1"/>
  <c r="AO757" i="1" s="1"/>
  <c r="BE757" i="1" s="1"/>
  <c r="AN762" i="1"/>
  <c r="AO762" i="1" s="1"/>
  <c r="BE762" i="1" s="1"/>
  <c r="AN767" i="1"/>
  <c r="AO767" i="1" s="1"/>
  <c r="BE767" i="1" s="1"/>
  <c r="AP816" i="1"/>
  <c r="AP832" i="1"/>
  <c r="AP848" i="1"/>
  <c r="AP864" i="1"/>
  <c r="AP817" i="1"/>
  <c r="AP833" i="1"/>
  <c r="AP849" i="1"/>
  <c r="AP865" i="1"/>
  <c r="AP818" i="1"/>
  <c r="AP834" i="1"/>
  <c r="AP850" i="1"/>
  <c r="AP866" i="1"/>
  <c r="AP823" i="1"/>
  <c r="AP839" i="1"/>
  <c r="AP855" i="1"/>
  <c r="AP871" i="1"/>
  <c r="AP820" i="1"/>
  <c r="AP836" i="1"/>
  <c r="AP852" i="1"/>
  <c r="AP868" i="1"/>
  <c r="AP821" i="1"/>
  <c r="AP837" i="1"/>
  <c r="AP853" i="1"/>
  <c r="AP869" i="1"/>
  <c r="AP822" i="1"/>
  <c r="AP838" i="1"/>
  <c r="AP854" i="1"/>
  <c r="AP870" i="1"/>
  <c r="AP827" i="1"/>
  <c r="AP843" i="1"/>
  <c r="AP859" i="1"/>
  <c r="AP875" i="1"/>
  <c r="AP824" i="1"/>
  <c r="AP840" i="1"/>
  <c r="AP856" i="1"/>
  <c r="AP872" i="1"/>
  <c r="AP825" i="1"/>
  <c r="AP841" i="1"/>
  <c r="AP857" i="1"/>
  <c r="AP873" i="1"/>
  <c r="AP826" i="1"/>
  <c r="AP842" i="1"/>
  <c r="AP858" i="1"/>
  <c r="AP874" i="1"/>
  <c r="AP831" i="1"/>
  <c r="AP847" i="1"/>
  <c r="AP863" i="1"/>
  <c r="AP828" i="1"/>
  <c r="AP829" i="1"/>
  <c r="AP830" i="1"/>
  <c r="AP835" i="1"/>
  <c r="AP861" i="1"/>
  <c r="AP867" i="1"/>
  <c r="AP815" i="1"/>
  <c r="AP844" i="1"/>
  <c r="AP845" i="1"/>
  <c r="AP846" i="1"/>
  <c r="AP851" i="1"/>
  <c r="AP860" i="1"/>
  <c r="AP862" i="1"/>
  <c r="AP876" i="1"/>
  <c r="AP877" i="1" s="1"/>
  <c r="AP819" i="1"/>
  <c r="AO771" i="1" l="1"/>
  <c r="BE771" i="1" s="1"/>
  <c r="AN776" i="1"/>
  <c r="AO776" i="1" s="1"/>
  <c r="BE776" i="1" s="1"/>
  <c r="AN792" i="1"/>
  <c r="AO792" i="1" s="1"/>
  <c r="BE792" i="1" s="1"/>
  <c r="AN808" i="1"/>
  <c r="AN785" i="1"/>
  <c r="AO785" i="1" s="1"/>
  <c r="BE785" i="1" s="1"/>
  <c r="AN801" i="1"/>
  <c r="AO801" i="1" s="1"/>
  <c r="BE801" i="1" s="1"/>
  <c r="AN782" i="1"/>
  <c r="AO782" i="1" s="1"/>
  <c r="BE782" i="1" s="1"/>
  <c r="AN798" i="1"/>
  <c r="AO798" i="1" s="1"/>
  <c r="BE798" i="1" s="1"/>
  <c r="AN779" i="1"/>
  <c r="AO779" i="1" s="1"/>
  <c r="BE779" i="1" s="1"/>
  <c r="AN795" i="1"/>
  <c r="AO795" i="1" s="1"/>
  <c r="BE795" i="1" s="1"/>
  <c r="AN804" i="1"/>
  <c r="AO804" i="1" s="1"/>
  <c r="BE804" i="1" s="1"/>
  <c r="AN778" i="1"/>
  <c r="AO778" i="1" s="1"/>
  <c r="BE778" i="1" s="1"/>
  <c r="AN791" i="1"/>
  <c r="AO791" i="1" s="1"/>
  <c r="BE791" i="1" s="1"/>
  <c r="AN780" i="1"/>
  <c r="AO780" i="1" s="1"/>
  <c r="BE780" i="1" s="1"/>
  <c r="AN796" i="1"/>
  <c r="AO796" i="1" s="1"/>
  <c r="BE796" i="1" s="1"/>
  <c r="AN773" i="1"/>
  <c r="AO773" i="1" s="1"/>
  <c r="BE773" i="1" s="1"/>
  <c r="AN789" i="1"/>
  <c r="AO789" i="1" s="1"/>
  <c r="BE789" i="1" s="1"/>
  <c r="AN805" i="1"/>
  <c r="AO805" i="1" s="1"/>
  <c r="BE805" i="1" s="1"/>
  <c r="AN786" i="1"/>
  <c r="AO786" i="1" s="1"/>
  <c r="BE786" i="1" s="1"/>
  <c r="AN802" i="1"/>
  <c r="AO802" i="1" s="1"/>
  <c r="BE802" i="1" s="1"/>
  <c r="AN783" i="1"/>
  <c r="AO783" i="1" s="1"/>
  <c r="BE783" i="1" s="1"/>
  <c r="AN799" i="1"/>
  <c r="AO799" i="1" s="1"/>
  <c r="BE799" i="1" s="1"/>
  <c r="AN788" i="1"/>
  <c r="AO788" i="1" s="1"/>
  <c r="BE788" i="1" s="1"/>
  <c r="AN797" i="1"/>
  <c r="AO797" i="1" s="1"/>
  <c r="BE797" i="1" s="1"/>
  <c r="AN775" i="1"/>
  <c r="AO775" i="1" s="1"/>
  <c r="BE775" i="1" s="1"/>
  <c r="AN784" i="1"/>
  <c r="AO784" i="1" s="1"/>
  <c r="BE784" i="1" s="1"/>
  <c r="AN800" i="1"/>
  <c r="AO800" i="1" s="1"/>
  <c r="BE800" i="1" s="1"/>
  <c r="AN777" i="1"/>
  <c r="AO777" i="1" s="1"/>
  <c r="BE777" i="1" s="1"/>
  <c r="AN793" i="1"/>
  <c r="AO793" i="1" s="1"/>
  <c r="BE793" i="1" s="1"/>
  <c r="AN774" i="1"/>
  <c r="AO774" i="1" s="1"/>
  <c r="BE774" i="1" s="1"/>
  <c r="AN790" i="1"/>
  <c r="AO790" i="1" s="1"/>
  <c r="BE790" i="1" s="1"/>
  <c r="AN806" i="1"/>
  <c r="AO806" i="1" s="1"/>
  <c r="BE806" i="1" s="1"/>
  <c r="AN787" i="1"/>
  <c r="AO787" i="1" s="1"/>
  <c r="BE787" i="1" s="1"/>
  <c r="AN803" i="1"/>
  <c r="AO803" i="1" s="1"/>
  <c r="BE803" i="1" s="1"/>
  <c r="AN772" i="1"/>
  <c r="AO772" i="1" s="1"/>
  <c r="BE772" i="1" s="1"/>
  <c r="AN781" i="1"/>
  <c r="AO781" i="1" s="1"/>
  <c r="BE781" i="1" s="1"/>
  <c r="AN794" i="1"/>
  <c r="AO794" i="1" s="1"/>
  <c r="BE794" i="1" s="1"/>
  <c r="AN807" i="1"/>
  <c r="AO807" i="1" s="1"/>
  <c r="BE807" i="1" s="1"/>
  <c r="AO808" i="1" l="1"/>
  <c r="BE808" i="1" s="1"/>
  <c r="AN820" i="1"/>
  <c r="AO820" i="1" s="1"/>
  <c r="BE820" i="1" s="1"/>
  <c r="AN817" i="1"/>
  <c r="AO817" i="1" s="1"/>
  <c r="BE817" i="1" s="1"/>
  <c r="AN814" i="1"/>
  <c r="AO814" i="1" s="1"/>
  <c r="BE814" i="1" s="1"/>
  <c r="AN811" i="1"/>
  <c r="AO811" i="1" s="1"/>
  <c r="BE811" i="1" s="1"/>
  <c r="AN813" i="1"/>
  <c r="AO813" i="1" s="1"/>
  <c r="BE813" i="1" s="1"/>
  <c r="AN823" i="1"/>
  <c r="AO823" i="1" s="1"/>
  <c r="BE823" i="1" s="1"/>
  <c r="AN824" i="1"/>
  <c r="AO824" i="1" s="1"/>
  <c r="BE824" i="1" s="1"/>
  <c r="AN821" i="1"/>
  <c r="AO821" i="1" s="1"/>
  <c r="BE821" i="1" s="1"/>
  <c r="AN818" i="1"/>
  <c r="AO818" i="1" s="1"/>
  <c r="BE818" i="1" s="1"/>
  <c r="AN815" i="1"/>
  <c r="AO815" i="1" s="1"/>
  <c r="BE815" i="1" s="1"/>
  <c r="AN816" i="1"/>
  <c r="AO816" i="1" s="1"/>
  <c r="BE816" i="1" s="1"/>
  <c r="AN810" i="1"/>
  <c r="AO810" i="1" s="1"/>
  <c r="BE810" i="1" s="1"/>
  <c r="AN812" i="1"/>
  <c r="AO812" i="1" s="1"/>
  <c r="BE812" i="1" s="1"/>
  <c r="AN809" i="1"/>
  <c r="AO809" i="1" s="1"/>
  <c r="BE809" i="1" s="1"/>
  <c r="AN825" i="1"/>
  <c r="AO825" i="1" s="1"/>
  <c r="BE825" i="1" s="1"/>
  <c r="AN822" i="1"/>
  <c r="AO822" i="1" s="1"/>
  <c r="BE822" i="1" s="1"/>
  <c r="AN819" i="1"/>
  <c r="AO819" i="1" s="1"/>
  <c r="BE819" i="1" s="1"/>
  <c r="AN826" i="1"/>
  <c r="AO826" i="1" l="1"/>
  <c r="BE826" i="1" s="1"/>
  <c r="AN840" i="1"/>
  <c r="AO840" i="1" s="1"/>
  <c r="BE840" i="1" s="1"/>
  <c r="AN856" i="1"/>
  <c r="AO856" i="1" s="1"/>
  <c r="BE856" i="1" s="1"/>
  <c r="AN872" i="1"/>
  <c r="AO872" i="1" s="1"/>
  <c r="BE872" i="1" s="1"/>
  <c r="AN888" i="1"/>
  <c r="AO888" i="1" s="1"/>
  <c r="BE888" i="1" s="1"/>
  <c r="AN841" i="1"/>
  <c r="AO841" i="1" s="1"/>
  <c r="BE841" i="1" s="1"/>
  <c r="AN857" i="1"/>
  <c r="AO857" i="1" s="1"/>
  <c r="BE857" i="1" s="1"/>
  <c r="AN873" i="1"/>
  <c r="AO873" i="1" s="1"/>
  <c r="BE873" i="1" s="1"/>
  <c r="AN889" i="1"/>
  <c r="AO889" i="1" s="1"/>
  <c r="BE889" i="1" s="1"/>
  <c r="AN842" i="1"/>
  <c r="AO842" i="1" s="1"/>
  <c r="BE842" i="1" s="1"/>
  <c r="AN858" i="1"/>
  <c r="AO858" i="1" s="1"/>
  <c r="BE858" i="1" s="1"/>
  <c r="AN874" i="1"/>
  <c r="AO874" i="1" s="1"/>
  <c r="BE874" i="1" s="1"/>
  <c r="AN890" i="1"/>
  <c r="AO890" i="1" s="1"/>
  <c r="BE890" i="1" s="1"/>
  <c r="AN839" i="1"/>
  <c r="AO839" i="1" s="1"/>
  <c r="BE839" i="1" s="1"/>
  <c r="AN855" i="1"/>
  <c r="AO855" i="1" s="1"/>
  <c r="BE855" i="1" s="1"/>
  <c r="AN871" i="1"/>
  <c r="AO871" i="1" s="1"/>
  <c r="BE871" i="1" s="1"/>
  <c r="AN887" i="1"/>
  <c r="AO887" i="1" s="1"/>
  <c r="BE887" i="1" s="1"/>
  <c r="AN852" i="1"/>
  <c r="AO852" i="1" s="1"/>
  <c r="BE852" i="1" s="1"/>
  <c r="AN837" i="1"/>
  <c r="AO837" i="1" s="1"/>
  <c r="BE837" i="1" s="1"/>
  <c r="AN885" i="1"/>
  <c r="AO885" i="1" s="1"/>
  <c r="BE885" i="1" s="1"/>
  <c r="AN870" i="1"/>
  <c r="AO870" i="1" s="1"/>
  <c r="BE870" i="1" s="1"/>
  <c r="AN851" i="1"/>
  <c r="AO851" i="1" s="1"/>
  <c r="BE851" i="1" s="1"/>
  <c r="AN883" i="1"/>
  <c r="AO883" i="1" s="1"/>
  <c r="BE883" i="1" s="1"/>
  <c r="AN828" i="1"/>
  <c r="AO828" i="1" s="1"/>
  <c r="BE828" i="1" s="1"/>
  <c r="AN844" i="1"/>
  <c r="AO844" i="1" s="1"/>
  <c r="BE844" i="1" s="1"/>
  <c r="AN860" i="1"/>
  <c r="AO860" i="1" s="1"/>
  <c r="BE860" i="1" s="1"/>
  <c r="AN876" i="1"/>
  <c r="AO876" i="1" s="1"/>
  <c r="BE876" i="1" s="1"/>
  <c r="AN829" i="1"/>
  <c r="AO829" i="1" s="1"/>
  <c r="BE829" i="1" s="1"/>
  <c r="AN845" i="1"/>
  <c r="AO845" i="1" s="1"/>
  <c r="BE845" i="1" s="1"/>
  <c r="AN861" i="1"/>
  <c r="AO861" i="1" s="1"/>
  <c r="BE861" i="1" s="1"/>
  <c r="AN877" i="1"/>
  <c r="AO877" i="1" s="1"/>
  <c r="BE877" i="1" s="1"/>
  <c r="AN830" i="1"/>
  <c r="AO830" i="1" s="1"/>
  <c r="BE830" i="1" s="1"/>
  <c r="AN846" i="1"/>
  <c r="AO846" i="1" s="1"/>
  <c r="BE846" i="1" s="1"/>
  <c r="AN862" i="1"/>
  <c r="AO862" i="1" s="1"/>
  <c r="BE862" i="1" s="1"/>
  <c r="AN878" i="1"/>
  <c r="AO878" i="1" s="1"/>
  <c r="BE878" i="1" s="1"/>
  <c r="AN827" i="1"/>
  <c r="AO827" i="1" s="1"/>
  <c r="BE827" i="1" s="1"/>
  <c r="AN843" i="1"/>
  <c r="AO843" i="1" s="1"/>
  <c r="BE843" i="1" s="1"/>
  <c r="AN859" i="1"/>
  <c r="AO859" i="1" s="1"/>
  <c r="BE859" i="1" s="1"/>
  <c r="AN875" i="1"/>
  <c r="AO875" i="1" s="1"/>
  <c r="BE875" i="1" s="1"/>
  <c r="AN891" i="1"/>
  <c r="AN836" i="1"/>
  <c r="AO836" i="1" s="1"/>
  <c r="BE836" i="1" s="1"/>
  <c r="AN884" i="1"/>
  <c r="AO884" i="1" s="1"/>
  <c r="BE884" i="1" s="1"/>
  <c r="AN869" i="1"/>
  <c r="AO869" i="1" s="1"/>
  <c r="BE869" i="1" s="1"/>
  <c r="AN854" i="1"/>
  <c r="AO854" i="1" s="1"/>
  <c r="BE854" i="1" s="1"/>
  <c r="AN835" i="1"/>
  <c r="AO835" i="1" s="1"/>
  <c r="BE835" i="1" s="1"/>
  <c r="AN832" i="1"/>
  <c r="AO832" i="1" s="1"/>
  <c r="BE832" i="1" s="1"/>
  <c r="AN848" i="1"/>
  <c r="AO848" i="1" s="1"/>
  <c r="BE848" i="1" s="1"/>
  <c r="AN864" i="1"/>
  <c r="AO864" i="1" s="1"/>
  <c r="BE864" i="1" s="1"/>
  <c r="AN880" i="1"/>
  <c r="AO880" i="1" s="1"/>
  <c r="BE880" i="1" s="1"/>
  <c r="AN833" i="1"/>
  <c r="AO833" i="1" s="1"/>
  <c r="BE833" i="1" s="1"/>
  <c r="AN849" i="1"/>
  <c r="AO849" i="1" s="1"/>
  <c r="BE849" i="1" s="1"/>
  <c r="AN865" i="1"/>
  <c r="AO865" i="1" s="1"/>
  <c r="BE865" i="1" s="1"/>
  <c r="AN881" i="1"/>
  <c r="AO881" i="1" s="1"/>
  <c r="BE881" i="1" s="1"/>
  <c r="AN834" i="1"/>
  <c r="AO834" i="1" s="1"/>
  <c r="BE834" i="1" s="1"/>
  <c r="AN850" i="1"/>
  <c r="AO850" i="1" s="1"/>
  <c r="BE850" i="1" s="1"/>
  <c r="AN866" i="1"/>
  <c r="AO866" i="1" s="1"/>
  <c r="BE866" i="1" s="1"/>
  <c r="AN882" i="1"/>
  <c r="AO882" i="1" s="1"/>
  <c r="BE882" i="1" s="1"/>
  <c r="AN831" i="1"/>
  <c r="AO831" i="1" s="1"/>
  <c r="BE831" i="1" s="1"/>
  <c r="AN847" i="1"/>
  <c r="AO847" i="1" s="1"/>
  <c r="BE847" i="1" s="1"/>
  <c r="AN863" i="1"/>
  <c r="AO863" i="1" s="1"/>
  <c r="BE863" i="1" s="1"/>
  <c r="AN879" i="1"/>
  <c r="AO879" i="1" s="1"/>
  <c r="BE879" i="1" s="1"/>
  <c r="AN868" i="1"/>
  <c r="AO868" i="1" s="1"/>
  <c r="BE868" i="1" s="1"/>
  <c r="AN853" i="1"/>
  <c r="AO853" i="1" s="1"/>
  <c r="BE853" i="1" s="1"/>
  <c r="AN838" i="1"/>
  <c r="AO838" i="1" s="1"/>
  <c r="BE838" i="1" s="1"/>
  <c r="AN886" i="1"/>
  <c r="AO886" i="1" s="1"/>
  <c r="BE886" i="1" s="1"/>
  <c r="AN867" i="1"/>
  <c r="AO867" i="1" s="1"/>
  <c r="BE867" i="1" s="1"/>
  <c r="AO891" i="1" l="1"/>
  <c r="BE891" i="1" s="1"/>
  <c r="AN904" i="1"/>
  <c r="AO904" i="1" s="1"/>
  <c r="BE904" i="1" s="1"/>
  <c r="AN897" i="1"/>
  <c r="AO897" i="1" s="1"/>
  <c r="BE897" i="1" s="1"/>
  <c r="AN913" i="1"/>
  <c r="AO913" i="1" s="1"/>
  <c r="BE913" i="1" s="1"/>
  <c r="AN906" i="1"/>
  <c r="AO906" i="1" s="1"/>
  <c r="BE906" i="1" s="1"/>
  <c r="AN899" i="1"/>
  <c r="AO899" i="1" s="1"/>
  <c r="BE899" i="1" s="1"/>
  <c r="AN915" i="1"/>
  <c r="AN892" i="1"/>
  <c r="AO892" i="1" s="1"/>
  <c r="BE892" i="1" s="1"/>
  <c r="AN908" i="1"/>
  <c r="AO908" i="1" s="1"/>
  <c r="BE908" i="1" s="1"/>
  <c r="AN901" i="1"/>
  <c r="AO901" i="1" s="1"/>
  <c r="BE901" i="1" s="1"/>
  <c r="AN894" i="1"/>
  <c r="AO894" i="1" s="1"/>
  <c r="BE894" i="1" s="1"/>
  <c r="AN910" i="1"/>
  <c r="AO910" i="1" s="1"/>
  <c r="BE910" i="1" s="1"/>
  <c r="AN903" i="1"/>
  <c r="AO903" i="1" s="1"/>
  <c r="BE903" i="1" s="1"/>
  <c r="AN893" i="1"/>
  <c r="AO893" i="1" s="1"/>
  <c r="BE893" i="1" s="1"/>
  <c r="AN902" i="1"/>
  <c r="AO902" i="1" s="1"/>
  <c r="BE902" i="1" s="1"/>
  <c r="AN911" i="1"/>
  <c r="AO911" i="1" s="1"/>
  <c r="BE911" i="1" s="1"/>
  <c r="AN896" i="1"/>
  <c r="AO896" i="1" s="1"/>
  <c r="BE896" i="1" s="1"/>
  <c r="AN912" i="1"/>
  <c r="AO912" i="1" s="1"/>
  <c r="BE912" i="1" s="1"/>
  <c r="AN905" i="1"/>
  <c r="AO905" i="1" s="1"/>
  <c r="BE905" i="1" s="1"/>
  <c r="AN898" i="1"/>
  <c r="AO898" i="1" s="1"/>
  <c r="BE898" i="1" s="1"/>
  <c r="AN914" i="1"/>
  <c r="AO914" i="1" s="1"/>
  <c r="BE914" i="1" s="1"/>
  <c r="AN907" i="1"/>
  <c r="AO907" i="1" s="1"/>
  <c r="BE907" i="1" s="1"/>
  <c r="AN900" i="1"/>
  <c r="AO900" i="1" s="1"/>
  <c r="BE900" i="1" s="1"/>
  <c r="AN909" i="1"/>
  <c r="AO909" i="1" s="1"/>
  <c r="BE909" i="1" s="1"/>
  <c r="AN895" i="1"/>
  <c r="AO895" i="1" s="1"/>
  <c r="BE895" i="1" s="1"/>
  <c r="AO915" i="1" l="1"/>
  <c r="BE915" i="1" s="1"/>
  <c r="AN924" i="1"/>
  <c r="AO924" i="1" s="1"/>
  <c r="BE924" i="1" s="1"/>
  <c r="AN940" i="1"/>
  <c r="AO940" i="1" s="1"/>
  <c r="BE940" i="1" s="1"/>
  <c r="AN921" i="1"/>
  <c r="AO921" i="1" s="1"/>
  <c r="BE921" i="1" s="1"/>
  <c r="AN937" i="1"/>
  <c r="AO937" i="1" s="1"/>
  <c r="BE937" i="1" s="1"/>
  <c r="AN918" i="1"/>
  <c r="AO918" i="1" s="1"/>
  <c r="BE918" i="1" s="1"/>
  <c r="AN934" i="1"/>
  <c r="AO934" i="1" s="1"/>
  <c r="BE934" i="1" s="1"/>
  <c r="AN950" i="1"/>
  <c r="AO950" i="1" s="1"/>
  <c r="BE950" i="1" s="1"/>
  <c r="AN931" i="1"/>
  <c r="AO931" i="1" s="1"/>
  <c r="BE931" i="1" s="1"/>
  <c r="AN947" i="1"/>
  <c r="AO947" i="1" s="1"/>
  <c r="BE947" i="1" s="1"/>
  <c r="AN917" i="1"/>
  <c r="AO917" i="1" s="1"/>
  <c r="BE917" i="1" s="1"/>
  <c r="AN930" i="1"/>
  <c r="AO930" i="1" s="1"/>
  <c r="BE930" i="1" s="1"/>
  <c r="AN943" i="1"/>
  <c r="AO943" i="1" s="1"/>
  <c r="BE943" i="1" s="1"/>
  <c r="AN928" i="1"/>
  <c r="AO928" i="1" s="1"/>
  <c r="BE928" i="1" s="1"/>
  <c r="AN944" i="1"/>
  <c r="AO944" i="1" s="1"/>
  <c r="BE944" i="1" s="1"/>
  <c r="AN925" i="1"/>
  <c r="AO925" i="1" s="1"/>
  <c r="BE925" i="1" s="1"/>
  <c r="AN941" i="1"/>
  <c r="AO941" i="1" s="1"/>
  <c r="BE941" i="1" s="1"/>
  <c r="AN922" i="1"/>
  <c r="AO922" i="1" s="1"/>
  <c r="BE922" i="1" s="1"/>
  <c r="AN938" i="1"/>
  <c r="AO938" i="1" s="1"/>
  <c r="BE938" i="1" s="1"/>
  <c r="AN919" i="1"/>
  <c r="AO919" i="1" s="1"/>
  <c r="BE919" i="1" s="1"/>
  <c r="AN935" i="1"/>
  <c r="AO935" i="1" s="1"/>
  <c r="BE935" i="1" s="1"/>
  <c r="AN951" i="1"/>
  <c r="AN936" i="1"/>
  <c r="AO936" i="1" s="1"/>
  <c r="BE936" i="1" s="1"/>
  <c r="AN949" i="1"/>
  <c r="AO949" i="1" s="1"/>
  <c r="BE949" i="1" s="1"/>
  <c r="AN927" i="1"/>
  <c r="AO927" i="1" s="1"/>
  <c r="BE927" i="1" s="1"/>
  <c r="AN916" i="1"/>
  <c r="AO916" i="1" s="1"/>
  <c r="BE916" i="1" s="1"/>
  <c r="AN932" i="1"/>
  <c r="AO932" i="1" s="1"/>
  <c r="BE932" i="1" s="1"/>
  <c r="AN948" i="1"/>
  <c r="AO948" i="1" s="1"/>
  <c r="BE948" i="1" s="1"/>
  <c r="AN929" i="1"/>
  <c r="AO929" i="1" s="1"/>
  <c r="BE929" i="1" s="1"/>
  <c r="AN945" i="1"/>
  <c r="AO945" i="1" s="1"/>
  <c r="BE945" i="1" s="1"/>
  <c r="AN926" i="1"/>
  <c r="AO926" i="1" s="1"/>
  <c r="BE926" i="1" s="1"/>
  <c r="AN942" i="1"/>
  <c r="AO942" i="1" s="1"/>
  <c r="BE942" i="1" s="1"/>
  <c r="AN923" i="1"/>
  <c r="AO923" i="1" s="1"/>
  <c r="BE923" i="1" s="1"/>
  <c r="AN939" i="1"/>
  <c r="AO939" i="1" s="1"/>
  <c r="BE939" i="1" s="1"/>
  <c r="AN920" i="1"/>
  <c r="AO920" i="1" s="1"/>
  <c r="BE920" i="1" s="1"/>
  <c r="AN933" i="1"/>
  <c r="AO933" i="1" s="1"/>
  <c r="BE933" i="1" s="1"/>
  <c r="AN946" i="1"/>
  <c r="AO946" i="1" s="1"/>
  <c r="BE946" i="1" s="1"/>
  <c r="AO951" i="1" l="1"/>
  <c r="BE951" i="1" s="1"/>
  <c r="AN965" i="1"/>
  <c r="AN956" i="1"/>
  <c r="AO956" i="1" s="1"/>
  <c r="BE956" i="1" s="1"/>
  <c r="AN957" i="1"/>
  <c r="AO957" i="1" s="1"/>
  <c r="BE957" i="1" s="1"/>
  <c r="AN962" i="1"/>
  <c r="AO962" i="1" s="1"/>
  <c r="BE962" i="1" s="1"/>
  <c r="AN958" i="1"/>
  <c r="AO958" i="1" s="1"/>
  <c r="BE958" i="1" s="1"/>
  <c r="AN960" i="1"/>
  <c r="AO960" i="1" s="1"/>
  <c r="BE960" i="1" s="1"/>
  <c r="AN961" i="1"/>
  <c r="AO961" i="1" s="1"/>
  <c r="BE961" i="1" s="1"/>
  <c r="AN955" i="1"/>
  <c r="AO955" i="1" s="1"/>
  <c r="BE955" i="1" s="1"/>
  <c r="AN952" i="1"/>
  <c r="AO952" i="1" s="1"/>
  <c r="BE952" i="1" s="1"/>
  <c r="AN953" i="1"/>
  <c r="AO953" i="1" s="1"/>
  <c r="BE953" i="1" s="1"/>
  <c r="AN964" i="1"/>
  <c r="AO964" i="1" s="1"/>
  <c r="BE964" i="1" s="1"/>
  <c r="AN954" i="1"/>
  <c r="AO954" i="1" s="1"/>
  <c r="BE954" i="1" s="1"/>
  <c r="AN959" i="1"/>
  <c r="AO959" i="1" s="1"/>
  <c r="BE959" i="1" s="1"/>
  <c r="AN963" i="1"/>
  <c r="AO963" i="1" s="1"/>
  <c r="BE963" i="1" s="1"/>
  <c r="AO965" i="1" l="1"/>
  <c r="BE965" i="1" s="1"/>
  <c r="AN1013" i="1"/>
  <c r="AN1016" i="1"/>
  <c r="AN1023" i="1"/>
  <c r="AN1026" i="1"/>
  <c r="AN1017" i="1"/>
  <c r="AN1020" i="1"/>
  <c r="AN1027" i="1"/>
  <c r="AN1030" i="1"/>
  <c r="AN1009" i="1"/>
  <c r="AN1012" i="1"/>
  <c r="AN1019" i="1"/>
  <c r="AN1022" i="1"/>
  <c r="AN1021" i="1"/>
  <c r="AN1024" i="1"/>
  <c r="AN1031" i="1"/>
  <c r="AN975" i="1"/>
  <c r="AN968" i="1"/>
  <c r="AN1032" i="1"/>
  <c r="AN983" i="1"/>
  <c r="AN998" i="1"/>
  <c r="AN973" i="1"/>
  <c r="AN997" i="1"/>
  <c r="AN1000" i="1"/>
  <c r="AN1007" i="1"/>
  <c r="AN1010" i="1"/>
  <c r="AN1001" i="1"/>
  <c r="AN1004" i="1"/>
  <c r="AN1011" i="1"/>
  <c r="AN1014" i="1"/>
  <c r="AN969" i="1"/>
  <c r="AN972" i="1"/>
  <c r="AN996" i="1"/>
  <c r="AN1003" i="1"/>
  <c r="AN1006" i="1"/>
  <c r="AN1005" i="1"/>
  <c r="AN1008" i="1"/>
  <c r="AN1015" i="1"/>
  <c r="AN1018" i="1"/>
  <c r="AN966" i="1"/>
  <c r="AN999" i="1"/>
  <c r="AN1002" i="1"/>
  <c r="AN1029" i="1"/>
  <c r="AN980" i="1"/>
  <c r="AN986" i="1"/>
  <c r="AN989" i="1"/>
  <c r="AN967" i="1"/>
  <c r="AN970" i="1"/>
  <c r="AN990" i="1"/>
  <c r="AN993" i="1"/>
  <c r="AN971" i="1"/>
  <c r="AN974" i="1"/>
  <c r="AN982" i="1"/>
  <c r="AN985" i="1"/>
  <c r="AN992" i="1"/>
  <c r="AN995" i="1"/>
  <c r="AN994" i="1"/>
  <c r="AN984" i="1"/>
  <c r="AN1028" i="1"/>
  <c r="AN981" i="1"/>
  <c r="AN1033" i="1"/>
  <c r="AN979" i="1"/>
  <c r="AN991" i="1"/>
  <c r="AN977" i="1"/>
  <c r="AN1025" i="1"/>
  <c r="AN978" i="1"/>
  <c r="AN987" i="1"/>
  <c r="AN976" i="1"/>
  <c r="AN988" i="1"/>
  <c r="AO976" i="1" l="1"/>
  <c r="BE976" i="1" s="1"/>
  <c r="AO995" i="1"/>
  <c r="BE995" i="1" s="1"/>
  <c r="AO970" i="1"/>
  <c r="BE970" i="1" s="1"/>
  <c r="AO1005" i="1"/>
  <c r="BE1005" i="1" s="1"/>
  <c r="AO1004" i="1"/>
  <c r="BE1004" i="1" s="1"/>
  <c r="AO1031" i="1"/>
  <c r="BE1031" i="1" s="1"/>
  <c r="AO1027" i="1"/>
  <c r="BE1027" i="1" s="1"/>
  <c r="AO987" i="1"/>
  <c r="BE987" i="1" s="1"/>
  <c r="AO991" i="1"/>
  <c r="BE991" i="1" s="1"/>
  <c r="AO1028" i="1"/>
  <c r="BE1028" i="1" s="1"/>
  <c r="AO992" i="1"/>
  <c r="BE992" i="1" s="1"/>
  <c r="AO971" i="1"/>
  <c r="BE971" i="1" s="1"/>
  <c r="AO967" i="1"/>
  <c r="BE967" i="1" s="1"/>
  <c r="AO1029" i="1"/>
  <c r="BE1029" i="1" s="1"/>
  <c r="AO1018" i="1"/>
  <c r="BE1018" i="1" s="1"/>
  <c r="AO1006" i="1"/>
  <c r="BE1006" i="1" s="1"/>
  <c r="AO969" i="1"/>
  <c r="BE969" i="1" s="1"/>
  <c r="AO1001" i="1"/>
  <c r="BE1001" i="1" s="1"/>
  <c r="AO997" i="1"/>
  <c r="BE997" i="1" s="1"/>
  <c r="AO1032" i="1"/>
  <c r="BE1032" i="1" s="1"/>
  <c r="AO1024" i="1"/>
  <c r="BE1024" i="1" s="1"/>
  <c r="AO1012" i="1"/>
  <c r="BE1012" i="1" s="1"/>
  <c r="AO1020" i="1"/>
  <c r="BE1020" i="1" s="1"/>
  <c r="AO1016" i="1"/>
  <c r="BE1016" i="1" s="1"/>
  <c r="AO981" i="1"/>
  <c r="BE981" i="1" s="1"/>
  <c r="AO980" i="1"/>
  <c r="BE980" i="1" s="1"/>
  <c r="AO972" i="1"/>
  <c r="BE972" i="1" s="1"/>
  <c r="AO1000" i="1"/>
  <c r="BE1000" i="1" s="1"/>
  <c r="AO983" i="1"/>
  <c r="BE983" i="1" s="1"/>
  <c r="AO1023" i="1"/>
  <c r="BE1023" i="1" s="1"/>
  <c r="AO978" i="1"/>
  <c r="BE978" i="1" s="1"/>
  <c r="AO979" i="1"/>
  <c r="BE979" i="1" s="1"/>
  <c r="AO984" i="1"/>
  <c r="BE984" i="1" s="1"/>
  <c r="AO985" i="1"/>
  <c r="BE985" i="1" s="1"/>
  <c r="AO993" i="1"/>
  <c r="BE993" i="1" s="1"/>
  <c r="AO989" i="1"/>
  <c r="BE989" i="1" s="1"/>
  <c r="AO1002" i="1"/>
  <c r="BE1002" i="1" s="1"/>
  <c r="AO1015" i="1"/>
  <c r="BE1015" i="1" s="1"/>
  <c r="AO1003" i="1"/>
  <c r="BE1003" i="1" s="1"/>
  <c r="AO1014" i="1"/>
  <c r="BE1014" i="1" s="1"/>
  <c r="AO1010" i="1"/>
  <c r="BE1010" i="1" s="1"/>
  <c r="AO973" i="1"/>
  <c r="BE973" i="1" s="1"/>
  <c r="AO968" i="1"/>
  <c r="BE968" i="1" s="1"/>
  <c r="AO1021" i="1"/>
  <c r="BE1021" i="1" s="1"/>
  <c r="AO1009" i="1"/>
  <c r="BE1009" i="1" s="1"/>
  <c r="AO1017" i="1"/>
  <c r="BE1017" i="1" s="1"/>
  <c r="AO1013" i="1"/>
  <c r="BE1013" i="1" s="1"/>
  <c r="AO977" i="1"/>
  <c r="BE977" i="1" s="1"/>
  <c r="AO974" i="1"/>
  <c r="BE974" i="1" s="1"/>
  <c r="AO966" i="1"/>
  <c r="BE966" i="1" s="1"/>
  <c r="AO1019" i="1"/>
  <c r="BE1019" i="1" s="1"/>
  <c r="AO988" i="1"/>
  <c r="BE988" i="1" s="1"/>
  <c r="AO1025" i="1"/>
  <c r="BE1025" i="1" s="1"/>
  <c r="AO1033" i="1"/>
  <c r="BE1033" i="1" s="1"/>
  <c r="AN1037" i="1"/>
  <c r="AN1053" i="1"/>
  <c r="AN1069" i="1"/>
  <c r="AN1050" i="1"/>
  <c r="AN1066" i="1"/>
  <c r="AN1043" i="1"/>
  <c r="AN1059" i="1"/>
  <c r="AN1040" i="1"/>
  <c r="AN1056" i="1"/>
  <c r="AN1041" i="1"/>
  <c r="AN1057" i="1"/>
  <c r="AN1038" i="1"/>
  <c r="AN1054" i="1"/>
  <c r="AN1034" i="1"/>
  <c r="AN1047" i="1"/>
  <c r="AN1063" i="1"/>
  <c r="AN1044" i="1"/>
  <c r="AN1060" i="1"/>
  <c r="AN1045" i="1"/>
  <c r="AN1061" i="1"/>
  <c r="AN1042" i="1"/>
  <c r="AN1058" i="1"/>
  <c r="AN1035" i="1"/>
  <c r="AN1051" i="1"/>
  <c r="AN1067" i="1"/>
  <c r="AN1048" i="1"/>
  <c r="AN1064" i="1"/>
  <c r="AN1046" i="1"/>
  <c r="AN1036" i="1"/>
  <c r="AN1049" i="1"/>
  <c r="AN1065" i="1"/>
  <c r="AN1055" i="1"/>
  <c r="AN1062" i="1"/>
  <c r="AN1052" i="1"/>
  <c r="AN1039" i="1"/>
  <c r="AN1068" i="1"/>
  <c r="AO994" i="1"/>
  <c r="BE994" i="1" s="1"/>
  <c r="AO982" i="1"/>
  <c r="BE982" i="1" s="1"/>
  <c r="AO990" i="1"/>
  <c r="BE990" i="1" s="1"/>
  <c r="AO986" i="1"/>
  <c r="BE986" i="1" s="1"/>
  <c r="AO999" i="1"/>
  <c r="BE999" i="1" s="1"/>
  <c r="AO1008" i="1"/>
  <c r="BE1008" i="1" s="1"/>
  <c r="AO996" i="1"/>
  <c r="BE996" i="1" s="1"/>
  <c r="AO1011" i="1"/>
  <c r="BE1011" i="1" s="1"/>
  <c r="AO1007" i="1"/>
  <c r="BE1007" i="1" s="1"/>
  <c r="AO998" i="1"/>
  <c r="BE998" i="1" s="1"/>
  <c r="AO975" i="1"/>
  <c r="BE975" i="1" s="1"/>
  <c r="AO1022" i="1"/>
  <c r="BE1022" i="1" s="1"/>
  <c r="AO1030" i="1"/>
  <c r="BE1030" i="1" s="1"/>
  <c r="AO1026" i="1"/>
  <c r="BE1026" i="1" s="1"/>
  <c r="AO1068" i="1" l="1"/>
  <c r="BE1068" i="1" s="1"/>
  <c r="AO1051" i="1"/>
  <c r="BE1051" i="1" s="1"/>
  <c r="AO1038" i="1"/>
  <c r="BE1038" i="1" s="1"/>
  <c r="AO1039" i="1"/>
  <c r="BE1039" i="1" s="1"/>
  <c r="AO1065" i="1"/>
  <c r="BE1065" i="1" s="1"/>
  <c r="AO1064" i="1"/>
  <c r="BE1064" i="1" s="1"/>
  <c r="AO1035" i="1"/>
  <c r="BE1035" i="1" s="1"/>
  <c r="AO1045" i="1"/>
  <c r="BE1045" i="1" s="1"/>
  <c r="AO1047" i="1"/>
  <c r="BE1047" i="1" s="1"/>
  <c r="AO1057" i="1"/>
  <c r="BE1057" i="1" s="1"/>
  <c r="AO1059" i="1"/>
  <c r="BE1059" i="1" s="1"/>
  <c r="AO1069" i="1"/>
  <c r="BE1069" i="1" s="1"/>
  <c r="AN1082" i="1"/>
  <c r="AN1071" i="1"/>
  <c r="AN1087" i="1"/>
  <c r="AN1076" i="1"/>
  <c r="AN1092" i="1"/>
  <c r="AN1085" i="1"/>
  <c r="AN1086" i="1"/>
  <c r="AN1075" i="1"/>
  <c r="AN1091" i="1"/>
  <c r="AN1080" i="1"/>
  <c r="AN1073" i="1"/>
  <c r="AN1089" i="1"/>
  <c r="AN1074" i="1"/>
  <c r="AN1090" i="1"/>
  <c r="AN1079" i="1"/>
  <c r="AN1070" i="1"/>
  <c r="AN1084" i="1"/>
  <c r="AN1077" i="1"/>
  <c r="AN1093" i="1"/>
  <c r="AN1083" i="1"/>
  <c r="AN1078" i="1"/>
  <c r="AN1094" i="1"/>
  <c r="AN1081" i="1"/>
  <c r="AN1072" i="1"/>
  <c r="AN1088" i="1"/>
  <c r="AO1046" i="1"/>
  <c r="BE1046" i="1" s="1"/>
  <c r="AO1063" i="1"/>
  <c r="BE1063" i="1" s="1"/>
  <c r="AO1040" i="1"/>
  <c r="BE1040" i="1" s="1"/>
  <c r="AO1052" i="1"/>
  <c r="BE1052" i="1" s="1"/>
  <c r="AO1049" i="1"/>
  <c r="BE1049" i="1" s="1"/>
  <c r="AO1048" i="1"/>
  <c r="BE1048" i="1" s="1"/>
  <c r="AO1058" i="1"/>
  <c r="BE1058" i="1" s="1"/>
  <c r="AO1060" i="1"/>
  <c r="BE1060" i="1" s="1"/>
  <c r="AO1034" i="1"/>
  <c r="BE1034" i="1" s="1"/>
  <c r="AO1041" i="1"/>
  <c r="BE1041" i="1" s="1"/>
  <c r="AO1043" i="1"/>
  <c r="BE1043" i="1" s="1"/>
  <c r="AO1053" i="1"/>
  <c r="BE1053" i="1" s="1"/>
  <c r="AO1055" i="1"/>
  <c r="BE1055" i="1" s="1"/>
  <c r="AO1061" i="1"/>
  <c r="BE1061" i="1" s="1"/>
  <c r="AO1050" i="1"/>
  <c r="BE1050" i="1" s="1"/>
  <c r="AO1062" i="1"/>
  <c r="BE1062" i="1" s="1"/>
  <c r="AO1036" i="1"/>
  <c r="BE1036" i="1" s="1"/>
  <c r="AO1067" i="1"/>
  <c r="BE1067" i="1" s="1"/>
  <c r="AO1042" i="1"/>
  <c r="BE1042" i="1" s="1"/>
  <c r="AO1044" i="1"/>
  <c r="BE1044" i="1" s="1"/>
  <c r="AO1054" i="1"/>
  <c r="BE1054" i="1" s="1"/>
  <c r="AO1056" i="1"/>
  <c r="BE1056" i="1" s="1"/>
  <c r="AO1066" i="1"/>
  <c r="BE1066" i="1" s="1"/>
  <c r="AO1037" i="1"/>
  <c r="BE1037" i="1" s="1"/>
  <c r="AO1083" i="1" l="1"/>
  <c r="BE1083" i="1" s="1"/>
  <c r="AO1075" i="1"/>
  <c r="BE1075" i="1" s="1"/>
  <c r="AO1081" i="1"/>
  <c r="BE1081" i="1" s="1"/>
  <c r="AO1093" i="1"/>
  <c r="BE1093" i="1" s="1"/>
  <c r="AO1079" i="1"/>
  <c r="BE1079" i="1" s="1"/>
  <c r="AO1073" i="1"/>
  <c r="BE1073" i="1" s="1"/>
  <c r="AO1086" i="1"/>
  <c r="BE1086" i="1" s="1"/>
  <c r="AO1087" i="1"/>
  <c r="BE1087" i="1" s="1"/>
  <c r="AO1072" i="1"/>
  <c r="BE1072" i="1" s="1"/>
  <c r="AO1089" i="1"/>
  <c r="BE1089" i="1" s="1"/>
  <c r="AO1076" i="1"/>
  <c r="BE1076" i="1" s="1"/>
  <c r="AO1094" i="1"/>
  <c r="BE1094" i="1" s="1"/>
  <c r="AN1107" i="1"/>
  <c r="AN1108" i="1"/>
  <c r="AN1109" i="1"/>
  <c r="AN1096" i="1"/>
  <c r="AN1097" i="1"/>
  <c r="AN1098" i="1"/>
  <c r="AN1099" i="1"/>
  <c r="AN1100" i="1"/>
  <c r="AN1101" i="1"/>
  <c r="AN1102" i="1"/>
  <c r="AN1103" i="1"/>
  <c r="AN1104" i="1"/>
  <c r="AN1095" i="1"/>
  <c r="AN1105" i="1"/>
  <c r="AN1106" i="1"/>
  <c r="AO1077" i="1"/>
  <c r="BE1077" i="1" s="1"/>
  <c r="AO1090" i="1"/>
  <c r="BE1090" i="1" s="1"/>
  <c r="AO1080" i="1"/>
  <c r="BE1080" i="1" s="1"/>
  <c r="AO1085" i="1"/>
  <c r="BE1085" i="1" s="1"/>
  <c r="AO1071" i="1"/>
  <c r="BE1071" i="1" s="1"/>
  <c r="AO1070" i="1"/>
  <c r="BE1070" i="1" s="1"/>
  <c r="AO1088" i="1"/>
  <c r="BE1088" i="1" s="1"/>
  <c r="AO1078" i="1"/>
  <c r="BE1078" i="1" s="1"/>
  <c r="AO1084" i="1"/>
  <c r="BE1084" i="1" s="1"/>
  <c r="AO1074" i="1"/>
  <c r="BE1074" i="1" s="1"/>
  <c r="AO1091" i="1"/>
  <c r="BE1091" i="1" s="1"/>
  <c r="AO1092" i="1"/>
  <c r="BE1092" i="1" s="1"/>
  <c r="AO1082" i="1"/>
  <c r="BE1082" i="1" s="1"/>
  <c r="AO1096" i="1" l="1"/>
  <c r="BE1096" i="1" s="1"/>
  <c r="AO1106" i="1"/>
  <c r="BE1106" i="1" s="1"/>
  <c r="AO1103" i="1"/>
  <c r="BE1103" i="1" s="1"/>
  <c r="AO1099" i="1"/>
  <c r="BE1099" i="1" s="1"/>
  <c r="AO1109" i="1"/>
  <c r="BE1109" i="1" s="1"/>
  <c r="AN1114" i="1"/>
  <c r="AN1110" i="1"/>
  <c r="AO1110" i="1" s="1"/>
  <c r="BE1110" i="1" s="1"/>
  <c r="AN1117" i="1"/>
  <c r="AN1118" i="1"/>
  <c r="AN1112" i="1"/>
  <c r="AN1111" i="1"/>
  <c r="AN1116" i="1"/>
  <c r="AN1115" i="1"/>
  <c r="AN1113" i="1"/>
  <c r="AO1104" i="1"/>
  <c r="BE1104" i="1" s="1"/>
  <c r="AO1105" i="1"/>
  <c r="BE1105" i="1" s="1"/>
  <c r="AO1102" i="1"/>
  <c r="BE1102" i="1" s="1"/>
  <c r="AO1098" i="1"/>
  <c r="BE1098" i="1" s="1"/>
  <c r="AO1108" i="1"/>
  <c r="BE1108" i="1" s="1"/>
  <c r="AO1100" i="1"/>
  <c r="BE1100" i="1" s="1"/>
  <c r="AO1095" i="1"/>
  <c r="BE1095" i="1" s="1"/>
  <c r="AO1101" i="1"/>
  <c r="BE1101" i="1" s="1"/>
  <c r="AO1097" i="1"/>
  <c r="BE1097" i="1" s="1"/>
  <c r="AO1107" i="1"/>
  <c r="BE1107" i="1" s="1"/>
  <c r="AO1111" i="1" l="1"/>
  <c r="BE1111" i="1" s="1"/>
  <c r="AO1112" i="1"/>
  <c r="BE1112" i="1" s="1"/>
  <c r="AO1114" i="1"/>
  <c r="BE1114" i="1" s="1"/>
  <c r="AO1113" i="1"/>
  <c r="BE1113" i="1" s="1"/>
  <c r="AO1115" i="1"/>
  <c r="BE1115" i="1" s="1"/>
  <c r="AO1118" i="1"/>
  <c r="BE1118" i="1" s="1"/>
  <c r="AN1122" i="1"/>
  <c r="AN1138" i="1"/>
  <c r="AN1127" i="1"/>
  <c r="AN1143" i="1"/>
  <c r="AN1132" i="1"/>
  <c r="AN1121" i="1"/>
  <c r="AN1137" i="1"/>
  <c r="AN1123" i="1"/>
  <c r="AN1144" i="1"/>
  <c r="AN1126" i="1"/>
  <c r="AN1142" i="1"/>
  <c r="AN1131" i="1"/>
  <c r="AN1120" i="1"/>
  <c r="AN1136" i="1"/>
  <c r="AN1125" i="1"/>
  <c r="AN1141" i="1"/>
  <c r="AN1134" i="1"/>
  <c r="AN1128" i="1"/>
  <c r="AN1133" i="1"/>
  <c r="AN1130" i="1"/>
  <c r="AN1119" i="1"/>
  <c r="AN1135" i="1"/>
  <c r="AN1124" i="1"/>
  <c r="AN1140" i="1"/>
  <c r="AN1129" i="1"/>
  <c r="AN1145" i="1"/>
  <c r="AN1139" i="1"/>
  <c r="AO1116" i="1"/>
  <c r="BE1116" i="1" s="1"/>
  <c r="AO1117" i="1"/>
  <c r="BE1117" i="1" s="1"/>
  <c r="AO1130" i="1" l="1"/>
  <c r="BE1130" i="1" s="1"/>
  <c r="AO1123" i="1"/>
  <c r="BE1123" i="1" s="1"/>
  <c r="AO1143" i="1"/>
  <c r="BE1143" i="1" s="1"/>
  <c r="AO1139" i="1"/>
  <c r="BE1139" i="1" s="1"/>
  <c r="AO1124" i="1"/>
  <c r="BE1124" i="1" s="1"/>
  <c r="AO1133" i="1"/>
  <c r="BE1133" i="1" s="1"/>
  <c r="AO1125" i="1"/>
  <c r="BE1125" i="1" s="1"/>
  <c r="AO1142" i="1"/>
  <c r="BE1142" i="1" s="1"/>
  <c r="AO1137" i="1"/>
  <c r="BE1137" i="1" s="1"/>
  <c r="AO1127" i="1"/>
  <c r="BE1127" i="1" s="1"/>
  <c r="AO1141" i="1"/>
  <c r="BE1141" i="1" s="1"/>
  <c r="AO1145" i="1"/>
  <c r="BE1145" i="1" s="1"/>
  <c r="AN1152" i="1"/>
  <c r="AN1153" i="1"/>
  <c r="AN1154" i="1"/>
  <c r="AN1159" i="1"/>
  <c r="AN1148" i="1"/>
  <c r="AN1149" i="1"/>
  <c r="AN1155" i="1"/>
  <c r="AN1156" i="1"/>
  <c r="AN1157" i="1"/>
  <c r="AN1158" i="1"/>
  <c r="AN1150" i="1"/>
  <c r="AN1147" i="1"/>
  <c r="AN1146" i="1"/>
  <c r="AN1151" i="1"/>
  <c r="AO1135" i="1"/>
  <c r="BE1135" i="1" s="1"/>
  <c r="AO1128" i="1"/>
  <c r="BE1128" i="1" s="1"/>
  <c r="AO1136" i="1"/>
  <c r="BE1136" i="1" s="1"/>
  <c r="AO1126" i="1"/>
  <c r="BE1126" i="1" s="1"/>
  <c r="AO1121" i="1"/>
  <c r="BE1121" i="1" s="1"/>
  <c r="AO1138" i="1"/>
  <c r="BE1138" i="1" s="1"/>
  <c r="AO1140" i="1"/>
  <c r="BE1140" i="1" s="1"/>
  <c r="AO1131" i="1"/>
  <c r="BE1131" i="1" s="1"/>
  <c r="AO1129" i="1"/>
  <c r="BE1129" i="1" s="1"/>
  <c r="AO1119" i="1"/>
  <c r="BE1119" i="1" s="1"/>
  <c r="AO1134" i="1"/>
  <c r="BE1134" i="1" s="1"/>
  <c r="AO1120" i="1"/>
  <c r="BE1120" i="1" s="1"/>
  <c r="AO1144" i="1"/>
  <c r="BE1144" i="1" s="1"/>
  <c r="AO1132" i="1"/>
  <c r="BE1132" i="1" s="1"/>
  <c r="AO1122" i="1"/>
  <c r="BE1122" i="1" s="1"/>
  <c r="AO1147" i="1" l="1"/>
  <c r="BE1147" i="1" s="1"/>
  <c r="AO1159" i="1"/>
  <c r="BE1159" i="1" s="1"/>
  <c r="AN1160" i="1"/>
  <c r="AN1207" i="1"/>
  <c r="AN1254" i="1"/>
  <c r="AN1190" i="1"/>
  <c r="AN1237" i="1"/>
  <c r="AN1173" i="1"/>
  <c r="AN1220" i="1"/>
  <c r="AN1211" i="1"/>
  <c r="AN1258" i="1"/>
  <c r="AN1194" i="1"/>
  <c r="AN1241" i="1"/>
  <c r="AN1177" i="1"/>
  <c r="AN1224" i="1"/>
  <c r="AN1235" i="1"/>
  <c r="AN1171" i="1"/>
  <c r="AN1218" i="1"/>
  <c r="AN1265" i="1"/>
  <c r="AN1201" i="1"/>
  <c r="AN1248" i="1"/>
  <c r="AN1184" i="1"/>
  <c r="AN1247" i="1"/>
  <c r="AN1183" i="1"/>
  <c r="AN1230" i="1"/>
  <c r="AN1166" i="1"/>
  <c r="AN1213" i="1"/>
  <c r="AN1260" i="1"/>
  <c r="AN1196" i="1"/>
  <c r="AN1198" i="1"/>
  <c r="AN1245" i="1"/>
  <c r="AN1206" i="1"/>
  <c r="AN1189" i="1"/>
  <c r="AN1164" i="1"/>
  <c r="AN1255" i="1"/>
  <c r="AN1191" i="1"/>
  <c r="AN1238" i="1"/>
  <c r="AN1174" i="1"/>
  <c r="AN1221" i="1"/>
  <c r="AN1268" i="1"/>
  <c r="AN1204" i="1"/>
  <c r="AN1259" i="1"/>
  <c r="AN1195" i="1"/>
  <c r="AN1242" i="1"/>
  <c r="AN1178" i="1"/>
  <c r="AN1225" i="1"/>
  <c r="AN1161" i="1"/>
  <c r="AN1208" i="1"/>
  <c r="AN1219" i="1"/>
  <c r="AN1266" i="1"/>
  <c r="AN1202" i="1"/>
  <c r="AN1249" i="1"/>
  <c r="AN1185" i="1"/>
  <c r="AN1232" i="1"/>
  <c r="AN1168" i="1"/>
  <c r="AN1231" i="1"/>
  <c r="AN1167" i="1"/>
  <c r="AN1214" i="1"/>
  <c r="AN1261" i="1"/>
  <c r="AN1197" i="1"/>
  <c r="AN1244" i="1"/>
  <c r="AN1180" i="1"/>
  <c r="AN1262" i="1"/>
  <c r="AN1228" i="1"/>
  <c r="AN1223" i="1"/>
  <c r="AN1253" i="1"/>
  <c r="AN1172" i="1"/>
  <c r="AN1176" i="1"/>
  <c r="AN1239" i="1"/>
  <c r="AN1175" i="1"/>
  <c r="AN1222" i="1"/>
  <c r="AN1269" i="1"/>
  <c r="AN1205" i="1"/>
  <c r="AN1252" i="1"/>
  <c r="AN1188" i="1"/>
  <c r="AN1243" i="1"/>
  <c r="AN1179" i="1"/>
  <c r="AN1226" i="1"/>
  <c r="AN1162" i="1"/>
  <c r="AN1209" i="1"/>
  <c r="AN1256" i="1"/>
  <c r="AN1192" i="1"/>
  <c r="AN1267" i="1"/>
  <c r="AN1203" i="1"/>
  <c r="AN1250" i="1"/>
  <c r="AN1186" i="1"/>
  <c r="AN1233" i="1"/>
  <c r="AN1169" i="1"/>
  <c r="AN1216" i="1"/>
  <c r="AN1215" i="1"/>
  <c r="AN1181" i="1"/>
  <c r="AN1270" i="1"/>
  <c r="AN1236" i="1"/>
  <c r="AN1210" i="1"/>
  <c r="AN1251" i="1"/>
  <c r="AN1217" i="1"/>
  <c r="AN1199" i="1"/>
  <c r="AN1165" i="1"/>
  <c r="AN1193" i="1"/>
  <c r="AN1200" i="1"/>
  <c r="AN1182" i="1"/>
  <c r="AN1163" i="1"/>
  <c r="AN1263" i="1"/>
  <c r="AN1257" i="1"/>
  <c r="AN1187" i="1"/>
  <c r="AN1264" i="1"/>
  <c r="AN1246" i="1"/>
  <c r="AN1212" i="1"/>
  <c r="AN1227" i="1"/>
  <c r="AN1234" i="1"/>
  <c r="AN1240" i="1"/>
  <c r="AN1170" i="1"/>
  <c r="AN1229" i="1"/>
  <c r="AO1150" i="1"/>
  <c r="BE1150" i="1" s="1"/>
  <c r="AO1155" i="1"/>
  <c r="BE1155" i="1" s="1"/>
  <c r="AO1154" i="1"/>
  <c r="BE1154" i="1" s="1"/>
  <c r="AO1156" i="1"/>
  <c r="BE1156" i="1" s="1"/>
  <c r="AO1151" i="1"/>
  <c r="BE1151" i="1" s="1"/>
  <c r="AO1158" i="1"/>
  <c r="BE1158" i="1" s="1"/>
  <c r="AO1149" i="1"/>
  <c r="BE1149" i="1" s="1"/>
  <c r="AO1153" i="1"/>
  <c r="BE1153" i="1" s="1"/>
  <c r="AO1146" i="1"/>
  <c r="BE1146" i="1" s="1"/>
  <c r="AO1157" i="1"/>
  <c r="BE1157" i="1" s="1"/>
  <c r="AO1148" i="1"/>
  <c r="BE1148" i="1" s="1"/>
  <c r="AO1152" i="1"/>
  <c r="BE1152" i="1" s="1"/>
  <c r="AO1163" i="1" l="1"/>
  <c r="BE1163" i="1" s="1"/>
  <c r="AO1215" i="1"/>
  <c r="BE1215" i="1" s="1"/>
  <c r="AO1226" i="1"/>
  <c r="BE1226" i="1" s="1"/>
  <c r="AO1253" i="1"/>
  <c r="BE1253" i="1" s="1"/>
  <c r="AO1232" i="1"/>
  <c r="BE1232" i="1" s="1"/>
  <c r="AO1259" i="1"/>
  <c r="BE1259" i="1" s="1"/>
  <c r="AO1198" i="1"/>
  <c r="BE1198" i="1" s="1"/>
  <c r="AO1218" i="1"/>
  <c r="BE1218" i="1" s="1"/>
  <c r="AO1177" i="1"/>
  <c r="BE1177" i="1" s="1"/>
  <c r="AO1229" i="1"/>
  <c r="BE1229" i="1" s="1"/>
  <c r="AO1227" i="1"/>
  <c r="BE1227" i="1" s="1"/>
  <c r="AO1187" i="1"/>
  <c r="BE1187" i="1" s="1"/>
  <c r="AO1182" i="1"/>
  <c r="BE1182" i="1" s="1"/>
  <c r="AO1199" i="1"/>
  <c r="BE1199" i="1" s="1"/>
  <c r="AO1236" i="1"/>
  <c r="BE1236" i="1" s="1"/>
  <c r="AO1216" i="1"/>
  <c r="BE1216" i="1" s="1"/>
  <c r="AO1250" i="1"/>
  <c r="BE1250" i="1" s="1"/>
  <c r="AO1256" i="1"/>
  <c r="BE1256" i="1" s="1"/>
  <c r="AO1179" i="1"/>
  <c r="BE1179" i="1" s="1"/>
  <c r="AO1205" i="1"/>
  <c r="BE1205" i="1" s="1"/>
  <c r="AO1239" i="1"/>
  <c r="BE1239" i="1" s="1"/>
  <c r="AO1223" i="1"/>
  <c r="BE1223" i="1" s="1"/>
  <c r="AO1244" i="1"/>
  <c r="BE1244" i="1" s="1"/>
  <c r="AO1167" i="1"/>
  <c r="BE1167" i="1" s="1"/>
  <c r="AO1185" i="1"/>
  <c r="BE1185" i="1" s="1"/>
  <c r="AO1219" i="1"/>
  <c r="BE1219" i="1" s="1"/>
  <c r="AO1178" i="1"/>
  <c r="BE1178" i="1" s="1"/>
  <c r="AO1204" i="1"/>
  <c r="BE1204" i="1" s="1"/>
  <c r="AO1238" i="1"/>
  <c r="BE1238" i="1" s="1"/>
  <c r="AO1189" i="1"/>
  <c r="BE1189" i="1" s="1"/>
  <c r="AO1196" i="1"/>
  <c r="BE1196" i="1" s="1"/>
  <c r="AO1230" i="1"/>
  <c r="BE1230" i="1" s="1"/>
  <c r="AO1248" i="1"/>
  <c r="BE1248" i="1" s="1"/>
  <c r="AO1171" i="1"/>
  <c r="BE1171" i="1" s="1"/>
  <c r="AO1241" i="1"/>
  <c r="BE1241" i="1" s="1"/>
  <c r="AO1220" i="1"/>
  <c r="BE1220" i="1" s="1"/>
  <c r="AO1254" i="1"/>
  <c r="BE1254" i="1" s="1"/>
  <c r="AO1264" i="1"/>
  <c r="BE1264" i="1" s="1"/>
  <c r="AO1165" i="1"/>
  <c r="BE1165" i="1" s="1"/>
  <c r="AO1186" i="1"/>
  <c r="BE1186" i="1" s="1"/>
  <c r="AO1252" i="1"/>
  <c r="BE1252" i="1" s="1"/>
  <c r="AO1214" i="1"/>
  <c r="BE1214" i="1" s="1"/>
  <c r="AO1225" i="1"/>
  <c r="BE1225" i="1" s="1"/>
  <c r="AO1174" i="1"/>
  <c r="BE1174" i="1" s="1"/>
  <c r="AO1166" i="1"/>
  <c r="BE1166" i="1" s="1"/>
  <c r="AO1211" i="1"/>
  <c r="BE1211" i="1" s="1"/>
  <c r="AO1170" i="1"/>
  <c r="BE1170" i="1" s="1"/>
  <c r="AO1212" i="1"/>
  <c r="BE1212" i="1" s="1"/>
  <c r="AO1257" i="1"/>
  <c r="BE1257" i="1" s="1"/>
  <c r="AO1200" i="1"/>
  <c r="BE1200" i="1" s="1"/>
  <c r="AO1217" i="1"/>
  <c r="BE1217" i="1" s="1"/>
  <c r="AO1270" i="1"/>
  <c r="BE1270" i="1" s="1"/>
  <c r="AN1273" i="1"/>
  <c r="AN1274" i="1"/>
  <c r="AN1279" i="1"/>
  <c r="AN1280" i="1"/>
  <c r="AN1277" i="1"/>
  <c r="AN1278" i="1"/>
  <c r="AN1283" i="1"/>
  <c r="AN1284" i="1"/>
  <c r="AN1281" i="1"/>
  <c r="AN1282" i="1"/>
  <c r="AN1272" i="1"/>
  <c r="AN1275" i="1"/>
  <c r="AN1271" i="1"/>
  <c r="AN1276" i="1"/>
  <c r="AO1169" i="1"/>
  <c r="BE1169" i="1" s="1"/>
  <c r="AO1203" i="1"/>
  <c r="BE1203" i="1" s="1"/>
  <c r="AO1209" i="1"/>
  <c r="BE1209" i="1" s="1"/>
  <c r="AO1243" i="1"/>
  <c r="BE1243" i="1" s="1"/>
  <c r="AO1269" i="1"/>
  <c r="BE1269" i="1" s="1"/>
  <c r="AO1176" i="1"/>
  <c r="BE1176" i="1" s="1"/>
  <c r="AO1228" i="1"/>
  <c r="BE1228" i="1" s="1"/>
  <c r="AO1197" i="1"/>
  <c r="BE1197" i="1" s="1"/>
  <c r="AO1231" i="1"/>
  <c r="BE1231" i="1" s="1"/>
  <c r="AO1249" i="1"/>
  <c r="BE1249" i="1" s="1"/>
  <c r="AO1208" i="1"/>
  <c r="BE1208" i="1" s="1"/>
  <c r="AO1242" i="1"/>
  <c r="BE1242" i="1" s="1"/>
  <c r="AO1268" i="1"/>
  <c r="BE1268" i="1" s="1"/>
  <c r="AO1191" i="1"/>
  <c r="BE1191" i="1" s="1"/>
  <c r="AO1206" i="1"/>
  <c r="BE1206" i="1" s="1"/>
  <c r="AO1260" i="1"/>
  <c r="BE1260" i="1" s="1"/>
  <c r="AO1183" i="1"/>
  <c r="BE1183" i="1" s="1"/>
  <c r="AO1201" i="1"/>
  <c r="BE1201" i="1" s="1"/>
  <c r="AO1235" i="1"/>
  <c r="BE1235" i="1" s="1"/>
  <c r="AO1194" i="1"/>
  <c r="BE1194" i="1" s="1"/>
  <c r="AO1173" i="1"/>
  <c r="BE1173" i="1" s="1"/>
  <c r="AO1207" i="1"/>
  <c r="BE1207" i="1" s="1"/>
  <c r="AO1234" i="1"/>
  <c r="BE1234" i="1" s="1"/>
  <c r="AO1210" i="1"/>
  <c r="BE1210" i="1" s="1"/>
  <c r="AO1192" i="1"/>
  <c r="BE1192" i="1" s="1"/>
  <c r="AO1175" i="1"/>
  <c r="BE1175" i="1" s="1"/>
  <c r="AO1180" i="1"/>
  <c r="BE1180" i="1" s="1"/>
  <c r="AO1266" i="1"/>
  <c r="BE1266" i="1" s="1"/>
  <c r="AO1164" i="1"/>
  <c r="BE1164" i="1" s="1"/>
  <c r="AO1184" i="1"/>
  <c r="BE1184" i="1" s="1"/>
  <c r="AO1190" i="1"/>
  <c r="BE1190" i="1" s="1"/>
  <c r="AO1240" i="1"/>
  <c r="BE1240" i="1" s="1"/>
  <c r="AO1246" i="1"/>
  <c r="BE1246" i="1" s="1"/>
  <c r="AO1263" i="1"/>
  <c r="BE1263" i="1" s="1"/>
  <c r="AO1193" i="1"/>
  <c r="BE1193" i="1" s="1"/>
  <c r="AO1251" i="1"/>
  <c r="BE1251" i="1" s="1"/>
  <c r="AO1181" i="1"/>
  <c r="BE1181" i="1" s="1"/>
  <c r="AO1233" i="1"/>
  <c r="BE1233" i="1" s="1"/>
  <c r="AO1267" i="1"/>
  <c r="BE1267" i="1" s="1"/>
  <c r="AO1162" i="1"/>
  <c r="BE1162" i="1" s="1"/>
  <c r="AO1188" i="1"/>
  <c r="BE1188" i="1" s="1"/>
  <c r="AO1222" i="1"/>
  <c r="BE1222" i="1" s="1"/>
  <c r="AO1172" i="1"/>
  <c r="BE1172" i="1" s="1"/>
  <c r="AO1262" i="1"/>
  <c r="BE1262" i="1" s="1"/>
  <c r="AO1261" i="1"/>
  <c r="BE1261" i="1" s="1"/>
  <c r="AO1168" i="1"/>
  <c r="BE1168" i="1" s="1"/>
  <c r="AO1202" i="1"/>
  <c r="BE1202" i="1" s="1"/>
  <c r="AO1161" i="1"/>
  <c r="BE1161" i="1" s="1"/>
  <c r="AO1195" i="1"/>
  <c r="BE1195" i="1" s="1"/>
  <c r="AO1221" i="1"/>
  <c r="BE1221" i="1" s="1"/>
  <c r="AO1255" i="1"/>
  <c r="BE1255" i="1" s="1"/>
  <c r="AO1245" i="1"/>
  <c r="BE1245" i="1" s="1"/>
  <c r="AO1213" i="1"/>
  <c r="BE1213" i="1" s="1"/>
  <c r="AO1247" i="1"/>
  <c r="BE1247" i="1" s="1"/>
  <c r="AO1265" i="1"/>
  <c r="BE1265" i="1" s="1"/>
  <c r="AO1224" i="1"/>
  <c r="BE1224" i="1" s="1"/>
  <c r="AO1258" i="1"/>
  <c r="BE1258" i="1" s="1"/>
  <c r="AO1237" i="1"/>
  <c r="BE1237" i="1" s="1"/>
  <c r="AO1160" i="1"/>
  <c r="BE1160" i="1" s="1"/>
  <c r="AQ541" i="1"/>
  <c r="BF541" i="1" s="1"/>
  <c r="AQ534" i="1"/>
  <c r="BF534" i="1" s="1"/>
  <c r="AQ536" i="1"/>
  <c r="BF536" i="1" s="1"/>
  <c r="AQ542" i="1"/>
  <c r="BF542" i="1" s="1"/>
  <c r="AQ528" i="1"/>
  <c r="BF528" i="1" s="1"/>
  <c r="AQ544" i="1"/>
  <c r="BF544" i="1" s="1"/>
  <c r="AQ548" i="1"/>
  <c r="BF548" i="1" s="1"/>
  <c r="AQ545" i="1"/>
  <c r="BF545" i="1" s="1"/>
  <c r="AQ539" i="1"/>
  <c r="BF539" i="1" s="1"/>
  <c r="AQ547" i="1"/>
  <c r="BF547" i="1" s="1"/>
  <c r="AQ538" i="1"/>
  <c r="BF538" i="1" s="1"/>
  <c r="AQ543" i="1"/>
  <c r="BF543" i="1" s="1"/>
  <c r="AQ546" i="1"/>
  <c r="BF546" i="1" s="1"/>
  <c r="AQ537" i="1"/>
  <c r="BF537" i="1" s="1"/>
  <c r="AQ532" i="1"/>
  <c r="BF532" i="1" s="1"/>
  <c r="AQ533" i="1"/>
  <c r="BF533" i="1" s="1"/>
  <c r="AQ540" i="1"/>
  <c r="BF540" i="1" s="1"/>
  <c r="AQ527" i="1"/>
  <c r="BF527" i="1" s="1"/>
  <c r="AQ529" i="1"/>
  <c r="BF529" i="1" s="1"/>
  <c r="AQ535" i="1"/>
  <c r="BF535" i="1" s="1"/>
  <c r="AQ531" i="1"/>
  <c r="BF531" i="1" s="1"/>
  <c r="AQ530" i="1"/>
  <c r="BF530" i="1" s="1"/>
  <c r="AQ526" i="1"/>
  <c r="BF526" i="1" s="1"/>
  <c r="BH526" i="1" l="1"/>
  <c r="BI526" i="1" s="1"/>
  <c r="BJ526" i="1" s="1"/>
  <c r="BG526" i="1"/>
  <c r="BH529" i="1"/>
  <c r="BI529" i="1" s="1"/>
  <c r="BJ529" i="1" s="1"/>
  <c r="BG529" i="1"/>
  <c r="BH548" i="1"/>
  <c r="BI548" i="1" s="1"/>
  <c r="BJ548" i="1" s="1"/>
  <c r="BG548" i="1"/>
  <c r="BH530" i="1"/>
  <c r="BI530" i="1" s="1"/>
  <c r="BJ530" i="1" s="1"/>
  <c r="BG530" i="1"/>
  <c r="BH527" i="1"/>
  <c r="BI527" i="1" s="1"/>
  <c r="BJ527" i="1" s="1"/>
  <c r="BG527" i="1"/>
  <c r="BH537" i="1"/>
  <c r="BI537" i="1" s="1"/>
  <c r="BJ537" i="1" s="1"/>
  <c r="BG537" i="1"/>
  <c r="BH547" i="1"/>
  <c r="BI547" i="1" s="1"/>
  <c r="BJ547" i="1" s="1"/>
  <c r="BG547" i="1"/>
  <c r="BH544" i="1"/>
  <c r="BI544" i="1" s="1"/>
  <c r="BJ544" i="1" s="1"/>
  <c r="BG544" i="1"/>
  <c r="BH534" i="1"/>
  <c r="BI534" i="1" s="1"/>
  <c r="BJ534" i="1" s="1"/>
  <c r="BG534" i="1"/>
  <c r="BH538" i="1"/>
  <c r="BI538" i="1" s="1"/>
  <c r="BJ538" i="1" s="1"/>
  <c r="BG538" i="1"/>
  <c r="BH546" i="1"/>
  <c r="BI546" i="1" s="1"/>
  <c r="BJ546" i="1" s="1"/>
  <c r="BG546" i="1"/>
  <c r="BH541" i="1"/>
  <c r="BI541" i="1" s="1"/>
  <c r="BJ541" i="1" s="1"/>
  <c r="BG541" i="1"/>
  <c r="BH532" i="1"/>
  <c r="BI532" i="1" s="1"/>
  <c r="BJ532" i="1" s="1"/>
  <c r="BG532" i="1"/>
  <c r="BH536" i="1"/>
  <c r="BI536" i="1" s="1"/>
  <c r="BJ536" i="1" s="1"/>
  <c r="BG536" i="1"/>
  <c r="BH531" i="1"/>
  <c r="BI531" i="1" s="1"/>
  <c r="BJ531" i="1" s="1"/>
  <c r="BG531" i="1"/>
  <c r="BH540" i="1"/>
  <c r="BI540" i="1" s="1"/>
  <c r="BJ540" i="1" s="1"/>
  <c r="BG540" i="1"/>
  <c r="BH539" i="1"/>
  <c r="BI539" i="1" s="1"/>
  <c r="BJ539" i="1" s="1"/>
  <c r="BG539" i="1"/>
  <c r="BH528" i="1"/>
  <c r="BI528" i="1" s="1"/>
  <c r="BJ528" i="1" s="1"/>
  <c r="BG528" i="1"/>
  <c r="BH535" i="1"/>
  <c r="BI535" i="1" s="1"/>
  <c r="BJ535" i="1" s="1"/>
  <c r="BG535" i="1"/>
  <c r="BH533" i="1"/>
  <c r="BI533" i="1" s="1"/>
  <c r="BJ533" i="1" s="1"/>
  <c r="BG533" i="1"/>
  <c r="BH543" i="1"/>
  <c r="BI543" i="1" s="1"/>
  <c r="BJ543" i="1" s="1"/>
  <c r="BG543" i="1"/>
  <c r="BH545" i="1"/>
  <c r="BI545" i="1" s="1"/>
  <c r="BJ545" i="1" s="1"/>
  <c r="BG545" i="1"/>
  <c r="BH542" i="1"/>
  <c r="BI542" i="1" s="1"/>
  <c r="BJ542" i="1" s="1"/>
  <c r="BG542" i="1"/>
  <c r="AO1275" i="1"/>
  <c r="BE1275" i="1" s="1"/>
  <c r="AO1280" i="1"/>
  <c r="BE1280" i="1" s="1"/>
  <c r="AO1272" i="1"/>
  <c r="BE1272" i="1" s="1"/>
  <c r="AO1283" i="1"/>
  <c r="BE1283" i="1" s="1"/>
  <c r="AO1279" i="1"/>
  <c r="BE1279" i="1" s="1"/>
  <c r="AO1284" i="1"/>
  <c r="BE1284" i="1" s="1"/>
  <c r="AN1295" i="1"/>
  <c r="AN1292" i="1"/>
  <c r="AN1289" i="1"/>
  <c r="AN1285" i="1"/>
  <c r="AN1298" i="1"/>
  <c r="AN1299" i="1"/>
  <c r="AN1296" i="1"/>
  <c r="AN1293" i="1"/>
  <c r="AN1286" i="1"/>
  <c r="AN1302" i="1"/>
  <c r="AN1287" i="1"/>
  <c r="AN1303" i="1"/>
  <c r="AN1300" i="1"/>
  <c r="AN1297" i="1"/>
  <c r="AN1290" i="1"/>
  <c r="AN1288" i="1"/>
  <c r="AN1301" i="1"/>
  <c r="AN1294" i="1"/>
  <c r="AN1304" i="1"/>
  <c r="AN1291" i="1"/>
  <c r="AO1276" i="1"/>
  <c r="BE1276" i="1" s="1"/>
  <c r="AO1282" i="1"/>
  <c r="BE1282" i="1" s="1"/>
  <c r="AO1278" i="1"/>
  <c r="BE1278" i="1" s="1"/>
  <c r="AO1274" i="1"/>
  <c r="BE1274" i="1" s="1"/>
  <c r="AO1271" i="1"/>
  <c r="BE1271" i="1" s="1"/>
  <c r="AO1281" i="1"/>
  <c r="BE1281" i="1" s="1"/>
  <c r="AO1277" i="1"/>
  <c r="BE1277" i="1" s="1"/>
  <c r="AO1273" i="1"/>
  <c r="BE1273" i="1" s="1"/>
  <c r="AQ557" i="1"/>
  <c r="BF557" i="1" s="1"/>
  <c r="AQ558" i="1"/>
  <c r="BF558" i="1" s="1"/>
  <c r="AQ552" i="1"/>
  <c r="BF552" i="1" s="1"/>
  <c r="AQ566" i="1"/>
  <c r="BF566" i="1" s="1"/>
  <c r="AQ554" i="1"/>
  <c r="BF554" i="1" s="1"/>
  <c r="AQ555" i="1"/>
  <c r="BF555" i="1" s="1"/>
  <c r="AQ561" i="1"/>
  <c r="BF561" i="1" s="1"/>
  <c r="AQ560" i="1"/>
  <c r="BF560" i="1" s="1"/>
  <c r="AQ550" i="1"/>
  <c r="BF550" i="1" s="1"/>
  <c r="AQ567" i="1"/>
  <c r="BF567" i="1" s="1"/>
  <c r="AQ563" i="1"/>
  <c r="BF563" i="1" s="1"/>
  <c r="AQ562" i="1"/>
  <c r="BF562" i="1" s="1"/>
  <c r="AQ559" i="1"/>
  <c r="BF559" i="1" s="1"/>
  <c r="AQ564" i="1"/>
  <c r="BF564" i="1" s="1"/>
  <c r="AQ556" i="1"/>
  <c r="BF556" i="1" s="1"/>
  <c r="AQ553" i="1"/>
  <c r="BF553" i="1" s="1"/>
  <c r="AQ549" i="1"/>
  <c r="BF549" i="1" s="1"/>
  <c r="AQ565" i="1"/>
  <c r="BF565" i="1" s="1"/>
  <c r="AQ568" i="1"/>
  <c r="BF568" i="1" s="1"/>
  <c r="AQ551" i="1"/>
  <c r="BF551" i="1" s="1"/>
  <c r="BH562" i="1" l="1"/>
  <c r="BI562" i="1" s="1"/>
  <c r="BJ562" i="1" s="1"/>
  <c r="BG562" i="1"/>
  <c r="BH566" i="1"/>
  <c r="BI566" i="1" s="1"/>
  <c r="BJ566" i="1" s="1"/>
  <c r="BG566" i="1"/>
  <c r="BH568" i="1"/>
  <c r="BI568" i="1" s="1"/>
  <c r="BJ568" i="1" s="1"/>
  <c r="BG568" i="1"/>
  <c r="BH563" i="1"/>
  <c r="BI563" i="1" s="1"/>
  <c r="BJ563" i="1" s="1"/>
  <c r="BG563" i="1"/>
  <c r="BH552" i="1"/>
  <c r="BI552" i="1" s="1"/>
  <c r="BJ552" i="1" s="1"/>
  <c r="BG552" i="1"/>
  <c r="BH551" i="1"/>
  <c r="BI551" i="1" s="1"/>
  <c r="BJ551" i="1" s="1"/>
  <c r="BG551" i="1"/>
  <c r="BH560" i="1"/>
  <c r="BI560" i="1" s="1"/>
  <c r="BJ560" i="1" s="1"/>
  <c r="BG560" i="1"/>
  <c r="BH556" i="1"/>
  <c r="BI556" i="1" s="1"/>
  <c r="BJ556" i="1" s="1"/>
  <c r="BG556" i="1"/>
  <c r="BH561" i="1"/>
  <c r="BI561" i="1" s="1"/>
  <c r="BJ561" i="1" s="1"/>
  <c r="BG561" i="1"/>
  <c r="BH565" i="1"/>
  <c r="BI565" i="1" s="1"/>
  <c r="BJ565" i="1" s="1"/>
  <c r="BG565" i="1"/>
  <c r="BH564" i="1"/>
  <c r="BI564" i="1" s="1"/>
  <c r="BJ564" i="1" s="1"/>
  <c r="BG564" i="1"/>
  <c r="BH567" i="1"/>
  <c r="BI567" i="1" s="1"/>
  <c r="BJ567" i="1" s="1"/>
  <c r="BG567" i="1"/>
  <c r="BH555" i="1"/>
  <c r="BI555" i="1" s="1"/>
  <c r="BJ555" i="1" s="1"/>
  <c r="BG555" i="1"/>
  <c r="BH558" i="1"/>
  <c r="BI558" i="1" s="1"/>
  <c r="BJ558" i="1" s="1"/>
  <c r="BG558" i="1"/>
  <c r="BH553" i="1"/>
  <c r="BI553" i="1" s="1"/>
  <c r="BJ553" i="1" s="1"/>
  <c r="BG553" i="1"/>
  <c r="BH549" i="1"/>
  <c r="BI549" i="1" s="1"/>
  <c r="BJ549" i="1" s="1"/>
  <c r="BG549" i="1"/>
  <c r="BH559" i="1"/>
  <c r="BI559" i="1" s="1"/>
  <c r="BJ559" i="1" s="1"/>
  <c r="BG559" i="1"/>
  <c r="BH550" i="1"/>
  <c r="BI550" i="1" s="1"/>
  <c r="BJ550" i="1" s="1"/>
  <c r="BG550" i="1"/>
  <c r="BH554" i="1"/>
  <c r="BI554" i="1" s="1"/>
  <c r="BJ554" i="1" s="1"/>
  <c r="BG554" i="1"/>
  <c r="BH557" i="1"/>
  <c r="BI557" i="1" s="1"/>
  <c r="BJ557" i="1" s="1"/>
  <c r="BG557" i="1"/>
  <c r="AO1288" i="1"/>
  <c r="BE1288" i="1" s="1"/>
  <c r="AO1285" i="1"/>
  <c r="BE1285" i="1" s="1"/>
  <c r="AO1304" i="1"/>
  <c r="BE1304" i="1" s="1"/>
  <c r="AN1313" i="1"/>
  <c r="AN1306" i="1"/>
  <c r="AN1322" i="1"/>
  <c r="AN1315" i="1"/>
  <c r="AN1308" i="1"/>
  <c r="AN1324" i="1"/>
  <c r="AN1317" i="1"/>
  <c r="AN1310" i="1"/>
  <c r="AN1326" i="1"/>
  <c r="AN1319" i="1"/>
  <c r="AN1312" i="1"/>
  <c r="AN1321" i="1"/>
  <c r="AN1314" i="1"/>
  <c r="AN1307" i="1"/>
  <c r="AN1323" i="1"/>
  <c r="AN1316" i="1"/>
  <c r="AN1325" i="1"/>
  <c r="AN1320" i="1"/>
  <c r="AN1309" i="1"/>
  <c r="AN1318" i="1"/>
  <c r="AN1311" i="1"/>
  <c r="AN1305" i="1"/>
  <c r="AO1290" i="1"/>
  <c r="BE1290" i="1" s="1"/>
  <c r="AO1287" i="1"/>
  <c r="BE1287" i="1" s="1"/>
  <c r="AO1296" i="1"/>
  <c r="BE1296" i="1" s="1"/>
  <c r="AO1289" i="1"/>
  <c r="BE1289" i="1" s="1"/>
  <c r="AO1303" i="1"/>
  <c r="BE1303" i="1" s="1"/>
  <c r="AO1294" i="1"/>
  <c r="BE1294" i="1" s="1"/>
  <c r="AO1297" i="1"/>
  <c r="BE1297" i="1" s="1"/>
  <c r="AO1302" i="1"/>
  <c r="BE1302" i="1" s="1"/>
  <c r="AO1299" i="1"/>
  <c r="BE1299" i="1" s="1"/>
  <c r="AO1292" i="1"/>
  <c r="BE1292" i="1" s="1"/>
  <c r="AO1291" i="1"/>
  <c r="BE1291" i="1" s="1"/>
  <c r="AO1293" i="1"/>
  <c r="BE1293" i="1" s="1"/>
  <c r="AO1301" i="1"/>
  <c r="BE1301" i="1" s="1"/>
  <c r="AO1300" i="1"/>
  <c r="BE1300" i="1" s="1"/>
  <c r="AO1286" i="1"/>
  <c r="BE1286" i="1" s="1"/>
  <c r="AO1298" i="1"/>
  <c r="BE1298" i="1" s="1"/>
  <c r="AO1295" i="1"/>
  <c r="BE1295" i="1" s="1"/>
  <c r="AQ598" i="1"/>
  <c r="BF598" i="1" s="1"/>
  <c r="AQ617" i="1"/>
  <c r="BF617" i="1" s="1"/>
  <c r="AQ583" i="1"/>
  <c r="BF583" i="1" s="1"/>
  <c r="AQ594" i="1"/>
  <c r="BF594" i="1" s="1"/>
  <c r="AQ600" i="1"/>
  <c r="BF600" i="1" s="1"/>
  <c r="AQ572" i="1"/>
  <c r="BF572" i="1" s="1"/>
  <c r="AQ612" i="1"/>
  <c r="BF612" i="1" s="1"/>
  <c r="AQ596" i="1"/>
  <c r="BF596" i="1" s="1"/>
  <c r="AQ613" i="1"/>
  <c r="BF613" i="1" s="1"/>
  <c r="AQ595" i="1"/>
  <c r="BF595" i="1" s="1"/>
  <c r="AQ579" i="1"/>
  <c r="BF579" i="1" s="1"/>
  <c r="AQ592" i="1"/>
  <c r="BF592" i="1" s="1"/>
  <c r="AQ606" i="1"/>
  <c r="BF606" i="1" s="1"/>
  <c r="AQ616" i="1"/>
  <c r="BF616" i="1" s="1"/>
  <c r="AQ587" i="1"/>
  <c r="BF587" i="1" s="1"/>
  <c r="AQ599" i="1"/>
  <c r="BF599" i="1" s="1"/>
  <c r="AQ618" i="1"/>
  <c r="BF618" i="1" s="1"/>
  <c r="AQ586" i="1"/>
  <c r="BF586" i="1" s="1"/>
  <c r="AQ602" i="1"/>
  <c r="BF602" i="1" s="1"/>
  <c r="AQ607" i="1"/>
  <c r="BF607" i="1" s="1"/>
  <c r="AQ576" i="1"/>
  <c r="BF576" i="1" s="1"/>
  <c r="AQ573" i="1"/>
  <c r="BF573" i="1" s="1"/>
  <c r="AQ610" i="1"/>
  <c r="BF610" i="1" s="1"/>
  <c r="AQ615" i="1"/>
  <c r="BF615" i="1" s="1"/>
  <c r="AQ611" i="1"/>
  <c r="BF611" i="1" s="1"/>
  <c r="AQ570" i="1"/>
  <c r="BF570" i="1" s="1"/>
  <c r="AQ597" i="1"/>
  <c r="BF597" i="1" s="1"/>
  <c r="AQ571" i="1"/>
  <c r="BF571" i="1" s="1"/>
  <c r="AQ581" i="1"/>
  <c r="BF581" i="1" s="1"/>
  <c r="AQ591" i="1"/>
  <c r="BF591" i="1" s="1"/>
  <c r="AQ574" i="1"/>
  <c r="BF574" i="1" s="1"/>
  <c r="AQ577" i="1"/>
  <c r="BF577" i="1" s="1"/>
  <c r="AQ608" i="1"/>
  <c r="BF608" i="1" s="1"/>
  <c r="AQ604" i="1"/>
  <c r="BF604" i="1" s="1"/>
  <c r="AQ601" i="1"/>
  <c r="BF601" i="1" s="1"/>
  <c r="AQ575" i="1"/>
  <c r="BF575" i="1" s="1"/>
  <c r="AQ584" i="1"/>
  <c r="BF584" i="1" s="1"/>
  <c r="AQ589" i="1"/>
  <c r="BF589" i="1" s="1"/>
  <c r="AQ605" i="1"/>
  <c r="BF605" i="1" s="1"/>
  <c r="AQ588" i="1"/>
  <c r="BF588" i="1" s="1"/>
  <c r="AQ609" i="1"/>
  <c r="BF609" i="1" s="1"/>
  <c r="AQ614" i="1"/>
  <c r="BF614" i="1" s="1"/>
  <c r="AQ578" i="1"/>
  <c r="BF578" i="1" s="1"/>
  <c r="AQ593" i="1"/>
  <c r="BF593" i="1" s="1"/>
  <c r="AQ582" i="1"/>
  <c r="BF582" i="1" s="1"/>
  <c r="AQ603" i="1"/>
  <c r="BF603" i="1" s="1"/>
  <c r="AQ580" i="1"/>
  <c r="BF580" i="1" s="1"/>
  <c r="AQ620" i="1"/>
  <c r="BF620" i="1" s="1"/>
  <c r="AQ569" i="1"/>
  <c r="BF569" i="1" s="1"/>
  <c r="AQ619" i="1"/>
  <c r="BF619" i="1" s="1"/>
  <c r="AQ590" i="1"/>
  <c r="BF590" i="1" s="1"/>
  <c r="AQ585" i="1"/>
  <c r="BF585" i="1" s="1"/>
  <c r="BH603" i="1" l="1"/>
  <c r="BI603" i="1" s="1"/>
  <c r="BJ603" i="1" s="1"/>
  <c r="BG603" i="1"/>
  <c r="BH604" i="1"/>
  <c r="BI604" i="1" s="1"/>
  <c r="BJ604" i="1" s="1"/>
  <c r="BG604" i="1"/>
  <c r="BH573" i="1"/>
  <c r="BI573" i="1" s="1"/>
  <c r="BJ573" i="1" s="1"/>
  <c r="BG573" i="1"/>
  <c r="BH595" i="1"/>
  <c r="BI595" i="1" s="1"/>
  <c r="BJ595" i="1" s="1"/>
  <c r="BG595" i="1"/>
  <c r="BH582" i="1"/>
  <c r="BI582" i="1" s="1"/>
  <c r="BJ582" i="1" s="1"/>
  <c r="BG582" i="1"/>
  <c r="BH608" i="1"/>
  <c r="BI608" i="1" s="1"/>
  <c r="BJ608" i="1" s="1"/>
  <c r="BG608" i="1"/>
  <c r="BH581" i="1"/>
  <c r="BI581" i="1" s="1"/>
  <c r="BJ581" i="1" s="1"/>
  <c r="BG581" i="1"/>
  <c r="BH611" i="1"/>
  <c r="BI611" i="1" s="1"/>
  <c r="BJ611" i="1" s="1"/>
  <c r="BG611" i="1"/>
  <c r="BH576" i="1"/>
  <c r="BI576" i="1" s="1"/>
  <c r="BJ576" i="1" s="1"/>
  <c r="BG576" i="1"/>
  <c r="BH618" i="1"/>
  <c r="BI618" i="1" s="1"/>
  <c r="BJ618" i="1" s="1"/>
  <c r="BG618" i="1"/>
  <c r="BH606" i="1"/>
  <c r="BI606" i="1" s="1"/>
  <c r="BJ606" i="1" s="1"/>
  <c r="BG606" i="1"/>
  <c r="BH613" i="1"/>
  <c r="BI613" i="1" s="1"/>
  <c r="BJ613" i="1" s="1"/>
  <c r="BG613" i="1"/>
  <c r="BH600" i="1"/>
  <c r="BI600" i="1" s="1"/>
  <c r="BJ600" i="1" s="1"/>
  <c r="BG600" i="1"/>
  <c r="BH598" i="1"/>
  <c r="BI598" i="1" s="1"/>
  <c r="BJ598" i="1" s="1"/>
  <c r="BG598" i="1"/>
  <c r="BH619" i="1"/>
  <c r="BI619" i="1" s="1"/>
  <c r="BJ619" i="1" s="1"/>
  <c r="BG619" i="1"/>
  <c r="BH614" i="1"/>
  <c r="BI614" i="1" s="1"/>
  <c r="BJ614" i="1" s="1"/>
  <c r="BG614" i="1"/>
  <c r="BH591" i="1"/>
  <c r="BI591" i="1" s="1"/>
  <c r="BJ591" i="1" s="1"/>
  <c r="BG591" i="1"/>
  <c r="BH616" i="1"/>
  <c r="BI616" i="1" s="1"/>
  <c r="BJ616" i="1" s="1"/>
  <c r="BG616" i="1"/>
  <c r="BH617" i="1"/>
  <c r="BI617" i="1" s="1"/>
  <c r="BJ617" i="1" s="1"/>
  <c r="BG617" i="1"/>
  <c r="BH569" i="1"/>
  <c r="BI569" i="1" s="1"/>
  <c r="BJ569" i="1" s="1"/>
  <c r="BG569" i="1"/>
  <c r="BH584" i="1"/>
  <c r="BI584" i="1" s="1"/>
  <c r="BJ584" i="1" s="1"/>
  <c r="BG584" i="1"/>
  <c r="BH585" i="1"/>
  <c r="BI585" i="1" s="1"/>
  <c r="BJ585" i="1" s="1"/>
  <c r="BG585" i="1"/>
  <c r="BH620" i="1"/>
  <c r="BI620" i="1" s="1"/>
  <c r="BJ620" i="1" s="1"/>
  <c r="BG620" i="1"/>
  <c r="BH593" i="1"/>
  <c r="BI593" i="1" s="1"/>
  <c r="BJ593" i="1" s="1"/>
  <c r="BG593" i="1"/>
  <c r="BH588" i="1"/>
  <c r="BI588" i="1" s="1"/>
  <c r="BJ588" i="1" s="1"/>
  <c r="BG588" i="1"/>
  <c r="BH575" i="1"/>
  <c r="BI575" i="1" s="1"/>
  <c r="BJ575" i="1" s="1"/>
  <c r="BG575" i="1"/>
  <c r="BH577" i="1"/>
  <c r="BI577" i="1" s="1"/>
  <c r="BJ577" i="1" s="1"/>
  <c r="BG577" i="1"/>
  <c r="BH571" i="1"/>
  <c r="BI571" i="1" s="1"/>
  <c r="BJ571" i="1" s="1"/>
  <c r="BG571" i="1"/>
  <c r="BH615" i="1"/>
  <c r="BI615" i="1" s="1"/>
  <c r="BJ615" i="1" s="1"/>
  <c r="BG615" i="1"/>
  <c r="BH607" i="1"/>
  <c r="BI607" i="1" s="1"/>
  <c r="BJ607" i="1" s="1"/>
  <c r="BG607" i="1"/>
  <c r="BH599" i="1"/>
  <c r="BI599" i="1" s="1"/>
  <c r="BJ599" i="1" s="1"/>
  <c r="BG599" i="1"/>
  <c r="BH592" i="1"/>
  <c r="BI592" i="1" s="1"/>
  <c r="BJ592" i="1" s="1"/>
  <c r="BG592" i="1"/>
  <c r="BH596" i="1"/>
  <c r="BI596" i="1" s="1"/>
  <c r="BJ596" i="1" s="1"/>
  <c r="BG596" i="1"/>
  <c r="BH594" i="1"/>
  <c r="BI594" i="1" s="1"/>
  <c r="BJ594" i="1" s="1"/>
  <c r="BG594" i="1"/>
  <c r="BH589" i="1"/>
  <c r="BI589" i="1" s="1"/>
  <c r="BJ589" i="1" s="1"/>
  <c r="BG589" i="1"/>
  <c r="BH570" i="1"/>
  <c r="BI570" i="1" s="1"/>
  <c r="BJ570" i="1" s="1"/>
  <c r="BG570" i="1"/>
  <c r="BH586" i="1"/>
  <c r="BI586" i="1" s="1"/>
  <c r="BJ586" i="1" s="1"/>
  <c r="BG586" i="1"/>
  <c r="BH572" i="1"/>
  <c r="BI572" i="1" s="1"/>
  <c r="BJ572" i="1" s="1"/>
  <c r="BG572" i="1"/>
  <c r="BH609" i="1"/>
  <c r="BI609" i="1" s="1"/>
  <c r="BJ609" i="1" s="1"/>
  <c r="BG609" i="1"/>
  <c r="BH590" i="1"/>
  <c r="BI590" i="1" s="1"/>
  <c r="BJ590" i="1" s="1"/>
  <c r="BG590" i="1"/>
  <c r="BH580" i="1"/>
  <c r="BI580" i="1" s="1"/>
  <c r="BJ580" i="1" s="1"/>
  <c r="BG580" i="1"/>
  <c r="BH578" i="1"/>
  <c r="BI578" i="1" s="1"/>
  <c r="BJ578" i="1" s="1"/>
  <c r="BG578" i="1"/>
  <c r="BH605" i="1"/>
  <c r="BI605" i="1" s="1"/>
  <c r="BJ605" i="1" s="1"/>
  <c r="BG605" i="1"/>
  <c r="BH601" i="1"/>
  <c r="BI601" i="1" s="1"/>
  <c r="BJ601" i="1" s="1"/>
  <c r="BG601" i="1"/>
  <c r="BH574" i="1"/>
  <c r="BI574" i="1" s="1"/>
  <c r="BJ574" i="1" s="1"/>
  <c r="BG574" i="1"/>
  <c r="BH597" i="1"/>
  <c r="BI597" i="1" s="1"/>
  <c r="BJ597" i="1" s="1"/>
  <c r="BG597" i="1"/>
  <c r="BH610" i="1"/>
  <c r="BI610" i="1" s="1"/>
  <c r="BJ610" i="1" s="1"/>
  <c r="BG610" i="1"/>
  <c r="BH602" i="1"/>
  <c r="BI602" i="1" s="1"/>
  <c r="BJ602" i="1" s="1"/>
  <c r="BG602" i="1"/>
  <c r="BH587" i="1"/>
  <c r="BI587" i="1" s="1"/>
  <c r="BJ587" i="1" s="1"/>
  <c r="BG587" i="1"/>
  <c r="BH579" i="1"/>
  <c r="BI579" i="1" s="1"/>
  <c r="BJ579" i="1" s="1"/>
  <c r="BG579" i="1"/>
  <c r="BH612" i="1"/>
  <c r="BI612" i="1" s="1"/>
  <c r="BJ612" i="1" s="1"/>
  <c r="BG612" i="1"/>
  <c r="BH583" i="1"/>
  <c r="BI583" i="1" s="1"/>
  <c r="BJ583" i="1" s="1"/>
  <c r="BG583" i="1"/>
  <c r="AO1320" i="1"/>
  <c r="BE1320" i="1" s="1"/>
  <c r="AO1319" i="1"/>
  <c r="BE1319" i="1" s="1"/>
  <c r="AO1311" i="1"/>
  <c r="BE1311" i="1" s="1"/>
  <c r="AO1325" i="1"/>
  <c r="BE1325" i="1" s="1"/>
  <c r="AO1314" i="1"/>
  <c r="BE1314" i="1" s="1"/>
  <c r="AO1326" i="1"/>
  <c r="BE1326" i="1" s="1"/>
  <c r="AN1336" i="1"/>
  <c r="AN1327" i="1"/>
  <c r="AN1345" i="1"/>
  <c r="AN1342" i="1"/>
  <c r="AN1339" i="1"/>
  <c r="AN1328" i="1"/>
  <c r="AN1338" i="1"/>
  <c r="AN1331" i="1"/>
  <c r="AN1340" i="1"/>
  <c r="AN1333" i="1"/>
  <c r="AN1329" i="1"/>
  <c r="AN1346" i="1"/>
  <c r="AN1343" i="1"/>
  <c r="AN1332" i="1"/>
  <c r="AN1341" i="1"/>
  <c r="AN1335" i="1"/>
  <c r="AN1344" i="1"/>
  <c r="AN1337" i="1"/>
  <c r="AN1334" i="1"/>
  <c r="AN1330" i="1"/>
  <c r="AN1347" i="1"/>
  <c r="AO1308" i="1"/>
  <c r="BE1308" i="1" s="1"/>
  <c r="AO1313" i="1"/>
  <c r="BE1313" i="1" s="1"/>
  <c r="AO1305" i="1"/>
  <c r="BE1305" i="1" s="1"/>
  <c r="AO1307" i="1"/>
  <c r="BE1307" i="1" s="1"/>
  <c r="AO1306" i="1"/>
  <c r="BE1306" i="1" s="1"/>
  <c r="AO1318" i="1"/>
  <c r="BE1318" i="1" s="1"/>
  <c r="AO1316" i="1"/>
  <c r="BE1316" i="1" s="1"/>
  <c r="AO1321" i="1"/>
  <c r="BE1321" i="1" s="1"/>
  <c r="AO1310" i="1"/>
  <c r="BE1310" i="1" s="1"/>
  <c r="AO1315" i="1"/>
  <c r="BE1315" i="1" s="1"/>
  <c r="AO1324" i="1"/>
  <c r="BE1324" i="1" s="1"/>
  <c r="AO1309" i="1"/>
  <c r="BE1309" i="1" s="1"/>
  <c r="AO1323" i="1"/>
  <c r="BE1323" i="1" s="1"/>
  <c r="AO1312" i="1"/>
  <c r="BE1312" i="1" s="1"/>
  <c r="AO1317" i="1"/>
  <c r="BE1317" i="1" s="1"/>
  <c r="AO1322" i="1"/>
  <c r="BE1322" i="1" s="1"/>
  <c r="AQ631" i="1"/>
  <c r="BF631" i="1" s="1"/>
  <c r="AQ636" i="1"/>
  <c r="BF636" i="1" s="1"/>
  <c r="AQ641" i="1"/>
  <c r="BF641" i="1" s="1"/>
  <c r="AQ639" i="1"/>
  <c r="BF639" i="1" s="1"/>
  <c r="AQ634" i="1"/>
  <c r="BF634" i="1" s="1"/>
  <c r="AQ633" i="1"/>
  <c r="BF633" i="1" s="1"/>
  <c r="AQ630" i="1"/>
  <c r="BF630" i="1" s="1"/>
  <c r="AQ629" i="1"/>
  <c r="BF629" i="1" s="1"/>
  <c r="AQ625" i="1"/>
  <c r="BF625" i="1" s="1"/>
  <c r="AQ624" i="1"/>
  <c r="BF624" i="1" s="1"/>
  <c r="AQ635" i="1"/>
  <c r="BF635" i="1" s="1"/>
  <c r="AQ638" i="1"/>
  <c r="BF638" i="1" s="1"/>
  <c r="AQ642" i="1"/>
  <c r="BF642" i="1" s="1"/>
  <c r="AQ643" i="1"/>
  <c r="BF643" i="1" s="1"/>
  <c r="AQ632" i="1"/>
  <c r="BF632" i="1" s="1"/>
  <c r="AQ640" i="1"/>
  <c r="BF640" i="1" s="1"/>
  <c r="AQ621" i="1"/>
  <c r="BF621" i="1" s="1"/>
  <c r="AQ622" i="1"/>
  <c r="BF622" i="1" s="1"/>
  <c r="AQ623" i="1"/>
  <c r="BF623" i="1" s="1"/>
  <c r="AQ637" i="1"/>
  <c r="BF637" i="1" s="1"/>
  <c r="AQ628" i="1"/>
  <c r="BF628" i="1" s="1"/>
  <c r="AQ626" i="1"/>
  <c r="BF626" i="1" s="1"/>
  <c r="AQ627" i="1"/>
  <c r="BF627" i="1" s="1"/>
  <c r="BH628" i="1" l="1"/>
  <c r="BI628" i="1" s="1"/>
  <c r="BJ628" i="1" s="1"/>
  <c r="BG628" i="1"/>
  <c r="BH625" i="1"/>
  <c r="BI625" i="1" s="1"/>
  <c r="BJ625" i="1" s="1"/>
  <c r="BG625" i="1"/>
  <c r="BH640" i="1"/>
  <c r="BI640" i="1" s="1"/>
  <c r="BJ640" i="1" s="1"/>
  <c r="BG640" i="1"/>
  <c r="BH629" i="1"/>
  <c r="BI629" i="1" s="1"/>
  <c r="BJ629" i="1" s="1"/>
  <c r="BG629" i="1"/>
  <c r="BH634" i="1"/>
  <c r="BI634" i="1" s="1"/>
  <c r="BJ634" i="1" s="1"/>
  <c r="BG634" i="1"/>
  <c r="BH637" i="1"/>
  <c r="BI637" i="1" s="1"/>
  <c r="BJ637" i="1" s="1"/>
  <c r="BG637" i="1"/>
  <c r="BH638" i="1"/>
  <c r="BI638" i="1" s="1"/>
  <c r="BJ638" i="1" s="1"/>
  <c r="BG638" i="1"/>
  <c r="BH639" i="1"/>
  <c r="BI639" i="1" s="1"/>
  <c r="BJ639" i="1" s="1"/>
  <c r="BG639" i="1"/>
  <c r="BH627" i="1"/>
  <c r="BI627" i="1" s="1"/>
  <c r="BJ627" i="1" s="1"/>
  <c r="BG627" i="1"/>
  <c r="BH623" i="1"/>
  <c r="BI623" i="1" s="1"/>
  <c r="BJ623" i="1" s="1"/>
  <c r="BG623" i="1"/>
  <c r="BH632" i="1"/>
  <c r="BI632" i="1" s="1"/>
  <c r="BJ632" i="1" s="1"/>
  <c r="BG632" i="1"/>
  <c r="BH635" i="1"/>
  <c r="BI635" i="1" s="1"/>
  <c r="BJ635" i="1" s="1"/>
  <c r="BG635" i="1"/>
  <c r="BH630" i="1"/>
  <c r="BI630" i="1" s="1"/>
  <c r="BJ630" i="1" s="1"/>
  <c r="BG630" i="1"/>
  <c r="BH641" i="1"/>
  <c r="BI641" i="1" s="1"/>
  <c r="BJ641" i="1" s="1"/>
  <c r="BG641" i="1"/>
  <c r="BH621" i="1"/>
  <c r="BI621" i="1" s="1"/>
  <c r="BJ621" i="1" s="1"/>
  <c r="BG621" i="1"/>
  <c r="BH642" i="1"/>
  <c r="BI642" i="1" s="1"/>
  <c r="BJ642" i="1" s="1"/>
  <c r="BG642" i="1"/>
  <c r="BH631" i="1"/>
  <c r="BI631" i="1" s="1"/>
  <c r="BJ631" i="1" s="1"/>
  <c r="BG631" i="1"/>
  <c r="BH626" i="1"/>
  <c r="BI626" i="1" s="1"/>
  <c r="BJ626" i="1" s="1"/>
  <c r="BG626" i="1"/>
  <c r="BH622" i="1"/>
  <c r="BI622" i="1" s="1"/>
  <c r="BJ622" i="1" s="1"/>
  <c r="BG622" i="1"/>
  <c r="BH643" i="1"/>
  <c r="BI643" i="1" s="1"/>
  <c r="BJ643" i="1" s="1"/>
  <c r="BG643" i="1"/>
  <c r="BH624" i="1"/>
  <c r="BI624" i="1" s="1"/>
  <c r="BJ624" i="1" s="1"/>
  <c r="BG624" i="1"/>
  <c r="BH633" i="1"/>
  <c r="BI633" i="1" s="1"/>
  <c r="BJ633" i="1" s="1"/>
  <c r="BG633" i="1"/>
  <c r="BH636" i="1"/>
  <c r="BI636" i="1" s="1"/>
  <c r="BJ636" i="1" s="1"/>
  <c r="BG636" i="1"/>
  <c r="AO1334" i="1"/>
  <c r="BE1334" i="1" s="1"/>
  <c r="AO1341" i="1"/>
  <c r="BE1341" i="1" s="1"/>
  <c r="AO1329" i="1"/>
  <c r="BE1329" i="1" s="1"/>
  <c r="AO1338" i="1"/>
  <c r="BE1338" i="1" s="1"/>
  <c r="AO1345" i="1"/>
  <c r="BE1345" i="1" s="1"/>
  <c r="AO1335" i="1"/>
  <c r="BE1335" i="1" s="1"/>
  <c r="AO1331" i="1"/>
  <c r="BE1331" i="1" s="1"/>
  <c r="AO1337" i="1"/>
  <c r="BE1337" i="1" s="1"/>
  <c r="AO1332" i="1"/>
  <c r="BE1332" i="1" s="1"/>
  <c r="AO1333" i="1"/>
  <c r="BE1333" i="1" s="1"/>
  <c r="AO1328" i="1"/>
  <c r="BE1328" i="1" s="1"/>
  <c r="AO1327" i="1"/>
  <c r="BE1327" i="1" s="1"/>
  <c r="AO1330" i="1"/>
  <c r="BE1330" i="1" s="1"/>
  <c r="AO1346" i="1"/>
  <c r="BE1346" i="1" s="1"/>
  <c r="AO1342" i="1"/>
  <c r="BE1342" i="1" s="1"/>
  <c r="AO1347" i="1"/>
  <c r="BE1347" i="1" s="1"/>
  <c r="AN1364" i="1"/>
  <c r="AN1357" i="1"/>
  <c r="AN1350" i="1"/>
  <c r="AN1366" i="1"/>
  <c r="AN1359" i="1"/>
  <c r="AN1369" i="1"/>
  <c r="AN1355" i="1"/>
  <c r="AN1352" i="1"/>
  <c r="AN1368" i="1"/>
  <c r="AN1361" i="1"/>
  <c r="AN1354" i="1"/>
  <c r="AN1370" i="1"/>
  <c r="AN1363" i="1"/>
  <c r="AN1360" i="1"/>
  <c r="AN1362" i="1"/>
  <c r="AN1356" i="1"/>
  <c r="AN1349" i="1"/>
  <c r="AN1365" i="1"/>
  <c r="AN1358" i="1"/>
  <c r="AN1351" i="1"/>
  <c r="AN1367" i="1"/>
  <c r="AN1353" i="1"/>
  <c r="AN1348" i="1"/>
  <c r="AO1344" i="1"/>
  <c r="BE1344" i="1" s="1"/>
  <c r="AO1343" i="1"/>
  <c r="BE1343" i="1" s="1"/>
  <c r="AO1340" i="1"/>
  <c r="BE1340" i="1" s="1"/>
  <c r="AO1339" i="1"/>
  <c r="BE1339" i="1" s="1"/>
  <c r="AO1336" i="1"/>
  <c r="BE1336" i="1" s="1"/>
  <c r="AQ646" i="1"/>
  <c r="BF646" i="1" s="1"/>
  <c r="AQ654" i="1"/>
  <c r="BF654" i="1" s="1"/>
  <c r="AQ655" i="1"/>
  <c r="BF655" i="1" s="1"/>
  <c r="AQ651" i="1"/>
  <c r="BF651" i="1" s="1"/>
  <c r="AQ650" i="1"/>
  <c r="BF650" i="1" s="1"/>
  <c r="AQ645" i="1"/>
  <c r="BF645" i="1" s="1"/>
  <c r="AQ652" i="1"/>
  <c r="BF652" i="1" s="1"/>
  <c r="AQ649" i="1"/>
  <c r="BF649" i="1" s="1"/>
  <c r="AQ647" i="1"/>
  <c r="BF647" i="1" s="1"/>
  <c r="AQ653" i="1"/>
  <c r="BF653" i="1" s="1"/>
  <c r="AQ644" i="1"/>
  <c r="BF644" i="1" s="1"/>
  <c r="AQ648" i="1"/>
  <c r="BF648" i="1" s="1"/>
  <c r="BH645" i="1" l="1"/>
  <c r="BI645" i="1" s="1"/>
  <c r="BJ645" i="1" s="1"/>
  <c r="BG645" i="1"/>
  <c r="BH654" i="1"/>
  <c r="BI654" i="1" s="1"/>
  <c r="BJ654" i="1" s="1"/>
  <c r="BG654" i="1"/>
  <c r="BH647" i="1"/>
  <c r="BI647" i="1" s="1"/>
  <c r="BJ647" i="1" s="1"/>
  <c r="BG647" i="1"/>
  <c r="BH646" i="1"/>
  <c r="BI646" i="1" s="1"/>
  <c r="BJ646" i="1" s="1"/>
  <c r="BG646" i="1"/>
  <c r="BH648" i="1"/>
  <c r="BI648" i="1" s="1"/>
  <c r="BJ648" i="1" s="1"/>
  <c r="BG648" i="1"/>
  <c r="BH649" i="1"/>
  <c r="BI649" i="1" s="1"/>
  <c r="BJ649" i="1" s="1"/>
  <c r="BG649" i="1"/>
  <c r="BH651" i="1"/>
  <c r="BI651" i="1" s="1"/>
  <c r="BJ651" i="1" s="1"/>
  <c r="BG651" i="1"/>
  <c r="BH653" i="1"/>
  <c r="BI653" i="1" s="1"/>
  <c r="BJ653" i="1" s="1"/>
  <c r="BG653" i="1"/>
  <c r="BH650" i="1"/>
  <c r="BI650" i="1" s="1"/>
  <c r="BJ650" i="1" s="1"/>
  <c r="BG650" i="1"/>
  <c r="BH644" i="1"/>
  <c r="BI644" i="1" s="1"/>
  <c r="BJ644" i="1" s="1"/>
  <c r="BG644" i="1"/>
  <c r="BH652" i="1"/>
  <c r="BI652" i="1" s="1"/>
  <c r="BJ652" i="1" s="1"/>
  <c r="BG652" i="1"/>
  <c r="BH655" i="1"/>
  <c r="BI655" i="1" s="1"/>
  <c r="BJ655" i="1" s="1"/>
  <c r="BG655" i="1"/>
  <c r="AO1351" i="1"/>
  <c r="BE1351" i="1" s="1"/>
  <c r="AO1352" i="1"/>
  <c r="BE1352" i="1" s="1"/>
  <c r="AO1348" i="1"/>
  <c r="BE1348" i="1" s="1"/>
  <c r="AO1358" i="1"/>
  <c r="BE1358" i="1" s="1"/>
  <c r="AO1362" i="1"/>
  <c r="BE1362" i="1" s="1"/>
  <c r="AO1354" i="1"/>
  <c r="BE1354" i="1" s="1"/>
  <c r="AO1355" i="1"/>
  <c r="BE1355" i="1" s="1"/>
  <c r="AO1350" i="1"/>
  <c r="BE1350" i="1" s="1"/>
  <c r="AO1356" i="1"/>
  <c r="BE1356" i="1" s="1"/>
  <c r="AO1366" i="1"/>
  <c r="BE1366" i="1" s="1"/>
  <c r="AO1353" i="1"/>
  <c r="BE1353" i="1" s="1"/>
  <c r="AO1365" i="1"/>
  <c r="BE1365" i="1" s="1"/>
  <c r="AO1360" i="1"/>
  <c r="BE1360" i="1" s="1"/>
  <c r="AO1361" i="1"/>
  <c r="BE1361" i="1" s="1"/>
  <c r="AO1369" i="1"/>
  <c r="BE1369" i="1" s="1"/>
  <c r="AO1357" i="1"/>
  <c r="BE1357" i="1" s="1"/>
  <c r="AO1370" i="1"/>
  <c r="BE1370" i="1" s="1"/>
  <c r="AN1388" i="1"/>
  <c r="AN1385" i="1"/>
  <c r="AN1382" i="1"/>
  <c r="AN1379" i="1"/>
  <c r="AN1381" i="1"/>
  <c r="AN1375" i="1"/>
  <c r="AN1376" i="1"/>
  <c r="AN1371" i="1"/>
  <c r="AN1389" i="1"/>
  <c r="AN1386" i="1"/>
  <c r="AN1383" i="1"/>
  <c r="AN1384" i="1"/>
  <c r="AN1378" i="1"/>
  <c r="AN1373" i="1"/>
  <c r="AN1380" i="1"/>
  <c r="AN1377" i="1"/>
  <c r="AN1374" i="1"/>
  <c r="AN1372" i="1"/>
  <c r="AN1387" i="1"/>
  <c r="AO1367" i="1"/>
  <c r="BE1367" i="1" s="1"/>
  <c r="AO1349" i="1"/>
  <c r="BE1349" i="1" s="1"/>
  <c r="AO1363" i="1"/>
  <c r="BE1363" i="1" s="1"/>
  <c r="AO1368" i="1"/>
  <c r="BE1368" i="1" s="1"/>
  <c r="AO1359" i="1"/>
  <c r="BE1359" i="1" s="1"/>
  <c r="AO1364" i="1"/>
  <c r="BE1364" i="1" s="1"/>
  <c r="AQ672" i="1"/>
  <c r="BF672" i="1" s="1"/>
  <c r="AQ678" i="1"/>
  <c r="BF678" i="1" s="1"/>
  <c r="AQ662" i="1"/>
  <c r="BF662" i="1" s="1"/>
  <c r="AQ682" i="1"/>
  <c r="BF682" i="1" s="1"/>
  <c r="AQ676" i="1"/>
  <c r="BF676" i="1" s="1"/>
  <c r="AQ659" i="1"/>
  <c r="BF659" i="1" s="1"/>
  <c r="AQ657" i="1"/>
  <c r="BF657" i="1" s="1"/>
  <c r="AQ680" i="1"/>
  <c r="BF680" i="1" s="1"/>
  <c r="AQ658" i="1"/>
  <c r="BF658" i="1" s="1"/>
  <c r="AQ666" i="1"/>
  <c r="BF666" i="1" s="1"/>
  <c r="AQ667" i="1"/>
  <c r="BF667" i="1" s="1"/>
  <c r="AQ661" i="1"/>
  <c r="BF661" i="1" s="1"/>
  <c r="AQ675" i="1"/>
  <c r="BF675" i="1" s="1"/>
  <c r="AQ669" i="1"/>
  <c r="BF669" i="1" s="1"/>
  <c r="AQ674" i="1"/>
  <c r="BF674" i="1" s="1"/>
  <c r="AQ663" i="1"/>
  <c r="BF663" i="1" s="1"/>
  <c r="AQ671" i="1"/>
  <c r="BF671" i="1" s="1"/>
  <c r="AQ664" i="1"/>
  <c r="BF664" i="1" s="1"/>
  <c r="AQ683" i="1"/>
  <c r="BF683" i="1" s="1"/>
  <c r="AQ673" i="1"/>
  <c r="BF673" i="1" s="1"/>
  <c r="AQ656" i="1"/>
  <c r="BF656" i="1" s="1"/>
  <c r="AQ679" i="1"/>
  <c r="BF679" i="1" s="1"/>
  <c r="AQ677" i="1"/>
  <c r="BF677" i="1" s="1"/>
  <c r="AQ670" i="1"/>
  <c r="BF670" i="1" s="1"/>
  <c r="AQ665" i="1"/>
  <c r="BF665" i="1" s="1"/>
  <c r="AQ681" i="1"/>
  <c r="BF681" i="1" s="1"/>
  <c r="AQ668" i="1"/>
  <c r="BF668" i="1" s="1"/>
  <c r="AQ660" i="1"/>
  <c r="BF660" i="1" s="1"/>
  <c r="BH679" i="1" l="1"/>
  <c r="BI679" i="1" s="1"/>
  <c r="BJ679" i="1" s="1"/>
  <c r="BG679" i="1"/>
  <c r="BH666" i="1"/>
  <c r="BI666" i="1" s="1"/>
  <c r="BJ666" i="1" s="1"/>
  <c r="BG666" i="1"/>
  <c r="BH656" i="1"/>
  <c r="BI656" i="1" s="1"/>
  <c r="BJ656" i="1" s="1"/>
  <c r="BG656" i="1"/>
  <c r="BH671" i="1"/>
  <c r="BI671" i="1" s="1"/>
  <c r="BJ671" i="1" s="1"/>
  <c r="BG671" i="1"/>
  <c r="BH675" i="1"/>
  <c r="BI675" i="1" s="1"/>
  <c r="BJ675" i="1" s="1"/>
  <c r="BG675" i="1"/>
  <c r="BH658" i="1"/>
  <c r="BI658" i="1" s="1"/>
  <c r="BJ658" i="1" s="1"/>
  <c r="BG658" i="1"/>
  <c r="BH676" i="1"/>
  <c r="BI676" i="1" s="1"/>
  <c r="BJ676" i="1" s="1"/>
  <c r="BG676" i="1"/>
  <c r="BH672" i="1"/>
  <c r="BI672" i="1" s="1"/>
  <c r="BJ672" i="1" s="1"/>
  <c r="BG672" i="1"/>
  <c r="BH681" i="1"/>
  <c r="BI681" i="1" s="1"/>
  <c r="BJ681" i="1" s="1"/>
  <c r="BG681" i="1"/>
  <c r="BH669" i="1"/>
  <c r="BI669" i="1" s="1"/>
  <c r="BJ669" i="1" s="1"/>
  <c r="BG669" i="1"/>
  <c r="BH659" i="1"/>
  <c r="BI659" i="1" s="1"/>
  <c r="BJ659" i="1" s="1"/>
  <c r="BG659" i="1"/>
  <c r="BH665" i="1"/>
  <c r="BI665" i="1" s="1"/>
  <c r="BJ665" i="1" s="1"/>
  <c r="BG665" i="1"/>
  <c r="BH660" i="1"/>
  <c r="BI660" i="1" s="1"/>
  <c r="BJ660" i="1" s="1"/>
  <c r="BG660" i="1"/>
  <c r="BH670" i="1"/>
  <c r="BI670" i="1" s="1"/>
  <c r="BJ670" i="1" s="1"/>
  <c r="BG670" i="1"/>
  <c r="BH673" i="1"/>
  <c r="BI673" i="1" s="1"/>
  <c r="BJ673" i="1" s="1"/>
  <c r="BG673" i="1"/>
  <c r="BH663" i="1"/>
  <c r="BI663" i="1" s="1"/>
  <c r="BJ663" i="1" s="1"/>
  <c r="BG663" i="1"/>
  <c r="BH661" i="1"/>
  <c r="BI661" i="1" s="1"/>
  <c r="BJ661" i="1" s="1"/>
  <c r="BG661" i="1"/>
  <c r="BH680" i="1"/>
  <c r="BI680" i="1" s="1"/>
  <c r="BJ680" i="1" s="1"/>
  <c r="BG680" i="1"/>
  <c r="BH682" i="1"/>
  <c r="BI682" i="1" s="1"/>
  <c r="BJ682" i="1" s="1"/>
  <c r="BG682" i="1"/>
  <c r="BH664" i="1"/>
  <c r="BI664" i="1" s="1"/>
  <c r="BJ664" i="1" s="1"/>
  <c r="BG664" i="1"/>
  <c r="BH678" i="1"/>
  <c r="BI678" i="1" s="1"/>
  <c r="BJ678" i="1" s="1"/>
  <c r="BG678" i="1"/>
  <c r="BH668" i="1"/>
  <c r="BI668" i="1" s="1"/>
  <c r="BJ668" i="1" s="1"/>
  <c r="BG668" i="1"/>
  <c r="BH677" i="1"/>
  <c r="BI677" i="1" s="1"/>
  <c r="BJ677" i="1" s="1"/>
  <c r="BG677" i="1"/>
  <c r="BH683" i="1"/>
  <c r="BI683" i="1" s="1"/>
  <c r="BJ683" i="1" s="1"/>
  <c r="BG683" i="1"/>
  <c r="BH674" i="1"/>
  <c r="BI674" i="1" s="1"/>
  <c r="BJ674" i="1" s="1"/>
  <c r="BG674" i="1"/>
  <c r="BH667" i="1"/>
  <c r="BI667" i="1" s="1"/>
  <c r="BJ667" i="1" s="1"/>
  <c r="BG667" i="1"/>
  <c r="BH657" i="1"/>
  <c r="BI657" i="1" s="1"/>
  <c r="BJ657" i="1" s="1"/>
  <c r="BG657" i="1"/>
  <c r="BH662" i="1"/>
  <c r="BI662" i="1" s="1"/>
  <c r="BJ662" i="1" s="1"/>
  <c r="BG662" i="1"/>
  <c r="AO1386" i="1"/>
  <c r="BE1386" i="1" s="1"/>
  <c r="AO1374" i="1"/>
  <c r="BE1374" i="1" s="1"/>
  <c r="AO1378" i="1"/>
  <c r="BE1378" i="1" s="1"/>
  <c r="AO1389" i="1"/>
  <c r="BE1389" i="1" s="1"/>
  <c r="AN1391" i="1"/>
  <c r="AN1407" i="1"/>
  <c r="AN1396" i="1"/>
  <c r="AN1412" i="1"/>
  <c r="AN1401" i="1"/>
  <c r="AN1394" i="1"/>
  <c r="AN1410" i="1"/>
  <c r="AN1395" i="1"/>
  <c r="AN1411" i="1"/>
  <c r="AN1400" i="1"/>
  <c r="AN1390" i="1"/>
  <c r="AN1405" i="1"/>
  <c r="AN1398" i="1"/>
  <c r="AN1414" i="1"/>
  <c r="AN1399" i="1"/>
  <c r="AN1415" i="1"/>
  <c r="AN1404" i="1"/>
  <c r="AN1393" i="1"/>
  <c r="AN1409" i="1"/>
  <c r="AN1402" i="1"/>
  <c r="AN1397" i="1"/>
  <c r="AN1392" i="1"/>
  <c r="AN1408" i="1"/>
  <c r="AN1403" i="1"/>
  <c r="AN1413" i="1"/>
  <c r="AN1406" i="1"/>
  <c r="AO1381" i="1"/>
  <c r="BE1381" i="1" s="1"/>
  <c r="AO1388" i="1"/>
  <c r="BE1388" i="1" s="1"/>
  <c r="AO1373" i="1"/>
  <c r="BE1373" i="1" s="1"/>
  <c r="AO1385" i="1"/>
  <c r="BE1385" i="1" s="1"/>
  <c r="AO1377" i="1"/>
  <c r="BE1377" i="1" s="1"/>
  <c r="AO1384" i="1"/>
  <c r="BE1384" i="1" s="1"/>
  <c r="AO1371" i="1"/>
  <c r="BE1371" i="1" s="1"/>
  <c r="AO1379" i="1"/>
  <c r="BE1379" i="1" s="1"/>
  <c r="AO1372" i="1"/>
  <c r="BE1372" i="1" s="1"/>
  <c r="AO1375" i="1"/>
  <c r="BE1375" i="1" s="1"/>
  <c r="AO1387" i="1"/>
  <c r="BE1387" i="1" s="1"/>
  <c r="AO1380" i="1"/>
  <c r="BE1380" i="1" s="1"/>
  <c r="AO1383" i="1"/>
  <c r="BE1383" i="1" s="1"/>
  <c r="AO1376" i="1"/>
  <c r="BE1376" i="1" s="1"/>
  <c r="AO1382" i="1"/>
  <c r="BE1382" i="1" s="1"/>
  <c r="AQ701" i="1"/>
  <c r="BF701" i="1" s="1"/>
  <c r="AQ693" i="1"/>
  <c r="BF693" i="1" s="1"/>
  <c r="AQ686" i="1"/>
  <c r="BF686" i="1" s="1"/>
  <c r="AQ694" i="1"/>
  <c r="BF694" i="1" s="1"/>
  <c r="AQ698" i="1"/>
  <c r="BF698" i="1" s="1"/>
  <c r="AQ690" i="1"/>
  <c r="BF690" i="1" s="1"/>
  <c r="AQ697" i="1"/>
  <c r="BF697" i="1" s="1"/>
  <c r="AQ691" i="1"/>
  <c r="BF691" i="1" s="1"/>
  <c r="AQ685" i="1"/>
  <c r="BF685" i="1" s="1"/>
  <c r="AQ700" i="1"/>
  <c r="BF700" i="1" s="1"/>
  <c r="AQ696" i="1"/>
  <c r="BF696" i="1" s="1"/>
  <c r="AQ692" i="1"/>
  <c r="BF692" i="1" s="1"/>
  <c r="AQ687" i="1"/>
  <c r="BF687" i="1" s="1"/>
  <c r="AQ689" i="1"/>
  <c r="BF689" i="1" s="1"/>
  <c r="AQ699" i="1"/>
  <c r="BF699" i="1" s="1"/>
  <c r="AQ695" i="1"/>
  <c r="BF695" i="1" s="1"/>
  <c r="AQ688" i="1"/>
  <c r="BF688" i="1" s="1"/>
  <c r="AQ684" i="1"/>
  <c r="BF684" i="1" s="1"/>
  <c r="BH699" i="1" l="1"/>
  <c r="BI699" i="1" s="1"/>
  <c r="BJ699" i="1" s="1"/>
  <c r="BG699" i="1"/>
  <c r="BH686" i="1"/>
  <c r="BI686" i="1" s="1"/>
  <c r="BJ686" i="1" s="1"/>
  <c r="BG686" i="1"/>
  <c r="BH689" i="1"/>
  <c r="BI689" i="1" s="1"/>
  <c r="BJ689" i="1" s="1"/>
  <c r="BG689" i="1"/>
  <c r="BH693" i="1"/>
  <c r="BI693" i="1" s="1"/>
  <c r="BJ693" i="1" s="1"/>
  <c r="BG693" i="1"/>
  <c r="BH696" i="1"/>
  <c r="BI696" i="1" s="1"/>
  <c r="BJ696" i="1" s="1"/>
  <c r="BG696" i="1"/>
  <c r="BH684" i="1"/>
  <c r="BI684" i="1" s="1"/>
  <c r="BJ684" i="1" s="1"/>
  <c r="BG684" i="1"/>
  <c r="BH690" i="1"/>
  <c r="BI690" i="1" s="1"/>
  <c r="BJ690" i="1" s="1"/>
  <c r="BG690" i="1"/>
  <c r="BH688" i="1"/>
  <c r="BI688" i="1" s="1"/>
  <c r="BJ688" i="1" s="1"/>
  <c r="BG688" i="1"/>
  <c r="BH687" i="1"/>
  <c r="BI687" i="1" s="1"/>
  <c r="BJ687" i="1" s="1"/>
  <c r="BG687" i="1"/>
  <c r="BH685" i="1"/>
  <c r="BI685" i="1" s="1"/>
  <c r="BJ685" i="1" s="1"/>
  <c r="BG685" i="1"/>
  <c r="BH698" i="1"/>
  <c r="BI698" i="1" s="1"/>
  <c r="BJ698" i="1" s="1"/>
  <c r="BG698" i="1"/>
  <c r="BH701" i="1"/>
  <c r="BI701" i="1" s="1"/>
  <c r="BJ701" i="1" s="1"/>
  <c r="BG701" i="1"/>
  <c r="BH697" i="1"/>
  <c r="BI697" i="1" s="1"/>
  <c r="BJ697" i="1" s="1"/>
  <c r="BG697" i="1"/>
  <c r="BH700" i="1"/>
  <c r="BI700" i="1" s="1"/>
  <c r="BJ700" i="1" s="1"/>
  <c r="BG700" i="1"/>
  <c r="BH695" i="1"/>
  <c r="BI695" i="1" s="1"/>
  <c r="BJ695" i="1" s="1"/>
  <c r="BG695" i="1"/>
  <c r="BH692" i="1"/>
  <c r="BI692" i="1" s="1"/>
  <c r="BJ692" i="1" s="1"/>
  <c r="BG692" i="1"/>
  <c r="BH691" i="1"/>
  <c r="BI691" i="1" s="1"/>
  <c r="BJ691" i="1" s="1"/>
  <c r="BG691" i="1"/>
  <c r="BH694" i="1"/>
  <c r="BI694" i="1" s="1"/>
  <c r="BJ694" i="1" s="1"/>
  <c r="BG694" i="1"/>
  <c r="AO1402" i="1"/>
  <c r="BE1402" i="1" s="1"/>
  <c r="AO1395" i="1"/>
  <c r="BE1395" i="1" s="1"/>
  <c r="AO1408" i="1"/>
  <c r="BE1408" i="1" s="1"/>
  <c r="AO1409" i="1"/>
  <c r="BE1409" i="1" s="1"/>
  <c r="AO1399" i="1"/>
  <c r="BE1399" i="1" s="1"/>
  <c r="AO1390" i="1"/>
  <c r="BE1390" i="1" s="1"/>
  <c r="AO1410" i="1"/>
  <c r="BE1410" i="1" s="1"/>
  <c r="AO1396" i="1"/>
  <c r="BE1396" i="1" s="1"/>
  <c r="AO1403" i="1"/>
  <c r="BE1403" i="1" s="1"/>
  <c r="AO1415" i="1"/>
  <c r="BE1415" i="1" s="1"/>
  <c r="AN1425" i="1"/>
  <c r="AN1422" i="1"/>
  <c r="AN1428" i="1"/>
  <c r="AN1420" i="1"/>
  <c r="AN1431" i="1"/>
  <c r="AN1421" i="1"/>
  <c r="AN1427" i="1"/>
  <c r="AN1419" i="1"/>
  <c r="AN1430" i="1"/>
  <c r="AN1423" i="1"/>
  <c r="AN1429" i="1"/>
  <c r="AN1424" i="1"/>
  <c r="AN1426" i="1"/>
  <c r="AN1418" i="1"/>
  <c r="AN1417" i="1"/>
  <c r="AN1416" i="1"/>
  <c r="AO1412" i="1"/>
  <c r="BE1412" i="1" s="1"/>
  <c r="AO1406" i="1"/>
  <c r="BE1406" i="1" s="1"/>
  <c r="AO1392" i="1"/>
  <c r="BE1392" i="1" s="1"/>
  <c r="AO1393" i="1"/>
  <c r="BE1393" i="1" s="1"/>
  <c r="AO1414" i="1"/>
  <c r="BE1414" i="1" s="1"/>
  <c r="AO1400" i="1"/>
  <c r="BE1400" i="1" s="1"/>
  <c r="AO1394" i="1"/>
  <c r="BE1394" i="1" s="1"/>
  <c r="AO1407" i="1"/>
  <c r="BE1407" i="1" s="1"/>
  <c r="AO1405" i="1"/>
  <c r="BE1405" i="1" s="1"/>
  <c r="AO1413" i="1"/>
  <c r="BE1413" i="1" s="1"/>
  <c r="AO1397" i="1"/>
  <c r="BE1397" i="1" s="1"/>
  <c r="AO1404" i="1"/>
  <c r="BE1404" i="1" s="1"/>
  <c r="AO1398" i="1"/>
  <c r="BE1398" i="1" s="1"/>
  <c r="AO1411" i="1"/>
  <c r="BE1411" i="1" s="1"/>
  <c r="AO1401" i="1"/>
  <c r="BE1401" i="1" s="1"/>
  <c r="AO1391" i="1"/>
  <c r="BE1391" i="1" s="1"/>
  <c r="AQ703" i="1"/>
  <c r="BF703" i="1" s="1"/>
  <c r="AQ712" i="1"/>
  <c r="BF712" i="1" s="1"/>
  <c r="AQ710" i="1"/>
  <c r="BF710" i="1" s="1"/>
  <c r="AQ714" i="1"/>
  <c r="BF714" i="1" s="1"/>
  <c r="AQ718" i="1"/>
  <c r="BF718" i="1" s="1"/>
  <c r="AQ716" i="1"/>
  <c r="BF716" i="1" s="1"/>
  <c r="AQ708" i="1"/>
  <c r="BF708" i="1" s="1"/>
  <c r="AQ717" i="1"/>
  <c r="BF717" i="1" s="1"/>
  <c r="AQ709" i="1"/>
  <c r="BF709" i="1" s="1"/>
  <c r="AQ713" i="1"/>
  <c r="BF713" i="1" s="1"/>
  <c r="AQ711" i="1"/>
  <c r="BF711" i="1" s="1"/>
  <c r="AQ704" i="1"/>
  <c r="BF704" i="1" s="1"/>
  <c r="AQ715" i="1"/>
  <c r="BF715" i="1" s="1"/>
  <c r="AQ705" i="1"/>
  <c r="BF705" i="1" s="1"/>
  <c r="AQ719" i="1"/>
  <c r="BF719" i="1" s="1"/>
  <c r="AQ706" i="1"/>
  <c r="BF706" i="1" s="1"/>
  <c r="AQ707" i="1"/>
  <c r="BF707" i="1" s="1"/>
  <c r="AQ702" i="1"/>
  <c r="BF702" i="1" s="1"/>
  <c r="BH702" i="1" l="1"/>
  <c r="BI702" i="1" s="1"/>
  <c r="BJ702" i="1" s="1"/>
  <c r="BG702" i="1"/>
  <c r="BH716" i="1"/>
  <c r="BI716" i="1" s="1"/>
  <c r="BJ716" i="1" s="1"/>
  <c r="BG716" i="1"/>
  <c r="BH707" i="1"/>
  <c r="BI707" i="1" s="1"/>
  <c r="BJ707" i="1" s="1"/>
  <c r="BG707" i="1"/>
  <c r="BH709" i="1"/>
  <c r="BI709" i="1" s="1"/>
  <c r="BJ709" i="1" s="1"/>
  <c r="BG709" i="1"/>
  <c r="BH718" i="1"/>
  <c r="BI718" i="1" s="1"/>
  <c r="BJ718" i="1" s="1"/>
  <c r="BG718" i="1"/>
  <c r="BH713" i="1"/>
  <c r="BI713" i="1" s="1"/>
  <c r="BJ713" i="1" s="1"/>
  <c r="BG713" i="1"/>
  <c r="BH715" i="1"/>
  <c r="BI715" i="1" s="1"/>
  <c r="BJ715" i="1" s="1"/>
  <c r="BG715" i="1"/>
  <c r="BH703" i="1"/>
  <c r="BI703" i="1" s="1"/>
  <c r="BJ703" i="1" s="1"/>
  <c r="BG703" i="1"/>
  <c r="BH706" i="1"/>
  <c r="BI706" i="1" s="1"/>
  <c r="BJ706" i="1" s="1"/>
  <c r="BG706" i="1"/>
  <c r="BH704" i="1"/>
  <c r="BI704" i="1" s="1"/>
  <c r="BJ704" i="1" s="1"/>
  <c r="BG704" i="1"/>
  <c r="BH717" i="1"/>
  <c r="BI717" i="1" s="1"/>
  <c r="BJ717" i="1" s="1"/>
  <c r="BG717" i="1"/>
  <c r="BH714" i="1"/>
  <c r="BI714" i="1" s="1"/>
  <c r="BJ714" i="1" s="1"/>
  <c r="BG714" i="1"/>
  <c r="BH705" i="1"/>
  <c r="BI705" i="1" s="1"/>
  <c r="BJ705" i="1" s="1"/>
  <c r="BG705" i="1"/>
  <c r="BH712" i="1"/>
  <c r="BI712" i="1" s="1"/>
  <c r="BJ712" i="1" s="1"/>
  <c r="BG712" i="1"/>
  <c r="BH719" i="1"/>
  <c r="BI719" i="1" s="1"/>
  <c r="BJ719" i="1" s="1"/>
  <c r="BG719" i="1"/>
  <c r="BH711" i="1"/>
  <c r="BI711" i="1" s="1"/>
  <c r="BJ711" i="1" s="1"/>
  <c r="BG711" i="1"/>
  <c r="BH708" i="1"/>
  <c r="BI708" i="1" s="1"/>
  <c r="BJ708" i="1" s="1"/>
  <c r="BG708" i="1"/>
  <c r="BH710" i="1"/>
  <c r="BI710" i="1" s="1"/>
  <c r="BJ710" i="1" s="1"/>
  <c r="BG710" i="1"/>
  <c r="AO1424" i="1"/>
  <c r="BE1424" i="1" s="1"/>
  <c r="AO1417" i="1"/>
  <c r="BE1417" i="1" s="1"/>
  <c r="AO1429" i="1"/>
  <c r="BE1429" i="1" s="1"/>
  <c r="AO1427" i="1"/>
  <c r="BE1427" i="1" s="1"/>
  <c r="AO1428" i="1"/>
  <c r="BE1428" i="1" s="1"/>
  <c r="AO1416" i="1"/>
  <c r="BE1416" i="1" s="1"/>
  <c r="AO1420" i="1"/>
  <c r="BE1420" i="1" s="1"/>
  <c r="AO1418" i="1"/>
  <c r="BE1418" i="1" s="1"/>
  <c r="AO1423" i="1"/>
  <c r="BE1423" i="1" s="1"/>
  <c r="AO1421" i="1"/>
  <c r="BE1421" i="1" s="1"/>
  <c r="AO1422" i="1"/>
  <c r="BE1422" i="1" s="1"/>
  <c r="AO1419" i="1"/>
  <c r="BE1419" i="1" s="1"/>
  <c r="AO1426" i="1"/>
  <c r="BE1426" i="1" s="1"/>
  <c r="AO1430" i="1"/>
  <c r="BE1430" i="1" s="1"/>
  <c r="AO1431" i="1"/>
  <c r="BE1431" i="1" s="1"/>
  <c r="AN1433" i="1"/>
  <c r="AN1438" i="1"/>
  <c r="AN1443" i="1"/>
  <c r="AN1437" i="1"/>
  <c r="AN1434" i="1"/>
  <c r="AN1441" i="1"/>
  <c r="AN1436" i="1"/>
  <c r="AN1442" i="1"/>
  <c r="AN1439" i="1"/>
  <c r="AN1432" i="1"/>
  <c r="AN1440" i="1"/>
  <c r="AN1435" i="1"/>
  <c r="AO1425" i="1"/>
  <c r="BE1425" i="1" s="1"/>
  <c r="AQ726" i="1"/>
  <c r="BF726" i="1" s="1"/>
  <c r="AQ756" i="1"/>
  <c r="BF756" i="1" s="1"/>
  <c r="AQ727" i="1"/>
  <c r="BF727" i="1" s="1"/>
  <c r="AQ745" i="1"/>
  <c r="BF745" i="1" s="1"/>
  <c r="AQ751" i="1"/>
  <c r="BF751" i="1" s="1"/>
  <c r="AQ732" i="1"/>
  <c r="BF732" i="1" s="1"/>
  <c r="AQ737" i="1"/>
  <c r="BF737" i="1" s="1"/>
  <c r="AQ731" i="1"/>
  <c r="BF731" i="1" s="1"/>
  <c r="AQ738" i="1"/>
  <c r="BF738" i="1" s="1"/>
  <c r="AQ742" i="1"/>
  <c r="BF742" i="1" s="1"/>
  <c r="AQ753" i="1"/>
  <c r="BF753" i="1" s="1"/>
  <c r="AQ734" i="1"/>
  <c r="BF734" i="1" s="1"/>
  <c r="AQ744" i="1"/>
  <c r="BF744" i="1" s="1"/>
  <c r="AQ747" i="1"/>
  <c r="BF747" i="1" s="1"/>
  <c r="AQ725" i="1"/>
  <c r="BF725" i="1" s="1"/>
  <c r="AQ722" i="1"/>
  <c r="BF722" i="1" s="1"/>
  <c r="AQ739" i="1"/>
  <c r="BF739" i="1" s="1"/>
  <c r="AQ736" i="1"/>
  <c r="BF736" i="1" s="1"/>
  <c r="AQ733" i="1"/>
  <c r="BF733" i="1" s="1"/>
  <c r="AQ729" i="1"/>
  <c r="BF729" i="1" s="1"/>
  <c r="AQ724" i="1"/>
  <c r="BF724" i="1" s="1"/>
  <c r="AQ740" i="1"/>
  <c r="BF740" i="1" s="1"/>
  <c r="AQ755" i="1"/>
  <c r="BF755" i="1" s="1"/>
  <c r="AQ721" i="1"/>
  <c r="BF721" i="1" s="1"/>
  <c r="AQ746" i="1"/>
  <c r="BF746" i="1" s="1"/>
  <c r="AQ720" i="1"/>
  <c r="BF720" i="1" s="1"/>
  <c r="AQ730" i="1"/>
  <c r="BF730" i="1" s="1"/>
  <c r="AQ748" i="1"/>
  <c r="BF748" i="1" s="1"/>
  <c r="AQ750" i="1"/>
  <c r="BF750" i="1" s="1"/>
  <c r="AQ757" i="1"/>
  <c r="BF757" i="1" s="1"/>
  <c r="AQ752" i="1"/>
  <c r="BF752" i="1" s="1"/>
  <c r="AQ723" i="1"/>
  <c r="BF723" i="1" s="1"/>
  <c r="AQ741" i="1"/>
  <c r="BF741" i="1" s="1"/>
  <c r="AQ743" i="1"/>
  <c r="BF743" i="1" s="1"/>
  <c r="AQ728" i="1"/>
  <c r="BF728" i="1" s="1"/>
  <c r="AQ754" i="1"/>
  <c r="BF754" i="1" s="1"/>
  <c r="AQ749" i="1"/>
  <c r="BF749" i="1" s="1"/>
  <c r="AQ735" i="1"/>
  <c r="BF735" i="1" s="1"/>
  <c r="BH748" i="1" l="1"/>
  <c r="BI748" i="1" s="1"/>
  <c r="BJ748" i="1" s="1"/>
  <c r="BG748" i="1"/>
  <c r="BH734" i="1"/>
  <c r="BI734" i="1" s="1"/>
  <c r="BJ734" i="1" s="1"/>
  <c r="BG734" i="1"/>
  <c r="BH730" i="1"/>
  <c r="BI730" i="1" s="1"/>
  <c r="BJ730" i="1" s="1"/>
  <c r="BG730" i="1"/>
  <c r="BH755" i="1"/>
  <c r="BI755" i="1" s="1"/>
  <c r="BJ755" i="1" s="1"/>
  <c r="BG755" i="1"/>
  <c r="BH733" i="1"/>
  <c r="BI733" i="1" s="1"/>
  <c r="BJ733" i="1" s="1"/>
  <c r="BG733" i="1"/>
  <c r="BH725" i="1"/>
  <c r="BI725" i="1" s="1"/>
  <c r="BJ725" i="1" s="1"/>
  <c r="BG725" i="1"/>
  <c r="BH753" i="1"/>
  <c r="BI753" i="1" s="1"/>
  <c r="BJ753" i="1" s="1"/>
  <c r="BG753" i="1"/>
  <c r="BH737" i="1"/>
  <c r="BI737" i="1" s="1"/>
  <c r="BJ737" i="1" s="1"/>
  <c r="BG737" i="1"/>
  <c r="BH727" i="1"/>
  <c r="BI727" i="1" s="1"/>
  <c r="BJ727" i="1" s="1"/>
  <c r="BG727" i="1"/>
  <c r="BH754" i="1"/>
  <c r="BI754" i="1" s="1"/>
  <c r="BJ754" i="1" s="1"/>
  <c r="BG754" i="1"/>
  <c r="BH721" i="1"/>
  <c r="BI721" i="1" s="1"/>
  <c r="BJ721" i="1" s="1"/>
  <c r="BG721" i="1"/>
  <c r="BH722" i="1"/>
  <c r="BI722" i="1" s="1"/>
  <c r="BJ722" i="1" s="1"/>
  <c r="BG722" i="1"/>
  <c r="BH745" i="1"/>
  <c r="BI745" i="1" s="1"/>
  <c r="BJ745" i="1" s="1"/>
  <c r="BG745" i="1"/>
  <c r="BH752" i="1"/>
  <c r="BI752" i="1" s="1"/>
  <c r="BJ752" i="1" s="1"/>
  <c r="BG752" i="1"/>
  <c r="BH735" i="1"/>
  <c r="BI735" i="1" s="1"/>
  <c r="BJ735" i="1" s="1"/>
  <c r="BG735" i="1"/>
  <c r="BH743" i="1"/>
  <c r="BI743" i="1" s="1"/>
  <c r="BJ743" i="1" s="1"/>
  <c r="BG743" i="1"/>
  <c r="BH757" i="1"/>
  <c r="BI757" i="1" s="1"/>
  <c r="BJ757" i="1" s="1"/>
  <c r="BG757" i="1"/>
  <c r="BH720" i="1"/>
  <c r="BI720" i="1" s="1"/>
  <c r="BJ720" i="1" s="1"/>
  <c r="BG720" i="1"/>
  <c r="BH740" i="1"/>
  <c r="BI740" i="1" s="1"/>
  <c r="BJ740" i="1" s="1"/>
  <c r="BG740" i="1"/>
  <c r="BH736" i="1"/>
  <c r="BI736" i="1" s="1"/>
  <c r="BJ736" i="1" s="1"/>
  <c r="BG736" i="1"/>
  <c r="BH747" i="1"/>
  <c r="BI747" i="1" s="1"/>
  <c r="BJ747" i="1" s="1"/>
  <c r="BG747" i="1"/>
  <c r="BH742" i="1"/>
  <c r="BI742" i="1" s="1"/>
  <c r="BJ742" i="1" s="1"/>
  <c r="BG742" i="1"/>
  <c r="BH732" i="1"/>
  <c r="BI732" i="1" s="1"/>
  <c r="BJ732" i="1" s="1"/>
  <c r="BG732" i="1"/>
  <c r="BH756" i="1"/>
  <c r="BI756" i="1" s="1"/>
  <c r="BJ756" i="1" s="1"/>
  <c r="BG756" i="1"/>
  <c r="BH723" i="1"/>
  <c r="BI723" i="1" s="1"/>
  <c r="BJ723" i="1" s="1"/>
  <c r="BG723" i="1"/>
  <c r="BH729" i="1"/>
  <c r="BI729" i="1" s="1"/>
  <c r="BJ729" i="1" s="1"/>
  <c r="BG729" i="1"/>
  <c r="BH731" i="1"/>
  <c r="BI731" i="1" s="1"/>
  <c r="BJ731" i="1" s="1"/>
  <c r="BG731" i="1"/>
  <c r="BH728" i="1"/>
  <c r="BI728" i="1" s="1"/>
  <c r="BJ728" i="1" s="1"/>
  <c r="BG728" i="1"/>
  <c r="BH749" i="1"/>
  <c r="BI749" i="1" s="1"/>
  <c r="BJ749" i="1" s="1"/>
  <c r="BG749" i="1"/>
  <c r="BH741" i="1"/>
  <c r="BI741" i="1" s="1"/>
  <c r="BJ741" i="1" s="1"/>
  <c r="BG741" i="1"/>
  <c r="BH750" i="1"/>
  <c r="BI750" i="1" s="1"/>
  <c r="BJ750" i="1" s="1"/>
  <c r="BG750" i="1"/>
  <c r="BH746" i="1"/>
  <c r="BI746" i="1" s="1"/>
  <c r="BJ746" i="1" s="1"/>
  <c r="BG746" i="1"/>
  <c r="BH724" i="1"/>
  <c r="BI724" i="1" s="1"/>
  <c r="BJ724" i="1" s="1"/>
  <c r="BG724" i="1"/>
  <c r="BH739" i="1"/>
  <c r="BI739" i="1" s="1"/>
  <c r="BJ739" i="1" s="1"/>
  <c r="BG739" i="1"/>
  <c r="BH744" i="1"/>
  <c r="BI744" i="1" s="1"/>
  <c r="BJ744" i="1" s="1"/>
  <c r="BG744" i="1"/>
  <c r="BH738" i="1"/>
  <c r="BI738" i="1" s="1"/>
  <c r="BJ738" i="1" s="1"/>
  <c r="BG738" i="1"/>
  <c r="BH751" i="1"/>
  <c r="BI751" i="1" s="1"/>
  <c r="BJ751" i="1" s="1"/>
  <c r="BG751" i="1"/>
  <c r="BH726" i="1"/>
  <c r="BI726" i="1" s="1"/>
  <c r="BJ726" i="1" s="1"/>
  <c r="BG726" i="1"/>
  <c r="AO1441" i="1"/>
  <c r="BE1441" i="1" s="1"/>
  <c r="AO1439" i="1"/>
  <c r="BE1439" i="1" s="1"/>
  <c r="AO1434" i="1"/>
  <c r="BE1434" i="1" s="1"/>
  <c r="AO1433" i="1"/>
  <c r="BE1433" i="1" s="1"/>
  <c r="AO1438" i="1"/>
  <c r="BE1438" i="1" s="1"/>
  <c r="AO1435" i="1"/>
  <c r="BE1435" i="1" s="1"/>
  <c r="AO1442" i="1"/>
  <c r="BE1442" i="1" s="1"/>
  <c r="AO1437" i="1"/>
  <c r="BE1437" i="1" s="1"/>
  <c r="AO1432" i="1"/>
  <c r="BE1432" i="1" s="1"/>
  <c r="AO1440" i="1"/>
  <c r="BE1440" i="1" s="1"/>
  <c r="AO1436" i="1"/>
  <c r="BE1436" i="1" s="1"/>
  <c r="AO1443" i="1"/>
  <c r="BE1443" i="1" s="1"/>
  <c r="AN1445" i="1"/>
  <c r="AN1447" i="1"/>
  <c r="AN1449" i="1"/>
  <c r="AN1451" i="1"/>
  <c r="AN1446" i="1"/>
  <c r="AN1448" i="1"/>
  <c r="AN1444" i="1"/>
  <c r="AN1450" i="1"/>
  <c r="AQ767" i="1"/>
  <c r="BF767" i="1" s="1"/>
  <c r="AQ773" i="1"/>
  <c r="BF773" i="1" s="1"/>
  <c r="AQ790" i="1"/>
  <c r="BF790" i="1" s="1"/>
  <c r="AQ791" i="1"/>
  <c r="BF791" i="1" s="1"/>
  <c r="AQ778" i="1"/>
  <c r="BF778" i="1" s="1"/>
  <c r="AQ779" i="1"/>
  <c r="BF779" i="1" s="1"/>
  <c r="AQ775" i="1"/>
  <c r="BF775" i="1" s="1"/>
  <c r="AQ785" i="1"/>
  <c r="BF785" i="1" s="1"/>
  <c r="AQ772" i="1"/>
  <c r="BF772" i="1" s="1"/>
  <c r="AQ781" i="1"/>
  <c r="BF781" i="1" s="1"/>
  <c r="AQ763" i="1"/>
  <c r="BF763" i="1" s="1"/>
  <c r="AQ786" i="1"/>
  <c r="BF786" i="1" s="1"/>
  <c r="AQ796" i="1"/>
  <c r="BF796" i="1" s="1"/>
  <c r="AQ792" i="1"/>
  <c r="BF792" i="1" s="1"/>
  <c r="AQ776" i="1"/>
  <c r="BF776" i="1" s="1"/>
  <c r="AQ759" i="1"/>
  <c r="BF759" i="1" s="1"/>
  <c r="AQ788" i="1"/>
  <c r="BF788" i="1" s="1"/>
  <c r="AQ777" i="1"/>
  <c r="BF777" i="1" s="1"/>
  <c r="AQ798" i="1"/>
  <c r="BF798" i="1" s="1"/>
  <c r="AQ769" i="1"/>
  <c r="BF769" i="1" s="1"/>
  <c r="AQ764" i="1"/>
  <c r="BF764" i="1" s="1"/>
  <c r="AQ760" i="1"/>
  <c r="BF760" i="1" s="1"/>
  <c r="AQ766" i="1"/>
  <c r="BF766" i="1" s="1"/>
  <c r="AQ783" i="1"/>
  <c r="BF783" i="1" s="1"/>
  <c r="AQ774" i="1"/>
  <c r="BF774" i="1" s="1"/>
  <c r="AQ770" i="1"/>
  <c r="BF770" i="1" s="1"/>
  <c r="AQ787" i="1"/>
  <c r="BF787" i="1" s="1"/>
  <c r="AQ797" i="1"/>
  <c r="BF797" i="1" s="1"/>
  <c r="AQ794" i="1"/>
  <c r="BF794" i="1" s="1"/>
  <c r="AQ771" i="1"/>
  <c r="BF771" i="1" s="1"/>
  <c r="AQ761" i="1"/>
  <c r="BF761" i="1" s="1"/>
  <c r="AQ765" i="1"/>
  <c r="BF765" i="1" s="1"/>
  <c r="AQ793" i="1"/>
  <c r="BF793" i="1" s="1"/>
  <c r="AQ795" i="1"/>
  <c r="BF795" i="1" s="1"/>
  <c r="AQ768" i="1"/>
  <c r="BF768" i="1" s="1"/>
  <c r="AQ782" i="1"/>
  <c r="BF782" i="1" s="1"/>
  <c r="AQ780" i="1"/>
  <c r="BF780" i="1" s="1"/>
  <c r="AQ762" i="1"/>
  <c r="BF762" i="1" s="1"/>
  <c r="AQ784" i="1"/>
  <c r="BF784" i="1" s="1"/>
  <c r="AQ758" i="1"/>
  <c r="BF758" i="1" s="1"/>
  <c r="AQ789" i="1"/>
  <c r="BF789" i="1" s="1"/>
  <c r="BH782" i="1" l="1"/>
  <c r="BI782" i="1" s="1"/>
  <c r="BJ782" i="1" s="1"/>
  <c r="BG782" i="1"/>
  <c r="BH783" i="1"/>
  <c r="BI783" i="1" s="1"/>
  <c r="BJ783" i="1" s="1"/>
  <c r="BG783" i="1"/>
  <c r="BH759" i="1"/>
  <c r="BI759" i="1" s="1"/>
  <c r="BJ759" i="1" s="1"/>
  <c r="BG759" i="1"/>
  <c r="BH785" i="1"/>
  <c r="BI785" i="1" s="1"/>
  <c r="BJ785" i="1" s="1"/>
  <c r="BG785" i="1"/>
  <c r="BH768" i="1"/>
  <c r="BI768" i="1" s="1"/>
  <c r="BJ768" i="1" s="1"/>
  <c r="BG768" i="1"/>
  <c r="BH787" i="1"/>
  <c r="BI787" i="1" s="1"/>
  <c r="BJ787" i="1" s="1"/>
  <c r="BG787" i="1"/>
  <c r="BH798" i="1"/>
  <c r="BI798" i="1" s="1"/>
  <c r="BJ798" i="1" s="1"/>
  <c r="BG798" i="1"/>
  <c r="BH763" i="1"/>
  <c r="BI763" i="1" s="1"/>
  <c r="BJ763" i="1" s="1"/>
  <c r="BG763" i="1"/>
  <c r="BH790" i="1"/>
  <c r="BI790" i="1" s="1"/>
  <c r="BJ790" i="1" s="1"/>
  <c r="BG790" i="1"/>
  <c r="BH758" i="1"/>
  <c r="BI758" i="1" s="1"/>
  <c r="BJ758" i="1" s="1"/>
  <c r="BG758" i="1"/>
  <c r="BH797" i="1"/>
  <c r="BI797" i="1" s="1"/>
  <c r="BJ797" i="1" s="1"/>
  <c r="BG797" i="1"/>
  <c r="BH769" i="1"/>
  <c r="BI769" i="1" s="1"/>
  <c r="BJ769" i="1" s="1"/>
  <c r="BG769" i="1"/>
  <c r="BH786" i="1"/>
  <c r="BI786" i="1" s="1"/>
  <c r="BJ786" i="1" s="1"/>
  <c r="BG786" i="1"/>
  <c r="BH791" i="1"/>
  <c r="BI791" i="1" s="1"/>
  <c r="BJ791" i="1" s="1"/>
  <c r="BG791" i="1"/>
  <c r="BH784" i="1"/>
  <c r="BI784" i="1" s="1"/>
  <c r="BJ784" i="1" s="1"/>
  <c r="BG784" i="1"/>
  <c r="BH761" i="1"/>
  <c r="BI761" i="1" s="1"/>
  <c r="BJ761" i="1" s="1"/>
  <c r="BG761" i="1"/>
  <c r="BH766" i="1"/>
  <c r="BI766" i="1" s="1"/>
  <c r="BJ766" i="1" s="1"/>
  <c r="BG766" i="1"/>
  <c r="BH776" i="1"/>
  <c r="BI776" i="1" s="1"/>
  <c r="BJ776" i="1" s="1"/>
  <c r="BG776" i="1"/>
  <c r="BH775" i="1"/>
  <c r="BI775" i="1" s="1"/>
  <c r="BJ775" i="1" s="1"/>
  <c r="BG775" i="1"/>
  <c r="BH762" i="1"/>
  <c r="BI762" i="1" s="1"/>
  <c r="BJ762" i="1" s="1"/>
  <c r="BG762" i="1"/>
  <c r="BH795" i="1"/>
  <c r="BI795" i="1" s="1"/>
  <c r="BJ795" i="1" s="1"/>
  <c r="BG795" i="1"/>
  <c r="BH771" i="1"/>
  <c r="BI771" i="1" s="1"/>
  <c r="BJ771" i="1" s="1"/>
  <c r="BG771" i="1"/>
  <c r="BH770" i="1"/>
  <c r="BI770" i="1" s="1"/>
  <c r="BJ770" i="1" s="1"/>
  <c r="BG770" i="1"/>
  <c r="BH760" i="1"/>
  <c r="BI760" i="1" s="1"/>
  <c r="BJ760" i="1" s="1"/>
  <c r="BG760" i="1"/>
  <c r="BH777" i="1"/>
  <c r="BI777" i="1" s="1"/>
  <c r="BJ777" i="1" s="1"/>
  <c r="BG777" i="1"/>
  <c r="BH792" i="1"/>
  <c r="BI792" i="1" s="1"/>
  <c r="BJ792" i="1" s="1"/>
  <c r="BG792" i="1"/>
  <c r="BH781" i="1"/>
  <c r="BI781" i="1" s="1"/>
  <c r="BJ781" i="1" s="1"/>
  <c r="BG781" i="1"/>
  <c r="BH779" i="1"/>
  <c r="BI779" i="1" s="1"/>
  <c r="BJ779" i="1" s="1"/>
  <c r="BG779" i="1"/>
  <c r="BH773" i="1"/>
  <c r="BI773" i="1" s="1"/>
  <c r="BJ773" i="1" s="1"/>
  <c r="BG773" i="1"/>
  <c r="BH765" i="1"/>
  <c r="BI765" i="1" s="1"/>
  <c r="BJ765" i="1" s="1"/>
  <c r="BG765" i="1"/>
  <c r="BH789" i="1"/>
  <c r="BI789" i="1" s="1"/>
  <c r="BJ789" i="1" s="1"/>
  <c r="BG789" i="1"/>
  <c r="BH780" i="1"/>
  <c r="BI780" i="1" s="1"/>
  <c r="BJ780" i="1" s="1"/>
  <c r="BG780" i="1"/>
  <c r="BH793" i="1"/>
  <c r="BI793" i="1" s="1"/>
  <c r="BJ793" i="1" s="1"/>
  <c r="BG793" i="1"/>
  <c r="BH794" i="1"/>
  <c r="BI794" i="1" s="1"/>
  <c r="BJ794" i="1" s="1"/>
  <c r="BG794" i="1"/>
  <c r="BH774" i="1"/>
  <c r="BI774" i="1" s="1"/>
  <c r="BJ774" i="1" s="1"/>
  <c r="BG774" i="1"/>
  <c r="BH764" i="1"/>
  <c r="BI764" i="1" s="1"/>
  <c r="BJ764" i="1" s="1"/>
  <c r="BG764" i="1"/>
  <c r="BH788" i="1"/>
  <c r="BI788" i="1" s="1"/>
  <c r="BJ788" i="1" s="1"/>
  <c r="BG788" i="1"/>
  <c r="BH796" i="1"/>
  <c r="BI796" i="1" s="1"/>
  <c r="BJ796" i="1" s="1"/>
  <c r="BG796" i="1"/>
  <c r="BH772" i="1"/>
  <c r="BI772" i="1" s="1"/>
  <c r="BJ772" i="1" s="1"/>
  <c r="BG772" i="1"/>
  <c r="BH778" i="1"/>
  <c r="BI778" i="1" s="1"/>
  <c r="BJ778" i="1" s="1"/>
  <c r="BG778" i="1"/>
  <c r="BH767" i="1"/>
  <c r="BI767" i="1" s="1"/>
  <c r="BJ767" i="1" s="1"/>
  <c r="BG767" i="1"/>
  <c r="AO1444" i="1"/>
  <c r="BE1444" i="1" s="1"/>
  <c r="AO1449" i="1"/>
  <c r="BE1449" i="1" s="1"/>
  <c r="AO1450" i="1"/>
  <c r="BE1450" i="1" s="1"/>
  <c r="AO1448" i="1"/>
  <c r="BE1448" i="1" s="1"/>
  <c r="AO1447" i="1"/>
  <c r="BE1447" i="1" s="1"/>
  <c r="AO1451" i="1"/>
  <c r="BE1451" i="1" s="1"/>
  <c r="AN1455" i="1"/>
  <c r="AN1471" i="1"/>
  <c r="AN1456" i="1"/>
  <c r="AN1472" i="1"/>
  <c r="AN1453" i="1"/>
  <c r="AN1469" i="1"/>
  <c r="AN1485" i="1"/>
  <c r="AN1466" i="1"/>
  <c r="AN1482" i="1"/>
  <c r="AN1459" i="1"/>
  <c r="AN1475" i="1"/>
  <c r="AN1460" i="1"/>
  <c r="AN1476" i="1"/>
  <c r="AN1457" i="1"/>
  <c r="AN1473" i="1"/>
  <c r="AN1454" i="1"/>
  <c r="AN1470" i="1"/>
  <c r="AN1452" i="1"/>
  <c r="AN1463" i="1"/>
  <c r="AN1479" i="1"/>
  <c r="AN1464" i="1"/>
  <c r="AN1480" i="1"/>
  <c r="AN1461" i="1"/>
  <c r="AN1477" i="1"/>
  <c r="AN1458" i="1"/>
  <c r="AN1474" i="1"/>
  <c r="AN1468" i="1"/>
  <c r="AN1462" i="1"/>
  <c r="AN1467" i="1"/>
  <c r="AN1483" i="1"/>
  <c r="AN1484" i="1"/>
  <c r="AN1478" i="1"/>
  <c r="AN1465" i="1"/>
  <c r="AN1481" i="1"/>
  <c r="AO1446" i="1"/>
  <c r="BE1446" i="1" s="1"/>
  <c r="AO1445" i="1"/>
  <c r="BE1445" i="1" s="1"/>
  <c r="AQ809" i="1"/>
  <c r="BF809" i="1" s="1"/>
  <c r="AQ808" i="1"/>
  <c r="BF808" i="1" s="1"/>
  <c r="AQ801" i="1"/>
  <c r="BF801" i="1" s="1"/>
  <c r="AQ810" i="1"/>
  <c r="BF810" i="1" s="1"/>
  <c r="AQ802" i="1"/>
  <c r="BF802" i="1" s="1"/>
  <c r="AQ813" i="1"/>
  <c r="BF813" i="1" s="1"/>
  <c r="AQ804" i="1"/>
  <c r="BF804" i="1" s="1"/>
  <c r="AQ805" i="1"/>
  <c r="BF805" i="1" s="1"/>
  <c r="AQ806" i="1"/>
  <c r="BF806" i="1" s="1"/>
  <c r="AQ807" i="1"/>
  <c r="BF807" i="1" s="1"/>
  <c r="AQ799" i="1"/>
  <c r="BF799" i="1" s="1"/>
  <c r="AQ803" i="1"/>
  <c r="BF803" i="1" s="1"/>
  <c r="AQ800" i="1"/>
  <c r="BF800" i="1" s="1"/>
  <c r="AQ811" i="1"/>
  <c r="BF811" i="1" s="1"/>
  <c r="AQ812" i="1"/>
  <c r="BF812" i="1" s="1"/>
  <c r="BH803" i="1" l="1"/>
  <c r="BI803" i="1" s="1"/>
  <c r="BJ803" i="1" s="1"/>
  <c r="BG803" i="1"/>
  <c r="BH799" i="1"/>
  <c r="BI799" i="1" s="1"/>
  <c r="BJ799" i="1" s="1"/>
  <c r="BG799" i="1"/>
  <c r="BH805" i="1"/>
  <c r="BI805" i="1" s="1"/>
  <c r="BJ805" i="1" s="1"/>
  <c r="BG805" i="1"/>
  <c r="BH812" i="1"/>
  <c r="BI812" i="1" s="1"/>
  <c r="BJ812" i="1" s="1"/>
  <c r="BG812" i="1"/>
  <c r="BH804" i="1"/>
  <c r="BI804" i="1" s="1"/>
  <c r="BJ804" i="1" s="1"/>
  <c r="BG804" i="1"/>
  <c r="BH801" i="1"/>
  <c r="BI801" i="1" s="1"/>
  <c r="BJ801" i="1" s="1"/>
  <c r="BG801" i="1"/>
  <c r="BH811" i="1"/>
  <c r="BI811" i="1" s="1"/>
  <c r="BJ811" i="1" s="1"/>
  <c r="BG811" i="1"/>
  <c r="BH807" i="1"/>
  <c r="BI807" i="1" s="1"/>
  <c r="BJ807" i="1" s="1"/>
  <c r="BG807" i="1"/>
  <c r="BH813" i="1"/>
  <c r="BI813" i="1" s="1"/>
  <c r="BJ813" i="1" s="1"/>
  <c r="BG813" i="1"/>
  <c r="BH808" i="1"/>
  <c r="BI808" i="1" s="1"/>
  <c r="BJ808" i="1" s="1"/>
  <c r="BG808" i="1"/>
  <c r="BH810" i="1"/>
  <c r="BI810" i="1" s="1"/>
  <c r="BJ810" i="1" s="1"/>
  <c r="BG810" i="1"/>
  <c r="BH800" i="1"/>
  <c r="BI800" i="1" s="1"/>
  <c r="BJ800" i="1" s="1"/>
  <c r="BG800" i="1"/>
  <c r="BH806" i="1"/>
  <c r="BI806" i="1" s="1"/>
  <c r="BJ806" i="1" s="1"/>
  <c r="BG806" i="1"/>
  <c r="BH802" i="1"/>
  <c r="BI802" i="1" s="1"/>
  <c r="BJ802" i="1" s="1"/>
  <c r="BG802" i="1"/>
  <c r="BH809" i="1"/>
  <c r="BI809" i="1" s="1"/>
  <c r="BJ809" i="1" s="1"/>
  <c r="BG809" i="1"/>
  <c r="AO1478" i="1"/>
  <c r="BE1478" i="1" s="1"/>
  <c r="AO1479" i="1"/>
  <c r="BE1479" i="1" s="1"/>
  <c r="AO1460" i="1"/>
  <c r="BE1460" i="1" s="1"/>
  <c r="AO1472" i="1"/>
  <c r="BE1472" i="1" s="1"/>
  <c r="AO1484" i="1"/>
  <c r="BE1484" i="1" s="1"/>
  <c r="AO1468" i="1"/>
  <c r="BE1468" i="1" s="1"/>
  <c r="AO1461" i="1"/>
  <c r="BE1461" i="1" s="1"/>
  <c r="AO1463" i="1"/>
  <c r="BE1463" i="1" s="1"/>
  <c r="AO1473" i="1"/>
  <c r="BE1473" i="1" s="1"/>
  <c r="AO1475" i="1"/>
  <c r="BE1475" i="1" s="1"/>
  <c r="AO1485" i="1"/>
  <c r="BE1485" i="1" s="1"/>
  <c r="AN1539" i="1"/>
  <c r="AN1501" i="1"/>
  <c r="AN1517" i="1"/>
  <c r="AN1532" i="1"/>
  <c r="AN1494" i="1"/>
  <c r="AN1510" i="1"/>
  <c r="AN1526" i="1"/>
  <c r="AN1487" i="1"/>
  <c r="AN1503" i="1"/>
  <c r="AN1519" i="1"/>
  <c r="AN1538" i="1"/>
  <c r="AN1500" i="1"/>
  <c r="AN1516" i="1"/>
  <c r="AN1497" i="1"/>
  <c r="AN1530" i="1"/>
  <c r="AN1522" i="1"/>
  <c r="AN1499" i="1"/>
  <c r="AN1496" i="1"/>
  <c r="AN1512" i="1"/>
  <c r="AN1529" i="1"/>
  <c r="AO1529" i="1" s="1"/>
  <c r="BE1529" i="1" s="1"/>
  <c r="AN1489" i="1"/>
  <c r="AN1505" i="1"/>
  <c r="AN1521" i="1"/>
  <c r="AN1536" i="1"/>
  <c r="AN1498" i="1"/>
  <c r="AN1514" i="1"/>
  <c r="AN1486" i="1"/>
  <c r="AN1491" i="1"/>
  <c r="AN1507" i="1"/>
  <c r="AN1523" i="1"/>
  <c r="AN1488" i="1"/>
  <c r="AN1504" i="1"/>
  <c r="AN1520" i="1"/>
  <c r="AN1535" i="1"/>
  <c r="AN1513" i="1"/>
  <c r="AN1506" i="1"/>
  <c r="AN1537" i="1"/>
  <c r="AN1534" i="1"/>
  <c r="AN1531" i="1"/>
  <c r="AN1493" i="1"/>
  <c r="AN1509" i="1"/>
  <c r="AN1525" i="1"/>
  <c r="AN1540" i="1"/>
  <c r="AN1502" i="1"/>
  <c r="AN1518" i="1"/>
  <c r="AN1533" i="1"/>
  <c r="AN1495" i="1"/>
  <c r="AN1511" i="1"/>
  <c r="AN1527" i="1"/>
  <c r="AN1492" i="1"/>
  <c r="AN1508" i="1"/>
  <c r="AN1524" i="1"/>
  <c r="AN1490" i="1"/>
  <c r="AN1515" i="1"/>
  <c r="AN1528" i="1"/>
  <c r="AO1456" i="1"/>
  <c r="BE1456" i="1" s="1"/>
  <c r="AO1477" i="1"/>
  <c r="BE1477" i="1" s="1"/>
  <c r="AO1454" i="1"/>
  <c r="BE1454" i="1" s="1"/>
  <c r="AO1466" i="1"/>
  <c r="BE1466" i="1" s="1"/>
  <c r="AO1481" i="1"/>
  <c r="BE1481" i="1" s="1"/>
  <c r="AO1483" i="1"/>
  <c r="BE1483" i="1" s="1"/>
  <c r="AO1474" i="1"/>
  <c r="BE1474" i="1" s="1"/>
  <c r="AO1480" i="1"/>
  <c r="BE1480" i="1" s="1"/>
  <c r="AO1452" i="1"/>
  <c r="BE1452" i="1" s="1"/>
  <c r="AO1457" i="1"/>
  <c r="BE1457" i="1" s="1"/>
  <c r="AO1459" i="1"/>
  <c r="BE1459" i="1" s="1"/>
  <c r="AO1469" i="1"/>
  <c r="BE1469" i="1" s="1"/>
  <c r="AO1471" i="1"/>
  <c r="BE1471" i="1" s="1"/>
  <c r="AO1462" i="1"/>
  <c r="BE1462" i="1" s="1"/>
  <c r="AO1465" i="1"/>
  <c r="BE1465" i="1" s="1"/>
  <c r="AO1467" i="1"/>
  <c r="BE1467" i="1" s="1"/>
  <c r="AO1458" i="1"/>
  <c r="BE1458" i="1" s="1"/>
  <c r="AO1464" i="1"/>
  <c r="BE1464" i="1" s="1"/>
  <c r="AO1470" i="1"/>
  <c r="BE1470" i="1" s="1"/>
  <c r="AO1476" i="1"/>
  <c r="BE1476" i="1" s="1"/>
  <c r="AO1482" i="1"/>
  <c r="BE1482" i="1" s="1"/>
  <c r="AO1453" i="1"/>
  <c r="BE1453" i="1" s="1"/>
  <c r="AO1455" i="1"/>
  <c r="BE1455" i="1" s="1"/>
  <c r="AQ853" i="1"/>
  <c r="BF853" i="1" s="1"/>
  <c r="AQ857" i="1"/>
  <c r="BF857" i="1" s="1"/>
  <c r="AQ820" i="1"/>
  <c r="BF820" i="1" s="1"/>
  <c r="AQ866" i="1"/>
  <c r="BF866" i="1" s="1"/>
  <c r="AQ824" i="1"/>
  <c r="BF824" i="1" s="1"/>
  <c r="AQ831" i="1"/>
  <c r="BF831" i="1" s="1"/>
  <c r="AQ868" i="1"/>
  <c r="BF868" i="1" s="1"/>
  <c r="AQ846" i="1"/>
  <c r="BF846" i="1" s="1"/>
  <c r="AQ861" i="1"/>
  <c r="BF861" i="1" s="1"/>
  <c r="AQ870" i="1"/>
  <c r="BF870" i="1" s="1"/>
  <c r="AQ854" i="1"/>
  <c r="BF854" i="1" s="1"/>
  <c r="AQ855" i="1"/>
  <c r="BF855" i="1" s="1"/>
  <c r="AQ851" i="1"/>
  <c r="BF851" i="1" s="1"/>
  <c r="AQ828" i="1"/>
  <c r="BF828" i="1" s="1"/>
  <c r="AQ830" i="1"/>
  <c r="BF830" i="1" s="1"/>
  <c r="AQ859" i="1"/>
  <c r="BF859" i="1" s="1"/>
  <c r="AQ821" i="1"/>
  <c r="BF821" i="1" s="1"/>
  <c r="AQ837" i="1"/>
  <c r="BF837" i="1" s="1"/>
  <c r="AQ858" i="1"/>
  <c r="BF858" i="1" s="1"/>
  <c r="AQ816" i="1"/>
  <c r="BF816" i="1" s="1"/>
  <c r="AQ864" i="1"/>
  <c r="BF864" i="1" s="1"/>
  <c r="AQ852" i="1"/>
  <c r="BF852" i="1" s="1"/>
  <c r="AQ869" i="1"/>
  <c r="BF869" i="1" s="1"/>
  <c r="AQ849" i="1"/>
  <c r="BF849" i="1" s="1"/>
  <c r="AQ875" i="1"/>
  <c r="BF875" i="1" s="1"/>
  <c r="AQ815" i="1"/>
  <c r="BF815" i="1" s="1"/>
  <c r="AQ839" i="1"/>
  <c r="BF839" i="1" s="1"/>
  <c r="AQ836" i="1"/>
  <c r="BF836" i="1" s="1"/>
  <c r="AQ862" i="1"/>
  <c r="BF862" i="1" s="1"/>
  <c r="AQ843" i="1"/>
  <c r="BF843" i="1" s="1"/>
  <c r="AQ844" i="1"/>
  <c r="BF844" i="1" s="1"/>
  <c r="AQ835" i="1"/>
  <c r="BF835" i="1" s="1"/>
  <c r="AQ872" i="1"/>
  <c r="BF872" i="1" s="1"/>
  <c r="AQ860" i="1"/>
  <c r="BF860" i="1" s="1"/>
  <c r="AQ848" i="1"/>
  <c r="BF848" i="1" s="1"/>
  <c r="AQ818" i="1"/>
  <c r="BF818" i="1" s="1"/>
  <c r="AQ822" i="1"/>
  <c r="BF822" i="1" s="1"/>
  <c r="AQ842" i="1"/>
  <c r="BF842" i="1" s="1"/>
  <c r="AQ865" i="1"/>
  <c r="BF865" i="1" s="1"/>
  <c r="AQ863" i="1"/>
  <c r="BF863" i="1" s="1"/>
  <c r="AQ826" i="1"/>
  <c r="BF826" i="1" s="1"/>
  <c r="AQ825" i="1"/>
  <c r="BF825" i="1" s="1"/>
  <c r="AQ871" i="1"/>
  <c r="BF871" i="1" s="1"/>
  <c r="AQ823" i="1"/>
  <c r="BF823" i="1" s="1"/>
  <c r="AQ829" i="1"/>
  <c r="BF829" i="1" s="1"/>
  <c r="AQ834" i="1"/>
  <c r="BF834" i="1" s="1"/>
  <c r="AQ827" i="1"/>
  <c r="BF827" i="1" s="1"/>
  <c r="AQ845" i="1"/>
  <c r="BF845" i="1" s="1"/>
  <c r="AQ833" i="1"/>
  <c r="BF833" i="1" s="1"/>
  <c r="AQ814" i="1"/>
  <c r="BF814" i="1" s="1"/>
  <c r="AQ838" i="1"/>
  <c r="BF838" i="1" s="1"/>
  <c r="AQ841" i="1"/>
  <c r="BF841" i="1" s="1"/>
  <c r="AQ867" i="1"/>
  <c r="BF867" i="1" s="1"/>
  <c r="AQ819" i="1"/>
  <c r="BF819" i="1" s="1"/>
  <c r="AQ856" i="1"/>
  <c r="BF856" i="1" s="1"/>
  <c r="AQ817" i="1"/>
  <c r="BF817" i="1" s="1"/>
  <c r="AQ847" i="1"/>
  <c r="BF847" i="1" s="1"/>
  <c r="AQ840" i="1"/>
  <c r="BF840" i="1" s="1"/>
  <c r="AQ832" i="1"/>
  <c r="BF832" i="1" s="1"/>
  <c r="AQ873" i="1"/>
  <c r="BF873" i="1" s="1"/>
  <c r="AQ850" i="1"/>
  <c r="BF850" i="1" s="1"/>
  <c r="AQ874" i="1"/>
  <c r="BF874" i="1" s="1"/>
  <c r="BH850" i="1" l="1"/>
  <c r="BI850" i="1" s="1"/>
  <c r="BJ850" i="1" s="1"/>
  <c r="BG850" i="1"/>
  <c r="BH833" i="1"/>
  <c r="BI833" i="1" s="1"/>
  <c r="BJ833" i="1" s="1"/>
  <c r="BG833" i="1"/>
  <c r="BH822" i="1"/>
  <c r="BI822" i="1" s="1"/>
  <c r="BJ822" i="1" s="1"/>
  <c r="BG822" i="1"/>
  <c r="BH862" i="1"/>
  <c r="BI862" i="1" s="1"/>
  <c r="BJ862" i="1" s="1"/>
  <c r="BG862" i="1"/>
  <c r="BH864" i="1"/>
  <c r="BI864" i="1" s="1"/>
  <c r="BJ864" i="1" s="1"/>
  <c r="BG864" i="1"/>
  <c r="BH861" i="1"/>
  <c r="BI861" i="1" s="1"/>
  <c r="BJ861" i="1" s="1"/>
  <c r="BG861" i="1"/>
  <c r="BH873" i="1"/>
  <c r="BI873" i="1" s="1"/>
  <c r="BJ873" i="1" s="1"/>
  <c r="BG873" i="1"/>
  <c r="BH817" i="1"/>
  <c r="BI817" i="1" s="1"/>
  <c r="BJ817" i="1" s="1"/>
  <c r="BG817" i="1"/>
  <c r="BH841" i="1"/>
  <c r="BI841" i="1" s="1"/>
  <c r="BJ841" i="1" s="1"/>
  <c r="BG841" i="1"/>
  <c r="BH845" i="1"/>
  <c r="BI845" i="1" s="1"/>
  <c r="BJ845" i="1" s="1"/>
  <c r="BG845" i="1"/>
  <c r="BH823" i="1"/>
  <c r="BI823" i="1" s="1"/>
  <c r="BJ823" i="1" s="1"/>
  <c r="BG823" i="1"/>
  <c r="BH863" i="1"/>
  <c r="BI863" i="1" s="1"/>
  <c r="BJ863" i="1" s="1"/>
  <c r="BG863" i="1"/>
  <c r="BH818" i="1"/>
  <c r="BI818" i="1" s="1"/>
  <c r="BJ818" i="1" s="1"/>
  <c r="BG818" i="1"/>
  <c r="BH835" i="1"/>
  <c r="BI835" i="1" s="1"/>
  <c r="BJ835" i="1" s="1"/>
  <c r="BG835" i="1"/>
  <c r="BH836" i="1"/>
  <c r="BI836" i="1" s="1"/>
  <c r="BJ836" i="1" s="1"/>
  <c r="BG836" i="1"/>
  <c r="BH849" i="1"/>
  <c r="BI849" i="1" s="1"/>
  <c r="BJ849" i="1" s="1"/>
  <c r="BG849" i="1"/>
  <c r="BH816" i="1"/>
  <c r="BI816" i="1" s="1"/>
  <c r="BJ816" i="1" s="1"/>
  <c r="BG816" i="1"/>
  <c r="BH859" i="1"/>
  <c r="BI859" i="1" s="1"/>
  <c r="BJ859" i="1" s="1"/>
  <c r="BG859" i="1"/>
  <c r="BH855" i="1"/>
  <c r="BI855" i="1" s="1"/>
  <c r="BJ855" i="1" s="1"/>
  <c r="BG855" i="1"/>
  <c r="BH846" i="1"/>
  <c r="BI846" i="1" s="1"/>
  <c r="BJ846" i="1" s="1"/>
  <c r="BG846" i="1"/>
  <c r="BH866" i="1"/>
  <c r="BI866" i="1" s="1"/>
  <c r="BJ866" i="1" s="1"/>
  <c r="BG866" i="1"/>
  <c r="BH867" i="1"/>
  <c r="BI867" i="1" s="1"/>
  <c r="BJ867" i="1" s="1"/>
  <c r="BG867" i="1"/>
  <c r="BH829" i="1"/>
  <c r="BI829" i="1" s="1"/>
  <c r="BJ829" i="1" s="1"/>
  <c r="BG829" i="1"/>
  <c r="BH872" i="1"/>
  <c r="BI872" i="1" s="1"/>
  <c r="BJ872" i="1" s="1"/>
  <c r="BG872" i="1"/>
  <c r="BH821" i="1"/>
  <c r="BI821" i="1" s="1"/>
  <c r="BJ821" i="1" s="1"/>
  <c r="BG821" i="1"/>
  <c r="BH824" i="1"/>
  <c r="BI824" i="1" s="1"/>
  <c r="BJ824" i="1" s="1"/>
  <c r="BG824" i="1"/>
  <c r="BH832" i="1"/>
  <c r="BI832" i="1" s="1"/>
  <c r="BJ832" i="1" s="1"/>
  <c r="BG832" i="1"/>
  <c r="BH856" i="1"/>
  <c r="BI856" i="1" s="1"/>
  <c r="BJ856" i="1" s="1"/>
  <c r="BG856" i="1"/>
  <c r="BH838" i="1"/>
  <c r="BI838" i="1" s="1"/>
  <c r="BJ838" i="1" s="1"/>
  <c r="BG838" i="1"/>
  <c r="BH827" i="1"/>
  <c r="BI827" i="1" s="1"/>
  <c r="BJ827" i="1" s="1"/>
  <c r="BG827" i="1"/>
  <c r="BH871" i="1"/>
  <c r="BI871" i="1" s="1"/>
  <c r="BJ871" i="1" s="1"/>
  <c r="BG871" i="1"/>
  <c r="BH865" i="1"/>
  <c r="BI865" i="1" s="1"/>
  <c r="BJ865" i="1" s="1"/>
  <c r="BG865" i="1"/>
  <c r="BH848" i="1"/>
  <c r="BI848" i="1" s="1"/>
  <c r="BJ848" i="1" s="1"/>
  <c r="BG848" i="1"/>
  <c r="BH844" i="1"/>
  <c r="BI844" i="1" s="1"/>
  <c r="BJ844" i="1" s="1"/>
  <c r="BG844" i="1"/>
  <c r="BH839" i="1"/>
  <c r="BI839" i="1" s="1"/>
  <c r="BJ839" i="1" s="1"/>
  <c r="BG839" i="1"/>
  <c r="BH869" i="1"/>
  <c r="BI869" i="1" s="1"/>
  <c r="BJ869" i="1" s="1"/>
  <c r="BG869" i="1"/>
  <c r="BH858" i="1"/>
  <c r="BI858" i="1" s="1"/>
  <c r="BJ858" i="1" s="1"/>
  <c r="BG858" i="1"/>
  <c r="BH830" i="1"/>
  <c r="BI830" i="1" s="1"/>
  <c r="BJ830" i="1" s="1"/>
  <c r="BG830" i="1"/>
  <c r="BH854" i="1"/>
  <c r="BI854" i="1" s="1"/>
  <c r="BJ854" i="1" s="1"/>
  <c r="BG854" i="1"/>
  <c r="BH868" i="1"/>
  <c r="BI868" i="1" s="1"/>
  <c r="BJ868" i="1" s="1"/>
  <c r="BG868" i="1"/>
  <c r="BH820" i="1"/>
  <c r="BI820" i="1" s="1"/>
  <c r="BJ820" i="1" s="1"/>
  <c r="BG820" i="1"/>
  <c r="BH847" i="1"/>
  <c r="BI847" i="1" s="1"/>
  <c r="BJ847" i="1" s="1"/>
  <c r="BG847" i="1"/>
  <c r="BH826" i="1"/>
  <c r="BI826" i="1" s="1"/>
  <c r="BJ826" i="1" s="1"/>
  <c r="BG826" i="1"/>
  <c r="BH875" i="1"/>
  <c r="BI875" i="1" s="1"/>
  <c r="BJ875" i="1" s="1"/>
  <c r="BG875" i="1"/>
  <c r="BH851" i="1"/>
  <c r="BI851" i="1" s="1"/>
  <c r="BJ851" i="1" s="1"/>
  <c r="BG851" i="1"/>
  <c r="BH853" i="1"/>
  <c r="BI853" i="1" s="1"/>
  <c r="BJ853" i="1" s="1"/>
  <c r="BG853" i="1"/>
  <c r="BH874" i="1"/>
  <c r="BI874" i="1" s="1"/>
  <c r="BJ874" i="1" s="1"/>
  <c r="BG874" i="1"/>
  <c r="BH840" i="1"/>
  <c r="BI840" i="1" s="1"/>
  <c r="BJ840" i="1" s="1"/>
  <c r="BG840" i="1"/>
  <c r="BH819" i="1"/>
  <c r="BI819" i="1" s="1"/>
  <c r="BJ819" i="1" s="1"/>
  <c r="BG819" i="1"/>
  <c r="BH814" i="1"/>
  <c r="BI814" i="1" s="1"/>
  <c r="BJ814" i="1" s="1"/>
  <c r="BG814" i="1"/>
  <c r="BH834" i="1"/>
  <c r="BI834" i="1" s="1"/>
  <c r="BJ834" i="1" s="1"/>
  <c r="BG834" i="1"/>
  <c r="BH825" i="1"/>
  <c r="BI825" i="1" s="1"/>
  <c r="BJ825" i="1" s="1"/>
  <c r="BG825" i="1"/>
  <c r="BH842" i="1"/>
  <c r="BI842" i="1" s="1"/>
  <c r="BJ842" i="1" s="1"/>
  <c r="BG842" i="1"/>
  <c r="BH860" i="1"/>
  <c r="BI860" i="1" s="1"/>
  <c r="BJ860" i="1" s="1"/>
  <c r="BG860" i="1"/>
  <c r="BH843" i="1"/>
  <c r="BI843" i="1" s="1"/>
  <c r="BJ843" i="1" s="1"/>
  <c r="BG843" i="1"/>
  <c r="BH815" i="1"/>
  <c r="BI815" i="1" s="1"/>
  <c r="BJ815" i="1" s="1"/>
  <c r="BG815" i="1"/>
  <c r="BH852" i="1"/>
  <c r="BI852" i="1" s="1"/>
  <c r="BJ852" i="1" s="1"/>
  <c r="BG852" i="1"/>
  <c r="BH837" i="1"/>
  <c r="BI837" i="1" s="1"/>
  <c r="BJ837" i="1" s="1"/>
  <c r="BG837" i="1"/>
  <c r="BH828" i="1"/>
  <c r="BI828" i="1" s="1"/>
  <c r="BJ828" i="1" s="1"/>
  <c r="BG828" i="1"/>
  <c r="BH870" i="1"/>
  <c r="BI870" i="1" s="1"/>
  <c r="BJ870" i="1" s="1"/>
  <c r="BG870" i="1"/>
  <c r="BH831" i="1"/>
  <c r="BI831" i="1" s="1"/>
  <c r="BJ831" i="1" s="1"/>
  <c r="BG831" i="1"/>
  <c r="BH857" i="1"/>
  <c r="BI857" i="1" s="1"/>
  <c r="BJ857" i="1" s="1"/>
  <c r="BG857" i="1"/>
  <c r="AO1515" i="1"/>
  <c r="BE1515" i="1" s="1"/>
  <c r="AO1525" i="1"/>
  <c r="BE1525" i="1" s="1"/>
  <c r="AO1523" i="1"/>
  <c r="BE1523" i="1" s="1"/>
  <c r="AO1496" i="1"/>
  <c r="BE1496" i="1" s="1"/>
  <c r="AO1490" i="1"/>
  <c r="BE1490" i="1" s="1"/>
  <c r="AO1527" i="1"/>
  <c r="BE1527" i="1" s="1"/>
  <c r="AO1518" i="1"/>
  <c r="BE1518" i="1" s="1"/>
  <c r="AO1509" i="1"/>
  <c r="BE1509" i="1" s="1"/>
  <c r="AO1537" i="1"/>
  <c r="BE1537" i="1" s="1"/>
  <c r="AO1520" i="1"/>
  <c r="BE1520" i="1" s="1"/>
  <c r="AO1507" i="1"/>
  <c r="BE1507" i="1" s="1"/>
  <c r="AO1498" i="1"/>
  <c r="BE1498" i="1" s="1"/>
  <c r="AO1489" i="1"/>
  <c r="BE1489" i="1" s="1"/>
  <c r="AO1499" i="1"/>
  <c r="BE1499" i="1" s="1"/>
  <c r="AO1516" i="1"/>
  <c r="BE1516" i="1" s="1"/>
  <c r="AO1503" i="1"/>
  <c r="BE1503" i="1" s="1"/>
  <c r="AO1494" i="1"/>
  <c r="BE1494" i="1" s="1"/>
  <c r="AO1539" i="1"/>
  <c r="BE1539" i="1" s="1"/>
  <c r="AO1492" i="1"/>
  <c r="BE1492" i="1" s="1"/>
  <c r="AO1535" i="1"/>
  <c r="BE1535" i="1" s="1"/>
  <c r="AO1514" i="1"/>
  <c r="BE1514" i="1" s="1"/>
  <c r="AO1497" i="1"/>
  <c r="BE1497" i="1" s="1"/>
  <c r="AO1510" i="1"/>
  <c r="BE1510" i="1" s="1"/>
  <c r="AO1524" i="1"/>
  <c r="BE1524" i="1" s="1"/>
  <c r="AO1511" i="1"/>
  <c r="BE1511" i="1" s="1"/>
  <c r="AO1502" i="1"/>
  <c r="BE1502" i="1" s="1"/>
  <c r="AO1493" i="1"/>
  <c r="BE1493" i="1" s="1"/>
  <c r="AO1506" i="1"/>
  <c r="BE1506" i="1" s="1"/>
  <c r="AO1504" i="1"/>
  <c r="BE1504" i="1" s="1"/>
  <c r="AO1491" i="1"/>
  <c r="BE1491" i="1" s="1"/>
  <c r="AO1536" i="1"/>
  <c r="BE1536" i="1" s="1"/>
  <c r="AO1522" i="1"/>
  <c r="BE1522" i="1" s="1"/>
  <c r="AO1500" i="1"/>
  <c r="BE1500" i="1" s="1"/>
  <c r="AO1487" i="1"/>
  <c r="BE1487" i="1" s="1"/>
  <c r="AO1532" i="1"/>
  <c r="BE1532" i="1" s="1"/>
  <c r="AO1533" i="1"/>
  <c r="BE1533" i="1" s="1"/>
  <c r="AO1534" i="1"/>
  <c r="BE1534" i="1" s="1"/>
  <c r="AO1505" i="1"/>
  <c r="BE1505" i="1" s="1"/>
  <c r="AO1519" i="1"/>
  <c r="BE1519" i="1" s="1"/>
  <c r="AO1501" i="1"/>
  <c r="BE1501" i="1" s="1"/>
  <c r="AO1528" i="1"/>
  <c r="BE1528" i="1" s="1"/>
  <c r="AO1508" i="1"/>
  <c r="BE1508" i="1" s="1"/>
  <c r="AO1495" i="1"/>
  <c r="BE1495" i="1" s="1"/>
  <c r="AO1540" i="1"/>
  <c r="BE1540" i="1" s="1"/>
  <c r="AN1581" i="1"/>
  <c r="AN1592" i="1"/>
  <c r="AN1601" i="1"/>
  <c r="AN1612" i="1"/>
  <c r="AN1550" i="1"/>
  <c r="AN1569" i="1"/>
  <c r="AN1580" i="1"/>
  <c r="AN1591" i="1"/>
  <c r="AN1600" i="1"/>
  <c r="AN1611" i="1"/>
  <c r="AN1561" i="1"/>
  <c r="AN1572" i="1"/>
  <c r="AN1583" i="1"/>
  <c r="AN1594" i="1"/>
  <c r="AN1603" i="1"/>
  <c r="AN1557" i="1"/>
  <c r="AN1568" i="1"/>
  <c r="AN1579" i="1"/>
  <c r="AN1590" i="1"/>
  <c r="AN1589" i="1"/>
  <c r="AN1547" i="1"/>
  <c r="AN1595" i="1"/>
  <c r="AN1606" i="1"/>
  <c r="AN1566" i="1"/>
  <c r="AN1565" i="1"/>
  <c r="AN1576" i="1"/>
  <c r="AN1587" i="1"/>
  <c r="AN1596" i="1"/>
  <c r="AN1607" i="1"/>
  <c r="AN1553" i="1"/>
  <c r="AN1564" i="1"/>
  <c r="AN1575" i="1"/>
  <c r="AN1586" i="1"/>
  <c r="AN1545" i="1"/>
  <c r="AN1556" i="1"/>
  <c r="AN1567" i="1"/>
  <c r="AN1578" i="1"/>
  <c r="AN1614" i="1"/>
  <c r="AN1552" i="1"/>
  <c r="AN1563" i="1"/>
  <c r="AN1574" i="1"/>
  <c r="AN1598" i="1"/>
  <c r="AN1558" i="1"/>
  <c r="AN1541" i="1"/>
  <c r="AN1555" i="1"/>
  <c r="AN1549" i="1"/>
  <c r="AN1560" i="1"/>
  <c r="AN1571" i="1"/>
  <c r="AN1582" i="1"/>
  <c r="AN1610" i="1"/>
  <c r="AN1548" i="1"/>
  <c r="AN1559" i="1"/>
  <c r="AN1570" i="1"/>
  <c r="AN1593" i="1"/>
  <c r="AN1602" i="1"/>
  <c r="AN1613" i="1"/>
  <c r="AN1551" i="1"/>
  <c r="AN1562" i="1"/>
  <c r="AN1609" i="1"/>
  <c r="AN1599" i="1"/>
  <c r="AN1544" i="1"/>
  <c r="AN1585" i="1"/>
  <c r="AN1554" i="1"/>
  <c r="AN1588" i="1"/>
  <c r="AN1542" i="1"/>
  <c r="AN1605" i="1"/>
  <c r="AN1615" i="1"/>
  <c r="AN1616" i="1"/>
  <c r="AN1577" i="1"/>
  <c r="AN1584" i="1"/>
  <c r="AN1543" i="1"/>
  <c r="AN1597" i="1"/>
  <c r="AN1604" i="1"/>
  <c r="AN1608" i="1"/>
  <c r="AN1573" i="1"/>
  <c r="AN1546" i="1"/>
  <c r="AO1531" i="1"/>
  <c r="BE1531" i="1" s="1"/>
  <c r="AO1513" i="1"/>
  <c r="BE1513" i="1" s="1"/>
  <c r="AO1488" i="1"/>
  <c r="BE1488" i="1" s="1"/>
  <c r="AO1486" i="1"/>
  <c r="BE1486" i="1" s="1"/>
  <c r="AO1521" i="1"/>
  <c r="BE1521" i="1" s="1"/>
  <c r="AO1512" i="1"/>
  <c r="BE1512" i="1" s="1"/>
  <c r="AO1530" i="1"/>
  <c r="BE1530" i="1" s="1"/>
  <c r="AO1538" i="1"/>
  <c r="BE1538" i="1" s="1"/>
  <c r="AO1526" i="1"/>
  <c r="BE1526" i="1" s="1"/>
  <c r="AO1517" i="1"/>
  <c r="BE1517" i="1" s="1"/>
  <c r="AP879" i="1"/>
  <c r="AP883" i="1"/>
  <c r="AQ883" i="1" s="1"/>
  <c r="BF883" i="1" s="1"/>
  <c r="AP887" i="1"/>
  <c r="AQ887" i="1" s="1"/>
  <c r="BF887" i="1" s="1"/>
  <c r="AP891" i="1"/>
  <c r="AQ891" i="1" s="1"/>
  <c r="BF891" i="1" s="1"/>
  <c r="AP895" i="1"/>
  <c r="AP882" i="1"/>
  <c r="AQ882" i="1" s="1"/>
  <c r="BF882" i="1" s="1"/>
  <c r="AP890" i="1"/>
  <c r="AQ890" i="1" s="1"/>
  <c r="BF890" i="1" s="1"/>
  <c r="AP880" i="1"/>
  <c r="AQ880" i="1" s="1"/>
  <c r="BF880" i="1" s="1"/>
  <c r="AP884" i="1"/>
  <c r="AQ884" i="1" s="1"/>
  <c r="BF884" i="1" s="1"/>
  <c r="AP888" i="1"/>
  <c r="AQ888" i="1" s="1"/>
  <c r="BF888" i="1" s="1"/>
  <c r="AP892" i="1"/>
  <c r="AQ892" i="1" s="1"/>
  <c r="BF892" i="1" s="1"/>
  <c r="AQ877" i="1"/>
  <c r="BF877" i="1" s="1"/>
  <c r="AP881" i="1"/>
  <c r="AQ881" i="1" s="1"/>
  <c r="BF881" i="1" s="1"/>
  <c r="AP885" i="1"/>
  <c r="AQ885" i="1" s="1"/>
  <c r="BF885" i="1" s="1"/>
  <c r="AP889" i="1"/>
  <c r="AQ889" i="1" s="1"/>
  <c r="BF889" i="1" s="1"/>
  <c r="AP893" i="1"/>
  <c r="AQ893" i="1" s="1"/>
  <c r="BF893" i="1" s="1"/>
  <c r="AP878" i="1"/>
  <c r="AQ878" i="1" s="1"/>
  <c r="BF878" i="1" s="1"/>
  <c r="AP886" i="1"/>
  <c r="AQ886" i="1" s="1"/>
  <c r="BF886" i="1" s="1"/>
  <c r="AP894" i="1"/>
  <c r="AQ894" i="1" s="1"/>
  <c r="BF894" i="1" s="1"/>
  <c r="AQ876" i="1"/>
  <c r="BF876" i="1" s="1"/>
  <c r="AQ879" i="1"/>
  <c r="BF879" i="1" s="1"/>
  <c r="BH882" i="1" l="1"/>
  <c r="BI882" i="1" s="1"/>
  <c r="BJ882" i="1" s="1"/>
  <c r="BG882" i="1"/>
  <c r="BH894" i="1"/>
  <c r="BI894" i="1" s="1"/>
  <c r="BJ894" i="1" s="1"/>
  <c r="BG894" i="1"/>
  <c r="BH890" i="1"/>
  <c r="BI890" i="1" s="1"/>
  <c r="BJ890" i="1" s="1"/>
  <c r="BG890" i="1"/>
  <c r="BH876" i="1"/>
  <c r="BI876" i="1" s="1"/>
  <c r="BJ876" i="1" s="1"/>
  <c r="BG876" i="1"/>
  <c r="BH885" i="1"/>
  <c r="BI885" i="1" s="1"/>
  <c r="BJ885" i="1" s="1"/>
  <c r="BG885" i="1"/>
  <c r="BH883" i="1"/>
  <c r="BI883" i="1" s="1"/>
  <c r="BJ883" i="1" s="1"/>
  <c r="BG883" i="1"/>
  <c r="BH878" i="1"/>
  <c r="BI878" i="1" s="1"/>
  <c r="BJ878" i="1" s="1"/>
  <c r="BG878" i="1"/>
  <c r="BH884" i="1"/>
  <c r="BI884" i="1" s="1"/>
  <c r="BJ884" i="1" s="1"/>
  <c r="BG884" i="1"/>
  <c r="BH889" i="1"/>
  <c r="BI889" i="1" s="1"/>
  <c r="BJ889" i="1" s="1"/>
  <c r="BG889" i="1"/>
  <c r="BH887" i="1"/>
  <c r="BI887" i="1" s="1"/>
  <c r="BJ887" i="1" s="1"/>
  <c r="BG887" i="1"/>
  <c r="BH886" i="1"/>
  <c r="BI886" i="1" s="1"/>
  <c r="BJ886" i="1" s="1"/>
  <c r="BG886" i="1"/>
  <c r="BH888" i="1"/>
  <c r="BI888" i="1" s="1"/>
  <c r="BJ888" i="1" s="1"/>
  <c r="BG888" i="1"/>
  <c r="BH881" i="1"/>
  <c r="BI881" i="1" s="1"/>
  <c r="BJ881" i="1" s="1"/>
  <c r="BG881" i="1"/>
  <c r="BH893" i="1"/>
  <c r="BI893" i="1" s="1"/>
  <c r="BJ893" i="1" s="1"/>
  <c r="BG893" i="1"/>
  <c r="BH877" i="1"/>
  <c r="BI877" i="1" s="1"/>
  <c r="BJ877" i="1" s="1"/>
  <c r="BG877" i="1"/>
  <c r="BH880" i="1"/>
  <c r="BI880" i="1" s="1"/>
  <c r="BJ880" i="1" s="1"/>
  <c r="BG880" i="1"/>
  <c r="BH891" i="1"/>
  <c r="BI891" i="1" s="1"/>
  <c r="BJ891" i="1" s="1"/>
  <c r="BG891" i="1"/>
  <c r="BH879" i="1"/>
  <c r="BI879" i="1" s="1"/>
  <c r="BJ879" i="1" s="1"/>
  <c r="BG879" i="1"/>
  <c r="BH892" i="1"/>
  <c r="BI892" i="1" s="1"/>
  <c r="BJ892" i="1" s="1"/>
  <c r="BG892" i="1"/>
  <c r="AO1546" i="1"/>
  <c r="BE1546" i="1" s="1"/>
  <c r="AO1616" i="1"/>
  <c r="BE1616" i="1" s="1"/>
  <c r="AN1629" i="1"/>
  <c r="AN1645" i="1"/>
  <c r="AN1630" i="1"/>
  <c r="AN1646" i="1"/>
  <c r="AN1631" i="1"/>
  <c r="AN1647" i="1"/>
  <c r="AN1628" i="1"/>
  <c r="AN1644" i="1"/>
  <c r="AN1633" i="1"/>
  <c r="AN1649" i="1"/>
  <c r="AN1634" i="1"/>
  <c r="AN1618" i="1"/>
  <c r="AN1635" i="1"/>
  <c r="AN1619" i="1"/>
  <c r="AN1632" i="1"/>
  <c r="AN1648" i="1"/>
  <c r="AN1637" i="1"/>
  <c r="AN1621" i="1"/>
  <c r="AN1638" i="1"/>
  <c r="AN1622" i="1"/>
  <c r="AN1639" i="1"/>
  <c r="AN1623" i="1"/>
  <c r="AN1636" i="1"/>
  <c r="AN1620" i="1"/>
  <c r="AN1642" i="1"/>
  <c r="AN1640" i="1"/>
  <c r="AN1641" i="1"/>
  <c r="AN1626" i="1"/>
  <c r="AN1624" i="1"/>
  <c r="AN1625" i="1"/>
  <c r="AN1627" i="1"/>
  <c r="AN1617" i="1"/>
  <c r="AN1643" i="1"/>
  <c r="AO1599" i="1"/>
  <c r="BE1599" i="1" s="1"/>
  <c r="AO1559" i="1"/>
  <c r="BE1559" i="1" s="1"/>
  <c r="AO1571" i="1"/>
  <c r="BE1571" i="1" s="1"/>
  <c r="AO1563" i="1"/>
  <c r="BE1563" i="1" s="1"/>
  <c r="AO1575" i="1"/>
  <c r="BE1575" i="1" s="1"/>
  <c r="AO1566" i="1"/>
  <c r="BE1566" i="1" s="1"/>
  <c r="AO1557" i="1"/>
  <c r="BE1557" i="1" s="1"/>
  <c r="AO1591" i="1"/>
  <c r="BE1591" i="1" s="1"/>
  <c r="AO1573" i="1"/>
  <c r="BE1573" i="1" s="1"/>
  <c r="AO1543" i="1"/>
  <c r="BE1543" i="1" s="1"/>
  <c r="AO1615" i="1"/>
  <c r="BE1615" i="1" s="1"/>
  <c r="AO1554" i="1"/>
  <c r="BE1554" i="1" s="1"/>
  <c r="AO1609" i="1"/>
  <c r="BE1609" i="1" s="1"/>
  <c r="AO1602" i="1"/>
  <c r="BE1602" i="1" s="1"/>
  <c r="AO1548" i="1"/>
  <c r="BE1548" i="1" s="1"/>
  <c r="AO1560" i="1"/>
  <c r="BE1560" i="1" s="1"/>
  <c r="AO1558" i="1"/>
  <c r="BE1558" i="1" s="1"/>
  <c r="AO1552" i="1"/>
  <c r="BE1552" i="1" s="1"/>
  <c r="AO1556" i="1"/>
  <c r="BE1556" i="1" s="1"/>
  <c r="AO1564" i="1"/>
  <c r="BE1564" i="1" s="1"/>
  <c r="AO1587" i="1"/>
  <c r="BE1587" i="1" s="1"/>
  <c r="AO1606" i="1"/>
  <c r="BE1606" i="1" s="1"/>
  <c r="AO1590" i="1"/>
  <c r="BE1590" i="1" s="1"/>
  <c r="AO1603" i="1"/>
  <c r="BE1603" i="1" s="1"/>
  <c r="AO1561" i="1"/>
  <c r="BE1561" i="1" s="1"/>
  <c r="AO1580" i="1"/>
  <c r="BE1580" i="1" s="1"/>
  <c r="AO1601" i="1"/>
  <c r="BE1601" i="1" s="1"/>
  <c r="AO1597" i="1"/>
  <c r="BE1597" i="1" s="1"/>
  <c r="AO1588" i="1"/>
  <c r="BE1588" i="1" s="1"/>
  <c r="AO1613" i="1"/>
  <c r="BE1613" i="1" s="1"/>
  <c r="AO1541" i="1"/>
  <c r="BE1541" i="1" s="1"/>
  <c r="AO1567" i="1"/>
  <c r="BE1567" i="1" s="1"/>
  <c r="AO1596" i="1"/>
  <c r="BE1596" i="1" s="1"/>
  <c r="AO1589" i="1"/>
  <c r="BE1589" i="1" s="1"/>
  <c r="AO1572" i="1"/>
  <c r="BE1572" i="1" s="1"/>
  <c r="AO1612" i="1"/>
  <c r="BE1612" i="1" s="1"/>
  <c r="AO1608" i="1"/>
  <c r="BE1608" i="1" s="1"/>
  <c r="AO1584" i="1"/>
  <c r="BE1584" i="1" s="1"/>
  <c r="AO1605" i="1"/>
  <c r="BE1605" i="1" s="1"/>
  <c r="AO1585" i="1"/>
  <c r="BE1585" i="1" s="1"/>
  <c r="AO1562" i="1"/>
  <c r="BE1562" i="1" s="1"/>
  <c r="AO1593" i="1"/>
  <c r="BE1593" i="1" s="1"/>
  <c r="AO1610" i="1"/>
  <c r="BE1610" i="1" s="1"/>
  <c r="AO1549" i="1"/>
  <c r="BE1549" i="1" s="1"/>
  <c r="AO1598" i="1"/>
  <c r="BE1598" i="1" s="1"/>
  <c r="AO1614" i="1"/>
  <c r="BE1614" i="1" s="1"/>
  <c r="AO1545" i="1"/>
  <c r="BE1545" i="1" s="1"/>
  <c r="AO1553" i="1"/>
  <c r="BE1553" i="1" s="1"/>
  <c r="AO1576" i="1"/>
  <c r="BE1576" i="1" s="1"/>
  <c r="AO1595" i="1"/>
  <c r="BE1595" i="1" s="1"/>
  <c r="AO1579" i="1"/>
  <c r="BE1579" i="1" s="1"/>
  <c r="AO1594" i="1"/>
  <c r="BE1594" i="1" s="1"/>
  <c r="AO1611" i="1"/>
  <c r="BE1611" i="1" s="1"/>
  <c r="AO1569" i="1"/>
  <c r="BE1569" i="1" s="1"/>
  <c r="AO1592" i="1"/>
  <c r="BE1592" i="1" s="1"/>
  <c r="AO1604" i="1"/>
  <c r="BE1604" i="1" s="1"/>
  <c r="AO1577" i="1"/>
  <c r="BE1577" i="1" s="1"/>
  <c r="AO1542" i="1"/>
  <c r="BE1542" i="1" s="1"/>
  <c r="AO1544" i="1"/>
  <c r="BE1544" i="1" s="1"/>
  <c r="AO1551" i="1"/>
  <c r="BE1551" i="1" s="1"/>
  <c r="AO1570" i="1"/>
  <c r="BE1570" i="1" s="1"/>
  <c r="AO1582" i="1"/>
  <c r="BE1582" i="1" s="1"/>
  <c r="AO1555" i="1"/>
  <c r="BE1555" i="1" s="1"/>
  <c r="AO1574" i="1"/>
  <c r="BE1574" i="1" s="1"/>
  <c r="AO1578" i="1"/>
  <c r="BE1578" i="1" s="1"/>
  <c r="AO1586" i="1"/>
  <c r="BE1586" i="1" s="1"/>
  <c r="AO1607" i="1"/>
  <c r="BE1607" i="1" s="1"/>
  <c r="AO1565" i="1"/>
  <c r="BE1565" i="1" s="1"/>
  <c r="AO1547" i="1"/>
  <c r="BE1547" i="1" s="1"/>
  <c r="AO1568" i="1"/>
  <c r="BE1568" i="1" s="1"/>
  <c r="AO1583" i="1"/>
  <c r="BE1583" i="1" s="1"/>
  <c r="AO1600" i="1"/>
  <c r="BE1600" i="1" s="1"/>
  <c r="AO1550" i="1"/>
  <c r="BE1550" i="1" s="1"/>
  <c r="AO1581" i="1"/>
  <c r="BE1581" i="1" s="1"/>
  <c r="AP898" i="1"/>
  <c r="AQ898" i="1" s="1"/>
  <c r="BF898" i="1" s="1"/>
  <c r="AP902" i="1"/>
  <c r="AQ902" i="1" s="1"/>
  <c r="BF902" i="1" s="1"/>
  <c r="AP906" i="1"/>
  <c r="AQ906" i="1" s="1"/>
  <c r="BF906" i="1" s="1"/>
  <c r="AP910" i="1"/>
  <c r="AQ910" i="1" s="1"/>
  <c r="BF910" i="1" s="1"/>
  <c r="AP914" i="1"/>
  <c r="AQ914" i="1" s="1"/>
  <c r="BF914" i="1" s="1"/>
  <c r="AP918" i="1"/>
  <c r="AQ918" i="1" s="1"/>
  <c r="BF918" i="1" s="1"/>
  <c r="AP922" i="1"/>
  <c r="AQ922" i="1" s="1"/>
  <c r="BF922" i="1" s="1"/>
  <c r="AP926" i="1"/>
  <c r="AP930" i="1"/>
  <c r="AP897" i="1"/>
  <c r="AP909" i="1"/>
  <c r="AQ909" i="1" s="1"/>
  <c r="BF909" i="1" s="1"/>
  <c r="AP913" i="1"/>
  <c r="AQ913" i="1" s="1"/>
  <c r="BF913" i="1" s="1"/>
  <c r="AP921" i="1"/>
  <c r="AQ921" i="1" s="1"/>
  <c r="BF921" i="1" s="1"/>
  <c r="AP929" i="1"/>
  <c r="AP899" i="1"/>
  <c r="AQ899" i="1" s="1"/>
  <c r="BF899" i="1" s="1"/>
  <c r="AP903" i="1"/>
  <c r="AQ903" i="1" s="1"/>
  <c r="BF903" i="1" s="1"/>
  <c r="AP907" i="1"/>
  <c r="AQ907" i="1" s="1"/>
  <c r="BF907" i="1" s="1"/>
  <c r="AP911" i="1"/>
  <c r="AQ911" i="1" s="1"/>
  <c r="BF911" i="1" s="1"/>
  <c r="AP915" i="1"/>
  <c r="AQ915" i="1" s="1"/>
  <c r="BF915" i="1" s="1"/>
  <c r="AP919" i="1"/>
  <c r="AQ919" i="1" s="1"/>
  <c r="BF919" i="1" s="1"/>
  <c r="AP923" i="1"/>
  <c r="AQ923" i="1" s="1"/>
  <c r="BF923" i="1" s="1"/>
  <c r="AP927" i="1"/>
  <c r="AP931" i="1"/>
  <c r="AP900" i="1"/>
  <c r="AQ900" i="1" s="1"/>
  <c r="BF900" i="1" s="1"/>
  <c r="AP904" i="1"/>
  <c r="AQ904" i="1" s="1"/>
  <c r="BF904" i="1" s="1"/>
  <c r="AP908" i="1"/>
  <c r="AQ908" i="1" s="1"/>
  <c r="BF908" i="1" s="1"/>
  <c r="AP912" i="1"/>
  <c r="AQ912" i="1" s="1"/>
  <c r="BF912" i="1" s="1"/>
  <c r="AP916" i="1"/>
  <c r="AQ916" i="1" s="1"/>
  <c r="BF916" i="1" s="1"/>
  <c r="AP920" i="1"/>
  <c r="AQ920" i="1" s="1"/>
  <c r="BF920" i="1" s="1"/>
  <c r="AP924" i="1"/>
  <c r="AP928" i="1"/>
  <c r="AP896" i="1"/>
  <c r="AQ896" i="1" s="1"/>
  <c r="BF896" i="1" s="1"/>
  <c r="AP901" i="1"/>
  <c r="AQ901" i="1" s="1"/>
  <c r="BF901" i="1" s="1"/>
  <c r="AP905" i="1"/>
  <c r="AQ905" i="1" s="1"/>
  <c r="BF905" i="1" s="1"/>
  <c r="AP917" i="1"/>
  <c r="AQ917" i="1" s="1"/>
  <c r="BF917" i="1" s="1"/>
  <c r="AP925" i="1"/>
  <c r="AQ897" i="1"/>
  <c r="BF897" i="1" s="1"/>
  <c r="AQ895" i="1"/>
  <c r="BF895" i="1" s="1"/>
  <c r="BH898" i="1" l="1"/>
  <c r="BI898" i="1" s="1"/>
  <c r="BJ898" i="1" s="1"/>
  <c r="BG898" i="1"/>
  <c r="BH923" i="1"/>
  <c r="BI923" i="1" s="1"/>
  <c r="BJ923" i="1" s="1"/>
  <c r="BG923" i="1"/>
  <c r="BH914" i="1"/>
  <c r="BI914" i="1" s="1"/>
  <c r="BJ914" i="1" s="1"/>
  <c r="BG914" i="1"/>
  <c r="BH901" i="1"/>
  <c r="BI901" i="1" s="1"/>
  <c r="BJ901" i="1" s="1"/>
  <c r="BG901" i="1"/>
  <c r="BH920" i="1"/>
  <c r="BI920" i="1" s="1"/>
  <c r="BJ920" i="1" s="1"/>
  <c r="BG920" i="1"/>
  <c r="BH907" i="1"/>
  <c r="BI907" i="1" s="1"/>
  <c r="BJ907" i="1" s="1"/>
  <c r="BG907" i="1"/>
  <c r="BH896" i="1"/>
  <c r="BI896" i="1" s="1"/>
  <c r="BJ896" i="1" s="1"/>
  <c r="BG896" i="1"/>
  <c r="BH900" i="1"/>
  <c r="BI900" i="1" s="1"/>
  <c r="BJ900" i="1" s="1"/>
  <c r="BG900" i="1"/>
  <c r="BH903" i="1"/>
  <c r="BI903" i="1" s="1"/>
  <c r="BJ903" i="1" s="1"/>
  <c r="BG903" i="1"/>
  <c r="BH910" i="1"/>
  <c r="BI910" i="1" s="1"/>
  <c r="BJ910" i="1" s="1"/>
  <c r="BG910" i="1"/>
  <c r="BH897" i="1"/>
  <c r="BI897" i="1" s="1"/>
  <c r="BJ897" i="1" s="1"/>
  <c r="BG897" i="1"/>
  <c r="BH917" i="1"/>
  <c r="BI917" i="1" s="1"/>
  <c r="BJ917" i="1" s="1"/>
  <c r="BG917" i="1"/>
  <c r="BH912" i="1"/>
  <c r="BI912" i="1" s="1"/>
  <c r="BJ912" i="1" s="1"/>
  <c r="BG912" i="1"/>
  <c r="BH915" i="1"/>
  <c r="BI915" i="1" s="1"/>
  <c r="BJ915" i="1" s="1"/>
  <c r="BG915" i="1"/>
  <c r="BH899" i="1"/>
  <c r="BI899" i="1" s="1"/>
  <c r="BJ899" i="1" s="1"/>
  <c r="BG899" i="1"/>
  <c r="BH909" i="1"/>
  <c r="BI909" i="1" s="1"/>
  <c r="BJ909" i="1" s="1"/>
  <c r="BG909" i="1"/>
  <c r="BH922" i="1"/>
  <c r="BI922" i="1" s="1"/>
  <c r="BJ922" i="1" s="1"/>
  <c r="BG922" i="1"/>
  <c r="BH906" i="1"/>
  <c r="BI906" i="1" s="1"/>
  <c r="BJ906" i="1" s="1"/>
  <c r="BG906" i="1"/>
  <c r="BH921" i="1"/>
  <c r="BI921" i="1" s="1"/>
  <c r="BJ921" i="1" s="1"/>
  <c r="BG921" i="1"/>
  <c r="BH904" i="1"/>
  <c r="BI904" i="1" s="1"/>
  <c r="BJ904" i="1" s="1"/>
  <c r="BG904" i="1"/>
  <c r="BH895" i="1"/>
  <c r="BI895" i="1" s="1"/>
  <c r="BJ895" i="1" s="1"/>
  <c r="BG895" i="1"/>
  <c r="BH916" i="1"/>
  <c r="BI916" i="1" s="1"/>
  <c r="BJ916" i="1" s="1"/>
  <c r="BG916" i="1"/>
  <c r="BH919" i="1"/>
  <c r="BI919" i="1" s="1"/>
  <c r="BJ919" i="1" s="1"/>
  <c r="BG919" i="1"/>
  <c r="BH913" i="1"/>
  <c r="BI913" i="1" s="1"/>
  <c r="BJ913" i="1" s="1"/>
  <c r="BG913" i="1"/>
  <c r="BH918" i="1"/>
  <c r="BI918" i="1" s="1"/>
  <c r="BJ918" i="1" s="1"/>
  <c r="BG918" i="1"/>
  <c r="BH905" i="1"/>
  <c r="BI905" i="1" s="1"/>
  <c r="BJ905" i="1" s="1"/>
  <c r="BG905" i="1"/>
  <c r="BH908" i="1"/>
  <c r="BI908" i="1" s="1"/>
  <c r="BJ908" i="1" s="1"/>
  <c r="BG908" i="1"/>
  <c r="BH911" i="1"/>
  <c r="BI911" i="1" s="1"/>
  <c r="BJ911" i="1" s="1"/>
  <c r="BG911" i="1"/>
  <c r="BH902" i="1"/>
  <c r="BI902" i="1" s="1"/>
  <c r="BJ902" i="1" s="1"/>
  <c r="BG902" i="1"/>
  <c r="AO1625" i="1"/>
  <c r="BE1625" i="1" s="1"/>
  <c r="AO1640" i="1"/>
  <c r="BE1640" i="1" s="1"/>
  <c r="AO1623" i="1"/>
  <c r="BE1623" i="1" s="1"/>
  <c r="AO1621" i="1"/>
  <c r="BE1621" i="1" s="1"/>
  <c r="AO1619" i="1"/>
  <c r="BE1619" i="1" s="1"/>
  <c r="AO1649" i="1"/>
  <c r="BE1649" i="1" s="1"/>
  <c r="AN1657" i="1"/>
  <c r="AN1673" i="1"/>
  <c r="AN1689" i="1"/>
  <c r="AN1666" i="1"/>
  <c r="AN1682" i="1"/>
  <c r="AN1655" i="1"/>
  <c r="AN1671" i="1"/>
  <c r="AN1687" i="1"/>
  <c r="AN1660" i="1"/>
  <c r="AN1676" i="1"/>
  <c r="AN1661" i="1"/>
  <c r="AN1677" i="1"/>
  <c r="AN1654" i="1"/>
  <c r="AN1670" i="1"/>
  <c r="AN1686" i="1"/>
  <c r="AN1659" i="1"/>
  <c r="AN1675" i="1"/>
  <c r="AN1650" i="1"/>
  <c r="AN1664" i="1"/>
  <c r="AN1680" i="1"/>
  <c r="AN1665" i="1"/>
  <c r="AN1681" i="1"/>
  <c r="AN1658" i="1"/>
  <c r="AN1674" i="1"/>
  <c r="AN1690" i="1"/>
  <c r="AN1663" i="1"/>
  <c r="AN1679" i="1"/>
  <c r="AN1652" i="1"/>
  <c r="AN1668" i="1"/>
  <c r="AN1684" i="1"/>
  <c r="AN1662" i="1"/>
  <c r="AN1683" i="1"/>
  <c r="AN1651" i="1"/>
  <c r="AN1685" i="1"/>
  <c r="AN1688" i="1"/>
  <c r="AN1653" i="1"/>
  <c r="AN1678" i="1"/>
  <c r="AN1656" i="1"/>
  <c r="AN1669" i="1"/>
  <c r="AN1672" i="1"/>
  <c r="AN1667" i="1"/>
  <c r="AO1647" i="1"/>
  <c r="BE1647" i="1" s="1"/>
  <c r="AO1645" i="1"/>
  <c r="BE1645" i="1" s="1"/>
  <c r="AO1617" i="1"/>
  <c r="BE1617" i="1" s="1"/>
  <c r="AO1626" i="1"/>
  <c r="BE1626" i="1" s="1"/>
  <c r="AO1620" i="1"/>
  <c r="BE1620" i="1" s="1"/>
  <c r="AO1622" i="1"/>
  <c r="BE1622" i="1" s="1"/>
  <c r="AO1648" i="1"/>
  <c r="BE1648" i="1" s="1"/>
  <c r="AO1618" i="1"/>
  <c r="BE1618" i="1" s="1"/>
  <c r="AO1644" i="1"/>
  <c r="BE1644" i="1" s="1"/>
  <c r="AO1646" i="1"/>
  <c r="BE1646" i="1" s="1"/>
  <c r="AO1627" i="1"/>
  <c r="BE1627" i="1" s="1"/>
  <c r="AO1641" i="1"/>
  <c r="BE1641" i="1" s="1"/>
  <c r="AO1636" i="1"/>
  <c r="BE1636" i="1" s="1"/>
  <c r="AO1638" i="1"/>
  <c r="BE1638" i="1" s="1"/>
  <c r="AO1632" i="1"/>
  <c r="BE1632" i="1" s="1"/>
  <c r="AO1634" i="1"/>
  <c r="BE1634" i="1" s="1"/>
  <c r="AO1628" i="1"/>
  <c r="BE1628" i="1" s="1"/>
  <c r="AO1630" i="1"/>
  <c r="BE1630" i="1" s="1"/>
  <c r="AO1643" i="1"/>
  <c r="BE1643" i="1" s="1"/>
  <c r="AO1624" i="1"/>
  <c r="BE1624" i="1" s="1"/>
  <c r="AO1642" i="1"/>
  <c r="BE1642" i="1" s="1"/>
  <c r="AO1639" i="1"/>
  <c r="BE1639" i="1" s="1"/>
  <c r="AO1637" i="1"/>
  <c r="BE1637" i="1" s="1"/>
  <c r="AO1635" i="1"/>
  <c r="BE1635" i="1" s="1"/>
  <c r="AO1633" i="1"/>
  <c r="BE1633" i="1" s="1"/>
  <c r="AO1631" i="1"/>
  <c r="BE1631" i="1" s="1"/>
  <c r="AO1629" i="1"/>
  <c r="BE1629" i="1" s="1"/>
  <c r="AP935" i="1"/>
  <c r="AP939" i="1"/>
  <c r="AP943" i="1"/>
  <c r="AP947" i="1"/>
  <c r="AP951" i="1"/>
  <c r="AP955" i="1"/>
  <c r="AP934" i="1"/>
  <c r="AP942" i="1"/>
  <c r="AP950" i="1"/>
  <c r="AP936" i="1"/>
  <c r="AP940" i="1"/>
  <c r="AP944" i="1"/>
  <c r="AP948" i="1"/>
  <c r="AP952" i="1"/>
  <c r="AP956" i="1"/>
  <c r="AP933" i="1"/>
  <c r="AP937" i="1"/>
  <c r="AP941" i="1"/>
  <c r="AP945" i="1"/>
  <c r="AP949" i="1"/>
  <c r="AP953" i="1"/>
  <c r="AP932" i="1"/>
  <c r="AP938" i="1"/>
  <c r="AP946" i="1"/>
  <c r="AP954" i="1"/>
  <c r="AQ928" i="1"/>
  <c r="BF928" i="1" s="1"/>
  <c r="AQ926" i="1"/>
  <c r="BF926" i="1" s="1"/>
  <c r="AQ929" i="1"/>
  <c r="BF929" i="1" s="1"/>
  <c r="AQ930" i="1"/>
  <c r="BF930" i="1" s="1"/>
  <c r="AQ925" i="1"/>
  <c r="BF925" i="1" s="1"/>
  <c r="AQ924" i="1"/>
  <c r="BF924" i="1" s="1"/>
  <c r="AQ927" i="1"/>
  <c r="BF927" i="1" s="1"/>
  <c r="BH927" i="1" l="1"/>
  <c r="BI927" i="1" s="1"/>
  <c r="BJ927" i="1" s="1"/>
  <c r="BG927" i="1"/>
  <c r="BH924" i="1"/>
  <c r="BI924" i="1" s="1"/>
  <c r="BJ924" i="1" s="1"/>
  <c r="BG924" i="1"/>
  <c r="BH925" i="1"/>
  <c r="BI925" i="1" s="1"/>
  <c r="BJ925" i="1" s="1"/>
  <c r="BG925" i="1"/>
  <c r="BH928" i="1"/>
  <c r="BI928" i="1" s="1"/>
  <c r="BJ928" i="1" s="1"/>
  <c r="BG928" i="1"/>
  <c r="BH929" i="1"/>
  <c r="BI929" i="1" s="1"/>
  <c r="BJ929" i="1" s="1"/>
  <c r="BG929" i="1"/>
  <c r="BH926" i="1"/>
  <c r="BI926" i="1" s="1"/>
  <c r="BJ926" i="1" s="1"/>
  <c r="BG926" i="1"/>
  <c r="BH930" i="1"/>
  <c r="BI930" i="1" s="1"/>
  <c r="BJ930" i="1" s="1"/>
  <c r="BG930" i="1"/>
  <c r="AO1672" i="1"/>
  <c r="BE1672" i="1" s="1"/>
  <c r="AO1683" i="1"/>
  <c r="BE1683" i="1" s="1"/>
  <c r="AO1674" i="1"/>
  <c r="BE1674" i="1" s="1"/>
  <c r="AO1659" i="1"/>
  <c r="BE1659" i="1" s="1"/>
  <c r="AO1687" i="1"/>
  <c r="BE1687" i="1" s="1"/>
  <c r="AO1688" i="1"/>
  <c r="BE1688" i="1" s="1"/>
  <c r="AO1662" i="1"/>
  <c r="BE1662" i="1" s="1"/>
  <c r="AO1658" i="1"/>
  <c r="BE1658" i="1" s="1"/>
  <c r="AO1686" i="1"/>
  <c r="BE1686" i="1" s="1"/>
  <c r="AO1671" i="1"/>
  <c r="BE1671" i="1" s="1"/>
  <c r="AO1656" i="1"/>
  <c r="BE1656" i="1" s="1"/>
  <c r="AO1685" i="1"/>
  <c r="BE1685" i="1" s="1"/>
  <c r="AO1684" i="1"/>
  <c r="BE1684" i="1" s="1"/>
  <c r="AO1663" i="1"/>
  <c r="BE1663" i="1" s="1"/>
  <c r="AO1681" i="1"/>
  <c r="BE1681" i="1" s="1"/>
  <c r="AO1650" i="1"/>
  <c r="BE1650" i="1" s="1"/>
  <c r="AO1670" i="1"/>
  <c r="BE1670" i="1" s="1"/>
  <c r="AO1676" i="1"/>
  <c r="BE1676" i="1" s="1"/>
  <c r="AO1655" i="1"/>
  <c r="BE1655" i="1" s="1"/>
  <c r="AO1673" i="1"/>
  <c r="BE1673" i="1" s="1"/>
  <c r="AO1653" i="1"/>
  <c r="BE1653" i="1" s="1"/>
  <c r="AO1652" i="1"/>
  <c r="BE1652" i="1" s="1"/>
  <c r="AO1680" i="1"/>
  <c r="BE1680" i="1" s="1"/>
  <c r="AO1677" i="1"/>
  <c r="BE1677" i="1" s="1"/>
  <c r="AO1666" i="1"/>
  <c r="BE1666" i="1" s="1"/>
  <c r="AO1669" i="1"/>
  <c r="BE1669" i="1" s="1"/>
  <c r="AO1679" i="1"/>
  <c r="BE1679" i="1" s="1"/>
  <c r="AO1664" i="1"/>
  <c r="BE1664" i="1" s="1"/>
  <c r="AO1661" i="1"/>
  <c r="BE1661" i="1" s="1"/>
  <c r="AO1689" i="1"/>
  <c r="BE1689" i="1" s="1"/>
  <c r="AO1667" i="1"/>
  <c r="BE1667" i="1" s="1"/>
  <c r="AO1678" i="1"/>
  <c r="BE1678" i="1" s="1"/>
  <c r="AO1651" i="1"/>
  <c r="BE1651" i="1" s="1"/>
  <c r="AO1668" i="1"/>
  <c r="BE1668" i="1" s="1"/>
  <c r="AO1690" i="1"/>
  <c r="BE1690" i="1" s="1"/>
  <c r="AN1696" i="1"/>
  <c r="AN1712" i="1"/>
  <c r="AN1701" i="1"/>
  <c r="AN1691" i="1"/>
  <c r="AN1706" i="1"/>
  <c r="AN1695" i="1"/>
  <c r="AN1711" i="1"/>
  <c r="AN1692" i="1"/>
  <c r="AN1713" i="1"/>
  <c r="AN1707" i="1"/>
  <c r="AN1700" i="1"/>
  <c r="AN1716" i="1"/>
  <c r="AN1705" i="1"/>
  <c r="AN1694" i="1"/>
  <c r="AN1710" i="1"/>
  <c r="AN1699" i="1"/>
  <c r="AN1715" i="1"/>
  <c r="AN1697" i="1"/>
  <c r="AN1702" i="1"/>
  <c r="AN1704" i="1"/>
  <c r="AN1693" i="1"/>
  <c r="AN1709" i="1"/>
  <c r="AN1698" i="1"/>
  <c r="AN1714" i="1"/>
  <c r="AN1703" i="1"/>
  <c r="AN1708" i="1"/>
  <c r="AN1717" i="1"/>
  <c r="AO1665" i="1"/>
  <c r="BE1665" i="1" s="1"/>
  <c r="AO1675" i="1"/>
  <c r="BE1675" i="1" s="1"/>
  <c r="AO1654" i="1"/>
  <c r="BE1654" i="1" s="1"/>
  <c r="AO1660" i="1"/>
  <c r="BE1660" i="1" s="1"/>
  <c r="AO1682" i="1"/>
  <c r="BE1682" i="1" s="1"/>
  <c r="AO1657" i="1"/>
  <c r="BE1657" i="1" s="1"/>
  <c r="AP958" i="1"/>
  <c r="AP962" i="1"/>
  <c r="AP966" i="1"/>
  <c r="AP970" i="1"/>
  <c r="AP974" i="1"/>
  <c r="AP961" i="1"/>
  <c r="AP969" i="1"/>
  <c r="AP959" i="1"/>
  <c r="AP963" i="1"/>
  <c r="AP967" i="1"/>
  <c r="AP971" i="1"/>
  <c r="AP957" i="1"/>
  <c r="AP965" i="1"/>
  <c r="AP960" i="1"/>
  <c r="AP964" i="1"/>
  <c r="AP968" i="1"/>
  <c r="AP972" i="1"/>
  <c r="AP973" i="1"/>
  <c r="AQ942" i="1"/>
  <c r="BF942" i="1" s="1"/>
  <c r="AQ951" i="1"/>
  <c r="BF951" i="1" s="1"/>
  <c r="AQ936" i="1"/>
  <c r="BF936" i="1" s="1"/>
  <c r="AQ943" i="1"/>
  <c r="BF943" i="1" s="1"/>
  <c r="AQ945" i="1"/>
  <c r="BF945" i="1" s="1"/>
  <c r="AQ937" i="1"/>
  <c r="BF937" i="1" s="1"/>
  <c r="AQ955" i="1"/>
  <c r="BF955" i="1" s="1"/>
  <c r="AQ954" i="1"/>
  <c r="BF954" i="1" s="1"/>
  <c r="AQ944" i="1"/>
  <c r="BF944" i="1" s="1"/>
  <c r="AQ947" i="1"/>
  <c r="BF947" i="1" s="1"/>
  <c r="AQ939" i="1"/>
  <c r="BF939" i="1" s="1"/>
  <c r="AQ938" i="1"/>
  <c r="BF938" i="1" s="1"/>
  <c r="AQ952" i="1"/>
  <c r="BF952" i="1" s="1"/>
  <c r="AQ940" i="1"/>
  <c r="BF940" i="1" s="1"/>
  <c r="AQ948" i="1"/>
  <c r="BF948" i="1" s="1"/>
  <c r="AQ946" i="1"/>
  <c r="BF946" i="1" s="1"/>
  <c r="AQ933" i="1"/>
  <c r="BF933" i="1" s="1"/>
  <c r="AQ953" i="1"/>
  <c r="BF953" i="1" s="1"/>
  <c r="AQ949" i="1"/>
  <c r="BF949" i="1" s="1"/>
  <c r="AQ950" i="1"/>
  <c r="BF950" i="1" s="1"/>
  <c r="AQ934" i="1"/>
  <c r="BF934" i="1" s="1"/>
  <c r="AQ935" i="1"/>
  <c r="BF935" i="1" s="1"/>
  <c r="AQ932" i="1"/>
  <c r="BF932" i="1" s="1"/>
  <c r="AQ941" i="1"/>
  <c r="BF941" i="1" s="1"/>
  <c r="AQ931" i="1"/>
  <c r="BF931" i="1" s="1"/>
  <c r="BH946" i="1" l="1"/>
  <c r="BI946" i="1" s="1"/>
  <c r="BJ946" i="1" s="1"/>
  <c r="BG946" i="1"/>
  <c r="BH943" i="1"/>
  <c r="BI943" i="1" s="1"/>
  <c r="BJ943" i="1" s="1"/>
  <c r="BG943" i="1"/>
  <c r="BH932" i="1"/>
  <c r="BI932" i="1" s="1"/>
  <c r="BJ932" i="1" s="1"/>
  <c r="BG932" i="1"/>
  <c r="BH949" i="1"/>
  <c r="BI949" i="1" s="1"/>
  <c r="BJ949" i="1" s="1"/>
  <c r="BG949" i="1"/>
  <c r="BH948" i="1"/>
  <c r="BI948" i="1" s="1"/>
  <c r="BJ948" i="1" s="1"/>
  <c r="BG948" i="1"/>
  <c r="BH939" i="1"/>
  <c r="BI939" i="1" s="1"/>
  <c r="BJ939" i="1" s="1"/>
  <c r="BG939" i="1"/>
  <c r="BH955" i="1"/>
  <c r="BI955" i="1" s="1"/>
  <c r="BJ955" i="1" s="1"/>
  <c r="BG955" i="1"/>
  <c r="BH936" i="1"/>
  <c r="BI936" i="1" s="1"/>
  <c r="BJ936" i="1" s="1"/>
  <c r="BG936" i="1"/>
  <c r="BH950" i="1"/>
  <c r="BI950" i="1" s="1"/>
  <c r="BJ950" i="1" s="1"/>
  <c r="BG950" i="1"/>
  <c r="BH954" i="1"/>
  <c r="BI954" i="1" s="1"/>
  <c r="BJ954" i="1" s="1"/>
  <c r="BG954" i="1"/>
  <c r="BH935" i="1"/>
  <c r="BI935" i="1" s="1"/>
  <c r="BJ935" i="1" s="1"/>
  <c r="BG935" i="1"/>
  <c r="BH953" i="1"/>
  <c r="BI953" i="1" s="1"/>
  <c r="BJ953" i="1" s="1"/>
  <c r="BG953" i="1"/>
  <c r="BH940" i="1"/>
  <c r="BI940" i="1" s="1"/>
  <c r="BJ940" i="1" s="1"/>
  <c r="BG940" i="1"/>
  <c r="BH947" i="1"/>
  <c r="BI947" i="1" s="1"/>
  <c r="BJ947" i="1" s="1"/>
  <c r="BG947" i="1"/>
  <c r="BH937" i="1"/>
  <c r="BI937" i="1" s="1"/>
  <c r="BJ937" i="1" s="1"/>
  <c r="BG937" i="1"/>
  <c r="BH951" i="1"/>
  <c r="BI951" i="1" s="1"/>
  <c r="BJ951" i="1" s="1"/>
  <c r="BG951" i="1"/>
  <c r="BH941" i="1"/>
  <c r="BI941" i="1" s="1"/>
  <c r="BJ941" i="1" s="1"/>
  <c r="BG941" i="1"/>
  <c r="BH938" i="1"/>
  <c r="BI938" i="1" s="1"/>
  <c r="BJ938" i="1" s="1"/>
  <c r="BG938" i="1"/>
  <c r="BH931" i="1"/>
  <c r="BI931" i="1" s="1"/>
  <c r="BJ931" i="1" s="1"/>
  <c r="BG931" i="1"/>
  <c r="BH934" i="1"/>
  <c r="BI934" i="1" s="1"/>
  <c r="BJ934" i="1" s="1"/>
  <c r="BG934" i="1"/>
  <c r="BH933" i="1"/>
  <c r="BI933" i="1" s="1"/>
  <c r="BJ933" i="1" s="1"/>
  <c r="BG933" i="1"/>
  <c r="BH952" i="1"/>
  <c r="BI952" i="1" s="1"/>
  <c r="BJ952" i="1" s="1"/>
  <c r="BG952" i="1"/>
  <c r="BH944" i="1"/>
  <c r="BI944" i="1" s="1"/>
  <c r="BJ944" i="1" s="1"/>
  <c r="BG944" i="1"/>
  <c r="BH945" i="1"/>
  <c r="BI945" i="1" s="1"/>
  <c r="BJ945" i="1" s="1"/>
  <c r="BG945" i="1"/>
  <c r="BH942" i="1"/>
  <c r="BI942" i="1" s="1"/>
  <c r="BJ942" i="1" s="1"/>
  <c r="BG942" i="1"/>
  <c r="AO1708" i="1"/>
  <c r="BE1708" i="1" s="1"/>
  <c r="AO1697" i="1"/>
  <c r="BE1697" i="1" s="1"/>
  <c r="AO1707" i="1"/>
  <c r="BE1707" i="1" s="1"/>
  <c r="AO1712" i="1"/>
  <c r="BE1712" i="1" s="1"/>
  <c r="AO1693" i="1"/>
  <c r="BE1693" i="1" s="1"/>
  <c r="AO1705" i="1"/>
  <c r="BE1705" i="1" s="1"/>
  <c r="AO1706" i="1"/>
  <c r="BE1706" i="1" s="1"/>
  <c r="AO1714" i="1"/>
  <c r="BE1714" i="1" s="1"/>
  <c r="AO1704" i="1"/>
  <c r="BE1704" i="1" s="1"/>
  <c r="AO1699" i="1"/>
  <c r="BE1699" i="1" s="1"/>
  <c r="AO1716" i="1"/>
  <c r="BE1716" i="1" s="1"/>
  <c r="AO1692" i="1"/>
  <c r="BE1692" i="1" s="1"/>
  <c r="AO1691" i="1"/>
  <c r="BE1691" i="1" s="1"/>
  <c r="AO1709" i="1"/>
  <c r="BE1709" i="1" s="1"/>
  <c r="AO1694" i="1"/>
  <c r="BE1694" i="1" s="1"/>
  <c r="AO1695" i="1"/>
  <c r="BE1695" i="1" s="1"/>
  <c r="AO1703" i="1"/>
  <c r="BE1703" i="1" s="1"/>
  <c r="AO1715" i="1"/>
  <c r="BE1715" i="1" s="1"/>
  <c r="AO1713" i="1"/>
  <c r="BE1713" i="1" s="1"/>
  <c r="AO1696" i="1"/>
  <c r="BE1696" i="1" s="1"/>
  <c r="AO1717" i="1"/>
  <c r="BE1717" i="1" s="1"/>
  <c r="AN1775" i="1"/>
  <c r="AN1806" i="1"/>
  <c r="AN1742" i="1"/>
  <c r="AN1769" i="1"/>
  <c r="AN1796" i="1"/>
  <c r="AN1732" i="1"/>
  <c r="AN1795" i="1"/>
  <c r="AN1731" i="1"/>
  <c r="AN1762" i="1"/>
  <c r="AN1789" i="1"/>
  <c r="AN1725" i="1"/>
  <c r="AN1752" i="1"/>
  <c r="AN1755" i="1"/>
  <c r="AN1786" i="1"/>
  <c r="AN1722" i="1"/>
  <c r="AN1749" i="1"/>
  <c r="AN1776" i="1"/>
  <c r="AN1783" i="1"/>
  <c r="AN1719" i="1"/>
  <c r="AN1750" i="1"/>
  <c r="AN1777" i="1"/>
  <c r="AN1804" i="1"/>
  <c r="AN1740" i="1"/>
  <c r="AN1751" i="1"/>
  <c r="AN1809" i="1"/>
  <c r="AN1791" i="1"/>
  <c r="AN1785" i="1"/>
  <c r="AN1748" i="1"/>
  <c r="AN1724" i="1"/>
  <c r="AN1759" i="1"/>
  <c r="AN1790" i="1"/>
  <c r="AN1726" i="1"/>
  <c r="AN1753" i="1"/>
  <c r="AN1780" i="1"/>
  <c r="AN1779" i="1"/>
  <c r="AN1718" i="1"/>
  <c r="AN1746" i="1"/>
  <c r="AN1773" i="1"/>
  <c r="AN1800" i="1"/>
  <c r="AN1736" i="1"/>
  <c r="AN1803" i="1"/>
  <c r="AN1739" i="1"/>
  <c r="AN1770" i="1"/>
  <c r="AN1797" i="1"/>
  <c r="AN1733" i="1"/>
  <c r="AN1760" i="1"/>
  <c r="AN1767" i="1"/>
  <c r="AN1798" i="1"/>
  <c r="AN1734" i="1"/>
  <c r="AN1761" i="1"/>
  <c r="AN1788" i="1"/>
  <c r="AN1782" i="1"/>
  <c r="AN1745" i="1"/>
  <c r="AN1727" i="1"/>
  <c r="AN1721" i="1"/>
  <c r="AN1807" i="1"/>
  <c r="AN1743" i="1"/>
  <c r="AN1774" i="1"/>
  <c r="AN1801" i="1"/>
  <c r="AN1737" i="1"/>
  <c r="AN1764" i="1"/>
  <c r="AN1763" i="1"/>
  <c r="AN1794" i="1"/>
  <c r="AN1730" i="1"/>
  <c r="AN1757" i="1"/>
  <c r="AN1784" i="1"/>
  <c r="AN1720" i="1"/>
  <c r="AN1787" i="1"/>
  <c r="AN1723" i="1"/>
  <c r="AN1754" i="1"/>
  <c r="AN1781" i="1"/>
  <c r="AN1808" i="1"/>
  <c r="AN1744" i="1"/>
  <c r="AN1772" i="1"/>
  <c r="AN1758" i="1"/>
  <c r="AN1741" i="1"/>
  <c r="AN1771" i="1"/>
  <c r="AN1792" i="1"/>
  <c r="AN1766" i="1"/>
  <c r="AN1805" i="1"/>
  <c r="AN1765" i="1"/>
  <c r="AN1735" i="1"/>
  <c r="AN1756" i="1"/>
  <c r="AN1747" i="1"/>
  <c r="AN1768" i="1"/>
  <c r="AN1802" i="1"/>
  <c r="AN1728" i="1"/>
  <c r="AN1793" i="1"/>
  <c r="AN1778" i="1"/>
  <c r="AN1738" i="1"/>
  <c r="AN1799" i="1"/>
  <c r="AN1729" i="1"/>
  <c r="AO1698" i="1"/>
  <c r="BE1698" i="1" s="1"/>
  <c r="AO1702" i="1"/>
  <c r="BE1702" i="1" s="1"/>
  <c r="AO1710" i="1"/>
  <c r="BE1710" i="1" s="1"/>
  <c r="AO1700" i="1"/>
  <c r="BE1700" i="1" s="1"/>
  <c r="AO1711" i="1"/>
  <c r="BE1711" i="1" s="1"/>
  <c r="AO1701" i="1"/>
  <c r="BE1701" i="1" s="1"/>
  <c r="AP979" i="1"/>
  <c r="AP983" i="1"/>
  <c r="AP987" i="1"/>
  <c r="AP991" i="1"/>
  <c r="AP995" i="1"/>
  <c r="AP999" i="1"/>
  <c r="AP1003" i="1"/>
  <c r="AP1007" i="1"/>
  <c r="AP1011" i="1"/>
  <c r="AP1015" i="1"/>
  <c r="AP1019" i="1"/>
  <c r="AP1023" i="1"/>
  <c r="AP1027" i="1"/>
  <c r="AP1031" i="1"/>
  <c r="AP1035" i="1"/>
  <c r="AP1039" i="1"/>
  <c r="AP1043" i="1"/>
  <c r="AP1047" i="1"/>
  <c r="AP1051" i="1"/>
  <c r="AP976" i="1"/>
  <c r="AP980" i="1"/>
  <c r="AP984" i="1"/>
  <c r="AP988" i="1"/>
  <c r="AP992" i="1"/>
  <c r="AP996" i="1"/>
  <c r="AP1000" i="1"/>
  <c r="AP1004" i="1"/>
  <c r="AP1008" i="1"/>
  <c r="AP1012" i="1"/>
  <c r="AP1016" i="1"/>
  <c r="AP1020" i="1"/>
  <c r="AP1024" i="1"/>
  <c r="AP1028" i="1"/>
  <c r="AP1032" i="1"/>
  <c r="AP1036" i="1"/>
  <c r="AP1040" i="1"/>
  <c r="AP1044" i="1"/>
  <c r="AP1048" i="1"/>
  <c r="AP1052" i="1"/>
  <c r="AP977" i="1"/>
  <c r="AP981" i="1"/>
  <c r="AP985" i="1"/>
  <c r="AP989" i="1"/>
  <c r="AP993" i="1"/>
  <c r="AP997" i="1"/>
  <c r="AP1001" i="1"/>
  <c r="AP1005" i="1"/>
  <c r="AP1009" i="1"/>
  <c r="AP1013" i="1"/>
  <c r="AP1017" i="1"/>
  <c r="AP1021" i="1"/>
  <c r="AP1025" i="1"/>
  <c r="AP1029" i="1"/>
  <c r="AP1033" i="1"/>
  <c r="AP1037" i="1"/>
  <c r="AP1041" i="1"/>
  <c r="AP1045" i="1"/>
  <c r="AP1049" i="1"/>
  <c r="AP978" i="1"/>
  <c r="AP982" i="1"/>
  <c r="AP986" i="1"/>
  <c r="AP990" i="1"/>
  <c r="AP994" i="1"/>
  <c r="AP998" i="1"/>
  <c r="AP1002" i="1"/>
  <c r="AP1006" i="1"/>
  <c r="AP1010" i="1"/>
  <c r="AP1014" i="1"/>
  <c r="AP1018" i="1"/>
  <c r="AP1022" i="1"/>
  <c r="AP1026" i="1"/>
  <c r="AP1030" i="1"/>
  <c r="AP1034" i="1"/>
  <c r="AP1038" i="1"/>
  <c r="AP1042" i="1"/>
  <c r="AP1046" i="1"/>
  <c r="AP1050" i="1"/>
  <c r="AP1054" i="1"/>
  <c r="AP1053" i="1"/>
  <c r="AP1055" i="1"/>
  <c r="AP975" i="1"/>
  <c r="AQ964" i="1"/>
  <c r="BF964" i="1" s="1"/>
  <c r="AQ959" i="1"/>
  <c r="BF959" i="1" s="1"/>
  <c r="AQ965" i="1"/>
  <c r="BF965" i="1" s="1"/>
  <c r="AQ962" i="1"/>
  <c r="BF962" i="1" s="1"/>
  <c r="AQ973" i="1"/>
  <c r="BF973" i="1" s="1"/>
  <c r="AQ968" i="1"/>
  <c r="BF968" i="1" s="1"/>
  <c r="AQ963" i="1"/>
  <c r="BF963" i="1" s="1"/>
  <c r="AQ960" i="1"/>
  <c r="BF960" i="1" s="1"/>
  <c r="AQ967" i="1"/>
  <c r="BF967" i="1" s="1"/>
  <c r="AQ971" i="1"/>
  <c r="BF971" i="1" s="1"/>
  <c r="AQ966" i="1"/>
  <c r="BF966" i="1" s="1"/>
  <c r="AQ961" i="1"/>
  <c r="BF961" i="1" s="1"/>
  <c r="AQ969" i="1"/>
  <c r="BF969" i="1" s="1"/>
  <c r="AQ957" i="1"/>
  <c r="BF957" i="1" s="1"/>
  <c r="AQ972" i="1"/>
  <c r="BF972" i="1" s="1"/>
  <c r="AQ956" i="1"/>
  <c r="BF956" i="1" s="1"/>
  <c r="AQ970" i="1"/>
  <c r="BF970" i="1" s="1"/>
  <c r="AQ958" i="1"/>
  <c r="BF958" i="1" s="1"/>
  <c r="BH958" i="1" l="1"/>
  <c r="BI958" i="1" s="1"/>
  <c r="BJ958" i="1" s="1"/>
  <c r="BG958" i="1"/>
  <c r="BH971" i="1"/>
  <c r="BI971" i="1" s="1"/>
  <c r="BJ971" i="1" s="1"/>
  <c r="BG971" i="1"/>
  <c r="BH959" i="1"/>
  <c r="BI959" i="1" s="1"/>
  <c r="BJ959" i="1" s="1"/>
  <c r="BG959" i="1"/>
  <c r="BH969" i="1"/>
  <c r="BI969" i="1" s="1"/>
  <c r="BJ969" i="1" s="1"/>
  <c r="BG969" i="1"/>
  <c r="BH967" i="1"/>
  <c r="BI967" i="1" s="1"/>
  <c r="BJ967" i="1" s="1"/>
  <c r="BG967" i="1"/>
  <c r="BH973" i="1"/>
  <c r="BI973" i="1" s="1"/>
  <c r="BJ973" i="1" s="1"/>
  <c r="BG973" i="1"/>
  <c r="BH964" i="1"/>
  <c r="BI964" i="1" s="1"/>
  <c r="BJ964" i="1" s="1"/>
  <c r="BG964" i="1"/>
  <c r="BH957" i="1"/>
  <c r="BI957" i="1" s="1"/>
  <c r="BJ957" i="1" s="1"/>
  <c r="BG957" i="1"/>
  <c r="BH970" i="1"/>
  <c r="BI970" i="1" s="1"/>
  <c r="BJ970" i="1" s="1"/>
  <c r="BG970" i="1"/>
  <c r="BH956" i="1"/>
  <c r="BI956" i="1" s="1"/>
  <c r="BJ956" i="1" s="1"/>
  <c r="BG956" i="1"/>
  <c r="BH961" i="1"/>
  <c r="BI961" i="1" s="1"/>
  <c r="BJ961" i="1" s="1"/>
  <c r="BG961" i="1"/>
  <c r="BH960" i="1"/>
  <c r="BI960" i="1" s="1"/>
  <c r="BJ960" i="1" s="1"/>
  <c r="BG960" i="1"/>
  <c r="BH962" i="1"/>
  <c r="BI962" i="1" s="1"/>
  <c r="BJ962" i="1" s="1"/>
  <c r="BG962" i="1"/>
  <c r="BH968" i="1"/>
  <c r="BI968" i="1" s="1"/>
  <c r="BJ968" i="1" s="1"/>
  <c r="BG968" i="1"/>
  <c r="BH972" i="1"/>
  <c r="BI972" i="1" s="1"/>
  <c r="BJ972" i="1" s="1"/>
  <c r="BG972" i="1"/>
  <c r="BH966" i="1"/>
  <c r="BI966" i="1" s="1"/>
  <c r="BJ966" i="1" s="1"/>
  <c r="BG966" i="1"/>
  <c r="BH963" i="1"/>
  <c r="BI963" i="1" s="1"/>
  <c r="BJ963" i="1" s="1"/>
  <c r="BG963" i="1"/>
  <c r="BH965" i="1"/>
  <c r="BI965" i="1" s="1"/>
  <c r="BJ965" i="1" s="1"/>
  <c r="BG965" i="1"/>
  <c r="AO1718" i="1"/>
  <c r="BE1718" i="1" s="1"/>
  <c r="AP1058" i="1"/>
  <c r="AP1062" i="1"/>
  <c r="AP1066" i="1"/>
  <c r="AP1070" i="1"/>
  <c r="AP1074" i="1"/>
  <c r="AP1078" i="1"/>
  <c r="AP1082" i="1"/>
  <c r="AP1086" i="1"/>
  <c r="AP1056" i="1"/>
  <c r="AP1059" i="1"/>
  <c r="AP1063" i="1"/>
  <c r="AP1067" i="1"/>
  <c r="AP1071" i="1"/>
  <c r="AP1075" i="1"/>
  <c r="AP1079" i="1"/>
  <c r="AP1083" i="1"/>
  <c r="AP1087" i="1"/>
  <c r="AP1060" i="1"/>
  <c r="AP1064" i="1"/>
  <c r="AP1068" i="1"/>
  <c r="AP1072" i="1"/>
  <c r="AP1076" i="1"/>
  <c r="AP1080" i="1"/>
  <c r="AP1084" i="1"/>
  <c r="AP1088" i="1"/>
  <c r="AP1057" i="1"/>
  <c r="AP1061" i="1"/>
  <c r="AP1065" i="1"/>
  <c r="AP1069" i="1"/>
  <c r="AP1073" i="1"/>
  <c r="AP1077" i="1"/>
  <c r="AP1081" i="1"/>
  <c r="AP1085" i="1"/>
  <c r="AP1089" i="1"/>
  <c r="AQ1050" i="1"/>
  <c r="BF1050" i="1" s="1"/>
  <c r="AQ1013" i="1"/>
  <c r="BF1013" i="1" s="1"/>
  <c r="AQ1027" i="1"/>
  <c r="BF1027" i="1" s="1"/>
  <c r="AQ1004" i="1"/>
  <c r="BF1004" i="1" s="1"/>
  <c r="AQ982" i="1"/>
  <c r="BF982" i="1" s="1"/>
  <c r="AQ998" i="1"/>
  <c r="BF998" i="1" s="1"/>
  <c r="AQ999" i="1"/>
  <c r="BF999" i="1" s="1"/>
  <c r="AQ1053" i="1"/>
  <c r="BF1053" i="1" s="1"/>
  <c r="AQ979" i="1"/>
  <c r="BF979" i="1" s="1"/>
  <c r="AQ1002" i="1"/>
  <c r="BF1002" i="1" s="1"/>
  <c r="AQ993" i="1"/>
  <c r="BF993" i="1" s="1"/>
  <c r="AQ1044" i="1"/>
  <c r="BF1044" i="1" s="1"/>
  <c r="AQ1052" i="1"/>
  <c r="BF1052" i="1" s="1"/>
  <c r="AQ988" i="1"/>
  <c r="BF988" i="1" s="1"/>
  <c r="AQ978" i="1"/>
  <c r="BF978" i="1" s="1"/>
  <c r="AQ1038" i="1"/>
  <c r="BF1038" i="1" s="1"/>
  <c r="AQ980" i="1"/>
  <c r="BF980" i="1" s="1"/>
  <c r="AQ1039" i="1"/>
  <c r="BF1039" i="1" s="1"/>
  <c r="AQ1029" i="1"/>
  <c r="BF1029" i="1" s="1"/>
  <c r="AQ1028" i="1"/>
  <c r="BF1028" i="1" s="1"/>
  <c r="AQ1031" i="1"/>
  <c r="BF1031" i="1" s="1"/>
  <c r="AQ1048" i="1"/>
  <c r="BF1048" i="1" s="1"/>
  <c r="AQ1051" i="1"/>
  <c r="BF1051" i="1" s="1"/>
  <c r="AQ1014" i="1"/>
  <c r="BF1014" i="1" s="1"/>
  <c r="AQ975" i="1"/>
  <c r="BF975" i="1" s="1"/>
  <c r="AQ989" i="1"/>
  <c r="BF989" i="1" s="1"/>
  <c r="AQ992" i="1"/>
  <c r="BF992" i="1" s="1"/>
  <c r="AQ1008" i="1"/>
  <c r="BF1008" i="1" s="1"/>
  <c r="AQ985" i="1"/>
  <c r="BF985" i="1" s="1"/>
  <c r="AQ1045" i="1"/>
  <c r="BF1045" i="1" s="1"/>
  <c r="AQ977" i="1"/>
  <c r="BF977" i="1" s="1"/>
  <c r="AQ1047" i="1"/>
  <c r="BF1047" i="1" s="1"/>
  <c r="AQ976" i="1"/>
  <c r="BF976" i="1" s="1"/>
  <c r="AQ1022" i="1"/>
  <c r="BF1022" i="1" s="1"/>
  <c r="AQ1011" i="1"/>
  <c r="BF1011" i="1" s="1"/>
  <c r="AQ990" i="1"/>
  <c r="BF990" i="1" s="1"/>
  <c r="AQ1007" i="1"/>
  <c r="BF1007" i="1" s="1"/>
  <c r="AQ1023" i="1"/>
  <c r="BF1023" i="1" s="1"/>
  <c r="AQ1009" i="1"/>
  <c r="BF1009" i="1" s="1"/>
  <c r="AQ1040" i="1"/>
  <c r="BF1040" i="1" s="1"/>
  <c r="AQ1034" i="1"/>
  <c r="BF1034" i="1" s="1"/>
  <c r="AQ1043" i="1"/>
  <c r="BF1043" i="1" s="1"/>
  <c r="AQ1054" i="1"/>
  <c r="BF1054" i="1" s="1"/>
  <c r="AQ1036" i="1"/>
  <c r="BF1036" i="1" s="1"/>
  <c r="AQ1021" i="1"/>
  <c r="BF1021" i="1" s="1"/>
  <c r="AQ1012" i="1"/>
  <c r="BF1012" i="1" s="1"/>
  <c r="AQ1025" i="1"/>
  <c r="BF1025" i="1" s="1"/>
  <c r="AQ984" i="1"/>
  <c r="BF984" i="1" s="1"/>
  <c r="AQ1037" i="1"/>
  <c r="BF1037" i="1" s="1"/>
  <c r="AQ1010" i="1"/>
  <c r="BF1010" i="1" s="1"/>
  <c r="AQ1035" i="1"/>
  <c r="BF1035" i="1" s="1"/>
  <c r="AQ1046" i="1"/>
  <c r="BF1046" i="1" s="1"/>
  <c r="AQ1049" i="1"/>
  <c r="BF1049" i="1" s="1"/>
  <c r="AQ1016" i="1"/>
  <c r="BF1016" i="1" s="1"/>
  <c r="AQ996" i="1"/>
  <c r="BF996" i="1" s="1"/>
  <c r="AQ991" i="1"/>
  <c r="BF991" i="1" s="1"/>
  <c r="AQ986" i="1"/>
  <c r="BF986" i="1" s="1"/>
  <c r="AQ1000" i="1"/>
  <c r="BF1000" i="1" s="1"/>
  <c r="AQ1018" i="1"/>
  <c r="BF1018" i="1" s="1"/>
  <c r="AQ1005" i="1"/>
  <c r="BF1005" i="1" s="1"/>
  <c r="AQ987" i="1"/>
  <c r="BF987" i="1" s="1"/>
  <c r="AQ1020" i="1"/>
  <c r="BF1020" i="1" s="1"/>
  <c r="AQ1032" i="1"/>
  <c r="BF1032" i="1" s="1"/>
  <c r="AQ983" i="1"/>
  <c r="BF983" i="1" s="1"/>
  <c r="AQ1026" i="1"/>
  <c r="BF1026" i="1" s="1"/>
  <c r="AQ994" i="1"/>
  <c r="BF994" i="1" s="1"/>
  <c r="AQ995" i="1"/>
  <c r="BF995" i="1" s="1"/>
  <c r="AQ1019" i="1"/>
  <c r="BF1019" i="1" s="1"/>
  <c r="AQ1042" i="1"/>
  <c r="BF1042" i="1" s="1"/>
  <c r="AQ1024" i="1"/>
  <c r="BF1024" i="1" s="1"/>
  <c r="AQ1003" i="1"/>
  <c r="BF1003" i="1" s="1"/>
  <c r="AQ974" i="1"/>
  <c r="BF974" i="1" s="1"/>
  <c r="AQ1001" i="1"/>
  <c r="BF1001" i="1" s="1"/>
  <c r="AQ1015" i="1"/>
  <c r="BF1015" i="1" s="1"/>
  <c r="AQ981" i="1"/>
  <c r="BF981" i="1" s="1"/>
  <c r="AQ1033" i="1"/>
  <c r="BF1033" i="1" s="1"/>
  <c r="AQ1030" i="1"/>
  <c r="BF1030" i="1" s="1"/>
  <c r="AQ1041" i="1"/>
  <c r="BF1041" i="1" s="1"/>
  <c r="AQ997" i="1"/>
  <c r="BF997" i="1" s="1"/>
  <c r="AQ1017" i="1"/>
  <c r="BF1017" i="1" s="1"/>
  <c r="AQ1006" i="1"/>
  <c r="BF1006" i="1" s="1"/>
  <c r="BH1030" i="1" l="1"/>
  <c r="BI1030" i="1" s="1"/>
  <c r="BJ1030" i="1" s="1"/>
  <c r="BG1030" i="1"/>
  <c r="BH1026" i="1"/>
  <c r="BI1026" i="1" s="1"/>
  <c r="BJ1026" i="1" s="1"/>
  <c r="BG1026" i="1"/>
  <c r="BH1049" i="1"/>
  <c r="BI1049" i="1" s="1"/>
  <c r="BJ1049" i="1" s="1"/>
  <c r="BG1049" i="1"/>
  <c r="BH1021" i="1"/>
  <c r="BI1021" i="1" s="1"/>
  <c r="BJ1021" i="1" s="1"/>
  <c r="BG1021" i="1"/>
  <c r="BH976" i="1"/>
  <c r="BI976" i="1" s="1"/>
  <c r="BJ976" i="1" s="1"/>
  <c r="BG976" i="1"/>
  <c r="BH1031" i="1"/>
  <c r="BI1031" i="1" s="1"/>
  <c r="BJ1031" i="1" s="1"/>
  <c r="BG1031" i="1"/>
  <c r="BH979" i="1"/>
  <c r="BI979" i="1" s="1"/>
  <c r="BJ979" i="1" s="1"/>
  <c r="BG979" i="1"/>
  <c r="BH1050" i="1"/>
  <c r="BI1050" i="1" s="1"/>
  <c r="BJ1050" i="1" s="1"/>
  <c r="BG1050" i="1"/>
  <c r="BH1017" i="1"/>
  <c r="BI1017" i="1" s="1"/>
  <c r="BJ1017" i="1" s="1"/>
  <c r="BG1017" i="1"/>
  <c r="BH974" i="1"/>
  <c r="BI974" i="1" s="1"/>
  <c r="BJ974" i="1" s="1"/>
  <c r="BG974" i="1"/>
  <c r="BH983" i="1"/>
  <c r="BI983" i="1" s="1"/>
  <c r="BJ983" i="1" s="1"/>
  <c r="BG983" i="1"/>
  <c r="BH1005" i="1"/>
  <c r="BI1005" i="1" s="1"/>
  <c r="BJ1005" i="1" s="1"/>
  <c r="BG1005" i="1"/>
  <c r="BH991" i="1"/>
  <c r="BI991" i="1" s="1"/>
  <c r="BJ991" i="1" s="1"/>
  <c r="BG991" i="1"/>
  <c r="BH1046" i="1"/>
  <c r="BI1046" i="1" s="1"/>
  <c r="BJ1046" i="1" s="1"/>
  <c r="BG1046" i="1"/>
  <c r="BH984" i="1"/>
  <c r="BI984" i="1" s="1"/>
  <c r="BJ984" i="1" s="1"/>
  <c r="BG984" i="1"/>
  <c r="BH1036" i="1"/>
  <c r="BI1036" i="1" s="1"/>
  <c r="BJ1036" i="1" s="1"/>
  <c r="BG1036" i="1"/>
  <c r="BH1040" i="1"/>
  <c r="BI1040" i="1" s="1"/>
  <c r="BJ1040" i="1" s="1"/>
  <c r="BG1040" i="1"/>
  <c r="BH990" i="1"/>
  <c r="BI990" i="1" s="1"/>
  <c r="BJ990" i="1" s="1"/>
  <c r="BG990" i="1"/>
  <c r="BH1047" i="1"/>
  <c r="BI1047" i="1" s="1"/>
  <c r="BJ1047" i="1" s="1"/>
  <c r="BG1047" i="1"/>
  <c r="BH1008" i="1"/>
  <c r="BI1008" i="1" s="1"/>
  <c r="BJ1008" i="1" s="1"/>
  <c r="BG1008" i="1"/>
  <c r="BH1014" i="1"/>
  <c r="BI1014" i="1" s="1"/>
  <c r="BJ1014" i="1" s="1"/>
  <c r="BG1014" i="1"/>
  <c r="BH1028" i="1"/>
  <c r="BI1028" i="1" s="1"/>
  <c r="BJ1028" i="1" s="1"/>
  <c r="BG1028" i="1"/>
  <c r="BH1038" i="1"/>
  <c r="BI1038" i="1" s="1"/>
  <c r="BJ1038" i="1" s="1"/>
  <c r="BG1038" i="1"/>
  <c r="BH1044" i="1"/>
  <c r="BI1044" i="1" s="1"/>
  <c r="BJ1044" i="1" s="1"/>
  <c r="BG1044" i="1"/>
  <c r="BH1053" i="1"/>
  <c r="BI1053" i="1" s="1"/>
  <c r="BJ1053" i="1" s="1"/>
  <c r="BG1053" i="1"/>
  <c r="BH1004" i="1"/>
  <c r="BI1004" i="1" s="1"/>
  <c r="BJ1004" i="1" s="1"/>
  <c r="BG1004" i="1"/>
  <c r="BH1006" i="1"/>
  <c r="BI1006" i="1" s="1"/>
  <c r="BJ1006" i="1" s="1"/>
  <c r="BG1006" i="1"/>
  <c r="BH1042" i="1"/>
  <c r="BI1042" i="1" s="1"/>
  <c r="BJ1042" i="1" s="1"/>
  <c r="BG1042" i="1"/>
  <c r="BH987" i="1"/>
  <c r="BI987" i="1" s="1"/>
  <c r="BJ987" i="1" s="1"/>
  <c r="BG987" i="1"/>
  <c r="BH1037" i="1"/>
  <c r="BI1037" i="1" s="1"/>
  <c r="BJ1037" i="1" s="1"/>
  <c r="BG1037" i="1"/>
  <c r="BH1007" i="1"/>
  <c r="BI1007" i="1" s="1"/>
  <c r="BJ1007" i="1" s="1"/>
  <c r="BG1007" i="1"/>
  <c r="BH985" i="1"/>
  <c r="BI985" i="1" s="1"/>
  <c r="BJ985" i="1" s="1"/>
  <c r="BG985" i="1"/>
  <c r="BH980" i="1"/>
  <c r="BI980" i="1" s="1"/>
  <c r="BJ980" i="1" s="1"/>
  <c r="BG980" i="1"/>
  <c r="BH982" i="1"/>
  <c r="BI982" i="1" s="1"/>
  <c r="BJ982" i="1" s="1"/>
  <c r="BG982" i="1"/>
  <c r="BH1033" i="1"/>
  <c r="BI1033" i="1" s="1"/>
  <c r="BJ1033" i="1" s="1"/>
  <c r="BG1033" i="1"/>
  <c r="BH1019" i="1"/>
  <c r="BI1019" i="1" s="1"/>
  <c r="BJ1019" i="1" s="1"/>
  <c r="BG1019" i="1"/>
  <c r="BH997" i="1"/>
  <c r="BI997" i="1" s="1"/>
  <c r="BJ997" i="1" s="1"/>
  <c r="BG997" i="1"/>
  <c r="BH981" i="1"/>
  <c r="BI981" i="1" s="1"/>
  <c r="BJ981" i="1" s="1"/>
  <c r="BG981" i="1"/>
  <c r="BH1003" i="1"/>
  <c r="BI1003" i="1" s="1"/>
  <c r="BJ1003" i="1" s="1"/>
  <c r="BG1003" i="1"/>
  <c r="BH995" i="1"/>
  <c r="BI995" i="1" s="1"/>
  <c r="BJ995" i="1" s="1"/>
  <c r="BG995" i="1"/>
  <c r="BH1032" i="1"/>
  <c r="BI1032" i="1" s="1"/>
  <c r="BJ1032" i="1" s="1"/>
  <c r="BG1032" i="1"/>
  <c r="BH1018" i="1"/>
  <c r="BI1018" i="1" s="1"/>
  <c r="BJ1018" i="1" s="1"/>
  <c r="BG1018" i="1"/>
  <c r="BH996" i="1"/>
  <c r="BI996" i="1" s="1"/>
  <c r="BJ996" i="1" s="1"/>
  <c r="BG996" i="1"/>
  <c r="BH1035" i="1"/>
  <c r="BI1035" i="1" s="1"/>
  <c r="BJ1035" i="1" s="1"/>
  <c r="BG1035" i="1"/>
  <c r="BH1025" i="1"/>
  <c r="BI1025" i="1" s="1"/>
  <c r="BJ1025" i="1" s="1"/>
  <c r="BG1025" i="1"/>
  <c r="BH1054" i="1"/>
  <c r="BI1054" i="1" s="1"/>
  <c r="BJ1054" i="1" s="1"/>
  <c r="BG1054" i="1"/>
  <c r="BH1009" i="1"/>
  <c r="BI1009" i="1" s="1"/>
  <c r="BJ1009" i="1" s="1"/>
  <c r="BG1009" i="1"/>
  <c r="BH1011" i="1"/>
  <c r="BI1011" i="1" s="1"/>
  <c r="BJ1011" i="1" s="1"/>
  <c r="BG1011" i="1"/>
  <c r="BH977" i="1"/>
  <c r="BI977" i="1" s="1"/>
  <c r="BJ977" i="1" s="1"/>
  <c r="BG977" i="1"/>
  <c r="BH992" i="1"/>
  <c r="BI992" i="1" s="1"/>
  <c r="BJ992" i="1" s="1"/>
  <c r="BG992" i="1"/>
  <c r="BH1051" i="1"/>
  <c r="BI1051" i="1" s="1"/>
  <c r="BJ1051" i="1" s="1"/>
  <c r="BG1051" i="1"/>
  <c r="BH1029" i="1"/>
  <c r="BI1029" i="1" s="1"/>
  <c r="BJ1029" i="1" s="1"/>
  <c r="BG1029" i="1"/>
  <c r="BH978" i="1"/>
  <c r="BI978" i="1" s="1"/>
  <c r="BJ978" i="1" s="1"/>
  <c r="BG978" i="1"/>
  <c r="BH993" i="1"/>
  <c r="BI993" i="1" s="1"/>
  <c r="BJ993" i="1" s="1"/>
  <c r="BG993" i="1"/>
  <c r="BH999" i="1"/>
  <c r="BI999" i="1" s="1"/>
  <c r="BJ999" i="1" s="1"/>
  <c r="BG999" i="1"/>
  <c r="BH1027" i="1"/>
  <c r="BI1027" i="1" s="1"/>
  <c r="BJ1027" i="1" s="1"/>
  <c r="BG1027" i="1"/>
  <c r="BH1001" i="1"/>
  <c r="BI1001" i="1" s="1"/>
  <c r="BJ1001" i="1" s="1"/>
  <c r="BG1001" i="1"/>
  <c r="BH986" i="1"/>
  <c r="BI986" i="1" s="1"/>
  <c r="BJ986" i="1" s="1"/>
  <c r="BG986" i="1"/>
  <c r="BH1034" i="1"/>
  <c r="BI1034" i="1" s="1"/>
  <c r="BJ1034" i="1" s="1"/>
  <c r="BG1034" i="1"/>
  <c r="BH975" i="1"/>
  <c r="BI975" i="1" s="1"/>
  <c r="BJ975" i="1" s="1"/>
  <c r="BG975" i="1"/>
  <c r="BH1052" i="1"/>
  <c r="BI1052" i="1" s="1"/>
  <c r="BJ1052" i="1" s="1"/>
  <c r="BG1052" i="1"/>
  <c r="BH1041" i="1"/>
  <c r="BI1041" i="1" s="1"/>
  <c r="BJ1041" i="1" s="1"/>
  <c r="BG1041" i="1"/>
  <c r="BH1015" i="1"/>
  <c r="BI1015" i="1" s="1"/>
  <c r="BJ1015" i="1" s="1"/>
  <c r="BG1015" i="1"/>
  <c r="BH1024" i="1"/>
  <c r="BI1024" i="1" s="1"/>
  <c r="BJ1024" i="1" s="1"/>
  <c r="BG1024" i="1"/>
  <c r="BH994" i="1"/>
  <c r="BI994" i="1" s="1"/>
  <c r="BJ994" i="1" s="1"/>
  <c r="BG994" i="1"/>
  <c r="BH1020" i="1"/>
  <c r="BI1020" i="1" s="1"/>
  <c r="BJ1020" i="1" s="1"/>
  <c r="BG1020" i="1"/>
  <c r="BH1000" i="1"/>
  <c r="BI1000" i="1" s="1"/>
  <c r="BJ1000" i="1" s="1"/>
  <c r="BG1000" i="1"/>
  <c r="BH1016" i="1"/>
  <c r="BI1016" i="1" s="1"/>
  <c r="BJ1016" i="1" s="1"/>
  <c r="BG1016" i="1"/>
  <c r="BH1010" i="1"/>
  <c r="BI1010" i="1" s="1"/>
  <c r="BJ1010" i="1" s="1"/>
  <c r="BG1010" i="1"/>
  <c r="BH1012" i="1"/>
  <c r="BI1012" i="1" s="1"/>
  <c r="BJ1012" i="1" s="1"/>
  <c r="BG1012" i="1"/>
  <c r="BH1043" i="1"/>
  <c r="BI1043" i="1" s="1"/>
  <c r="BJ1043" i="1" s="1"/>
  <c r="BG1043" i="1"/>
  <c r="BH1023" i="1"/>
  <c r="BI1023" i="1" s="1"/>
  <c r="BJ1023" i="1" s="1"/>
  <c r="BG1023" i="1"/>
  <c r="BH1022" i="1"/>
  <c r="BI1022" i="1" s="1"/>
  <c r="BJ1022" i="1" s="1"/>
  <c r="BG1022" i="1"/>
  <c r="BH1045" i="1"/>
  <c r="BI1045" i="1" s="1"/>
  <c r="BJ1045" i="1" s="1"/>
  <c r="BG1045" i="1"/>
  <c r="BH989" i="1"/>
  <c r="BI989" i="1" s="1"/>
  <c r="BJ989" i="1" s="1"/>
  <c r="BG989" i="1"/>
  <c r="BH1048" i="1"/>
  <c r="BI1048" i="1" s="1"/>
  <c r="BJ1048" i="1" s="1"/>
  <c r="BG1048" i="1"/>
  <c r="BH1039" i="1"/>
  <c r="BI1039" i="1" s="1"/>
  <c r="BJ1039" i="1" s="1"/>
  <c r="BG1039" i="1"/>
  <c r="BH988" i="1"/>
  <c r="BI988" i="1" s="1"/>
  <c r="BJ988" i="1" s="1"/>
  <c r="BG988" i="1"/>
  <c r="BH1002" i="1"/>
  <c r="BI1002" i="1" s="1"/>
  <c r="BJ1002" i="1" s="1"/>
  <c r="BG1002" i="1"/>
  <c r="BH998" i="1"/>
  <c r="BI998" i="1" s="1"/>
  <c r="BJ998" i="1" s="1"/>
  <c r="BG998" i="1"/>
  <c r="BH1013" i="1"/>
  <c r="BI1013" i="1" s="1"/>
  <c r="BJ1013" i="1" s="1"/>
  <c r="BG1013" i="1"/>
  <c r="AP1091" i="1"/>
  <c r="AP1095" i="1"/>
  <c r="AP1099" i="1"/>
  <c r="AP1103" i="1"/>
  <c r="AP1092" i="1"/>
  <c r="AP1096" i="1"/>
  <c r="AP1100" i="1"/>
  <c r="AP1104" i="1"/>
  <c r="AP1093" i="1"/>
  <c r="AP1097" i="1"/>
  <c r="AP1101" i="1"/>
  <c r="AP1090" i="1"/>
  <c r="AP1094" i="1"/>
  <c r="AP1098" i="1"/>
  <c r="AP1102" i="1"/>
  <c r="AQ1087" i="1"/>
  <c r="BF1087" i="1" s="1"/>
  <c r="AQ1082" i="1"/>
  <c r="BF1082" i="1" s="1"/>
  <c r="AQ1062" i="1"/>
  <c r="BF1062" i="1" s="1"/>
  <c r="AQ1065" i="1"/>
  <c r="BF1065" i="1" s="1"/>
  <c r="AQ1078" i="1"/>
  <c r="BF1078" i="1" s="1"/>
  <c r="AQ1057" i="1"/>
  <c r="BF1057" i="1" s="1"/>
  <c r="AQ1059" i="1"/>
  <c r="BF1059" i="1" s="1"/>
  <c r="AQ1071" i="1"/>
  <c r="BF1071" i="1" s="1"/>
  <c r="AQ1063" i="1"/>
  <c r="BF1063" i="1" s="1"/>
  <c r="AQ1070" i="1"/>
  <c r="BF1070" i="1" s="1"/>
  <c r="AQ1068" i="1"/>
  <c r="BF1068" i="1" s="1"/>
  <c r="AQ1060" i="1"/>
  <c r="BF1060" i="1" s="1"/>
  <c r="AQ1084" i="1"/>
  <c r="BF1084" i="1" s="1"/>
  <c r="AQ1086" i="1"/>
  <c r="BF1086" i="1" s="1"/>
  <c r="AQ1069" i="1"/>
  <c r="BF1069" i="1" s="1"/>
  <c r="AQ1066" i="1"/>
  <c r="BF1066" i="1" s="1"/>
  <c r="AQ1072" i="1"/>
  <c r="BF1072" i="1" s="1"/>
  <c r="AQ1088" i="1"/>
  <c r="BF1088" i="1" s="1"/>
  <c r="AQ1081" i="1"/>
  <c r="BF1081" i="1" s="1"/>
  <c r="AQ1085" i="1"/>
  <c r="BF1085" i="1" s="1"/>
  <c r="AQ1064" i="1"/>
  <c r="BF1064" i="1" s="1"/>
  <c r="AQ1061" i="1"/>
  <c r="BF1061" i="1" s="1"/>
  <c r="AQ1080" i="1"/>
  <c r="BF1080" i="1" s="1"/>
  <c r="AQ1075" i="1"/>
  <c r="BF1075" i="1" s="1"/>
  <c r="AQ1079" i="1"/>
  <c r="BF1079" i="1" s="1"/>
  <c r="AQ1073" i="1"/>
  <c r="BF1073" i="1" s="1"/>
  <c r="AQ1076" i="1"/>
  <c r="BF1076" i="1" s="1"/>
  <c r="AQ1056" i="1"/>
  <c r="BF1056" i="1" s="1"/>
  <c r="AQ1083" i="1"/>
  <c r="BF1083" i="1" s="1"/>
  <c r="AQ1058" i="1"/>
  <c r="BF1058" i="1" s="1"/>
  <c r="AQ1077" i="1"/>
  <c r="BF1077" i="1" s="1"/>
  <c r="AQ1067" i="1"/>
  <c r="BF1067" i="1" s="1"/>
  <c r="AQ1074" i="1"/>
  <c r="BF1074" i="1" s="1"/>
  <c r="AQ1055" i="1"/>
  <c r="BF1055" i="1" s="1"/>
  <c r="BH1080" i="1" l="1"/>
  <c r="BI1080" i="1" s="1"/>
  <c r="BJ1080" i="1" s="1"/>
  <c r="BG1080" i="1"/>
  <c r="BH1068" i="1"/>
  <c r="BI1068" i="1" s="1"/>
  <c r="BJ1068" i="1" s="1"/>
  <c r="BG1068" i="1"/>
  <c r="BH1055" i="1"/>
  <c r="BI1055" i="1" s="1"/>
  <c r="BJ1055" i="1" s="1"/>
  <c r="BG1055" i="1"/>
  <c r="BH1061" i="1"/>
  <c r="BI1061" i="1" s="1"/>
  <c r="BJ1061" i="1" s="1"/>
  <c r="BG1061" i="1"/>
  <c r="BH1070" i="1"/>
  <c r="BI1070" i="1" s="1"/>
  <c r="BJ1070" i="1" s="1"/>
  <c r="BG1070" i="1"/>
  <c r="BH1077" i="1"/>
  <c r="BI1077" i="1" s="1"/>
  <c r="BJ1077" i="1" s="1"/>
  <c r="BG1077" i="1"/>
  <c r="BH1081" i="1"/>
  <c r="BI1081" i="1" s="1"/>
  <c r="BJ1081" i="1" s="1"/>
  <c r="BG1081" i="1"/>
  <c r="BH1059" i="1"/>
  <c r="BI1059" i="1" s="1"/>
  <c r="BJ1059" i="1" s="1"/>
  <c r="BG1059" i="1"/>
  <c r="BH1058" i="1"/>
  <c r="BI1058" i="1" s="1"/>
  <c r="BJ1058" i="1" s="1"/>
  <c r="BG1058" i="1"/>
  <c r="BH1073" i="1"/>
  <c r="BI1073" i="1" s="1"/>
  <c r="BJ1073" i="1" s="1"/>
  <c r="BG1073" i="1"/>
  <c r="BH1088" i="1"/>
  <c r="BI1088" i="1" s="1"/>
  <c r="BJ1088" i="1" s="1"/>
  <c r="BG1088" i="1"/>
  <c r="BH1086" i="1"/>
  <c r="BI1086" i="1" s="1"/>
  <c r="BJ1086" i="1" s="1"/>
  <c r="BG1086" i="1"/>
  <c r="BH1057" i="1"/>
  <c r="BI1057" i="1" s="1"/>
  <c r="BJ1057" i="1" s="1"/>
  <c r="BG1057" i="1"/>
  <c r="BH1082" i="1"/>
  <c r="BI1082" i="1" s="1"/>
  <c r="BJ1082" i="1" s="1"/>
  <c r="BG1082" i="1"/>
  <c r="BH1074" i="1"/>
  <c r="BI1074" i="1" s="1"/>
  <c r="BJ1074" i="1" s="1"/>
  <c r="BG1074" i="1"/>
  <c r="BH1083" i="1"/>
  <c r="BI1083" i="1" s="1"/>
  <c r="BJ1083" i="1" s="1"/>
  <c r="BG1083" i="1"/>
  <c r="BH1079" i="1"/>
  <c r="BI1079" i="1" s="1"/>
  <c r="BJ1079" i="1" s="1"/>
  <c r="BG1079" i="1"/>
  <c r="BH1064" i="1"/>
  <c r="BI1064" i="1" s="1"/>
  <c r="BJ1064" i="1" s="1"/>
  <c r="BG1064" i="1"/>
  <c r="BH1072" i="1"/>
  <c r="BI1072" i="1" s="1"/>
  <c r="BJ1072" i="1" s="1"/>
  <c r="BG1072" i="1"/>
  <c r="BH1084" i="1"/>
  <c r="BI1084" i="1" s="1"/>
  <c r="BJ1084" i="1" s="1"/>
  <c r="BG1084" i="1"/>
  <c r="BH1063" i="1"/>
  <c r="BI1063" i="1" s="1"/>
  <c r="BJ1063" i="1" s="1"/>
  <c r="BG1063" i="1"/>
  <c r="BH1078" i="1"/>
  <c r="BI1078" i="1" s="1"/>
  <c r="BJ1078" i="1" s="1"/>
  <c r="BG1078" i="1"/>
  <c r="BH1087" i="1"/>
  <c r="BI1087" i="1" s="1"/>
  <c r="BJ1087" i="1" s="1"/>
  <c r="BG1087" i="1"/>
  <c r="BH1076" i="1"/>
  <c r="BI1076" i="1" s="1"/>
  <c r="BJ1076" i="1" s="1"/>
  <c r="BG1076" i="1"/>
  <c r="BH1069" i="1"/>
  <c r="BI1069" i="1" s="1"/>
  <c r="BJ1069" i="1" s="1"/>
  <c r="BG1069" i="1"/>
  <c r="BH1062" i="1"/>
  <c r="BI1062" i="1" s="1"/>
  <c r="BJ1062" i="1" s="1"/>
  <c r="BG1062" i="1"/>
  <c r="BH1067" i="1"/>
  <c r="BI1067" i="1" s="1"/>
  <c r="BJ1067" i="1" s="1"/>
  <c r="BG1067" i="1"/>
  <c r="BH1056" i="1"/>
  <c r="BI1056" i="1" s="1"/>
  <c r="BJ1056" i="1" s="1"/>
  <c r="BG1056" i="1"/>
  <c r="BH1075" i="1"/>
  <c r="BI1075" i="1" s="1"/>
  <c r="BJ1075" i="1" s="1"/>
  <c r="BG1075" i="1"/>
  <c r="BH1085" i="1"/>
  <c r="BI1085" i="1" s="1"/>
  <c r="BJ1085" i="1" s="1"/>
  <c r="BG1085" i="1"/>
  <c r="BH1066" i="1"/>
  <c r="BI1066" i="1" s="1"/>
  <c r="BJ1066" i="1" s="1"/>
  <c r="BG1066" i="1"/>
  <c r="BH1060" i="1"/>
  <c r="BI1060" i="1" s="1"/>
  <c r="BJ1060" i="1" s="1"/>
  <c r="BG1060" i="1"/>
  <c r="BH1071" i="1"/>
  <c r="BI1071" i="1" s="1"/>
  <c r="BJ1071" i="1" s="1"/>
  <c r="BG1071" i="1"/>
  <c r="BH1065" i="1"/>
  <c r="BI1065" i="1" s="1"/>
  <c r="BJ1065" i="1" s="1"/>
  <c r="BG1065" i="1"/>
  <c r="AP1108" i="1"/>
  <c r="AP1112" i="1"/>
  <c r="AP1109" i="1"/>
  <c r="AP1113" i="1"/>
  <c r="AP1106" i="1"/>
  <c r="AP1110" i="1"/>
  <c r="AP1114" i="1"/>
  <c r="AP1107" i="1"/>
  <c r="AP1111" i="1"/>
  <c r="AP1105" i="1"/>
  <c r="AQ1096" i="1"/>
  <c r="BF1096" i="1" s="1"/>
  <c r="AQ1101" i="1"/>
  <c r="BF1101" i="1" s="1"/>
  <c r="AQ1097" i="1"/>
  <c r="BF1097" i="1" s="1"/>
  <c r="AQ1099" i="1"/>
  <c r="BF1099" i="1" s="1"/>
  <c r="AQ1102" i="1"/>
  <c r="BF1102" i="1" s="1"/>
  <c r="AQ1094" i="1"/>
  <c r="BF1094" i="1" s="1"/>
  <c r="AQ1090" i="1"/>
  <c r="BF1090" i="1" s="1"/>
  <c r="AQ1103" i="1"/>
  <c r="BF1103" i="1" s="1"/>
  <c r="AQ1093" i="1"/>
  <c r="BF1093" i="1" s="1"/>
  <c r="AQ1092" i="1"/>
  <c r="BF1092" i="1" s="1"/>
  <c r="AQ1098" i="1"/>
  <c r="BF1098" i="1" s="1"/>
  <c r="AQ1091" i="1"/>
  <c r="BF1091" i="1" s="1"/>
  <c r="AQ1089" i="1"/>
  <c r="BF1089" i="1" s="1"/>
  <c r="AQ1095" i="1"/>
  <c r="BF1095" i="1" s="1"/>
  <c r="AQ1100" i="1"/>
  <c r="BF1100" i="1" s="1"/>
  <c r="BH1095" i="1" l="1"/>
  <c r="BI1095" i="1" s="1"/>
  <c r="BJ1095" i="1" s="1"/>
  <c r="BG1095" i="1"/>
  <c r="BH1094" i="1"/>
  <c r="BI1094" i="1" s="1"/>
  <c r="BJ1094" i="1" s="1"/>
  <c r="BG1094" i="1"/>
  <c r="BH1089" i="1"/>
  <c r="BI1089" i="1" s="1"/>
  <c r="BJ1089" i="1" s="1"/>
  <c r="BG1089" i="1"/>
  <c r="BH1102" i="1"/>
  <c r="BI1102" i="1" s="1"/>
  <c r="BJ1102" i="1" s="1"/>
  <c r="BG1102" i="1"/>
  <c r="BH1092" i="1"/>
  <c r="BI1092" i="1" s="1"/>
  <c r="BJ1092" i="1" s="1"/>
  <c r="BG1092" i="1"/>
  <c r="BH1101" i="1"/>
  <c r="BI1101" i="1" s="1"/>
  <c r="BJ1101" i="1" s="1"/>
  <c r="BG1101" i="1"/>
  <c r="BH1093" i="1"/>
  <c r="BI1093" i="1" s="1"/>
  <c r="BJ1093" i="1" s="1"/>
  <c r="BG1093" i="1"/>
  <c r="BH1096" i="1"/>
  <c r="BI1096" i="1" s="1"/>
  <c r="BJ1096" i="1" s="1"/>
  <c r="BG1096" i="1"/>
  <c r="BH1091" i="1"/>
  <c r="BI1091" i="1" s="1"/>
  <c r="BJ1091" i="1" s="1"/>
  <c r="BG1091" i="1"/>
  <c r="BH1103" i="1"/>
  <c r="BI1103" i="1" s="1"/>
  <c r="BJ1103" i="1" s="1"/>
  <c r="BG1103" i="1"/>
  <c r="BH1099" i="1"/>
  <c r="BI1099" i="1" s="1"/>
  <c r="BJ1099" i="1" s="1"/>
  <c r="BG1099" i="1"/>
  <c r="BH1100" i="1"/>
  <c r="BI1100" i="1" s="1"/>
  <c r="BJ1100" i="1" s="1"/>
  <c r="BG1100" i="1"/>
  <c r="BH1098" i="1"/>
  <c r="BI1098" i="1" s="1"/>
  <c r="BJ1098" i="1" s="1"/>
  <c r="BG1098" i="1"/>
  <c r="BH1090" i="1"/>
  <c r="BI1090" i="1" s="1"/>
  <c r="BJ1090" i="1" s="1"/>
  <c r="BG1090" i="1"/>
  <c r="BH1097" i="1"/>
  <c r="BI1097" i="1" s="1"/>
  <c r="BJ1097" i="1" s="1"/>
  <c r="BG1097" i="1"/>
  <c r="AP1116" i="1"/>
  <c r="AP1120" i="1"/>
  <c r="AP1124" i="1"/>
  <c r="AP1117" i="1"/>
  <c r="AP1121" i="1"/>
  <c r="AP1115" i="1"/>
  <c r="AP1118" i="1"/>
  <c r="AP1122" i="1"/>
  <c r="AP1119" i="1"/>
  <c r="AP1123" i="1"/>
  <c r="AQ1110" i="1"/>
  <c r="BF1110" i="1" s="1"/>
  <c r="AQ1108" i="1"/>
  <c r="BF1108" i="1" s="1"/>
  <c r="AQ1113" i="1"/>
  <c r="BF1113" i="1" s="1"/>
  <c r="AQ1109" i="1"/>
  <c r="BF1109" i="1" s="1"/>
  <c r="AQ1111" i="1"/>
  <c r="BF1111" i="1" s="1"/>
  <c r="AQ1106" i="1"/>
  <c r="BF1106" i="1" s="1"/>
  <c r="AQ1105" i="1"/>
  <c r="BF1105" i="1" s="1"/>
  <c r="AQ1107" i="1"/>
  <c r="BF1107" i="1" s="1"/>
  <c r="AQ1112" i="1"/>
  <c r="BF1112" i="1" s="1"/>
  <c r="AQ1104" i="1"/>
  <c r="BF1104" i="1" s="1"/>
  <c r="BH1109" i="1" l="1"/>
  <c r="BI1109" i="1" s="1"/>
  <c r="BJ1109" i="1" s="1"/>
  <c r="BG1109" i="1"/>
  <c r="BH1113" i="1"/>
  <c r="BI1113" i="1" s="1"/>
  <c r="BJ1113" i="1" s="1"/>
  <c r="BG1113" i="1"/>
  <c r="BH1105" i="1"/>
  <c r="BI1105" i="1" s="1"/>
  <c r="BJ1105" i="1" s="1"/>
  <c r="BG1105" i="1"/>
  <c r="BH1104" i="1"/>
  <c r="BI1104" i="1" s="1"/>
  <c r="BJ1104" i="1" s="1"/>
  <c r="BG1104" i="1"/>
  <c r="BH1106" i="1"/>
  <c r="BI1106" i="1" s="1"/>
  <c r="BJ1106" i="1" s="1"/>
  <c r="BG1106" i="1"/>
  <c r="BH1108" i="1"/>
  <c r="BI1108" i="1" s="1"/>
  <c r="BJ1108" i="1" s="1"/>
  <c r="BG1108" i="1"/>
  <c r="BH1107" i="1"/>
  <c r="BI1107" i="1" s="1"/>
  <c r="BJ1107" i="1" s="1"/>
  <c r="BG1107" i="1"/>
  <c r="BH1112" i="1"/>
  <c r="BI1112" i="1" s="1"/>
  <c r="BJ1112" i="1" s="1"/>
  <c r="BG1112" i="1"/>
  <c r="BH1111" i="1"/>
  <c r="BI1111" i="1" s="1"/>
  <c r="BJ1111" i="1" s="1"/>
  <c r="BG1111" i="1"/>
  <c r="BH1110" i="1"/>
  <c r="BI1110" i="1" s="1"/>
  <c r="BJ1110" i="1" s="1"/>
  <c r="BG1110" i="1"/>
  <c r="AP1127" i="1"/>
  <c r="AP1131" i="1"/>
  <c r="AP1135" i="1"/>
  <c r="AP1139" i="1"/>
  <c r="AP1143" i="1"/>
  <c r="AP1147" i="1"/>
  <c r="AP1151" i="1"/>
  <c r="AP1128" i="1"/>
  <c r="AP1132" i="1"/>
  <c r="AP1136" i="1"/>
  <c r="AP1140" i="1"/>
  <c r="AP1144" i="1"/>
  <c r="AP1148" i="1"/>
  <c r="AP1152" i="1"/>
  <c r="AP1129" i="1"/>
  <c r="AP1133" i="1"/>
  <c r="AP1137" i="1"/>
  <c r="AP1141" i="1"/>
  <c r="AP1145" i="1"/>
  <c r="AP1149" i="1"/>
  <c r="AP1153" i="1"/>
  <c r="AP1126" i="1"/>
  <c r="AP1130" i="1"/>
  <c r="AP1134" i="1"/>
  <c r="AP1138" i="1"/>
  <c r="AP1142" i="1"/>
  <c r="AP1146" i="1"/>
  <c r="AP1150" i="1"/>
  <c r="AP1125" i="1"/>
  <c r="AQ1115" i="1"/>
  <c r="BF1115" i="1" s="1"/>
  <c r="AQ1122" i="1"/>
  <c r="BF1122" i="1" s="1"/>
  <c r="AQ1116" i="1"/>
  <c r="BF1116" i="1" s="1"/>
  <c r="AQ1118" i="1"/>
  <c r="BF1118" i="1" s="1"/>
  <c r="AQ1119" i="1"/>
  <c r="BF1119" i="1" s="1"/>
  <c r="AQ1120" i="1"/>
  <c r="BF1120" i="1" s="1"/>
  <c r="AQ1114" i="1"/>
  <c r="BF1114" i="1" s="1"/>
  <c r="AQ1117" i="1"/>
  <c r="BF1117" i="1" s="1"/>
  <c r="AQ1123" i="1"/>
  <c r="BF1123" i="1" s="1"/>
  <c r="AQ1121" i="1"/>
  <c r="BF1121" i="1" s="1"/>
  <c r="BH1116" i="1" l="1"/>
  <c r="BI1116" i="1" s="1"/>
  <c r="BJ1116" i="1" s="1"/>
  <c r="BG1116" i="1"/>
  <c r="BH1120" i="1"/>
  <c r="BI1120" i="1" s="1"/>
  <c r="BJ1120" i="1" s="1"/>
  <c r="BG1120" i="1"/>
  <c r="BH1114" i="1"/>
  <c r="BI1114" i="1" s="1"/>
  <c r="BJ1114" i="1" s="1"/>
  <c r="BG1114" i="1"/>
  <c r="BH1122" i="1"/>
  <c r="BI1122" i="1" s="1"/>
  <c r="BJ1122" i="1" s="1"/>
  <c r="BG1122" i="1"/>
  <c r="BH1123" i="1"/>
  <c r="BI1123" i="1" s="1"/>
  <c r="BJ1123" i="1" s="1"/>
  <c r="BG1123" i="1"/>
  <c r="BH1119" i="1"/>
  <c r="BI1119" i="1" s="1"/>
  <c r="BJ1119" i="1" s="1"/>
  <c r="BG1119" i="1"/>
  <c r="BH1115" i="1"/>
  <c r="BI1115" i="1" s="1"/>
  <c r="BJ1115" i="1" s="1"/>
  <c r="BG1115" i="1"/>
  <c r="BH1121" i="1"/>
  <c r="BI1121" i="1" s="1"/>
  <c r="BJ1121" i="1" s="1"/>
  <c r="BG1121" i="1"/>
  <c r="BH1117" i="1"/>
  <c r="BI1117" i="1" s="1"/>
  <c r="BJ1117" i="1" s="1"/>
  <c r="BG1117" i="1"/>
  <c r="BH1118" i="1"/>
  <c r="BI1118" i="1" s="1"/>
  <c r="BJ1118" i="1" s="1"/>
  <c r="BG1118" i="1"/>
  <c r="AP1204" i="1"/>
  <c r="AP1208" i="1"/>
  <c r="AP1212" i="1"/>
  <c r="AP1216" i="1"/>
  <c r="AP1196" i="1"/>
  <c r="AP1200" i="1"/>
  <c r="AP1156" i="1"/>
  <c r="AP1160" i="1"/>
  <c r="AP1164" i="1"/>
  <c r="AP1168" i="1"/>
  <c r="AP1172" i="1"/>
  <c r="AP1176" i="1"/>
  <c r="AP1180" i="1"/>
  <c r="AP1184" i="1"/>
  <c r="AP1188" i="1"/>
  <c r="AP1192" i="1"/>
  <c r="AP1218" i="1"/>
  <c r="AP1205" i="1"/>
  <c r="AP1209" i="1"/>
  <c r="AP1213" i="1"/>
  <c r="AP1217" i="1"/>
  <c r="AP1197" i="1"/>
  <c r="AP1201" i="1"/>
  <c r="AP1157" i="1"/>
  <c r="AP1161" i="1"/>
  <c r="AP1165" i="1"/>
  <c r="AP1169" i="1"/>
  <c r="AP1173" i="1"/>
  <c r="AP1177" i="1"/>
  <c r="AP1181" i="1"/>
  <c r="AP1185" i="1"/>
  <c r="AP1189" i="1"/>
  <c r="AP1193" i="1"/>
  <c r="AP1219" i="1"/>
  <c r="AP1206" i="1"/>
  <c r="AP1210" i="1"/>
  <c r="AP1214" i="1"/>
  <c r="AP1194" i="1"/>
  <c r="AP1198" i="1"/>
  <c r="AP1202" i="1"/>
  <c r="AP1158" i="1"/>
  <c r="AP1162" i="1"/>
  <c r="AP1166" i="1"/>
  <c r="AP1170" i="1"/>
  <c r="AP1174" i="1"/>
  <c r="AP1178" i="1"/>
  <c r="AP1182" i="1"/>
  <c r="AP1186" i="1"/>
  <c r="AP1190" i="1"/>
  <c r="AP1154" i="1"/>
  <c r="AP1203" i="1"/>
  <c r="AP1207" i="1"/>
  <c r="AP1211" i="1"/>
  <c r="AP1215" i="1"/>
  <c r="AP1195" i="1"/>
  <c r="AP1199" i="1"/>
  <c r="AP1155" i="1"/>
  <c r="AP1159" i="1"/>
  <c r="AP1163" i="1"/>
  <c r="AP1167" i="1"/>
  <c r="AP1171" i="1"/>
  <c r="AP1175" i="1"/>
  <c r="AP1179" i="1"/>
  <c r="AP1183" i="1"/>
  <c r="AP1187" i="1"/>
  <c r="AP1191" i="1"/>
  <c r="AQ1148" i="1"/>
  <c r="BF1148" i="1" s="1"/>
  <c r="AQ1144" i="1"/>
  <c r="BF1144" i="1" s="1"/>
  <c r="AQ1136" i="1"/>
  <c r="BF1136" i="1" s="1"/>
  <c r="AQ1151" i="1"/>
  <c r="BF1151" i="1" s="1"/>
  <c r="AQ1127" i="1"/>
  <c r="BF1127" i="1" s="1"/>
  <c r="AQ1130" i="1"/>
  <c r="BF1130" i="1" s="1"/>
  <c r="AQ1138" i="1"/>
  <c r="BF1138" i="1" s="1"/>
  <c r="AQ1125" i="1"/>
  <c r="BF1125" i="1" s="1"/>
  <c r="AQ1131" i="1"/>
  <c r="BF1131" i="1" s="1"/>
  <c r="AQ1149" i="1"/>
  <c r="BF1149" i="1" s="1"/>
  <c r="AQ1146" i="1"/>
  <c r="BF1146" i="1" s="1"/>
  <c r="AQ1132" i="1"/>
  <c r="BF1132" i="1" s="1"/>
  <c r="AQ1143" i="1"/>
  <c r="BF1143" i="1" s="1"/>
  <c r="AQ1129" i="1"/>
  <c r="BF1129" i="1" s="1"/>
  <c r="AQ1133" i="1"/>
  <c r="BF1133" i="1" s="1"/>
  <c r="AQ1137" i="1"/>
  <c r="BF1137" i="1" s="1"/>
  <c r="AQ1134" i="1"/>
  <c r="BF1134" i="1" s="1"/>
  <c r="AQ1147" i="1"/>
  <c r="BF1147" i="1" s="1"/>
  <c r="AQ1126" i="1"/>
  <c r="BF1126" i="1" s="1"/>
  <c r="AQ1145" i="1"/>
  <c r="BF1145" i="1" s="1"/>
  <c r="AQ1135" i="1"/>
  <c r="BF1135" i="1" s="1"/>
  <c r="AQ1139" i="1"/>
  <c r="BF1139" i="1" s="1"/>
  <c r="AQ1152" i="1"/>
  <c r="BF1152" i="1" s="1"/>
  <c r="AQ1142" i="1"/>
  <c r="BF1142" i="1" s="1"/>
  <c r="AQ1141" i="1"/>
  <c r="BF1141" i="1" s="1"/>
  <c r="AQ1128" i="1"/>
  <c r="BF1128" i="1" s="1"/>
  <c r="AQ1124" i="1"/>
  <c r="BF1124" i="1" s="1"/>
  <c r="AQ1150" i="1"/>
  <c r="BF1150" i="1" s="1"/>
  <c r="AQ1140" i="1"/>
  <c r="BF1140" i="1" s="1"/>
  <c r="BH1128" i="1" l="1"/>
  <c r="BI1128" i="1" s="1"/>
  <c r="BJ1128" i="1" s="1"/>
  <c r="BG1128" i="1"/>
  <c r="BH1147" i="1"/>
  <c r="BI1147" i="1" s="1"/>
  <c r="BJ1147" i="1" s="1"/>
  <c r="BG1147" i="1"/>
  <c r="BH1149" i="1"/>
  <c r="BI1149" i="1" s="1"/>
  <c r="BJ1149" i="1" s="1"/>
  <c r="BG1149" i="1"/>
  <c r="BH1140" i="1"/>
  <c r="BI1140" i="1" s="1"/>
  <c r="BJ1140" i="1" s="1"/>
  <c r="BG1140" i="1"/>
  <c r="BH1141" i="1"/>
  <c r="BI1141" i="1" s="1"/>
  <c r="BJ1141" i="1" s="1"/>
  <c r="BG1141" i="1"/>
  <c r="BH1135" i="1"/>
  <c r="BI1135" i="1" s="1"/>
  <c r="BJ1135" i="1" s="1"/>
  <c r="BG1135" i="1"/>
  <c r="BH1134" i="1"/>
  <c r="BI1134" i="1" s="1"/>
  <c r="BJ1134" i="1" s="1"/>
  <c r="BG1134" i="1"/>
  <c r="BH1143" i="1"/>
  <c r="BI1143" i="1" s="1"/>
  <c r="BJ1143" i="1" s="1"/>
  <c r="BG1143" i="1"/>
  <c r="BH1131" i="1"/>
  <c r="BI1131" i="1" s="1"/>
  <c r="BJ1131" i="1" s="1"/>
  <c r="BG1131" i="1"/>
  <c r="BH1127" i="1"/>
  <c r="BI1127" i="1" s="1"/>
  <c r="BJ1127" i="1" s="1"/>
  <c r="BG1127" i="1"/>
  <c r="BH1148" i="1"/>
  <c r="BI1148" i="1" s="1"/>
  <c r="BJ1148" i="1" s="1"/>
  <c r="BG1148" i="1"/>
  <c r="BH1139" i="1"/>
  <c r="BI1139" i="1" s="1"/>
  <c r="BJ1139" i="1" s="1"/>
  <c r="BG1139" i="1"/>
  <c r="BH1130" i="1"/>
  <c r="BI1130" i="1" s="1"/>
  <c r="BJ1130" i="1" s="1"/>
  <c r="BG1130" i="1"/>
  <c r="BH1150" i="1"/>
  <c r="BI1150" i="1" s="1"/>
  <c r="BJ1150" i="1" s="1"/>
  <c r="BG1150" i="1"/>
  <c r="BH1142" i="1"/>
  <c r="BI1142" i="1" s="1"/>
  <c r="BJ1142" i="1" s="1"/>
  <c r="BG1142" i="1"/>
  <c r="BH1145" i="1"/>
  <c r="BI1145" i="1" s="1"/>
  <c r="BJ1145" i="1" s="1"/>
  <c r="BG1145" i="1"/>
  <c r="BH1137" i="1"/>
  <c r="BI1137" i="1" s="1"/>
  <c r="BJ1137" i="1" s="1"/>
  <c r="BG1137" i="1"/>
  <c r="BH1132" i="1"/>
  <c r="BI1132" i="1" s="1"/>
  <c r="BJ1132" i="1" s="1"/>
  <c r="BG1132" i="1"/>
  <c r="BH1125" i="1"/>
  <c r="BI1125" i="1" s="1"/>
  <c r="BJ1125" i="1" s="1"/>
  <c r="BG1125" i="1"/>
  <c r="BH1151" i="1"/>
  <c r="BI1151" i="1" s="1"/>
  <c r="BJ1151" i="1" s="1"/>
  <c r="BG1151" i="1"/>
  <c r="BH1129" i="1"/>
  <c r="BI1129" i="1" s="1"/>
  <c r="BJ1129" i="1" s="1"/>
  <c r="BG1129" i="1"/>
  <c r="BH1144" i="1"/>
  <c r="BI1144" i="1" s="1"/>
  <c r="BJ1144" i="1" s="1"/>
  <c r="BG1144" i="1"/>
  <c r="BH1124" i="1"/>
  <c r="BI1124" i="1" s="1"/>
  <c r="BJ1124" i="1" s="1"/>
  <c r="BG1124" i="1"/>
  <c r="BH1152" i="1"/>
  <c r="BI1152" i="1" s="1"/>
  <c r="BJ1152" i="1" s="1"/>
  <c r="BG1152" i="1"/>
  <c r="BH1126" i="1"/>
  <c r="BI1126" i="1" s="1"/>
  <c r="BJ1126" i="1" s="1"/>
  <c r="BG1126" i="1"/>
  <c r="BH1133" i="1"/>
  <c r="BI1133" i="1" s="1"/>
  <c r="BJ1133" i="1" s="1"/>
  <c r="BG1133" i="1"/>
  <c r="BH1146" i="1"/>
  <c r="BI1146" i="1" s="1"/>
  <c r="BJ1146" i="1" s="1"/>
  <c r="BG1146" i="1"/>
  <c r="BH1138" i="1"/>
  <c r="BI1138" i="1" s="1"/>
  <c r="BJ1138" i="1" s="1"/>
  <c r="BG1138" i="1"/>
  <c r="BH1136" i="1"/>
  <c r="BI1136" i="1" s="1"/>
  <c r="BJ1136" i="1" s="1"/>
  <c r="BG1136" i="1"/>
  <c r="AP1221" i="1"/>
  <c r="AP1225" i="1"/>
  <c r="AP1229" i="1"/>
  <c r="AP1233" i="1"/>
  <c r="AP1237" i="1"/>
  <c r="AP1241" i="1"/>
  <c r="AP1245" i="1"/>
  <c r="AP1249" i="1"/>
  <c r="AP1253" i="1"/>
  <c r="AP1257" i="1"/>
  <c r="AP1261" i="1"/>
  <c r="AP1265" i="1"/>
  <c r="AP1269" i="1"/>
  <c r="AP1273" i="1"/>
  <c r="AP1220" i="1"/>
  <c r="AP1222" i="1"/>
  <c r="AP1226" i="1"/>
  <c r="AP1230" i="1"/>
  <c r="AP1234" i="1"/>
  <c r="AP1238" i="1"/>
  <c r="AP1242" i="1"/>
  <c r="AP1246" i="1"/>
  <c r="AP1250" i="1"/>
  <c r="AP1254" i="1"/>
  <c r="AP1258" i="1"/>
  <c r="AP1262" i="1"/>
  <c r="AP1266" i="1"/>
  <c r="AP1270" i="1"/>
  <c r="AP1274" i="1"/>
  <c r="AP1223" i="1"/>
  <c r="AP1227" i="1"/>
  <c r="AP1231" i="1"/>
  <c r="AP1235" i="1"/>
  <c r="AP1239" i="1"/>
  <c r="AP1243" i="1"/>
  <c r="AP1247" i="1"/>
  <c r="AP1251" i="1"/>
  <c r="AP1255" i="1"/>
  <c r="AP1259" i="1"/>
  <c r="AP1263" i="1"/>
  <c r="AP1267" i="1"/>
  <c r="AP1271" i="1"/>
  <c r="AP1275" i="1"/>
  <c r="AP1224" i="1"/>
  <c r="AP1228" i="1"/>
  <c r="AP1232" i="1"/>
  <c r="AP1236" i="1"/>
  <c r="AP1240" i="1"/>
  <c r="AP1244" i="1"/>
  <c r="AP1248" i="1"/>
  <c r="AP1252" i="1"/>
  <c r="AP1256" i="1"/>
  <c r="AP1260" i="1"/>
  <c r="AP1264" i="1"/>
  <c r="AP1268" i="1"/>
  <c r="AP1272" i="1"/>
  <c r="AP1276" i="1"/>
  <c r="AQ1213" i="1"/>
  <c r="BF1213" i="1" s="1"/>
  <c r="AQ1188" i="1"/>
  <c r="BF1188" i="1" s="1"/>
  <c r="AQ1169" i="1"/>
  <c r="BF1169" i="1" s="1"/>
  <c r="AQ1181" i="1"/>
  <c r="BF1181" i="1" s="1"/>
  <c r="AQ1171" i="1"/>
  <c r="BF1171" i="1" s="1"/>
  <c r="AQ1162" i="1"/>
  <c r="BF1162" i="1" s="1"/>
  <c r="AQ1177" i="1"/>
  <c r="BF1177" i="1" s="1"/>
  <c r="AQ1163" i="1"/>
  <c r="BF1163" i="1" s="1"/>
  <c r="AQ1186" i="1"/>
  <c r="BF1186" i="1" s="1"/>
  <c r="AQ1184" i="1"/>
  <c r="BF1184" i="1" s="1"/>
  <c r="AQ1172" i="1"/>
  <c r="BF1172" i="1" s="1"/>
  <c r="AQ1210" i="1"/>
  <c r="BF1210" i="1" s="1"/>
  <c r="AQ1189" i="1"/>
  <c r="BF1189" i="1" s="1"/>
  <c r="AQ1187" i="1"/>
  <c r="BF1187" i="1" s="1"/>
  <c r="AQ1216" i="1"/>
  <c r="BF1216" i="1" s="1"/>
  <c r="AQ1218" i="1"/>
  <c r="BF1218" i="1" s="1"/>
  <c r="AQ1179" i="1"/>
  <c r="BF1179" i="1" s="1"/>
  <c r="AQ1175" i="1"/>
  <c r="BF1175" i="1" s="1"/>
  <c r="AQ1199" i="1"/>
  <c r="BF1199" i="1" s="1"/>
  <c r="AQ1197" i="1"/>
  <c r="BF1197" i="1" s="1"/>
  <c r="AQ1161" i="1"/>
  <c r="BF1161" i="1" s="1"/>
  <c r="AQ1200" i="1"/>
  <c r="BF1200" i="1" s="1"/>
  <c r="AQ1193" i="1"/>
  <c r="BF1193" i="1" s="1"/>
  <c r="AQ1191" i="1"/>
  <c r="BF1191" i="1" s="1"/>
  <c r="AQ1212" i="1"/>
  <c r="BF1212" i="1" s="1"/>
  <c r="AQ1164" i="1"/>
  <c r="BF1164" i="1" s="1"/>
  <c r="AQ1170" i="1"/>
  <c r="BF1170" i="1" s="1"/>
  <c r="AQ1190" i="1"/>
  <c r="BF1190" i="1" s="1"/>
  <c r="AQ1207" i="1"/>
  <c r="BF1207" i="1" s="1"/>
  <c r="AQ1198" i="1"/>
  <c r="BF1198" i="1" s="1"/>
  <c r="AQ1192" i="1"/>
  <c r="BF1192" i="1" s="1"/>
  <c r="AQ1214" i="1"/>
  <c r="BF1214" i="1" s="1"/>
  <c r="AQ1154" i="1"/>
  <c r="BF1154" i="1" s="1"/>
  <c r="AQ1165" i="1"/>
  <c r="BF1165" i="1" s="1"/>
  <c r="AQ1194" i="1"/>
  <c r="BF1194" i="1" s="1"/>
  <c r="AQ1167" i="1"/>
  <c r="BF1167" i="1" s="1"/>
  <c r="AQ1217" i="1"/>
  <c r="BF1217" i="1" s="1"/>
  <c r="AQ1174" i="1"/>
  <c r="BF1174" i="1" s="1"/>
  <c r="AQ1160" i="1"/>
  <c r="BF1160" i="1" s="1"/>
  <c r="AQ1180" i="1"/>
  <c r="BF1180" i="1" s="1"/>
  <c r="AQ1202" i="1"/>
  <c r="BF1202" i="1" s="1"/>
  <c r="AQ1196" i="1"/>
  <c r="BF1196" i="1" s="1"/>
  <c r="AQ1158" i="1"/>
  <c r="BF1158" i="1" s="1"/>
  <c r="AQ1203" i="1"/>
  <c r="BF1203" i="1" s="1"/>
  <c r="AQ1166" i="1"/>
  <c r="BF1166" i="1" s="1"/>
  <c r="AQ1201" i="1"/>
  <c r="BF1201" i="1" s="1"/>
  <c r="AQ1176" i="1"/>
  <c r="BF1176" i="1" s="1"/>
  <c r="AQ1182" i="1"/>
  <c r="BF1182" i="1" s="1"/>
  <c r="AQ1208" i="1"/>
  <c r="BF1208" i="1" s="1"/>
  <c r="AQ1205" i="1"/>
  <c r="BF1205" i="1" s="1"/>
  <c r="AQ1206" i="1"/>
  <c r="BF1206" i="1" s="1"/>
  <c r="AQ1195" i="1"/>
  <c r="BF1195" i="1" s="1"/>
  <c r="AQ1185" i="1"/>
  <c r="BF1185" i="1" s="1"/>
  <c r="AQ1178" i="1"/>
  <c r="BF1178" i="1" s="1"/>
  <c r="AQ1156" i="1"/>
  <c r="BF1156" i="1" s="1"/>
  <c r="AQ1204" i="1"/>
  <c r="BF1204" i="1" s="1"/>
  <c r="AQ1157" i="1"/>
  <c r="BF1157" i="1" s="1"/>
  <c r="AQ1155" i="1"/>
  <c r="BF1155" i="1" s="1"/>
  <c r="AQ1168" i="1"/>
  <c r="BF1168" i="1" s="1"/>
  <c r="AQ1153" i="1"/>
  <c r="BF1153" i="1" s="1"/>
  <c r="AQ1215" i="1"/>
  <c r="BF1215" i="1" s="1"/>
  <c r="AQ1173" i="1"/>
  <c r="BF1173" i="1" s="1"/>
  <c r="AQ1183" i="1"/>
  <c r="BF1183" i="1" s="1"/>
  <c r="AQ1159" i="1"/>
  <c r="BF1159" i="1" s="1"/>
  <c r="AQ1211" i="1"/>
  <c r="BF1211" i="1" s="1"/>
  <c r="AQ1209" i="1"/>
  <c r="BF1209" i="1" s="1"/>
  <c r="BH1157" i="1" l="1"/>
  <c r="BI1157" i="1" s="1"/>
  <c r="BJ1157" i="1" s="1"/>
  <c r="BG1157" i="1"/>
  <c r="BH1166" i="1"/>
  <c r="BI1166" i="1" s="1"/>
  <c r="BJ1166" i="1" s="1"/>
  <c r="BG1166" i="1"/>
  <c r="BH1154" i="1"/>
  <c r="BI1154" i="1" s="1"/>
  <c r="BJ1154" i="1" s="1"/>
  <c r="BG1154" i="1"/>
  <c r="BH1161" i="1"/>
  <c r="BI1161" i="1" s="1"/>
  <c r="BJ1161" i="1" s="1"/>
  <c r="BG1161" i="1"/>
  <c r="BH1186" i="1"/>
  <c r="BI1186" i="1" s="1"/>
  <c r="BJ1186" i="1" s="1"/>
  <c r="BG1186" i="1"/>
  <c r="BH1153" i="1"/>
  <c r="BI1153" i="1" s="1"/>
  <c r="BJ1153" i="1" s="1"/>
  <c r="BG1153" i="1"/>
  <c r="BH1204" i="1"/>
  <c r="BI1204" i="1" s="1"/>
  <c r="BJ1204" i="1" s="1"/>
  <c r="BG1204" i="1"/>
  <c r="BH1195" i="1"/>
  <c r="BI1195" i="1" s="1"/>
  <c r="BJ1195" i="1" s="1"/>
  <c r="BG1195" i="1"/>
  <c r="BH1182" i="1"/>
  <c r="BI1182" i="1" s="1"/>
  <c r="BJ1182" i="1" s="1"/>
  <c r="BG1182" i="1"/>
  <c r="BH1203" i="1"/>
  <c r="BI1203" i="1" s="1"/>
  <c r="BJ1203" i="1" s="1"/>
  <c r="BG1203" i="1"/>
  <c r="BH1180" i="1"/>
  <c r="BI1180" i="1" s="1"/>
  <c r="BJ1180" i="1" s="1"/>
  <c r="BG1180" i="1"/>
  <c r="BH1167" i="1"/>
  <c r="BI1167" i="1" s="1"/>
  <c r="BJ1167" i="1" s="1"/>
  <c r="BG1167" i="1"/>
  <c r="BH1214" i="1"/>
  <c r="BI1214" i="1" s="1"/>
  <c r="BJ1214" i="1" s="1"/>
  <c r="BG1214" i="1"/>
  <c r="BH1190" i="1"/>
  <c r="BI1190" i="1" s="1"/>
  <c r="BJ1190" i="1" s="1"/>
  <c r="BG1190" i="1"/>
  <c r="BH1191" i="1"/>
  <c r="BI1191" i="1" s="1"/>
  <c r="BJ1191" i="1" s="1"/>
  <c r="BG1191" i="1"/>
  <c r="BH1197" i="1"/>
  <c r="BI1197" i="1" s="1"/>
  <c r="BJ1197" i="1" s="1"/>
  <c r="BG1197" i="1"/>
  <c r="BH1218" i="1"/>
  <c r="BI1218" i="1" s="1"/>
  <c r="BJ1218" i="1" s="1"/>
  <c r="BG1218" i="1"/>
  <c r="BH1210" i="1"/>
  <c r="BI1210" i="1" s="1"/>
  <c r="BJ1210" i="1" s="1"/>
  <c r="BG1210" i="1"/>
  <c r="BH1163" i="1"/>
  <c r="BI1163" i="1" s="1"/>
  <c r="BJ1163" i="1" s="1"/>
  <c r="BG1163" i="1"/>
  <c r="BH1181" i="1"/>
  <c r="BI1181" i="1" s="1"/>
  <c r="BJ1181" i="1" s="1"/>
  <c r="BG1181" i="1"/>
  <c r="BH1215" i="1"/>
  <c r="BI1215" i="1" s="1"/>
  <c r="BJ1215" i="1" s="1"/>
  <c r="BG1215" i="1"/>
  <c r="BH1208" i="1"/>
  <c r="BI1208" i="1" s="1"/>
  <c r="BJ1208" i="1" s="1"/>
  <c r="BG1208" i="1"/>
  <c r="BH1217" i="1"/>
  <c r="BI1217" i="1" s="1"/>
  <c r="BJ1217" i="1" s="1"/>
  <c r="BG1217" i="1"/>
  <c r="BH1212" i="1"/>
  <c r="BI1212" i="1" s="1"/>
  <c r="BJ1212" i="1" s="1"/>
  <c r="BG1212" i="1"/>
  <c r="BH1189" i="1"/>
  <c r="BI1189" i="1" s="1"/>
  <c r="BJ1189" i="1" s="1"/>
  <c r="BG1189" i="1"/>
  <c r="BH1159" i="1"/>
  <c r="BI1159" i="1" s="1"/>
  <c r="BJ1159" i="1" s="1"/>
  <c r="BG1159" i="1"/>
  <c r="BH1183" i="1"/>
  <c r="BI1183" i="1" s="1"/>
  <c r="BJ1183" i="1" s="1"/>
  <c r="BG1183" i="1"/>
  <c r="BH1168" i="1"/>
  <c r="BI1168" i="1" s="1"/>
  <c r="BJ1168" i="1" s="1"/>
  <c r="BG1168" i="1"/>
  <c r="BH1156" i="1"/>
  <c r="BI1156" i="1" s="1"/>
  <c r="BJ1156" i="1" s="1"/>
  <c r="BG1156" i="1"/>
  <c r="BH1206" i="1"/>
  <c r="BI1206" i="1" s="1"/>
  <c r="BJ1206" i="1" s="1"/>
  <c r="BG1206" i="1"/>
  <c r="BH1176" i="1"/>
  <c r="BI1176" i="1" s="1"/>
  <c r="BJ1176" i="1" s="1"/>
  <c r="BG1176" i="1"/>
  <c r="BH1158" i="1"/>
  <c r="BI1158" i="1" s="1"/>
  <c r="BJ1158" i="1" s="1"/>
  <c r="BG1158" i="1"/>
  <c r="BH1160" i="1"/>
  <c r="BI1160" i="1" s="1"/>
  <c r="BJ1160" i="1" s="1"/>
  <c r="BG1160" i="1"/>
  <c r="BH1194" i="1"/>
  <c r="BI1194" i="1" s="1"/>
  <c r="BJ1194" i="1" s="1"/>
  <c r="BG1194" i="1"/>
  <c r="BH1192" i="1"/>
  <c r="BI1192" i="1" s="1"/>
  <c r="BJ1192" i="1" s="1"/>
  <c r="BG1192" i="1"/>
  <c r="BH1170" i="1"/>
  <c r="BI1170" i="1" s="1"/>
  <c r="BJ1170" i="1" s="1"/>
  <c r="BG1170" i="1"/>
  <c r="BH1193" i="1"/>
  <c r="BI1193" i="1" s="1"/>
  <c r="BJ1193" i="1" s="1"/>
  <c r="BG1193" i="1"/>
  <c r="BH1199" i="1"/>
  <c r="BI1199" i="1" s="1"/>
  <c r="BJ1199" i="1" s="1"/>
  <c r="BG1199" i="1"/>
  <c r="BH1216" i="1"/>
  <c r="BI1216" i="1" s="1"/>
  <c r="BJ1216" i="1" s="1"/>
  <c r="BG1216" i="1"/>
  <c r="BH1172" i="1"/>
  <c r="BI1172" i="1" s="1"/>
  <c r="BJ1172" i="1" s="1"/>
  <c r="BG1172" i="1"/>
  <c r="BH1177" i="1"/>
  <c r="BI1177" i="1" s="1"/>
  <c r="BJ1177" i="1" s="1"/>
  <c r="BG1177" i="1"/>
  <c r="BH1169" i="1"/>
  <c r="BI1169" i="1" s="1"/>
  <c r="BJ1169" i="1" s="1"/>
  <c r="BG1169" i="1"/>
  <c r="BH1211" i="1"/>
  <c r="BI1211" i="1" s="1"/>
  <c r="BJ1211" i="1" s="1"/>
  <c r="BG1211" i="1"/>
  <c r="BH1185" i="1"/>
  <c r="BI1185" i="1" s="1"/>
  <c r="BJ1185" i="1" s="1"/>
  <c r="BG1185" i="1"/>
  <c r="BH1202" i="1"/>
  <c r="BI1202" i="1" s="1"/>
  <c r="BJ1202" i="1" s="1"/>
  <c r="BG1202" i="1"/>
  <c r="BH1207" i="1"/>
  <c r="BI1207" i="1" s="1"/>
  <c r="BJ1207" i="1" s="1"/>
  <c r="BG1207" i="1"/>
  <c r="BH1179" i="1"/>
  <c r="BI1179" i="1" s="1"/>
  <c r="BJ1179" i="1" s="1"/>
  <c r="BG1179" i="1"/>
  <c r="BH1171" i="1"/>
  <c r="BI1171" i="1" s="1"/>
  <c r="BJ1171" i="1" s="1"/>
  <c r="BG1171" i="1"/>
  <c r="BH1213" i="1"/>
  <c r="BI1213" i="1" s="1"/>
  <c r="BJ1213" i="1" s="1"/>
  <c r="BG1213" i="1"/>
  <c r="BH1209" i="1"/>
  <c r="BI1209" i="1" s="1"/>
  <c r="BJ1209" i="1" s="1"/>
  <c r="BG1209" i="1"/>
  <c r="BH1173" i="1"/>
  <c r="BI1173" i="1" s="1"/>
  <c r="BJ1173" i="1" s="1"/>
  <c r="BG1173" i="1"/>
  <c r="BH1155" i="1"/>
  <c r="BI1155" i="1" s="1"/>
  <c r="BJ1155" i="1" s="1"/>
  <c r="BG1155" i="1"/>
  <c r="BH1178" i="1"/>
  <c r="BI1178" i="1" s="1"/>
  <c r="BJ1178" i="1" s="1"/>
  <c r="BG1178" i="1"/>
  <c r="BH1205" i="1"/>
  <c r="BI1205" i="1" s="1"/>
  <c r="BJ1205" i="1" s="1"/>
  <c r="BG1205" i="1"/>
  <c r="BH1201" i="1"/>
  <c r="BI1201" i="1" s="1"/>
  <c r="BJ1201" i="1" s="1"/>
  <c r="BG1201" i="1"/>
  <c r="BH1196" i="1"/>
  <c r="BI1196" i="1" s="1"/>
  <c r="BJ1196" i="1" s="1"/>
  <c r="BG1196" i="1"/>
  <c r="BH1174" i="1"/>
  <c r="BI1174" i="1" s="1"/>
  <c r="BJ1174" i="1" s="1"/>
  <c r="BG1174" i="1"/>
  <c r="BH1165" i="1"/>
  <c r="BI1165" i="1" s="1"/>
  <c r="BJ1165" i="1" s="1"/>
  <c r="BG1165" i="1"/>
  <c r="BH1198" i="1"/>
  <c r="BI1198" i="1" s="1"/>
  <c r="BJ1198" i="1" s="1"/>
  <c r="BG1198" i="1"/>
  <c r="BH1164" i="1"/>
  <c r="BI1164" i="1" s="1"/>
  <c r="BJ1164" i="1" s="1"/>
  <c r="BG1164" i="1"/>
  <c r="BH1200" i="1"/>
  <c r="BI1200" i="1" s="1"/>
  <c r="BJ1200" i="1" s="1"/>
  <c r="BG1200" i="1"/>
  <c r="BH1175" i="1"/>
  <c r="BI1175" i="1" s="1"/>
  <c r="BJ1175" i="1" s="1"/>
  <c r="BG1175" i="1"/>
  <c r="BH1187" i="1"/>
  <c r="BI1187" i="1" s="1"/>
  <c r="BJ1187" i="1" s="1"/>
  <c r="BG1187" i="1"/>
  <c r="BH1184" i="1"/>
  <c r="BI1184" i="1" s="1"/>
  <c r="BJ1184" i="1" s="1"/>
  <c r="BG1184" i="1"/>
  <c r="BH1162" i="1"/>
  <c r="BI1162" i="1" s="1"/>
  <c r="BJ1162" i="1" s="1"/>
  <c r="BG1162" i="1"/>
  <c r="BH1188" i="1"/>
  <c r="BI1188" i="1" s="1"/>
  <c r="BJ1188" i="1" s="1"/>
  <c r="BG1188" i="1"/>
  <c r="AP1278" i="1"/>
  <c r="AP1282" i="1"/>
  <c r="AP1286" i="1"/>
  <c r="AP1290" i="1"/>
  <c r="AP1279" i="1"/>
  <c r="AP1283" i="1"/>
  <c r="AP1287" i="1"/>
  <c r="AP1291" i="1"/>
  <c r="AP1280" i="1"/>
  <c r="AP1284" i="1"/>
  <c r="AP1288" i="1"/>
  <c r="AP1292" i="1"/>
  <c r="AP1281" i="1"/>
  <c r="AP1285" i="1"/>
  <c r="AP1289" i="1"/>
  <c r="AP1277" i="1"/>
  <c r="AQ1266" i="1"/>
  <c r="BF1266" i="1" s="1"/>
  <c r="AQ1231" i="1"/>
  <c r="BF1231" i="1" s="1"/>
  <c r="AQ1262" i="1"/>
  <c r="BF1262" i="1" s="1"/>
  <c r="AQ1243" i="1"/>
  <c r="BF1243" i="1" s="1"/>
  <c r="AQ1273" i="1"/>
  <c r="BF1273" i="1" s="1"/>
  <c r="AQ1239" i="1"/>
  <c r="BF1239" i="1" s="1"/>
  <c r="AQ1227" i="1"/>
  <c r="BF1227" i="1" s="1"/>
  <c r="AQ1222" i="1"/>
  <c r="BF1222" i="1" s="1"/>
  <c r="AQ1267" i="1"/>
  <c r="BF1267" i="1" s="1"/>
  <c r="AQ1244" i="1"/>
  <c r="BF1244" i="1" s="1"/>
  <c r="AQ1274" i="1"/>
  <c r="BF1274" i="1" s="1"/>
  <c r="AQ1241" i="1"/>
  <c r="BF1241" i="1" s="1"/>
  <c r="AQ1238" i="1"/>
  <c r="BF1238" i="1" s="1"/>
  <c r="AQ1248" i="1"/>
  <c r="BF1248" i="1" s="1"/>
  <c r="AQ1265" i="1"/>
  <c r="BF1265" i="1" s="1"/>
  <c r="AQ1252" i="1"/>
  <c r="BF1252" i="1" s="1"/>
  <c r="AQ1263" i="1"/>
  <c r="BF1263" i="1" s="1"/>
  <c r="AQ1237" i="1"/>
  <c r="BF1237" i="1" s="1"/>
  <c r="AQ1228" i="1"/>
  <c r="BF1228" i="1" s="1"/>
  <c r="AQ1233" i="1"/>
  <c r="BF1233" i="1" s="1"/>
  <c r="AQ1232" i="1"/>
  <c r="BF1232" i="1" s="1"/>
  <c r="AQ1226" i="1"/>
  <c r="BF1226" i="1" s="1"/>
  <c r="AQ1223" i="1"/>
  <c r="BF1223" i="1" s="1"/>
  <c r="AQ1242" i="1"/>
  <c r="BF1242" i="1" s="1"/>
  <c r="AQ1234" i="1"/>
  <c r="BF1234" i="1" s="1"/>
  <c r="AQ1269" i="1"/>
  <c r="BF1269" i="1" s="1"/>
  <c r="AQ1258" i="1"/>
  <c r="BF1258" i="1" s="1"/>
  <c r="AQ1249" i="1"/>
  <c r="BF1249" i="1" s="1"/>
  <c r="AQ1236" i="1"/>
  <c r="BF1236" i="1" s="1"/>
  <c r="AQ1246" i="1"/>
  <c r="BF1246" i="1" s="1"/>
  <c r="AQ1260" i="1"/>
  <c r="BF1260" i="1" s="1"/>
  <c r="AQ1272" i="1"/>
  <c r="BF1272" i="1" s="1"/>
  <c r="AQ1259" i="1"/>
  <c r="BF1259" i="1" s="1"/>
  <c r="AQ1255" i="1"/>
  <c r="BF1255" i="1" s="1"/>
  <c r="AQ1221" i="1"/>
  <c r="BF1221" i="1" s="1"/>
  <c r="AQ1230" i="1"/>
  <c r="BF1230" i="1" s="1"/>
  <c r="AQ1247" i="1"/>
  <c r="BF1247" i="1" s="1"/>
  <c r="AQ1270" i="1"/>
  <c r="BF1270" i="1" s="1"/>
  <c r="AQ1271" i="1"/>
  <c r="BF1271" i="1" s="1"/>
  <c r="AQ1268" i="1"/>
  <c r="BF1268" i="1" s="1"/>
  <c r="AQ1245" i="1"/>
  <c r="BF1245" i="1" s="1"/>
  <c r="AQ1235" i="1"/>
  <c r="BF1235" i="1" s="1"/>
  <c r="AQ1220" i="1"/>
  <c r="BF1220" i="1" s="1"/>
  <c r="AQ1253" i="1"/>
  <c r="BF1253" i="1" s="1"/>
  <c r="AQ1225" i="1"/>
  <c r="BF1225" i="1" s="1"/>
  <c r="AQ1261" i="1"/>
  <c r="BF1261" i="1" s="1"/>
  <c r="AQ1254" i="1"/>
  <c r="BF1254" i="1" s="1"/>
  <c r="AQ1250" i="1"/>
  <c r="BF1250" i="1" s="1"/>
  <c r="AQ1240" i="1"/>
  <c r="BF1240" i="1" s="1"/>
  <c r="AQ1224" i="1"/>
  <c r="BF1224" i="1" s="1"/>
  <c r="AQ1256" i="1"/>
  <c r="BF1256" i="1" s="1"/>
  <c r="AQ1275" i="1"/>
  <c r="BF1275" i="1" s="1"/>
  <c r="AQ1264" i="1"/>
  <c r="BF1264" i="1" s="1"/>
  <c r="AQ1257" i="1"/>
  <c r="BF1257" i="1" s="1"/>
  <c r="AQ1251" i="1"/>
  <c r="BF1251" i="1" s="1"/>
  <c r="AQ1219" i="1"/>
  <c r="BF1219" i="1" s="1"/>
  <c r="AQ1229" i="1"/>
  <c r="BF1229" i="1" s="1"/>
  <c r="BH1275" i="1" l="1"/>
  <c r="BI1275" i="1" s="1"/>
  <c r="BJ1275" i="1" s="1"/>
  <c r="BG1275" i="1"/>
  <c r="BH1253" i="1"/>
  <c r="BI1253" i="1" s="1"/>
  <c r="BJ1253" i="1" s="1"/>
  <c r="BG1253" i="1"/>
  <c r="BH1230" i="1"/>
  <c r="BI1230" i="1" s="1"/>
  <c r="BJ1230" i="1" s="1"/>
  <c r="BG1230" i="1"/>
  <c r="BH1249" i="1"/>
  <c r="BI1249" i="1" s="1"/>
  <c r="BJ1249" i="1" s="1"/>
  <c r="BG1249" i="1"/>
  <c r="BH1233" i="1"/>
  <c r="BI1233" i="1" s="1"/>
  <c r="BJ1233" i="1" s="1"/>
  <c r="BG1233" i="1"/>
  <c r="BH1241" i="1"/>
  <c r="BI1241" i="1" s="1"/>
  <c r="BJ1241" i="1" s="1"/>
  <c r="BG1241" i="1"/>
  <c r="BH1243" i="1"/>
  <c r="BI1243" i="1" s="1"/>
  <c r="BJ1243" i="1" s="1"/>
  <c r="BG1243" i="1"/>
  <c r="BH1251" i="1"/>
  <c r="BI1251" i="1" s="1"/>
  <c r="BJ1251" i="1" s="1"/>
  <c r="BG1251" i="1"/>
  <c r="BH1254" i="1"/>
  <c r="BI1254" i="1" s="1"/>
  <c r="BJ1254" i="1" s="1"/>
  <c r="BG1254" i="1"/>
  <c r="BH1271" i="1"/>
  <c r="BI1271" i="1" s="1"/>
  <c r="BJ1271" i="1" s="1"/>
  <c r="BG1271" i="1"/>
  <c r="BH1260" i="1"/>
  <c r="BI1260" i="1" s="1"/>
  <c r="BJ1260" i="1" s="1"/>
  <c r="BG1260" i="1"/>
  <c r="BH1228" i="1"/>
  <c r="BI1228" i="1" s="1"/>
  <c r="BJ1228" i="1" s="1"/>
  <c r="BG1228" i="1"/>
  <c r="BH1274" i="1"/>
  <c r="BI1274" i="1" s="1"/>
  <c r="BJ1274" i="1" s="1"/>
  <c r="BG1274" i="1"/>
  <c r="BH1262" i="1"/>
  <c r="BI1262" i="1" s="1"/>
  <c r="BJ1262" i="1" s="1"/>
  <c r="BG1262" i="1"/>
  <c r="BH1219" i="1"/>
  <c r="BI1219" i="1" s="1"/>
  <c r="BJ1219" i="1" s="1"/>
  <c r="BG1219" i="1"/>
  <c r="BH1250" i="1"/>
  <c r="BI1250" i="1" s="1"/>
  <c r="BJ1250" i="1" s="1"/>
  <c r="BG1250" i="1"/>
  <c r="BH1268" i="1"/>
  <c r="BI1268" i="1" s="1"/>
  <c r="BJ1268" i="1" s="1"/>
  <c r="BG1268" i="1"/>
  <c r="BH1272" i="1"/>
  <c r="BI1272" i="1" s="1"/>
  <c r="BJ1272" i="1" s="1"/>
  <c r="BG1272" i="1"/>
  <c r="BH1242" i="1"/>
  <c r="BI1242" i="1" s="1"/>
  <c r="BJ1242" i="1" s="1"/>
  <c r="BG1242" i="1"/>
  <c r="BH1252" i="1"/>
  <c r="BI1252" i="1" s="1"/>
  <c r="BJ1252" i="1" s="1"/>
  <c r="BG1252" i="1"/>
  <c r="BH1222" i="1"/>
  <c r="BI1222" i="1" s="1"/>
  <c r="BJ1222" i="1" s="1"/>
  <c r="BG1222" i="1"/>
  <c r="BH1256" i="1"/>
  <c r="BI1256" i="1" s="1"/>
  <c r="BJ1256" i="1" s="1"/>
  <c r="BG1256" i="1"/>
  <c r="BH1220" i="1"/>
  <c r="BI1220" i="1" s="1"/>
  <c r="BJ1220" i="1" s="1"/>
  <c r="BG1220" i="1"/>
  <c r="BH1221" i="1"/>
  <c r="BI1221" i="1" s="1"/>
  <c r="BJ1221" i="1" s="1"/>
  <c r="BG1221" i="1"/>
  <c r="BH1258" i="1"/>
  <c r="BI1258" i="1" s="1"/>
  <c r="BJ1258" i="1" s="1"/>
  <c r="BG1258" i="1"/>
  <c r="BH1223" i="1"/>
  <c r="BI1223" i="1" s="1"/>
  <c r="BJ1223" i="1" s="1"/>
  <c r="BG1223" i="1"/>
  <c r="BH1265" i="1"/>
  <c r="BI1265" i="1" s="1"/>
  <c r="BJ1265" i="1" s="1"/>
  <c r="BG1265" i="1"/>
  <c r="BH1227" i="1"/>
  <c r="BI1227" i="1" s="1"/>
  <c r="BJ1227" i="1" s="1"/>
  <c r="BG1227" i="1"/>
  <c r="BH1257" i="1"/>
  <c r="BI1257" i="1" s="1"/>
  <c r="BJ1257" i="1" s="1"/>
  <c r="BG1257" i="1"/>
  <c r="BH1224" i="1"/>
  <c r="BI1224" i="1" s="1"/>
  <c r="BJ1224" i="1" s="1"/>
  <c r="BG1224" i="1"/>
  <c r="BH1261" i="1"/>
  <c r="BI1261" i="1" s="1"/>
  <c r="BJ1261" i="1" s="1"/>
  <c r="BG1261" i="1"/>
  <c r="BH1235" i="1"/>
  <c r="BI1235" i="1" s="1"/>
  <c r="BJ1235" i="1" s="1"/>
  <c r="BG1235" i="1"/>
  <c r="BH1270" i="1"/>
  <c r="BI1270" i="1" s="1"/>
  <c r="BJ1270" i="1" s="1"/>
  <c r="BG1270" i="1"/>
  <c r="BH1255" i="1"/>
  <c r="BI1255" i="1" s="1"/>
  <c r="BJ1255" i="1" s="1"/>
  <c r="BG1255" i="1"/>
  <c r="BH1246" i="1"/>
  <c r="BI1246" i="1" s="1"/>
  <c r="BJ1246" i="1" s="1"/>
  <c r="BG1246" i="1"/>
  <c r="BH1269" i="1"/>
  <c r="BI1269" i="1" s="1"/>
  <c r="BJ1269" i="1" s="1"/>
  <c r="BG1269" i="1"/>
  <c r="BH1226" i="1"/>
  <c r="BI1226" i="1" s="1"/>
  <c r="BJ1226" i="1" s="1"/>
  <c r="BG1226" i="1"/>
  <c r="BH1237" i="1"/>
  <c r="BI1237" i="1" s="1"/>
  <c r="BJ1237" i="1" s="1"/>
  <c r="BG1237" i="1"/>
  <c r="BH1248" i="1"/>
  <c r="BI1248" i="1" s="1"/>
  <c r="BJ1248" i="1" s="1"/>
  <c r="BG1248" i="1"/>
  <c r="BH1244" i="1"/>
  <c r="BI1244" i="1" s="1"/>
  <c r="BJ1244" i="1" s="1"/>
  <c r="BG1244" i="1"/>
  <c r="BH1239" i="1"/>
  <c r="BI1239" i="1" s="1"/>
  <c r="BJ1239" i="1" s="1"/>
  <c r="BG1239" i="1"/>
  <c r="BH1231" i="1"/>
  <c r="BI1231" i="1" s="1"/>
  <c r="BJ1231" i="1" s="1"/>
  <c r="BG1231" i="1"/>
  <c r="BH1229" i="1"/>
  <c r="BI1229" i="1" s="1"/>
  <c r="BJ1229" i="1" s="1"/>
  <c r="BG1229" i="1"/>
  <c r="BH1264" i="1"/>
  <c r="BI1264" i="1" s="1"/>
  <c r="BJ1264" i="1" s="1"/>
  <c r="BG1264" i="1"/>
  <c r="BH1240" i="1"/>
  <c r="BI1240" i="1" s="1"/>
  <c r="BJ1240" i="1" s="1"/>
  <c r="BG1240" i="1"/>
  <c r="BH1225" i="1"/>
  <c r="BI1225" i="1" s="1"/>
  <c r="BJ1225" i="1" s="1"/>
  <c r="BG1225" i="1"/>
  <c r="BH1245" i="1"/>
  <c r="BI1245" i="1" s="1"/>
  <c r="BJ1245" i="1" s="1"/>
  <c r="BG1245" i="1"/>
  <c r="BH1247" i="1"/>
  <c r="BI1247" i="1" s="1"/>
  <c r="BJ1247" i="1" s="1"/>
  <c r="BG1247" i="1"/>
  <c r="BH1259" i="1"/>
  <c r="BI1259" i="1" s="1"/>
  <c r="BJ1259" i="1" s="1"/>
  <c r="BG1259" i="1"/>
  <c r="BH1236" i="1"/>
  <c r="BI1236" i="1" s="1"/>
  <c r="BJ1236" i="1" s="1"/>
  <c r="BG1236" i="1"/>
  <c r="BH1234" i="1"/>
  <c r="BI1234" i="1" s="1"/>
  <c r="BJ1234" i="1" s="1"/>
  <c r="BG1234" i="1"/>
  <c r="BH1232" i="1"/>
  <c r="BI1232" i="1" s="1"/>
  <c r="BJ1232" i="1" s="1"/>
  <c r="BG1232" i="1"/>
  <c r="BH1263" i="1"/>
  <c r="BI1263" i="1" s="1"/>
  <c r="BJ1263" i="1" s="1"/>
  <c r="BG1263" i="1"/>
  <c r="BH1238" i="1"/>
  <c r="BI1238" i="1" s="1"/>
  <c r="BJ1238" i="1" s="1"/>
  <c r="BG1238" i="1"/>
  <c r="BH1267" i="1"/>
  <c r="BI1267" i="1" s="1"/>
  <c r="BJ1267" i="1" s="1"/>
  <c r="BG1267" i="1"/>
  <c r="BH1273" i="1"/>
  <c r="BI1273" i="1" s="1"/>
  <c r="BJ1273" i="1" s="1"/>
  <c r="BG1273" i="1"/>
  <c r="BH1266" i="1"/>
  <c r="BI1266" i="1" s="1"/>
  <c r="BJ1266" i="1" s="1"/>
  <c r="BG1266" i="1"/>
  <c r="AP1297" i="1"/>
  <c r="AP1301" i="1"/>
  <c r="AP1305" i="1"/>
  <c r="AP1309" i="1"/>
  <c r="AP1313" i="1"/>
  <c r="AP1294" i="1"/>
  <c r="AP1298" i="1"/>
  <c r="AP1302" i="1"/>
  <c r="AP1306" i="1"/>
  <c r="AP1310" i="1"/>
  <c r="AP1314" i="1"/>
  <c r="AP1295" i="1"/>
  <c r="AP1299" i="1"/>
  <c r="AP1303" i="1"/>
  <c r="AP1307" i="1"/>
  <c r="AP1311" i="1"/>
  <c r="AP1315" i="1"/>
  <c r="AP1296" i="1"/>
  <c r="AP1300" i="1"/>
  <c r="AP1304" i="1"/>
  <c r="AP1308" i="1"/>
  <c r="AP1312" i="1"/>
  <c r="AP1293" i="1"/>
  <c r="AQ1277" i="1"/>
  <c r="BF1277" i="1" s="1"/>
  <c r="AQ1284" i="1"/>
  <c r="BF1284" i="1" s="1"/>
  <c r="AQ1286" i="1"/>
  <c r="BF1286" i="1" s="1"/>
  <c r="AQ1278" i="1"/>
  <c r="BF1278" i="1" s="1"/>
  <c r="AQ1287" i="1"/>
  <c r="BF1287" i="1" s="1"/>
  <c r="AQ1291" i="1"/>
  <c r="BF1291" i="1" s="1"/>
  <c r="AQ1283" i="1"/>
  <c r="BF1283" i="1" s="1"/>
  <c r="AQ1290" i="1"/>
  <c r="BF1290" i="1" s="1"/>
  <c r="AQ1279" i="1"/>
  <c r="BF1279" i="1" s="1"/>
  <c r="AQ1288" i="1"/>
  <c r="BF1288" i="1" s="1"/>
  <c r="AQ1280" i="1"/>
  <c r="BF1280" i="1" s="1"/>
  <c r="AQ1289" i="1"/>
  <c r="BF1289" i="1" s="1"/>
  <c r="AQ1281" i="1"/>
  <c r="BF1281" i="1" s="1"/>
  <c r="AQ1285" i="1"/>
  <c r="BF1285" i="1" s="1"/>
  <c r="AQ1282" i="1"/>
  <c r="BF1282" i="1" s="1"/>
  <c r="AQ1276" i="1"/>
  <c r="BF1276" i="1" s="1"/>
  <c r="BH1280" i="1" l="1"/>
  <c r="BI1280" i="1" s="1"/>
  <c r="BJ1280" i="1" s="1"/>
  <c r="BG1280" i="1"/>
  <c r="BH1288" i="1"/>
  <c r="BI1288" i="1" s="1"/>
  <c r="BJ1288" i="1" s="1"/>
  <c r="BG1288" i="1"/>
  <c r="BH1283" i="1"/>
  <c r="BI1283" i="1" s="1"/>
  <c r="BJ1283" i="1" s="1"/>
  <c r="BG1283" i="1"/>
  <c r="BH1285" i="1"/>
  <c r="BI1285" i="1" s="1"/>
  <c r="BJ1285" i="1" s="1"/>
  <c r="BG1285" i="1"/>
  <c r="BH1291" i="1"/>
  <c r="BI1291" i="1" s="1"/>
  <c r="BJ1291" i="1" s="1"/>
  <c r="BG1291" i="1"/>
  <c r="BH1284" i="1"/>
  <c r="BI1284" i="1" s="1"/>
  <c r="BJ1284" i="1" s="1"/>
  <c r="BG1284" i="1"/>
  <c r="BH1281" i="1"/>
  <c r="BI1281" i="1" s="1"/>
  <c r="BJ1281" i="1" s="1"/>
  <c r="BG1281" i="1"/>
  <c r="BH1279" i="1"/>
  <c r="BI1279" i="1" s="1"/>
  <c r="BJ1279" i="1" s="1"/>
  <c r="BG1279" i="1"/>
  <c r="BH1287" i="1"/>
  <c r="BI1287" i="1" s="1"/>
  <c r="BJ1287" i="1" s="1"/>
  <c r="BG1287" i="1"/>
  <c r="BH1277" i="1"/>
  <c r="BI1277" i="1" s="1"/>
  <c r="BJ1277" i="1" s="1"/>
  <c r="BG1277" i="1"/>
  <c r="BH1282" i="1"/>
  <c r="BI1282" i="1" s="1"/>
  <c r="BJ1282" i="1" s="1"/>
  <c r="BG1282" i="1"/>
  <c r="BH1286" i="1"/>
  <c r="BI1286" i="1" s="1"/>
  <c r="BJ1286" i="1" s="1"/>
  <c r="BG1286" i="1"/>
  <c r="BH1276" i="1"/>
  <c r="BI1276" i="1" s="1"/>
  <c r="BJ1276" i="1" s="1"/>
  <c r="BG1276" i="1"/>
  <c r="BH1289" i="1"/>
  <c r="BI1289" i="1" s="1"/>
  <c r="BJ1289" i="1" s="1"/>
  <c r="BG1289" i="1"/>
  <c r="BH1290" i="1"/>
  <c r="BI1290" i="1" s="1"/>
  <c r="BJ1290" i="1" s="1"/>
  <c r="BG1290" i="1"/>
  <c r="BH1278" i="1"/>
  <c r="BI1278" i="1" s="1"/>
  <c r="BJ1278" i="1" s="1"/>
  <c r="BG1278" i="1"/>
  <c r="AP1328" i="1"/>
  <c r="AP1321" i="1"/>
  <c r="AP1330" i="1"/>
  <c r="AP1329" i="1"/>
  <c r="AP1338" i="1"/>
  <c r="AP1320" i="1"/>
  <c r="AP1325" i="1"/>
  <c r="AP1326" i="1"/>
  <c r="AP1335" i="1"/>
  <c r="AP1332" i="1"/>
  <c r="AP1316" i="1"/>
  <c r="AP1322" i="1"/>
  <c r="AP1327" i="1"/>
  <c r="AP1334" i="1"/>
  <c r="AP1318" i="1"/>
  <c r="AP1333" i="1"/>
  <c r="AP1319" i="1"/>
  <c r="AP1339" i="1"/>
  <c r="AP1324" i="1"/>
  <c r="AP1317" i="1"/>
  <c r="AP1337" i="1"/>
  <c r="AP1331" i="1"/>
  <c r="AP1323" i="1"/>
  <c r="AP1336" i="1"/>
  <c r="AQ1308" i="1"/>
  <c r="BF1308" i="1" s="1"/>
  <c r="AQ1302" i="1"/>
  <c r="BF1302" i="1" s="1"/>
  <c r="AQ1300" i="1"/>
  <c r="BF1300" i="1" s="1"/>
  <c r="AQ1296" i="1"/>
  <c r="BF1296" i="1" s="1"/>
  <c r="AQ1313" i="1"/>
  <c r="BF1313" i="1" s="1"/>
  <c r="AQ1303" i="1"/>
  <c r="BF1303" i="1" s="1"/>
  <c r="AQ1299" i="1"/>
  <c r="BF1299" i="1" s="1"/>
  <c r="AQ1314" i="1"/>
  <c r="BF1314" i="1" s="1"/>
  <c r="AQ1301" i="1"/>
  <c r="BF1301" i="1" s="1"/>
  <c r="AQ1312" i="1"/>
  <c r="BF1312" i="1" s="1"/>
  <c r="AQ1309" i="1"/>
  <c r="BF1309" i="1" s="1"/>
  <c r="AQ1294" i="1"/>
  <c r="BF1294" i="1" s="1"/>
  <c r="AQ1298" i="1"/>
  <c r="BF1298" i="1" s="1"/>
  <c r="AQ1304" i="1"/>
  <c r="BF1304" i="1" s="1"/>
  <c r="AQ1295" i="1"/>
  <c r="BF1295" i="1" s="1"/>
  <c r="AQ1293" i="1"/>
  <c r="BF1293" i="1" s="1"/>
  <c r="AQ1307" i="1"/>
  <c r="BF1307" i="1" s="1"/>
  <c r="AQ1306" i="1"/>
  <c r="BF1306" i="1" s="1"/>
  <c r="AQ1311" i="1"/>
  <c r="BF1311" i="1" s="1"/>
  <c r="AQ1305" i="1"/>
  <c r="BF1305" i="1" s="1"/>
  <c r="AQ1297" i="1"/>
  <c r="BF1297" i="1" s="1"/>
  <c r="AQ1292" i="1"/>
  <c r="BF1292" i="1" s="1"/>
  <c r="AQ1310" i="1"/>
  <c r="BF1310" i="1" s="1"/>
  <c r="BH1305" i="1" l="1"/>
  <c r="BI1305" i="1" s="1"/>
  <c r="BJ1305" i="1" s="1"/>
  <c r="BG1305" i="1"/>
  <c r="BH1294" i="1"/>
  <c r="BI1294" i="1" s="1"/>
  <c r="BJ1294" i="1" s="1"/>
  <c r="BG1294" i="1"/>
  <c r="BH1311" i="1"/>
  <c r="BI1311" i="1" s="1"/>
  <c r="BJ1311" i="1" s="1"/>
  <c r="BG1311" i="1"/>
  <c r="BH1295" i="1"/>
  <c r="BI1295" i="1" s="1"/>
  <c r="BJ1295" i="1" s="1"/>
  <c r="BG1295" i="1"/>
  <c r="BH1299" i="1"/>
  <c r="BI1299" i="1" s="1"/>
  <c r="BJ1299" i="1" s="1"/>
  <c r="BG1299" i="1"/>
  <c r="BH1314" i="1"/>
  <c r="BI1314" i="1" s="1"/>
  <c r="BJ1314" i="1" s="1"/>
  <c r="BG1314" i="1"/>
  <c r="BH1310" i="1"/>
  <c r="BI1310" i="1" s="1"/>
  <c r="BJ1310" i="1" s="1"/>
  <c r="BG1310" i="1"/>
  <c r="BH1309" i="1"/>
  <c r="BI1309" i="1" s="1"/>
  <c r="BJ1309" i="1" s="1"/>
  <c r="BG1309" i="1"/>
  <c r="BH1300" i="1"/>
  <c r="BI1300" i="1" s="1"/>
  <c r="BJ1300" i="1" s="1"/>
  <c r="BG1300" i="1"/>
  <c r="BH1292" i="1"/>
  <c r="BI1292" i="1" s="1"/>
  <c r="BJ1292" i="1" s="1"/>
  <c r="BG1292" i="1"/>
  <c r="BH1306" i="1"/>
  <c r="BI1306" i="1" s="1"/>
  <c r="BJ1306" i="1" s="1"/>
  <c r="BG1306" i="1"/>
  <c r="BH1304" i="1"/>
  <c r="BI1304" i="1" s="1"/>
  <c r="BJ1304" i="1" s="1"/>
  <c r="BG1304" i="1"/>
  <c r="BH1312" i="1"/>
  <c r="BI1312" i="1" s="1"/>
  <c r="BJ1312" i="1" s="1"/>
  <c r="BG1312" i="1"/>
  <c r="BH1303" i="1"/>
  <c r="BI1303" i="1" s="1"/>
  <c r="BJ1303" i="1" s="1"/>
  <c r="BG1303" i="1"/>
  <c r="BH1302" i="1"/>
  <c r="BI1302" i="1" s="1"/>
  <c r="BJ1302" i="1" s="1"/>
  <c r="BG1302" i="1"/>
  <c r="BH1293" i="1"/>
  <c r="BI1293" i="1" s="1"/>
  <c r="BJ1293" i="1" s="1"/>
  <c r="BG1293" i="1"/>
  <c r="BH1296" i="1"/>
  <c r="BI1296" i="1" s="1"/>
  <c r="BJ1296" i="1" s="1"/>
  <c r="BG1296" i="1"/>
  <c r="BH1297" i="1"/>
  <c r="BI1297" i="1" s="1"/>
  <c r="BJ1297" i="1" s="1"/>
  <c r="BG1297" i="1"/>
  <c r="BH1307" i="1"/>
  <c r="BI1307" i="1" s="1"/>
  <c r="BJ1307" i="1" s="1"/>
  <c r="BG1307" i="1"/>
  <c r="BH1298" i="1"/>
  <c r="BI1298" i="1" s="1"/>
  <c r="BJ1298" i="1" s="1"/>
  <c r="BG1298" i="1"/>
  <c r="BH1301" i="1"/>
  <c r="BI1301" i="1" s="1"/>
  <c r="BJ1301" i="1" s="1"/>
  <c r="BG1301" i="1"/>
  <c r="BH1313" i="1"/>
  <c r="BI1313" i="1" s="1"/>
  <c r="BJ1313" i="1" s="1"/>
  <c r="BG1313" i="1"/>
  <c r="BH1308" i="1"/>
  <c r="BI1308" i="1" s="1"/>
  <c r="BJ1308" i="1" s="1"/>
  <c r="BG1308" i="1"/>
  <c r="AP1342" i="1"/>
  <c r="AP1343" i="1"/>
  <c r="AP1344" i="1"/>
  <c r="AP1341" i="1"/>
  <c r="AP1354" i="1"/>
  <c r="AP1350" i="1"/>
  <c r="AP1348" i="1"/>
  <c r="AP1346" i="1"/>
  <c r="AP1353" i="1"/>
  <c r="AP1349" i="1"/>
  <c r="AP1347" i="1"/>
  <c r="AP1340" i="1"/>
  <c r="AP1352" i="1"/>
  <c r="AP1355" i="1"/>
  <c r="AP1351" i="1"/>
  <c r="AP1345" i="1"/>
  <c r="AQ1325" i="1"/>
  <c r="BF1325" i="1" s="1"/>
  <c r="AQ1319" i="1"/>
  <c r="BF1319" i="1" s="1"/>
  <c r="AQ1337" i="1"/>
  <c r="BF1337" i="1" s="1"/>
  <c r="AQ1330" i="1"/>
  <c r="BF1330" i="1" s="1"/>
  <c r="AQ1322" i="1"/>
  <c r="BF1322" i="1" s="1"/>
  <c r="AQ1328" i="1"/>
  <c r="BF1328" i="1" s="1"/>
  <c r="AQ1317" i="1"/>
  <c r="BF1317" i="1" s="1"/>
  <c r="AQ1316" i="1"/>
  <c r="BF1316" i="1" s="1"/>
  <c r="AQ1320" i="1"/>
  <c r="BF1320" i="1" s="1"/>
  <c r="AQ1329" i="1"/>
  <c r="BF1329" i="1" s="1"/>
  <c r="AQ1332" i="1"/>
  <c r="BF1332" i="1" s="1"/>
  <c r="AQ1333" i="1"/>
  <c r="BF1333" i="1" s="1"/>
  <c r="AQ1326" i="1"/>
  <c r="BF1326" i="1" s="1"/>
  <c r="AQ1336" i="1"/>
  <c r="BF1336" i="1" s="1"/>
  <c r="AQ1318" i="1"/>
  <c r="BF1318" i="1" s="1"/>
  <c r="AQ1327" i="1"/>
  <c r="BF1327" i="1" s="1"/>
  <c r="AQ1323" i="1"/>
  <c r="BF1323" i="1" s="1"/>
  <c r="AQ1335" i="1"/>
  <c r="BF1335" i="1" s="1"/>
  <c r="AQ1338" i="1"/>
  <c r="BF1338" i="1" s="1"/>
  <c r="AQ1331" i="1"/>
  <c r="BF1331" i="1" s="1"/>
  <c r="AQ1321" i="1"/>
  <c r="BF1321" i="1" s="1"/>
  <c r="AQ1324" i="1"/>
  <c r="BF1324" i="1" s="1"/>
  <c r="AQ1334" i="1"/>
  <c r="BF1334" i="1" s="1"/>
  <c r="AQ1315" i="1"/>
  <c r="BF1315" i="1" s="1"/>
  <c r="BH1324" i="1" l="1"/>
  <c r="BI1324" i="1" s="1"/>
  <c r="BJ1324" i="1" s="1"/>
  <c r="BG1324" i="1"/>
  <c r="BH1329" i="1"/>
  <c r="BI1329" i="1" s="1"/>
  <c r="BJ1329" i="1" s="1"/>
  <c r="BG1329" i="1"/>
  <c r="BH1323" i="1"/>
  <c r="BI1323" i="1" s="1"/>
  <c r="BJ1323" i="1" s="1"/>
  <c r="BG1323" i="1"/>
  <c r="BH1320" i="1"/>
  <c r="BI1320" i="1" s="1"/>
  <c r="BJ1320" i="1" s="1"/>
  <c r="BG1320" i="1"/>
  <c r="BH1322" i="1"/>
  <c r="BI1322" i="1" s="1"/>
  <c r="BJ1322" i="1" s="1"/>
  <c r="BG1322" i="1"/>
  <c r="BH1325" i="1"/>
  <c r="BI1325" i="1" s="1"/>
  <c r="BJ1325" i="1" s="1"/>
  <c r="BG1325" i="1"/>
  <c r="BH1336" i="1"/>
  <c r="BI1336" i="1" s="1"/>
  <c r="BJ1336" i="1" s="1"/>
  <c r="BG1336" i="1"/>
  <c r="BH1319" i="1"/>
  <c r="BI1319" i="1" s="1"/>
  <c r="BJ1319" i="1" s="1"/>
  <c r="BG1319" i="1"/>
  <c r="BH1321" i="1"/>
  <c r="BI1321" i="1" s="1"/>
  <c r="BJ1321" i="1" s="1"/>
  <c r="BG1321" i="1"/>
  <c r="BH1326" i="1"/>
  <c r="BI1326" i="1" s="1"/>
  <c r="BJ1326" i="1" s="1"/>
  <c r="BG1326" i="1"/>
  <c r="BH1315" i="1"/>
  <c r="BI1315" i="1" s="1"/>
  <c r="BJ1315" i="1" s="1"/>
  <c r="BG1315" i="1"/>
  <c r="BH1331" i="1"/>
  <c r="BI1331" i="1" s="1"/>
  <c r="BJ1331" i="1" s="1"/>
  <c r="BG1331" i="1"/>
  <c r="BH1327" i="1"/>
  <c r="BI1327" i="1" s="1"/>
  <c r="BJ1327" i="1" s="1"/>
  <c r="BG1327" i="1"/>
  <c r="BH1333" i="1"/>
  <c r="BI1333" i="1" s="1"/>
  <c r="BJ1333" i="1" s="1"/>
  <c r="BG1333" i="1"/>
  <c r="BH1316" i="1"/>
  <c r="BI1316" i="1" s="1"/>
  <c r="BJ1316" i="1" s="1"/>
  <c r="BG1316" i="1"/>
  <c r="BH1330" i="1"/>
  <c r="BI1330" i="1" s="1"/>
  <c r="BJ1330" i="1" s="1"/>
  <c r="BG1330" i="1"/>
  <c r="BH1335" i="1"/>
  <c r="BI1335" i="1" s="1"/>
  <c r="BJ1335" i="1" s="1"/>
  <c r="BG1335" i="1"/>
  <c r="BH1328" i="1"/>
  <c r="BI1328" i="1" s="1"/>
  <c r="BJ1328" i="1" s="1"/>
  <c r="BG1328" i="1"/>
  <c r="BH1334" i="1"/>
  <c r="BI1334" i="1" s="1"/>
  <c r="BJ1334" i="1" s="1"/>
  <c r="BG1334" i="1"/>
  <c r="BH1338" i="1"/>
  <c r="BI1338" i="1" s="1"/>
  <c r="BJ1338" i="1" s="1"/>
  <c r="BG1338" i="1"/>
  <c r="BH1318" i="1"/>
  <c r="BI1318" i="1" s="1"/>
  <c r="BJ1318" i="1" s="1"/>
  <c r="BG1318" i="1"/>
  <c r="BH1332" i="1"/>
  <c r="BI1332" i="1" s="1"/>
  <c r="BJ1332" i="1" s="1"/>
  <c r="BG1332" i="1"/>
  <c r="BH1317" i="1"/>
  <c r="BI1317" i="1" s="1"/>
  <c r="BJ1317" i="1" s="1"/>
  <c r="BG1317" i="1"/>
  <c r="BH1337" i="1"/>
  <c r="BI1337" i="1" s="1"/>
  <c r="BJ1337" i="1" s="1"/>
  <c r="BG1337" i="1"/>
  <c r="AP1369" i="1"/>
  <c r="AP1366" i="1"/>
  <c r="AP1363" i="1"/>
  <c r="AP1360" i="1"/>
  <c r="AP1357" i="1"/>
  <c r="AP1373" i="1"/>
  <c r="AP1370" i="1"/>
  <c r="AP1367" i="1"/>
  <c r="AP1364" i="1"/>
  <c r="AP1361" i="1"/>
  <c r="AP1358" i="1"/>
  <c r="AP1374" i="1"/>
  <c r="AP1371" i="1"/>
  <c r="AP1368" i="1"/>
  <c r="AP1362" i="1"/>
  <c r="AP1356" i="1"/>
  <c r="AP1365" i="1"/>
  <c r="AP1372" i="1"/>
  <c r="AP1359" i="1"/>
  <c r="AQ1350" i="1"/>
  <c r="BF1350" i="1" s="1"/>
  <c r="AQ1347" i="1"/>
  <c r="BF1347" i="1" s="1"/>
  <c r="AQ1353" i="1"/>
  <c r="BF1353" i="1" s="1"/>
  <c r="AQ1343" i="1"/>
  <c r="BF1343" i="1" s="1"/>
  <c r="AQ1341" i="1"/>
  <c r="BF1341" i="1" s="1"/>
  <c r="AQ1346" i="1"/>
  <c r="BF1346" i="1" s="1"/>
  <c r="AQ1340" i="1"/>
  <c r="BF1340" i="1" s="1"/>
  <c r="AQ1352" i="1"/>
  <c r="BF1352" i="1" s="1"/>
  <c r="AQ1351" i="1"/>
  <c r="BF1351" i="1" s="1"/>
  <c r="AQ1349" i="1"/>
  <c r="BF1349" i="1" s="1"/>
  <c r="AQ1345" i="1"/>
  <c r="BF1345" i="1" s="1"/>
  <c r="AQ1348" i="1"/>
  <c r="BF1348" i="1" s="1"/>
  <c r="AQ1354" i="1"/>
  <c r="BF1354" i="1" s="1"/>
  <c r="AQ1339" i="1"/>
  <c r="BF1339" i="1" s="1"/>
  <c r="AQ1342" i="1"/>
  <c r="BF1342" i="1" s="1"/>
  <c r="AQ1344" i="1"/>
  <c r="BF1344" i="1" s="1"/>
  <c r="BH1354" i="1" l="1"/>
  <c r="BI1354" i="1" s="1"/>
  <c r="BJ1354" i="1" s="1"/>
  <c r="BG1354" i="1"/>
  <c r="BH1350" i="1"/>
  <c r="BI1350" i="1" s="1"/>
  <c r="BJ1350" i="1" s="1"/>
  <c r="BG1350" i="1"/>
  <c r="BH1344" i="1"/>
  <c r="BI1344" i="1" s="1"/>
  <c r="BJ1344" i="1" s="1"/>
  <c r="BG1344" i="1"/>
  <c r="BH1352" i="1"/>
  <c r="BI1352" i="1" s="1"/>
  <c r="BJ1352" i="1" s="1"/>
  <c r="BG1352" i="1"/>
  <c r="BH1341" i="1"/>
  <c r="BI1341" i="1" s="1"/>
  <c r="BJ1341" i="1" s="1"/>
  <c r="BG1341" i="1"/>
  <c r="BH1348" i="1"/>
  <c r="BI1348" i="1" s="1"/>
  <c r="BJ1348" i="1" s="1"/>
  <c r="BG1348" i="1"/>
  <c r="BH1343" i="1"/>
  <c r="BI1343" i="1" s="1"/>
  <c r="BJ1343" i="1" s="1"/>
  <c r="BG1343" i="1"/>
  <c r="BH1342" i="1"/>
  <c r="BI1342" i="1" s="1"/>
  <c r="BJ1342" i="1" s="1"/>
  <c r="BG1342" i="1"/>
  <c r="BH1345" i="1"/>
  <c r="BI1345" i="1" s="1"/>
  <c r="BJ1345" i="1" s="1"/>
  <c r="BG1345" i="1"/>
  <c r="BH1340" i="1"/>
  <c r="BI1340" i="1" s="1"/>
  <c r="BJ1340" i="1" s="1"/>
  <c r="BG1340" i="1"/>
  <c r="BH1353" i="1"/>
  <c r="BI1353" i="1" s="1"/>
  <c r="BJ1353" i="1" s="1"/>
  <c r="BG1353" i="1"/>
  <c r="BH1351" i="1"/>
  <c r="BI1351" i="1" s="1"/>
  <c r="BJ1351" i="1" s="1"/>
  <c r="BG1351" i="1"/>
  <c r="BH1339" i="1"/>
  <c r="BI1339" i="1" s="1"/>
  <c r="BJ1339" i="1" s="1"/>
  <c r="BG1339" i="1"/>
  <c r="BH1349" i="1"/>
  <c r="BI1349" i="1" s="1"/>
  <c r="BJ1349" i="1" s="1"/>
  <c r="BG1349" i="1"/>
  <c r="BH1346" i="1"/>
  <c r="BI1346" i="1" s="1"/>
  <c r="BJ1346" i="1" s="1"/>
  <c r="BG1346" i="1"/>
  <c r="BH1347" i="1"/>
  <c r="BI1347" i="1" s="1"/>
  <c r="BJ1347" i="1" s="1"/>
  <c r="BG1347" i="1"/>
  <c r="AP1380" i="1"/>
  <c r="AP1396" i="1"/>
  <c r="AP1385" i="1"/>
  <c r="AP1401" i="1"/>
  <c r="AP1390" i="1"/>
  <c r="AP1379" i="1"/>
  <c r="AP1395" i="1"/>
  <c r="AP1384" i="1"/>
  <c r="AP1400" i="1"/>
  <c r="AP1389" i="1"/>
  <c r="AP1378" i="1"/>
  <c r="AP1394" i="1"/>
  <c r="AP1383" i="1"/>
  <c r="AP1399" i="1"/>
  <c r="AP1388" i="1"/>
  <c r="AP1377" i="1"/>
  <c r="AP1393" i="1"/>
  <c r="AP1382" i="1"/>
  <c r="AP1398" i="1"/>
  <c r="AP1387" i="1"/>
  <c r="AP1375" i="1"/>
  <c r="AP1381" i="1"/>
  <c r="AP1391" i="1"/>
  <c r="AP1386" i="1"/>
  <c r="AP1397" i="1"/>
  <c r="AP1376" i="1"/>
  <c r="AP1392" i="1"/>
  <c r="AP1402" i="1"/>
  <c r="AQ1362" i="1"/>
  <c r="BF1362" i="1" s="1"/>
  <c r="AQ1373" i="1"/>
  <c r="BF1373" i="1" s="1"/>
  <c r="AQ1360" i="1"/>
  <c r="BF1360" i="1" s="1"/>
  <c r="AQ1365" i="1"/>
  <c r="BF1365" i="1" s="1"/>
  <c r="AQ1372" i="1"/>
  <c r="BF1372" i="1" s="1"/>
  <c r="AQ1361" i="1"/>
  <c r="BF1361" i="1" s="1"/>
  <c r="AQ1364" i="1"/>
  <c r="BF1364" i="1" s="1"/>
  <c r="AQ1359" i="1"/>
  <c r="BF1359" i="1" s="1"/>
  <c r="AQ1366" i="1"/>
  <c r="BF1366" i="1" s="1"/>
  <c r="AQ1370" i="1"/>
  <c r="BF1370" i="1" s="1"/>
  <c r="AQ1363" i="1"/>
  <c r="BF1363" i="1" s="1"/>
  <c r="AQ1367" i="1"/>
  <c r="BF1367" i="1" s="1"/>
  <c r="AQ1371" i="1"/>
  <c r="BF1371" i="1" s="1"/>
  <c r="AQ1357" i="1"/>
  <c r="BF1357" i="1" s="1"/>
  <c r="AQ1358" i="1"/>
  <c r="BF1358" i="1" s="1"/>
  <c r="AQ1368" i="1"/>
  <c r="BF1368" i="1" s="1"/>
  <c r="AQ1356" i="1"/>
  <c r="BF1356" i="1" s="1"/>
  <c r="AQ1369" i="1"/>
  <c r="BF1369" i="1" s="1"/>
  <c r="AQ1355" i="1"/>
  <c r="BF1355" i="1" s="1"/>
  <c r="BH1359" i="1" l="1"/>
  <c r="BI1359" i="1" s="1"/>
  <c r="BJ1359" i="1" s="1"/>
  <c r="BG1359" i="1"/>
  <c r="BH1355" i="1"/>
  <c r="BI1355" i="1" s="1"/>
  <c r="BJ1355" i="1" s="1"/>
  <c r="BG1355" i="1"/>
  <c r="BH1363" i="1"/>
  <c r="BI1363" i="1" s="1"/>
  <c r="BJ1363" i="1" s="1"/>
  <c r="BG1363" i="1"/>
  <c r="BH1364" i="1"/>
  <c r="BI1364" i="1" s="1"/>
  <c r="BJ1364" i="1" s="1"/>
  <c r="BG1364" i="1"/>
  <c r="BH1360" i="1"/>
  <c r="BI1360" i="1" s="1"/>
  <c r="BJ1360" i="1" s="1"/>
  <c r="BG1360" i="1"/>
  <c r="BH1368" i="1"/>
  <c r="BI1368" i="1" s="1"/>
  <c r="BJ1368" i="1" s="1"/>
  <c r="BG1368" i="1"/>
  <c r="BH1365" i="1"/>
  <c r="BI1365" i="1" s="1"/>
  <c r="BJ1365" i="1" s="1"/>
  <c r="BG1365" i="1"/>
  <c r="BH1358" i="1"/>
  <c r="BI1358" i="1" s="1"/>
  <c r="BJ1358" i="1" s="1"/>
  <c r="BG1358" i="1"/>
  <c r="BH1369" i="1"/>
  <c r="BI1369" i="1" s="1"/>
  <c r="BJ1369" i="1" s="1"/>
  <c r="BG1369" i="1"/>
  <c r="BH1357" i="1"/>
  <c r="BI1357" i="1" s="1"/>
  <c r="BJ1357" i="1" s="1"/>
  <c r="BG1357" i="1"/>
  <c r="BH1370" i="1"/>
  <c r="BI1370" i="1" s="1"/>
  <c r="BJ1370" i="1" s="1"/>
  <c r="BG1370" i="1"/>
  <c r="BH1361" i="1"/>
  <c r="BI1361" i="1" s="1"/>
  <c r="BJ1361" i="1" s="1"/>
  <c r="BG1361" i="1"/>
  <c r="BH1373" i="1"/>
  <c r="BI1373" i="1" s="1"/>
  <c r="BJ1373" i="1" s="1"/>
  <c r="BG1373" i="1"/>
  <c r="BH1367" i="1"/>
  <c r="BI1367" i="1" s="1"/>
  <c r="BJ1367" i="1" s="1"/>
  <c r="BG1367" i="1"/>
  <c r="BH1356" i="1"/>
  <c r="BI1356" i="1" s="1"/>
  <c r="BJ1356" i="1" s="1"/>
  <c r="BG1356" i="1"/>
  <c r="BH1371" i="1"/>
  <c r="BI1371" i="1" s="1"/>
  <c r="BJ1371" i="1" s="1"/>
  <c r="BG1371" i="1"/>
  <c r="BH1366" i="1"/>
  <c r="BI1366" i="1" s="1"/>
  <c r="BJ1366" i="1" s="1"/>
  <c r="BG1366" i="1"/>
  <c r="BH1372" i="1"/>
  <c r="BI1372" i="1" s="1"/>
  <c r="BJ1372" i="1" s="1"/>
  <c r="BG1372" i="1"/>
  <c r="BH1362" i="1"/>
  <c r="BI1362" i="1" s="1"/>
  <c r="BJ1362" i="1" s="1"/>
  <c r="BG1362" i="1"/>
  <c r="AP1418" i="1"/>
  <c r="AP1434" i="1"/>
  <c r="AP1419" i="1"/>
  <c r="AP1435" i="1"/>
  <c r="AP1416" i="1"/>
  <c r="AP1432" i="1"/>
  <c r="AP1413" i="1"/>
  <c r="AP1429" i="1"/>
  <c r="AP1414" i="1"/>
  <c r="AP1431" i="1"/>
  <c r="AP1428" i="1"/>
  <c r="AP1406" i="1"/>
  <c r="AP1422" i="1"/>
  <c r="AP1407" i="1"/>
  <c r="AP1423" i="1"/>
  <c r="AP1404" i="1"/>
  <c r="AP1420" i="1"/>
  <c r="AP1436" i="1"/>
  <c r="AP1417" i="1"/>
  <c r="AP1433" i="1"/>
  <c r="AP1430" i="1"/>
  <c r="AP1412" i="1"/>
  <c r="AP1409" i="1"/>
  <c r="AP1410" i="1"/>
  <c r="AP1426" i="1"/>
  <c r="AP1411" i="1"/>
  <c r="AP1427" i="1"/>
  <c r="AP1408" i="1"/>
  <c r="AP1424" i="1"/>
  <c r="AP1405" i="1"/>
  <c r="AP1421" i="1"/>
  <c r="AP1403" i="1"/>
  <c r="AP1415" i="1"/>
  <c r="AP1425" i="1"/>
  <c r="AQ1388" i="1"/>
  <c r="BF1388" i="1" s="1"/>
  <c r="AQ1397" i="1"/>
  <c r="BF1397" i="1" s="1"/>
  <c r="AQ1391" i="1"/>
  <c r="BF1391" i="1" s="1"/>
  <c r="AQ1379" i="1"/>
  <c r="BF1379" i="1" s="1"/>
  <c r="AQ1394" i="1"/>
  <c r="BF1394" i="1" s="1"/>
  <c r="AQ1386" i="1"/>
  <c r="BF1386" i="1" s="1"/>
  <c r="AQ1400" i="1"/>
  <c r="BF1400" i="1" s="1"/>
  <c r="AQ1375" i="1"/>
  <c r="BF1375" i="1" s="1"/>
  <c r="AQ1376" i="1"/>
  <c r="BF1376" i="1" s="1"/>
  <c r="AQ1392" i="1"/>
  <c r="BF1392" i="1" s="1"/>
  <c r="AQ1383" i="1"/>
  <c r="BF1383" i="1" s="1"/>
  <c r="AQ1385" i="1"/>
  <c r="BF1385" i="1" s="1"/>
  <c r="AQ1390" i="1"/>
  <c r="BF1390" i="1" s="1"/>
  <c r="AQ1380" i="1"/>
  <c r="BF1380" i="1" s="1"/>
  <c r="AQ1393" i="1"/>
  <c r="BF1393" i="1" s="1"/>
  <c r="AQ1381" i="1"/>
  <c r="BF1381" i="1" s="1"/>
  <c r="AQ1387" i="1"/>
  <c r="BF1387" i="1" s="1"/>
  <c r="AQ1395" i="1"/>
  <c r="BF1395" i="1" s="1"/>
  <c r="AQ1389" i="1"/>
  <c r="BF1389" i="1" s="1"/>
  <c r="AQ1378" i="1"/>
  <c r="BF1378" i="1" s="1"/>
  <c r="AQ1382" i="1"/>
  <c r="BF1382" i="1" s="1"/>
  <c r="AQ1384" i="1"/>
  <c r="BF1384" i="1" s="1"/>
  <c r="AQ1399" i="1"/>
  <c r="BF1399" i="1" s="1"/>
  <c r="AQ1396" i="1"/>
  <c r="BF1396" i="1" s="1"/>
  <c r="AQ1374" i="1"/>
  <c r="BF1374" i="1" s="1"/>
  <c r="AQ1377" i="1"/>
  <c r="BF1377" i="1" s="1"/>
  <c r="AQ1398" i="1"/>
  <c r="BF1398" i="1" s="1"/>
  <c r="AQ1401" i="1"/>
  <c r="BF1401" i="1" s="1"/>
  <c r="BH1396" i="1" l="1"/>
  <c r="BI1396" i="1" s="1"/>
  <c r="BJ1396" i="1" s="1"/>
  <c r="BG1396" i="1"/>
  <c r="BH1381" i="1"/>
  <c r="BI1381" i="1" s="1"/>
  <c r="BJ1381" i="1" s="1"/>
  <c r="BG1381" i="1"/>
  <c r="BH1379" i="1"/>
  <c r="BI1379" i="1" s="1"/>
  <c r="BJ1379" i="1" s="1"/>
  <c r="BG1379" i="1"/>
  <c r="BH1398" i="1"/>
  <c r="BI1398" i="1" s="1"/>
  <c r="BJ1398" i="1" s="1"/>
  <c r="BG1398" i="1"/>
  <c r="BH1389" i="1"/>
  <c r="BI1389" i="1" s="1"/>
  <c r="BJ1389" i="1" s="1"/>
  <c r="BG1389" i="1"/>
  <c r="BH1383" i="1"/>
  <c r="BI1383" i="1" s="1"/>
  <c r="BJ1383" i="1" s="1"/>
  <c r="BG1383" i="1"/>
  <c r="BH1391" i="1"/>
  <c r="BI1391" i="1" s="1"/>
  <c r="BJ1391" i="1" s="1"/>
  <c r="BG1391" i="1"/>
  <c r="BH1378" i="1"/>
  <c r="BI1378" i="1" s="1"/>
  <c r="BJ1378" i="1" s="1"/>
  <c r="BG1378" i="1"/>
  <c r="BH1375" i="1"/>
  <c r="BI1375" i="1" s="1"/>
  <c r="BJ1375" i="1" s="1"/>
  <c r="BG1375" i="1"/>
  <c r="BH1399" i="1"/>
  <c r="BI1399" i="1" s="1"/>
  <c r="BJ1399" i="1" s="1"/>
  <c r="BG1399" i="1"/>
  <c r="BH1393" i="1"/>
  <c r="BI1393" i="1" s="1"/>
  <c r="BJ1393" i="1" s="1"/>
  <c r="BG1393" i="1"/>
  <c r="BH1400" i="1"/>
  <c r="BI1400" i="1" s="1"/>
  <c r="BJ1400" i="1" s="1"/>
  <c r="BG1400" i="1"/>
  <c r="BH1377" i="1"/>
  <c r="BI1377" i="1" s="1"/>
  <c r="BJ1377" i="1" s="1"/>
  <c r="BG1377" i="1"/>
  <c r="BH1384" i="1"/>
  <c r="BI1384" i="1" s="1"/>
  <c r="BJ1384" i="1" s="1"/>
  <c r="BG1384" i="1"/>
  <c r="BH1395" i="1"/>
  <c r="BI1395" i="1" s="1"/>
  <c r="BJ1395" i="1" s="1"/>
  <c r="BG1395" i="1"/>
  <c r="BH1380" i="1"/>
  <c r="BI1380" i="1" s="1"/>
  <c r="BJ1380" i="1" s="1"/>
  <c r="BG1380" i="1"/>
  <c r="BH1392" i="1"/>
  <c r="BI1392" i="1" s="1"/>
  <c r="BJ1392" i="1" s="1"/>
  <c r="BG1392" i="1"/>
  <c r="BH1386" i="1"/>
  <c r="BI1386" i="1" s="1"/>
  <c r="BJ1386" i="1" s="1"/>
  <c r="BG1386" i="1"/>
  <c r="BH1397" i="1"/>
  <c r="BI1397" i="1" s="1"/>
  <c r="BJ1397" i="1" s="1"/>
  <c r="BG1397" i="1"/>
  <c r="BH1401" i="1"/>
  <c r="BI1401" i="1" s="1"/>
  <c r="BJ1401" i="1" s="1"/>
  <c r="BG1401" i="1"/>
  <c r="BH1385" i="1"/>
  <c r="BI1385" i="1" s="1"/>
  <c r="BJ1385" i="1" s="1"/>
  <c r="BG1385" i="1"/>
  <c r="BH1374" i="1"/>
  <c r="BI1374" i="1" s="1"/>
  <c r="BJ1374" i="1" s="1"/>
  <c r="BG1374" i="1"/>
  <c r="BH1382" i="1"/>
  <c r="BI1382" i="1" s="1"/>
  <c r="BJ1382" i="1" s="1"/>
  <c r="BG1382" i="1"/>
  <c r="BH1387" i="1"/>
  <c r="BI1387" i="1" s="1"/>
  <c r="BJ1387" i="1" s="1"/>
  <c r="BG1387" i="1"/>
  <c r="BH1390" i="1"/>
  <c r="BI1390" i="1" s="1"/>
  <c r="BJ1390" i="1" s="1"/>
  <c r="BG1390" i="1"/>
  <c r="BH1376" i="1"/>
  <c r="BI1376" i="1" s="1"/>
  <c r="BJ1376" i="1" s="1"/>
  <c r="BG1376" i="1"/>
  <c r="BH1394" i="1"/>
  <c r="BI1394" i="1" s="1"/>
  <c r="BJ1394" i="1" s="1"/>
  <c r="BG1394" i="1"/>
  <c r="BH1388" i="1"/>
  <c r="BI1388" i="1" s="1"/>
  <c r="BJ1388" i="1" s="1"/>
  <c r="BG1388" i="1"/>
  <c r="AP1439" i="1"/>
  <c r="AP1444" i="1"/>
  <c r="AP1438" i="1"/>
  <c r="AP1443" i="1"/>
  <c r="AP1437" i="1"/>
  <c r="AP1442" i="1"/>
  <c r="AP1447" i="1"/>
  <c r="AP1441" i="1"/>
  <c r="AP1446" i="1"/>
  <c r="AP1440" i="1"/>
  <c r="AP1445" i="1"/>
  <c r="AQ1408" i="1"/>
  <c r="BF1408" i="1" s="1"/>
  <c r="AQ1428" i="1"/>
  <c r="BF1428" i="1" s="1"/>
  <c r="AQ1411" i="1"/>
  <c r="BF1411" i="1" s="1"/>
  <c r="AQ1429" i="1"/>
  <c r="BF1429" i="1" s="1"/>
  <c r="AQ1426" i="1"/>
  <c r="BF1426" i="1" s="1"/>
  <c r="AQ1422" i="1"/>
  <c r="BF1422" i="1" s="1"/>
  <c r="AQ1406" i="1"/>
  <c r="BF1406" i="1" s="1"/>
  <c r="AQ1410" i="1"/>
  <c r="BF1410" i="1" s="1"/>
  <c r="AQ1430" i="1"/>
  <c r="BF1430" i="1" s="1"/>
  <c r="AQ1416" i="1"/>
  <c r="BF1416" i="1" s="1"/>
  <c r="AQ1407" i="1"/>
  <c r="BF1407" i="1" s="1"/>
  <c r="AQ1412" i="1"/>
  <c r="BF1412" i="1" s="1"/>
  <c r="AQ1435" i="1"/>
  <c r="BF1435" i="1" s="1"/>
  <c r="AQ1424" i="1"/>
  <c r="BF1424" i="1" s="1"/>
  <c r="AQ1427" i="1"/>
  <c r="BF1427" i="1" s="1"/>
  <c r="AQ1413" i="1"/>
  <c r="BF1413" i="1" s="1"/>
  <c r="AQ1418" i="1"/>
  <c r="BF1418" i="1" s="1"/>
  <c r="AQ1425" i="1"/>
  <c r="BF1425" i="1" s="1"/>
  <c r="AQ1414" i="1"/>
  <c r="BF1414" i="1" s="1"/>
  <c r="AQ1431" i="1"/>
  <c r="BF1431" i="1" s="1"/>
  <c r="AQ1409" i="1"/>
  <c r="BF1409" i="1" s="1"/>
  <c r="AQ1421" i="1"/>
  <c r="BF1421" i="1" s="1"/>
  <c r="AQ1403" i="1"/>
  <c r="BF1403" i="1" s="1"/>
  <c r="AQ1432" i="1"/>
  <c r="BF1432" i="1" s="1"/>
  <c r="AQ1433" i="1"/>
  <c r="BF1433" i="1" s="1"/>
  <c r="AQ1404" i="1"/>
  <c r="BF1404" i="1" s="1"/>
  <c r="AQ1417" i="1"/>
  <c r="BF1417" i="1" s="1"/>
  <c r="AQ1419" i="1"/>
  <c r="BF1419" i="1" s="1"/>
  <c r="AQ1423" i="1"/>
  <c r="BF1423" i="1" s="1"/>
  <c r="AQ1434" i="1"/>
  <c r="BF1434" i="1" s="1"/>
  <c r="AQ1405" i="1"/>
  <c r="BF1405" i="1" s="1"/>
  <c r="AQ1415" i="1"/>
  <c r="BF1415" i="1" s="1"/>
  <c r="AQ1420" i="1"/>
  <c r="BF1420" i="1" s="1"/>
  <c r="AQ1402" i="1"/>
  <c r="BF1402" i="1" s="1"/>
  <c r="BH1420" i="1" l="1"/>
  <c r="BI1420" i="1" s="1"/>
  <c r="BJ1420" i="1" s="1"/>
  <c r="BG1420" i="1"/>
  <c r="BH1409" i="1"/>
  <c r="BI1409" i="1" s="1"/>
  <c r="BJ1409" i="1" s="1"/>
  <c r="BG1409" i="1"/>
  <c r="BH1430" i="1"/>
  <c r="BI1430" i="1" s="1"/>
  <c r="BJ1430" i="1" s="1"/>
  <c r="BG1430" i="1"/>
  <c r="BH1419" i="1"/>
  <c r="BI1419" i="1" s="1"/>
  <c r="BJ1419" i="1" s="1"/>
  <c r="BG1419" i="1"/>
  <c r="BH1413" i="1"/>
  <c r="BI1413" i="1" s="1"/>
  <c r="BJ1413" i="1" s="1"/>
  <c r="BG1413" i="1"/>
  <c r="BH1410" i="1"/>
  <c r="BI1410" i="1" s="1"/>
  <c r="BJ1410" i="1" s="1"/>
  <c r="BG1410" i="1"/>
  <c r="BH1429" i="1"/>
  <c r="BI1429" i="1" s="1"/>
  <c r="BJ1429" i="1" s="1"/>
  <c r="BG1429" i="1"/>
  <c r="BH1423" i="1"/>
  <c r="BI1423" i="1" s="1"/>
  <c r="BJ1423" i="1" s="1"/>
  <c r="BG1423" i="1"/>
  <c r="BH1418" i="1"/>
  <c r="BI1418" i="1" s="1"/>
  <c r="BJ1418" i="1" s="1"/>
  <c r="BG1418" i="1"/>
  <c r="BH1426" i="1"/>
  <c r="BI1426" i="1" s="1"/>
  <c r="BJ1426" i="1" s="1"/>
  <c r="BG1426" i="1"/>
  <c r="BH1415" i="1"/>
  <c r="BI1415" i="1" s="1"/>
  <c r="BJ1415" i="1" s="1"/>
  <c r="BG1415" i="1"/>
  <c r="BH1432" i="1"/>
  <c r="BI1432" i="1" s="1"/>
  <c r="BJ1432" i="1" s="1"/>
  <c r="BG1432" i="1"/>
  <c r="BH1431" i="1"/>
  <c r="BI1431" i="1" s="1"/>
  <c r="BJ1431" i="1" s="1"/>
  <c r="BG1431" i="1"/>
  <c r="BH1412" i="1"/>
  <c r="BI1412" i="1" s="1"/>
  <c r="BJ1412" i="1" s="1"/>
  <c r="BG1412" i="1"/>
  <c r="BH1405" i="1"/>
  <c r="BI1405" i="1" s="1"/>
  <c r="BJ1405" i="1" s="1"/>
  <c r="BG1405" i="1"/>
  <c r="BH1417" i="1"/>
  <c r="BI1417" i="1" s="1"/>
  <c r="BJ1417" i="1" s="1"/>
  <c r="BG1417" i="1"/>
  <c r="BH1403" i="1"/>
  <c r="BI1403" i="1" s="1"/>
  <c r="BJ1403" i="1" s="1"/>
  <c r="BG1403" i="1"/>
  <c r="BH1414" i="1"/>
  <c r="BI1414" i="1" s="1"/>
  <c r="BJ1414" i="1" s="1"/>
  <c r="BG1414" i="1"/>
  <c r="BH1427" i="1"/>
  <c r="BI1427" i="1" s="1"/>
  <c r="BJ1427" i="1" s="1"/>
  <c r="BG1427" i="1"/>
  <c r="BH1407" i="1"/>
  <c r="BI1407" i="1" s="1"/>
  <c r="BJ1407" i="1" s="1"/>
  <c r="BG1407" i="1"/>
  <c r="BH1406" i="1"/>
  <c r="BI1406" i="1" s="1"/>
  <c r="BJ1406" i="1" s="1"/>
  <c r="BG1406" i="1"/>
  <c r="BH1411" i="1"/>
  <c r="BI1411" i="1" s="1"/>
  <c r="BJ1411" i="1" s="1"/>
  <c r="BG1411" i="1"/>
  <c r="BH1433" i="1"/>
  <c r="BI1433" i="1" s="1"/>
  <c r="BJ1433" i="1" s="1"/>
  <c r="BG1433" i="1"/>
  <c r="BH1435" i="1"/>
  <c r="BI1435" i="1" s="1"/>
  <c r="BJ1435" i="1" s="1"/>
  <c r="BG1435" i="1"/>
  <c r="BH1408" i="1"/>
  <c r="BI1408" i="1" s="1"/>
  <c r="BJ1408" i="1" s="1"/>
  <c r="BG1408" i="1"/>
  <c r="BH1402" i="1"/>
  <c r="BI1402" i="1" s="1"/>
  <c r="BJ1402" i="1" s="1"/>
  <c r="BG1402" i="1"/>
  <c r="BH1434" i="1"/>
  <c r="BI1434" i="1" s="1"/>
  <c r="BJ1434" i="1" s="1"/>
  <c r="BG1434" i="1"/>
  <c r="BH1404" i="1"/>
  <c r="BI1404" i="1" s="1"/>
  <c r="BJ1404" i="1" s="1"/>
  <c r="BG1404" i="1"/>
  <c r="BH1421" i="1"/>
  <c r="BI1421" i="1" s="1"/>
  <c r="BJ1421" i="1" s="1"/>
  <c r="BG1421" i="1"/>
  <c r="BH1425" i="1"/>
  <c r="BI1425" i="1" s="1"/>
  <c r="BJ1425" i="1" s="1"/>
  <c r="BG1425" i="1"/>
  <c r="BH1424" i="1"/>
  <c r="BI1424" i="1" s="1"/>
  <c r="BJ1424" i="1" s="1"/>
  <c r="BG1424" i="1"/>
  <c r="BH1416" i="1"/>
  <c r="BI1416" i="1" s="1"/>
  <c r="BJ1416" i="1" s="1"/>
  <c r="BG1416" i="1"/>
  <c r="BH1422" i="1"/>
  <c r="BI1422" i="1" s="1"/>
  <c r="BJ1422" i="1" s="1"/>
  <c r="BG1422" i="1"/>
  <c r="BH1428" i="1"/>
  <c r="BI1428" i="1" s="1"/>
  <c r="BJ1428" i="1" s="1"/>
  <c r="BG1428" i="1"/>
  <c r="AP1448" i="1"/>
  <c r="AP1449" i="1"/>
  <c r="AP1452" i="1"/>
  <c r="AP1453" i="1"/>
  <c r="AP1450" i="1"/>
  <c r="AP1451" i="1"/>
  <c r="AQ1443" i="1"/>
  <c r="BF1443" i="1" s="1"/>
  <c r="AQ1440" i="1"/>
  <c r="BF1440" i="1" s="1"/>
  <c r="AQ1438" i="1"/>
  <c r="BF1438" i="1" s="1"/>
  <c r="AQ1445" i="1"/>
  <c r="BF1445" i="1" s="1"/>
  <c r="AQ1437" i="1"/>
  <c r="BF1437" i="1" s="1"/>
  <c r="AQ1446" i="1"/>
  <c r="BF1446" i="1" s="1"/>
  <c r="AQ1439" i="1"/>
  <c r="BF1439" i="1" s="1"/>
  <c r="AQ1441" i="1"/>
  <c r="BF1441" i="1" s="1"/>
  <c r="AQ1444" i="1"/>
  <c r="BF1444" i="1" s="1"/>
  <c r="AQ1436" i="1"/>
  <c r="BF1436" i="1" s="1"/>
  <c r="AQ1442" i="1"/>
  <c r="BF1442" i="1" s="1"/>
  <c r="BH1446" i="1" l="1"/>
  <c r="BI1446" i="1" s="1"/>
  <c r="BJ1446" i="1" s="1"/>
  <c r="BG1446" i="1"/>
  <c r="BH1444" i="1"/>
  <c r="BI1444" i="1" s="1"/>
  <c r="BJ1444" i="1" s="1"/>
  <c r="BG1444" i="1"/>
  <c r="BH1443" i="1"/>
  <c r="BI1443" i="1" s="1"/>
  <c r="BJ1443" i="1" s="1"/>
  <c r="BG1443" i="1"/>
  <c r="BH1442" i="1"/>
  <c r="BI1442" i="1" s="1"/>
  <c r="BJ1442" i="1" s="1"/>
  <c r="BG1442" i="1"/>
  <c r="BH1436" i="1"/>
  <c r="BI1436" i="1" s="1"/>
  <c r="BJ1436" i="1" s="1"/>
  <c r="BG1436" i="1"/>
  <c r="BH1440" i="1"/>
  <c r="BI1440" i="1" s="1"/>
  <c r="BJ1440" i="1" s="1"/>
  <c r="BG1440" i="1"/>
  <c r="BH1437" i="1"/>
  <c r="BI1437" i="1" s="1"/>
  <c r="BJ1437" i="1" s="1"/>
  <c r="BG1437" i="1"/>
  <c r="BH1441" i="1"/>
  <c r="BI1441" i="1" s="1"/>
  <c r="BJ1441" i="1" s="1"/>
  <c r="BG1441" i="1"/>
  <c r="BH1445" i="1"/>
  <c r="BI1445" i="1" s="1"/>
  <c r="BJ1445" i="1" s="1"/>
  <c r="BG1445" i="1"/>
  <c r="BH1439" i="1"/>
  <c r="BI1439" i="1" s="1"/>
  <c r="BJ1439" i="1" s="1"/>
  <c r="BG1439" i="1"/>
  <c r="BH1438" i="1"/>
  <c r="BI1438" i="1" s="1"/>
  <c r="BJ1438" i="1" s="1"/>
  <c r="BG1438" i="1"/>
  <c r="AP1470" i="1"/>
  <c r="AP1486" i="1"/>
  <c r="AP1502" i="1"/>
  <c r="AP1518" i="1"/>
  <c r="AP1455" i="1"/>
  <c r="AP1471" i="1"/>
  <c r="AP1487" i="1"/>
  <c r="AP1503" i="1"/>
  <c r="AP1519" i="1"/>
  <c r="AP1460" i="1"/>
  <c r="AP1476" i="1"/>
  <c r="AP1492" i="1"/>
  <c r="AP1508" i="1"/>
  <c r="AP1524" i="1"/>
  <c r="AP1465" i="1"/>
  <c r="AP1481" i="1"/>
  <c r="AP1497" i="1"/>
  <c r="AP1513" i="1"/>
  <c r="AP1529" i="1"/>
  <c r="AP1462" i="1"/>
  <c r="AP1510" i="1"/>
  <c r="AP1479" i="1"/>
  <c r="AP1511" i="1"/>
  <c r="AP1468" i="1"/>
  <c r="AP1516" i="1"/>
  <c r="AP1489" i="1"/>
  <c r="AP1458" i="1"/>
  <c r="AP1474" i="1"/>
  <c r="AP1490" i="1"/>
  <c r="AP1506" i="1"/>
  <c r="AP1522" i="1"/>
  <c r="AP1459" i="1"/>
  <c r="AP1475" i="1"/>
  <c r="AP1491" i="1"/>
  <c r="AP1507" i="1"/>
  <c r="AP1523" i="1"/>
  <c r="AP1464" i="1"/>
  <c r="AP1480" i="1"/>
  <c r="AP1496" i="1"/>
  <c r="AP1512" i="1"/>
  <c r="AP1528" i="1"/>
  <c r="AP1469" i="1"/>
  <c r="AP1485" i="1"/>
  <c r="AP1501" i="1"/>
  <c r="AP1517" i="1"/>
  <c r="AP1478" i="1"/>
  <c r="AP1526" i="1"/>
  <c r="AP1463" i="1"/>
  <c r="AP1527" i="1"/>
  <c r="AP1484" i="1"/>
  <c r="AP1457" i="1"/>
  <c r="AP1505" i="1"/>
  <c r="AP1494" i="1"/>
  <c r="AP1495" i="1"/>
  <c r="AP1500" i="1"/>
  <c r="AP1473" i="1"/>
  <c r="AP1521" i="1"/>
  <c r="AP1466" i="1"/>
  <c r="AP1454" i="1"/>
  <c r="AP1515" i="1"/>
  <c r="AP1504" i="1"/>
  <c r="AP1493" i="1"/>
  <c r="AP1483" i="1"/>
  <c r="AP1461" i="1"/>
  <c r="AP1525" i="1"/>
  <c r="AP1514" i="1"/>
  <c r="AP1488" i="1"/>
  <c r="AP1477" i="1"/>
  <c r="AP1482" i="1"/>
  <c r="AP1467" i="1"/>
  <c r="AP1456" i="1"/>
  <c r="AP1520" i="1"/>
  <c r="AP1509" i="1"/>
  <c r="AP1498" i="1"/>
  <c r="AP1472" i="1"/>
  <c r="AP1499" i="1"/>
  <c r="AQ1449" i="1"/>
  <c r="BF1449" i="1" s="1"/>
  <c r="AQ1452" i="1"/>
  <c r="BF1452" i="1" s="1"/>
  <c r="AQ1450" i="1"/>
  <c r="BF1450" i="1" s="1"/>
  <c r="AQ1448" i="1"/>
  <c r="BF1448" i="1" s="1"/>
  <c r="AQ1451" i="1"/>
  <c r="BF1451" i="1" s="1"/>
  <c r="AQ1447" i="1"/>
  <c r="BF1447" i="1" s="1"/>
  <c r="BH1447" i="1" l="1"/>
  <c r="BI1447" i="1" s="1"/>
  <c r="BJ1447" i="1" s="1"/>
  <c r="BG1447" i="1"/>
  <c r="BH1451" i="1"/>
  <c r="BI1451" i="1" s="1"/>
  <c r="BJ1451" i="1" s="1"/>
  <c r="BG1451" i="1"/>
  <c r="BH1449" i="1"/>
  <c r="BI1449" i="1" s="1"/>
  <c r="BJ1449" i="1" s="1"/>
  <c r="BG1449" i="1"/>
  <c r="BH1448" i="1"/>
  <c r="BI1448" i="1" s="1"/>
  <c r="BJ1448" i="1" s="1"/>
  <c r="BG1448" i="1"/>
  <c r="BH1452" i="1"/>
  <c r="BI1452" i="1" s="1"/>
  <c r="BJ1452" i="1" s="1"/>
  <c r="BG1452" i="1"/>
  <c r="BH1450" i="1"/>
  <c r="BI1450" i="1" s="1"/>
  <c r="BJ1450" i="1" s="1"/>
  <c r="BG1450" i="1"/>
  <c r="AP1545" i="1"/>
  <c r="AP1561" i="1"/>
  <c r="AP1577" i="1"/>
  <c r="AP1538" i="1"/>
  <c r="AP1554" i="1"/>
  <c r="AP1570" i="1"/>
  <c r="AP1531" i="1"/>
  <c r="AP1547" i="1"/>
  <c r="AP1563" i="1"/>
  <c r="AP1579" i="1"/>
  <c r="AP1540" i="1"/>
  <c r="AP1556" i="1"/>
  <c r="AP1572" i="1"/>
  <c r="AP1533" i="1"/>
  <c r="AP1549" i="1"/>
  <c r="AP1565" i="1"/>
  <c r="AP1581" i="1"/>
  <c r="AP1542" i="1"/>
  <c r="AP1558" i="1"/>
  <c r="AP1574" i="1"/>
  <c r="AP1535" i="1"/>
  <c r="AP1551" i="1"/>
  <c r="AP1567" i="1"/>
  <c r="AP1583" i="1"/>
  <c r="AP1544" i="1"/>
  <c r="AP1560" i="1"/>
  <c r="AP1576" i="1"/>
  <c r="AP1537" i="1"/>
  <c r="AP1553" i="1"/>
  <c r="AP1569" i="1"/>
  <c r="AP1530" i="1"/>
  <c r="AP1546" i="1"/>
  <c r="AP1562" i="1"/>
  <c r="AP1578" i="1"/>
  <c r="AP1539" i="1"/>
  <c r="AP1555" i="1"/>
  <c r="AP1571" i="1"/>
  <c r="AP1532" i="1"/>
  <c r="AP1548" i="1"/>
  <c r="AP1564" i="1"/>
  <c r="AP1580" i="1"/>
  <c r="AP1541" i="1"/>
  <c r="AP1550" i="1"/>
  <c r="AP1559" i="1"/>
  <c r="AP1568" i="1"/>
  <c r="AP1557" i="1"/>
  <c r="AP1566" i="1"/>
  <c r="AP1575" i="1"/>
  <c r="AP1584" i="1"/>
  <c r="AP1573" i="1"/>
  <c r="AP1582" i="1"/>
  <c r="AP1536" i="1"/>
  <c r="AP1534" i="1"/>
  <c r="AP1543" i="1"/>
  <c r="AP1552" i="1"/>
  <c r="AQ1494" i="1"/>
  <c r="BF1494" i="1" s="1"/>
  <c r="AQ1521" i="1"/>
  <c r="BF1521" i="1" s="1"/>
  <c r="AQ1522" i="1"/>
  <c r="BF1522" i="1" s="1"/>
  <c r="AQ1464" i="1"/>
  <c r="BF1464" i="1" s="1"/>
  <c r="AQ1515" i="1"/>
  <c r="BF1515" i="1" s="1"/>
  <c r="AQ1456" i="1"/>
  <c r="BF1456" i="1" s="1"/>
  <c r="AQ1478" i="1"/>
  <c r="BF1478" i="1" s="1"/>
  <c r="AQ1492" i="1"/>
  <c r="BF1492" i="1" s="1"/>
  <c r="AQ1525" i="1"/>
  <c r="BF1525" i="1" s="1"/>
  <c r="AQ1482" i="1"/>
  <c r="BF1482" i="1" s="1"/>
  <c r="AQ1477" i="1"/>
  <c r="BF1477" i="1" s="1"/>
  <c r="AQ1468" i="1"/>
  <c r="BF1468" i="1" s="1"/>
  <c r="AQ1483" i="1"/>
  <c r="BF1483" i="1" s="1"/>
  <c r="AQ1473" i="1"/>
  <c r="BF1473" i="1" s="1"/>
  <c r="AQ1475" i="1"/>
  <c r="BF1475" i="1" s="1"/>
  <c r="AQ1469" i="1"/>
  <c r="BF1469" i="1" s="1"/>
  <c r="AQ1518" i="1"/>
  <c r="BF1518" i="1" s="1"/>
  <c r="AQ1498" i="1"/>
  <c r="BF1498" i="1" s="1"/>
  <c r="AQ1513" i="1"/>
  <c r="BF1513" i="1" s="1"/>
  <c r="AQ1524" i="1"/>
  <c r="BF1524" i="1" s="1"/>
  <c r="AQ1471" i="1"/>
  <c r="BF1471" i="1" s="1"/>
  <c r="AQ1505" i="1"/>
  <c r="BF1505" i="1" s="1"/>
  <c r="AQ1480" i="1"/>
  <c r="BF1480" i="1" s="1"/>
  <c r="AQ1476" i="1"/>
  <c r="BF1476" i="1" s="1"/>
  <c r="AQ1517" i="1"/>
  <c r="BF1517" i="1" s="1"/>
  <c r="AQ1497" i="1"/>
  <c r="BF1497" i="1" s="1"/>
  <c r="AQ1474" i="1"/>
  <c r="BF1474" i="1" s="1"/>
  <c r="AQ1463" i="1"/>
  <c r="BF1463" i="1" s="1"/>
  <c r="AQ1481" i="1"/>
  <c r="BF1481" i="1" s="1"/>
  <c r="AQ1472" i="1"/>
  <c r="BF1472" i="1" s="1"/>
  <c r="AQ1506" i="1"/>
  <c r="BF1506" i="1" s="1"/>
  <c r="AQ1512" i="1"/>
  <c r="BF1512" i="1" s="1"/>
  <c r="AQ1486" i="1"/>
  <c r="BF1486" i="1" s="1"/>
  <c r="AQ1490" i="1"/>
  <c r="BF1490" i="1" s="1"/>
  <c r="AQ1461" i="1"/>
  <c r="BF1461" i="1" s="1"/>
  <c r="AQ1454" i="1"/>
  <c r="BF1454" i="1" s="1"/>
  <c r="AQ1499" i="1"/>
  <c r="BF1499" i="1" s="1"/>
  <c r="AQ1485" i="1"/>
  <c r="BF1485" i="1" s="1"/>
  <c r="AQ1527" i="1"/>
  <c r="BF1527" i="1" s="1"/>
  <c r="AQ1501" i="1"/>
  <c r="BF1501" i="1" s="1"/>
  <c r="AQ1528" i="1"/>
  <c r="BF1528" i="1" s="1"/>
  <c r="AQ1484" i="1"/>
  <c r="BF1484" i="1" s="1"/>
  <c r="AQ1493" i="1"/>
  <c r="BF1493" i="1" s="1"/>
  <c r="AQ1509" i="1"/>
  <c r="BF1509" i="1" s="1"/>
  <c r="AQ1467" i="1"/>
  <c r="BF1467" i="1" s="1"/>
  <c r="AQ1487" i="1"/>
  <c r="BF1487" i="1" s="1"/>
  <c r="AQ1479" i="1"/>
  <c r="BF1479" i="1" s="1"/>
  <c r="AQ1462" i="1"/>
  <c r="BF1462" i="1" s="1"/>
  <c r="AQ1470" i="1"/>
  <c r="BF1470" i="1" s="1"/>
  <c r="AQ1508" i="1"/>
  <c r="BF1508" i="1" s="1"/>
  <c r="AQ1500" i="1"/>
  <c r="BF1500" i="1" s="1"/>
  <c r="AQ1460" i="1"/>
  <c r="BF1460" i="1" s="1"/>
  <c r="AQ1516" i="1"/>
  <c r="BF1516" i="1" s="1"/>
  <c r="AQ1520" i="1"/>
  <c r="BF1520" i="1" s="1"/>
  <c r="AQ1504" i="1"/>
  <c r="BF1504" i="1" s="1"/>
  <c r="AQ1514" i="1"/>
  <c r="BF1514" i="1" s="1"/>
  <c r="AQ1511" i="1"/>
  <c r="BF1511" i="1" s="1"/>
  <c r="AQ1489" i="1"/>
  <c r="BF1489" i="1" s="1"/>
  <c r="AQ1526" i="1"/>
  <c r="BF1526" i="1" s="1"/>
  <c r="AQ1495" i="1"/>
  <c r="BF1495" i="1" s="1"/>
  <c r="AQ1488" i="1"/>
  <c r="BF1488" i="1" s="1"/>
  <c r="AQ1457" i="1"/>
  <c r="BF1457" i="1" s="1"/>
  <c r="AQ1507" i="1"/>
  <c r="BF1507" i="1" s="1"/>
  <c r="AQ1503" i="1"/>
  <c r="BF1503" i="1" s="1"/>
  <c r="AQ1519" i="1"/>
  <c r="BF1519" i="1" s="1"/>
  <c r="AQ1459" i="1"/>
  <c r="BF1459" i="1" s="1"/>
  <c r="AQ1458" i="1"/>
  <c r="BF1458" i="1" s="1"/>
  <c r="AQ1502" i="1"/>
  <c r="BF1502" i="1" s="1"/>
  <c r="AQ1491" i="1"/>
  <c r="BF1491" i="1" s="1"/>
  <c r="AQ1455" i="1"/>
  <c r="BF1455" i="1" s="1"/>
  <c r="AQ1465" i="1"/>
  <c r="BF1465" i="1" s="1"/>
  <c r="AQ1466" i="1"/>
  <c r="BF1466" i="1" s="1"/>
  <c r="AQ1453" i="1"/>
  <c r="BF1453" i="1" s="1"/>
  <c r="AQ1523" i="1"/>
  <c r="BF1523" i="1" s="1"/>
  <c r="AQ1496" i="1"/>
  <c r="BF1496" i="1" s="1"/>
  <c r="AQ1510" i="1"/>
  <c r="BF1510" i="1" s="1"/>
  <c r="BH1519" i="1" l="1"/>
  <c r="BI1519" i="1" s="1"/>
  <c r="BJ1519" i="1" s="1"/>
  <c r="BG1519" i="1"/>
  <c r="BH1511" i="1"/>
  <c r="BI1511" i="1" s="1"/>
  <c r="BJ1511" i="1" s="1"/>
  <c r="BG1511" i="1"/>
  <c r="BH1467" i="1"/>
  <c r="BI1467" i="1" s="1"/>
  <c r="BJ1467" i="1" s="1"/>
  <c r="BG1467" i="1"/>
  <c r="BH1486" i="1"/>
  <c r="BI1486" i="1" s="1"/>
  <c r="BJ1486" i="1" s="1"/>
  <c r="BG1486" i="1"/>
  <c r="BH1471" i="1"/>
  <c r="BI1471" i="1" s="1"/>
  <c r="BJ1471" i="1" s="1"/>
  <c r="BG1471" i="1"/>
  <c r="BH1525" i="1"/>
  <c r="BI1525" i="1" s="1"/>
  <c r="BJ1525" i="1" s="1"/>
  <c r="BG1525" i="1"/>
  <c r="BH1466" i="1"/>
  <c r="BI1466" i="1" s="1"/>
  <c r="BJ1466" i="1" s="1"/>
  <c r="BG1466" i="1"/>
  <c r="BH1502" i="1"/>
  <c r="BI1502" i="1" s="1"/>
  <c r="BJ1502" i="1" s="1"/>
  <c r="BG1502" i="1"/>
  <c r="BH1503" i="1"/>
  <c r="BI1503" i="1" s="1"/>
  <c r="BJ1503" i="1" s="1"/>
  <c r="BG1503" i="1"/>
  <c r="BH1495" i="1"/>
  <c r="BI1495" i="1" s="1"/>
  <c r="BJ1495" i="1" s="1"/>
  <c r="BG1495" i="1"/>
  <c r="BH1514" i="1"/>
  <c r="BI1514" i="1" s="1"/>
  <c r="BJ1514" i="1" s="1"/>
  <c r="BG1514" i="1"/>
  <c r="BH1460" i="1"/>
  <c r="BI1460" i="1" s="1"/>
  <c r="BJ1460" i="1" s="1"/>
  <c r="BG1460" i="1"/>
  <c r="BH1462" i="1"/>
  <c r="BI1462" i="1" s="1"/>
  <c r="BJ1462" i="1" s="1"/>
  <c r="BG1462" i="1"/>
  <c r="BH1509" i="1"/>
  <c r="BI1509" i="1" s="1"/>
  <c r="BJ1509" i="1" s="1"/>
  <c r="BG1509" i="1"/>
  <c r="BH1501" i="1"/>
  <c r="BI1501" i="1" s="1"/>
  <c r="BJ1501" i="1" s="1"/>
  <c r="BG1501" i="1"/>
  <c r="BH1454" i="1"/>
  <c r="BI1454" i="1" s="1"/>
  <c r="BJ1454" i="1" s="1"/>
  <c r="BG1454" i="1"/>
  <c r="BH1512" i="1"/>
  <c r="BI1512" i="1" s="1"/>
  <c r="BJ1512" i="1" s="1"/>
  <c r="BG1512" i="1"/>
  <c r="BH1463" i="1"/>
  <c r="BI1463" i="1" s="1"/>
  <c r="BJ1463" i="1" s="1"/>
  <c r="BG1463" i="1"/>
  <c r="BH1476" i="1"/>
  <c r="BI1476" i="1" s="1"/>
  <c r="BJ1476" i="1" s="1"/>
  <c r="BG1476" i="1"/>
  <c r="BH1524" i="1"/>
  <c r="BI1524" i="1" s="1"/>
  <c r="BJ1524" i="1" s="1"/>
  <c r="BG1524" i="1"/>
  <c r="BH1469" i="1"/>
  <c r="BI1469" i="1" s="1"/>
  <c r="BJ1469" i="1" s="1"/>
  <c r="BG1469" i="1"/>
  <c r="BH1468" i="1"/>
  <c r="BI1468" i="1" s="1"/>
  <c r="BJ1468" i="1" s="1"/>
  <c r="BG1468" i="1"/>
  <c r="BH1492" i="1"/>
  <c r="BI1492" i="1" s="1"/>
  <c r="BJ1492" i="1" s="1"/>
  <c r="BG1492" i="1"/>
  <c r="BH1464" i="1"/>
  <c r="BI1464" i="1" s="1"/>
  <c r="BJ1464" i="1" s="1"/>
  <c r="BG1464" i="1"/>
  <c r="BH1453" i="1"/>
  <c r="BI1453" i="1" s="1"/>
  <c r="BJ1453" i="1" s="1"/>
  <c r="BG1453" i="1"/>
  <c r="BH1488" i="1"/>
  <c r="BI1488" i="1" s="1"/>
  <c r="BJ1488" i="1" s="1"/>
  <c r="BG1488" i="1"/>
  <c r="BH1470" i="1"/>
  <c r="BI1470" i="1" s="1"/>
  <c r="BJ1470" i="1" s="1"/>
  <c r="BG1470" i="1"/>
  <c r="BH1499" i="1"/>
  <c r="BI1499" i="1" s="1"/>
  <c r="BJ1499" i="1" s="1"/>
  <c r="BG1499" i="1"/>
  <c r="BH1517" i="1"/>
  <c r="BI1517" i="1" s="1"/>
  <c r="BJ1517" i="1" s="1"/>
  <c r="BG1517" i="1"/>
  <c r="BH1483" i="1"/>
  <c r="BI1483" i="1" s="1"/>
  <c r="BJ1483" i="1" s="1"/>
  <c r="BG1483" i="1"/>
  <c r="BH1494" i="1"/>
  <c r="BI1494" i="1" s="1"/>
  <c r="BJ1494" i="1" s="1"/>
  <c r="BG1494" i="1"/>
  <c r="BH1510" i="1"/>
  <c r="BI1510" i="1" s="1"/>
  <c r="BJ1510" i="1" s="1"/>
  <c r="BG1510" i="1"/>
  <c r="BH1496" i="1"/>
  <c r="BI1496" i="1" s="1"/>
  <c r="BJ1496" i="1" s="1"/>
  <c r="BG1496" i="1"/>
  <c r="BH1465" i="1"/>
  <c r="BI1465" i="1" s="1"/>
  <c r="BJ1465" i="1" s="1"/>
  <c r="BG1465" i="1"/>
  <c r="BH1458" i="1"/>
  <c r="BI1458" i="1" s="1"/>
  <c r="BJ1458" i="1" s="1"/>
  <c r="BG1458" i="1"/>
  <c r="BH1507" i="1"/>
  <c r="BI1507" i="1" s="1"/>
  <c r="BJ1507" i="1" s="1"/>
  <c r="BG1507" i="1"/>
  <c r="BH1526" i="1"/>
  <c r="BI1526" i="1" s="1"/>
  <c r="BJ1526" i="1" s="1"/>
  <c r="BG1526" i="1"/>
  <c r="BH1504" i="1"/>
  <c r="BI1504" i="1" s="1"/>
  <c r="BJ1504" i="1" s="1"/>
  <c r="BG1504" i="1"/>
  <c r="BH1500" i="1"/>
  <c r="BI1500" i="1" s="1"/>
  <c r="BJ1500" i="1" s="1"/>
  <c r="BG1500" i="1"/>
  <c r="BH1479" i="1"/>
  <c r="BI1479" i="1" s="1"/>
  <c r="BJ1479" i="1" s="1"/>
  <c r="BG1479" i="1"/>
  <c r="BH1493" i="1"/>
  <c r="BI1493" i="1" s="1"/>
  <c r="BJ1493" i="1" s="1"/>
  <c r="BG1493" i="1"/>
  <c r="BH1527" i="1"/>
  <c r="BI1527" i="1" s="1"/>
  <c r="BJ1527" i="1" s="1"/>
  <c r="BG1527" i="1"/>
  <c r="BH1461" i="1"/>
  <c r="BI1461" i="1" s="1"/>
  <c r="BJ1461" i="1" s="1"/>
  <c r="BG1461" i="1"/>
  <c r="BH1506" i="1"/>
  <c r="BI1506" i="1" s="1"/>
  <c r="BJ1506" i="1" s="1"/>
  <c r="BG1506" i="1"/>
  <c r="BH1474" i="1"/>
  <c r="BI1474" i="1" s="1"/>
  <c r="BJ1474" i="1" s="1"/>
  <c r="BG1474" i="1"/>
  <c r="BH1480" i="1"/>
  <c r="BI1480" i="1" s="1"/>
  <c r="BJ1480" i="1" s="1"/>
  <c r="BG1480" i="1"/>
  <c r="BH1513" i="1"/>
  <c r="BI1513" i="1" s="1"/>
  <c r="BJ1513" i="1" s="1"/>
  <c r="BG1513" i="1"/>
  <c r="BH1475" i="1"/>
  <c r="BI1475" i="1" s="1"/>
  <c r="BJ1475" i="1" s="1"/>
  <c r="BG1475" i="1"/>
  <c r="BH1477" i="1"/>
  <c r="BI1477" i="1" s="1"/>
  <c r="BJ1477" i="1" s="1"/>
  <c r="BG1477" i="1"/>
  <c r="BH1478" i="1"/>
  <c r="BI1478" i="1" s="1"/>
  <c r="BJ1478" i="1" s="1"/>
  <c r="BG1478" i="1"/>
  <c r="BH1522" i="1"/>
  <c r="BI1522" i="1" s="1"/>
  <c r="BJ1522" i="1" s="1"/>
  <c r="BG1522" i="1"/>
  <c r="BH1491" i="1"/>
  <c r="BI1491" i="1" s="1"/>
  <c r="BJ1491" i="1" s="1"/>
  <c r="BG1491" i="1"/>
  <c r="BH1516" i="1"/>
  <c r="BI1516" i="1" s="1"/>
  <c r="BJ1516" i="1" s="1"/>
  <c r="BG1516" i="1"/>
  <c r="BH1528" i="1"/>
  <c r="BI1528" i="1" s="1"/>
  <c r="BJ1528" i="1" s="1"/>
  <c r="BG1528" i="1"/>
  <c r="BH1481" i="1"/>
  <c r="BI1481" i="1" s="1"/>
  <c r="BJ1481" i="1" s="1"/>
  <c r="BG1481" i="1"/>
  <c r="BH1518" i="1"/>
  <c r="BI1518" i="1" s="1"/>
  <c r="BJ1518" i="1" s="1"/>
  <c r="BG1518" i="1"/>
  <c r="BH1515" i="1"/>
  <c r="BI1515" i="1" s="1"/>
  <c r="BJ1515" i="1" s="1"/>
  <c r="BG1515" i="1"/>
  <c r="BH1523" i="1"/>
  <c r="BI1523" i="1" s="1"/>
  <c r="BJ1523" i="1" s="1"/>
  <c r="BG1523" i="1"/>
  <c r="BH1455" i="1"/>
  <c r="BI1455" i="1" s="1"/>
  <c r="BJ1455" i="1" s="1"/>
  <c r="BG1455" i="1"/>
  <c r="BH1459" i="1"/>
  <c r="BI1459" i="1" s="1"/>
  <c r="BJ1459" i="1" s="1"/>
  <c r="BG1459" i="1"/>
  <c r="BH1457" i="1"/>
  <c r="BI1457" i="1" s="1"/>
  <c r="BJ1457" i="1" s="1"/>
  <c r="BG1457" i="1"/>
  <c r="BH1489" i="1"/>
  <c r="BI1489" i="1" s="1"/>
  <c r="BJ1489" i="1" s="1"/>
  <c r="BG1489" i="1"/>
  <c r="BH1520" i="1"/>
  <c r="BI1520" i="1" s="1"/>
  <c r="BJ1520" i="1" s="1"/>
  <c r="BG1520" i="1"/>
  <c r="BH1508" i="1"/>
  <c r="BI1508" i="1" s="1"/>
  <c r="BJ1508" i="1" s="1"/>
  <c r="BG1508" i="1"/>
  <c r="BH1487" i="1"/>
  <c r="BI1487" i="1" s="1"/>
  <c r="BJ1487" i="1" s="1"/>
  <c r="BG1487" i="1"/>
  <c r="BH1484" i="1"/>
  <c r="BI1484" i="1" s="1"/>
  <c r="BJ1484" i="1" s="1"/>
  <c r="BG1484" i="1"/>
  <c r="BH1485" i="1"/>
  <c r="BI1485" i="1" s="1"/>
  <c r="BJ1485" i="1" s="1"/>
  <c r="BG1485" i="1"/>
  <c r="BH1490" i="1"/>
  <c r="BI1490" i="1" s="1"/>
  <c r="BJ1490" i="1" s="1"/>
  <c r="BG1490" i="1"/>
  <c r="BH1472" i="1"/>
  <c r="BI1472" i="1" s="1"/>
  <c r="BJ1472" i="1" s="1"/>
  <c r="BG1472" i="1"/>
  <c r="BH1497" i="1"/>
  <c r="BI1497" i="1" s="1"/>
  <c r="BJ1497" i="1" s="1"/>
  <c r="BG1497" i="1"/>
  <c r="BH1505" i="1"/>
  <c r="BI1505" i="1" s="1"/>
  <c r="BJ1505" i="1" s="1"/>
  <c r="BG1505" i="1"/>
  <c r="BH1498" i="1"/>
  <c r="BI1498" i="1" s="1"/>
  <c r="BJ1498" i="1" s="1"/>
  <c r="BG1498" i="1"/>
  <c r="BH1473" i="1"/>
  <c r="BI1473" i="1" s="1"/>
  <c r="BJ1473" i="1" s="1"/>
  <c r="BG1473" i="1"/>
  <c r="BH1482" i="1"/>
  <c r="BI1482" i="1" s="1"/>
  <c r="BJ1482" i="1" s="1"/>
  <c r="BG1482" i="1"/>
  <c r="BH1456" i="1"/>
  <c r="BI1456" i="1" s="1"/>
  <c r="BJ1456" i="1" s="1"/>
  <c r="BG1456" i="1"/>
  <c r="BH1521" i="1"/>
  <c r="BI1521" i="1" s="1"/>
  <c r="BJ1521" i="1" s="1"/>
  <c r="BG1521" i="1"/>
  <c r="AP1587" i="1"/>
  <c r="AP1603" i="1"/>
  <c r="AP1619" i="1"/>
  <c r="AP1588" i="1"/>
  <c r="AP1604" i="1"/>
  <c r="AP1620" i="1"/>
  <c r="AP1589" i="1"/>
  <c r="AP1605" i="1"/>
  <c r="AP1621" i="1"/>
  <c r="AP1590" i="1"/>
  <c r="AP1606" i="1"/>
  <c r="AP1622" i="1"/>
  <c r="AP1629" i="1"/>
  <c r="AP1591" i="1"/>
  <c r="AP1607" i="1"/>
  <c r="AP1623" i="1"/>
  <c r="AP1592" i="1"/>
  <c r="AP1608" i="1"/>
  <c r="AP1624" i="1"/>
  <c r="AP1593" i="1"/>
  <c r="AP1609" i="1"/>
  <c r="AP1625" i="1"/>
  <c r="AP1594" i="1"/>
  <c r="AP1610" i="1"/>
  <c r="AP1626" i="1"/>
  <c r="AP1613" i="1"/>
  <c r="AP1595" i="1"/>
  <c r="AP1611" i="1"/>
  <c r="AP1627" i="1"/>
  <c r="AP1596" i="1"/>
  <c r="AP1612" i="1"/>
  <c r="AP1628" i="1"/>
  <c r="AP1597" i="1"/>
  <c r="AP1598" i="1"/>
  <c r="AP1614" i="1"/>
  <c r="AP1630" i="1"/>
  <c r="AP1599" i="1"/>
  <c r="AP1616" i="1"/>
  <c r="AP1586" i="1"/>
  <c r="AP1601" i="1"/>
  <c r="AP1600" i="1"/>
  <c r="AP1617" i="1"/>
  <c r="AP1615" i="1"/>
  <c r="AP1585" i="1"/>
  <c r="AP1602" i="1"/>
  <c r="AP1631" i="1"/>
  <c r="AP1618" i="1"/>
  <c r="AQ1572" i="1"/>
  <c r="BF1572" i="1" s="1"/>
  <c r="AQ1580" i="1"/>
  <c r="BF1580" i="1" s="1"/>
  <c r="AQ1573" i="1"/>
  <c r="BF1573" i="1" s="1"/>
  <c r="AQ1559" i="1"/>
  <c r="BF1559" i="1" s="1"/>
  <c r="AQ1579" i="1"/>
  <c r="BF1579" i="1" s="1"/>
  <c r="AQ1539" i="1"/>
  <c r="BF1539" i="1" s="1"/>
  <c r="AQ1548" i="1"/>
  <c r="BF1548" i="1" s="1"/>
  <c r="AQ1534" i="1"/>
  <c r="BF1534" i="1" s="1"/>
  <c r="AQ1542" i="1"/>
  <c r="BF1542" i="1" s="1"/>
  <c r="AQ1582" i="1"/>
  <c r="BF1582" i="1" s="1"/>
  <c r="AQ1575" i="1"/>
  <c r="BF1575" i="1" s="1"/>
  <c r="AQ1541" i="1"/>
  <c r="BF1541" i="1" s="1"/>
  <c r="AQ1547" i="1"/>
  <c r="BF1547" i="1" s="1"/>
  <c r="AQ1564" i="1"/>
  <c r="BF1564" i="1" s="1"/>
  <c r="AQ1552" i="1"/>
  <c r="BF1552" i="1" s="1"/>
  <c r="AQ1540" i="1"/>
  <c r="BF1540" i="1" s="1"/>
  <c r="AQ1537" i="1"/>
  <c r="BF1537" i="1" s="1"/>
  <c r="AQ1535" i="1"/>
  <c r="BF1535" i="1" s="1"/>
  <c r="AQ1560" i="1"/>
  <c r="BF1560" i="1" s="1"/>
  <c r="AQ1562" i="1"/>
  <c r="BF1562" i="1" s="1"/>
  <c r="AQ1546" i="1"/>
  <c r="BF1546" i="1" s="1"/>
  <c r="AQ1549" i="1"/>
  <c r="BF1549" i="1" s="1"/>
  <c r="AQ1554" i="1"/>
  <c r="BF1554" i="1" s="1"/>
  <c r="AQ1574" i="1"/>
  <c r="BF1574" i="1" s="1"/>
  <c r="AQ1565" i="1"/>
  <c r="BF1565" i="1" s="1"/>
  <c r="AQ1558" i="1"/>
  <c r="BF1558" i="1" s="1"/>
  <c r="AQ1551" i="1"/>
  <c r="BF1551" i="1" s="1"/>
  <c r="AQ1536" i="1"/>
  <c r="BF1536" i="1" s="1"/>
  <c r="AQ1544" i="1"/>
  <c r="BF1544" i="1" s="1"/>
  <c r="AQ1530" i="1"/>
  <c r="BF1530" i="1" s="1"/>
  <c r="AQ1557" i="1"/>
  <c r="BF1557" i="1" s="1"/>
  <c r="AQ1569" i="1"/>
  <c r="BF1569" i="1" s="1"/>
  <c r="AQ1567" i="1"/>
  <c r="BF1567" i="1" s="1"/>
  <c r="AQ1570" i="1"/>
  <c r="BF1570" i="1" s="1"/>
  <c r="AQ1581" i="1"/>
  <c r="BF1581" i="1" s="1"/>
  <c r="AQ1553" i="1"/>
  <c r="BF1553" i="1" s="1"/>
  <c r="AQ1568" i="1"/>
  <c r="BF1568" i="1" s="1"/>
  <c r="AQ1571" i="1"/>
  <c r="BF1571" i="1" s="1"/>
  <c r="AQ1531" i="1"/>
  <c r="BF1531" i="1" s="1"/>
  <c r="AQ1533" i="1"/>
  <c r="BF1533" i="1" s="1"/>
  <c r="AQ1576" i="1"/>
  <c r="BF1576" i="1" s="1"/>
  <c r="AQ1578" i="1"/>
  <c r="BF1578" i="1" s="1"/>
  <c r="AQ1532" i="1"/>
  <c r="BF1532" i="1" s="1"/>
  <c r="AQ1550" i="1"/>
  <c r="BF1550" i="1" s="1"/>
  <c r="AQ1561" i="1"/>
  <c r="BF1561" i="1" s="1"/>
  <c r="AQ1577" i="1"/>
  <c r="BF1577" i="1" s="1"/>
  <c r="AQ1538" i="1"/>
  <c r="BF1538" i="1" s="1"/>
  <c r="AQ1543" i="1"/>
  <c r="BF1543" i="1" s="1"/>
  <c r="AQ1545" i="1"/>
  <c r="BF1545" i="1" s="1"/>
  <c r="AQ1556" i="1"/>
  <c r="BF1556" i="1" s="1"/>
  <c r="AQ1566" i="1"/>
  <c r="BF1566" i="1" s="1"/>
  <c r="AQ1563" i="1"/>
  <c r="BF1563" i="1" s="1"/>
  <c r="AQ1555" i="1"/>
  <c r="BF1555" i="1" s="1"/>
  <c r="AQ1583" i="1"/>
  <c r="BF1583" i="1" s="1"/>
  <c r="AQ1529" i="1"/>
  <c r="BF1529" i="1" s="1"/>
  <c r="BH1555" i="1" l="1"/>
  <c r="BI1555" i="1" s="1"/>
  <c r="BJ1555" i="1" s="1"/>
  <c r="BG1555" i="1"/>
  <c r="BH1576" i="1"/>
  <c r="BI1576" i="1" s="1"/>
  <c r="BJ1576" i="1" s="1"/>
  <c r="BG1576" i="1"/>
  <c r="BH1544" i="1"/>
  <c r="BI1544" i="1" s="1"/>
  <c r="BJ1544" i="1" s="1"/>
  <c r="BG1544" i="1"/>
  <c r="BH1537" i="1"/>
  <c r="BI1537" i="1" s="1"/>
  <c r="BJ1537" i="1" s="1"/>
  <c r="BG1537" i="1"/>
  <c r="BH1579" i="1"/>
  <c r="BI1579" i="1" s="1"/>
  <c r="BJ1579" i="1" s="1"/>
  <c r="BG1579" i="1"/>
  <c r="BH1550" i="1"/>
  <c r="BI1550" i="1" s="1"/>
  <c r="BJ1550" i="1" s="1"/>
  <c r="BG1550" i="1"/>
  <c r="BH1553" i="1"/>
  <c r="BI1553" i="1" s="1"/>
  <c r="BJ1553" i="1" s="1"/>
  <c r="BG1553" i="1"/>
  <c r="BH1536" i="1"/>
  <c r="BI1536" i="1" s="1"/>
  <c r="BJ1536" i="1" s="1"/>
  <c r="BG1536" i="1"/>
  <c r="BH1540" i="1"/>
  <c r="BI1540" i="1" s="1"/>
  <c r="BJ1540" i="1" s="1"/>
  <c r="BG1540" i="1"/>
  <c r="BH1559" i="1"/>
  <c r="BI1559" i="1" s="1"/>
  <c r="BJ1559" i="1" s="1"/>
  <c r="BG1559" i="1"/>
  <c r="BH1545" i="1"/>
  <c r="BI1545" i="1" s="1"/>
  <c r="BJ1545" i="1" s="1"/>
  <c r="BG1545" i="1"/>
  <c r="BH1568" i="1"/>
  <c r="BI1568" i="1" s="1"/>
  <c r="BJ1568" i="1" s="1"/>
  <c r="BG1568" i="1"/>
  <c r="BH1565" i="1"/>
  <c r="BI1565" i="1" s="1"/>
  <c r="BJ1565" i="1" s="1"/>
  <c r="BG1565" i="1"/>
  <c r="BH1547" i="1"/>
  <c r="BI1547" i="1" s="1"/>
  <c r="BJ1547" i="1" s="1"/>
  <c r="BG1547" i="1"/>
  <c r="BH1563" i="1"/>
  <c r="BI1563" i="1" s="1"/>
  <c r="BJ1563" i="1" s="1"/>
  <c r="BG1563" i="1"/>
  <c r="BH1543" i="1"/>
  <c r="BI1543" i="1" s="1"/>
  <c r="BJ1543" i="1" s="1"/>
  <c r="BG1543" i="1"/>
  <c r="BH1533" i="1"/>
  <c r="BI1533" i="1" s="1"/>
  <c r="BJ1533" i="1" s="1"/>
  <c r="BG1533" i="1"/>
  <c r="BH1569" i="1"/>
  <c r="BI1569" i="1" s="1"/>
  <c r="BJ1569" i="1" s="1"/>
  <c r="BG1569" i="1"/>
  <c r="BH1574" i="1"/>
  <c r="BI1574" i="1" s="1"/>
  <c r="BJ1574" i="1" s="1"/>
  <c r="BG1574" i="1"/>
  <c r="BH1562" i="1"/>
  <c r="BI1562" i="1" s="1"/>
  <c r="BJ1562" i="1" s="1"/>
  <c r="BG1562" i="1"/>
  <c r="BH1541" i="1"/>
  <c r="BI1541" i="1" s="1"/>
  <c r="BJ1541" i="1" s="1"/>
  <c r="BG1541" i="1"/>
  <c r="BH1534" i="1"/>
  <c r="BI1534" i="1" s="1"/>
  <c r="BJ1534" i="1" s="1"/>
  <c r="BG1534" i="1"/>
  <c r="BH1529" i="1"/>
  <c r="BI1529" i="1" s="1"/>
  <c r="BJ1529" i="1" s="1"/>
  <c r="BG1529" i="1"/>
  <c r="BH1566" i="1"/>
  <c r="BI1566" i="1" s="1"/>
  <c r="BJ1566" i="1" s="1"/>
  <c r="BG1566" i="1"/>
  <c r="BH1538" i="1"/>
  <c r="BI1538" i="1" s="1"/>
  <c r="BJ1538" i="1" s="1"/>
  <c r="BG1538" i="1"/>
  <c r="BH1532" i="1"/>
  <c r="BI1532" i="1" s="1"/>
  <c r="BJ1532" i="1" s="1"/>
  <c r="BG1532" i="1"/>
  <c r="BH1531" i="1"/>
  <c r="BI1531" i="1" s="1"/>
  <c r="BJ1531" i="1" s="1"/>
  <c r="BG1531" i="1"/>
  <c r="BH1581" i="1"/>
  <c r="BI1581" i="1" s="1"/>
  <c r="BJ1581" i="1" s="1"/>
  <c r="BG1581" i="1"/>
  <c r="BH1557" i="1"/>
  <c r="BI1557" i="1" s="1"/>
  <c r="BJ1557" i="1" s="1"/>
  <c r="BG1557" i="1"/>
  <c r="BH1551" i="1"/>
  <c r="BI1551" i="1" s="1"/>
  <c r="BJ1551" i="1" s="1"/>
  <c r="BG1551" i="1"/>
  <c r="BH1554" i="1"/>
  <c r="BI1554" i="1" s="1"/>
  <c r="BJ1554" i="1" s="1"/>
  <c r="BG1554" i="1"/>
  <c r="BH1560" i="1"/>
  <c r="BI1560" i="1" s="1"/>
  <c r="BJ1560" i="1" s="1"/>
  <c r="BG1560" i="1"/>
  <c r="BH1552" i="1"/>
  <c r="BI1552" i="1" s="1"/>
  <c r="BJ1552" i="1" s="1"/>
  <c r="BG1552" i="1"/>
  <c r="BH1575" i="1"/>
  <c r="BI1575" i="1" s="1"/>
  <c r="BJ1575" i="1" s="1"/>
  <c r="BG1575" i="1"/>
  <c r="BH1548" i="1"/>
  <c r="BI1548" i="1" s="1"/>
  <c r="BJ1548" i="1" s="1"/>
  <c r="BG1548" i="1"/>
  <c r="BH1573" i="1"/>
  <c r="BI1573" i="1" s="1"/>
  <c r="BJ1573" i="1" s="1"/>
  <c r="BG1573" i="1"/>
  <c r="BH1561" i="1"/>
  <c r="BI1561" i="1" s="1"/>
  <c r="BJ1561" i="1" s="1"/>
  <c r="BG1561" i="1"/>
  <c r="BH1567" i="1"/>
  <c r="BI1567" i="1" s="1"/>
  <c r="BJ1567" i="1" s="1"/>
  <c r="BG1567" i="1"/>
  <c r="BH1546" i="1"/>
  <c r="BI1546" i="1" s="1"/>
  <c r="BJ1546" i="1" s="1"/>
  <c r="BG1546" i="1"/>
  <c r="BH1542" i="1"/>
  <c r="BI1542" i="1" s="1"/>
  <c r="BJ1542" i="1" s="1"/>
  <c r="BG1542" i="1"/>
  <c r="BH1572" i="1"/>
  <c r="BI1572" i="1" s="1"/>
  <c r="BJ1572" i="1" s="1"/>
  <c r="BG1572" i="1"/>
  <c r="BH1583" i="1"/>
  <c r="BI1583" i="1" s="1"/>
  <c r="BJ1583" i="1" s="1"/>
  <c r="BG1583" i="1"/>
  <c r="BH1556" i="1"/>
  <c r="BI1556" i="1" s="1"/>
  <c r="BJ1556" i="1" s="1"/>
  <c r="BG1556" i="1"/>
  <c r="BH1577" i="1"/>
  <c r="BI1577" i="1" s="1"/>
  <c r="BJ1577" i="1" s="1"/>
  <c r="BG1577" i="1"/>
  <c r="BH1578" i="1"/>
  <c r="BI1578" i="1" s="1"/>
  <c r="BJ1578" i="1" s="1"/>
  <c r="BG1578" i="1"/>
  <c r="BH1571" i="1"/>
  <c r="BI1571" i="1" s="1"/>
  <c r="BJ1571" i="1" s="1"/>
  <c r="BG1571" i="1"/>
  <c r="BH1570" i="1"/>
  <c r="BI1570" i="1" s="1"/>
  <c r="BJ1570" i="1" s="1"/>
  <c r="BG1570" i="1"/>
  <c r="BH1530" i="1"/>
  <c r="BI1530" i="1" s="1"/>
  <c r="BJ1530" i="1" s="1"/>
  <c r="BG1530" i="1"/>
  <c r="BH1558" i="1"/>
  <c r="BI1558" i="1" s="1"/>
  <c r="BJ1558" i="1" s="1"/>
  <c r="BG1558" i="1"/>
  <c r="BH1549" i="1"/>
  <c r="BI1549" i="1" s="1"/>
  <c r="BJ1549" i="1" s="1"/>
  <c r="BG1549" i="1"/>
  <c r="BH1535" i="1"/>
  <c r="BI1535" i="1" s="1"/>
  <c r="BJ1535" i="1" s="1"/>
  <c r="BG1535" i="1"/>
  <c r="BH1564" i="1"/>
  <c r="BI1564" i="1" s="1"/>
  <c r="BJ1564" i="1" s="1"/>
  <c r="BG1564" i="1"/>
  <c r="BH1582" i="1"/>
  <c r="BI1582" i="1" s="1"/>
  <c r="BJ1582" i="1" s="1"/>
  <c r="BG1582" i="1"/>
  <c r="BH1539" i="1"/>
  <c r="BI1539" i="1" s="1"/>
  <c r="BJ1539" i="1" s="1"/>
  <c r="BG1539" i="1"/>
  <c r="BH1580" i="1"/>
  <c r="BI1580" i="1" s="1"/>
  <c r="BJ1580" i="1" s="1"/>
  <c r="BG1580" i="1"/>
  <c r="AP1646" i="1"/>
  <c r="AP1641" i="1"/>
  <c r="AP1683" i="1"/>
  <c r="AP1670" i="1"/>
  <c r="AP1632" i="1"/>
  <c r="AP1671" i="1"/>
  <c r="AP1658" i="1"/>
  <c r="AP1676" i="1"/>
  <c r="AP1663" i="1"/>
  <c r="AP1650" i="1"/>
  <c r="AP1681" i="1"/>
  <c r="AP1672" i="1"/>
  <c r="AP1659" i="1"/>
  <c r="AP1640" i="1"/>
  <c r="AP1635" i="1"/>
  <c r="AP1680" i="1"/>
  <c r="AP1667" i="1"/>
  <c r="AP1654" i="1"/>
  <c r="AP1677" i="1"/>
  <c r="AP1668" i="1"/>
  <c r="AP1655" i="1"/>
  <c r="AP1669" i="1"/>
  <c r="AP1660" i="1"/>
  <c r="AP1647" i="1"/>
  <c r="AP1634" i="1"/>
  <c r="AP1665" i="1"/>
  <c r="AP1656" i="1"/>
  <c r="AP1643" i="1"/>
  <c r="AP1678" i="1"/>
  <c r="AP1648" i="1"/>
  <c r="AP1642" i="1"/>
  <c r="AP1673" i="1"/>
  <c r="AP1664" i="1"/>
  <c r="AP1651" i="1"/>
  <c r="AP1638" i="1"/>
  <c r="AP1661" i="1"/>
  <c r="AP1652" i="1"/>
  <c r="AP1639" i="1"/>
  <c r="AP1653" i="1"/>
  <c r="AP1644" i="1"/>
  <c r="AP1682" i="1"/>
  <c r="AP1649" i="1"/>
  <c r="AP1657" i="1"/>
  <c r="AP1637" i="1"/>
  <c r="AP1675" i="1"/>
  <c r="AP1666" i="1"/>
  <c r="AP1633" i="1"/>
  <c r="AP1645" i="1"/>
  <c r="AP1679" i="1"/>
  <c r="AP1662" i="1"/>
  <c r="AP1636" i="1"/>
  <c r="AP1674" i="1"/>
  <c r="AQ1590" i="1"/>
  <c r="BF1590" i="1" s="1"/>
  <c r="AQ1600" i="1"/>
  <c r="BF1600" i="1" s="1"/>
  <c r="AQ1617" i="1"/>
  <c r="BF1617" i="1" s="1"/>
  <c r="AQ1612" i="1"/>
  <c r="BF1612" i="1" s="1"/>
  <c r="AQ1629" i="1"/>
  <c r="BF1629" i="1" s="1"/>
  <c r="AQ1606" i="1"/>
  <c r="BF1606" i="1" s="1"/>
  <c r="AQ1620" i="1"/>
  <c r="BF1620" i="1" s="1"/>
  <c r="AQ1615" i="1"/>
  <c r="BF1615" i="1" s="1"/>
  <c r="AQ1585" i="1"/>
  <c r="BF1585" i="1" s="1"/>
  <c r="AQ1604" i="1"/>
  <c r="BF1604" i="1" s="1"/>
  <c r="AQ1610" i="1"/>
  <c r="BF1610" i="1" s="1"/>
  <c r="AQ1619" i="1"/>
  <c r="BF1619" i="1" s="1"/>
  <c r="AQ1624" i="1"/>
  <c r="BF1624" i="1" s="1"/>
  <c r="AQ1616" i="1"/>
  <c r="BF1616" i="1" s="1"/>
  <c r="AQ1611" i="1"/>
  <c r="BF1611" i="1" s="1"/>
  <c r="AQ1591" i="1"/>
  <c r="BF1591" i="1" s="1"/>
  <c r="AQ1621" i="1"/>
  <c r="BF1621" i="1" s="1"/>
  <c r="AQ1630" i="1"/>
  <c r="BF1630" i="1" s="1"/>
  <c r="AQ1608" i="1"/>
  <c r="BF1608" i="1" s="1"/>
  <c r="AQ1587" i="1"/>
  <c r="BF1587" i="1" s="1"/>
  <c r="AQ1609" i="1"/>
  <c r="BF1609" i="1" s="1"/>
  <c r="AQ1605" i="1"/>
  <c r="BF1605" i="1" s="1"/>
  <c r="AQ1599" i="1"/>
  <c r="BF1599" i="1" s="1"/>
  <c r="AQ1601" i="1"/>
  <c r="BF1601" i="1" s="1"/>
  <c r="AQ1625" i="1"/>
  <c r="BF1625" i="1" s="1"/>
  <c r="AQ1596" i="1"/>
  <c r="BF1596" i="1" s="1"/>
  <c r="AQ1613" i="1"/>
  <c r="BF1613" i="1" s="1"/>
  <c r="AQ1592" i="1"/>
  <c r="BF1592" i="1" s="1"/>
  <c r="AQ1598" i="1"/>
  <c r="BF1598" i="1" s="1"/>
  <c r="AQ1603" i="1"/>
  <c r="BF1603" i="1" s="1"/>
  <c r="AQ1607" i="1"/>
  <c r="BF1607" i="1" s="1"/>
  <c r="AQ1622" i="1"/>
  <c r="BF1622" i="1" s="1"/>
  <c r="AQ1602" i="1"/>
  <c r="BF1602" i="1" s="1"/>
  <c r="AQ1594" i="1"/>
  <c r="BF1594" i="1" s="1"/>
  <c r="AQ1623" i="1"/>
  <c r="BF1623" i="1" s="1"/>
  <c r="AQ1628" i="1"/>
  <c r="BF1628" i="1" s="1"/>
  <c r="AQ1627" i="1"/>
  <c r="BF1627" i="1" s="1"/>
  <c r="AQ1618" i="1"/>
  <c r="BF1618" i="1" s="1"/>
  <c r="AQ1586" i="1"/>
  <c r="BF1586" i="1" s="1"/>
  <c r="AQ1626" i="1"/>
  <c r="BF1626" i="1" s="1"/>
  <c r="AQ1593" i="1"/>
  <c r="BF1593" i="1" s="1"/>
  <c r="AQ1597" i="1"/>
  <c r="BF1597" i="1" s="1"/>
  <c r="AQ1595" i="1"/>
  <c r="BF1595" i="1" s="1"/>
  <c r="AQ1589" i="1"/>
  <c r="BF1589" i="1" s="1"/>
  <c r="AQ1588" i="1"/>
  <c r="BF1588" i="1" s="1"/>
  <c r="AQ1584" i="1"/>
  <c r="BF1584" i="1" s="1"/>
  <c r="AQ1614" i="1"/>
  <c r="BF1614" i="1" s="1"/>
  <c r="BH1584" i="1" l="1"/>
  <c r="BI1584" i="1" s="1"/>
  <c r="BJ1584" i="1" s="1"/>
  <c r="BG1584" i="1"/>
  <c r="BH1594" i="1"/>
  <c r="BI1594" i="1" s="1"/>
  <c r="BJ1594" i="1" s="1"/>
  <c r="BG1594" i="1"/>
  <c r="BH1596" i="1"/>
  <c r="BI1596" i="1" s="1"/>
  <c r="BJ1596" i="1" s="1"/>
  <c r="BG1596" i="1"/>
  <c r="BH1630" i="1"/>
  <c r="BI1630" i="1" s="1"/>
  <c r="BJ1630" i="1" s="1"/>
  <c r="BG1630" i="1"/>
  <c r="BH1604" i="1"/>
  <c r="BI1604" i="1" s="1"/>
  <c r="BJ1604" i="1" s="1"/>
  <c r="BG1604" i="1"/>
  <c r="BH1600" i="1"/>
  <c r="BI1600" i="1" s="1"/>
  <c r="BJ1600" i="1" s="1"/>
  <c r="BG1600" i="1"/>
  <c r="BH1593" i="1"/>
  <c r="BI1593" i="1" s="1"/>
  <c r="BJ1593" i="1" s="1"/>
  <c r="BG1593" i="1"/>
  <c r="BH1598" i="1"/>
  <c r="BI1598" i="1" s="1"/>
  <c r="BJ1598" i="1" s="1"/>
  <c r="BG1598" i="1"/>
  <c r="BH1609" i="1"/>
  <c r="BI1609" i="1" s="1"/>
  <c r="BJ1609" i="1" s="1"/>
  <c r="BG1609" i="1"/>
  <c r="BH1624" i="1"/>
  <c r="BI1624" i="1" s="1"/>
  <c r="BJ1624" i="1" s="1"/>
  <c r="BG1624" i="1"/>
  <c r="BH1629" i="1"/>
  <c r="BI1629" i="1" s="1"/>
  <c r="BJ1629" i="1" s="1"/>
  <c r="BG1629" i="1"/>
  <c r="BH1618" i="1"/>
  <c r="BI1618" i="1" s="1"/>
  <c r="BJ1618" i="1" s="1"/>
  <c r="BG1618" i="1"/>
  <c r="BH1603" i="1"/>
  <c r="BI1603" i="1" s="1"/>
  <c r="BJ1603" i="1" s="1"/>
  <c r="BG1603" i="1"/>
  <c r="BH1605" i="1"/>
  <c r="BI1605" i="1" s="1"/>
  <c r="BJ1605" i="1" s="1"/>
  <c r="BG1605" i="1"/>
  <c r="BH1616" i="1"/>
  <c r="BI1616" i="1" s="1"/>
  <c r="BJ1616" i="1" s="1"/>
  <c r="BG1616" i="1"/>
  <c r="BH1606" i="1"/>
  <c r="BI1606" i="1" s="1"/>
  <c r="BJ1606" i="1" s="1"/>
  <c r="BG1606" i="1"/>
  <c r="BH1588" i="1"/>
  <c r="BI1588" i="1" s="1"/>
  <c r="BJ1588" i="1" s="1"/>
  <c r="BG1588" i="1"/>
  <c r="BH1627" i="1"/>
  <c r="BI1627" i="1" s="1"/>
  <c r="BJ1627" i="1" s="1"/>
  <c r="BG1627" i="1"/>
  <c r="BH1602" i="1"/>
  <c r="BI1602" i="1" s="1"/>
  <c r="BJ1602" i="1" s="1"/>
  <c r="BG1602" i="1"/>
  <c r="BH1625" i="1"/>
  <c r="BI1625" i="1" s="1"/>
  <c r="BJ1625" i="1" s="1"/>
  <c r="BG1625" i="1"/>
  <c r="BH1621" i="1"/>
  <c r="BI1621" i="1" s="1"/>
  <c r="BJ1621" i="1" s="1"/>
  <c r="BG1621" i="1"/>
  <c r="BH1585" i="1"/>
  <c r="BI1585" i="1" s="1"/>
  <c r="BJ1585" i="1" s="1"/>
  <c r="BG1585" i="1"/>
  <c r="BH1590" i="1"/>
  <c r="BI1590" i="1" s="1"/>
  <c r="BJ1590" i="1" s="1"/>
  <c r="BG1590" i="1"/>
  <c r="BH1589" i="1"/>
  <c r="BI1589" i="1" s="1"/>
  <c r="BJ1589" i="1" s="1"/>
  <c r="BG1589" i="1"/>
  <c r="BH1626" i="1"/>
  <c r="BI1626" i="1" s="1"/>
  <c r="BJ1626" i="1" s="1"/>
  <c r="BG1626" i="1"/>
  <c r="BH1628" i="1"/>
  <c r="BI1628" i="1" s="1"/>
  <c r="BJ1628" i="1" s="1"/>
  <c r="BG1628" i="1"/>
  <c r="BH1622" i="1"/>
  <c r="BI1622" i="1" s="1"/>
  <c r="BJ1622" i="1" s="1"/>
  <c r="BG1622" i="1"/>
  <c r="BH1592" i="1"/>
  <c r="BI1592" i="1" s="1"/>
  <c r="BJ1592" i="1" s="1"/>
  <c r="BG1592" i="1"/>
  <c r="BH1601" i="1"/>
  <c r="BI1601" i="1" s="1"/>
  <c r="BJ1601" i="1" s="1"/>
  <c r="BG1601" i="1"/>
  <c r="BH1587" i="1"/>
  <c r="BI1587" i="1" s="1"/>
  <c r="BJ1587" i="1" s="1"/>
  <c r="BG1587" i="1"/>
  <c r="BH1591" i="1"/>
  <c r="BI1591" i="1" s="1"/>
  <c r="BJ1591" i="1" s="1"/>
  <c r="BG1591" i="1"/>
  <c r="BH1619" i="1"/>
  <c r="BI1619" i="1" s="1"/>
  <c r="BJ1619" i="1" s="1"/>
  <c r="BG1619" i="1"/>
  <c r="BH1615" i="1"/>
  <c r="BI1615" i="1" s="1"/>
  <c r="BJ1615" i="1" s="1"/>
  <c r="BG1615" i="1"/>
  <c r="BH1612" i="1"/>
  <c r="BI1612" i="1" s="1"/>
  <c r="BJ1612" i="1" s="1"/>
  <c r="BG1612" i="1"/>
  <c r="BH1597" i="1"/>
  <c r="BI1597" i="1" s="1"/>
  <c r="BJ1597" i="1" s="1"/>
  <c r="BG1597" i="1"/>
  <c r="BH1614" i="1"/>
  <c r="BI1614" i="1" s="1"/>
  <c r="BJ1614" i="1" s="1"/>
  <c r="BG1614" i="1"/>
  <c r="BH1595" i="1"/>
  <c r="BI1595" i="1" s="1"/>
  <c r="BJ1595" i="1" s="1"/>
  <c r="BG1595" i="1"/>
  <c r="BH1586" i="1"/>
  <c r="BI1586" i="1" s="1"/>
  <c r="BJ1586" i="1" s="1"/>
  <c r="BG1586" i="1"/>
  <c r="BH1623" i="1"/>
  <c r="BI1623" i="1" s="1"/>
  <c r="BJ1623" i="1" s="1"/>
  <c r="BG1623" i="1"/>
  <c r="BH1607" i="1"/>
  <c r="BI1607" i="1" s="1"/>
  <c r="BJ1607" i="1" s="1"/>
  <c r="BG1607" i="1"/>
  <c r="BH1613" i="1"/>
  <c r="BI1613" i="1" s="1"/>
  <c r="BJ1613" i="1" s="1"/>
  <c r="BG1613" i="1"/>
  <c r="BH1599" i="1"/>
  <c r="BI1599" i="1" s="1"/>
  <c r="BJ1599" i="1" s="1"/>
  <c r="BG1599" i="1"/>
  <c r="BH1608" i="1"/>
  <c r="BI1608" i="1" s="1"/>
  <c r="BJ1608" i="1" s="1"/>
  <c r="BG1608" i="1"/>
  <c r="BH1611" i="1"/>
  <c r="BI1611" i="1" s="1"/>
  <c r="BJ1611" i="1" s="1"/>
  <c r="BG1611" i="1"/>
  <c r="BH1610" i="1"/>
  <c r="BI1610" i="1" s="1"/>
  <c r="BJ1610" i="1" s="1"/>
  <c r="BG1610" i="1"/>
  <c r="BH1620" i="1"/>
  <c r="BI1620" i="1" s="1"/>
  <c r="BJ1620" i="1" s="1"/>
  <c r="BG1620" i="1"/>
  <c r="BH1617" i="1"/>
  <c r="BI1617" i="1" s="1"/>
  <c r="BJ1617" i="1" s="1"/>
  <c r="BG1617" i="1"/>
  <c r="AP1685" i="1"/>
  <c r="AP1695" i="1"/>
  <c r="AP1699" i="1"/>
  <c r="AP1698" i="1"/>
  <c r="AP1687" i="1"/>
  <c r="AP1701" i="1"/>
  <c r="AP1693" i="1"/>
  <c r="AP1702" i="1"/>
  <c r="AP1706" i="1"/>
  <c r="AP1700" i="1"/>
  <c r="AP1705" i="1"/>
  <c r="AP1694" i="1"/>
  <c r="AP1696" i="1"/>
  <c r="AP1697" i="1"/>
  <c r="AP1688" i="1"/>
  <c r="AP1704" i="1"/>
  <c r="AP1686" i="1"/>
  <c r="AP1690" i="1"/>
  <c r="AP1684" i="1"/>
  <c r="AP1689" i="1"/>
  <c r="AP1691" i="1"/>
  <c r="AP1703" i="1"/>
  <c r="AP1692" i="1"/>
  <c r="AQ1662" i="1"/>
  <c r="BF1662" i="1" s="1"/>
  <c r="AQ1634" i="1"/>
  <c r="BF1634" i="1" s="1"/>
  <c r="AQ1663" i="1"/>
  <c r="BF1663" i="1" s="1"/>
  <c r="AQ1648" i="1"/>
  <c r="BF1648" i="1" s="1"/>
  <c r="AQ1658" i="1"/>
  <c r="BF1658" i="1" s="1"/>
  <c r="AQ1636" i="1"/>
  <c r="BF1636" i="1" s="1"/>
  <c r="AQ1656" i="1"/>
  <c r="BF1656" i="1" s="1"/>
  <c r="AQ1676" i="1"/>
  <c r="BF1676" i="1" s="1"/>
  <c r="AQ1674" i="1"/>
  <c r="BF1674" i="1" s="1"/>
  <c r="AQ1635" i="1"/>
  <c r="BF1635" i="1" s="1"/>
  <c r="AQ1641" i="1"/>
  <c r="BF1641" i="1" s="1"/>
  <c r="AQ1670" i="1"/>
  <c r="BF1670" i="1" s="1"/>
  <c r="AQ1673" i="1"/>
  <c r="BF1673" i="1" s="1"/>
  <c r="AQ1632" i="1"/>
  <c r="BF1632" i="1" s="1"/>
  <c r="AQ1655" i="1"/>
  <c r="BF1655" i="1" s="1"/>
  <c r="AQ1646" i="1"/>
  <c r="BF1646" i="1" s="1"/>
  <c r="AQ1665" i="1"/>
  <c r="BF1665" i="1" s="1"/>
  <c r="AQ1645" i="1"/>
  <c r="BF1645" i="1" s="1"/>
  <c r="AQ1657" i="1"/>
  <c r="BF1657" i="1" s="1"/>
  <c r="AQ1652" i="1"/>
  <c r="BF1652" i="1" s="1"/>
  <c r="AQ1659" i="1"/>
  <c r="BF1659" i="1" s="1"/>
  <c r="AQ1637" i="1"/>
  <c r="BF1637" i="1" s="1"/>
  <c r="AQ1681" i="1"/>
  <c r="BF1681" i="1" s="1"/>
  <c r="AQ1651" i="1"/>
  <c r="BF1651" i="1" s="1"/>
  <c r="AQ1660" i="1"/>
  <c r="BF1660" i="1" s="1"/>
  <c r="AQ1671" i="1"/>
  <c r="BF1671" i="1" s="1"/>
  <c r="AQ1638" i="1"/>
  <c r="BF1638" i="1" s="1"/>
  <c r="AQ1675" i="1"/>
  <c r="BF1675" i="1" s="1"/>
  <c r="AQ1677" i="1"/>
  <c r="BF1677" i="1" s="1"/>
  <c r="AQ1667" i="1"/>
  <c r="BF1667" i="1" s="1"/>
  <c r="AQ1654" i="1"/>
  <c r="BF1654" i="1" s="1"/>
  <c r="AQ1661" i="1"/>
  <c r="BF1661" i="1" s="1"/>
  <c r="AQ1644" i="1"/>
  <c r="BF1644" i="1" s="1"/>
  <c r="AQ1633" i="1"/>
  <c r="BF1633" i="1" s="1"/>
  <c r="AQ1653" i="1"/>
  <c r="BF1653" i="1" s="1"/>
  <c r="AQ1664" i="1"/>
  <c r="BF1664" i="1" s="1"/>
  <c r="AQ1668" i="1"/>
  <c r="BF1668" i="1" s="1"/>
  <c r="AQ1640" i="1"/>
  <c r="BF1640" i="1" s="1"/>
  <c r="AQ1682" i="1"/>
  <c r="BF1682" i="1" s="1"/>
  <c r="AQ1672" i="1"/>
  <c r="BF1672" i="1" s="1"/>
  <c r="AQ1666" i="1"/>
  <c r="BF1666" i="1" s="1"/>
  <c r="AQ1680" i="1"/>
  <c r="BF1680" i="1" s="1"/>
  <c r="AQ1643" i="1"/>
  <c r="BF1643" i="1" s="1"/>
  <c r="AQ1650" i="1"/>
  <c r="BF1650" i="1" s="1"/>
  <c r="AQ1678" i="1"/>
  <c r="BF1678" i="1" s="1"/>
  <c r="AQ1631" i="1"/>
  <c r="BF1631" i="1" s="1"/>
  <c r="AQ1679" i="1"/>
  <c r="BF1679" i="1" s="1"/>
  <c r="AQ1669" i="1"/>
  <c r="BF1669" i="1" s="1"/>
  <c r="AQ1642" i="1"/>
  <c r="BF1642" i="1" s="1"/>
  <c r="AQ1649" i="1"/>
  <c r="BF1649" i="1" s="1"/>
  <c r="AQ1647" i="1"/>
  <c r="BF1647" i="1" s="1"/>
  <c r="AQ1639" i="1"/>
  <c r="BF1639" i="1" s="1"/>
  <c r="BH1679" i="1" l="1"/>
  <c r="BI1679" i="1" s="1"/>
  <c r="BJ1679" i="1" s="1"/>
  <c r="BG1679" i="1"/>
  <c r="BH1653" i="1"/>
  <c r="BI1653" i="1" s="1"/>
  <c r="BJ1653" i="1" s="1"/>
  <c r="BG1653" i="1"/>
  <c r="BH1681" i="1"/>
  <c r="BI1681" i="1" s="1"/>
  <c r="BJ1681" i="1" s="1"/>
  <c r="BG1681" i="1"/>
  <c r="BH1641" i="1"/>
  <c r="BI1641" i="1" s="1"/>
  <c r="BJ1641" i="1" s="1"/>
  <c r="BG1641" i="1"/>
  <c r="BH1680" i="1"/>
  <c r="BI1680" i="1" s="1"/>
  <c r="BJ1680" i="1" s="1"/>
  <c r="BG1680" i="1"/>
  <c r="BH1633" i="1"/>
  <c r="BI1633" i="1" s="1"/>
  <c r="BJ1633" i="1" s="1"/>
  <c r="BG1633" i="1"/>
  <c r="BH1671" i="1"/>
  <c r="BI1671" i="1" s="1"/>
  <c r="BJ1671" i="1" s="1"/>
  <c r="BG1671" i="1"/>
  <c r="BH1632" i="1"/>
  <c r="BI1632" i="1" s="1"/>
  <c r="BJ1632" i="1" s="1"/>
  <c r="BG1632" i="1"/>
  <c r="BH1634" i="1"/>
  <c r="BI1634" i="1" s="1"/>
  <c r="BJ1634" i="1" s="1"/>
  <c r="BG1634" i="1"/>
  <c r="BH1647" i="1"/>
  <c r="BI1647" i="1" s="1"/>
  <c r="BJ1647" i="1" s="1"/>
  <c r="BG1647" i="1"/>
  <c r="BH1643" i="1"/>
  <c r="BI1643" i="1" s="1"/>
  <c r="BJ1643" i="1" s="1"/>
  <c r="BG1643" i="1"/>
  <c r="BH1654" i="1"/>
  <c r="BI1654" i="1" s="1"/>
  <c r="BJ1654" i="1" s="1"/>
  <c r="BG1654" i="1"/>
  <c r="BH1655" i="1"/>
  <c r="BI1655" i="1" s="1"/>
  <c r="BJ1655" i="1" s="1"/>
  <c r="BG1655" i="1"/>
  <c r="BH1663" i="1"/>
  <c r="BI1663" i="1" s="1"/>
  <c r="BJ1663" i="1" s="1"/>
  <c r="BG1663" i="1"/>
  <c r="BH1649" i="1"/>
  <c r="BI1649" i="1" s="1"/>
  <c r="BJ1649" i="1" s="1"/>
  <c r="BG1649" i="1"/>
  <c r="BH1631" i="1"/>
  <c r="BI1631" i="1" s="1"/>
  <c r="BJ1631" i="1" s="1"/>
  <c r="BG1631" i="1"/>
  <c r="BH1640" i="1"/>
  <c r="BI1640" i="1" s="1"/>
  <c r="BJ1640" i="1" s="1"/>
  <c r="BG1640" i="1"/>
  <c r="BH1667" i="1"/>
  <c r="BI1667" i="1" s="1"/>
  <c r="BJ1667" i="1" s="1"/>
  <c r="BG1667" i="1"/>
  <c r="BH1637" i="1"/>
  <c r="BI1637" i="1" s="1"/>
  <c r="BJ1637" i="1" s="1"/>
  <c r="BG1637" i="1"/>
  <c r="BH1645" i="1"/>
  <c r="BI1645" i="1" s="1"/>
  <c r="BJ1645" i="1" s="1"/>
  <c r="BG1645" i="1"/>
  <c r="BH1635" i="1"/>
  <c r="BI1635" i="1" s="1"/>
  <c r="BJ1635" i="1" s="1"/>
  <c r="BG1635" i="1"/>
  <c r="BH1636" i="1"/>
  <c r="BI1636" i="1" s="1"/>
  <c r="BJ1636" i="1" s="1"/>
  <c r="BG1636" i="1"/>
  <c r="BH1642" i="1"/>
  <c r="BI1642" i="1" s="1"/>
  <c r="BJ1642" i="1" s="1"/>
  <c r="BG1642" i="1"/>
  <c r="BH1678" i="1"/>
  <c r="BI1678" i="1" s="1"/>
  <c r="BJ1678" i="1" s="1"/>
  <c r="BG1678" i="1"/>
  <c r="BH1666" i="1"/>
  <c r="BI1666" i="1" s="1"/>
  <c r="BJ1666" i="1" s="1"/>
  <c r="BG1666" i="1"/>
  <c r="BH1668" i="1"/>
  <c r="BI1668" i="1" s="1"/>
  <c r="BJ1668" i="1" s="1"/>
  <c r="BG1668" i="1"/>
  <c r="BH1644" i="1"/>
  <c r="BI1644" i="1" s="1"/>
  <c r="BJ1644" i="1" s="1"/>
  <c r="BG1644" i="1"/>
  <c r="BH1677" i="1"/>
  <c r="BI1677" i="1" s="1"/>
  <c r="BJ1677" i="1" s="1"/>
  <c r="BG1677" i="1"/>
  <c r="BH1660" i="1"/>
  <c r="BI1660" i="1" s="1"/>
  <c r="BJ1660" i="1" s="1"/>
  <c r="BG1660" i="1"/>
  <c r="BH1659" i="1"/>
  <c r="BI1659" i="1" s="1"/>
  <c r="BJ1659" i="1" s="1"/>
  <c r="BG1659" i="1"/>
  <c r="BH1665" i="1"/>
  <c r="BI1665" i="1" s="1"/>
  <c r="BJ1665" i="1" s="1"/>
  <c r="BG1665" i="1"/>
  <c r="BH1673" i="1"/>
  <c r="BI1673" i="1" s="1"/>
  <c r="BJ1673" i="1" s="1"/>
  <c r="BG1673" i="1"/>
  <c r="BH1674" i="1"/>
  <c r="BI1674" i="1" s="1"/>
  <c r="BJ1674" i="1" s="1"/>
  <c r="BG1674" i="1"/>
  <c r="BH1658" i="1"/>
  <c r="BI1658" i="1" s="1"/>
  <c r="BJ1658" i="1" s="1"/>
  <c r="BG1658" i="1"/>
  <c r="BH1662" i="1"/>
  <c r="BI1662" i="1" s="1"/>
  <c r="BJ1662" i="1" s="1"/>
  <c r="BG1662" i="1"/>
  <c r="BH1682" i="1"/>
  <c r="BI1682" i="1" s="1"/>
  <c r="BJ1682" i="1" s="1"/>
  <c r="BG1682" i="1"/>
  <c r="BH1638" i="1"/>
  <c r="BI1638" i="1" s="1"/>
  <c r="BJ1638" i="1" s="1"/>
  <c r="BG1638" i="1"/>
  <c r="BH1657" i="1"/>
  <c r="BI1657" i="1" s="1"/>
  <c r="BJ1657" i="1" s="1"/>
  <c r="BG1657" i="1"/>
  <c r="BH1656" i="1"/>
  <c r="BI1656" i="1" s="1"/>
  <c r="BJ1656" i="1" s="1"/>
  <c r="BG1656" i="1"/>
  <c r="BH1639" i="1"/>
  <c r="BI1639" i="1" s="1"/>
  <c r="BJ1639" i="1" s="1"/>
  <c r="BG1639" i="1"/>
  <c r="BH1669" i="1"/>
  <c r="BI1669" i="1" s="1"/>
  <c r="BJ1669" i="1" s="1"/>
  <c r="BG1669" i="1"/>
  <c r="BH1650" i="1"/>
  <c r="BI1650" i="1" s="1"/>
  <c r="BJ1650" i="1" s="1"/>
  <c r="BG1650" i="1"/>
  <c r="BH1672" i="1"/>
  <c r="BI1672" i="1" s="1"/>
  <c r="BJ1672" i="1" s="1"/>
  <c r="BG1672" i="1"/>
  <c r="BH1664" i="1"/>
  <c r="BI1664" i="1" s="1"/>
  <c r="BJ1664" i="1" s="1"/>
  <c r="BG1664" i="1"/>
  <c r="BH1661" i="1"/>
  <c r="BI1661" i="1" s="1"/>
  <c r="BJ1661" i="1" s="1"/>
  <c r="BG1661" i="1"/>
  <c r="BH1675" i="1"/>
  <c r="BI1675" i="1" s="1"/>
  <c r="BJ1675" i="1" s="1"/>
  <c r="BG1675" i="1"/>
  <c r="BH1651" i="1"/>
  <c r="BI1651" i="1" s="1"/>
  <c r="BJ1651" i="1" s="1"/>
  <c r="BG1651" i="1"/>
  <c r="BH1652" i="1"/>
  <c r="BI1652" i="1" s="1"/>
  <c r="BJ1652" i="1" s="1"/>
  <c r="BG1652" i="1"/>
  <c r="BH1646" i="1"/>
  <c r="BI1646" i="1" s="1"/>
  <c r="BJ1646" i="1" s="1"/>
  <c r="BG1646" i="1"/>
  <c r="BH1670" i="1"/>
  <c r="BI1670" i="1" s="1"/>
  <c r="BJ1670" i="1" s="1"/>
  <c r="BG1670" i="1"/>
  <c r="BH1676" i="1"/>
  <c r="BI1676" i="1" s="1"/>
  <c r="BJ1676" i="1" s="1"/>
  <c r="BG1676" i="1"/>
  <c r="BH1648" i="1"/>
  <c r="BI1648" i="1" s="1"/>
  <c r="BJ1648" i="1" s="1"/>
  <c r="BG1648" i="1"/>
  <c r="AP1717" i="1"/>
  <c r="AP1710" i="1"/>
  <c r="AP1726" i="1"/>
  <c r="AP1719" i="1"/>
  <c r="AP1708" i="1"/>
  <c r="AP1724" i="1"/>
  <c r="AP1729" i="1"/>
  <c r="AP1722" i="1"/>
  <c r="AP1731" i="1"/>
  <c r="AP1732" i="1" s="1"/>
  <c r="AP1721" i="1"/>
  <c r="AP1714" i="1"/>
  <c r="AP1730" i="1"/>
  <c r="AP1723" i="1"/>
  <c r="AP1712" i="1"/>
  <c r="AP1728" i="1"/>
  <c r="AP1713" i="1"/>
  <c r="AP1715" i="1"/>
  <c r="AP1720" i="1"/>
  <c r="AP1709" i="1"/>
  <c r="AP1725" i="1"/>
  <c r="AP1718" i="1"/>
  <c r="AP1711" i="1"/>
  <c r="AP1727" i="1"/>
  <c r="AP1716" i="1"/>
  <c r="AP1707" i="1"/>
  <c r="AQ1692" i="1"/>
  <c r="BF1692" i="1" s="1"/>
  <c r="AQ1685" i="1"/>
  <c r="BF1685" i="1" s="1"/>
  <c r="AQ1699" i="1"/>
  <c r="BF1699" i="1" s="1"/>
  <c r="AQ1688" i="1"/>
  <c r="BF1688" i="1" s="1"/>
  <c r="AQ1686" i="1"/>
  <c r="BF1686" i="1" s="1"/>
  <c r="AQ1704" i="1"/>
  <c r="BF1704" i="1" s="1"/>
  <c r="AQ1700" i="1"/>
  <c r="BF1700" i="1" s="1"/>
  <c r="AQ1684" i="1"/>
  <c r="BF1684" i="1" s="1"/>
  <c r="AQ1691" i="1"/>
  <c r="BF1691" i="1" s="1"/>
  <c r="AQ1697" i="1"/>
  <c r="BF1697" i="1" s="1"/>
  <c r="AQ1693" i="1"/>
  <c r="BF1693" i="1" s="1"/>
  <c r="AQ1705" i="1"/>
  <c r="BF1705" i="1" s="1"/>
  <c r="AQ1695" i="1"/>
  <c r="BF1695" i="1" s="1"/>
  <c r="AQ1696" i="1"/>
  <c r="BF1696" i="1" s="1"/>
  <c r="AQ1701" i="1"/>
  <c r="BF1701" i="1" s="1"/>
  <c r="AQ1698" i="1"/>
  <c r="BF1698" i="1" s="1"/>
  <c r="AQ1687" i="1"/>
  <c r="BF1687" i="1" s="1"/>
  <c r="AQ1689" i="1"/>
  <c r="BF1689" i="1" s="1"/>
  <c r="AQ1694" i="1"/>
  <c r="BF1694" i="1" s="1"/>
  <c r="AQ1703" i="1"/>
  <c r="BF1703" i="1" s="1"/>
  <c r="AQ1690" i="1"/>
  <c r="BF1690" i="1" s="1"/>
  <c r="AQ1702" i="1"/>
  <c r="BF1702" i="1" s="1"/>
  <c r="AQ1683" i="1"/>
  <c r="BF1683" i="1" s="1"/>
  <c r="BH1698" i="1" l="1"/>
  <c r="BI1698" i="1" s="1"/>
  <c r="BJ1698" i="1" s="1"/>
  <c r="BG1698" i="1"/>
  <c r="BH1684" i="1"/>
  <c r="BI1684" i="1" s="1"/>
  <c r="BJ1684" i="1" s="1"/>
  <c r="BG1684" i="1"/>
  <c r="BH1683" i="1"/>
  <c r="BI1683" i="1" s="1"/>
  <c r="BJ1683" i="1" s="1"/>
  <c r="BG1683" i="1"/>
  <c r="BH1701" i="1"/>
  <c r="BI1701" i="1" s="1"/>
  <c r="BJ1701" i="1" s="1"/>
  <c r="BG1701" i="1"/>
  <c r="BH1700" i="1"/>
  <c r="BI1700" i="1" s="1"/>
  <c r="BJ1700" i="1" s="1"/>
  <c r="BG1700" i="1"/>
  <c r="BH1702" i="1"/>
  <c r="BI1702" i="1" s="1"/>
  <c r="BJ1702" i="1" s="1"/>
  <c r="BG1702" i="1"/>
  <c r="BH1696" i="1"/>
  <c r="BI1696" i="1" s="1"/>
  <c r="BJ1696" i="1" s="1"/>
  <c r="BG1696" i="1"/>
  <c r="BH1704" i="1"/>
  <c r="BI1704" i="1" s="1"/>
  <c r="BJ1704" i="1" s="1"/>
  <c r="BG1704" i="1"/>
  <c r="BH1703" i="1"/>
  <c r="BI1703" i="1" s="1"/>
  <c r="BJ1703" i="1" s="1"/>
  <c r="BG1703" i="1"/>
  <c r="BH1705" i="1"/>
  <c r="BI1705" i="1" s="1"/>
  <c r="BJ1705" i="1" s="1"/>
  <c r="BG1705" i="1"/>
  <c r="BH1694" i="1"/>
  <c r="BI1694" i="1" s="1"/>
  <c r="BJ1694" i="1" s="1"/>
  <c r="BG1694" i="1"/>
  <c r="BH1693" i="1"/>
  <c r="BI1693" i="1" s="1"/>
  <c r="BJ1693" i="1" s="1"/>
  <c r="BG1693" i="1"/>
  <c r="BH1699" i="1"/>
  <c r="BI1699" i="1" s="1"/>
  <c r="BJ1699" i="1" s="1"/>
  <c r="BG1699" i="1"/>
  <c r="BH1689" i="1"/>
  <c r="BI1689" i="1" s="1"/>
  <c r="BJ1689" i="1" s="1"/>
  <c r="BG1689" i="1"/>
  <c r="BH1697" i="1"/>
  <c r="BI1697" i="1" s="1"/>
  <c r="BJ1697" i="1" s="1"/>
  <c r="BG1697" i="1"/>
  <c r="BH1685" i="1"/>
  <c r="BI1685" i="1" s="1"/>
  <c r="BJ1685" i="1" s="1"/>
  <c r="BG1685" i="1"/>
  <c r="BH1690" i="1"/>
  <c r="BI1690" i="1" s="1"/>
  <c r="BJ1690" i="1" s="1"/>
  <c r="BG1690" i="1"/>
  <c r="BH1687" i="1"/>
  <c r="BI1687" i="1" s="1"/>
  <c r="BJ1687" i="1" s="1"/>
  <c r="BG1687" i="1"/>
  <c r="BH1695" i="1"/>
  <c r="BI1695" i="1" s="1"/>
  <c r="BJ1695" i="1" s="1"/>
  <c r="BG1695" i="1"/>
  <c r="BH1691" i="1"/>
  <c r="BI1691" i="1" s="1"/>
  <c r="BJ1691" i="1" s="1"/>
  <c r="BG1691" i="1"/>
  <c r="BH1686" i="1"/>
  <c r="BI1686" i="1" s="1"/>
  <c r="BJ1686" i="1" s="1"/>
  <c r="BG1686" i="1"/>
  <c r="BH1692" i="1"/>
  <c r="BI1692" i="1" s="1"/>
  <c r="BJ1692" i="1" s="1"/>
  <c r="BG1692" i="1"/>
  <c r="BH1688" i="1"/>
  <c r="BI1688" i="1" s="1"/>
  <c r="BJ1688" i="1" s="1"/>
  <c r="BG1688" i="1"/>
  <c r="AQ1721" i="1"/>
  <c r="BF1721" i="1" s="1"/>
  <c r="AQ1712" i="1"/>
  <c r="BF1712" i="1" s="1"/>
  <c r="AQ1718" i="1"/>
  <c r="BF1718" i="1" s="1"/>
  <c r="AQ1716" i="1"/>
  <c r="BF1716" i="1" s="1"/>
  <c r="AQ1727" i="1"/>
  <c r="BF1727" i="1" s="1"/>
  <c r="AQ1720" i="1"/>
  <c r="BF1720" i="1" s="1"/>
  <c r="AQ1726" i="1"/>
  <c r="BF1726" i="1" s="1"/>
  <c r="AQ1725" i="1"/>
  <c r="BF1725" i="1" s="1"/>
  <c r="AQ1730" i="1"/>
  <c r="BF1730" i="1" s="1"/>
  <c r="AQ1713" i="1"/>
  <c r="BF1713" i="1" s="1"/>
  <c r="AQ1722" i="1"/>
  <c r="BF1722" i="1" s="1"/>
  <c r="AQ1724" i="1"/>
  <c r="BF1724" i="1" s="1"/>
  <c r="AQ1708" i="1"/>
  <c r="BF1708" i="1" s="1"/>
  <c r="AQ1719" i="1"/>
  <c r="BF1719" i="1" s="1"/>
  <c r="AQ1729" i="1"/>
  <c r="BF1729" i="1" s="1"/>
  <c r="AQ1728" i="1"/>
  <c r="BF1728" i="1" s="1"/>
  <c r="AQ1715" i="1"/>
  <c r="BF1715" i="1" s="1"/>
  <c r="AQ1717" i="1"/>
  <c r="BF1717" i="1" s="1"/>
  <c r="AQ1714" i="1"/>
  <c r="BF1714" i="1" s="1"/>
  <c r="AQ1710" i="1"/>
  <c r="BF1710" i="1" s="1"/>
  <c r="AQ1707" i="1"/>
  <c r="BF1707" i="1" s="1"/>
  <c r="AQ1709" i="1"/>
  <c r="BF1709" i="1" s="1"/>
  <c r="AQ1706" i="1"/>
  <c r="BF1706" i="1" s="1"/>
  <c r="AQ1723" i="1"/>
  <c r="BF1723" i="1" s="1"/>
  <c r="AQ1711" i="1"/>
  <c r="BF1711" i="1" s="1"/>
  <c r="BH1709" i="1" l="1"/>
  <c r="BI1709" i="1" s="1"/>
  <c r="BJ1709" i="1" s="1"/>
  <c r="BG1709" i="1"/>
  <c r="BH1713" i="1"/>
  <c r="BI1713" i="1" s="1"/>
  <c r="BJ1713" i="1" s="1"/>
  <c r="BG1713" i="1"/>
  <c r="BH1715" i="1"/>
  <c r="BI1715" i="1" s="1"/>
  <c r="BJ1715" i="1" s="1"/>
  <c r="BG1715" i="1"/>
  <c r="BH1730" i="1"/>
  <c r="BI1730" i="1" s="1"/>
  <c r="BJ1730" i="1" s="1"/>
  <c r="BG1730" i="1"/>
  <c r="BH1721" i="1"/>
  <c r="BI1721" i="1" s="1"/>
  <c r="BJ1721" i="1" s="1"/>
  <c r="BG1721" i="1"/>
  <c r="BH1719" i="1"/>
  <c r="BI1719" i="1" s="1"/>
  <c r="BJ1719" i="1" s="1"/>
  <c r="BG1719" i="1"/>
  <c r="BH1712" i="1"/>
  <c r="BI1712" i="1" s="1"/>
  <c r="BJ1712" i="1" s="1"/>
  <c r="BG1712" i="1"/>
  <c r="BH1711" i="1"/>
  <c r="BI1711" i="1" s="1"/>
  <c r="BJ1711" i="1" s="1"/>
  <c r="BG1711" i="1"/>
  <c r="BH1707" i="1"/>
  <c r="BI1707" i="1" s="1"/>
  <c r="BJ1707" i="1" s="1"/>
  <c r="BG1707" i="1"/>
  <c r="BH1708" i="1"/>
  <c r="BI1708" i="1" s="1"/>
  <c r="BJ1708" i="1" s="1"/>
  <c r="BG1708" i="1"/>
  <c r="BH1727" i="1"/>
  <c r="BI1727" i="1" s="1"/>
  <c r="BJ1727" i="1" s="1"/>
  <c r="BG1727" i="1"/>
  <c r="BH1723" i="1"/>
  <c r="BI1723" i="1" s="1"/>
  <c r="BJ1723" i="1" s="1"/>
  <c r="BG1723" i="1"/>
  <c r="BH1710" i="1"/>
  <c r="BI1710" i="1" s="1"/>
  <c r="BJ1710" i="1" s="1"/>
  <c r="BG1710" i="1"/>
  <c r="BH1728" i="1"/>
  <c r="BI1728" i="1" s="1"/>
  <c r="BJ1728" i="1" s="1"/>
  <c r="BG1728" i="1"/>
  <c r="BH1724" i="1"/>
  <c r="BI1724" i="1" s="1"/>
  <c r="BJ1724" i="1" s="1"/>
  <c r="BG1724" i="1"/>
  <c r="BH1725" i="1"/>
  <c r="BI1725" i="1" s="1"/>
  <c r="BJ1725" i="1" s="1"/>
  <c r="BG1725" i="1"/>
  <c r="BH1716" i="1"/>
  <c r="BI1716" i="1" s="1"/>
  <c r="BJ1716" i="1" s="1"/>
  <c r="BG1716" i="1"/>
  <c r="BH1717" i="1"/>
  <c r="BI1717" i="1" s="1"/>
  <c r="BJ1717" i="1" s="1"/>
  <c r="BG1717" i="1"/>
  <c r="BH1720" i="1"/>
  <c r="BI1720" i="1" s="1"/>
  <c r="BJ1720" i="1" s="1"/>
  <c r="BG1720" i="1"/>
  <c r="BH1706" i="1"/>
  <c r="BI1706" i="1" s="1"/>
  <c r="BJ1706" i="1" s="1"/>
  <c r="BG1706" i="1"/>
  <c r="BH1714" i="1"/>
  <c r="BI1714" i="1" s="1"/>
  <c r="BJ1714" i="1" s="1"/>
  <c r="BG1714" i="1"/>
  <c r="BH1729" i="1"/>
  <c r="BI1729" i="1" s="1"/>
  <c r="BJ1729" i="1" s="1"/>
  <c r="BG1729" i="1"/>
  <c r="BH1722" i="1"/>
  <c r="BI1722" i="1" s="1"/>
  <c r="BJ1722" i="1" s="1"/>
  <c r="BG1722" i="1"/>
  <c r="BH1726" i="1"/>
  <c r="BI1726" i="1" s="1"/>
  <c r="BJ1726" i="1" s="1"/>
  <c r="BG1726" i="1"/>
  <c r="BH1718" i="1"/>
  <c r="BI1718" i="1" s="1"/>
  <c r="BJ1718" i="1" s="1"/>
  <c r="BG1718" i="1"/>
  <c r="AQ1731" i="1"/>
  <c r="BF1731" i="1" s="1"/>
  <c r="BH1731" i="1" l="1"/>
  <c r="BI1731" i="1" s="1"/>
  <c r="BJ1731" i="1" s="1"/>
  <c r="BG1731" i="1"/>
</calcChain>
</file>

<file path=xl/sharedStrings.xml><?xml version="1.0" encoding="utf-8"?>
<sst xmlns="http://schemas.openxmlformats.org/spreadsheetml/2006/main" count="4512" uniqueCount="126">
  <si>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</si>
  <si>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</si>
  <si>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</si>
  <si>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</si>
  <si>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</si>
  <si>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</si>
  <si>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</si>
  <si>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</si>
  <si>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</si>
  <si>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</si>
  <si>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</si>
  <si>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</si>
  <si>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</si>
  <si>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</si>
  <si>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</si>
  <si>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</si>
  <si>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</si>
  <si>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</si>
  <si>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</si>
  <si>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</si>
  <si>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</si>
  <si>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</si>
  <si>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</si>
  <si>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</si>
  <si>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</si>
  <si>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</si>
  <si>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</si>
  <si>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</si>
  <si>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</si>
  <si>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</si>
  <si>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</si>
  <si>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</si>
  <si>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</si>
  <si>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</si>
  <si>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</si>
  <si>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</si>
  <si>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</si>
  <si>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</si>
  <si>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</si>
  <si>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</si>
  <si>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</si>
  <si>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</si>
  <si>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</si>
  <si>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</si>
  <si>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</si>
  <si>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</si>
  <si>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</si>
  <si>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</si>
  <si>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</si>
  <si>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</si>
  <si>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</si>
  <si>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</si>
  <si>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</si>
  <si>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</si>
  <si>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</si>
  <si>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</si>
  <si>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</si>
  <si>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</si>
  <si>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</si>
  <si>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</si>
  <si>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</si>
  <si>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</si>
  <si>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M/S</t>
  </si>
  <si>
    <t>KE per second</t>
  </si>
  <si>
    <t>Braking Joules</t>
  </si>
  <si>
    <t>Braking KW</t>
  </si>
  <si>
    <t>KWH</t>
  </si>
  <si>
    <t>Braking</t>
  </si>
  <si>
    <t>Tractive</t>
  </si>
  <si>
    <t>Energy storage
 requirements</t>
  </si>
  <si>
    <t>Column1</t>
  </si>
  <si>
    <t xml:space="preserve">Possible KERS
 power input </t>
  </si>
  <si>
    <t>.</t>
  </si>
  <si>
    <t>Column2</t>
  </si>
  <si>
    <t xml:space="preserve">W/h Energy Requirements </t>
  </si>
  <si>
    <t>accelerayion</t>
  </si>
  <si>
    <t>equivalent mass</t>
  </si>
  <si>
    <t>Driving power on 
vehcile wheels Kw</t>
  </si>
  <si>
    <t xml:space="preserve">kw/h braking </t>
  </si>
  <si>
    <t>new force</t>
  </si>
  <si>
    <t>Kw</t>
  </si>
  <si>
    <t>Graph 
braking</t>
  </si>
  <si>
    <t>Graph braking
Kw/h</t>
  </si>
  <si>
    <t>Acce KW/H
graph</t>
  </si>
  <si>
    <t>acce joules</t>
  </si>
  <si>
    <t>kw/h Acce</t>
  </si>
  <si>
    <t>J difference</t>
  </si>
  <si>
    <t>E mass</t>
  </si>
  <si>
    <t>Power( Resistance)</t>
  </si>
  <si>
    <t>Kw/h</t>
  </si>
  <si>
    <t>Mph</t>
  </si>
  <si>
    <t>New Acce force</t>
  </si>
  <si>
    <t>total</t>
  </si>
  <si>
    <t>New braking force</t>
  </si>
  <si>
    <t>KERS RECOVERED</t>
  </si>
  <si>
    <t>kw BRAKE</t>
  </si>
  <si>
    <t>ke</t>
  </si>
  <si>
    <t>time (Hrs)</t>
  </si>
  <si>
    <t>KERS input (Kw)</t>
  </si>
  <si>
    <t>KERS input (Kw/h)</t>
  </si>
  <si>
    <t>Storage Requirements (Kw)</t>
  </si>
  <si>
    <t>Input</t>
  </si>
  <si>
    <t>Storage</t>
  </si>
  <si>
    <t>Storage Requirements(Kw/h)</t>
  </si>
  <si>
    <t xml:space="preserve">Kw </t>
  </si>
  <si>
    <t>Storage req Kw/h</t>
  </si>
  <si>
    <t>Storage Req (Kw/h)</t>
  </si>
  <si>
    <t>Time(s)</t>
  </si>
  <si>
    <t>Time (Hrs)</t>
  </si>
  <si>
    <t>Storage Req (Kw)</t>
  </si>
  <si>
    <t>Joules</t>
  </si>
  <si>
    <t>Column3</t>
  </si>
  <si>
    <t>Column4</t>
  </si>
  <si>
    <t>Column5</t>
  </si>
  <si>
    <t>Column6</t>
  </si>
  <si>
    <t>Column7</t>
  </si>
  <si>
    <t>Diff</t>
  </si>
  <si>
    <t>Brake energy
KERS sytem can recover (old)</t>
  </si>
  <si>
    <t>Kw RR</t>
  </si>
  <si>
    <t>kw/h rr</t>
  </si>
  <si>
    <t>Air ressitnce J</t>
  </si>
  <si>
    <t>Kw/h Ar</t>
  </si>
  <si>
    <t>Rolling resistnace J</t>
  </si>
  <si>
    <t>Kw KERS</t>
  </si>
  <si>
    <t>KERS recovered New</t>
  </si>
  <si>
    <t>Old not working data- new 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</si>
</sst>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mbria"/>
      <family val="1"/>
      <scheme val="major"/>
    </font>
    <font>
      <sz val="11"/>
      <color theme="0"/>
      <name val="Cambria"/>
      <family val="1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5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/>
    <xf numFmtId="0" fontId="0" fillId="0" borderId="0" xfId="0" applyAlignment="1">
      <alignment wrapText="1"/>
    </xf>
    <xf numFmtId="0" fontId="0" fillId="7" borderId="0" xfId="0" applyFill="1"/>
    <xf numFmtId="0" fontId="0" fillId="8" borderId="0" xfId="0" applyFill="1"/>
    <xf numFmtId="0" fontId="9" fillId="8" borderId="0" xfId="0" applyFont="1" applyFill="1"/>
    <xf numFmtId="0" fontId="7" fillId="8" borderId="0" xfId="0" applyFont="1" applyFill="1" applyAlignment="1">
      <alignment wrapText="1"/>
    </xf>
    <xf numFmtId="0" fontId="8" fillId="8" borderId="0" xfId="0" applyFont="1" applyFill="1" applyAlignment="1">
      <alignment wrapText="1"/>
    </xf>
    <xf numFmtId="0" fontId="0" fillId="0" borderId="0" xfId="0" applyFill="1"/>
    <xf numFmtId="0" fontId="12" fillId="9" borderId="0" xfId="0" applyFont="1" applyFill="1" applyAlignment="1">
      <alignment horizontal="center"/>
    </xf>
    <xf numFmtId="0" fontId="11" fillId="9" borderId="0" xfId="0" applyFont="1" applyFill="1"/>
    <xf numFmtId="0" fontId="0" fillId="9" borderId="0" xfId="0" applyFill="1"/>
    <xf numFmtId="0" fontId="0" fillId="9" borderId="0" xfId="0" applyFill="1" applyAlignment="1">
      <alignment wrapText="1"/>
    </xf>
    <xf numFmtId="0" fontId="0" fillId="8" borderId="0" xfId="0" applyFill="1" applyAlignment="1">
      <alignment horizontal="center"/>
    </xf>
    <xf numFmtId="0" fontId="13" fillId="8" borderId="0" xfId="0" applyFont="1" applyFill="1" applyAlignment="1">
      <alignment horizontal="center"/>
    </xf>
    <xf numFmtId="0" fontId="0" fillId="10" borderId="0" xfId="0" applyFill="1"/>
    <xf numFmtId="0" fontId="0" fillId="11" borderId="0" xfId="0" applyFill="1"/>
    <xf numFmtId="0" fontId="0" fillId="12" borderId="0" xfId="0" applyFill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31">
    <dxf>
      <fill>
        <patternFill patternType="solid">
          <fgColor indexed="64"/>
          <bgColor rgb="FF7030A0"/>
        </patternFill>
      </fill>
    </dxf>
    <dxf>
      <fill>
        <patternFill patternType="solid">
          <fgColor indexed="64"/>
          <bgColor rgb="FF7030A0"/>
        </patternFill>
      </fill>
    </dxf>
    <dxf>
      <fill>
        <patternFill patternType="solid">
          <fgColor indexed="64"/>
          <bgColor rgb="FF7030A0"/>
        </patternFill>
      </fill>
    </dxf>
    <dxf>
      <fill>
        <patternFill patternType="solid">
          <fgColor indexed="64"/>
          <bgColor rgb="FF7030A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rgb="FF00B0F0"/>
        </patternFill>
      </fill>
    </dxf>
    <dxf>
      <numFmt numFmtId="0" formatCode="General"/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fill>
        <patternFill patternType="solid">
          <fgColor indexed="64"/>
          <bgColor rgb="FF00B0F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microsoft.com/office/2017/10/relationships/person" Target="persons/person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 Wltp (Mph)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150481189851272E-2"/>
          <c:y val="3.271049596309112E-2"/>
          <c:w val="0.87973840769903766"/>
          <c:h val="0.82759665422445028"/>
        </c:manualLayout>
      </c:layout>
      <c:scatterChart>
        <c:scatterStyle val="lineMarker"/>
        <c:varyColors val="0"/>
        <c:ser>
          <c:idx val="0"/>
          <c:order val="0"/>
          <c:tx>
            <c:v>Mph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WLTC_class_3!$BD:$BD</c:f>
              <c:numCache>
                <c:formatCode>General</c:formatCode>
                <c:ptCount val="1048576"/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0.12427444444444447</c:v>
                </c:pt>
                <c:pt idx="20">
                  <c:v>1.0563327777777778</c:v>
                </c:pt>
                <c:pt idx="21">
                  <c:v>3.35541</c:v>
                </c:pt>
                <c:pt idx="22">
                  <c:v>6.1515850000000007</c:v>
                </c:pt>
                <c:pt idx="23">
                  <c:v>8.1399761111111122</c:v>
                </c:pt>
                <c:pt idx="24">
                  <c:v>10.501190555555555</c:v>
                </c:pt>
                <c:pt idx="25">
                  <c:v>13.483777222222223</c:v>
                </c:pt>
                <c:pt idx="26">
                  <c:v>16.155677777777779</c:v>
                </c:pt>
                <c:pt idx="27">
                  <c:v>17.087736111111113</c:v>
                </c:pt>
                <c:pt idx="28">
                  <c:v>17.460559444444446</c:v>
                </c:pt>
                <c:pt idx="29">
                  <c:v>17.584833888888888</c:v>
                </c:pt>
                <c:pt idx="30">
                  <c:v>17.895520000000001</c:v>
                </c:pt>
                <c:pt idx="31">
                  <c:v>18.081931666666669</c:v>
                </c:pt>
                <c:pt idx="32">
                  <c:v>19.138264444444445</c:v>
                </c:pt>
                <c:pt idx="33">
                  <c:v>19.821773888888888</c:v>
                </c:pt>
                <c:pt idx="34">
                  <c:v>21.188792777777781</c:v>
                </c:pt>
                <c:pt idx="35">
                  <c:v>22.742223333333335</c:v>
                </c:pt>
                <c:pt idx="36">
                  <c:v>24.295653888888889</c:v>
                </c:pt>
                <c:pt idx="37">
                  <c:v>25.662672777777779</c:v>
                </c:pt>
                <c:pt idx="38">
                  <c:v>26.408319444444444</c:v>
                </c:pt>
                <c:pt idx="39">
                  <c:v>26.905417222222223</c:v>
                </c:pt>
                <c:pt idx="40">
                  <c:v>27.278240555555556</c:v>
                </c:pt>
                <c:pt idx="41">
                  <c:v>27.588926666666666</c:v>
                </c:pt>
                <c:pt idx="42">
                  <c:v>27.651063888888888</c:v>
                </c:pt>
                <c:pt idx="43">
                  <c:v>27.464652222222227</c:v>
                </c:pt>
                <c:pt idx="44">
                  <c:v>26.532593888888893</c:v>
                </c:pt>
                <c:pt idx="45">
                  <c:v>24.792751666666664</c:v>
                </c:pt>
                <c:pt idx="46">
                  <c:v>22.990772222222223</c:v>
                </c:pt>
                <c:pt idx="47">
                  <c:v>21.499478888888888</c:v>
                </c:pt>
                <c:pt idx="48">
                  <c:v>20.070322777777779</c:v>
                </c:pt>
                <c:pt idx="49">
                  <c:v>18.019794444444447</c:v>
                </c:pt>
                <c:pt idx="50">
                  <c:v>15.59644277777778</c:v>
                </c:pt>
                <c:pt idx="51">
                  <c:v>13.794463333333333</c:v>
                </c:pt>
                <c:pt idx="52">
                  <c:v>12.986679444444444</c:v>
                </c:pt>
                <c:pt idx="53">
                  <c:v>12.675993333333333</c:v>
                </c:pt>
                <c:pt idx="54">
                  <c:v>12.116758333333335</c:v>
                </c:pt>
                <c:pt idx="55">
                  <c:v>11.433248888888889</c:v>
                </c:pt>
                <c:pt idx="56">
                  <c:v>11.060425555555558</c:v>
                </c:pt>
                <c:pt idx="57">
                  <c:v>11.060425555555558</c:v>
                </c:pt>
                <c:pt idx="58">
                  <c:v>10.811876666666667</c:v>
                </c:pt>
                <c:pt idx="59">
                  <c:v>9.755543888888889</c:v>
                </c:pt>
                <c:pt idx="60">
                  <c:v>8.1399761111111122</c:v>
                </c:pt>
                <c:pt idx="61">
                  <c:v>7.5186038888888884</c:v>
                </c:pt>
                <c:pt idx="62">
                  <c:v>7.4564666666666666</c:v>
                </c:pt>
                <c:pt idx="63">
                  <c:v>7.4564666666666666</c:v>
                </c:pt>
                <c:pt idx="64">
                  <c:v>7.4564666666666666</c:v>
                </c:pt>
                <c:pt idx="65">
                  <c:v>7.6428783333333348</c:v>
                </c:pt>
                <c:pt idx="66">
                  <c:v>7.8292900000000003</c:v>
                </c:pt>
                <c:pt idx="67">
                  <c:v>9.134171666666667</c:v>
                </c:pt>
                <c:pt idx="68">
                  <c:v>9.5069949999999999</c:v>
                </c:pt>
                <c:pt idx="69">
                  <c:v>9.8798183333333345</c:v>
                </c:pt>
                <c:pt idx="70">
                  <c:v>10.066230000000001</c:v>
                </c:pt>
                <c:pt idx="71">
                  <c:v>10.625465</c:v>
                </c:pt>
                <c:pt idx="72">
                  <c:v>11.060425555555558</c:v>
                </c:pt>
                <c:pt idx="73">
                  <c:v>11.246837222222222</c:v>
                </c:pt>
                <c:pt idx="74">
                  <c:v>11.433248888888889</c:v>
                </c:pt>
                <c:pt idx="75">
                  <c:v>12.613856111111113</c:v>
                </c:pt>
                <c:pt idx="76">
                  <c:v>14.415835555555555</c:v>
                </c:pt>
                <c:pt idx="77">
                  <c:v>16.466363888888889</c:v>
                </c:pt>
                <c:pt idx="78">
                  <c:v>18.516892222222225</c:v>
                </c:pt>
                <c:pt idx="79">
                  <c:v>20.256734444444444</c:v>
                </c:pt>
                <c:pt idx="80">
                  <c:v>21.375204444444446</c:v>
                </c:pt>
                <c:pt idx="81">
                  <c:v>22.058713888888889</c:v>
                </c:pt>
                <c:pt idx="82">
                  <c:v>22.61794888888889</c:v>
                </c:pt>
                <c:pt idx="83">
                  <c:v>23.23932111111111</c:v>
                </c:pt>
                <c:pt idx="84">
                  <c:v>23.922830555555556</c:v>
                </c:pt>
                <c:pt idx="85">
                  <c:v>24.419928333333335</c:v>
                </c:pt>
                <c:pt idx="86">
                  <c:v>24.544202777777777</c:v>
                </c:pt>
                <c:pt idx="87">
                  <c:v>24.23351666666667</c:v>
                </c:pt>
                <c:pt idx="88">
                  <c:v>23.922830555555556</c:v>
                </c:pt>
                <c:pt idx="89">
                  <c:v>23.177183888888891</c:v>
                </c:pt>
                <c:pt idx="90">
                  <c:v>22.990772222222223</c:v>
                </c:pt>
                <c:pt idx="91">
                  <c:v>22.804360555555558</c:v>
                </c:pt>
                <c:pt idx="92">
                  <c:v>22.307262777777776</c:v>
                </c:pt>
                <c:pt idx="93">
                  <c:v>21.934439444444447</c:v>
                </c:pt>
                <c:pt idx="94">
                  <c:v>21.499478888888888</c:v>
                </c:pt>
                <c:pt idx="95">
                  <c:v>21.25093</c:v>
                </c:pt>
                <c:pt idx="96">
                  <c:v>19.821773888888888</c:v>
                </c:pt>
                <c:pt idx="97">
                  <c:v>16.963461666666667</c:v>
                </c:pt>
                <c:pt idx="98">
                  <c:v>13.670188888888889</c:v>
                </c:pt>
                <c:pt idx="99">
                  <c:v>10.563327777777779</c:v>
                </c:pt>
                <c:pt idx="100">
                  <c:v>8.8234855555555551</c:v>
                </c:pt>
                <c:pt idx="101">
                  <c:v>7.4564666666666666</c:v>
                </c:pt>
                <c:pt idx="102">
                  <c:v>5.6544872222222224</c:v>
                </c:pt>
                <c:pt idx="103">
                  <c:v>3.6039588888888887</c:v>
                </c:pt>
                <c:pt idx="104">
                  <c:v>2.2369400000000002</c:v>
                </c:pt>
                <c:pt idx="105">
                  <c:v>1.367018888888889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0.12427444444444447</c:v>
                </c:pt>
                <c:pt idx="146">
                  <c:v>1.1806072222222224</c:v>
                </c:pt>
                <c:pt idx="147">
                  <c:v>3.7903705555555551</c:v>
                </c:pt>
                <c:pt idx="148">
                  <c:v>7.2700549999999993</c:v>
                </c:pt>
                <c:pt idx="149">
                  <c:v>10.190504444444445</c:v>
                </c:pt>
                <c:pt idx="150">
                  <c:v>11.743934999999999</c:v>
                </c:pt>
                <c:pt idx="151">
                  <c:v>12.365307222222222</c:v>
                </c:pt>
                <c:pt idx="152">
                  <c:v>12.924542222222223</c:v>
                </c:pt>
                <c:pt idx="153">
                  <c:v>14.167286666666667</c:v>
                </c:pt>
                <c:pt idx="154">
                  <c:v>15.782854444444444</c:v>
                </c:pt>
                <c:pt idx="155">
                  <c:v>17.212010555555555</c:v>
                </c:pt>
                <c:pt idx="156">
                  <c:v>18.144068888888889</c:v>
                </c:pt>
                <c:pt idx="157">
                  <c:v>18.516892222222225</c:v>
                </c:pt>
                <c:pt idx="158">
                  <c:v>18.268343333333334</c:v>
                </c:pt>
                <c:pt idx="159">
                  <c:v>16.901324444444445</c:v>
                </c:pt>
                <c:pt idx="160">
                  <c:v>14.043012222222224</c:v>
                </c:pt>
                <c:pt idx="161">
                  <c:v>10.749739444444444</c:v>
                </c:pt>
                <c:pt idx="162">
                  <c:v>8.2642505555555559</c:v>
                </c:pt>
                <c:pt idx="163">
                  <c:v>7.4564666666666666</c:v>
                </c:pt>
                <c:pt idx="164">
                  <c:v>7.8292900000000003</c:v>
                </c:pt>
                <c:pt idx="165">
                  <c:v>8.7613483333333342</c:v>
                </c:pt>
                <c:pt idx="166">
                  <c:v>10.687602222222223</c:v>
                </c:pt>
                <c:pt idx="167">
                  <c:v>12.48958166666667</c:v>
                </c:pt>
                <c:pt idx="168">
                  <c:v>14.540109999999999</c:v>
                </c:pt>
                <c:pt idx="169">
                  <c:v>15.844991666666667</c:v>
                </c:pt>
                <c:pt idx="170">
                  <c:v>17.149873333333336</c:v>
                </c:pt>
                <c:pt idx="171">
                  <c:v>18.330480555555557</c:v>
                </c:pt>
                <c:pt idx="172">
                  <c:v>19.324676111111113</c:v>
                </c:pt>
                <c:pt idx="173">
                  <c:v>19.946048333333334</c:v>
                </c:pt>
                <c:pt idx="174">
                  <c:v>20.62955777777778</c:v>
                </c:pt>
                <c:pt idx="175">
                  <c:v>21.872302222222224</c:v>
                </c:pt>
                <c:pt idx="176">
                  <c:v>23.115046666666668</c:v>
                </c:pt>
                <c:pt idx="177">
                  <c:v>23.612144444444446</c:v>
                </c:pt>
                <c:pt idx="178">
                  <c:v>23.23932111111111</c:v>
                </c:pt>
                <c:pt idx="179">
                  <c:v>21.810165000000001</c:v>
                </c:pt>
                <c:pt idx="180">
                  <c:v>19.262538888888891</c:v>
                </c:pt>
                <c:pt idx="181">
                  <c:v>16.839187222222222</c:v>
                </c:pt>
                <c:pt idx="182">
                  <c:v>15.720717222222223</c:v>
                </c:pt>
                <c:pt idx="183">
                  <c:v>15.59644277777778</c:v>
                </c:pt>
                <c:pt idx="184">
                  <c:v>16.093540555555556</c:v>
                </c:pt>
                <c:pt idx="185">
                  <c:v>17.274147777777777</c:v>
                </c:pt>
                <c:pt idx="186">
                  <c:v>18.144068888888889</c:v>
                </c:pt>
                <c:pt idx="187">
                  <c:v>18.39261777777778</c:v>
                </c:pt>
                <c:pt idx="188">
                  <c:v>18.330480555555557</c:v>
                </c:pt>
                <c:pt idx="189">
                  <c:v>18.144068888888889</c:v>
                </c:pt>
                <c:pt idx="190">
                  <c:v>17.584833888888888</c:v>
                </c:pt>
                <c:pt idx="191">
                  <c:v>16.217815000000002</c:v>
                </c:pt>
                <c:pt idx="192">
                  <c:v>14.664384444444446</c:v>
                </c:pt>
                <c:pt idx="193">
                  <c:v>13.048816666666667</c:v>
                </c:pt>
                <c:pt idx="194">
                  <c:v>11.743934999999999</c:v>
                </c:pt>
                <c:pt idx="195">
                  <c:v>10.625465</c:v>
                </c:pt>
                <c:pt idx="196">
                  <c:v>9.755543888888889</c:v>
                </c:pt>
                <c:pt idx="197">
                  <c:v>9.0098972222222233</c:v>
                </c:pt>
                <c:pt idx="198">
                  <c:v>8.512799444444445</c:v>
                </c:pt>
                <c:pt idx="199">
                  <c:v>8.0157016666666667</c:v>
                </c:pt>
                <c:pt idx="200">
                  <c:v>7.7671527777777785</c:v>
                </c:pt>
                <c:pt idx="201">
                  <c:v>7.5807411111111103</c:v>
                </c:pt>
                <c:pt idx="202">
                  <c:v>7.4564666666666666</c:v>
                </c:pt>
                <c:pt idx="203">
                  <c:v>7.4564666666666666</c:v>
                </c:pt>
                <c:pt idx="204">
                  <c:v>7.4564666666666666</c:v>
                </c:pt>
                <c:pt idx="205">
                  <c:v>7.4564666666666666</c:v>
                </c:pt>
                <c:pt idx="206">
                  <c:v>7.7671527777777785</c:v>
                </c:pt>
                <c:pt idx="207">
                  <c:v>8.0778388888888895</c:v>
                </c:pt>
                <c:pt idx="208">
                  <c:v>8.6992111111111114</c:v>
                </c:pt>
                <c:pt idx="209">
                  <c:v>9.3205833333333352</c:v>
                </c:pt>
                <c:pt idx="210">
                  <c:v>10.252641666666667</c:v>
                </c:pt>
                <c:pt idx="211">
                  <c:v>11.806072222222223</c:v>
                </c:pt>
                <c:pt idx="212">
                  <c:v>13.173091111111111</c:v>
                </c:pt>
                <c:pt idx="213">
                  <c:v>14.788658888888889</c:v>
                </c:pt>
                <c:pt idx="214">
                  <c:v>16.714912777777776</c:v>
                </c:pt>
                <c:pt idx="215">
                  <c:v>18.39261777777778</c:v>
                </c:pt>
                <c:pt idx="216">
                  <c:v>19.883911111111114</c:v>
                </c:pt>
                <c:pt idx="217">
                  <c:v>21.872302222222224</c:v>
                </c:pt>
                <c:pt idx="218">
                  <c:v>23.301458333333333</c:v>
                </c:pt>
                <c:pt idx="219">
                  <c:v>24.357791111111112</c:v>
                </c:pt>
                <c:pt idx="220">
                  <c:v>25.165575</c:v>
                </c:pt>
                <c:pt idx="221">
                  <c:v>25.849084444444447</c:v>
                </c:pt>
                <c:pt idx="222">
                  <c:v>26.781142777777781</c:v>
                </c:pt>
                <c:pt idx="223">
                  <c:v>27.961750000000002</c:v>
                </c:pt>
                <c:pt idx="224">
                  <c:v>29.266631666666669</c:v>
                </c:pt>
                <c:pt idx="225">
                  <c:v>30.44723888888889</c:v>
                </c:pt>
                <c:pt idx="226">
                  <c:v>31.441434444444447</c:v>
                </c:pt>
                <c:pt idx="227">
                  <c:v>32.187081111111112</c:v>
                </c:pt>
                <c:pt idx="228">
                  <c:v>32.746316111111113</c:v>
                </c:pt>
                <c:pt idx="229">
                  <c:v>32.994865000000004</c:v>
                </c:pt>
                <c:pt idx="230">
                  <c:v>33.243413888888888</c:v>
                </c:pt>
                <c:pt idx="231">
                  <c:v>33.429825555555553</c:v>
                </c:pt>
                <c:pt idx="232">
                  <c:v>33.678374444444444</c:v>
                </c:pt>
                <c:pt idx="233">
                  <c:v>34.05119777777778</c:v>
                </c:pt>
                <c:pt idx="234">
                  <c:v>34.36188388888889</c:v>
                </c:pt>
                <c:pt idx="235">
                  <c:v>34.67257</c:v>
                </c:pt>
                <c:pt idx="236">
                  <c:v>34.921118888888891</c:v>
                </c:pt>
                <c:pt idx="237">
                  <c:v>35.107530555555556</c:v>
                </c:pt>
                <c:pt idx="238">
                  <c:v>35.107530555555556</c:v>
                </c:pt>
                <c:pt idx="239">
                  <c:v>34.921118888888891</c:v>
                </c:pt>
                <c:pt idx="240">
                  <c:v>34.113334999999999</c:v>
                </c:pt>
                <c:pt idx="241">
                  <c:v>32.870590555555552</c:v>
                </c:pt>
                <c:pt idx="242">
                  <c:v>31.689983333333334</c:v>
                </c:pt>
                <c:pt idx="243">
                  <c:v>30.944336666666665</c:v>
                </c:pt>
                <c:pt idx="244">
                  <c:v>30.571513333333339</c:v>
                </c:pt>
                <c:pt idx="245">
                  <c:v>30.074415555555554</c:v>
                </c:pt>
                <c:pt idx="246">
                  <c:v>29.142357222222223</c:v>
                </c:pt>
                <c:pt idx="247">
                  <c:v>27.526789444444443</c:v>
                </c:pt>
                <c:pt idx="248">
                  <c:v>25.786947222222221</c:v>
                </c:pt>
                <c:pt idx="249">
                  <c:v>24.544202777777777</c:v>
                </c:pt>
                <c:pt idx="250">
                  <c:v>22.990772222222223</c:v>
                </c:pt>
                <c:pt idx="251">
                  <c:v>21.499478888888888</c:v>
                </c:pt>
                <c:pt idx="252">
                  <c:v>20.070322777777779</c:v>
                </c:pt>
                <c:pt idx="253">
                  <c:v>18.019794444444447</c:v>
                </c:pt>
                <c:pt idx="254">
                  <c:v>15.59644277777778</c:v>
                </c:pt>
                <c:pt idx="255">
                  <c:v>13.794463333333333</c:v>
                </c:pt>
                <c:pt idx="256">
                  <c:v>12.986679444444444</c:v>
                </c:pt>
                <c:pt idx="257">
                  <c:v>12.675993333333333</c:v>
                </c:pt>
                <c:pt idx="258">
                  <c:v>12.116758333333335</c:v>
                </c:pt>
                <c:pt idx="259">
                  <c:v>11.433248888888889</c:v>
                </c:pt>
                <c:pt idx="260">
                  <c:v>11.060425555555558</c:v>
                </c:pt>
                <c:pt idx="261">
                  <c:v>11.060425555555558</c:v>
                </c:pt>
                <c:pt idx="262">
                  <c:v>10.811876666666667</c:v>
                </c:pt>
                <c:pt idx="263">
                  <c:v>9.755543888888889</c:v>
                </c:pt>
                <c:pt idx="264">
                  <c:v>9.0098972222222233</c:v>
                </c:pt>
                <c:pt idx="265">
                  <c:v>9.5691322222222226</c:v>
                </c:pt>
                <c:pt idx="266">
                  <c:v>11.122562777777777</c:v>
                </c:pt>
                <c:pt idx="267">
                  <c:v>12.800267777777778</c:v>
                </c:pt>
                <c:pt idx="268">
                  <c:v>14.415835555555555</c:v>
                </c:pt>
                <c:pt idx="269">
                  <c:v>15.969266111111111</c:v>
                </c:pt>
                <c:pt idx="270">
                  <c:v>17.833382777777778</c:v>
                </c:pt>
                <c:pt idx="271">
                  <c:v>20.194597222222221</c:v>
                </c:pt>
                <c:pt idx="272">
                  <c:v>22.431537222222225</c:v>
                </c:pt>
                <c:pt idx="273">
                  <c:v>24.23351666666667</c:v>
                </c:pt>
                <c:pt idx="274">
                  <c:v>25.351986666666665</c:v>
                </c:pt>
                <c:pt idx="275">
                  <c:v>26.656868333333335</c:v>
                </c:pt>
                <c:pt idx="276">
                  <c:v>27.588926666666666</c:v>
                </c:pt>
                <c:pt idx="277">
                  <c:v>28.520985000000003</c:v>
                </c:pt>
                <c:pt idx="278">
                  <c:v>28.583122222222222</c:v>
                </c:pt>
                <c:pt idx="279">
                  <c:v>28.334573333333335</c:v>
                </c:pt>
                <c:pt idx="280">
                  <c:v>28.148161666666667</c:v>
                </c:pt>
                <c:pt idx="281">
                  <c:v>27.153966111111114</c:v>
                </c:pt>
                <c:pt idx="282">
                  <c:v>25.351986666666665</c:v>
                </c:pt>
                <c:pt idx="283">
                  <c:v>23.612144444444446</c:v>
                </c:pt>
                <c:pt idx="284">
                  <c:v>21.375204444444446</c:v>
                </c:pt>
                <c:pt idx="285">
                  <c:v>19.200401666666664</c:v>
                </c:pt>
                <c:pt idx="286">
                  <c:v>15.844991666666667</c:v>
                </c:pt>
                <c:pt idx="287">
                  <c:v>13.297365555555555</c:v>
                </c:pt>
                <c:pt idx="288">
                  <c:v>12.551718888888889</c:v>
                </c:pt>
                <c:pt idx="289">
                  <c:v>14.229423888888888</c:v>
                </c:pt>
                <c:pt idx="290">
                  <c:v>16.528501111111112</c:v>
                </c:pt>
                <c:pt idx="291">
                  <c:v>18.765441111111112</c:v>
                </c:pt>
                <c:pt idx="292">
                  <c:v>21.188792777777781</c:v>
                </c:pt>
                <c:pt idx="293">
                  <c:v>23.23932111111111</c:v>
                </c:pt>
                <c:pt idx="294">
                  <c:v>25.289849444444446</c:v>
                </c:pt>
                <c:pt idx="295">
                  <c:v>27.340377777777778</c:v>
                </c:pt>
                <c:pt idx="296">
                  <c:v>29.390906111111111</c:v>
                </c:pt>
                <c:pt idx="297">
                  <c:v>30.571513333333339</c:v>
                </c:pt>
                <c:pt idx="298">
                  <c:v>30.944336666666665</c:v>
                </c:pt>
                <c:pt idx="299">
                  <c:v>30.571513333333339</c:v>
                </c:pt>
                <c:pt idx="300">
                  <c:v>29.888003888888889</c:v>
                </c:pt>
                <c:pt idx="301">
                  <c:v>29.390906111111111</c:v>
                </c:pt>
                <c:pt idx="302">
                  <c:v>29.080219999999997</c:v>
                </c:pt>
                <c:pt idx="303">
                  <c:v>29.018082777777781</c:v>
                </c:pt>
                <c:pt idx="304">
                  <c:v>29.080219999999997</c:v>
                </c:pt>
                <c:pt idx="305">
                  <c:v>29.266631666666669</c:v>
                </c:pt>
                <c:pt idx="306">
                  <c:v>29.390906111111111</c:v>
                </c:pt>
                <c:pt idx="307">
                  <c:v>29.390906111111111</c:v>
                </c:pt>
                <c:pt idx="308">
                  <c:v>29.266631666666669</c:v>
                </c:pt>
                <c:pt idx="309">
                  <c:v>28.955945555555559</c:v>
                </c:pt>
                <c:pt idx="310">
                  <c:v>28.458847777777777</c:v>
                </c:pt>
                <c:pt idx="311">
                  <c:v>27.837475555555553</c:v>
                </c:pt>
                <c:pt idx="312">
                  <c:v>26.905417222222223</c:v>
                </c:pt>
                <c:pt idx="313">
                  <c:v>25.973358888888889</c:v>
                </c:pt>
                <c:pt idx="314">
                  <c:v>25.351986666666665</c:v>
                </c:pt>
                <c:pt idx="315">
                  <c:v>25.041300555555555</c:v>
                </c:pt>
                <c:pt idx="316">
                  <c:v>24.917026111111113</c:v>
                </c:pt>
                <c:pt idx="317">
                  <c:v>24.668477222222226</c:v>
                </c:pt>
                <c:pt idx="318">
                  <c:v>24.357791111111112</c:v>
                </c:pt>
                <c:pt idx="319">
                  <c:v>23.922830555555556</c:v>
                </c:pt>
                <c:pt idx="320">
                  <c:v>23.23932111111111</c:v>
                </c:pt>
                <c:pt idx="321">
                  <c:v>22.369400000000002</c:v>
                </c:pt>
                <c:pt idx="322">
                  <c:v>21.375204444444446</c:v>
                </c:pt>
                <c:pt idx="323">
                  <c:v>20.505283333333335</c:v>
                </c:pt>
                <c:pt idx="324">
                  <c:v>19.697499444444446</c:v>
                </c:pt>
                <c:pt idx="325">
                  <c:v>18.64116666666667</c:v>
                </c:pt>
                <c:pt idx="326">
                  <c:v>17.398422222222223</c:v>
                </c:pt>
                <c:pt idx="327">
                  <c:v>16.217815000000002</c:v>
                </c:pt>
                <c:pt idx="328">
                  <c:v>15.907128888888892</c:v>
                </c:pt>
                <c:pt idx="329">
                  <c:v>15.472168333333332</c:v>
                </c:pt>
                <c:pt idx="330">
                  <c:v>15.472168333333332</c:v>
                </c:pt>
                <c:pt idx="331">
                  <c:v>15.099345000000001</c:v>
                </c:pt>
                <c:pt idx="332">
                  <c:v>14.85079611111111</c:v>
                </c:pt>
                <c:pt idx="333">
                  <c:v>14.85079611111111</c:v>
                </c:pt>
                <c:pt idx="334">
                  <c:v>14.664384444444446</c:v>
                </c:pt>
                <c:pt idx="335">
                  <c:v>14.477972777777779</c:v>
                </c:pt>
                <c:pt idx="336">
                  <c:v>12.738130555555557</c:v>
                </c:pt>
                <c:pt idx="337">
                  <c:v>10.874013888888889</c:v>
                </c:pt>
                <c:pt idx="338">
                  <c:v>10.501190555555555</c:v>
                </c:pt>
                <c:pt idx="339">
                  <c:v>10.376916111111111</c:v>
                </c:pt>
                <c:pt idx="340">
                  <c:v>9.8798183333333345</c:v>
                </c:pt>
                <c:pt idx="341">
                  <c:v>9.6934066666666663</c:v>
                </c:pt>
                <c:pt idx="342">
                  <c:v>9.3205833333333352</c:v>
                </c:pt>
                <c:pt idx="343">
                  <c:v>9.0098972222222233</c:v>
                </c:pt>
                <c:pt idx="344">
                  <c:v>8.8856227777777779</c:v>
                </c:pt>
                <c:pt idx="345">
                  <c:v>9.0098972222222233</c:v>
                </c:pt>
                <c:pt idx="346">
                  <c:v>9.5691322222222226</c:v>
                </c:pt>
                <c:pt idx="347">
                  <c:v>11.060425555555558</c:v>
                </c:pt>
                <c:pt idx="348">
                  <c:v>13.110953888888892</c:v>
                </c:pt>
                <c:pt idx="349">
                  <c:v>14.975070555555558</c:v>
                </c:pt>
                <c:pt idx="350">
                  <c:v>15.534305555555557</c:v>
                </c:pt>
                <c:pt idx="351">
                  <c:v>15.720717222222223</c:v>
                </c:pt>
                <c:pt idx="352">
                  <c:v>15.844991666666667</c:v>
                </c:pt>
                <c:pt idx="353">
                  <c:v>16.404226666666666</c:v>
                </c:pt>
                <c:pt idx="354">
                  <c:v>16.528501111111112</c:v>
                </c:pt>
                <c:pt idx="355">
                  <c:v>16.839187222222222</c:v>
                </c:pt>
                <c:pt idx="356">
                  <c:v>17.212010555555555</c:v>
                </c:pt>
                <c:pt idx="357">
                  <c:v>17.460559444444446</c:v>
                </c:pt>
                <c:pt idx="358">
                  <c:v>17.522696666666668</c:v>
                </c:pt>
                <c:pt idx="359">
                  <c:v>17.460559444444446</c:v>
                </c:pt>
                <c:pt idx="360">
                  <c:v>17.398422222222223</c:v>
                </c:pt>
                <c:pt idx="361">
                  <c:v>17.336285</c:v>
                </c:pt>
                <c:pt idx="362">
                  <c:v>17.336285</c:v>
                </c:pt>
                <c:pt idx="363">
                  <c:v>17.460559444444446</c:v>
                </c:pt>
                <c:pt idx="364">
                  <c:v>17.522696666666668</c:v>
                </c:pt>
                <c:pt idx="365">
                  <c:v>17.398422222222223</c:v>
                </c:pt>
                <c:pt idx="366">
                  <c:v>16.714912777777776</c:v>
                </c:pt>
                <c:pt idx="367">
                  <c:v>15.534305555555557</c:v>
                </c:pt>
                <c:pt idx="368">
                  <c:v>14.415835555555555</c:v>
                </c:pt>
                <c:pt idx="369">
                  <c:v>13.608051666666666</c:v>
                </c:pt>
                <c:pt idx="370">
                  <c:v>13.110953888888892</c:v>
                </c:pt>
                <c:pt idx="371">
                  <c:v>12.862405000000001</c:v>
                </c:pt>
                <c:pt idx="372">
                  <c:v>12.862405000000001</c:v>
                </c:pt>
                <c:pt idx="373">
                  <c:v>12.924542222222223</c:v>
                </c:pt>
                <c:pt idx="374">
                  <c:v>13.173091111111111</c:v>
                </c:pt>
                <c:pt idx="375">
                  <c:v>13.732326111111114</c:v>
                </c:pt>
                <c:pt idx="376">
                  <c:v>14.602247222222223</c:v>
                </c:pt>
                <c:pt idx="377">
                  <c:v>15.099345000000001</c:v>
                </c:pt>
                <c:pt idx="378">
                  <c:v>15.223619444444445</c:v>
                </c:pt>
                <c:pt idx="379">
                  <c:v>14.788658888888889</c:v>
                </c:pt>
                <c:pt idx="380">
                  <c:v>13.235228333333335</c:v>
                </c:pt>
                <c:pt idx="381">
                  <c:v>10.998288333333333</c:v>
                </c:pt>
                <c:pt idx="382">
                  <c:v>8.9477600000000006</c:v>
                </c:pt>
                <c:pt idx="383">
                  <c:v>7.3943294444444447</c:v>
                </c:pt>
                <c:pt idx="384">
                  <c:v>6.3379966666666663</c:v>
                </c:pt>
                <c:pt idx="385">
                  <c:v>5.5302127777777788</c:v>
                </c:pt>
                <c:pt idx="386">
                  <c:v>4.9709777777777786</c:v>
                </c:pt>
                <c:pt idx="387">
                  <c:v>4.4738800000000003</c:v>
                </c:pt>
                <c:pt idx="388">
                  <c:v>3.7903705555555551</c:v>
                </c:pt>
                <c:pt idx="389">
                  <c:v>3.044723888888889</c:v>
                </c:pt>
                <c:pt idx="390">
                  <c:v>2.2990772222222224</c:v>
                </c:pt>
                <c:pt idx="391">
                  <c:v>1.4291561111111111</c:v>
                </c:pt>
                <c:pt idx="392">
                  <c:v>0.55923500000000004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0.31068611111111116</c:v>
                </c:pt>
                <c:pt idx="400">
                  <c:v>1.3048816666666669</c:v>
                </c:pt>
                <c:pt idx="401">
                  <c:v>2.9825866666666667</c:v>
                </c:pt>
                <c:pt idx="402">
                  <c:v>5.157389444444445</c:v>
                </c:pt>
                <c:pt idx="403">
                  <c:v>7.6428783333333348</c:v>
                </c:pt>
                <c:pt idx="404">
                  <c:v>10.31477888888889</c:v>
                </c:pt>
                <c:pt idx="405">
                  <c:v>12.986679444444444</c:v>
                </c:pt>
                <c:pt idx="406">
                  <c:v>15.037207777777777</c:v>
                </c:pt>
                <c:pt idx="407">
                  <c:v>15.907128888888892</c:v>
                </c:pt>
                <c:pt idx="408">
                  <c:v>15.907128888888892</c:v>
                </c:pt>
                <c:pt idx="409">
                  <c:v>15.472168333333332</c:v>
                </c:pt>
                <c:pt idx="410">
                  <c:v>14.477972777777779</c:v>
                </c:pt>
                <c:pt idx="411">
                  <c:v>13.42164</c:v>
                </c:pt>
                <c:pt idx="412">
                  <c:v>12.551718888888889</c:v>
                </c:pt>
                <c:pt idx="413">
                  <c:v>11.619660555555555</c:v>
                </c:pt>
                <c:pt idx="414">
                  <c:v>10.563327777777779</c:v>
                </c:pt>
                <c:pt idx="415">
                  <c:v>9.5069949999999999</c:v>
                </c:pt>
                <c:pt idx="416">
                  <c:v>8.8234855555555551</c:v>
                </c:pt>
                <c:pt idx="417">
                  <c:v>8.6370738888888887</c:v>
                </c:pt>
                <c:pt idx="418">
                  <c:v>8.6992111111111114</c:v>
                </c:pt>
                <c:pt idx="419">
                  <c:v>8.8234855555555551</c:v>
                </c:pt>
                <c:pt idx="420">
                  <c:v>9.0098972222222233</c:v>
                </c:pt>
                <c:pt idx="421">
                  <c:v>9.2584461111111125</c:v>
                </c:pt>
                <c:pt idx="422">
                  <c:v>9.8798183333333345</c:v>
                </c:pt>
                <c:pt idx="423">
                  <c:v>10.811876666666667</c:v>
                </c:pt>
                <c:pt idx="424">
                  <c:v>11.619660555555555</c:v>
                </c:pt>
                <c:pt idx="425">
                  <c:v>11.868209444444446</c:v>
                </c:pt>
                <c:pt idx="426">
                  <c:v>11.68179777777778</c:v>
                </c:pt>
                <c:pt idx="427">
                  <c:v>10.936151111111112</c:v>
                </c:pt>
                <c:pt idx="428">
                  <c:v>10.31477888888889</c:v>
                </c:pt>
                <c:pt idx="429">
                  <c:v>10.066230000000001</c:v>
                </c:pt>
                <c:pt idx="430">
                  <c:v>10.190504444444445</c:v>
                </c:pt>
                <c:pt idx="431">
                  <c:v>10.687602222222223</c:v>
                </c:pt>
                <c:pt idx="432">
                  <c:v>11.868209444444446</c:v>
                </c:pt>
                <c:pt idx="433">
                  <c:v>14.043012222222224</c:v>
                </c:pt>
                <c:pt idx="434">
                  <c:v>17.02559888888889</c:v>
                </c:pt>
                <c:pt idx="435">
                  <c:v>19.635362222222227</c:v>
                </c:pt>
                <c:pt idx="436">
                  <c:v>20.753832222222222</c:v>
                </c:pt>
                <c:pt idx="437">
                  <c:v>20.815969444444445</c:v>
                </c:pt>
                <c:pt idx="438">
                  <c:v>20.381008888888889</c:v>
                </c:pt>
                <c:pt idx="439">
                  <c:v>19.821773888888888</c:v>
                </c:pt>
                <c:pt idx="440">
                  <c:v>19.448950555555559</c:v>
                </c:pt>
                <c:pt idx="441">
                  <c:v>19.324676111111113</c:v>
                </c:pt>
                <c:pt idx="442">
                  <c:v>19.01399</c:v>
                </c:pt>
                <c:pt idx="443">
                  <c:v>18.144068888888889</c:v>
                </c:pt>
                <c:pt idx="444">
                  <c:v>16.590638333333334</c:v>
                </c:pt>
                <c:pt idx="445">
                  <c:v>14.291561111111111</c:v>
                </c:pt>
                <c:pt idx="446">
                  <c:v>11.308974444444445</c:v>
                </c:pt>
                <c:pt idx="447">
                  <c:v>8.0157016666666667</c:v>
                </c:pt>
                <c:pt idx="448">
                  <c:v>4.7845661111111113</c:v>
                </c:pt>
                <c:pt idx="449">
                  <c:v>2.3612144444444447</c:v>
                </c:pt>
                <c:pt idx="450">
                  <c:v>0.80778388888888897</c:v>
                </c:pt>
                <c:pt idx="451">
                  <c:v>0.12427444444444447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0.31068611111111116</c:v>
                </c:pt>
                <c:pt idx="520">
                  <c:v>1.5534305555555556</c:v>
                </c:pt>
                <c:pt idx="521">
                  <c:v>4.1010566666666666</c:v>
                </c:pt>
                <c:pt idx="522">
                  <c:v>7.3321922222222229</c:v>
                </c:pt>
                <c:pt idx="523">
                  <c:v>10.439053333333336</c:v>
                </c:pt>
                <c:pt idx="524">
                  <c:v>12.738130555555557</c:v>
                </c:pt>
                <c:pt idx="525">
                  <c:v>13.608051666666666</c:v>
                </c:pt>
                <c:pt idx="526">
                  <c:v>13.608051666666666</c:v>
                </c:pt>
                <c:pt idx="527">
                  <c:v>13.235228333333335</c:v>
                </c:pt>
                <c:pt idx="528">
                  <c:v>12.613856111111113</c:v>
                </c:pt>
                <c:pt idx="529">
                  <c:v>11.930346666666667</c:v>
                </c:pt>
                <c:pt idx="530">
                  <c:v>11.060425555555558</c:v>
                </c:pt>
                <c:pt idx="531">
                  <c:v>9.6312694444444453</c:v>
                </c:pt>
                <c:pt idx="532">
                  <c:v>7.3943294444444447</c:v>
                </c:pt>
                <c:pt idx="533">
                  <c:v>4.7224288888888895</c:v>
                </c:pt>
                <c:pt idx="534">
                  <c:v>2.4854888888888893</c:v>
                </c:pt>
                <c:pt idx="535">
                  <c:v>1.2427444444444447</c:v>
                </c:pt>
                <c:pt idx="536">
                  <c:v>0.62137222222222233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0.12427444444444447</c:v>
                </c:pt>
                <c:pt idx="541">
                  <c:v>0.74564666666666668</c:v>
                </c:pt>
                <c:pt idx="542">
                  <c:v>1.9883911111111114</c:v>
                </c:pt>
                <c:pt idx="543">
                  <c:v>3.2311355555555559</c:v>
                </c:pt>
                <c:pt idx="544">
                  <c:v>5.0952522222222223</c:v>
                </c:pt>
                <c:pt idx="545">
                  <c:v>8.0778388888888895</c:v>
                </c:pt>
                <c:pt idx="546">
                  <c:v>11.68179777777778</c:v>
                </c:pt>
                <c:pt idx="547">
                  <c:v>14.353698333333336</c:v>
                </c:pt>
                <c:pt idx="548">
                  <c:v>15.223619444444445</c:v>
                </c:pt>
                <c:pt idx="549">
                  <c:v>15.223619444444445</c:v>
                </c:pt>
                <c:pt idx="550">
                  <c:v>15.099345000000001</c:v>
                </c:pt>
                <c:pt idx="551">
                  <c:v>14.664384444444446</c:v>
                </c:pt>
                <c:pt idx="552">
                  <c:v>13.856600555555557</c:v>
                </c:pt>
                <c:pt idx="553">
                  <c:v>12.48958166666667</c:v>
                </c:pt>
                <c:pt idx="554">
                  <c:v>11.495386111111111</c:v>
                </c:pt>
                <c:pt idx="555">
                  <c:v>10.687602222222223</c:v>
                </c:pt>
                <c:pt idx="556">
                  <c:v>10.128367222222222</c:v>
                </c:pt>
                <c:pt idx="557">
                  <c:v>9.5691322222222226</c:v>
                </c:pt>
                <c:pt idx="558">
                  <c:v>9.134171666666667</c:v>
                </c:pt>
                <c:pt idx="559">
                  <c:v>8.8856227777777779</c:v>
                </c:pt>
                <c:pt idx="560">
                  <c:v>8.512799444444445</c:v>
                </c:pt>
                <c:pt idx="561">
                  <c:v>8.2642505555555559</c:v>
                </c:pt>
                <c:pt idx="562">
                  <c:v>8.1399761111111122</c:v>
                </c:pt>
                <c:pt idx="563">
                  <c:v>8.1399761111111122</c:v>
                </c:pt>
                <c:pt idx="564">
                  <c:v>8.2642505555555559</c:v>
                </c:pt>
                <c:pt idx="565">
                  <c:v>8.5749366666666678</c:v>
                </c:pt>
                <c:pt idx="566">
                  <c:v>9.0098972222222233</c:v>
                </c:pt>
                <c:pt idx="567">
                  <c:v>10.252641666666667</c:v>
                </c:pt>
                <c:pt idx="568">
                  <c:v>10.563327777777779</c:v>
                </c:pt>
                <c:pt idx="569">
                  <c:v>10.563327777777779</c:v>
                </c:pt>
                <c:pt idx="570">
                  <c:v>10.563327777777779</c:v>
                </c:pt>
                <c:pt idx="571">
                  <c:v>9.5691322222222226</c:v>
                </c:pt>
                <c:pt idx="572">
                  <c:v>6.2758594444444444</c:v>
                </c:pt>
                <c:pt idx="573">
                  <c:v>2.9825866666666667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0.62137222222222233</c:v>
                </c:pt>
                <c:pt idx="609">
                  <c:v>1.3048816666666669</c:v>
                </c:pt>
                <c:pt idx="610">
                  <c:v>2.9825866666666667</c:v>
                </c:pt>
                <c:pt idx="611">
                  <c:v>5.6544872222222224</c:v>
                </c:pt>
                <c:pt idx="612">
                  <c:v>8.8234855555555551</c:v>
                </c:pt>
                <c:pt idx="613">
                  <c:v>12.303170000000001</c:v>
                </c:pt>
                <c:pt idx="614">
                  <c:v>15.844991666666667</c:v>
                </c:pt>
                <c:pt idx="615">
                  <c:v>18.951852777777777</c:v>
                </c:pt>
                <c:pt idx="616">
                  <c:v>21.623753333333333</c:v>
                </c:pt>
                <c:pt idx="617">
                  <c:v>24.109242222222221</c:v>
                </c:pt>
                <c:pt idx="618">
                  <c:v>26.656868333333335</c:v>
                </c:pt>
                <c:pt idx="619">
                  <c:v>28.83167111111111</c:v>
                </c:pt>
                <c:pt idx="620">
                  <c:v>30.012278333333335</c:v>
                </c:pt>
                <c:pt idx="621">
                  <c:v>30.260827222222225</c:v>
                </c:pt>
                <c:pt idx="622">
                  <c:v>30.136552777777776</c:v>
                </c:pt>
                <c:pt idx="623">
                  <c:v>30.074415555555554</c:v>
                </c:pt>
                <c:pt idx="624">
                  <c:v>29.950141111111115</c:v>
                </c:pt>
                <c:pt idx="625">
                  <c:v>29.701592222222221</c:v>
                </c:pt>
                <c:pt idx="626">
                  <c:v>29.204494444444446</c:v>
                </c:pt>
                <c:pt idx="627">
                  <c:v>28.520985000000003</c:v>
                </c:pt>
                <c:pt idx="628">
                  <c:v>27.899612777777779</c:v>
                </c:pt>
                <c:pt idx="629">
                  <c:v>27.588926666666666</c:v>
                </c:pt>
                <c:pt idx="630">
                  <c:v>27.526789444444443</c:v>
                </c:pt>
                <c:pt idx="631">
                  <c:v>27.651063888888888</c:v>
                </c:pt>
                <c:pt idx="632">
                  <c:v>28.023887222222225</c:v>
                </c:pt>
                <c:pt idx="633">
                  <c:v>28.396710555555558</c:v>
                </c:pt>
                <c:pt idx="634">
                  <c:v>28.583122222222222</c:v>
                </c:pt>
                <c:pt idx="635">
                  <c:v>28.583122222222222</c:v>
                </c:pt>
                <c:pt idx="636">
                  <c:v>28.583122222222222</c:v>
                </c:pt>
                <c:pt idx="637">
                  <c:v>28.645259444444445</c:v>
                </c:pt>
                <c:pt idx="638">
                  <c:v>29.018082777777781</c:v>
                </c:pt>
                <c:pt idx="639">
                  <c:v>29.639455000000002</c:v>
                </c:pt>
                <c:pt idx="640">
                  <c:v>30.385101666666667</c:v>
                </c:pt>
                <c:pt idx="641">
                  <c:v>31.255022777777778</c:v>
                </c:pt>
                <c:pt idx="642">
                  <c:v>32.062806666666667</c:v>
                </c:pt>
                <c:pt idx="643">
                  <c:v>32.684178888888887</c:v>
                </c:pt>
                <c:pt idx="644">
                  <c:v>32.932727777777778</c:v>
                </c:pt>
                <c:pt idx="645">
                  <c:v>32.932727777777778</c:v>
                </c:pt>
                <c:pt idx="646">
                  <c:v>32.870590555555552</c:v>
                </c:pt>
                <c:pt idx="647">
                  <c:v>32.746316111111113</c:v>
                </c:pt>
                <c:pt idx="648">
                  <c:v>32.684178888888887</c:v>
                </c:pt>
                <c:pt idx="649">
                  <c:v>32.994865000000004</c:v>
                </c:pt>
                <c:pt idx="650">
                  <c:v>33.740511666666663</c:v>
                </c:pt>
                <c:pt idx="651">
                  <c:v>34.299746666666671</c:v>
                </c:pt>
                <c:pt idx="652">
                  <c:v>34.486158333333336</c:v>
                </c:pt>
                <c:pt idx="653">
                  <c:v>34.73470722222222</c:v>
                </c:pt>
                <c:pt idx="654">
                  <c:v>34.98325611111111</c:v>
                </c:pt>
                <c:pt idx="655">
                  <c:v>35.231805000000001</c:v>
                </c:pt>
                <c:pt idx="656">
                  <c:v>35.356079444444447</c:v>
                </c:pt>
                <c:pt idx="657">
                  <c:v>35.293942222222221</c:v>
                </c:pt>
                <c:pt idx="658">
                  <c:v>34.796844444444446</c:v>
                </c:pt>
                <c:pt idx="659">
                  <c:v>33.678374444444444</c:v>
                </c:pt>
                <c:pt idx="660">
                  <c:v>32.373492777777777</c:v>
                </c:pt>
                <c:pt idx="661">
                  <c:v>31.130748333333333</c:v>
                </c:pt>
                <c:pt idx="662">
                  <c:v>29.328768888888892</c:v>
                </c:pt>
                <c:pt idx="663">
                  <c:v>26.84328</c:v>
                </c:pt>
                <c:pt idx="664">
                  <c:v>24.357791111111112</c:v>
                </c:pt>
                <c:pt idx="665">
                  <c:v>22.680086111111113</c:v>
                </c:pt>
                <c:pt idx="666">
                  <c:v>21.313067222222223</c:v>
                </c:pt>
                <c:pt idx="667">
                  <c:v>19.262538888888891</c:v>
                </c:pt>
                <c:pt idx="668">
                  <c:v>16.155677777777779</c:v>
                </c:pt>
                <c:pt idx="669">
                  <c:v>12.862405000000001</c:v>
                </c:pt>
                <c:pt idx="670">
                  <c:v>9.5691322222222226</c:v>
                </c:pt>
                <c:pt idx="671">
                  <c:v>8.1399761111111122</c:v>
                </c:pt>
                <c:pt idx="672">
                  <c:v>7.4564666666666666</c:v>
                </c:pt>
                <c:pt idx="673">
                  <c:v>7.7671527777777785</c:v>
                </c:pt>
                <c:pt idx="674">
                  <c:v>8.6992111111111114</c:v>
                </c:pt>
                <c:pt idx="675">
                  <c:v>11.806072222222223</c:v>
                </c:pt>
                <c:pt idx="676">
                  <c:v>14.415835555555555</c:v>
                </c:pt>
                <c:pt idx="677">
                  <c:v>17.398422222222223</c:v>
                </c:pt>
                <c:pt idx="678">
                  <c:v>19.883911111111114</c:v>
                </c:pt>
                <c:pt idx="679">
                  <c:v>21.126655555555558</c:v>
                </c:pt>
                <c:pt idx="680">
                  <c:v>22.369400000000002</c:v>
                </c:pt>
                <c:pt idx="681">
                  <c:v>23.612144444444446</c:v>
                </c:pt>
                <c:pt idx="682">
                  <c:v>24.85488888888889</c:v>
                </c:pt>
                <c:pt idx="683">
                  <c:v>25.041300555555555</c:v>
                </c:pt>
                <c:pt idx="684">
                  <c:v>25.165575</c:v>
                </c:pt>
                <c:pt idx="685">
                  <c:v>24.23351666666667</c:v>
                </c:pt>
                <c:pt idx="686">
                  <c:v>22.182988333333338</c:v>
                </c:pt>
                <c:pt idx="687">
                  <c:v>19.759636666666669</c:v>
                </c:pt>
                <c:pt idx="688">
                  <c:v>16.839187222222222</c:v>
                </c:pt>
                <c:pt idx="689">
                  <c:v>14.167286666666667</c:v>
                </c:pt>
                <c:pt idx="690">
                  <c:v>13.110953888888892</c:v>
                </c:pt>
                <c:pt idx="691">
                  <c:v>11.743934999999999</c:v>
                </c:pt>
                <c:pt idx="692">
                  <c:v>11.743934999999999</c:v>
                </c:pt>
                <c:pt idx="693">
                  <c:v>13.235228333333335</c:v>
                </c:pt>
                <c:pt idx="694">
                  <c:v>14.85079611111111</c:v>
                </c:pt>
                <c:pt idx="695">
                  <c:v>16.093540555555556</c:v>
                </c:pt>
                <c:pt idx="696">
                  <c:v>17.64697111111111</c:v>
                </c:pt>
                <c:pt idx="697">
                  <c:v>18.827578333333332</c:v>
                </c:pt>
                <c:pt idx="698">
                  <c:v>19.200401666666664</c:v>
                </c:pt>
                <c:pt idx="699">
                  <c:v>19.324676111111113</c:v>
                </c:pt>
                <c:pt idx="700">
                  <c:v>19.759636666666669</c:v>
                </c:pt>
                <c:pt idx="701">
                  <c:v>20.31887166666667</c:v>
                </c:pt>
                <c:pt idx="702">
                  <c:v>20.62955777777778</c:v>
                </c:pt>
                <c:pt idx="703">
                  <c:v>20.132460000000002</c:v>
                </c:pt>
                <c:pt idx="704">
                  <c:v>17.584833888888888</c:v>
                </c:pt>
                <c:pt idx="705">
                  <c:v>16.031403333333333</c:v>
                </c:pt>
                <c:pt idx="706">
                  <c:v>14.353698333333336</c:v>
                </c:pt>
                <c:pt idx="707">
                  <c:v>13.545914444444445</c:v>
                </c:pt>
                <c:pt idx="708">
                  <c:v>13.173091111111111</c:v>
                </c:pt>
                <c:pt idx="709">
                  <c:v>13.048816666666667</c:v>
                </c:pt>
                <c:pt idx="710">
                  <c:v>13.048816666666667</c:v>
                </c:pt>
                <c:pt idx="711">
                  <c:v>12.986679444444444</c:v>
                </c:pt>
                <c:pt idx="712">
                  <c:v>12.365307222222222</c:v>
                </c:pt>
                <c:pt idx="713">
                  <c:v>11.122562777777777</c:v>
                </c:pt>
                <c:pt idx="714">
                  <c:v>9.3827205555555562</c:v>
                </c:pt>
                <c:pt idx="715">
                  <c:v>7.9535644444444458</c:v>
                </c:pt>
                <c:pt idx="716">
                  <c:v>7.4564666666666666</c:v>
                </c:pt>
                <c:pt idx="717">
                  <c:v>8.2021133333333331</c:v>
                </c:pt>
                <c:pt idx="718">
                  <c:v>10.625465</c:v>
                </c:pt>
                <c:pt idx="719">
                  <c:v>13.110953888888892</c:v>
                </c:pt>
                <c:pt idx="720">
                  <c:v>13.545914444444445</c:v>
                </c:pt>
                <c:pt idx="721">
                  <c:v>13.173091111111111</c:v>
                </c:pt>
                <c:pt idx="722">
                  <c:v>11.495386111111111</c:v>
                </c:pt>
                <c:pt idx="723">
                  <c:v>8.6370738888888887</c:v>
                </c:pt>
                <c:pt idx="724">
                  <c:v>7.4564666666666666</c:v>
                </c:pt>
                <c:pt idx="725">
                  <c:v>7.4564666666666666</c:v>
                </c:pt>
                <c:pt idx="726">
                  <c:v>8.0778388888888895</c:v>
                </c:pt>
                <c:pt idx="727">
                  <c:v>9.9419555555555572</c:v>
                </c:pt>
                <c:pt idx="728">
                  <c:v>11.495386111111111</c:v>
                </c:pt>
                <c:pt idx="729">
                  <c:v>12.800267777777778</c:v>
                </c:pt>
                <c:pt idx="730">
                  <c:v>13.980875000000001</c:v>
                </c:pt>
                <c:pt idx="731">
                  <c:v>14.912933333333333</c:v>
                </c:pt>
                <c:pt idx="732">
                  <c:v>16.528501111111112</c:v>
                </c:pt>
                <c:pt idx="733">
                  <c:v>18.579029444444444</c:v>
                </c:pt>
                <c:pt idx="734">
                  <c:v>21.623753333333333</c:v>
                </c:pt>
                <c:pt idx="735">
                  <c:v>23.487869999999997</c:v>
                </c:pt>
                <c:pt idx="736">
                  <c:v>24.979163333333339</c:v>
                </c:pt>
                <c:pt idx="737">
                  <c:v>25.849084444444447</c:v>
                </c:pt>
                <c:pt idx="738">
                  <c:v>26.035496111111108</c:v>
                </c:pt>
                <c:pt idx="739">
                  <c:v>26.097633333333334</c:v>
                </c:pt>
                <c:pt idx="740">
                  <c:v>26.221907777777783</c:v>
                </c:pt>
                <c:pt idx="741">
                  <c:v>26.346182222222222</c:v>
                </c:pt>
                <c:pt idx="742">
                  <c:v>26.532593888888893</c:v>
                </c:pt>
                <c:pt idx="743">
                  <c:v>26.781142777777781</c:v>
                </c:pt>
                <c:pt idx="744">
                  <c:v>27.153966111111114</c:v>
                </c:pt>
                <c:pt idx="745">
                  <c:v>27.340377777777778</c:v>
                </c:pt>
                <c:pt idx="746">
                  <c:v>27.402515000000001</c:v>
                </c:pt>
                <c:pt idx="747">
                  <c:v>28.148161666666667</c:v>
                </c:pt>
                <c:pt idx="748">
                  <c:v>28.83167111111111</c:v>
                </c:pt>
                <c:pt idx="749">
                  <c:v>29.328768888888892</c:v>
                </c:pt>
                <c:pt idx="750">
                  <c:v>29.390906111111111</c:v>
                </c:pt>
                <c:pt idx="751">
                  <c:v>29.453043333333333</c:v>
                </c:pt>
                <c:pt idx="752">
                  <c:v>29.453043333333333</c:v>
                </c:pt>
                <c:pt idx="753">
                  <c:v>29.51518055555556</c:v>
                </c:pt>
                <c:pt idx="754">
                  <c:v>29.763729444444447</c:v>
                </c:pt>
                <c:pt idx="755">
                  <c:v>30.198690000000003</c:v>
                </c:pt>
                <c:pt idx="756">
                  <c:v>30.695787777777777</c:v>
                </c:pt>
                <c:pt idx="757">
                  <c:v>30.944336666666665</c:v>
                </c:pt>
                <c:pt idx="758">
                  <c:v>30.944336666666665</c:v>
                </c:pt>
                <c:pt idx="759">
                  <c:v>30.882199444444446</c:v>
                </c:pt>
                <c:pt idx="760">
                  <c:v>30.633650555555555</c:v>
                </c:pt>
                <c:pt idx="761">
                  <c:v>30.136552777777776</c:v>
                </c:pt>
                <c:pt idx="762">
                  <c:v>29.577317777777779</c:v>
                </c:pt>
                <c:pt idx="763">
                  <c:v>28.769533888888891</c:v>
                </c:pt>
                <c:pt idx="764">
                  <c:v>27.153966111111114</c:v>
                </c:pt>
                <c:pt idx="765">
                  <c:v>24.419928333333335</c:v>
                </c:pt>
                <c:pt idx="766">
                  <c:v>21.188792777777781</c:v>
                </c:pt>
                <c:pt idx="767">
                  <c:v>18.019794444444447</c:v>
                </c:pt>
                <c:pt idx="768">
                  <c:v>14.726521666666667</c:v>
                </c:pt>
                <c:pt idx="769">
                  <c:v>11.433248888888889</c:v>
                </c:pt>
                <c:pt idx="770">
                  <c:v>8.8856227777777779</c:v>
                </c:pt>
                <c:pt idx="771">
                  <c:v>7.4564666666666666</c:v>
                </c:pt>
                <c:pt idx="772">
                  <c:v>7.9535644444444458</c:v>
                </c:pt>
                <c:pt idx="773">
                  <c:v>9.9419555555555572</c:v>
                </c:pt>
                <c:pt idx="774">
                  <c:v>11.868209444444446</c:v>
                </c:pt>
                <c:pt idx="775">
                  <c:v>13.918737777777777</c:v>
                </c:pt>
                <c:pt idx="776">
                  <c:v>15.907128888888892</c:v>
                </c:pt>
                <c:pt idx="777">
                  <c:v>18.70330388888889</c:v>
                </c:pt>
                <c:pt idx="778">
                  <c:v>21.934439444444447</c:v>
                </c:pt>
                <c:pt idx="779">
                  <c:v>24.792751666666664</c:v>
                </c:pt>
                <c:pt idx="780">
                  <c:v>27.651063888888888</c:v>
                </c:pt>
                <c:pt idx="781">
                  <c:v>29.51518055555556</c:v>
                </c:pt>
                <c:pt idx="782">
                  <c:v>31.627846111111111</c:v>
                </c:pt>
                <c:pt idx="783">
                  <c:v>33.616237222222225</c:v>
                </c:pt>
                <c:pt idx="784">
                  <c:v>34.98325611111111</c:v>
                </c:pt>
                <c:pt idx="785">
                  <c:v>36.101726111111113</c:v>
                </c:pt>
                <c:pt idx="786">
                  <c:v>37.158058888888888</c:v>
                </c:pt>
                <c:pt idx="787">
                  <c:v>37.96584277777778</c:v>
                </c:pt>
                <c:pt idx="788">
                  <c:v>38.587215</c:v>
                </c:pt>
                <c:pt idx="789">
                  <c:v>39.022175555555556</c:v>
                </c:pt>
                <c:pt idx="790">
                  <c:v>39.332861666666666</c:v>
                </c:pt>
                <c:pt idx="791">
                  <c:v>39.519273333333338</c:v>
                </c:pt>
                <c:pt idx="792">
                  <c:v>39.767822222222229</c:v>
                </c:pt>
                <c:pt idx="793">
                  <c:v>40.202782777777777</c:v>
                </c:pt>
                <c:pt idx="794">
                  <c:v>40.513468888888887</c:v>
                </c:pt>
                <c:pt idx="795">
                  <c:v>40.575606111111114</c:v>
                </c:pt>
                <c:pt idx="796">
                  <c:v>40.575606111111114</c:v>
                </c:pt>
                <c:pt idx="797">
                  <c:v>40.63774333333334</c:v>
                </c:pt>
                <c:pt idx="798">
                  <c:v>40.824155000000005</c:v>
                </c:pt>
                <c:pt idx="799">
                  <c:v>41.010566666666669</c:v>
                </c:pt>
                <c:pt idx="800">
                  <c:v>40.762017777777778</c:v>
                </c:pt>
                <c:pt idx="801">
                  <c:v>39.457136111111112</c:v>
                </c:pt>
                <c:pt idx="802">
                  <c:v>37.095921666666669</c:v>
                </c:pt>
                <c:pt idx="803">
                  <c:v>33.926923333333335</c:v>
                </c:pt>
                <c:pt idx="804">
                  <c:v>30.633650555555555</c:v>
                </c:pt>
                <c:pt idx="805">
                  <c:v>27.899612777777779</c:v>
                </c:pt>
                <c:pt idx="806">
                  <c:v>26.284044999999999</c:v>
                </c:pt>
                <c:pt idx="807">
                  <c:v>25.724810000000002</c:v>
                </c:pt>
                <c:pt idx="808">
                  <c:v>25.662672777777779</c:v>
                </c:pt>
                <c:pt idx="809">
                  <c:v>26.159770555555557</c:v>
                </c:pt>
                <c:pt idx="810">
                  <c:v>27.775338333333337</c:v>
                </c:pt>
                <c:pt idx="811">
                  <c:v>30.074415555555554</c:v>
                </c:pt>
                <c:pt idx="812">
                  <c:v>31.938532222222221</c:v>
                </c:pt>
                <c:pt idx="813">
                  <c:v>32.746316111111113</c:v>
                </c:pt>
                <c:pt idx="814">
                  <c:v>32.932727777777778</c:v>
                </c:pt>
                <c:pt idx="815">
                  <c:v>32.622041666666668</c:v>
                </c:pt>
                <c:pt idx="816">
                  <c:v>31.876394999999999</c:v>
                </c:pt>
                <c:pt idx="817">
                  <c:v>30.882199444444446</c:v>
                </c:pt>
                <c:pt idx="818">
                  <c:v>29.453043333333333</c:v>
                </c:pt>
                <c:pt idx="819">
                  <c:v>27.153966111111114</c:v>
                </c:pt>
                <c:pt idx="820">
                  <c:v>24.668477222222226</c:v>
                </c:pt>
                <c:pt idx="821">
                  <c:v>22.058713888888889</c:v>
                </c:pt>
                <c:pt idx="822">
                  <c:v>19.324676111111113</c:v>
                </c:pt>
                <c:pt idx="823">
                  <c:v>16.342089444444444</c:v>
                </c:pt>
                <c:pt idx="824">
                  <c:v>13.608051666666666</c:v>
                </c:pt>
                <c:pt idx="825">
                  <c:v>11.184700000000001</c:v>
                </c:pt>
                <c:pt idx="826">
                  <c:v>10.563327777777779</c:v>
                </c:pt>
                <c:pt idx="827">
                  <c:v>11.184700000000001</c:v>
                </c:pt>
                <c:pt idx="828">
                  <c:v>13.297365555555555</c:v>
                </c:pt>
                <c:pt idx="829">
                  <c:v>15.410031111111113</c:v>
                </c:pt>
                <c:pt idx="830">
                  <c:v>17.336285</c:v>
                </c:pt>
                <c:pt idx="831">
                  <c:v>19.138264444444445</c:v>
                </c:pt>
                <c:pt idx="832">
                  <c:v>20.505283333333335</c:v>
                </c:pt>
                <c:pt idx="833">
                  <c:v>21.810165000000001</c:v>
                </c:pt>
                <c:pt idx="834">
                  <c:v>23.052909444444445</c:v>
                </c:pt>
                <c:pt idx="835">
                  <c:v>24.171379444444444</c:v>
                </c:pt>
                <c:pt idx="836">
                  <c:v>25.724810000000002</c:v>
                </c:pt>
                <c:pt idx="837">
                  <c:v>27.340377777777778</c:v>
                </c:pt>
                <c:pt idx="838">
                  <c:v>28.769533888888891</c:v>
                </c:pt>
                <c:pt idx="839">
                  <c:v>29.639455000000002</c:v>
                </c:pt>
                <c:pt idx="840">
                  <c:v>29.950141111111115</c:v>
                </c:pt>
                <c:pt idx="841">
                  <c:v>30.260827222222225</c:v>
                </c:pt>
                <c:pt idx="842">
                  <c:v>30.633650555555555</c:v>
                </c:pt>
                <c:pt idx="843">
                  <c:v>30.944336666666665</c:v>
                </c:pt>
                <c:pt idx="844">
                  <c:v>31.192885555555559</c:v>
                </c:pt>
                <c:pt idx="845">
                  <c:v>31.627846111111111</c:v>
                </c:pt>
                <c:pt idx="846">
                  <c:v>32.187081111111112</c:v>
                </c:pt>
                <c:pt idx="847">
                  <c:v>32.622041666666668</c:v>
                </c:pt>
                <c:pt idx="848">
                  <c:v>33.119139444444443</c:v>
                </c:pt>
                <c:pt idx="849">
                  <c:v>33.864786111111115</c:v>
                </c:pt>
                <c:pt idx="850">
                  <c:v>34.610432777777781</c:v>
                </c:pt>
                <c:pt idx="851">
                  <c:v>35.107530555555556</c:v>
                </c:pt>
                <c:pt idx="852">
                  <c:v>35.293942222222221</c:v>
                </c:pt>
                <c:pt idx="853">
                  <c:v>35.418216666666666</c:v>
                </c:pt>
                <c:pt idx="854">
                  <c:v>35.542491111111111</c:v>
                </c:pt>
                <c:pt idx="855">
                  <c:v>35.853177222222229</c:v>
                </c:pt>
                <c:pt idx="856">
                  <c:v>36.474549444444449</c:v>
                </c:pt>
                <c:pt idx="857">
                  <c:v>37.344470555555553</c:v>
                </c:pt>
                <c:pt idx="858">
                  <c:v>37.96584277777778</c:v>
                </c:pt>
                <c:pt idx="859">
                  <c:v>38.338666111111117</c:v>
                </c:pt>
                <c:pt idx="860">
                  <c:v>38.711489444444446</c:v>
                </c:pt>
                <c:pt idx="861">
                  <c:v>39.084312777777775</c:v>
                </c:pt>
                <c:pt idx="862">
                  <c:v>39.332861666666666</c:v>
                </c:pt>
                <c:pt idx="863">
                  <c:v>39.394998888888892</c:v>
                </c:pt>
                <c:pt idx="864">
                  <c:v>39.457136111111112</c:v>
                </c:pt>
                <c:pt idx="865">
                  <c:v>40.078508333333339</c:v>
                </c:pt>
                <c:pt idx="866">
                  <c:v>40.886292222222217</c:v>
                </c:pt>
                <c:pt idx="867">
                  <c:v>41.507664444444444</c:v>
                </c:pt>
                <c:pt idx="868">
                  <c:v>41.880487777777788</c:v>
                </c:pt>
                <c:pt idx="869">
                  <c:v>42.750408888888892</c:v>
                </c:pt>
                <c:pt idx="870">
                  <c:v>44.179564999999997</c:v>
                </c:pt>
                <c:pt idx="871">
                  <c:v>44.925211666666669</c:v>
                </c:pt>
                <c:pt idx="872">
                  <c:v>45.23589777777778</c:v>
                </c:pt>
                <c:pt idx="873">
                  <c:v>45.608721111111116</c:v>
                </c:pt>
                <c:pt idx="874">
                  <c:v>46.354367777777782</c:v>
                </c:pt>
                <c:pt idx="875">
                  <c:v>47.224288888888893</c:v>
                </c:pt>
                <c:pt idx="876">
                  <c:v>47.597112222222222</c:v>
                </c:pt>
                <c:pt idx="877">
                  <c:v>47.534975000000003</c:v>
                </c:pt>
                <c:pt idx="878">
                  <c:v>47.348563333333338</c:v>
                </c:pt>
                <c:pt idx="879">
                  <c:v>47.10001444444444</c:v>
                </c:pt>
                <c:pt idx="880">
                  <c:v>46.851465555555563</c:v>
                </c:pt>
                <c:pt idx="881">
                  <c:v>46.47864222222222</c:v>
                </c:pt>
                <c:pt idx="882">
                  <c:v>45.919407222222226</c:v>
                </c:pt>
                <c:pt idx="883">
                  <c:v>45.17376055555556</c:v>
                </c:pt>
                <c:pt idx="884">
                  <c:v>44.303839444444442</c:v>
                </c:pt>
                <c:pt idx="885">
                  <c:v>43.744604444444448</c:v>
                </c:pt>
                <c:pt idx="886">
                  <c:v>43.496055555555557</c:v>
                </c:pt>
                <c:pt idx="887">
                  <c:v>43.496055555555557</c:v>
                </c:pt>
                <c:pt idx="888">
                  <c:v>42.874683333333337</c:v>
                </c:pt>
                <c:pt idx="889">
                  <c:v>42.253311111111117</c:v>
                </c:pt>
                <c:pt idx="890">
                  <c:v>42.253311111111117</c:v>
                </c:pt>
                <c:pt idx="891">
                  <c:v>42.253311111111117</c:v>
                </c:pt>
                <c:pt idx="892">
                  <c:v>42.315448333333329</c:v>
                </c:pt>
                <c:pt idx="893">
                  <c:v>42.501860000000001</c:v>
                </c:pt>
                <c:pt idx="894">
                  <c:v>42.626134444444446</c:v>
                </c:pt>
                <c:pt idx="895">
                  <c:v>42.688271666666665</c:v>
                </c:pt>
                <c:pt idx="896">
                  <c:v>42.563997222222227</c:v>
                </c:pt>
                <c:pt idx="897">
                  <c:v>42.315448333333329</c:v>
                </c:pt>
                <c:pt idx="898">
                  <c:v>41.818350555555554</c:v>
                </c:pt>
                <c:pt idx="899">
                  <c:v>41.134841111111115</c:v>
                </c:pt>
                <c:pt idx="900">
                  <c:v>40.264920000000004</c:v>
                </c:pt>
                <c:pt idx="901">
                  <c:v>39.519273333333338</c:v>
                </c:pt>
                <c:pt idx="902">
                  <c:v>38.897901111111118</c:v>
                </c:pt>
                <c:pt idx="903">
                  <c:v>38.587215</c:v>
                </c:pt>
                <c:pt idx="904">
                  <c:v>38.462940555555555</c:v>
                </c:pt>
                <c:pt idx="905">
                  <c:v>38.462940555555555</c:v>
                </c:pt>
                <c:pt idx="906">
                  <c:v>38.400803333333329</c:v>
                </c:pt>
                <c:pt idx="907">
                  <c:v>38.214391666666664</c:v>
                </c:pt>
                <c:pt idx="908">
                  <c:v>37.841568333333328</c:v>
                </c:pt>
                <c:pt idx="909">
                  <c:v>37.095921666666669</c:v>
                </c:pt>
                <c:pt idx="910">
                  <c:v>33.926923333333335</c:v>
                </c:pt>
                <c:pt idx="911">
                  <c:v>30.633650555555555</c:v>
                </c:pt>
                <c:pt idx="912">
                  <c:v>27.899612777777779</c:v>
                </c:pt>
                <c:pt idx="913">
                  <c:v>26.284044999999999</c:v>
                </c:pt>
                <c:pt idx="914">
                  <c:v>25.724810000000002</c:v>
                </c:pt>
                <c:pt idx="915">
                  <c:v>25.662672777777779</c:v>
                </c:pt>
                <c:pt idx="916">
                  <c:v>26.159770555555557</c:v>
                </c:pt>
                <c:pt idx="917">
                  <c:v>27.775338333333337</c:v>
                </c:pt>
                <c:pt idx="918">
                  <c:v>30.074415555555554</c:v>
                </c:pt>
                <c:pt idx="919">
                  <c:v>31.938532222222221</c:v>
                </c:pt>
                <c:pt idx="920">
                  <c:v>32.746316111111113</c:v>
                </c:pt>
                <c:pt idx="921">
                  <c:v>33.554100000000005</c:v>
                </c:pt>
                <c:pt idx="922">
                  <c:v>35.418216666666666</c:v>
                </c:pt>
                <c:pt idx="923">
                  <c:v>36.101726111111113</c:v>
                </c:pt>
                <c:pt idx="924">
                  <c:v>36.785235555555559</c:v>
                </c:pt>
                <c:pt idx="925">
                  <c:v>36.660961111111114</c:v>
                </c:pt>
                <c:pt idx="926">
                  <c:v>36.72309833333334</c:v>
                </c:pt>
                <c:pt idx="927">
                  <c:v>36.971647222222224</c:v>
                </c:pt>
                <c:pt idx="928">
                  <c:v>37.593019444444444</c:v>
                </c:pt>
                <c:pt idx="929">
                  <c:v>38.711489444444446</c:v>
                </c:pt>
                <c:pt idx="930">
                  <c:v>39.705685000000003</c:v>
                </c:pt>
                <c:pt idx="931">
                  <c:v>40.451331666666668</c:v>
                </c:pt>
                <c:pt idx="932">
                  <c:v>39.829959444444441</c:v>
                </c:pt>
                <c:pt idx="933">
                  <c:v>38.960038333333337</c:v>
                </c:pt>
                <c:pt idx="934">
                  <c:v>38.525077777777781</c:v>
                </c:pt>
                <c:pt idx="935">
                  <c:v>38.090117222222219</c:v>
                </c:pt>
                <c:pt idx="936">
                  <c:v>37.841568333333328</c:v>
                </c:pt>
                <c:pt idx="937">
                  <c:v>37.593019444444444</c:v>
                </c:pt>
                <c:pt idx="938">
                  <c:v>37.406607777777779</c:v>
                </c:pt>
                <c:pt idx="939">
                  <c:v>37.158058888888888</c:v>
                </c:pt>
                <c:pt idx="940">
                  <c:v>36.909510000000004</c:v>
                </c:pt>
                <c:pt idx="941">
                  <c:v>36.41241222222223</c:v>
                </c:pt>
                <c:pt idx="942">
                  <c:v>35.728902777777776</c:v>
                </c:pt>
                <c:pt idx="943">
                  <c:v>35.169667777777775</c:v>
                </c:pt>
                <c:pt idx="944">
                  <c:v>34.796844444444446</c:v>
                </c:pt>
                <c:pt idx="945">
                  <c:v>34.486158333333336</c:v>
                </c:pt>
                <c:pt idx="946">
                  <c:v>34.175472222222226</c:v>
                </c:pt>
                <c:pt idx="947">
                  <c:v>33.802648888888889</c:v>
                </c:pt>
                <c:pt idx="948">
                  <c:v>33.616237222222225</c:v>
                </c:pt>
                <c:pt idx="949">
                  <c:v>33.554100000000005</c:v>
                </c:pt>
                <c:pt idx="950">
                  <c:v>33.491962777777779</c:v>
                </c:pt>
                <c:pt idx="951">
                  <c:v>33.491962777777779</c:v>
                </c:pt>
                <c:pt idx="952">
                  <c:v>33.554100000000005</c:v>
                </c:pt>
                <c:pt idx="953">
                  <c:v>33.678374444444444</c:v>
                </c:pt>
                <c:pt idx="954">
                  <c:v>34.175472222222226</c:v>
                </c:pt>
                <c:pt idx="955">
                  <c:v>34.67257</c:v>
                </c:pt>
                <c:pt idx="956">
                  <c:v>34.921118888888891</c:v>
                </c:pt>
                <c:pt idx="957">
                  <c:v>34.858981666666672</c:v>
                </c:pt>
                <c:pt idx="958">
                  <c:v>34.237609444444445</c:v>
                </c:pt>
                <c:pt idx="959">
                  <c:v>32.746316111111113</c:v>
                </c:pt>
                <c:pt idx="960">
                  <c:v>30.074415555555554</c:v>
                </c:pt>
                <c:pt idx="961">
                  <c:v>26.781142777777781</c:v>
                </c:pt>
                <c:pt idx="962">
                  <c:v>23.487869999999997</c:v>
                </c:pt>
                <c:pt idx="963">
                  <c:v>20.194597222222221</c:v>
                </c:pt>
                <c:pt idx="964">
                  <c:v>16.901324444444445</c:v>
                </c:pt>
                <c:pt idx="965">
                  <c:v>15.59644277777778</c:v>
                </c:pt>
                <c:pt idx="966">
                  <c:v>16.155677777777779</c:v>
                </c:pt>
                <c:pt idx="967">
                  <c:v>18.206206111111115</c:v>
                </c:pt>
                <c:pt idx="968">
                  <c:v>21.499478888888888</c:v>
                </c:pt>
                <c:pt idx="969">
                  <c:v>25.103437777777778</c:v>
                </c:pt>
                <c:pt idx="970">
                  <c:v>28.148161666666667</c:v>
                </c:pt>
                <c:pt idx="971">
                  <c:v>30.44723888888889</c:v>
                </c:pt>
                <c:pt idx="972">
                  <c:v>31.752120555555557</c:v>
                </c:pt>
                <c:pt idx="973">
                  <c:v>32.373492777777777</c:v>
                </c:pt>
                <c:pt idx="974">
                  <c:v>32.435630000000003</c:v>
                </c:pt>
                <c:pt idx="975">
                  <c:v>32.373492777777777</c:v>
                </c:pt>
                <c:pt idx="976">
                  <c:v>32.124943888888893</c:v>
                </c:pt>
                <c:pt idx="977">
                  <c:v>31.627846111111111</c:v>
                </c:pt>
                <c:pt idx="978">
                  <c:v>30.571513333333339</c:v>
                </c:pt>
                <c:pt idx="979">
                  <c:v>28.520985000000003</c:v>
                </c:pt>
                <c:pt idx="980">
                  <c:v>25.227712222222227</c:v>
                </c:pt>
                <c:pt idx="981">
                  <c:v>21.934439444444447</c:v>
                </c:pt>
                <c:pt idx="982">
                  <c:v>18.64116666666667</c:v>
                </c:pt>
                <c:pt idx="983">
                  <c:v>15.347893888888889</c:v>
                </c:pt>
                <c:pt idx="984">
                  <c:v>11.992483888888891</c:v>
                </c:pt>
                <c:pt idx="985">
                  <c:v>9.9419555555555572</c:v>
                </c:pt>
                <c:pt idx="986">
                  <c:v>8.2021133333333331</c:v>
                </c:pt>
                <c:pt idx="987">
                  <c:v>6.6486827777777773</c:v>
                </c:pt>
                <c:pt idx="988">
                  <c:v>5.468075555555556</c:v>
                </c:pt>
                <c:pt idx="989">
                  <c:v>4.4738800000000003</c:v>
                </c:pt>
                <c:pt idx="990">
                  <c:v>3.4175472222222223</c:v>
                </c:pt>
                <c:pt idx="991">
                  <c:v>1.9883911111111114</c:v>
                </c:pt>
                <c:pt idx="992">
                  <c:v>0.6835094444444445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0.49709777777777786</c:v>
                </c:pt>
                <c:pt idx="1035">
                  <c:v>2.2369400000000002</c:v>
                </c:pt>
                <c:pt idx="1036">
                  <c:v>5.3438011111111114</c:v>
                </c:pt>
                <c:pt idx="1037">
                  <c:v>9.0720344444444443</c:v>
                </c:pt>
                <c:pt idx="1038">
                  <c:v>12.427444444444445</c:v>
                </c:pt>
                <c:pt idx="1039">
                  <c:v>15.161482222222221</c:v>
                </c:pt>
                <c:pt idx="1040">
                  <c:v>17.522696666666668</c:v>
                </c:pt>
                <c:pt idx="1041">
                  <c:v>19.697499444444446</c:v>
                </c:pt>
                <c:pt idx="1042">
                  <c:v>21.748027777777779</c:v>
                </c:pt>
                <c:pt idx="1043">
                  <c:v>23.363595555555559</c:v>
                </c:pt>
                <c:pt idx="1044">
                  <c:v>24.668477222222226</c:v>
                </c:pt>
                <c:pt idx="1045">
                  <c:v>25.786947222222221</c:v>
                </c:pt>
                <c:pt idx="1046">
                  <c:v>27.091828888888891</c:v>
                </c:pt>
                <c:pt idx="1047">
                  <c:v>28.583122222222222</c:v>
                </c:pt>
                <c:pt idx="1048">
                  <c:v>30.074415555555554</c:v>
                </c:pt>
                <c:pt idx="1049">
                  <c:v>31.37929722222222</c:v>
                </c:pt>
                <c:pt idx="1050">
                  <c:v>32.249218333333332</c:v>
                </c:pt>
                <c:pt idx="1051">
                  <c:v>32.684178888888887</c:v>
                </c:pt>
                <c:pt idx="1052">
                  <c:v>32.808453333333333</c:v>
                </c:pt>
                <c:pt idx="1053">
                  <c:v>32.870590555555552</c:v>
                </c:pt>
                <c:pt idx="1054">
                  <c:v>32.994865000000004</c:v>
                </c:pt>
                <c:pt idx="1055">
                  <c:v>33.119139444444443</c:v>
                </c:pt>
                <c:pt idx="1056">
                  <c:v>32.994865000000004</c:v>
                </c:pt>
                <c:pt idx="1057">
                  <c:v>32.497767222222222</c:v>
                </c:pt>
                <c:pt idx="1058">
                  <c:v>31.503571666666669</c:v>
                </c:pt>
                <c:pt idx="1059">
                  <c:v>30.322964444444441</c:v>
                </c:pt>
                <c:pt idx="1060">
                  <c:v>28.893808333333332</c:v>
                </c:pt>
                <c:pt idx="1061">
                  <c:v>27.216103333333333</c:v>
                </c:pt>
                <c:pt idx="1062">
                  <c:v>25.041300555555555</c:v>
                </c:pt>
                <c:pt idx="1063">
                  <c:v>22.369400000000002</c:v>
                </c:pt>
                <c:pt idx="1064">
                  <c:v>19.076127222222222</c:v>
                </c:pt>
                <c:pt idx="1065">
                  <c:v>15.782854444444444</c:v>
                </c:pt>
                <c:pt idx="1066">
                  <c:v>13.048816666666667</c:v>
                </c:pt>
                <c:pt idx="1067">
                  <c:v>10.376916111111111</c:v>
                </c:pt>
                <c:pt idx="1068">
                  <c:v>8.3263877777777786</c:v>
                </c:pt>
                <c:pt idx="1069">
                  <c:v>7.4564666666666666</c:v>
                </c:pt>
                <c:pt idx="1070">
                  <c:v>7.5186038888888884</c:v>
                </c:pt>
                <c:pt idx="1071">
                  <c:v>7.9535644444444458</c:v>
                </c:pt>
                <c:pt idx="1072">
                  <c:v>9.6934066666666663</c:v>
                </c:pt>
                <c:pt idx="1073">
                  <c:v>12.365307222222222</c:v>
                </c:pt>
                <c:pt idx="1074">
                  <c:v>14.540109999999999</c:v>
                </c:pt>
                <c:pt idx="1075">
                  <c:v>15.28575666666667</c:v>
                </c:pt>
                <c:pt idx="1076">
                  <c:v>15.658580000000001</c:v>
                </c:pt>
                <c:pt idx="1077">
                  <c:v>16.404226666666666</c:v>
                </c:pt>
                <c:pt idx="1078">
                  <c:v>17.895520000000001</c:v>
                </c:pt>
                <c:pt idx="1079">
                  <c:v>19.759636666666669</c:v>
                </c:pt>
                <c:pt idx="1080">
                  <c:v>21.934439444444447</c:v>
                </c:pt>
                <c:pt idx="1081">
                  <c:v>24.544202777777777</c:v>
                </c:pt>
                <c:pt idx="1082">
                  <c:v>27.651063888888888</c:v>
                </c:pt>
                <c:pt idx="1083">
                  <c:v>30.633650555555555</c:v>
                </c:pt>
                <c:pt idx="1084">
                  <c:v>33.119139444444443</c:v>
                </c:pt>
                <c:pt idx="1085">
                  <c:v>35.045393333333337</c:v>
                </c:pt>
                <c:pt idx="1086">
                  <c:v>36.598823888888887</c:v>
                </c:pt>
                <c:pt idx="1087">
                  <c:v>38.027979999999999</c:v>
                </c:pt>
                <c:pt idx="1088">
                  <c:v>38.897901111111118</c:v>
                </c:pt>
                <c:pt idx="1089">
                  <c:v>39.146450000000002</c:v>
                </c:pt>
                <c:pt idx="1090">
                  <c:v>38.835763888888891</c:v>
                </c:pt>
                <c:pt idx="1091">
                  <c:v>37.841568333333328</c:v>
                </c:pt>
                <c:pt idx="1092">
                  <c:v>36.847372777777778</c:v>
                </c:pt>
                <c:pt idx="1093">
                  <c:v>36.41241222222223</c:v>
                </c:pt>
                <c:pt idx="1094">
                  <c:v>36.41241222222223</c:v>
                </c:pt>
                <c:pt idx="1095">
                  <c:v>36.474549444444449</c:v>
                </c:pt>
                <c:pt idx="1096">
                  <c:v>36.536686666666668</c:v>
                </c:pt>
                <c:pt idx="1097">
                  <c:v>36.536686666666668</c:v>
                </c:pt>
                <c:pt idx="1098">
                  <c:v>36.536686666666668</c:v>
                </c:pt>
                <c:pt idx="1099">
                  <c:v>36.72309833333334</c:v>
                </c:pt>
                <c:pt idx="1100">
                  <c:v>37.344470555555553</c:v>
                </c:pt>
                <c:pt idx="1101">
                  <c:v>38.338666111111117</c:v>
                </c:pt>
                <c:pt idx="1102">
                  <c:v>39.146450000000002</c:v>
                </c:pt>
                <c:pt idx="1103">
                  <c:v>39.581410555555564</c:v>
                </c:pt>
                <c:pt idx="1104">
                  <c:v>39.705685000000003</c:v>
                </c:pt>
                <c:pt idx="1105">
                  <c:v>39.457136111111112</c:v>
                </c:pt>
                <c:pt idx="1106">
                  <c:v>38.711489444444446</c:v>
                </c:pt>
                <c:pt idx="1107">
                  <c:v>37.468745000000006</c:v>
                </c:pt>
                <c:pt idx="1108">
                  <c:v>36.598823888888887</c:v>
                </c:pt>
                <c:pt idx="1109">
                  <c:v>36.288137777777777</c:v>
                </c:pt>
                <c:pt idx="1110">
                  <c:v>36.536686666666668</c:v>
                </c:pt>
                <c:pt idx="1111">
                  <c:v>37.406607777777779</c:v>
                </c:pt>
                <c:pt idx="1112">
                  <c:v>38.711489444444446</c:v>
                </c:pt>
                <c:pt idx="1113">
                  <c:v>39.705685000000003</c:v>
                </c:pt>
                <c:pt idx="1114">
                  <c:v>40.078508333333339</c:v>
                </c:pt>
                <c:pt idx="1115">
                  <c:v>40.016371111111113</c:v>
                </c:pt>
                <c:pt idx="1116">
                  <c:v>39.457136111111112</c:v>
                </c:pt>
                <c:pt idx="1117">
                  <c:v>38.525077777777781</c:v>
                </c:pt>
                <c:pt idx="1118">
                  <c:v>38.027979999999999</c:v>
                </c:pt>
                <c:pt idx="1119">
                  <c:v>38.090117222222219</c:v>
                </c:pt>
                <c:pt idx="1120">
                  <c:v>38.897901111111118</c:v>
                </c:pt>
                <c:pt idx="1121">
                  <c:v>40.575606111111114</c:v>
                </c:pt>
                <c:pt idx="1122">
                  <c:v>42.253311111111117</c:v>
                </c:pt>
                <c:pt idx="1123">
                  <c:v>43.123232222222228</c:v>
                </c:pt>
                <c:pt idx="1124">
                  <c:v>43.309643888888893</c:v>
                </c:pt>
                <c:pt idx="1125">
                  <c:v>43.061095000000002</c:v>
                </c:pt>
                <c:pt idx="1126">
                  <c:v>42.315448333333329</c:v>
                </c:pt>
                <c:pt idx="1127">
                  <c:v>41.569801666666677</c:v>
                </c:pt>
                <c:pt idx="1128">
                  <c:v>41.134841111111115</c:v>
                </c:pt>
                <c:pt idx="1129">
                  <c:v>40.824155000000005</c:v>
                </c:pt>
                <c:pt idx="1130">
                  <c:v>40.32705722222223</c:v>
                </c:pt>
                <c:pt idx="1131">
                  <c:v>39.270724444444454</c:v>
                </c:pt>
                <c:pt idx="1132">
                  <c:v>37.468745000000006</c:v>
                </c:pt>
                <c:pt idx="1133">
                  <c:v>34.67257</c:v>
                </c:pt>
                <c:pt idx="1134">
                  <c:v>31.37929722222222</c:v>
                </c:pt>
                <c:pt idx="1135">
                  <c:v>28.086024444444448</c:v>
                </c:pt>
                <c:pt idx="1136">
                  <c:v>24.917026111111113</c:v>
                </c:pt>
                <c:pt idx="1137">
                  <c:v>22.493674444444444</c:v>
                </c:pt>
                <c:pt idx="1138">
                  <c:v>20.443146111111108</c:v>
                </c:pt>
                <c:pt idx="1139">
                  <c:v>18.516892222222225</c:v>
                </c:pt>
                <c:pt idx="1140">
                  <c:v>16.528501111111112</c:v>
                </c:pt>
                <c:pt idx="1141">
                  <c:v>14.291561111111111</c:v>
                </c:pt>
                <c:pt idx="1142">
                  <c:v>12.054621111111111</c:v>
                </c:pt>
                <c:pt idx="1143">
                  <c:v>10.128367222222222</c:v>
                </c:pt>
                <c:pt idx="1144">
                  <c:v>9.0720344444444443</c:v>
                </c:pt>
                <c:pt idx="1145">
                  <c:v>8.8234855555555551</c:v>
                </c:pt>
                <c:pt idx="1146">
                  <c:v>8.8856227777777779</c:v>
                </c:pt>
                <c:pt idx="1147">
                  <c:v>9.0720344444444443</c:v>
                </c:pt>
                <c:pt idx="1148">
                  <c:v>9.3827205555555562</c:v>
                </c:pt>
                <c:pt idx="1149">
                  <c:v>10.190504444444445</c:v>
                </c:pt>
                <c:pt idx="1150">
                  <c:v>11.868209444444446</c:v>
                </c:pt>
                <c:pt idx="1151">
                  <c:v>13.980875000000001</c:v>
                </c:pt>
                <c:pt idx="1152">
                  <c:v>15.161482222222221</c:v>
                </c:pt>
                <c:pt idx="1153">
                  <c:v>15.410031111111113</c:v>
                </c:pt>
                <c:pt idx="1154">
                  <c:v>14.105149444444445</c:v>
                </c:pt>
                <c:pt idx="1155">
                  <c:v>10.811876666666667</c:v>
                </c:pt>
                <c:pt idx="1156">
                  <c:v>8.5749366666666678</c:v>
                </c:pt>
                <c:pt idx="1157">
                  <c:v>7.4564666666666666</c:v>
                </c:pt>
                <c:pt idx="1158">
                  <c:v>7.4564666666666666</c:v>
                </c:pt>
                <c:pt idx="1159">
                  <c:v>7.4564666666666666</c:v>
                </c:pt>
                <c:pt idx="1160">
                  <c:v>8.6370738888888887</c:v>
                </c:pt>
                <c:pt idx="1161">
                  <c:v>11.68179777777778</c:v>
                </c:pt>
                <c:pt idx="1162">
                  <c:v>15.59644277777778</c:v>
                </c:pt>
                <c:pt idx="1163">
                  <c:v>18.516892222222225</c:v>
                </c:pt>
                <c:pt idx="1164">
                  <c:v>21.002381111111109</c:v>
                </c:pt>
                <c:pt idx="1165">
                  <c:v>23.736418888888892</c:v>
                </c:pt>
                <c:pt idx="1166">
                  <c:v>26.967554444444445</c:v>
                </c:pt>
                <c:pt idx="1167">
                  <c:v>30.385101666666667</c:v>
                </c:pt>
                <c:pt idx="1168">
                  <c:v>33.429825555555553</c:v>
                </c:pt>
                <c:pt idx="1169">
                  <c:v>35.915314444444441</c:v>
                </c:pt>
                <c:pt idx="1170">
                  <c:v>38.214391666666664</c:v>
                </c:pt>
                <c:pt idx="1171">
                  <c:v>40.389194444444442</c:v>
                </c:pt>
                <c:pt idx="1172">
                  <c:v>42.501860000000001</c:v>
                </c:pt>
                <c:pt idx="1173">
                  <c:v>44.490251111111107</c:v>
                </c:pt>
                <c:pt idx="1174">
                  <c:v>45.360172222222225</c:v>
                </c:pt>
                <c:pt idx="1175">
                  <c:v>46.167956111111117</c:v>
                </c:pt>
                <c:pt idx="1176">
                  <c:v>47.348563333333338</c:v>
                </c:pt>
                <c:pt idx="1177">
                  <c:v>48.404896111111114</c:v>
                </c:pt>
                <c:pt idx="1178">
                  <c:v>49.399091666666671</c:v>
                </c:pt>
                <c:pt idx="1179">
                  <c:v>50.331150000000001</c:v>
                </c:pt>
                <c:pt idx="1180">
                  <c:v>51.138933888888893</c:v>
                </c:pt>
                <c:pt idx="1181">
                  <c:v>51.884580555555559</c:v>
                </c:pt>
                <c:pt idx="1182">
                  <c:v>52.568089999999998</c:v>
                </c:pt>
                <c:pt idx="1183">
                  <c:v>53.127325000000006</c:v>
                </c:pt>
                <c:pt idx="1184">
                  <c:v>53.624422777777781</c:v>
                </c:pt>
                <c:pt idx="1185">
                  <c:v>54.121520555555556</c:v>
                </c:pt>
                <c:pt idx="1186">
                  <c:v>54.742892777777783</c:v>
                </c:pt>
                <c:pt idx="1187">
                  <c:v>55.364264999999996</c:v>
                </c:pt>
                <c:pt idx="1188">
                  <c:v>55.985637222222216</c:v>
                </c:pt>
                <c:pt idx="1189">
                  <c:v>56.544872222222224</c:v>
                </c:pt>
                <c:pt idx="1190">
                  <c:v>56.97983277777778</c:v>
                </c:pt>
                <c:pt idx="1191">
                  <c:v>57.352656111111109</c:v>
                </c:pt>
                <c:pt idx="1192">
                  <c:v>57.663342222222219</c:v>
                </c:pt>
                <c:pt idx="1193">
                  <c:v>57.849753888888884</c:v>
                </c:pt>
                <c:pt idx="1194">
                  <c:v>57.849753888888884</c:v>
                </c:pt>
                <c:pt idx="1195">
                  <c:v>57.849753888888884</c:v>
                </c:pt>
                <c:pt idx="1196">
                  <c:v>57.849753888888884</c:v>
                </c:pt>
                <c:pt idx="1197">
                  <c:v>57.849753888888884</c:v>
                </c:pt>
                <c:pt idx="1198">
                  <c:v>57.849753888888884</c:v>
                </c:pt>
                <c:pt idx="1199">
                  <c:v>57.849753888888884</c:v>
                </c:pt>
                <c:pt idx="1200">
                  <c:v>57.849753888888884</c:v>
                </c:pt>
                <c:pt idx="1201">
                  <c:v>57.849753888888884</c:v>
                </c:pt>
                <c:pt idx="1202">
                  <c:v>57.849753888888884</c:v>
                </c:pt>
                <c:pt idx="1203">
                  <c:v>57.911891111111117</c:v>
                </c:pt>
                <c:pt idx="1204">
                  <c:v>57.911891111111117</c:v>
                </c:pt>
                <c:pt idx="1205">
                  <c:v>57.974028333333329</c:v>
                </c:pt>
                <c:pt idx="1206">
                  <c:v>58.222577222222228</c:v>
                </c:pt>
                <c:pt idx="1207">
                  <c:v>58.533263333333338</c:v>
                </c:pt>
                <c:pt idx="1208">
                  <c:v>59.030361111111119</c:v>
                </c:pt>
                <c:pt idx="1209">
                  <c:v>59.527458888888894</c:v>
                </c:pt>
                <c:pt idx="1210">
                  <c:v>59.900282222222231</c:v>
                </c:pt>
                <c:pt idx="1211">
                  <c:v>60.148831111111107</c:v>
                </c:pt>
                <c:pt idx="1212">
                  <c:v>60.273105555555553</c:v>
                </c:pt>
                <c:pt idx="1213">
                  <c:v>60.335242777777779</c:v>
                </c:pt>
                <c:pt idx="1214">
                  <c:v>60.397380000000005</c:v>
                </c:pt>
                <c:pt idx="1215">
                  <c:v>60.459517222222217</c:v>
                </c:pt>
                <c:pt idx="1216">
                  <c:v>60.521654444444451</c:v>
                </c:pt>
                <c:pt idx="1217">
                  <c:v>60.521654444444451</c:v>
                </c:pt>
                <c:pt idx="1218">
                  <c:v>60.521654444444451</c:v>
                </c:pt>
                <c:pt idx="1219">
                  <c:v>60.521654444444451</c:v>
                </c:pt>
                <c:pt idx="1220">
                  <c:v>60.459517222222217</c:v>
                </c:pt>
                <c:pt idx="1221">
                  <c:v>60.459517222222217</c:v>
                </c:pt>
                <c:pt idx="1222">
                  <c:v>60.459517222222217</c:v>
                </c:pt>
                <c:pt idx="1223">
                  <c:v>60.459517222222217</c:v>
                </c:pt>
                <c:pt idx="1224">
                  <c:v>60.397380000000005</c:v>
                </c:pt>
                <c:pt idx="1225">
                  <c:v>60.335242777777779</c:v>
                </c:pt>
                <c:pt idx="1226">
                  <c:v>60.273105555555553</c:v>
                </c:pt>
                <c:pt idx="1227">
                  <c:v>60.210968333333341</c:v>
                </c:pt>
                <c:pt idx="1228">
                  <c:v>60.086693888888895</c:v>
                </c:pt>
                <c:pt idx="1229">
                  <c:v>59.900282222222231</c:v>
                </c:pt>
                <c:pt idx="1230">
                  <c:v>59.713870555555559</c:v>
                </c:pt>
                <c:pt idx="1231">
                  <c:v>59.465321666666668</c:v>
                </c:pt>
                <c:pt idx="1232">
                  <c:v>59.34104722222223</c:v>
                </c:pt>
                <c:pt idx="1233">
                  <c:v>59.216772777777777</c:v>
                </c:pt>
                <c:pt idx="1234">
                  <c:v>59.154635555555558</c:v>
                </c:pt>
                <c:pt idx="1235">
                  <c:v>59.030361111111119</c:v>
                </c:pt>
                <c:pt idx="1236">
                  <c:v>58.968223888888893</c:v>
                </c:pt>
                <c:pt idx="1237">
                  <c:v>58.843949444444455</c:v>
                </c:pt>
                <c:pt idx="1238">
                  <c:v>58.719675000000002</c:v>
                </c:pt>
                <c:pt idx="1239">
                  <c:v>58.657537777777783</c:v>
                </c:pt>
                <c:pt idx="1240">
                  <c:v>58.657537777777783</c:v>
                </c:pt>
                <c:pt idx="1241">
                  <c:v>58.595400555555557</c:v>
                </c:pt>
                <c:pt idx="1242">
                  <c:v>58.595400555555557</c:v>
                </c:pt>
                <c:pt idx="1243">
                  <c:v>58.471126111111111</c:v>
                </c:pt>
                <c:pt idx="1244">
                  <c:v>58.346851666666673</c:v>
                </c:pt>
                <c:pt idx="1245">
                  <c:v>58.036165555555563</c:v>
                </c:pt>
                <c:pt idx="1246">
                  <c:v>57.663342222222219</c:v>
                </c:pt>
                <c:pt idx="1247">
                  <c:v>57.166244444444445</c:v>
                </c:pt>
                <c:pt idx="1248">
                  <c:v>56.731283888888889</c:v>
                </c:pt>
                <c:pt idx="1249">
                  <c:v>56.296323333333333</c:v>
                </c:pt>
                <c:pt idx="1250">
                  <c:v>55.923500000000004</c:v>
                </c:pt>
                <c:pt idx="1251">
                  <c:v>55.488539444444442</c:v>
                </c:pt>
                <c:pt idx="1252">
                  <c:v>55.115716111111112</c:v>
                </c:pt>
                <c:pt idx="1253">
                  <c:v>54.742892777777783</c:v>
                </c:pt>
                <c:pt idx="1254">
                  <c:v>54.307932222222227</c:v>
                </c:pt>
                <c:pt idx="1255">
                  <c:v>53.872971666666665</c:v>
                </c:pt>
                <c:pt idx="1256">
                  <c:v>53.438011111111116</c:v>
                </c:pt>
                <c:pt idx="1257">
                  <c:v>53.003050555555554</c:v>
                </c:pt>
                <c:pt idx="1258">
                  <c:v>52.630227222222224</c:v>
                </c:pt>
                <c:pt idx="1259">
                  <c:v>52.257403888888895</c:v>
                </c:pt>
                <c:pt idx="1260">
                  <c:v>51.884580555555559</c:v>
                </c:pt>
                <c:pt idx="1261">
                  <c:v>51.511757222222229</c:v>
                </c:pt>
                <c:pt idx="1262">
                  <c:v>51.138933888888893</c:v>
                </c:pt>
                <c:pt idx="1263">
                  <c:v>50.766110555555564</c:v>
                </c:pt>
                <c:pt idx="1264">
                  <c:v>50.39328722222222</c:v>
                </c:pt>
                <c:pt idx="1265">
                  <c:v>50.020463888888891</c:v>
                </c:pt>
                <c:pt idx="1266">
                  <c:v>49.647640555555562</c:v>
                </c:pt>
                <c:pt idx="1267">
                  <c:v>49.336954444444451</c:v>
                </c:pt>
                <c:pt idx="1268">
                  <c:v>49.088405555555553</c:v>
                </c:pt>
                <c:pt idx="1269">
                  <c:v>48.901993888888889</c:v>
                </c:pt>
                <c:pt idx="1270">
                  <c:v>48.901993888888889</c:v>
                </c:pt>
                <c:pt idx="1271">
                  <c:v>48.964131111111115</c:v>
                </c:pt>
                <c:pt idx="1272">
                  <c:v>49.15054277777778</c:v>
                </c:pt>
                <c:pt idx="1273">
                  <c:v>49.336954444444451</c:v>
                </c:pt>
                <c:pt idx="1274">
                  <c:v>49.46122888888889</c:v>
                </c:pt>
                <c:pt idx="1275">
                  <c:v>49.585503333333328</c:v>
                </c:pt>
                <c:pt idx="1276">
                  <c:v>49.585503333333328</c:v>
                </c:pt>
                <c:pt idx="1277">
                  <c:v>49.46122888888889</c:v>
                </c:pt>
                <c:pt idx="1278">
                  <c:v>49.274817222222218</c:v>
                </c:pt>
                <c:pt idx="1279">
                  <c:v>49.026268333333341</c:v>
                </c:pt>
                <c:pt idx="1280">
                  <c:v>48.777719444444443</c:v>
                </c:pt>
                <c:pt idx="1281">
                  <c:v>48.591307777777779</c:v>
                </c:pt>
                <c:pt idx="1282">
                  <c:v>48.404896111111114</c:v>
                </c:pt>
                <c:pt idx="1283">
                  <c:v>48.280621666666669</c:v>
                </c:pt>
                <c:pt idx="1284">
                  <c:v>48.280621666666669</c:v>
                </c:pt>
                <c:pt idx="1285">
                  <c:v>48.342758888888888</c:v>
                </c:pt>
                <c:pt idx="1286">
                  <c:v>48.404896111111114</c:v>
                </c:pt>
                <c:pt idx="1287">
                  <c:v>48.529170555555552</c:v>
                </c:pt>
                <c:pt idx="1288">
                  <c:v>48.653445000000005</c:v>
                </c:pt>
                <c:pt idx="1289">
                  <c:v>48.653445000000005</c:v>
                </c:pt>
                <c:pt idx="1290">
                  <c:v>48.715582222222224</c:v>
                </c:pt>
                <c:pt idx="1291">
                  <c:v>48.715582222222224</c:v>
                </c:pt>
                <c:pt idx="1292">
                  <c:v>48.715582222222224</c:v>
                </c:pt>
                <c:pt idx="1293">
                  <c:v>48.591307777777779</c:v>
                </c:pt>
                <c:pt idx="1294">
                  <c:v>48.46703333333334</c:v>
                </c:pt>
                <c:pt idx="1295">
                  <c:v>48.280621666666669</c:v>
                </c:pt>
                <c:pt idx="1296">
                  <c:v>48.032072777777778</c:v>
                </c:pt>
                <c:pt idx="1297">
                  <c:v>47.783523888888894</c:v>
                </c:pt>
                <c:pt idx="1298">
                  <c:v>47.597112222222222</c:v>
                </c:pt>
                <c:pt idx="1299">
                  <c:v>47.348563333333338</c:v>
                </c:pt>
                <c:pt idx="1300">
                  <c:v>47.037877222222228</c:v>
                </c:pt>
                <c:pt idx="1301">
                  <c:v>46.727191111111118</c:v>
                </c:pt>
                <c:pt idx="1302">
                  <c:v>46.416505000000001</c:v>
                </c:pt>
                <c:pt idx="1303">
                  <c:v>46.230093333333336</c:v>
                </c:pt>
                <c:pt idx="1304">
                  <c:v>46.167956111111117</c:v>
                </c:pt>
                <c:pt idx="1305">
                  <c:v>46.230093333333336</c:v>
                </c:pt>
                <c:pt idx="1306">
                  <c:v>46.354367777777782</c:v>
                </c:pt>
                <c:pt idx="1307">
                  <c:v>46.540779444444453</c:v>
                </c:pt>
                <c:pt idx="1308">
                  <c:v>46.665053888888892</c:v>
                </c:pt>
                <c:pt idx="1309">
                  <c:v>46.78932833333333</c:v>
                </c:pt>
                <c:pt idx="1310">
                  <c:v>46.913602777777783</c:v>
                </c:pt>
                <c:pt idx="1311">
                  <c:v>47.10001444444444</c:v>
                </c:pt>
                <c:pt idx="1312">
                  <c:v>47.162151666666674</c:v>
                </c:pt>
                <c:pt idx="1313">
                  <c:v>47.224288888888893</c:v>
                </c:pt>
                <c:pt idx="1314">
                  <c:v>47.224288888888893</c:v>
                </c:pt>
                <c:pt idx="1315">
                  <c:v>47.224288888888893</c:v>
                </c:pt>
                <c:pt idx="1316">
                  <c:v>47.162151666666674</c:v>
                </c:pt>
                <c:pt idx="1317">
                  <c:v>47.162151666666674</c:v>
                </c:pt>
                <c:pt idx="1318">
                  <c:v>47.10001444444444</c:v>
                </c:pt>
                <c:pt idx="1319">
                  <c:v>47.037877222222228</c:v>
                </c:pt>
                <c:pt idx="1320">
                  <c:v>46.913602777777783</c:v>
                </c:pt>
                <c:pt idx="1321">
                  <c:v>46.727191111111118</c:v>
                </c:pt>
                <c:pt idx="1322">
                  <c:v>46.602916666666665</c:v>
                </c:pt>
                <c:pt idx="1323">
                  <c:v>46.416505000000001</c:v>
                </c:pt>
                <c:pt idx="1324">
                  <c:v>46.043681666666664</c:v>
                </c:pt>
                <c:pt idx="1325">
                  <c:v>45.795132777777781</c:v>
                </c:pt>
                <c:pt idx="1326">
                  <c:v>45.54658388888889</c:v>
                </c:pt>
                <c:pt idx="1327">
                  <c:v>45.670858333333342</c:v>
                </c:pt>
                <c:pt idx="1328">
                  <c:v>45.981544444444445</c:v>
                </c:pt>
                <c:pt idx="1329">
                  <c:v>46.540779444444453</c:v>
                </c:pt>
                <c:pt idx="1330">
                  <c:v>47.286426111111105</c:v>
                </c:pt>
                <c:pt idx="1331">
                  <c:v>48.280621666666669</c:v>
                </c:pt>
                <c:pt idx="1332">
                  <c:v>49.212680000000006</c:v>
                </c:pt>
                <c:pt idx="1333">
                  <c:v>49.896189444444445</c:v>
                </c:pt>
                <c:pt idx="1334">
                  <c:v>50.206875555555555</c:v>
                </c:pt>
                <c:pt idx="1335">
                  <c:v>50.331150000000001</c:v>
                </c:pt>
                <c:pt idx="1336">
                  <c:v>50.331150000000001</c:v>
                </c:pt>
                <c:pt idx="1337">
                  <c:v>50.331150000000001</c:v>
                </c:pt>
                <c:pt idx="1338">
                  <c:v>50.331150000000001</c:v>
                </c:pt>
                <c:pt idx="1339">
                  <c:v>50.331150000000001</c:v>
                </c:pt>
                <c:pt idx="1340">
                  <c:v>50.269012777777789</c:v>
                </c:pt>
                <c:pt idx="1341">
                  <c:v>50.08260111111111</c:v>
                </c:pt>
                <c:pt idx="1342">
                  <c:v>49.896189444444445</c:v>
                </c:pt>
                <c:pt idx="1343">
                  <c:v>49.709777777777781</c:v>
                </c:pt>
                <c:pt idx="1344">
                  <c:v>49.647640555555562</c:v>
                </c:pt>
                <c:pt idx="1345">
                  <c:v>49.585503333333328</c:v>
                </c:pt>
                <c:pt idx="1346">
                  <c:v>49.585503333333328</c:v>
                </c:pt>
                <c:pt idx="1347">
                  <c:v>49.585503333333328</c:v>
                </c:pt>
                <c:pt idx="1348">
                  <c:v>49.647640555555562</c:v>
                </c:pt>
                <c:pt idx="1349">
                  <c:v>49.709777777777781</c:v>
                </c:pt>
                <c:pt idx="1350">
                  <c:v>49.958326666666679</c:v>
                </c:pt>
                <c:pt idx="1351">
                  <c:v>50.206875555555555</c:v>
                </c:pt>
                <c:pt idx="1352">
                  <c:v>50.455424444444454</c:v>
                </c:pt>
                <c:pt idx="1353">
                  <c:v>50.641836111111118</c:v>
                </c:pt>
                <c:pt idx="1354">
                  <c:v>50.70397333333333</c:v>
                </c:pt>
                <c:pt idx="1355">
                  <c:v>50.70397333333333</c:v>
                </c:pt>
                <c:pt idx="1356">
                  <c:v>50.579698888888892</c:v>
                </c:pt>
                <c:pt idx="1357">
                  <c:v>50.144738333333336</c:v>
                </c:pt>
                <c:pt idx="1358">
                  <c:v>49.46122888888889</c:v>
                </c:pt>
                <c:pt idx="1359">
                  <c:v>48.591307777777779</c:v>
                </c:pt>
                <c:pt idx="1360">
                  <c:v>47.721386666666668</c:v>
                </c:pt>
                <c:pt idx="1361">
                  <c:v>46.78932833333333</c:v>
                </c:pt>
                <c:pt idx="1362">
                  <c:v>45.85727</c:v>
                </c:pt>
                <c:pt idx="1363">
                  <c:v>44.800937222222217</c:v>
                </c:pt>
                <c:pt idx="1364">
                  <c:v>43.620330000000003</c:v>
                </c:pt>
                <c:pt idx="1365">
                  <c:v>42.377585555555562</c:v>
                </c:pt>
                <c:pt idx="1366">
                  <c:v>41.072703888888888</c:v>
                </c:pt>
                <c:pt idx="1367">
                  <c:v>39.643547777777776</c:v>
                </c:pt>
                <c:pt idx="1368">
                  <c:v>38.27652888888889</c:v>
                </c:pt>
                <c:pt idx="1369">
                  <c:v>37.406607777777779</c:v>
                </c:pt>
                <c:pt idx="1370">
                  <c:v>37.158058888888888</c:v>
                </c:pt>
                <c:pt idx="1371">
                  <c:v>37.530882222222225</c:v>
                </c:pt>
                <c:pt idx="1372">
                  <c:v>38.400803333333329</c:v>
                </c:pt>
                <c:pt idx="1373">
                  <c:v>38.897901111111118</c:v>
                </c:pt>
                <c:pt idx="1374">
                  <c:v>38.960038333333337</c:v>
                </c:pt>
                <c:pt idx="1375">
                  <c:v>38.462940555555555</c:v>
                </c:pt>
                <c:pt idx="1376">
                  <c:v>37.282333333333341</c:v>
                </c:pt>
                <c:pt idx="1377">
                  <c:v>36.288137777777777</c:v>
                </c:pt>
                <c:pt idx="1378">
                  <c:v>35.915314444444441</c:v>
                </c:pt>
                <c:pt idx="1379">
                  <c:v>35.915314444444441</c:v>
                </c:pt>
                <c:pt idx="1380">
                  <c:v>35.915314444444441</c:v>
                </c:pt>
                <c:pt idx="1381">
                  <c:v>35.604628333333338</c:v>
                </c:pt>
                <c:pt idx="1382">
                  <c:v>34.921118888888891</c:v>
                </c:pt>
                <c:pt idx="1383">
                  <c:v>33.740511666666663</c:v>
                </c:pt>
                <c:pt idx="1384">
                  <c:v>31.565708888888889</c:v>
                </c:pt>
                <c:pt idx="1385">
                  <c:v>28.272436111111112</c:v>
                </c:pt>
                <c:pt idx="1386">
                  <c:v>24.979163333333339</c:v>
                </c:pt>
                <c:pt idx="1387">
                  <c:v>21.685890555555556</c:v>
                </c:pt>
                <c:pt idx="1388">
                  <c:v>18.39261777777778</c:v>
                </c:pt>
                <c:pt idx="1389">
                  <c:v>16.963461666666667</c:v>
                </c:pt>
                <c:pt idx="1390">
                  <c:v>18.206206111111115</c:v>
                </c:pt>
                <c:pt idx="1391">
                  <c:v>20.443146111111108</c:v>
                </c:pt>
                <c:pt idx="1392">
                  <c:v>22.120851111111115</c:v>
                </c:pt>
                <c:pt idx="1393">
                  <c:v>22.804360555555558</c:v>
                </c:pt>
                <c:pt idx="1394">
                  <c:v>23.363595555555559</c:v>
                </c:pt>
                <c:pt idx="1395">
                  <c:v>24.482065555555558</c:v>
                </c:pt>
                <c:pt idx="1396">
                  <c:v>26.408319444444444</c:v>
                </c:pt>
                <c:pt idx="1397">
                  <c:v>28.893808333333332</c:v>
                </c:pt>
                <c:pt idx="1398">
                  <c:v>31.192885555555559</c:v>
                </c:pt>
                <c:pt idx="1399">
                  <c:v>32.808453333333333</c:v>
                </c:pt>
                <c:pt idx="1400">
                  <c:v>33.740511666666663</c:v>
                </c:pt>
                <c:pt idx="1401">
                  <c:v>34.113334999999999</c:v>
                </c:pt>
                <c:pt idx="1402">
                  <c:v>34.113334999999999</c:v>
                </c:pt>
                <c:pt idx="1403">
                  <c:v>33.989060555555561</c:v>
                </c:pt>
                <c:pt idx="1404">
                  <c:v>33.616237222222225</c:v>
                </c:pt>
                <c:pt idx="1405">
                  <c:v>33.057002222222224</c:v>
                </c:pt>
                <c:pt idx="1406">
                  <c:v>32.373492777777777</c:v>
                </c:pt>
                <c:pt idx="1407">
                  <c:v>31.503571666666669</c:v>
                </c:pt>
                <c:pt idx="1408">
                  <c:v>30.509376111111113</c:v>
                </c:pt>
                <c:pt idx="1409">
                  <c:v>29.453043333333333</c:v>
                </c:pt>
                <c:pt idx="1410">
                  <c:v>28.086024444444448</c:v>
                </c:pt>
                <c:pt idx="1411">
                  <c:v>25.973358888888889</c:v>
                </c:pt>
                <c:pt idx="1412">
                  <c:v>22.680086111111113</c:v>
                </c:pt>
                <c:pt idx="1413">
                  <c:v>19.386813333333333</c:v>
                </c:pt>
                <c:pt idx="1414">
                  <c:v>17.149873333333336</c:v>
                </c:pt>
                <c:pt idx="1415">
                  <c:v>16.714912777777776</c:v>
                </c:pt>
                <c:pt idx="1416">
                  <c:v>16.963461666666667</c:v>
                </c:pt>
                <c:pt idx="1417">
                  <c:v>17.087736111111113</c:v>
                </c:pt>
                <c:pt idx="1418">
                  <c:v>17.02559888888889</c:v>
                </c:pt>
                <c:pt idx="1419">
                  <c:v>16.839187222222222</c:v>
                </c:pt>
                <c:pt idx="1420">
                  <c:v>16.590638333333334</c:v>
                </c:pt>
                <c:pt idx="1421">
                  <c:v>16.652775555555557</c:v>
                </c:pt>
                <c:pt idx="1422">
                  <c:v>17.522696666666668</c:v>
                </c:pt>
                <c:pt idx="1423">
                  <c:v>19.324676111111113</c:v>
                </c:pt>
                <c:pt idx="1424">
                  <c:v>21.623753333333333</c:v>
                </c:pt>
                <c:pt idx="1425">
                  <c:v>23.860693333333334</c:v>
                </c:pt>
                <c:pt idx="1426">
                  <c:v>25.414123888888891</c:v>
                </c:pt>
                <c:pt idx="1427">
                  <c:v>25.91122166666667</c:v>
                </c:pt>
                <c:pt idx="1428">
                  <c:v>25.414123888888891</c:v>
                </c:pt>
                <c:pt idx="1429">
                  <c:v>23.798556111111111</c:v>
                </c:pt>
                <c:pt idx="1430">
                  <c:v>21.934439444444447</c:v>
                </c:pt>
                <c:pt idx="1431">
                  <c:v>21.313067222222223</c:v>
                </c:pt>
                <c:pt idx="1432">
                  <c:v>21.499478888888888</c:v>
                </c:pt>
                <c:pt idx="1433">
                  <c:v>22.555811666666667</c:v>
                </c:pt>
                <c:pt idx="1434">
                  <c:v>24.544202777777777</c:v>
                </c:pt>
                <c:pt idx="1435">
                  <c:v>25.973358888888889</c:v>
                </c:pt>
                <c:pt idx="1436">
                  <c:v>26.408319444444444</c:v>
                </c:pt>
                <c:pt idx="1437">
                  <c:v>26.035496111111108</c:v>
                </c:pt>
                <c:pt idx="1438">
                  <c:v>24.917026111111113</c:v>
                </c:pt>
                <c:pt idx="1439">
                  <c:v>22.742223333333335</c:v>
                </c:pt>
                <c:pt idx="1440">
                  <c:v>19.448950555555559</c:v>
                </c:pt>
                <c:pt idx="1441">
                  <c:v>16.155677777777779</c:v>
                </c:pt>
                <c:pt idx="1442">
                  <c:v>12.800267777777778</c:v>
                </c:pt>
                <c:pt idx="1443">
                  <c:v>11.868209444444446</c:v>
                </c:pt>
                <c:pt idx="1444">
                  <c:v>12.241032777777779</c:v>
                </c:pt>
                <c:pt idx="1445">
                  <c:v>13.110953888888892</c:v>
                </c:pt>
                <c:pt idx="1446">
                  <c:v>13.670188888888889</c:v>
                </c:pt>
                <c:pt idx="1447">
                  <c:v>13.732326111111114</c:v>
                </c:pt>
                <c:pt idx="1448">
                  <c:v>13.297365555555555</c:v>
                </c:pt>
                <c:pt idx="1449">
                  <c:v>12.178895555555556</c:v>
                </c:pt>
                <c:pt idx="1450">
                  <c:v>11.371111666666668</c:v>
                </c:pt>
                <c:pt idx="1451">
                  <c:v>11.184700000000001</c:v>
                </c:pt>
                <c:pt idx="1452">
                  <c:v>11.371111666666668</c:v>
                </c:pt>
                <c:pt idx="1453">
                  <c:v>11.495386111111111</c:v>
                </c:pt>
                <c:pt idx="1454">
                  <c:v>11.122562777777777</c:v>
                </c:pt>
                <c:pt idx="1455">
                  <c:v>9.3205833333333352</c:v>
                </c:pt>
                <c:pt idx="1456">
                  <c:v>6.1515850000000007</c:v>
                </c:pt>
                <c:pt idx="1457">
                  <c:v>2.8583122222222221</c:v>
                </c:pt>
                <c:pt idx="1458">
                  <c:v>0.74564666666666668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1.367018888888889</c:v>
                </c:pt>
                <c:pt idx="1487">
                  <c:v>2.734037777777778</c:v>
                </c:pt>
                <c:pt idx="1488">
                  <c:v>3.9146450000000002</c:v>
                </c:pt>
                <c:pt idx="1489">
                  <c:v>4.9088405555555568</c:v>
                </c:pt>
                <c:pt idx="1490">
                  <c:v>5.7166244444444443</c:v>
                </c:pt>
                <c:pt idx="1491">
                  <c:v>6.4622711111111117</c:v>
                </c:pt>
                <c:pt idx="1492">
                  <c:v>7.1457805555555556</c:v>
                </c:pt>
                <c:pt idx="1493">
                  <c:v>8.0157016666666667</c:v>
                </c:pt>
                <c:pt idx="1494">
                  <c:v>9.134171666666667</c:v>
                </c:pt>
                <c:pt idx="1495">
                  <c:v>10.563327777777779</c:v>
                </c:pt>
                <c:pt idx="1496">
                  <c:v>12.303170000000001</c:v>
                </c:pt>
                <c:pt idx="1497">
                  <c:v>14.353698333333336</c:v>
                </c:pt>
                <c:pt idx="1498">
                  <c:v>16.590638333333334</c:v>
                </c:pt>
                <c:pt idx="1499">
                  <c:v>18.951852777777777</c:v>
                </c:pt>
                <c:pt idx="1500">
                  <c:v>21.188792777777781</c:v>
                </c:pt>
                <c:pt idx="1501">
                  <c:v>23.301458333333333</c:v>
                </c:pt>
                <c:pt idx="1502">
                  <c:v>25.227712222222227</c:v>
                </c:pt>
                <c:pt idx="1503">
                  <c:v>26.905417222222223</c:v>
                </c:pt>
                <c:pt idx="1504">
                  <c:v>28.396710555555558</c:v>
                </c:pt>
                <c:pt idx="1505">
                  <c:v>29.639455000000002</c:v>
                </c:pt>
                <c:pt idx="1506">
                  <c:v>30.633650555555555</c:v>
                </c:pt>
                <c:pt idx="1507">
                  <c:v>31.37929722222222</c:v>
                </c:pt>
                <c:pt idx="1508">
                  <c:v>31.876394999999999</c:v>
                </c:pt>
                <c:pt idx="1509">
                  <c:v>32.373492777777777</c:v>
                </c:pt>
                <c:pt idx="1510">
                  <c:v>32.746316111111113</c:v>
                </c:pt>
                <c:pt idx="1511">
                  <c:v>33.181276666666669</c:v>
                </c:pt>
                <c:pt idx="1512">
                  <c:v>33.554100000000005</c:v>
                </c:pt>
                <c:pt idx="1513">
                  <c:v>33.864786111111115</c:v>
                </c:pt>
                <c:pt idx="1514">
                  <c:v>34.175472222222226</c:v>
                </c:pt>
                <c:pt idx="1515">
                  <c:v>34.548295555555555</c:v>
                </c:pt>
                <c:pt idx="1516">
                  <c:v>34.98325611111111</c:v>
                </c:pt>
                <c:pt idx="1517">
                  <c:v>35.542491111111111</c:v>
                </c:pt>
                <c:pt idx="1518">
                  <c:v>36.350275000000003</c:v>
                </c:pt>
                <c:pt idx="1519">
                  <c:v>37.406607777777779</c:v>
                </c:pt>
                <c:pt idx="1520">
                  <c:v>38.711489444444446</c:v>
                </c:pt>
                <c:pt idx="1521">
                  <c:v>40.202782777777777</c:v>
                </c:pt>
                <c:pt idx="1522">
                  <c:v>41.694076111111109</c:v>
                </c:pt>
                <c:pt idx="1523">
                  <c:v>42.998957777777775</c:v>
                </c:pt>
                <c:pt idx="1524">
                  <c:v>43.931016111111113</c:v>
                </c:pt>
                <c:pt idx="1525">
                  <c:v>44.676662777777786</c:v>
                </c:pt>
                <c:pt idx="1526">
                  <c:v>45.17376055555556</c:v>
                </c:pt>
                <c:pt idx="1527">
                  <c:v>45.608721111111116</c:v>
                </c:pt>
                <c:pt idx="1528">
                  <c:v>45.85727</c:v>
                </c:pt>
                <c:pt idx="1529">
                  <c:v>46.043681666666664</c:v>
                </c:pt>
                <c:pt idx="1530">
                  <c:v>45.981544444444445</c:v>
                </c:pt>
                <c:pt idx="1531">
                  <c:v>45.732995555555554</c:v>
                </c:pt>
                <c:pt idx="1532">
                  <c:v>45.049486111111115</c:v>
                </c:pt>
                <c:pt idx="1533">
                  <c:v>43.993153333333332</c:v>
                </c:pt>
                <c:pt idx="1534">
                  <c:v>42.626134444444446</c:v>
                </c:pt>
                <c:pt idx="1535">
                  <c:v>41.134841111111115</c:v>
                </c:pt>
                <c:pt idx="1536">
                  <c:v>39.767822222222229</c:v>
                </c:pt>
                <c:pt idx="1537">
                  <c:v>38.649352222222227</c:v>
                </c:pt>
                <c:pt idx="1538">
                  <c:v>37.841568333333328</c:v>
                </c:pt>
                <c:pt idx="1539">
                  <c:v>37.406607777777779</c:v>
                </c:pt>
                <c:pt idx="1540">
                  <c:v>37.282333333333341</c:v>
                </c:pt>
                <c:pt idx="1541">
                  <c:v>37.530882222222225</c:v>
                </c:pt>
                <c:pt idx="1542">
                  <c:v>38.152254444444445</c:v>
                </c:pt>
                <c:pt idx="1543">
                  <c:v>39.270724444444454</c:v>
                </c:pt>
                <c:pt idx="1544">
                  <c:v>40.762017777777778</c:v>
                </c:pt>
                <c:pt idx="1545">
                  <c:v>42.501860000000001</c:v>
                </c:pt>
                <c:pt idx="1546">
                  <c:v>44.490251111111107</c:v>
                </c:pt>
                <c:pt idx="1547">
                  <c:v>46.540779444444453</c:v>
                </c:pt>
                <c:pt idx="1548">
                  <c:v>48.715582222222224</c:v>
                </c:pt>
                <c:pt idx="1549">
                  <c:v>50.828247777777783</c:v>
                </c:pt>
                <c:pt idx="1550">
                  <c:v>52.754501666666677</c:v>
                </c:pt>
                <c:pt idx="1551">
                  <c:v>54.307932222222227</c:v>
                </c:pt>
                <c:pt idx="1552">
                  <c:v>55.302127777777777</c:v>
                </c:pt>
                <c:pt idx="1553">
                  <c:v>55.923500000000004</c:v>
                </c:pt>
                <c:pt idx="1554">
                  <c:v>56.296323333333333</c:v>
                </c:pt>
                <c:pt idx="1555">
                  <c:v>56.544872222222224</c:v>
                </c:pt>
                <c:pt idx="1556">
                  <c:v>56.855558333333335</c:v>
                </c:pt>
                <c:pt idx="1557">
                  <c:v>57.166244444444445</c:v>
                </c:pt>
                <c:pt idx="1558">
                  <c:v>57.601205000000007</c:v>
                </c:pt>
                <c:pt idx="1559">
                  <c:v>58.036165555555563</c:v>
                </c:pt>
                <c:pt idx="1560">
                  <c:v>58.533263333333338</c:v>
                </c:pt>
                <c:pt idx="1561">
                  <c:v>58.968223888888893</c:v>
                </c:pt>
                <c:pt idx="1562">
                  <c:v>59.465321666666668</c:v>
                </c:pt>
                <c:pt idx="1563">
                  <c:v>60.024556666666669</c:v>
                </c:pt>
                <c:pt idx="1564">
                  <c:v>60.708066111111116</c:v>
                </c:pt>
                <c:pt idx="1565">
                  <c:v>61.453712777777781</c:v>
                </c:pt>
                <c:pt idx="1566">
                  <c:v>62.385771111111119</c:v>
                </c:pt>
                <c:pt idx="1567">
                  <c:v>63.379966666666668</c:v>
                </c:pt>
                <c:pt idx="1568">
                  <c:v>64.374162222222225</c:v>
                </c:pt>
                <c:pt idx="1569">
                  <c:v>65.368357777777774</c:v>
                </c:pt>
                <c:pt idx="1570">
                  <c:v>66.362553333333338</c:v>
                </c:pt>
                <c:pt idx="1571">
                  <c:v>67.418886111111121</c:v>
                </c:pt>
                <c:pt idx="1572">
                  <c:v>68.47521888888889</c:v>
                </c:pt>
                <c:pt idx="1573">
                  <c:v>69.531551666666672</c:v>
                </c:pt>
                <c:pt idx="1574">
                  <c:v>70.650021666666674</c:v>
                </c:pt>
                <c:pt idx="1575">
                  <c:v>71.644217222222224</c:v>
                </c:pt>
                <c:pt idx="1576">
                  <c:v>72.576275555555554</c:v>
                </c:pt>
                <c:pt idx="1577">
                  <c:v>73.44619666666668</c:v>
                </c:pt>
                <c:pt idx="1578">
                  <c:v>74.253980555555557</c:v>
                </c:pt>
                <c:pt idx="1579">
                  <c:v>74.99962722222223</c:v>
                </c:pt>
                <c:pt idx="1580">
                  <c:v>75.683136666666655</c:v>
                </c:pt>
                <c:pt idx="1581">
                  <c:v>76.180234444444437</c:v>
                </c:pt>
                <c:pt idx="1582">
                  <c:v>76.553057777777781</c:v>
                </c:pt>
                <c:pt idx="1583">
                  <c:v>76.801606666666657</c:v>
                </c:pt>
                <c:pt idx="1584">
                  <c:v>76.863743888888905</c:v>
                </c:pt>
                <c:pt idx="1585">
                  <c:v>76.801606666666657</c:v>
                </c:pt>
                <c:pt idx="1586">
                  <c:v>76.615195</c:v>
                </c:pt>
                <c:pt idx="1587">
                  <c:v>76.428783333333328</c:v>
                </c:pt>
                <c:pt idx="1588">
                  <c:v>76.118097222222232</c:v>
                </c:pt>
                <c:pt idx="1589">
                  <c:v>75.869548333333327</c:v>
                </c:pt>
                <c:pt idx="1590">
                  <c:v>75.496725000000012</c:v>
                </c:pt>
                <c:pt idx="1591">
                  <c:v>75.061764444444449</c:v>
                </c:pt>
                <c:pt idx="1592">
                  <c:v>74.564666666666682</c:v>
                </c:pt>
                <c:pt idx="1593">
                  <c:v>74.005431666666667</c:v>
                </c:pt>
                <c:pt idx="1594">
                  <c:v>73.384059444444432</c:v>
                </c:pt>
                <c:pt idx="1595">
                  <c:v>72.762687222222226</c:v>
                </c:pt>
                <c:pt idx="1596">
                  <c:v>72.203452222222225</c:v>
                </c:pt>
                <c:pt idx="1597">
                  <c:v>71.768491666666677</c:v>
                </c:pt>
                <c:pt idx="1598">
                  <c:v>71.395668333333347</c:v>
                </c:pt>
                <c:pt idx="1599">
                  <c:v>71.147119444444442</c:v>
                </c:pt>
                <c:pt idx="1600">
                  <c:v>70.898570555555551</c:v>
                </c:pt>
                <c:pt idx="1601">
                  <c:v>70.774296111111113</c:v>
                </c:pt>
                <c:pt idx="1602">
                  <c:v>70.650021666666674</c:v>
                </c:pt>
                <c:pt idx="1603">
                  <c:v>70.401472777777784</c:v>
                </c:pt>
                <c:pt idx="1604">
                  <c:v>70.152923888888893</c:v>
                </c:pt>
                <c:pt idx="1605">
                  <c:v>69.717963333333344</c:v>
                </c:pt>
                <c:pt idx="1606">
                  <c:v>69.220865555555562</c:v>
                </c:pt>
                <c:pt idx="1607">
                  <c:v>68.661630555555561</c:v>
                </c:pt>
                <c:pt idx="1608">
                  <c:v>68.040258333333327</c:v>
                </c:pt>
                <c:pt idx="1609">
                  <c:v>67.418886111111121</c:v>
                </c:pt>
                <c:pt idx="1610">
                  <c:v>66.921788333333339</c:v>
                </c:pt>
                <c:pt idx="1611">
                  <c:v>66.548964999999995</c:v>
                </c:pt>
                <c:pt idx="1612">
                  <c:v>66.238278888888885</c:v>
                </c:pt>
                <c:pt idx="1613">
                  <c:v>66.114004444444447</c:v>
                </c:pt>
                <c:pt idx="1614">
                  <c:v>65.989730000000009</c:v>
                </c:pt>
                <c:pt idx="1615">
                  <c:v>65.989730000000009</c:v>
                </c:pt>
                <c:pt idx="1616">
                  <c:v>65.989730000000009</c:v>
                </c:pt>
                <c:pt idx="1617">
                  <c:v>66.114004444444447</c:v>
                </c:pt>
                <c:pt idx="1618">
                  <c:v>66.176141666666666</c:v>
                </c:pt>
                <c:pt idx="1619">
                  <c:v>66.362553333333338</c:v>
                </c:pt>
                <c:pt idx="1620">
                  <c:v>66.611102222222229</c:v>
                </c:pt>
                <c:pt idx="1621">
                  <c:v>66.983925555555558</c:v>
                </c:pt>
                <c:pt idx="1622">
                  <c:v>67.418886111111121</c:v>
                </c:pt>
                <c:pt idx="1623">
                  <c:v>67.978121111111122</c:v>
                </c:pt>
                <c:pt idx="1624">
                  <c:v>68.661630555555561</c:v>
                </c:pt>
                <c:pt idx="1625">
                  <c:v>69.407277222222234</c:v>
                </c:pt>
                <c:pt idx="1626">
                  <c:v>70.215061111111112</c:v>
                </c:pt>
                <c:pt idx="1627">
                  <c:v>70.898570555555551</c:v>
                </c:pt>
                <c:pt idx="1628">
                  <c:v>71.519942777777786</c:v>
                </c:pt>
                <c:pt idx="1629">
                  <c:v>72.017040555555553</c:v>
                </c:pt>
                <c:pt idx="1630">
                  <c:v>72.389863888888883</c:v>
                </c:pt>
                <c:pt idx="1631">
                  <c:v>72.514138333333335</c:v>
                </c:pt>
                <c:pt idx="1632">
                  <c:v>72.452001111111116</c:v>
                </c:pt>
                <c:pt idx="1633">
                  <c:v>72.203452222222225</c:v>
                </c:pt>
                <c:pt idx="1634">
                  <c:v>71.582080000000005</c:v>
                </c:pt>
                <c:pt idx="1635">
                  <c:v>70.712158888888894</c:v>
                </c:pt>
                <c:pt idx="1636">
                  <c:v>69.593688888888892</c:v>
                </c:pt>
                <c:pt idx="1637">
                  <c:v>68.41308166666667</c:v>
                </c:pt>
                <c:pt idx="1638">
                  <c:v>67.294611666666668</c:v>
                </c:pt>
                <c:pt idx="1639">
                  <c:v>66.486827777777776</c:v>
                </c:pt>
                <c:pt idx="1640">
                  <c:v>65.927592777777775</c:v>
                </c:pt>
                <c:pt idx="1641">
                  <c:v>65.741181111111104</c:v>
                </c:pt>
                <c:pt idx="1642">
                  <c:v>65.679043888888899</c:v>
                </c:pt>
                <c:pt idx="1643">
                  <c:v>65.679043888888899</c:v>
                </c:pt>
                <c:pt idx="1644">
                  <c:v>65.616906666666665</c:v>
                </c:pt>
                <c:pt idx="1645">
                  <c:v>65.430495000000008</c:v>
                </c:pt>
                <c:pt idx="1646">
                  <c:v>65.181946111111117</c:v>
                </c:pt>
                <c:pt idx="1647">
                  <c:v>64.871260000000007</c:v>
                </c:pt>
                <c:pt idx="1648">
                  <c:v>64.622711111111116</c:v>
                </c:pt>
                <c:pt idx="1649">
                  <c:v>64.498436666666663</c:v>
                </c:pt>
                <c:pt idx="1650">
                  <c:v>64.560573888888896</c:v>
                </c:pt>
                <c:pt idx="1651">
                  <c:v>64.871260000000007</c:v>
                </c:pt>
                <c:pt idx="1652">
                  <c:v>65.306220555555555</c:v>
                </c:pt>
                <c:pt idx="1653">
                  <c:v>65.927592777777775</c:v>
                </c:pt>
                <c:pt idx="1654">
                  <c:v>66.611102222222229</c:v>
                </c:pt>
                <c:pt idx="1655">
                  <c:v>67.418886111111121</c:v>
                </c:pt>
                <c:pt idx="1656">
                  <c:v>68.288807222222232</c:v>
                </c:pt>
                <c:pt idx="1657">
                  <c:v>69.158728333333329</c:v>
                </c:pt>
                <c:pt idx="1658">
                  <c:v>70.028649444444454</c:v>
                </c:pt>
                <c:pt idx="1659">
                  <c:v>70.774296111111113</c:v>
                </c:pt>
                <c:pt idx="1660">
                  <c:v>71.457805555555552</c:v>
                </c:pt>
                <c:pt idx="1661">
                  <c:v>72.079177777777787</c:v>
                </c:pt>
                <c:pt idx="1662">
                  <c:v>72.576275555555554</c:v>
                </c:pt>
                <c:pt idx="1663">
                  <c:v>73.073373333333336</c:v>
                </c:pt>
                <c:pt idx="1664">
                  <c:v>73.570471111111118</c:v>
                </c:pt>
                <c:pt idx="1665">
                  <c:v>74.0675688888889</c:v>
                </c:pt>
                <c:pt idx="1666">
                  <c:v>74.564666666666682</c:v>
                </c:pt>
                <c:pt idx="1667">
                  <c:v>75.061764444444449</c:v>
                </c:pt>
                <c:pt idx="1668">
                  <c:v>75.558862222222231</c:v>
                </c:pt>
                <c:pt idx="1669">
                  <c:v>75.99382277777778</c:v>
                </c:pt>
                <c:pt idx="1670">
                  <c:v>76.490920555555562</c:v>
                </c:pt>
                <c:pt idx="1671">
                  <c:v>76.92588111111111</c:v>
                </c:pt>
                <c:pt idx="1672">
                  <c:v>77.298704444444454</c:v>
                </c:pt>
                <c:pt idx="1673">
                  <c:v>77.671527777777783</c:v>
                </c:pt>
                <c:pt idx="1674">
                  <c:v>77.920076666666674</c:v>
                </c:pt>
                <c:pt idx="1675">
                  <c:v>78.16862555555555</c:v>
                </c:pt>
                <c:pt idx="1676">
                  <c:v>78.355037222222222</c:v>
                </c:pt>
                <c:pt idx="1677">
                  <c:v>78.541448888888908</c:v>
                </c:pt>
                <c:pt idx="1678">
                  <c:v>78.665723333333332</c:v>
                </c:pt>
                <c:pt idx="1679">
                  <c:v>78.727860555555552</c:v>
                </c:pt>
                <c:pt idx="1680">
                  <c:v>78.789997777777785</c:v>
                </c:pt>
                <c:pt idx="1681">
                  <c:v>78.852135000000004</c:v>
                </c:pt>
                <c:pt idx="1682">
                  <c:v>78.852135000000004</c:v>
                </c:pt>
                <c:pt idx="1683">
                  <c:v>78.852135000000004</c:v>
                </c:pt>
                <c:pt idx="1684">
                  <c:v>78.789997777777785</c:v>
                </c:pt>
                <c:pt idx="1685">
                  <c:v>78.665723333333332</c:v>
                </c:pt>
                <c:pt idx="1686">
                  <c:v>78.479311666666661</c:v>
                </c:pt>
                <c:pt idx="1687">
                  <c:v>78.292900000000003</c:v>
                </c:pt>
                <c:pt idx="1688">
                  <c:v>78.106488333333331</c:v>
                </c:pt>
                <c:pt idx="1689">
                  <c:v>78.044351111111112</c:v>
                </c:pt>
                <c:pt idx="1690">
                  <c:v>78.044351111111112</c:v>
                </c:pt>
                <c:pt idx="1691">
                  <c:v>78.16862555555555</c:v>
                </c:pt>
                <c:pt idx="1692">
                  <c:v>78.417174444444456</c:v>
                </c:pt>
                <c:pt idx="1693">
                  <c:v>78.665723333333332</c:v>
                </c:pt>
                <c:pt idx="1694">
                  <c:v>78.914272222222223</c:v>
                </c:pt>
                <c:pt idx="1695">
                  <c:v>79.162821111111128</c:v>
                </c:pt>
                <c:pt idx="1696">
                  <c:v>79.287095555555553</c:v>
                </c:pt>
                <c:pt idx="1697">
                  <c:v>79.411370000000005</c:v>
                </c:pt>
                <c:pt idx="1698">
                  <c:v>79.473507222222224</c:v>
                </c:pt>
                <c:pt idx="1699">
                  <c:v>79.535644444444458</c:v>
                </c:pt>
                <c:pt idx="1700">
                  <c:v>79.597781666666663</c:v>
                </c:pt>
                <c:pt idx="1701">
                  <c:v>79.659918888888882</c:v>
                </c:pt>
                <c:pt idx="1702">
                  <c:v>79.722056111111129</c:v>
                </c:pt>
                <c:pt idx="1703">
                  <c:v>79.784193333333334</c:v>
                </c:pt>
                <c:pt idx="1704">
                  <c:v>79.846330555555554</c:v>
                </c:pt>
                <c:pt idx="1705">
                  <c:v>79.908467777777787</c:v>
                </c:pt>
                <c:pt idx="1706">
                  <c:v>79.908467777777787</c:v>
                </c:pt>
                <c:pt idx="1707">
                  <c:v>79.846330555555554</c:v>
                </c:pt>
                <c:pt idx="1708">
                  <c:v>79.722056111111129</c:v>
                </c:pt>
                <c:pt idx="1709">
                  <c:v>79.597781666666663</c:v>
                </c:pt>
                <c:pt idx="1710">
                  <c:v>79.473507222222224</c:v>
                </c:pt>
                <c:pt idx="1711">
                  <c:v>79.287095555555553</c:v>
                </c:pt>
                <c:pt idx="1712">
                  <c:v>79.162821111111128</c:v>
                </c:pt>
                <c:pt idx="1713">
                  <c:v>79.038546666666676</c:v>
                </c:pt>
                <c:pt idx="1714">
                  <c:v>78.914272222222223</c:v>
                </c:pt>
                <c:pt idx="1715">
                  <c:v>78.852135000000004</c:v>
                </c:pt>
                <c:pt idx="1716">
                  <c:v>78.789997777777785</c:v>
                </c:pt>
                <c:pt idx="1717">
                  <c:v>78.727860555555552</c:v>
                </c:pt>
                <c:pt idx="1718">
                  <c:v>78.789997777777785</c:v>
                </c:pt>
                <c:pt idx="1719">
                  <c:v>78.852135000000004</c:v>
                </c:pt>
                <c:pt idx="1720">
                  <c:v>78.976409444444442</c:v>
                </c:pt>
                <c:pt idx="1721">
                  <c:v>79.162821111111128</c:v>
                </c:pt>
                <c:pt idx="1722">
                  <c:v>79.349232777777786</c:v>
                </c:pt>
                <c:pt idx="1723">
                  <c:v>79.597781666666663</c:v>
                </c:pt>
                <c:pt idx="1724">
                  <c:v>79.846330555555554</c:v>
                </c:pt>
                <c:pt idx="1725">
                  <c:v>80.157016666666678</c:v>
                </c:pt>
                <c:pt idx="1726">
                  <c:v>80.467702777777788</c:v>
                </c:pt>
                <c:pt idx="1727">
                  <c:v>80.840526111111103</c:v>
                </c:pt>
                <c:pt idx="1728">
                  <c:v>81.151212222222227</c:v>
                </c:pt>
                <c:pt idx="1729">
                  <c:v>81.399761111111104</c:v>
                </c:pt>
                <c:pt idx="1730">
                  <c:v>81.524035555555557</c:v>
                </c:pt>
                <c:pt idx="1731">
                  <c:v>81.586172777777776</c:v>
                </c:pt>
                <c:pt idx="1732">
                  <c:v>81.524035555555557</c:v>
                </c:pt>
                <c:pt idx="1733">
                  <c:v>81.213349444444432</c:v>
                </c:pt>
                <c:pt idx="1734">
                  <c:v>80.65411444444446</c:v>
                </c:pt>
                <c:pt idx="1735">
                  <c:v>79.784193333333334</c:v>
                </c:pt>
                <c:pt idx="1736">
                  <c:v>78.603586111111113</c:v>
                </c:pt>
                <c:pt idx="1737">
                  <c:v>77.112292777777782</c:v>
                </c:pt>
                <c:pt idx="1738">
                  <c:v>75.558862222222231</c:v>
                </c:pt>
                <c:pt idx="1739">
                  <c:v>73.943294444444447</c:v>
                </c:pt>
                <c:pt idx="1740">
                  <c:v>72.389863888888883</c:v>
                </c:pt>
                <c:pt idx="1741">
                  <c:v>70.898570555555551</c:v>
                </c:pt>
                <c:pt idx="1742">
                  <c:v>69.469414444444439</c:v>
                </c:pt>
                <c:pt idx="1743">
                  <c:v>68.040258333333327</c:v>
                </c:pt>
                <c:pt idx="1744">
                  <c:v>66.548964999999995</c:v>
                </c:pt>
                <c:pt idx="1745">
                  <c:v>65.119808888888898</c:v>
                </c:pt>
                <c:pt idx="1746">
                  <c:v>63.690652777777778</c:v>
                </c:pt>
                <c:pt idx="1747">
                  <c:v>62.385771111111119</c:v>
                </c:pt>
                <c:pt idx="1748">
                  <c:v>61.267301111111109</c:v>
                </c:pt>
                <c:pt idx="1749">
                  <c:v>60.397380000000005</c:v>
                </c:pt>
                <c:pt idx="1750">
                  <c:v>59.589596111111113</c:v>
                </c:pt>
                <c:pt idx="1751">
                  <c:v>58.906086666666667</c:v>
                </c:pt>
                <c:pt idx="1752">
                  <c:v>58.284714444444447</c:v>
                </c:pt>
                <c:pt idx="1753">
                  <c:v>57.663342222222219</c:v>
                </c:pt>
                <c:pt idx="1754">
                  <c:v>57.041970000000006</c:v>
                </c:pt>
                <c:pt idx="1755">
                  <c:v>56.544872222222224</c:v>
                </c:pt>
                <c:pt idx="1756">
                  <c:v>56.04777444444445</c:v>
                </c:pt>
                <c:pt idx="1757">
                  <c:v>55.674951111111106</c:v>
                </c:pt>
                <c:pt idx="1758">
                  <c:v>55.364264999999996</c:v>
                </c:pt>
                <c:pt idx="1759">
                  <c:v>55.053578888888886</c:v>
                </c:pt>
                <c:pt idx="1760">
                  <c:v>54.742892777777783</c:v>
                </c:pt>
                <c:pt idx="1761">
                  <c:v>54.432206666666666</c:v>
                </c:pt>
                <c:pt idx="1762">
                  <c:v>54.121520555555556</c:v>
                </c:pt>
                <c:pt idx="1763">
                  <c:v>53.810834444444446</c:v>
                </c:pt>
                <c:pt idx="1764">
                  <c:v>53.500148333333328</c:v>
                </c:pt>
                <c:pt idx="1765">
                  <c:v>53.127325000000006</c:v>
                </c:pt>
                <c:pt idx="1766">
                  <c:v>52.816638888888889</c:v>
                </c:pt>
                <c:pt idx="1767">
                  <c:v>52.443815555555567</c:v>
                </c:pt>
                <c:pt idx="1768">
                  <c:v>52.070992222222216</c:v>
                </c:pt>
                <c:pt idx="1769">
                  <c:v>51.698168888888894</c:v>
                </c:pt>
                <c:pt idx="1770">
                  <c:v>51.325345555555558</c:v>
                </c:pt>
                <c:pt idx="1771">
                  <c:v>50.952522222222228</c:v>
                </c:pt>
                <c:pt idx="1772">
                  <c:v>50.517561666666666</c:v>
                </c:pt>
                <c:pt idx="1773">
                  <c:v>49.958326666666679</c:v>
                </c:pt>
                <c:pt idx="1774">
                  <c:v>49.15054277777778</c:v>
                </c:pt>
                <c:pt idx="1775">
                  <c:v>48.094210000000004</c:v>
                </c:pt>
                <c:pt idx="1776">
                  <c:v>46.665053888888892</c:v>
                </c:pt>
                <c:pt idx="1777">
                  <c:v>44.925211666666669</c:v>
                </c:pt>
                <c:pt idx="1778">
                  <c:v>42.936820555555556</c:v>
                </c:pt>
                <c:pt idx="1779">
                  <c:v>40.94842944444445</c:v>
                </c:pt>
                <c:pt idx="1780">
                  <c:v>38.960038333333337</c:v>
                </c:pt>
                <c:pt idx="1781">
                  <c:v>37.095921666666669</c:v>
                </c:pt>
                <c:pt idx="1782">
                  <c:v>35.418216666666666</c:v>
                </c:pt>
                <c:pt idx="1783">
                  <c:v>33.926923333333335</c:v>
                </c:pt>
                <c:pt idx="1784">
                  <c:v>32.435630000000003</c:v>
                </c:pt>
                <c:pt idx="1785">
                  <c:v>30.882199444444446</c:v>
                </c:pt>
                <c:pt idx="1786">
                  <c:v>29.080219999999997</c:v>
                </c:pt>
                <c:pt idx="1787">
                  <c:v>27.029691666666665</c:v>
                </c:pt>
                <c:pt idx="1788">
                  <c:v>24.792751666666664</c:v>
                </c:pt>
                <c:pt idx="1789">
                  <c:v>22.61794888888889</c:v>
                </c:pt>
                <c:pt idx="1790">
                  <c:v>20.62955777777778</c:v>
                </c:pt>
                <c:pt idx="1791">
                  <c:v>18.951852777777777</c:v>
                </c:pt>
                <c:pt idx="1792">
                  <c:v>17.584833888888888</c:v>
                </c:pt>
                <c:pt idx="1793">
                  <c:v>16.342089444444444</c:v>
                </c:pt>
                <c:pt idx="1794">
                  <c:v>15.161482222222221</c:v>
                </c:pt>
                <c:pt idx="1795">
                  <c:v>13.980875000000001</c:v>
                </c:pt>
                <c:pt idx="1796">
                  <c:v>12.738130555555557</c:v>
                </c:pt>
                <c:pt idx="1797">
                  <c:v>11.308974444444445</c:v>
                </c:pt>
                <c:pt idx="1798">
                  <c:v>9.6312694444444453</c:v>
                </c:pt>
                <c:pt idx="1799">
                  <c:v>7.6428783333333348</c:v>
                </c:pt>
                <c:pt idx="1800">
                  <c:v>5.4059383333333333</c:v>
                </c:pt>
                <c:pt idx="1801">
                  <c:v>3.2311355555555559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19E9-41F3-AD1F-4F2C321E8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(Mph)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307502187226594"/>
          <c:y val="0.20242160041413504"/>
          <c:w val="0.11511880215156943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 Wltp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81946118258497E-2"/>
          <c:y val="3.271049596309112E-2"/>
          <c:w val="0.8820694961476071"/>
          <c:h val="0.82759665422445028"/>
        </c:manualLayout>
      </c:layout>
      <c:scatterChart>
        <c:scatterStyle val="lineMarker"/>
        <c:varyColors val="0"/>
        <c:ser>
          <c:idx val="0"/>
          <c:order val="0"/>
          <c:tx>
            <c:v>M/s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752-4959-9BB4-61AFC68F2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(Mph)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307502187226594"/>
          <c:y val="0.20242160041413504"/>
          <c:w val="0.11511880215156943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 Wltp (Km/h))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047588771694372"/>
          <c:y val="3.271049596309112E-2"/>
          <c:w val="0.82053233073991483"/>
          <c:h val="0.82759665422445028"/>
        </c:manualLayout>
      </c:layout>
      <c:scatterChart>
        <c:scatterStyle val="lineMarker"/>
        <c:varyColors val="0"/>
        <c:ser>
          <c:idx val="0"/>
          <c:order val="0"/>
          <c:tx>
            <c:v>Km/h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EF-480A-874E-2D02D21F8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scatterChart>
        <c:scatterStyle val="lineMarker"/>
        <c:varyColors val="0"/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WLTC_class_3!$AQ$8:$AQ$1809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2.1980805115373158E-3</c:v>
                </c:pt>
                <c:pt idx="36">
                  <c:v>2.1980805115373158E-2</c:v>
                </c:pt>
                <c:pt idx="37">
                  <c:v>2.1980805115373158E-2</c:v>
                </c:pt>
                <c:pt idx="38">
                  <c:v>2.1980805115373158E-2</c:v>
                </c:pt>
                <c:pt idx="39">
                  <c:v>2.1980805115373158E-2</c:v>
                </c:pt>
                <c:pt idx="40">
                  <c:v>2.1980805115373158E-2</c:v>
                </c:pt>
                <c:pt idx="41">
                  <c:v>2.1980805115373158E-2</c:v>
                </c:pt>
                <c:pt idx="42">
                  <c:v>2.1980805115373158E-2</c:v>
                </c:pt>
                <c:pt idx="43">
                  <c:v>2.1980805115373158E-2</c:v>
                </c:pt>
                <c:pt idx="44">
                  <c:v>2.1980805115373158E-2</c:v>
                </c:pt>
                <c:pt idx="45">
                  <c:v>2.1980805115373158E-2</c:v>
                </c:pt>
                <c:pt idx="46">
                  <c:v>2.1980805115373158E-2</c:v>
                </c:pt>
                <c:pt idx="47">
                  <c:v>2.1980805115373158E-2</c:v>
                </c:pt>
                <c:pt idx="48">
                  <c:v>2.1980805115373158E-2</c:v>
                </c:pt>
                <c:pt idx="49">
                  <c:v>2.1980805115373158E-2</c:v>
                </c:pt>
                <c:pt idx="50">
                  <c:v>2.1980805115373158E-2</c:v>
                </c:pt>
                <c:pt idx="51">
                  <c:v>2.1980805115373158E-2</c:v>
                </c:pt>
                <c:pt idx="52">
                  <c:v>2.1980805115373158E-2</c:v>
                </c:pt>
                <c:pt idx="53">
                  <c:v>2.1980805115373158E-2</c:v>
                </c:pt>
                <c:pt idx="54">
                  <c:v>2.1980805115373158E-2</c:v>
                </c:pt>
                <c:pt idx="55">
                  <c:v>2.1980805115373158E-2</c:v>
                </c:pt>
                <c:pt idx="56">
                  <c:v>2.1980805115373158E-2</c:v>
                </c:pt>
                <c:pt idx="57">
                  <c:v>2.1980805115373158E-2</c:v>
                </c:pt>
                <c:pt idx="58">
                  <c:v>2.1980805115373158E-2</c:v>
                </c:pt>
                <c:pt idx="59">
                  <c:v>2.1980805115373158E-2</c:v>
                </c:pt>
                <c:pt idx="60">
                  <c:v>2.1980805115373158E-2</c:v>
                </c:pt>
                <c:pt idx="61">
                  <c:v>2.1980805115373158E-2</c:v>
                </c:pt>
                <c:pt idx="62">
                  <c:v>2.1980805115373158E-2</c:v>
                </c:pt>
                <c:pt idx="63">
                  <c:v>2.1980805115373158E-2</c:v>
                </c:pt>
                <c:pt idx="64">
                  <c:v>2.1980805115373158E-2</c:v>
                </c:pt>
                <c:pt idx="65">
                  <c:v>2.1980805115373158E-2</c:v>
                </c:pt>
                <c:pt idx="66">
                  <c:v>2.1980805115373158E-2</c:v>
                </c:pt>
                <c:pt idx="67">
                  <c:v>2.1980805115373158E-2</c:v>
                </c:pt>
                <c:pt idx="68">
                  <c:v>2.1980805115373158E-2</c:v>
                </c:pt>
                <c:pt idx="69">
                  <c:v>2.1980805115373158E-2</c:v>
                </c:pt>
                <c:pt idx="70">
                  <c:v>2.1980805115373158E-2</c:v>
                </c:pt>
                <c:pt idx="71">
                  <c:v>2.1980805115373158E-2</c:v>
                </c:pt>
                <c:pt idx="72">
                  <c:v>2.1980805115373158E-2</c:v>
                </c:pt>
                <c:pt idx="73">
                  <c:v>2.1980805115373158E-2</c:v>
                </c:pt>
                <c:pt idx="74">
                  <c:v>2.1980805115373158E-2</c:v>
                </c:pt>
                <c:pt idx="75">
                  <c:v>2.1980805115373158E-2</c:v>
                </c:pt>
                <c:pt idx="76">
                  <c:v>2.1980805115373158E-2</c:v>
                </c:pt>
                <c:pt idx="77">
                  <c:v>2.1980805115373158E-2</c:v>
                </c:pt>
                <c:pt idx="78">
                  <c:v>2.1980805115373158E-2</c:v>
                </c:pt>
                <c:pt idx="79">
                  <c:v>4.065775606500472E-2</c:v>
                </c:pt>
                <c:pt idx="80">
                  <c:v>4.065775606500472E-2</c:v>
                </c:pt>
                <c:pt idx="81">
                  <c:v>4.065775606500472E-2</c:v>
                </c:pt>
                <c:pt idx="82">
                  <c:v>4.065775606500472E-2</c:v>
                </c:pt>
                <c:pt idx="83">
                  <c:v>4.065775606500472E-2</c:v>
                </c:pt>
                <c:pt idx="84">
                  <c:v>4.065775606500472E-2</c:v>
                </c:pt>
                <c:pt idx="85">
                  <c:v>4.065775606500472E-2</c:v>
                </c:pt>
                <c:pt idx="86">
                  <c:v>4.065775606500472E-2</c:v>
                </c:pt>
                <c:pt idx="87">
                  <c:v>4.065775606500472E-2</c:v>
                </c:pt>
                <c:pt idx="88">
                  <c:v>4.065775606500472E-2</c:v>
                </c:pt>
                <c:pt idx="89">
                  <c:v>4.065775606500472E-2</c:v>
                </c:pt>
                <c:pt idx="90">
                  <c:v>4.065775606500472E-2</c:v>
                </c:pt>
                <c:pt idx="91">
                  <c:v>4.065775606500472E-2</c:v>
                </c:pt>
                <c:pt idx="92">
                  <c:v>4.065775606500472E-2</c:v>
                </c:pt>
                <c:pt idx="93">
                  <c:v>4.065775606500472E-2</c:v>
                </c:pt>
                <c:pt idx="94">
                  <c:v>4.065775606500472E-2</c:v>
                </c:pt>
                <c:pt idx="95">
                  <c:v>4.065775606500472E-2</c:v>
                </c:pt>
                <c:pt idx="96">
                  <c:v>4.065775606500472E-2</c:v>
                </c:pt>
                <c:pt idx="97">
                  <c:v>4.065775606500472E-2</c:v>
                </c:pt>
                <c:pt idx="98">
                  <c:v>4.065775606500472E-2</c:v>
                </c:pt>
                <c:pt idx="99">
                  <c:v>4.065775606500472E-2</c:v>
                </c:pt>
                <c:pt idx="100">
                  <c:v>4.065775606500472E-2</c:v>
                </c:pt>
                <c:pt idx="101">
                  <c:v>4.065775606500472E-2</c:v>
                </c:pt>
                <c:pt idx="102">
                  <c:v>4.065775606500472E-2</c:v>
                </c:pt>
                <c:pt idx="103">
                  <c:v>4.065775606500472E-2</c:v>
                </c:pt>
                <c:pt idx="104">
                  <c:v>4.065775606500472E-2</c:v>
                </c:pt>
                <c:pt idx="105">
                  <c:v>4.065775606500472E-2</c:v>
                </c:pt>
                <c:pt idx="106">
                  <c:v>4.065775606500472E-2</c:v>
                </c:pt>
                <c:pt idx="107">
                  <c:v>4.065775606500472E-2</c:v>
                </c:pt>
                <c:pt idx="108">
                  <c:v>4.065775606500472E-2</c:v>
                </c:pt>
                <c:pt idx="109">
                  <c:v>4.065775606500472E-2</c:v>
                </c:pt>
                <c:pt idx="110">
                  <c:v>4.065775606500472E-2</c:v>
                </c:pt>
                <c:pt idx="111">
                  <c:v>4.065775606500472E-2</c:v>
                </c:pt>
                <c:pt idx="112">
                  <c:v>4.065775606500472E-2</c:v>
                </c:pt>
                <c:pt idx="113">
                  <c:v>4.065775606500472E-2</c:v>
                </c:pt>
                <c:pt idx="114">
                  <c:v>4.065775606500472E-2</c:v>
                </c:pt>
                <c:pt idx="115">
                  <c:v>4.065775606500472E-2</c:v>
                </c:pt>
                <c:pt idx="116">
                  <c:v>4.065775606500472E-2</c:v>
                </c:pt>
                <c:pt idx="117">
                  <c:v>4.065775606500472E-2</c:v>
                </c:pt>
                <c:pt idx="118">
                  <c:v>4.065775606500472E-2</c:v>
                </c:pt>
                <c:pt idx="119">
                  <c:v>4.065775606500472E-2</c:v>
                </c:pt>
                <c:pt idx="120">
                  <c:v>4.065775606500472E-2</c:v>
                </c:pt>
                <c:pt idx="121">
                  <c:v>4.065775606500472E-2</c:v>
                </c:pt>
                <c:pt idx="122">
                  <c:v>4.065775606500472E-2</c:v>
                </c:pt>
                <c:pt idx="123">
                  <c:v>4.065775606500472E-2</c:v>
                </c:pt>
                <c:pt idx="124">
                  <c:v>4.065775606500472E-2</c:v>
                </c:pt>
                <c:pt idx="125">
                  <c:v>4.065775606500472E-2</c:v>
                </c:pt>
                <c:pt idx="126">
                  <c:v>4.065775606500472E-2</c:v>
                </c:pt>
                <c:pt idx="127">
                  <c:v>4.065775606500472E-2</c:v>
                </c:pt>
                <c:pt idx="128">
                  <c:v>4.065775606500472E-2</c:v>
                </c:pt>
                <c:pt idx="129">
                  <c:v>4.065775606500472E-2</c:v>
                </c:pt>
                <c:pt idx="130">
                  <c:v>4.065775606500472E-2</c:v>
                </c:pt>
                <c:pt idx="131">
                  <c:v>4.065775606500472E-2</c:v>
                </c:pt>
                <c:pt idx="132">
                  <c:v>4.065775606500472E-2</c:v>
                </c:pt>
                <c:pt idx="133">
                  <c:v>4.065775606500472E-2</c:v>
                </c:pt>
                <c:pt idx="134">
                  <c:v>4.065775606500472E-2</c:v>
                </c:pt>
                <c:pt idx="135">
                  <c:v>4.065775606500472E-2</c:v>
                </c:pt>
                <c:pt idx="136">
                  <c:v>4.065775606500472E-2</c:v>
                </c:pt>
                <c:pt idx="137">
                  <c:v>4.065775606500472E-2</c:v>
                </c:pt>
                <c:pt idx="138">
                  <c:v>4.065775606500472E-2</c:v>
                </c:pt>
                <c:pt idx="139">
                  <c:v>4.065775606500472E-2</c:v>
                </c:pt>
                <c:pt idx="140">
                  <c:v>4.065775606500472E-2</c:v>
                </c:pt>
                <c:pt idx="141">
                  <c:v>4.065775606500472E-2</c:v>
                </c:pt>
                <c:pt idx="142">
                  <c:v>4.065775606500472E-2</c:v>
                </c:pt>
                <c:pt idx="143">
                  <c:v>4.065775606500472E-2</c:v>
                </c:pt>
                <c:pt idx="144">
                  <c:v>4.065775606500472E-2</c:v>
                </c:pt>
                <c:pt idx="145">
                  <c:v>4.065775606500472E-2</c:v>
                </c:pt>
                <c:pt idx="146">
                  <c:v>4.065775606500472E-2</c:v>
                </c:pt>
                <c:pt idx="147">
                  <c:v>4.065775606500472E-2</c:v>
                </c:pt>
                <c:pt idx="148">
                  <c:v>4.065775606500472E-2</c:v>
                </c:pt>
                <c:pt idx="149">
                  <c:v>4.065775606500472E-2</c:v>
                </c:pt>
                <c:pt idx="150">
                  <c:v>4.9564276548622006E-2</c:v>
                </c:pt>
                <c:pt idx="151">
                  <c:v>4.9564276548622006E-2</c:v>
                </c:pt>
                <c:pt idx="152">
                  <c:v>4.9564276548622006E-2</c:v>
                </c:pt>
                <c:pt idx="153">
                  <c:v>4.9564276548622006E-2</c:v>
                </c:pt>
                <c:pt idx="154">
                  <c:v>4.9564276548622006E-2</c:v>
                </c:pt>
                <c:pt idx="155">
                  <c:v>4.9564276548622006E-2</c:v>
                </c:pt>
                <c:pt idx="156">
                  <c:v>4.9564276548622006E-2</c:v>
                </c:pt>
                <c:pt idx="157">
                  <c:v>4.9564276548622006E-2</c:v>
                </c:pt>
                <c:pt idx="158">
                  <c:v>4.9564276548622006E-2</c:v>
                </c:pt>
                <c:pt idx="159">
                  <c:v>4.9564276548622006E-2</c:v>
                </c:pt>
                <c:pt idx="160">
                  <c:v>4.9564276548622006E-2</c:v>
                </c:pt>
                <c:pt idx="161">
                  <c:v>4.9564276548622006E-2</c:v>
                </c:pt>
                <c:pt idx="162">
                  <c:v>4.9564276548622006E-2</c:v>
                </c:pt>
                <c:pt idx="163">
                  <c:v>4.9564276548622006E-2</c:v>
                </c:pt>
                <c:pt idx="164">
                  <c:v>4.9564276548622006E-2</c:v>
                </c:pt>
                <c:pt idx="165">
                  <c:v>4.9564276548622006E-2</c:v>
                </c:pt>
                <c:pt idx="166">
                  <c:v>4.9564276548622006E-2</c:v>
                </c:pt>
                <c:pt idx="167">
                  <c:v>4.9564276548622006E-2</c:v>
                </c:pt>
                <c:pt idx="168">
                  <c:v>4.9564276548622006E-2</c:v>
                </c:pt>
                <c:pt idx="169">
                  <c:v>4.9564276548622006E-2</c:v>
                </c:pt>
                <c:pt idx="170">
                  <c:v>5.9308132535477058E-2</c:v>
                </c:pt>
                <c:pt idx="171">
                  <c:v>5.9308132535477058E-2</c:v>
                </c:pt>
                <c:pt idx="172">
                  <c:v>5.9308132535477058E-2</c:v>
                </c:pt>
                <c:pt idx="173">
                  <c:v>5.9308132535477058E-2</c:v>
                </c:pt>
                <c:pt idx="174">
                  <c:v>5.9308132535477058E-2</c:v>
                </c:pt>
                <c:pt idx="175">
                  <c:v>5.9308132535477058E-2</c:v>
                </c:pt>
                <c:pt idx="176">
                  <c:v>5.9308132535477058E-2</c:v>
                </c:pt>
                <c:pt idx="177">
                  <c:v>5.9308132535477058E-2</c:v>
                </c:pt>
                <c:pt idx="178">
                  <c:v>5.9308132535477058E-2</c:v>
                </c:pt>
                <c:pt idx="179">
                  <c:v>5.9308132535477058E-2</c:v>
                </c:pt>
                <c:pt idx="180">
                  <c:v>6.8072443644134159E-2</c:v>
                </c:pt>
                <c:pt idx="181">
                  <c:v>6.8072443644134159E-2</c:v>
                </c:pt>
                <c:pt idx="182">
                  <c:v>6.8072443644134159E-2</c:v>
                </c:pt>
                <c:pt idx="183">
                  <c:v>6.8072443644134159E-2</c:v>
                </c:pt>
                <c:pt idx="184">
                  <c:v>6.8072443644134159E-2</c:v>
                </c:pt>
                <c:pt idx="185">
                  <c:v>6.8072443644134159E-2</c:v>
                </c:pt>
                <c:pt idx="186">
                  <c:v>6.8072443644134159E-2</c:v>
                </c:pt>
                <c:pt idx="187">
                  <c:v>6.8072443644134159E-2</c:v>
                </c:pt>
                <c:pt idx="188">
                  <c:v>6.8072443644134159E-2</c:v>
                </c:pt>
                <c:pt idx="189">
                  <c:v>6.8072443644134159E-2</c:v>
                </c:pt>
                <c:pt idx="190">
                  <c:v>6.8072443644134159E-2</c:v>
                </c:pt>
                <c:pt idx="191">
                  <c:v>6.8072443644134159E-2</c:v>
                </c:pt>
                <c:pt idx="192">
                  <c:v>6.8072443644134159E-2</c:v>
                </c:pt>
                <c:pt idx="193">
                  <c:v>6.8072443644134159E-2</c:v>
                </c:pt>
                <c:pt idx="194">
                  <c:v>6.8072443644134159E-2</c:v>
                </c:pt>
                <c:pt idx="195">
                  <c:v>6.8072443644134159E-2</c:v>
                </c:pt>
                <c:pt idx="196">
                  <c:v>6.8072443644134159E-2</c:v>
                </c:pt>
                <c:pt idx="197">
                  <c:v>6.8072443644134159E-2</c:v>
                </c:pt>
                <c:pt idx="198">
                  <c:v>6.8072443644134159E-2</c:v>
                </c:pt>
                <c:pt idx="199">
                  <c:v>6.8072443644134159E-2</c:v>
                </c:pt>
                <c:pt idx="200">
                  <c:v>6.8072443644134159E-2</c:v>
                </c:pt>
                <c:pt idx="201">
                  <c:v>6.8072443644134159E-2</c:v>
                </c:pt>
                <c:pt idx="202">
                  <c:v>6.8072443644134159E-2</c:v>
                </c:pt>
                <c:pt idx="203">
                  <c:v>6.8072443644134159E-2</c:v>
                </c:pt>
                <c:pt idx="204">
                  <c:v>6.8072443644134159E-2</c:v>
                </c:pt>
                <c:pt idx="205">
                  <c:v>6.8072443644134159E-2</c:v>
                </c:pt>
                <c:pt idx="206">
                  <c:v>6.8072443644134159E-2</c:v>
                </c:pt>
                <c:pt idx="207">
                  <c:v>6.8072443644134159E-2</c:v>
                </c:pt>
                <c:pt idx="208">
                  <c:v>6.8072443644134159E-2</c:v>
                </c:pt>
                <c:pt idx="209">
                  <c:v>6.8072443644134159E-2</c:v>
                </c:pt>
                <c:pt idx="210">
                  <c:v>6.8072443644134159E-2</c:v>
                </c:pt>
                <c:pt idx="211">
                  <c:v>6.8072443644134159E-2</c:v>
                </c:pt>
                <c:pt idx="212">
                  <c:v>6.8072443644134159E-2</c:v>
                </c:pt>
                <c:pt idx="213">
                  <c:v>6.8072443644134159E-2</c:v>
                </c:pt>
                <c:pt idx="214">
                  <c:v>6.8072443644134159E-2</c:v>
                </c:pt>
                <c:pt idx="215">
                  <c:v>6.8072443644134159E-2</c:v>
                </c:pt>
                <c:pt idx="216">
                  <c:v>6.8072443644134159E-2</c:v>
                </c:pt>
                <c:pt idx="217">
                  <c:v>6.8072443644134159E-2</c:v>
                </c:pt>
                <c:pt idx="218">
                  <c:v>6.8072443644134159E-2</c:v>
                </c:pt>
                <c:pt idx="219">
                  <c:v>6.8072443644134159E-2</c:v>
                </c:pt>
                <c:pt idx="220">
                  <c:v>6.8072443644134159E-2</c:v>
                </c:pt>
                <c:pt idx="221">
                  <c:v>6.8072443644134159E-2</c:v>
                </c:pt>
                <c:pt idx="222">
                  <c:v>6.8072443644134159E-2</c:v>
                </c:pt>
                <c:pt idx="223">
                  <c:v>6.8072443644134159E-2</c:v>
                </c:pt>
                <c:pt idx="224">
                  <c:v>6.8072443644134159E-2</c:v>
                </c:pt>
                <c:pt idx="225">
                  <c:v>6.8072443644134159E-2</c:v>
                </c:pt>
                <c:pt idx="226">
                  <c:v>6.8072443644134159E-2</c:v>
                </c:pt>
                <c:pt idx="227">
                  <c:v>6.8072443644134159E-2</c:v>
                </c:pt>
                <c:pt idx="228">
                  <c:v>6.8072443644134159E-2</c:v>
                </c:pt>
                <c:pt idx="229">
                  <c:v>6.8072443644134159E-2</c:v>
                </c:pt>
                <c:pt idx="230">
                  <c:v>6.8072443644134159E-2</c:v>
                </c:pt>
                <c:pt idx="231">
                  <c:v>0.10376843321747264</c:v>
                </c:pt>
                <c:pt idx="232">
                  <c:v>0.10376843321747264</c:v>
                </c:pt>
                <c:pt idx="233">
                  <c:v>0.10376843321747264</c:v>
                </c:pt>
                <c:pt idx="234">
                  <c:v>0.10376843321747264</c:v>
                </c:pt>
                <c:pt idx="235">
                  <c:v>0.10376843321747264</c:v>
                </c:pt>
                <c:pt idx="236">
                  <c:v>0.10376843321747264</c:v>
                </c:pt>
                <c:pt idx="237">
                  <c:v>0.10376843321747264</c:v>
                </c:pt>
                <c:pt idx="238">
                  <c:v>0.10376843321747264</c:v>
                </c:pt>
                <c:pt idx="239">
                  <c:v>0.10376843321747264</c:v>
                </c:pt>
                <c:pt idx="240">
                  <c:v>0.10376843321747264</c:v>
                </c:pt>
                <c:pt idx="241">
                  <c:v>0.10376843321747264</c:v>
                </c:pt>
                <c:pt idx="242">
                  <c:v>0.10376843321747264</c:v>
                </c:pt>
                <c:pt idx="243">
                  <c:v>0.10376843321747264</c:v>
                </c:pt>
                <c:pt idx="244">
                  <c:v>0.10376843321747264</c:v>
                </c:pt>
                <c:pt idx="245">
                  <c:v>0.10376843321747264</c:v>
                </c:pt>
                <c:pt idx="246">
                  <c:v>0.10376843321747264</c:v>
                </c:pt>
                <c:pt idx="247">
                  <c:v>0.10376843321747264</c:v>
                </c:pt>
                <c:pt idx="248">
                  <c:v>0.10376843321747264</c:v>
                </c:pt>
                <c:pt idx="249">
                  <c:v>0.10376843321747264</c:v>
                </c:pt>
                <c:pt idx="250">
                  <c:v>0.10376843321747264</c:v>
                </c:pt>
                <c:pt idx="251">
                  <c:v>0.10376843321747264</c:v>
                </c:pt>
                <c:pt idx="252">
                  <c:v>0.10376843321747264</c:v>
                </c:pt>
                <c:pt idx="253">
                  <c:v>0.10376843321747264</c:v>
                </c:pt>
                <c:pt idx="254">
                  <c:v>0.10376843321747264</c:v>
                </c:pt>
                <c:pt idx="255">
                  <c:v>0.10376843321747264</c:v>
                </c:pt>
                <c:pt idx="256">
                  <c:v>0.10376843321747264</c:v>
                </c:pt>
                <c:pt idx="257">
                  <c:v>0.10376843321747264</c:v>
                </c:pt>
                <c:pt idx="258">
                  <c:v>0.10376843321747264</c:v>
                </c:pt>
                <c:pt idx="259">
                  <c:v>0.10376843321747264</c:v>
                </c:pt>
                <c:pt idx="260">
                  <c:v>0.10376843321747264</c:v>
                </c:pt>
                <c:pt idx="261">
                  <c:v>0.10376843321747264</c:v>
                </c:pt>
                <c:pt idx="262">
                  <c:v>0.10376843321747264</c:v>
                </c:pt>
                <c:pt idx="263">
                  <c:v>0.10376843321747264</c:v>
                </c:pt>
                <c:pt idx="264">
                  <c:v>0.10376843321747264</c:v>
                </c:pt>
                <c:pt idx="265">
                  <c:v>0.10376843321747264</c:v>
                </c:pt>
                <c:pt idx="266">
                  <c:v>0.10376843321747264</c:v>
                </c:pt>
                <c:pt idx="267">
                  <c:v>0.10376843321747264</c:v>
                </c:pt>
                <c:pt idx="268">
                  <c:v>0.10376843321747264</c:v>
                </c:pt>
                <c:pt idx="269">
                  <c:v>0.10376843321747264</c:v>
                </c:pt>
                <c:pt idx="270">
                  <c:v>0.10376843321747264</c:v>
                </c:pt>
                <c:pt idx="271">
                  <c:v>0.12421354467008133</c:v>
                </c:pt>
                <c:pt idx="272">
                  <c:v>0.12421354467008133</c:v>
                </c:pt>
                <c:pt idx="273">
                  <c:v>0.12421354467008133</c:v>
                </c:pt>
                <c:pt idx="274">
                  <c:v>0.12421354467008133</c:v>
                </c:pt>
                <c:pt idx="275">
                  <c:v>0.12421354467008133</c:v>
                </c:pt>
                <c:pt idx="276">
                  <c:v>0.12421354467008133</c:v>
                </c:pt>
                <c:pt idx="277">
                  <c:v>0.12421354467008133</c:v>
                </c:pt>
                <c:pt idx="278">
                  <c:v>0.12421354467008133</c:v>
                </c:pt>
                <c:pt idx="279">
                  <c:v>0.12421354467008133</c:v>
                </c:pt>
                <c:pt idx="280">
                  <c:v>0.12421354467008133</c:v>
                </c:pt>
                <c:pt idx="281">
                  <c:v>0.12421354467008133</c:v>
                </c:pt>
                <c:pt idx="282">
                  <c:v>0.12421354467008133</c:v>
                </c:pt>
                <c:pt idx="283">
                  <c:v>0.12421354467008133</c:v>
                </c:pt>
                <c:pt idx="284">
                  <c:v>0.12421354467008133</c:v>
                </c:pt>
                <c:pt idx="285">
                  <c:v>0.12421354467008133</c:v>
                </c:pt>
                <c:pt idx="286">
                  <c:v>0.12421354467008133</c:v>
                </c:pt>
                <c:pt idx="287">
                  <c:v>0.12421354467008133</c:v>
                </c:pt>
                <c:pt idx="288">
                  <c:v>0.12421354467008133</c:v>
                </c:pt>
                <c:pt idx="289">
                  <c:v>0.12421354467008133</c:v>
                </c:pt>
                <c:pt idx="290">
                  <c:v>0.12421354467008133</c:v>
                </c:pt>
                <c:pt idx="291">
                  <c:v>0.12779451558921756</c:v>
                </c:pt>
                <c:pt idx="292">
                  <c:v>0.12779451558921756</c:v>
                </c:pt>
                <c:pt idx="293">
                  <c:v>0.12779451558921756</c:v>
                </c:pt>
                <c:pt idx="294">
                  <c:v>0.12779451558921756</c:v>
                </c:pt>
                <c:pt idx="295">
                  <c:v>0.12779451558921756</c:v>
                </c:pt>
                <c:pt idx="296">
                  <c:v>0.12779451558921756</c:v>
                </c:pt>
                <c:pt idx="297">
                  <c:v>0.12779451558921756</c:v>
                </c:pt>
                <c:pt idx="298">
                  <c:v>0.12779451558921756</c:v>
                </c:pt>
                <c:pt idx="299">
                  <c:v>0.12779451558921756</c:v>
                </c:pt>
                <c:pt idx="300">
                  <c:v>0.15212811974907081</c:v>
                </c:pt>
                <c:pt idx="301">
                  <c:v>0.15212811974907081</c:v>
                </c:pt>
                <c:pt idx="302">
                  <c:v>0.15212811974907081</c:v>
                </c:pt>
                <c:pt idx="303">
                  <c:v>0.15212811974907081</c:v>
                </c:pt>
                <c:pt idx="304">
                  <c:v>0.15212811974907081</c:v>
                </c:pt>
                <c:pt idx="305">
                  <c:v>0.15212811974907081</c:v>
                </c:pt>
                <c:pt idx="306">
                  <c:v>0.15212811974907081</c:v>
                </c:pt>
                <c:pt idx="307">
                  <c:v>0.15212811974907081</c:v>
                </c:pt>
                <c:pt idx="308">
                  <c:v>0.15212811974907081</c:v>
                </c:pt>
                <c:pt idx="309">
                  <c:v>0.15212811974907081</c:v>
                </c:pt>
                <c:pt idx="310">
                  <c:v>0.15212811974907081</c:v>
                </c:pt>
                <c:pt idx="311">
                  <c:v>0.15212811974907081</c:v>
                </c:pt>
                <c:pt idx="312">
                  <c:v>0.15212811974907081</c:v>
                </c:pt>
                <c:pt idx="313">
                  <c:v>0.15212811974907081</c:v>
                </c:pt>
                <c:pt idx="314">
                  <c:v>0.15212811974907081</c:v>
                </c:pt>
                <c:pt idx="315">
                  <c:v>0.15212811974907081</c:v>
                </c:pt>
                <c:pt idx="316">
                  <c:v>0.15212811974907081</c:v>
                </c:pt>
                <c:pt idx="317">
                  <c:v>0.15212811974907081</c:v>
                </c:pt>
                <c:pt idx="318">
                  <c:v>0.15212811974907081</c:v>
                </c:pt>
                <c:pt idx="319">
                  <c:v>0.15212811974907081</c:v>
                </c:pt>
                <c:pt idx="320">
                  <c:v>0.15212811974907081</c:v>
                </c:pt>
                <c:pt idx="321">
                  <c:v>0.15212811974907081</c:v>
                </c:pt>
                <c:pt idx="322">
                  <c:v>0.15212811974907081</c:v>
                </c:pt>
                <c:pt idx="323">
                  <c:v>0.15212811974907081</c:v>
                </c:pt>
                <c:pt idx="324">
                  <c:v>0.15212811974907081</c:v>
                </c:pt>
                <c:pt idx="325">
                  <c:v>0.15212811974907081</c:v>
                </c:pt>
                <c:pt idx="326">
                  <c:v>0.15212811974907081</c:v>
                </c:pt>
                <c:pt idx="327">
                  <c:v>0.15212811974907081</c:v>
                </c:pt>
                <c:pt idx="328">
                  <c:v>0.15212811974907081</c:v>
                </c:pt>
                <c:pt idx="329">
                  <c:v>0.15212811974907081</c:v>
                </c:pt>
                <c:pt idx="330">
                  <c:v>0.15212811974907081</c:v>
                </c:pt>
                <c:pt idx="331">
                  <c:v>0.15212811974907081</c:v>
                </c:pt>
                <c:pt idx="332">
                  <c:v>0.15212811974907081</c:v>
                </c:pt>
                <c:pt idx="333">
                  <c:v>0.15212811974907081</c:v>
                </c:pt>
                <c:pt idx="334">
                  <c:v>0.15212811974907081</c:v>
                </c:pt>
                <c:pt idx="335">
                  <c:v>0.15212811974907081</c:v>
                </c:pt>
                <c:pt idx="336">
                  <c:v>0.15212811974907081</c:v>
                </c:pt>
                <c:pt idx="337">
                  <c:v>0.15212811974907081</c:v>
                </c:pt>
                <c:pt idx="338">
                  <c:v>0.15212811974907081</c:v>
                </c:pt>
                <c:pt idx="339">
                  <c:v>0.15212811974907081</c:v>
                </c:pt>
                <c:pt idx="340">
                  <c:v>0.15212811974907081</c:v>
                </c:pt>
                <c:pt idx="341">
                  <c:v>0.15212811974907081</c:v>
                </c:pt>
                <c:pt idx="342">
                  <c:v>0.15212811974907081</c:v>
                </c:pt>
                <c:pt idx="343">
                  <c:v>0.15212811974907081</c:v>
                </c:pt>
                <c:pt idx="344">
                  <c:v>0.15212811974907081</c:v>
                </c:pt>
                <c:pt idx="345">
                  <c:v>0.15212811974907081</c:v>
                </c:pt>
                <c:pt idx="346">
                  <c:v>0.15212811974907081</c:v>
                </c:pt>
                <c:pt idx="347">
                  <c:v>0.15212811974907081</c:v>
                </c:pt>
                <c:pt idx="348">
                  <c:v>0.15212811974907081</c:v>
                </c:pt>
                <c:pt idx="349">
                  <c:v>0.15212811974907081</c:v>
                </c:pt>
                <c:pt idx="350">
                  <c:v>0.15212811974907081</c:v>
                </c:pt>
                <c:pt idx="351">
                  <c:v>0.15212811974907081</c:v>
                </c:pt>
                <c:pt idx="352">
                  <c:v>0.15212811974907081</c:v>
                </c:pt>
                <c:pt idx="353">
                  <c:v>0.15212811974907081</c:v>
                </c:pt>
                <c:pt idx="354">
                  <c:v>0.15212811974907081</c:v>
                </c:pt>
                <c:pt idx="355">
                  <c:v>0.15212811974907081</c:v>
                </c:pt>
                <c:pt idx="356">
                  <c:v>0.15212811974907081</c:v>
                </c:pt>
                <c:pt idx="357">
                  <c:v>0.15651829552909158</c:v>
                </c:pt>
                <c:pt idx="358">
                  <c:v>0.15651829552909158</c:v>
                </c:pt>
                <c:pt idx="359">
                  <c:v>0.15651829552909158</c:v>
                </c:pt>
                <c:pt idx="360">
                  <c:v>0.15651829552909158</c:v>
                </c:pt>
                <c:pt idx="361">
                  <c:v>0.15651829552909158</c:v>
                </c:pt>
                <c:pt idx="362">
                  <c:v>0.15651829552909158</c:v>
                </c:pt>
                <c:pt idx="363">
                  <c:v>0.15651829552909158</c:v>
                </c:pt>
                <c:pt idx="364">
                  <c:v>0.15651829552909158</c:v>
                </c:pt>
                <c:pt idx="365">
                  <c:v>0.15651829552909158</c:v>
                </c:pt>
                <c:pt idx="366">
                  <c:v>0.15651829552909158</c:v>
                </c:pt>
                <c:pt idx="367">
                  <c:v>0.15651829552909158</c:v>
                </c:pt>
                <c:pt idx="368">
                  <c:v>0.15651829552909158</c:v>
                </c:pt>
                <c:pt idx="369">
                  <c:v>0.15651829552909158</c:v>
                </c:pt>
                <c:pt idx="370">
                  <c:v>0.15651829552909158</c:v>
                </c:pt>
                <c:pt idx="371">
                  <c:v>0.16370357981527414</c:v>
                </c:pt>
                <c:pt idx="372">
                  <c:v>0.16370357981527414</c:v>
                </c:pt>
                <c:pt idx="373">
                  <c:v>0.16370357981527414</c:v>
                </c:pt>
                <c:pt idx="374">
                  <c:v>0.16370357981527414</c:v>
                </c:pt>
                <c:pt idx="375">
                  <c:v>0.16370357981527414</c:v>
                </c:pt>
                <c:pt idx="376">
                  <c:v>0.16370357981527414</c:v>
                </c:pt>
                <c:pt idx="377">
                  <c:v>0.16370357981527414</c:v>
                </c:pt>
                <c:pt idx="378">
                  <c:v>0.16370357981527414</c:v>
                </c:pt>
                <c:pt idx="379">
                  <c:v>0.16370357981527414</c:v>
                </c:pt>
                <c:pt idx="380">
                  <c:v>0.16370357981527414</c:v>
                </c:pt>
                <c:pt idx="381">
                  <c:v>0.16370357981527414</c:v>
                </c:pt>
                <c:pt idx="382">
                  <c:v>0.16370357981527414</c:v>
                </c:pt>
                <c:pt idx="383">
                  <c:v>0.16370357981527414</c:v>
                </c:pt>
                <c:pt idx="384">
                  <c:v>0.16370357981527414</c:v>
                </c:pt>
                <c:pt idx="385">
                  <c:v>0.16370357981527414</c:v>
                </c:pt>
                <c:pt idx="386">
                  <c:v>0.16370357981527414</c:v>
                </c:pt>
                <c:pt idx="387">
                  <c:v>0.16370357981527414</c:v>
                </c:pt>
                <c:pt idx="388">
                  <c:v>0.16370357981527414</c:v>
                </c:pt>
                <c:pt idx="389">
                  <c:v>0.16370357981527414</c:v>
                </c:pt>
                <c:pt idx="390">
                  <c:v>0.16370357981527414</c:v>
                </c:pt>
                <c:pt idx="391">
                  <c:v>0.16370357981527414</c:v>
                </c:pt>
                <c:pt idx="392">
                  <c:v>0.16370357981527414</c:v>
                </c:pt>
                <c:pt idx="393">
                  <c:v>0.16370357981527414</c:v>
                </c:pt>
                <c:pt idx="394">
                  <c:v>0.16370357981527414</c:v>
                </c:pt>
                <c:pt idx="395">
                  <c:v>0.16370357981527414</c:v>
                </c:pt>
                <c:pt idx="396">
                  <c:v>0.16370357981527414</c:v>
                </c:pt>
                <c:pt idx="397">
                  <c:v>0.16370357981527414</c:v>
                </c:pt>
                <c:pt idx="398">
                  <c:v>0.16370357981527414</c:v>
                </c:pt>
                <c:pt idx="399">
                  <c:v>0.16370357981527414</c:v>
                </c:pt>
                <c:pt idx="400">
                  <c:v>0.16370357981527414</c:v>
                </c:pt>
                <c:pt idx="401">
                  <c:v>0.16923573996997515</c:v>
                </c:pt>
                <c:pt idx="402">
                  <c:v>0.16923573996997515</c:v>
                </c:pt>
                <c:pt idx="403">
                  <c:v>0.16923573996997515</c:v>
                </c:pt>
                <c:pt idx="404">
                  <c:v>0.16923573996997515</c:v>
                </c:pt>
                <c:pt idx="405">
                  <c:v>0.16923573996997515</c:v>
                </c:pt>
                <c:pt idx="406">
                  <c:v>0.16923573996997515</c:v>
                </c:pt>
                <c:pt idx="407">
                  <c:v>0.16923573996997515</c:v>
                </c:pt>
                <c:pt idx="408">
                  <c:v>0.16923573996997515</c:v>
                </c:pt>
                <c:pt idx="409">
                  <c:v>0.16923573996997515</c:v>
                </c:pt>
                <c:pt idx="410">
                  <c:v>0.16923573996997515</c:v>
                </c:pt>
                <c:pt idx="411">
                  <c:v>0.16923573996997515</c:v>
                </c:pt>
                <c:pt idx="412">
                  <c:v>0.16923573996997515</c:v>
                </c:pt>
                <c:pt idx="413">
                  <c:v>0.16923573996997515</c:v>
                </c:pt>
                <c:pt idx="414">
                  <c:v>0.16923573996997515</c:v>
                </c:pt>
                <c:pt idx="415">
                  <c:v>0.16923573996997515</c:v>
                </c:pt>
                <c:pt idx="416">
                  <c:v>0.16923573996997515</c:v>
                </c:pt>
                <c:pt idx="417">
                  <c:v>0.16923573996997515</c:v>
                </c:pt>
                <c:pt idx="418">
                  <c:v>0.17046115863282649</c:v>
                </c:pt>
                <c:pt idx="419">
                  <c:v>0.17046115863282649</c:v>
                </c:pt>
                <c:pt idx="420">
                  <c:v>0.17046115863282649</c:v>
                </c:pt>
                <c:pt idx="421">
                  <c:v>0.17046115863282649</c:v>
                </c:pt>
                <c:pt idx="422">
                  <c:v>0.17046115863282649</c:v>
                </c:pt>
                <c:pt idx="423">
                  <c:v>0.17046115863282649</c:v>
                </c:pt>
                <c:pt idx="424">
                  <c:v>0.17046115863282649</c:v>
                </c:pt>
                <c:pt idx="425">
                  <c:v>0.17046115863282649</c:v>
                </c:pt>
                <c:pt idx="426">
                  <c:v>0.17046115863282649</c:v>
                </c:pt>
                <c:pt idx="427">
                  <c:v>0.17046115863282649</c:v>
                </c:pt>
                <c:pt idx="428">
                  <c:v>0.17046115863282649</c:v>
                </c:pt>
                <c:pt idx="429">
                  <c:v>0.17046115863282649</c:v>
                </c:pt>
                <c:pt idx="430">
                  <c:v>0.18389503666725943</c:v>
                </c:pt>
                <c:pt idx="431">
                  <c:v>0.18389503666725943</c:v>
                </c:pt>
                <c:pt idx="432">
                  <c:v>0.18389503666725943</c:v>
                </c:pt>
                <c:pt idx="433">
                  <c:v>0.18389503666725943</c:v>
                </c:pt>
                <c:pt idx="434">
                  <c:v>0.18389503666725943</c:v>
                </c:pt>
                <c:pt idx="435">
                  <c:v>0.18389503666725943</c:v>
                </c:pt>
                <c:pt idx="436">
                  <c:v>0.18389503666725943</c:v>
                </c:pt>
                <c:pt idx="437">
                  <c:v>0.18389503666725943</c:v>
                </c:pt>
                <c:pt idx="438">
                  <c:v>0.18389503666725943</c:v>
                </c:pt>
                <c:pt idx="439">
                  <c:v>0.18389503666725943</c:v>
                </c:pt>
                <c:pt idx="440">
                  <c:v>0.18389503666725943</c:v>
                </c:pt>
                <c:pt idx="441">
                  <c:v>0.18389503666725943</c:v>
                </c:pt>
                <c:pt idx="442">
                  <c:v>0.18389503666725943</c:v>
                </c:pt>
                <c:pt idx="443">
                  <c:v>0.18389503666725943</c:v>
                </c:pt>
                <c:pt idx="444">
                  <c:v>0.18389503666725943</c:v>
                </c:pt>
                <c:pt idx="445">
                  <c:v>0.18389503666725943</c:v>
                </c:pt>
                <c:pt idx="446">
                  <c:v>0.18389503666725943</c:v>
                </c:pt>
                <c:pt idx="447">
                  <c:v>0.18389503666725943</c:v>
                </c:pt>
                <c:pt idx="448">
                  <c:v>0.18389503666725943</c:v>
                </c:pt>
                <c:pt idx="449">
                  <c:v>0.18389503666725943</c:v>
                </c:pt>
                <c:pt idx="450">
                  <c:v>0.18389503666725943</c:v>
                </c:pt>
                <c:pt idx="451">
                  <c:v>0.18389503666725943</c:v>
                </c:pt>
                <c:pt idx="452">
                  <c:v>0.18389503666725943</c:v>
                </c:pt>
                <c:pt idx="453">
                  <c:v>0.18389503666725943</c:v>
                </c:pt>
                <c:pt idx="454">
                  <c:v>0.18389503666725943</c:v>
                </c:pt>
                <c:pt idx="455">
                  <c:v>0.18389503666725943</c:v>
                </c:pt>
                <c:pt idx="456">
                  <c:v>0.18389503666725943</c:v>
                </c:pt>
                <c:pt idx="457">
                  <c:v>0.18389503666725943</c:v>
                </c:pt>
                <c:pt idx="458">
                  <c:v>0.18389503666725943</c:v>
                </c:pt>
                <c:pt idx="459">
                  <c:v>0.18389503666725943</c:v>
                </c:pt>
                <c:pt idx="460">
                  <c:v>0.18389503666725943</c:v>
                </c:pt>
                <c:pt idx="461">
                  <c:v>0.18389503666725943</c:v>
                </c:pt>
                <c:pt idx="462">
                  <c:v>0.18389503666725943</c:v>
                </c:pt>
                <c:pt idx="463">
                  <c:v>0.18389503666725943</c:v>
                </c:pt>
                <c:pt idx="464">
                  <c:v>0.18389503666725943</c:v>
                </c:pt>
                <c:pt idx="465">
                  <c:v>0.18389503666725943</c:v>
                </c:pt>
                <c:pt idx="466">
                  <c:v>0.18389503666725943</c:v>
                </c:pt>
                <c:pt idx="467">
                  <c:v>0.18389503666725943</c:v>
                </c:pt>
                <c:pt idx="468">
                  <c:v>0.18389503666725943</c:v>
                </c:pt>
                <c:pt idx="469">
                  <c:v>0.18389503666725943</c:v>
                </c:pt>
                <c:pt idx="470">
                  <c:v>0.18389503666725943</c:v>
                </c:pt>
                <c:pt idx="471">
                  <c:v>0.18389503666725943</c:v>
                </c:pt>
                <c:pt idx="472">
                  <c:v>0.18389503666725943</c:v>
                </c:pt>
                <c:pt idx="473">
                  <c:v>0.18389503666725943</c:v>
                </c:pt>
                <c:pt idx="474">
                  <c:v>0.18389503666725943</c:v>
                </c:pt>
                <c:pt idx="475">
                  <c:v>0.18389503666725943</c:v>
                </c:pt>
                <c:pt idx="476">
                  <c:v>0.18389503666725943</c:v>
                </c:pt>
                <c:pt idx="477">
                  <c:v>0.18389503666725943</c:v>
                </c:pt>
                <c:pt idx="478">
                  <c:v>0.18389503666725943</c:v>
                </c:pt>
                <c:pt idx="479">
                  <c:v>0.18389503666725943</c:v>
                </c:pt>
                <c:pt idx="480">
                  <c:v>0.18389503666725943</c:v>
                </c:pt>
                <c:pt idx="481">
                  <c:v>0.18389503666725943</c:v>
                </c:pt>
                <c:pt idx="482">
                  <c:v>0.18389503666725943</c:v>
                </c:pt>
                <c:pt idx="483">
                  <c:v>0.18389503666725943</c:v>
                </c:pt>
                <c:pt idx="484">
                  <c:v>0.18389503666725943</c:v>
                </c:pt>
                <c:pt idx="485">
                  <c:v>0.18389503666725943</c:v>
                </c:pt>
                <c:pt idx="486">
                  <c:v>0.18389503666725943</c:v>
                </c:pt>
                <c:pt idx="487">
                  <c:v>0.18389503666725943</c:v>
                </c:pt>
                <c:pt idx="488">
                  <c:v>0.18389503666725943</c:v>
                </c:pt>
                <c:pt idx="489">
                  <c:v>0.18389503666725943</c:v>
                </c:pt>
                <c:pt idx="490">
                  <c:v>0.18389503666725943</c:v>
                </c:pt>
                <c:pt idx="491">
                  <c:v>0.18389503666725943</c:v>
                </c:pt>
                <c:pt idx="492">
                  <c:v>0.18389503666725943</c:v>
                </c:pt>
                <c:pt idx="493">
                  <c:v>0.18389503666725943</c:v>
                </c:pt>
                <c:pt idx="494">
                  <c:v>0.18389503666725943</c:v>
                </c:pt>
                <c:pt idx="495">
                  <c:v>0.18389503666725943</c:v>
                </c:pt>
                <c:pt idx="496">
                  <c:v>0.18389503666725943</c:v>
                </c:pt>
                <c:pt idx="497">
                  <c:v>0.18389503666725943</c:v>
                </c:pt>
                <c:pt idx="498">
                  <c:v>0.18389503666725943</c:v>
                </c:pt>
                <c:pt idx="499">
                  <c:v>0.18389503666725943</c:v>
                </c:pt>
                <c:pt idx="500">
                  <c:v>0.18389503666725943</c:v>
                </c:pt>
                <c:pt idx="501">
                  <c:v>0.18389503666725943</c:v>
                </c:pt>
                <c:pt idx="502">
                  <c:v>0.18389503666725943</c:v>
                </c:pt>
                <c:pt idx="503">
                  <c:v>0.18389503666725943</c:v>
                </c:pt>
                <c:pt idx="504">
                  <c:v>0.18389503666725943</c:v>
                </c:pt>
                <c:pt idx="505">
                  <c:v>0.18389503666725943</c:v>
                </c:pt>
                <c:pt idx="506">
                  <c:v>0.18389503666725943</c:v>
                </c:pt>
                <c:pt idx="507">
                  <c:v>0.18389503666725943</c:v>
                </c:pt>
                <c:pt idx="508">
                  <c:v>0.18389503666725943</c:v>
                </c:pt>
                <c:pt idx="509">
                  <c:v>0.18389503666725943</c:v>
                </c:pt>
                <c:pt idx="510">
                  <c:v>0.18389503666725943</c:v>
                </c:pt>
                <c:pt idx="511">
                  <c:v>0.18389503666725943</c:v>
                </c:pt>
                <c:pt idx="512">
                  <c:v>0.18389503666725943</c:v>
                </c:pt>
                <c:pt idx="513">
                  <c:v>0.18389503666725943</c:v>
                </c:pt>
                <c:pt idx="514">
                  <c:v>0.18389503666725943</c:v>
                </c:pt>
                <c:pt idx="515">
                  <c:v>0.18389503666725943</c:v>
                </c:pt>
                <c:pt idx="516">
                  <c:v>0.18389503666725943</c:v>
                </c:pt>
                <c:pt idx="517">
                  <c:v>0.18389503666725943</c:v>
                </c:pt>
                <c:pt idx="518">
                  <c:v>0.18963620150940191</c:v>
                </c:pt>
                <c:pt idx="519">
                  <c:v>0.18963620150940191</c:v>
                </c:pt>
                <c:pt idx="520">
                  <c:v>0.18963620150940191</c:v>
                </c:pt>
                <c:pt idx="521">
                  <c:v>0.18963620150940191</c:v>
                </c:pt>
                <c:pt idx="522">
                  <c:v>0.18963620150940191</c:v>
                </c:pt>
                <c:pt idx="523">
                  <c:v>0.18963620150940191</c:v>
                </c:pt>
                <c:pt idx="524">
                  <c:v>0.18963620150940191</c:v>
                </c:pt>
                <c:pt idx="525">
                  <c:v>0.18963620150940191</c:v>
                </c:pt>
                <c:pt idx="526">
                  <c:v>0.18963620150940191</c:v>
                </c:pt>
                <c:pt idx="527">
                  <c:v>0.18963620150940191</c:v>
                </c:pt>
                <c:pt idx="528">
                  <c:v>0.18963620150940191</c:v>
                </c:pt>
                <c:pt idx="529">
                  <c:v>0.18963620150940191</c:v>
                </c:pt>
                <c:pt idx="530">
                  <c:v>0.18963620150940191</c:v>
                </c:pt>
                <c:pt idx="531">
                  <c:v>0.18963620150940191</c:v>
                </c:pt>
                <c:pt idx="532">
                  <c:v>0.18963620150940191</c:v>
                </c:pt>
                <c:pt idx="533">
                  <c:v>0.18963620150940191</c:v>
                </c:pt>
                <c:pt idx="534">
                  <c:v>0.18963620150940191</c:v>
                </c:pt>
                <c:pt idx="535">
                  <c:v>0.18963620150940191</c:v>
                </c:pt>
                <c:pt idx="536">
                  <c:v>0.18963620150940191</c:v>
                </c:pt>
                <c:pt idx="537">
                  <c:v>0.18963620150940191</c:v>
                </c:pt>
                <c:pt idx="538">
                  <c:v>0.18963620150940191</c:v>
                </c:pt>
                <c:pt idx="539">
                  <c:v>0.18963620150940191</c:v>
                </c:pt>
                <c:pt idx="540">
                  <c:v>0.18963620150940191</c:v>
                </c:pt>
                <c:pt idx="541">
                  <c:v>0.18963620150940191</c:v>
                </c:pt>
                <c:pt idx="542">
                  <c:v>0.19476723067463189</c:v>
                </c:pt>
                <c:pt idx="543">
                  <c:v>0.19476723067463189</c:v>
                </c:pt>
                <c:pt idx="544">
                  <c:v>0.19476723067463189</c:v>
                </c:pt>
                <c:pt idx="545">
                  <c:v>0.19476723067463189</c:v>
                </c:pt>
                <c:pt idx="546">
                  <c:v>0.19476723067463189</c:v>
                </c:pt>
                <c:pt idx="547">
                  <c:v>0.19476723067463189</c:v>
                </c:pt>
                <c:pt idx="548">
                  <c:v>0.19476723067463189</c:v>
                </c:pt>
                <c:pt idx="549">
                  <c:v>0.19476723067463189</c:v>
                </c:pt>
                <c:pt idx="550">
                  <c:v>0.19476723067463189</c:v>
                </c:pt>
                <c:pt idx="551">
                  <c:v>0.19476723067463189</c:v>
                </c:pt>
                <c:pt idx="552">
                  <c:v>0.19476723067463189</c:v>
                </c:pt>
                <c:pt idx="553">
                  <c:v>0.19476723067463189</c:v>
                </c:pt>
                <c:pt idx="554">
                  <c:v>0.19476723067463189</c:v>
                </c:pt>
                <c:pt idx="555">
                  <c:v>0.19476723067463189</c:v>
                </c:pt>
                <c:pt idx="556">
                  <c:v>0.19476723067463189</c:v>
                </c:pt>
                <c:pt idx="557">
                  <c:v>0.19476723067463189</c:v>
                </c:pt>
                <c:pt idx="558">
                  <c:v>0.19476723067463189</c:v>
                </c:pt>
                <c:pt idx="559">
                  <c:v>0.19476723067463189</c:v>
                </c:pt>
                <c:pt idx="560">
                  <c:v>0.19476723067463189</c:v>
                </c:pt>
                <c:pt idx="561">
                  <c:v>0.19476723067463189</c:v>
                </c:pt>
                <c:pt idx="562">
                  <c:v>0.19476723067463189</c:v>
                </c:pt>
                <c:pt idx="563">
                  <c:v>0.19822670115977434</c:v>
                </c:pt>
                <c:pt idx="564">
                  <c:v>0.19822670115977434</c:v>
                </c:pt>
                <c:pt idx="565">
                  <c:v>0.19822670115977434</c:v>
                </c:pt>
                <c:pt idx="566">
                  <c:v>0.19822670115977434</c:v>
                </c:pt>
                <c:pt idx="567">
                  <c:v>0.19822670115977434</c:v>
                </c:pt>
                <c:pt idx="568">
                  <c:v>0.19822670115977434</c:v>
                </c:pt>
                <c:pt idx="569">
                  <c:v>0.19822670115977434</c:v>
                </c:pt>
                <c:pt idx="570">
                  <c:v>0.19822670115977434</c:v>
                </c:pt>
                <c:pt idx="571">
                  <c:v>0.19822670115977434</c:v>
                </c:pt>
                <c:pt idx="572">
                  <c:v>0.19822670115977434</c:v>
                </c:pt>
                <c:pt idx="573">
                  <c:v>0.19822670115977434</c:v>
                </c:pt>
                <c:pt idx="574">
                  <c:v>0.19822670115977434</c:v>
                </c:pt>
                <c:pt idx="575">
                  <c:v>0.19822670115977434</c:v>
                </c:pt>
                <c:pt idx="576">
                  <c:v>0.19822670115977434</c:v>
                </c:pt>
                <c:pt idx="577">
                  <c:v>0.19822670115977434</c:v>
                </c:pt>
                <c:pt idx="578">
                  <c:v>0.19822670115977434</c:v>
                </c:pt>
                <c:pt idx="579">
                  <c:v>0.19822670115977434</c:v>
                </c:pt>
                <c:pt idx="580">
                  <c:v>0.19822670115977434</c:v>
                </c:pt>
                <c:pt idx="581">
                  <c:v>0.19822670115977434</c:v>
                </c:pt>
                <c:pt idx="582">
                  <c:v>0.19822670115977434</c:v>
                </c:pt>
                <c:pt idx="583">
                  <c:v>0.19822670115977434</c:v>
                </c:pt>
                <c:pt idx="584">
                  <c:v>0.19822670115977434</c:v>
                </c:pt>
                <c:pt idx="585">
                  <c:v>0.19822670115977434</c:v>
                </c:pt>
                <c:pt idx="586">
                  <c:v>0.19822670115977434</c:v>
                </c:pt>
                <c:pt idx="587">
                  <c:v>0.19822670115977434</c:v>
                </c:pt>
                <c:pt idx="588">
                  <c:v>0.19822670115977434</c:v>
                </c:pt>
                <c:pt idx="589">
                  <c:v>0.19822670115977434</c:v>
                </c:pt>
                <c:pt idx="590">
                  <c:v>0.19822670115977434</c:v>
                </c:pt>
                <c:pt idx="591">
                  <c:v>0.19822670115977434</c:v>
                </c:pt>
                <c:pt idx="592">
                  <c:v>0.19822670115977434</c:v>
                </c:pt>
                <c:pt idx="593">
                  <c:v>0.19822670115977434</c:v>
                </c:pt>
                <c:pt idx="594">
                  <c:v>0.19822670115977434</c:v>
                </c:pt>
                <c:pt idx="595">
                  <c:v>0.19822670115977434</c:v>
                </c:pt>
                <c:pt idx="596">
                  <c:v>0.19822670115977434</c:v>
                </c:pt>
                <c:pt idx="597">
                  <c:v>0.19822670115977434</c:v>
                </c:pt>
                <c:pt idx="598">
                  <c:v>0.19822670115977434</c:v>
                </c:pt>
                <c:pt idx="599">
                  <c:v>0.19822670115977434</c:v>
                </c:pt>
                <c:pt idx="600">
                  <c:v>0.19822670115977434</c:v>
                </c:pt>
                <c:pt idx="601">
                  <c:v>0.19822670115977434</c:v>
                </c:pt>
                <c:pt idx="602">
                  <c:v>0.19822670115977434</c:v>
                </c:pt>
                <c:pt idx="603">
                  <c:v>0.19822670115977434</c:v>
                </c:pt>
                <c:pt idx="604">
                  <c:v>0.19822670115977434</c:v>
                </c:pt>
                <c:pt idx="605">
                  <c:v>0.19822670115977434</c:v>
                </c:pt>
                <c:pt idx="606">
                  <c:v>0.19822670115977434</c:v>
                </c:pt>
                <c:pt idx="607">
                  <c:v>0.19822670115977434</c:v>
                </c:pt>
                <c:pt idx="608">
                  <c:v>0.19822670115977434</c:v>
                </c:pt>
                <c:pt idx="609">
                  <c:v>0.19822670115977434</c:v>
                </c:pt>
                <c:pt idx="610">
                  <c:v>0.19822670115977434</c:v>
                </c:pt>
                <c:pt idx="611">
                  <c:v>0.19822670115977434</c:v>
                </c:pt>
                <c:pt idx="612">
                  <c:v>0.19822670115977434</c:v>
                </c:pt>
                <c:pt idx="613">
                  <c:v>0.19822670115977434</c:v>
                </c:pt>
                <c:pt idx="614">
                  <c:v>0.20312502407506949</c:v>
                </c:pt>
                <c:pt idx="615">
                  <c:v>0.20312502407506949</c:v>
                </c:pt>
                <c:pt idx="616">
                  <c:v>0.20312502407506949</c:v>
                </c:pt>
                <c:pt idx="617">
                  <c:v>0.20312502407506949</c:v>
                </c:pt>
                <c:pt idx="618">
                  <c:v>0.20312502407506949</c:v>
                </c:pt>
                <c:pt idx="619">
                  <c:v>0.20312502407506949</c:v>
                </c:pt>
                <c:pt idx="620">
                  <c:v>0.20312502407506949</c:v>
                </c:pt>
                <c:pt idx="621">
                  <c:v>0.20312502407506949</c:v>
                </c:pt>
                <c:pt idx="622">
                  <c:v>0.20312502407506949</c:v>
                </c:pt>
                <c:pt idx="623">
                  <c:v>0.20312502407506949</c:v>
                </c:pt>
                <c:pt idx="624">
                  <c:v>0.20312502407506949</c:v>
                </c:pt>
                <c:pt idx="625">
                  <c:v>0.20312502407506949</c:v>
                </c:pt>
                <c:pt idx="626">
                  <c:v>0.20312502407506949</c:v>
                </c:pt>
                <c:pt idx="627">
                  <c:v>0.20312502407506949</c:v>
                </c:pt>
                <c:pt idx="628">
                  <c:v>0.20312502407506949</c:v>
                </c:pt>
                <c:pt idx="629">
                  <c:v>0.20312502407506949</c:v>
                </c:pt>
                <c:pt idx="630">
                  <c:v>0.20312502407506949</c:v>
                </c:pt>
                <c:pt idx="631">
                  <c:v>0.20312502407506949</c:v>
                </c:pt>
                <c:pt idx="632">
                  <c:v>0.20312502407506949</c:v>
                </c:pt>
                <c:pt idx="633">
                  <c:v>0.20312502407506949</c:v>
                </c:pt>
                <c:pt idx="634">
                  <c:v>0.20312502407506949</c:v>
                </c:pt>
                <c:pt idx="635">
                  <c:v>0.20312502407506949</c:v>
                </c:pt>
                <c:pt idx="636">
                  <c:v>0.20312502407506949</c:v>
                </c:pt>
                <c:pt idx="637">
                  <c:v>0.20312502407506949</c:v>
                </c:pt>
                <c:pt idx="638">
                  <c:v>0.20363065740826125</c:v>
                </c:pt>
                <c:pt idx="639">
                  <c:v>0.20363065740826125</c:v>
                </c:pt>
                <c:pt idx="640">
                  <c:v>0.20363065740826125</c:v>
                </c:pt>
                <c:pt idx="641">
                  <c:v>0.20363065740826125</c:v>
                </c:pt>
                <c:pt idx="642">
                  <c:v>0.20363065740826125</c:v>
                </c:pt>
                <c:pt idx="643">
                  <c:v>0.20363065740826125</c:v>
                </c:pt>
                <c:pt idx="644">
                  <c:v>0.20363065740826125</c:v>
                </c:pt>
                <c:pt idx="645">
                  <c:v>0.20363065740826125</c:v>
                </c:pt>
                <c:pt idx="646">
                  <c:v>0.20363065740826125</c:v>
                </c:pt>
                <c:pt idx="647">
                  <c:v>0.20363065740826125</c:v>
                </c:pt>
                <c:pt idx="648">
                  <c:v>0.20363065740826125</c:v>
                </c:pt>
                <c:pt idx="649">
                  <c:v>0.24066267293608676</c:v>
                </c:pt>
                <c:pt idx="650">
                  <c:v>0.24066267293608676</c:v>
                </c:pt>
                <c:pt idx="651">
                  <c:v>0.24066267293608676</c:v>
                </c:pt>
                <c:pt idx="652">
                  <c:v>0.24066267293608676</c:v>
                </c:pt>
                <c:pt idx="653">
                  <c:v>0.24066267293608676</c:v>
                </c:pt>
                <c:pt idx="654">
                  <c:v>0.24066267293608676</c:v>
                </c:pt>
                <c:pt idx="655">
                  <c:v>0.24066267293608676</c:v>
                </c:pt>
                <c:pt idx="656">
                  <c:v>0.24066267293608676</c:v>
                </c:pt>
                <c:pt idx="657">
                  <c:v>0.24066267293608676</c:v>
                </c:pt>
                <c:pt idx="658">
                  <c:v>0.24066267293608676</c:v>
                </c:pt>
                <c:pt idx="659">
                  <c:v>0.24066267293608676</c:v>
                </c:pt>
                <c:pt idx="660">
                  <c:v>0.24066267293608676</c:v>
                </c:pt>
                <c:pt idx="661">
                  <c:v>0.24066267293608676</c:v>
                </c:pt>
                <c:pt idx="662">
                  <c:v>0.24066267293608676</c:v>
                </c:pt>
                <c:pt idx="663">
                  <c:v>0.24066267293608676</c:v>
                </c:pt>
                <c:pt idx="664">
                  <c:v>0.24066267293608676</c:v>
                </c:pt>
                <c:pt idx="665">
                  <c:v>0.24066267293608676</c:v>
                </c:pt>
                <c:pt idx="666">
                  <c:v>0.24066267293608676</c:v>
                </c:pt>
                <c:pt idx="667">
                  <c:v>0.24066267293608676</c:v>
                </c:pt>
                <c:pt idx="668">
                  <c:v>0.24066267293608676</c:v>
                </c:pt>
                <c:pt idx="669">
                  <c:v>0.24066267293608676</c:v>
                </c:pt>
                <c:pt idx="670">
                  <c:v>0.24066267293608676</c:v>
                </c:pt>
                <c:pt idx="671">
                  <c:v>0.24066267293608676</c:v>
                </c:pt>
                <c:pt idx="672">
                  <c:v>0.24066267293608676</c:v>
                </c:pt>
                <c:pt idx="673">
                  <c:v>0.24066267293608676</c:v>
                </c:pt>
                <c:pt idx="674">
                  <c:v>0.24066267293608676</c:v>
                </c:pt>
                <c:pt idx="675">
                  <c:v>0.24066267293608676</c:v>
                </c:pt>
                <c:pt idx="676">
                  <c:v>0.24066267293608676</c:v>
                </c:pt>
                <c:pt idx="677">
                  <c:v>0.25602128543178632</c:v>
                </c:pt>
                <c:pt idx="678">
                  <c:v>0.25602128543178632</c:v>
                </c:pt>
                <c:pt idx="679">
                  <c:v>0.25602128543178632</c:v>
                </c:pt>
                <c:pt idx="680">
                  <c:v>0.25602128543178632</c:v>
                </c:pt>
                <c:pt idx="681">
                  <c:v>0.25602128543178632</c:v>
                </c:pt>
                <c:pt idx="682">
                  <c:v>0.25602128543178632</c:v>
                </c:pt>
                <c:pt idx="683">
                  <c:v>0.25602128543178632</c:v>
                </c:pt>
                <c:pt idx="684">
                  <c:v>0.25602128543178632</c:v>
                </c:pt>
                <c:pt idx="685">
                  <c:v>0.25602128543178632</c:v>
                </c:pt>
                <c:pt idx="686">
                  <c:v>0.25602128543178632</c:v>
                </c:pt>
                <c:pt idx="687">
                  <c:v>0.25602128543178632</c:v>
                </c:pt>
                <c:pt idx="688">
                  <c:v>0.25602128543178632</c:v>
                </c:pt>
                <c:pt idx="689">
                  <c:v>0.25602128543178632</c:v>
                </c:pt>
                <c:pt idx="690">
                  <c:v>0.25602128543178632</c:v>
                </c:pt>
                <c:pt idx="691">
                  <c:v>0.25602128543178632</c:v>
                </c:pt>
                <c:pt idx="692">
                  <c:v>0.25602128543178632</c:v>
                </c:pt>
                <c:pt idx="693">
                  <c:v>0.25602128543178632</c:v>
                </c:pt>
                <c:pt idx="694">
                  <c:v>0.25602128543178632</c:v>
                </c:pt>
                <c:pt idx="695">
                  <c:v>0.26749188403968571</c:v>
                </c:pt>
                <c:pt idx="696">
                  <c:v>0.26749188403968571</c:v>
                </c:pt>
                <c:pt idx="697">
                  <c:v>0.26749188403968571</c:v>
                </c:pt>
                <c:pt idx="698">
                  <c:v>0.26749188403968571</c:v>
                </c:pt>
                <c:pt idx="699">
                  <c:v>0.26749188403968571</c:v>
                </c:pt>
                <c:pt idx="700">
                  <c:v>0.26749188403968571</c:v>
                </c:pt>
                <c:pt idx="701">
                  <c:v>0.26749188403968571</c:v>
                </c:pt>
                <c:pt idx="702">
                  <c:v>0.26749188403968571</c:v>
                </c:pt>
                <c:pt idx="703">
                  <c:v>0.26749188403968571</c:v>
                </c:pt>
                <c:pt idx="704">
                  <c:v>0.26749188403968571</c:v>
                </c:pt>
                <c:pt idx="705">
                  <c:v>0.26749188403968571</c:v>
                </c:pt>
                <c:pt idx="706">
                  <c:v>0.26749188403968571</c:v>
                </c:pt>
                <c:pt idx="707">
                  <c:v>0.26749188403968571</c:v>
                </c:pt>
                <c:pt idx="708">
                  <c:v>0.26749188403968571</c:v>
                </c:pt>
                <c:pt idx="709">
                  <c:v>0.26749188403968571</c:v>
                </c:pt>
                <c:pt idx="710">
                  <c:v>0.26749188403968571</c:v>
                </c:pt>
                <c:pt idx="711">
                  <c:v>0.26749188403968571</c:v>
                </c:pt>
                <c:pt idx="712">
                  <c:v>0.26749188403968571</c:v>
                </c:pt>
                <c:pt idx="713">
                  <c:v>0.27145698785801992</c:v>
                </c:pt>
                <c:pt idx="714">
                  <c:v>0.27145698785801992</c:v>
                </c:pt>
                <c:pt idx="715">
                  <c:v>0.27145698785801992</c:v>
                </c:pt>
                <c:pt idx="716">
                  <c:v>0.27145698785801992</c:v>
                </c:pt>
                <c:pt idx="717">
                  <c:v>0.27145698785801992</c:v>
                </c:pt>
                <c:pt idx="718">
                  <c:v>0.27145698785801992</c:v>
                </c:pt>
                <c:pt idx="719">
                  <c:v>0.27145698785801992</c:v>
                </c:pt>
                <c:pt idx="720">
                  <c:v>0.27145698785801992</c:v>
                </c:pt>
                <c:pt idx="721">
                  <c:v>0.27145698785801992</c:v>
                </c:pt>
                <c:pt idx="722">
                  <c:v>0.27145698785801992</c:v>
                </c:pt>
                <c:pt idx="723">
                  <c:v>0.27145698785801992</c:v>
                </c:pt>
                <c:pt idx="724">
                  <c:v>0.27145698785801992</c:v>
                </c:pt>
                <c:pt idx="725">
                  <c:v>0.27145698785801992</c:v>
                </c:pt>
                <c:pt idx="726">
                  <c:v>0.27145698785801992</c:v>
                </c:pt>
                <c:pt idx="727">
                  <c:v>0.27145698785801992</c:v>
                </c:pt>
                <c:pt idx="728">
                  <c:v>0.27145698785801992</c:v>
                </c:pt>
                <c:pt idx="729">
                  <c:v>0.27145698785801992</c:v>
                </c:pt>
                <c:pt idx="730">
                  <c:v>0.27145698785801992</c:v>
                </c:pt>
                <c:pt idx="731">
                  <c:v>0.27145698785801992</c:v>
                </c:pt>
                <c:pt idx="732">
                  <c:v>0.27145698785801992</c:v>
                </c:pt>
                <c:pt idx="733">
                  <c:v>0.27145698785801992</c:v>
                </c:pt>
                <c:pt idx="734">
                  <c:v>0.27145698785801992</c:v>
                </c:pt>
                <c:pt idx="735">
                  <c:v>0.27145698785801992</c:v>
                </c:pt>
                <c:pt idx="736">
                  <c:v>0.27145698785801992</c:v>
                </c:pt>
                <c:pt idx="737">
                  <c:v>0.27145698785801992</c:v>
                </c:pt>
                <c:pt idx="738">
                  <c:v>0.27145698785801992</c:v>
                </c:pt>
                <c:pt idx="739">
                  <c:v>0.27145698785801992</c:v>
                </c:pt>
                <c:pt idx="740">
                  <c:v>0.27145698785801992</c:v>
                </c:pt>
                <c:pt idx="741">
                  <c:v>0.27145698785801992</c:v>
                </c:pt>
                <c:pt idx="742">
                  <c:v>0.27145698785801992</c:v>
                </c:pt>
                <c:pt idx="743">
                  <c:v>0.27145698785801992</c:v>
                </c:pt>
                <c:pt idx="744">
                  <c:v>0.27145698785801992</c:v>
                </c:pt>
                <c:pt idx="745">
                  <c:v>0.27145698785801992</c:v>
                </c:pt>
                <c:pt idx="746">
                  <c:v>0.27145698785801992</c:v>
                </c:pt>
                <c:pt idx="747">
                  <c:v>0.27145698785801992</c:v>
                </c:pt>
                <c:pt idx="748">
                  <c:v>0.27145698785801992</c:v>
                </c:pt>
                <c:pt idx="749">
                  <c:v>0.27145698785801992</c:v>
                </c:pt>
                <c:pt idx="750">
                  <c:v>0.27145698785801992</c:v>
                </c:pt>
                <c:pt idx="751">
                  <c:v>0.29942052222519011</c:v>
                </c:pt>
                <c:pt idx="752">
                  <c:v>0.29942052222519011</c:v>
                </c:pt>
                <c:pt idx="753">
                  <c:v>0.29942052222519011</c:v>
                </c:pt>
                <c:pt idx="754">
                  <c:v>0.29942052222519011</c:v>
                </c:pt>
                <c:pt idx="755">
                  <c:v>0.29942052222519011</c:v>
                </c:pt>
                <c:pt idx="756">
                  <c:v>0.29942052222519011</c:v>
                </c:pt>
                <c:pt idx="757">
                  <c:v>0.29942052222519011</c:v>
                </c:pt>
                <c:pt idx="758">
                  <c:v>0.29942052222519011</c:v>
                </c:pt>
                <c:pt idx="759">
                  <c:v>0.29942052222519011</c:v>
                </c:pt>
                <c:pt idx="760">
                  <c:v>0.29942052222519011</c:v>
                </c:pt>
                <c:pt idx="761">
                  <c:v>0.29942052222519011</c:v>
                </c:pt>
                <c:pt idx="762">
                  <c:v>0.29942052222519011</c:v>
                </c:pt>
                <c:pt idx="763">
                  <c:v>0.29942052222519011</c:v>
                </c:pt>
                <c:pt idx="764">
                  <c:v>0.29942052222519011</c:v>
                </c:pt>
                <c:pt idx="765">
                  <c:v>0.29942052222519011</c:v>
                </c:pt>
                <c:pt idx="766">
                  <c:v>0.29942052222519011</c:v>
                </c:pt>
                <c:pt idx="767">
                  <c:v>0.29942052222519011</c:v>
                </c:pt>
                <c:pt idx="768">
                  <c:v>0.29942052222519011</c:v>
                </c:pt>
                <c:pt idx="769">
                  <c:v>0.29942052222519011</c:v>
                </c:pt>
                <c:pt idx="770">
                  <c:v>0.29942052222519011</c:v>
                </c:pt>
                <c:pt idx="771">
                  <c:v>0.29942052222519011</c:v>
                </c:pt>
                <c:pt idx="772">
                  <c:v>0.29942052222519011</c:v>
                </c:pt>
                <c:pt idx="773">
                  <c:v>0.29942052222519011</c:v>
                </c:pt>
                <c:pt idx="774">
                  <c:v>0.29942052222519011</c:v>
                </c:pt>
                <c:pt idx="775">
                  <c:v>0.29942052222519011</c:v>
                </c:pt>
                <c:pt idx="776">
                  <c:v>0.29942052222519011</c:v>
                </c:pt>
                <c:pt idx="777">
                  <c:v>0.29942052222519011</c:v>
                </c:pt>
                <c:pt idx="778">
                  <c:v>0.29942052222519011</c:v>
                </c:pt>
                <c:pt idx="779">
                  <c:v>0.29942052222519011</c:v>
                </c:pt>
                <c:pt idx="780">
                  <c:v>0.29942052222519011</c:v>
                </c:pt>
                <c:pt idx="781">
                  <c:v>0.29942052222519011</c:v>
                </c:pt>
                <c:pt idx="782">
                  <c:v>0.29942052222519011</c:v>
                </c:pt>
                <c:pt idx="783">
                  <c:v>0.29942052222519011</c:v>
                </c:pt>
                <c:pt idx="784">
                  <c:v>0.29942052222519011</c:v>
                </c:pt>
                <c:pt idx="785">
                  <c:v>0.29942052222519011</c:v>
                </c:pt>
                <c:pt idx="786">
                  <c:v>0.29942052222519011</c:v>
                </c:pt>
                <c:pt idx="787">
                  <c:v>0.29942052222519011</c:v>
                </c:pt>
                <c:pt idx="788">
                  <c:v>0.29942052222519011</c:v>
                </c:pt>
                <c:pt idx="789">
                  <c:v>0.29942052222519011</c:v>
                </c:pt>
                <c:pt idx="790">
                  <c:v>0.29942052222519011</c:v>
                </c:pt>
                <c:pt idx="791">
                  <c:v>0.29942052222519011</c:v>
                </c:pt>
                <c:pt idx="792">
                  <c:v>0.33114602126144588</c:v>
                </c:pt>
                <c:pt idx="793">
                  <c:v>0.33114602126144588</c:v>
                </c:pt>
                <c:pt idx="794">
                  <c:v>0.33114602126144588</c:v>
                </c:pt>
                <c:pt idx="795">
                  <c:v>0.33114602126144588</c:v>
                </c:pt>
                <c:pt idx="796">
                  <c:v>0.33114602126144588</c:v>
                </c:pt>
                <c:pt idx="797">
                  <c:v>0.33114602126144588</c:v>
                </c:pt>
                <c:pt idx="798">
                  <c:v>0.33114602126144588</c:v>
                </c:pt>
                <c:pt idx="799">
                  <c:v>0.33114602126144588</c:v>
                </c:pt>
                <c:pt idx="800">
                  <c:v>0.33114602126144588</c:v>
                </c:pt>
                <c:pt idx="801">
                  <c:v>0.33114602126144588</c:v>
                </c:pt>
                <c:pt idx="802">
                  <c:v>0.33114602126144588</c:v>
                </c:pt>
                <c:pt idx="803">
                  <c:v>0.33114602126144588</c:v>
                </c:pt>
                <c:pt idx="804">
                  <c:v>0.33114602126144588</c:v>
                </c:pt>
                <c:pt idx="805">
                  <c:v>0.33114602126144588</c:v>
                </c:pt>
                <c:pt idx="806">
                  <c:v>0.33114602126144588</c:v>
                </c:pt>
                <c:pt idx="807">
                  <c:v>0.36131164625299955</c:v>
                </c:pt>
                <c:pt idx="808">
                  <c:v>0.36131164625299955</c:v>
                </c:pt>
                <c:pt idx="809">
                  <c:v>0.36131164625299955</c:v>
                </c:pt>
                <c:pt idx="810">
                  <c:v>0.36131164625299955</c:v>
                </c:pt>
                <c:pt idx="811">
                  <c:v>0.36131164625299955</c:v>
                </c:pt>
                <c:pt idx="812">
                  <c:v>0.36131164625299955</c:v>
                </c:pt>
                <c:pt idx="813">
                  <c:v>0.36131164625299955</c:v>
                </c:pt>
                <c:pt idx="814">
                  <c:v>0.36131164625299955</c:v>
                </c:pt>
                <c:pt idx="815">
                  <c:v>0.36131164625299955</c:v>
                </c:pt>
                <c:pt idx="816">
                  <c:v>0.36131164625299955</c:v>
                </c:pt>
                <c:pt idx="817">
                  <c:v>0.36131164625299955</c:v>
                </c:pt>
                <c:pt idx="818">
                  <c:v>0.36131164625299955</c:v>
                </c:pt>
                <c:pt idx="819">
                  <c:v>0.36131164625299955</c:v>
                </c:pt>
                <c:pt idx="820">
                  <c:v>0.36131164625299955</c:v>
                </c:pt>
                <c:pt idx="821">
                  <c:v>0.36131164625299955</c:v>
                </c:pt>
                <c:pt idx="822">
                  <c:v>0.36131164625299955</c:v>
                </c:pt>
                <c:pt idx="823">
                  <c:v>0.36131164625299955</c:v>
                </c:pt>
                <c:pt idx="824">
                  <c:v>0.36131164625299955</c:v>
                </c:pt>
                <c:pt idx="825">
                  <c:v>0.36131164625299955</c:v>
                </c:pt>
                <c:pt idx="826">
                  <c:v>0.36131164625299955</c:v>
                </c:pt>
                <c:pt idx="827">
                  <c:v>0.36131164625299955</c:v>
                </c:pt>
                <c:pt idx="828">
                  <c:v>0.36131164625299955</c:v>
                </c:pt>
                <c:pt idx="829">
                  <c:v>0.36131164625299955</c:v>
                </c:pt>
                <c:pt idx="830">
                  <c:v>0.36131164625299955</c:v>
                </c:pt>
                <c:pt idx="831">
                  <c:v>0.36131164625299955</c:v>
                </c:pt>
                <c:pt idx="832">
                  <c:v>0.36131164625299955</c:v>
                </c:pt>
                <c:pt idx="833">
                  <c:v>0.36131164625299955</c:v>
                </c:pt>
                <c:pt idx="834">
                  <c:v>0.36131164625299955</c:v>
                </c:pt>
                <c:pt idx="835">
                  <c:v>0.36131164625299955</c:v>
                </c:pt>
                <c:pt idx="836">
                  <c:v>0.36131164625299955</c:v>
                </c:pt>
                <c:pt idx="837">
                  <c:v>0.36131164625299955</c:v>
                </c:pt>
                <c:pt idx="838">
                  <c:v>0.36131164625299955</c:v>
                </c:pt>
                <c:pt idx="839">
                  <c:v>0.36131164625299955</c:v>
                </c:pt>
                <c:pt idx="840">
                  <c:v>0.36131164625299955</c:v>
                </c:pt>
                <c:pt idx="841">
                  <c:v>0.36131164625299955</c:v>
                </c:pt>
                <c:pt idx="842">
                  <c:v>0.36131164625299955</c:v>
                </c:pt>
                <c:pt idx="843">
                  <c:v>0.36131164625299955</c:v>
                </c:pt>
                <c:pt idx="844">
                  <c:v>0.36131164625299955</c:v>
                </c:pt>
                <c:pt idx="845">
                  <c:v>0.36131164625299955</c:v>
                </c:pt>
                <c:pt idx="846">
                  <c:v>0.36131164625299955</c:v>
                </c:pt>
                <c:pt idx="847">
                  <c:v>0.36131164625299955</c:v>
                </c:pt>
                <c:pt idx="848">
                  <c:v>0.36131164625299955</c:v>
                </c:pt>
                <c:pt idx="849">
                  <c:v>0.36131164625299955</c:v>
                </c:pt>
                <c:pt idx="850">
                  <c:v>0.36131164625299955</c:v>
                </c:pt>
                <c:pt idx="851">
                  <c:v>0.36131164625299955</c:v>
                </c:pt>
                <c:pt idx="852">
                  <c:v>0.36131164625299955</c:v>
                </c:pt>
                <c:pt idx="853">
                  <c:v>0.36131164625299955</c:v>
                </c:pt>
                <c:pt idx="854">
                  <c:v>0.36131164625299955</c:v>
                </c:pt>
                <c:pt idx="855">
                  <c:v>0.36131164625299955</c:v>
                </c:pt>
                <c:pt idx="856">
                  <c:v>0.36131164625299955</c:v>
                </c:pt>
                <c:pt idx="857">
                  <c:v>0.36131164625299955</c:v>
                </c:pt>
                <c:pt idx="858">
                  <c:v>0.36131164625299955</c:v>
                </c:pt>
                <c:pt idx="859">
                  <c:v>0.36131164625299955</c:v>
                </c:pt>
                <c:pt idx="860">
                  <c:v>0.36131164625299955</c:v>
                </c:pt>
                <c:pt idx="861">
                  <c:v>0.36131164625299955</c:v>
                </c:pt>
                <c:pt idx="862">
                  <c:v>0.36131164625299955</c:v>
                </c:pt>
                <c:pt idx="863">
                  <c:v>0.36131164625299955</c:v>
                </c:pt>
                <c:pt idx="864">
                  <c:v>0.36131164625299955</c:v>
                </c:pt>
                <c:pt idx="865">
                  <c:v>0.36131164625299955</c:v>
                </c:pt>
                <c:pt idx="866">
                  <c:v>0.36131164625299955</c:v>
                </c:pt>
                <c:pt idx="867">
                  <c:v>0.36131164625299955</c:v>
                </c:pt>
                <c:pt idx="868">
                  <c:v>0.36131164625299955</c:v>
                </c:pt>
                <c:pt idx="869">
                  <c:v>0.37619766395716475</c:v>
                </c:pt>
                <c:pt idx="870">
                  <c:v>0.37619766395716475</c:v>
                </c:pt>
                <c:pt idx="871">
                  <c:v>0.37619766395716475</c:v>
                </c:pt>
                <c:pt idx="872">
                  <c:v>0.37619766395716475</c:v>
                </c:pt>
                <c:pt idx="873">
                  <c:v>0.37619766395716475</c:v>
                </c:pt>
                <c:pt idx="874">
                  <c:v>0.37619766395716475</c:v>
                </c:pt>
                <c:pt idx="875">
                  <c:v>0.37619766395716475</c:v>
                </c:pt>
                <c:pt idx="876">
                  <c:v>0.37619766395716475</c:v>
                </c:pt>
                <c:pt idx="877">
                  <c:v>0.37619766395716475</c:v>
                </c:pt>
                <c:pt idx="878">
                  <c:v>0.37619766395716475</c:v>
                </c:pt>
                <c:pt idx="879">
                  <c:v>0.37619766395716475</c:v>
                </c:pt>
                <c:pt idx="880">
                  <c:v>0.37619766395716475</c:v>
                </c:pt>
                <c:pt idx="881">
                  <c:v>0.37619766395716475</c:v>
                </c:pt>
                <c:pt idx="882">
                  <c:v>0.37619766395716475</c:v>
                </c:pt>
                <c:pt idx="883">
                  <c:v>0.37619766395716475</c:v>
                </c:pt>
                <c:pt idx="884">
                  <c:v>0.37619766395716475</c:v>
                </c:pt>
                <c:pt idx="885">
                  <c:v>0.37619766395716475</c:v>
                </c:pt>
                <c:pt idx="886">
                  <c:v>0.37619766395716475</c:v>
                </c:pt>
                <c:pt idx="887">
                  <c:v>0.37619766395716475</c:v>
                </c:pt>
                <c:pt idx="888">
                  <c:v>0.41227670908595149</c:v>
                </c:pt>
                <c:pt idx="889">
                  <c:v>0.41227670908595149</c:v>
                </c:pt>
                <c:pt idx="890">
                  <c:v>0.41227670908595149</c:v>
                </c:pt>
                <c:pt idx="891">
                  <c:v>0.41227670908595149</c:v>
                </c:pt>
                <c:pt idx="892">
                  <c:v>0.41227670908595149</c:v>
                </c:pt>
                <c:pt idx="893">
                  <c:v>0.41227670908595149</c:v>
                </c:pt>
                <c:pt idx="894">
                  <c:v>0.41227670908595149</c:v>
                </c:pt>
                <c:pt idx="895">
                  <c:v>0.41227670908595149</c:v>
                </c:pt>
                <c:pt idx="896">
                  <c:v>0.41227670908595149</c:v>
                </c:pt>
                <c:pt idx="897">
                  <c:v>0.41227670908595149</c:v>
                </c:pt>
                <c:pt idx="898">
                  <c:v>0.41227670908595149</c:v>
                </c:pt>
                <c:pt idx="899">
                  <c:v>0.41227670908595149</c:v>
                </c:pt>
                <c:pt idx="900">
                  <c:v>0.41227670908595149</c:v>
                </c:pt>
                <c:pt idx="901">
                  <c:v>0.41227670908595149</c:v>
                </c:pt>
                <c:pt idx="902">
                  <c:v>0.41227670908595149</c:v>
                </c:pt>
                <c:pt idx="903">
                  <c:v>0.41227670908595149</c:v>
                </c:pt>
                <c:pt idx="904">
                  <c:v>0.41227670908595149</c:v>
                </c:pt>
                <c:pt idx="905">
                  <c:v>0.41227670908595149</c:v>
                </c:pt>
                <c:pt idx="906">
                  <c:v>0.41227670908595149</c:v>
                </c:pt>
                <c:pt idx="907">
                  <c:v>0.41227670908595149</c:v>
                </c:pt>
                <c:pt idx="908">
                  <c:v>0.41227670908595149</c:v>
                </c:pt>
                <c:pt idx="909">
                  <c:v>0.41227670908595149</c:v>
                </c:pt>
                <c:pt idx="910">
                  <c:v>0.41227670908595149</c:v>
                </c:pt>
                <c:pt idx="911">
                  <c:v>0.41227670908595149</c:v>
                </c:pt>
                <c:pt idx="912">
                  <c:v>0.41227670908595149</c:v>
                </c:pt>
                <c:pt idx="913">
                  <c:v>0.41227670908595149</c:v>
                </c:pt>
                <c:pt idx="914">
                  <c:v>0.41227670908595149</c:v>
                </c:pt>
                <c:pt idx="915">
                  <c:v>0.41227670908595149</c:v>
                </c:pt>
                <c:pt idx="916">
                  <c:v>0.41227670908595149</c:v>
                </c:pt>
                <c:pt idx="917">
                  <c:v>0.41227670908595149</c:v>
                </c:pt>
                <c:pt idx="918">
                  <c:v>0.41227670908595149</c:v>
                </c:pt>
                <c:pt idx="919">
                  <c:v>0.41227670908595149</c:v>
                </c:pt>
                <c:pt idx="920">
                  <c:v>0.41227670908595149</c:v>
                </c:pt>
                <c:pt idx="921">
                  <c:v>0.41227670908595149</c:v>
                </c:pt>
                <c:pt idx="922">
                  <c:v>0.41227670908595149</c:v>
                </c:pt>
                <c:pt idx="923">
                  <c:v>0.41227670908595149</c:v>
                </c:pt>
                <c:pt idx="924">
                  <c:v>0.42823097297037321</c:v>
                </c:pt>
                <c:pt idx="925">
                  <c:v>0.42823097297037321</c:v>
                </c:pt>
                <c:pt idx="926">
                  <c:v>0.42823097297037321</c:v>
                </c:pt>
                <c:pt idx="927">
                  <c:v>0.42823097297037321</c:v>
                </c:pt>
                <c:pt idx="928">
                  <c:v>0.42823097297037321</c:v>
                </c:pt>
                <c:pt idx="929">
                  <c:v>0.42823097297037321</c:v>
                </c:pt>
                <c:pt idx="930">
                  <c:v>0.42823097297037321</c:v>
                </c:pt>
                <c:pt idx="931">
                  <c:v>0.42823097297037321</c:v>
                </c:pt>
                <c:pt idx="932">
                  <c:v>0.42823097297037321</c:v>
                </c:pt>
                <c:pt idx="933">
                  <c:v>0.42823097297037321</c:v>
                </c:pt>
                <c:pt idx="934">
                  <c:v>0.42823097297037321</c:v>
                </c:pt>
                <c:pt idx="935">
                  <c:v>0.42823097297037321</c:v>
                </c:pt>
                <c:pt idx="936">
                  <c:v>0.42823097297037321</c:v>
                </c:pt>
                <c:pt idx="937">
                  <c:v>0.42823097297037321</c:v>
                </c:pt>
                <c:pt idx="938">
                  <c:v>0.42823097297037321</c:v>
                </c:pt>
                <c:pt idx="939">
                  <c:v>0.42823097297037321</c:v>
                </c:pt>
                <c:pt idx="940">
                  <c:v>0.42823097297037321</c:v>
                </c:pt>
                <c:pt idx="941">
                  <c:v>0.42823097297037321</c:v>
                </c:pt>
                <c:pt idx="942">
                  <c:v>0.42823097297037321</c:v>
                </c:pt>
                <c:pt idx="943">
                  <c:v>0.42823097297037321</c:v>
                </c:pt>
                <c:pt idx="944">
                  <c:v>0.42823097297037321</c:v>
                </c:pt>
                <c:pt idx="945">
                  <c:v>0.42823097297037321</c:v>
                </c:pt>
                <c:pt idx="946">
                  <c:v>0.42823097297037321</c:v>
                </c:pt>
                <c:pt idx="947">
                  <c:v>0.42823097297037321</c:v>
                </c:pt>
                <c:pt idx="948">
                  <c:v>0.42823097297037321</c:v>
                </c:pt>
                <c:pt idx="949">
                  <c:v>0.45849750915981524</c:v>
                </c:pt>
                <c:pt idx="950">
                  <c:v>0.45849750915981524</c:v>
                </c:pt>
                <c:pt idx="951">
                  <c:v>0.45849750915981524</c:v>
                </c:pt>
                <c:pt idx="952">
                  <c:v>0.45849750915981524</c:v>
                </c:pt>
                <c:pt idx="953">
                  <c:v>0.45849750915981524</c:v>
                </c:pt>
                <c:pt idx="954">
                  <c:v>0.45849750915981524</c:v>
                </c:pt>
                <c:pt idx="955">
                  <c:v>0.45849750915981524</c:v>
                </c:pt>
                <c:pt idx="956">
                  <c:v>0.45849750915981524</c:v>
                </c:pt>
                <c:pt idx="957">
                  <c:v>0.45849750915981524</c:v>
                </c:pt>
                <c:pt idx="958">
                  <c:v>0.45849750915981524</c:v>
                </c:pt>
                <c:pt idx="959">
                  <c:v>0.45849750915981524</c:v>
                </c:pt>
                <c:pt idx="960">
                  <c:v>0.45849750915981524</c:v>
                </c:pt>
                <c:pt idx="961">
                  <c:v>0.45849750915981524</c:v>
                </c:pt>
                <c:pt idx="962">
                  <c:v>0.45849750915981524</c:v>
                </c:pt>
                <c:pt idx="963">
                  <c:v>0.45849750915981524</c:v>
                </c:pt>
                <c:pt idx="964">
                  <c:v>0.45849750915981524</c:v>
                </c:pt>
                <c:pt idx="965">
                  <c:v>0.45849750915981524</c:v>
                </c:pt>
                <c:pt idx="966">
                  <c:v>0.45849750915981524</c:v>
                </c:pt>
                <c:pt idx="967">
                  <c:v>0.49111516852568227</c:v>
                </c:pt>
                <c:pt idx="968">
                  <c:v>0.49111516852568227</c:v>
                </c:pt>
                <c:pt idx="969">
                  <c:v>0.49111516852568227</c:v>
                </c:pt>
                <c:pt idx="970">
                  <c:v>0.49111516852568227</c:v>
                </c:pt>
                <c:pt idx="971">
                  <c:v>0.49111516852568227</c:v>
                </c:pt>
                <c:pt idx="972">
                  <c:v>0.49111516852568227</c:v>
                </c:pt>
                <c:pt idx="973">
                  <c:v>0.49111516852568227</c:v>
                </c:pt>
                <c:pt idx="974">
                  <c:v>0.49111516852568227</c:v>
                </c:pt>
                <c:pt idx="975">
                  <c:v>0.49111516852568227</c:v>
                </c:pt>
                <c:pt idx="976">
                  <c:v>0.49111516852568227</c:v>
                </c:pt>
                <c:pt idx="977">
                  <c:v>0.49111516852568227</c:v>
                </c:pt>
                <c:pt idx="978">
                  <c:v>0.49111516852568227</c:v>
                </c:pt>
                <c:pt idx="979">
                  <c:v>0.49111516852568227</c:v>
                </c:pt>
                <c:pt idx="980">
                  <c:v>0.49111516852568227</c:v>
                </c:pt>
                <c:pt idx="981">
                  <c:v>0.49111516852568227</c:v>
                </c:pt>
                <c:pt idx="982">
                  <c:v>0.49111516852568227</c:v>
                </c:pt>
                <c:pt idx="983">
                  <c:v>0.49111516852568227</c:v>
                </c:pt>
                <c:pt idx="984">
                  <c:v>0.49111516852568227</c:v>
                </c:pt>
                <c:pt idx="985">
                  <c:v>0.49111516852568227</c:v>
                </c:pt>
                <c:pt idx="986">
                  <c:v>0.49111516852568227</c:v>
                </c:pt>
                <c:pt idx="987">
                  <c:v>0.49111516852568227</c:v>
                </c:pt>
                <c:pt idx="988">
                  <c:v>0.49111516852568227</c:v>
                </c:pt>
                <c:pt idx="989">
                  <c:v>0.49111516852568227</c:v>
                </c:pt>
                <c:pt idx="990">
                  <c:v>0.49111516852568227</c:v>
                </c:pt>
                <c:pt idx="991">
                  <c:v>0.49111516852568227</c:v>
                </c:pt>
                <c:pt idx="992">
                  <c:v>0.49111516852568227</c:v>
                </c:pt>
                <c:pt idx="993">
                  <c:v>0.49111516852568227</c:v>
                </c:pt>
                <c:pt idx="994">
                  <c:v>0.49111516852568227</c:v>
                </c:pt>
                <c:pt idx="995">
                  <c:v>0.49111516852568227</c:v>
                </c:pt>
                <c:pt idx="996">
                  <c:v>0.49111516852568227</c:v>
                </c:pt>
                <c:pt idx="997">
                  <c:v>0.49111516852568227</c:v>
                </c:pt>
                <c:pt idx="998">
                  <c:v>0.49111516852568227</c:v>
                </c:pt>
                <c:pt idx="999">
                  <c:v>0.49111516852568227</c:v>
                </c:pt>
                <c:pt idx="1000">
                  <c:v>0.49111516852568227</c:v>
                </c:pt>
                <c:pt idx="1001">
                  <c:v>0.49111516852568227</c:v>
                </c:pt>
                <c:pt idx="1002">
                  <c:v>0.49111516852568227</c:v>
                </c:pt>
                <c:pt idx="1003">
                  <c:v>0.49111516852568227</c:v>
                </c:pt>
                <c:pt idx="1004">
                  <c:v>0.49111516852568227</c:v>
                </c:pt>
                <c:pt idx="1005">
                  <c:v>0.49111516852568227</c:v>
                </c:pt>
                <c:pt idx="1006">
                  <c:v>0.49111516852568227</c:v>
                </c:pt>
                <c:pt idx="1007">
                  <c:v>0.49111516852568227</c:v>
                </c:pt>
                <c:pt idx="1008">
                  <c:v>0.49111516852568227</c:v>
                </c:pt>
                <c:pt idx="1009">
                  <c:v>0.49111516852568227</c:v>
                </c:pt>
                <c:pt idx="1010">
                  <c:v>0.49111516852568227</c:v>
                </c:pt>
                <c:pt idx="1011">
                  <c:v>0.49111516852568227</c:v>
                </c:pt>
                <c:pt idx="1012">
                  <c:v>0.49111516852568227</c:v>
                </c:pt>
                <c:pt idx="1013">
                  <c:v>0.49111516852568227</c:v>
                </c:pt>
                <c:pt idx="1014">
                  <c:v>0.49111516852568227</c:v>
                </c:pt>
                <c:pt idx="1015">
                  <c:v>0.49111516852568227</c:v>
                </c:pt>
                <c:pt idx="1016">
                  <c:v>0.49111516852568227</c:v>
                </c:pt>
                <c:pt idx="1017">
                  <c:v>0.49111516852568227</c:v>
                </c:pt>
                <c:pt idx="1018">
                  <c:v>0.49111516852568227</c:v>
                </c:pt>
                <c:pt idx="1019">
                  <c:v>0.49111516852568227</c:v>
                </c:pt>
                <c:pt idx="1020">
                  <c:v>0.49111516852568227</c:v>
                </c:pt>
                <c:pt idx="1021">
                  <c:v>0.49111516852568227</c:v>
                </c:pt>
                <c:pt idx="1022">
                  <c:v>0.49111516852568227</c:v>
                </c:pt>
                <c:pt idx="1023">
                  <c:v>0.49111516852568227</c:v>
                </c:pt>
                <c:pt idx="1024">
                  <c:v>0.49111516852568227</c:v>
                </c:pt>
                <c:pt idx="1025">
                  <c:v>0.49111516852568227</c:v>
                </c:pt>
                <c:pt idx="1026">
                  <c:v>0.49111516852568227</c:v>
                </c:pt>
                <c:pt idx="1027">
                  <c:v>0.49111516852568227</c:v>
                </c:pt>
                <c:pt idx="1028">
                  <c:v>0.49111516852568227</c:v>
                </c:pt>
                <c:pt idx="1029">
                  <c:v>0.49111516852568227</c:v>
                </c:pt>
                <c:pt idx="1030">
                  <c:v>0.49111516852568227</c:v>
                </c:pt>
                <c:pt idx="1031">
                  <c:v>0.49111516852568227</c:v>
                </c:pt>
                <c:pt idx="1032">
                  <c:v>0.49111516852568227</c:v>
                </c:pt>
                <c:pt idx="1033">
                  <c:v>0.49111516852568227</c:v>
                </c:pt>
                <c:pt idx="1034">
                  <c:v>0.49111516852568227</c:v>
                </c:pt>
                <c:pt idx="1035">
                  <c:v>0.49111516852568227</c:v>
                </c:pt>
                <c:pt idx="1036">
                  <c:v>0.49111516852568227</c:v>
                </c:pt>
                <c:pt idx="1037">
                  <c:v>0.49111516852568227</c:v>
                </c:pt>
                <c:pt idx="1038">
                  <c:v>0.49111516852568227</c:v>
                </c:pt>
                <c:pt idx="1039">
                  <c:v>0.49111516852568227</c:v>
                </c:pt>
                <c:pt idx="1040">
                  <c:v>0.49111516852568227</c:v>
                </c:pt>
                <c:pt idx="1041">
                  <c:v>0.49111516852568227</c:v>
                </c:pt>
                <c:pt idx="1042">
                  <c:v>0.49111516852568227</c:v>
                </c:pt>
                <c:pt idx="1043">
                  <c:v>0.49111516852568227</c:v>
                </c:pt>
                <c:pt idx="1044">
                  <c:v>0.49111516852568227</c:v>
                </c:pt>
                <c:pt idx="1045">
                  <c:v>0.49111516852568227</c:v>
                </c:pt>
                <c:pt idx="1046">
                  <c:v>0.49111516852568227</c:v>
                </c:pt>
                <c:pt idx="1047">
                  <c:v>0.49111516852568227</c:v>
                </c:pt>
                <c:pt idx="1048">
                  <c:v>0.52339825280483754</c:v>
                </c:pt>
                <c:pt idx="1049">
                  <c:v>0.52339825280483754</c:v>
                </c:pt>
                <c:pt idx="1050">
                  <c:v>0.52339825280483754</c:v>
                </c:pt>
                <c:pt idx="1051">
                  <c:v>0.52339825280483754</c:v>
                </c:pt>
                <c:pt idx="1052">
                  <c:v>0.52339825280483754</c:v>
                </c:pt>
                <c:pt idx="1053">
                  <c:v>0.52339825280483754</c:v>
                </c:pt>
                <c:pt idx="1054">
                  <c:v>0.52339825280483754</c:v>
                </c:pt>
                <c:pt idx="1055">
                  <c:v>0.52339825280483754</c:v>
                </c:pt>
                <c:pt idx="1056">
                  <c:v>0.52339825280483754</c:v>
                </c:pt>
                <c:pt idx="1057">
                  <c:v>0.52339825280483754</c:v>
                </c:pt>
                <c:pt idx="1058">
                  <c:v>0.52339825280483754</c:v>
                </c:pt>
                <c:pt idx="1059">
                  <c:v>0.52339825280483754</c:v>
                </c:pt>
                <c:pt idx="1060">
                  <c:v>0.52339825280483754</c:v>
                </c:pt>
                <c:pt idx="1061">
                  <c:v>0.52339825280483754</c:v>
                </c:pt>
                <c:pt idx="1062">
                  <c:v>0.52339825280483754</c:v>
                </c:pt>
                <c:pt idx="1063">
                  <c:v>0.52339825280483754</c:v>
                </c:pt>
                <c:pt idx="1064">
                  <c:v>0.52339825280483754</c:v>
                </c:pt>
                <c:pt idx="1065">
                  <c:v>0.52339825280483754</c:v>
                </c:pt>
                <c:pt idx="1066">
                  <c:v>0.52339825280483754</c:v>
                </c:pt>
                <c:pt idx="1067">
                  <c:v>0.52339825280483754</c:v>
                </c:pt>
                <c:pt idx="1068">
                  <c:v>0.52339825280483754</c:v>
                </c:pt>
                <c:pt idx="1069">
                  <c:v>0.52339825280483754</c:v>
                </c:pt>
                <c:pt idx="1070">
                  <c:v>0.52339825280483754</c:v>
                </c:pt>
                <c:pt idx="1071">
                  <c:v>0.52339825280483754</c:v>
                </c:pt>
                <c:pt idx="1072">
                  <c:v>0.52339825280483754</c:v>
                </c:pt>
                <c:pt idx="1073">
                  <c:v>0.52339825280483754</c:v>
                </c:pt>
                <c:pt idx="1074">
                  <c:v>0.52339825280483754</c:v>
                </c:pt>
                <c:pt idx="1075">
                  <c:v>0.52339825280483754</c:v>
                </c:pt>
                <c:pt idx="1076">
                  <c:v>0.52339825280483754</c:v>
                </c:pt>
                <c:pt idx="1077">
                  <c:v>0.52339825280483754</c:v>
                </c:pt>
                <c:pt idx="1078">
                  <c:v>0.52339825280483754</c:v>
                </c:pt>
                <c:pt idx="1079">
                  <c:v>0.52339825280483754</c:v>
                </c:pt>
                <c:pt idx="1080">
                  <c:v>0.52339825280483754</c:v>
                </c:pt>
                <c:pt idx="1081">
                  <c:v>0.52339825280483754</c:v>
                </c:pt>
                <c:pt idx="1082">
                  <c:v>0.52980294169193309</c:v>
                </c:pt>
                <c:pt idx="1083">
                  <c:v>0.52980294169193309</c:v>
                </c:pt>
                <c:pt idx="1084">
                  <c:v>0.52980294169193309</c:v>
                </c:pt>
                <c:pt idx="1085">
                  <c:v>0.52980294169193309</c:v>
                </c:pt>
                <c:pt idx="1086">
                  <c:v>0.52980294169193309</c:v>
                </c:pt>
                <c:pt idx="1087">
                  <c:v>0.52980294169193309</c:v>
                </c:pt>
                <c:pt idx="1088">
                  <c:v>0.52980294169193309</c:v>
                </c:pt>
                <c:pt idx="1089">
                  <c:v>0.52980294169193309</c:v>
                </c:pt>
                <c:pt idx="1090">
                  <c:v>0.52980294169193309</c:v>
                </c:pt>
                <c:pt idx="1091">
                  <c:v>0.52980294169193309</c:v>
                </c:pt>
                <c:pt idx="1092">
                  <c:v>0.52980294169193309</c:v>
                </c:pt>
                <c:pt idx="1093">
                  <c:v>0.52980294169193309</c:v>
                </c:pt>
                <c:pt idx="1094">
                  <c:v>0.52980294169193309</c:v>
                </c:pt>
                <c:pt idx="1095">
                  <c:v>0.52980294169193309</c:v>
                </c:pt>
                <c:pt idx="1096">
                  <c:v>0.52980294169193309</c:v>
                </c:pt>
                <c:pt idx="1097">
                  <c:v>0.53785488917231739</c:v>
                </c:pt>
                <c:pt idx="1098">
                  <c:v>0.53785488917231739</c:v>
                </c:pt>
                <c:pt idx="1099">
                  <c:v>0.53785488917231739</c:v>
                </c:pt>
                <c:pt idx="1100">
                  <c:v>0.53785488917231739</c:v>
                </c:pt>
                <c:pt idx="1101">
                  <c:v>0.53785488917231739</c:v>
                </c:pt>
                <c:pt idx="1102">
                  <c:v>0.53785488917231739</c:v>
                </c:pt>
                <c:pt idx="1103">
                  <c:v>0.53785488917231739</c:v>
                </c:pt>
                <c:pt idx="1104">
                  <c:v>0.53785488917231739</c:v>
                </c:pt>
                <c:pt idx="1105">
                  <c:v>0.53785488917231739</c:v>
                </c:pt>
                <c:pt idx="1106">
                  <c:v>0.53785488917231739</c:v>
                </c:pt>
                <c:pt idx="1107">
                  <c:v>0.54282036651467713</c:v>
                </c:pt>
                <c:pt idx="1108">
                  <c:v>0.54282036651467713</c:v>
                </c:pt>
                <c:pt idx="1109">
                  <c:v>0.54282036651467713</c:v>
                </c:pt>
                <c:pt idx="1110">
                  <c:v>0.54282036651467713</c:v>
                </c:pt>
                <c:pt idx="1111">
                  <c:v>0.54282036651467713</c:v>
                </c:pt>
                <c:pt idx="1112">
                  <c:v>0.54282036651467713</c:v>
                </c:pt>
                <c:pt idx="1113">
                  <c:v>0.54282036651467713</c:v>
                </c:pt>
                <c:pt idx="1114">
                  <c:v>0.54282036651467713</c:v>
                </c:pt>
                <c:pt idx="1115">
                  <c:v>0.54282036651467713</c:v>
                </c:pt>
                <c:pt idx="1116">
                  <c:v>0.54282036651467713</c:v>
                </c:pt>
                <c:pt idx="1117">
                  <c:v>0.59856033655115315</c:v>
                </c:pt>
                <c:pt idx="1118">
                  <c:v>0.59856033655115315</c:v>
                </c:pt>
                <c:pt idx="1119">
                  <c:v>0.59856033655115315</c:v>
                </c:pt>
                <c:pt idx="1120">
                  <c:v>0.59856033655115315</c:v>
                </c:pt>
                <c:pt idx="1121">
                  <c:v>0.59856033655115315</c:v>
                </c:pt>
                <c:pt idx="1122">
                  <c:v>0.59856033655115315</c:v>
                </c:pt>
                <c:pt idx="1123">
                  <c:v>0.59856033655115315</c:v>
                </c:pt>
                <c:pt idx="1124">
                  <c:v>0.59856033655115315</c:v>
                </c:pt>
                <c:pt idx="1125">
                  <c:v>0.59856033655115315</c:v>
                </c:pt>
                <c:pt idx="1126">
                  <c:v>0.59856033655115315</c:v>
                </c:pt>
                <c:pt idx="1127">
                  <c:v>0.59856033655115315</c:v>
                </c:pt>
                <c:pt idx="1128">
                  <c:v>0.59856033655115315</c:v>
                </c:pt>
                <c:pt idx="1129">
                  <c:v>0.59856033655115315</c:v>
                </c:pt>
                <c:pt idx="1130">
                  <c:v>0.59856033655115315</c:v>
                </c:pt>
                <c:pt idx="1131">
                  <c:v>0.59856033655115315</c:v>
                </c:pt>
                <c:pt idx="1132">
                  <c:v>0.59856033655115315</c:v>
                </c:pt>
                <c:pt idx="1133">
                  <c:v>0.59856033655115315</c:v>
                </c:pt>
                <c:pt idx="1134">
                  <c:v>0.59856033655115315</c:v>
                </c:pt>
                <c:pt idx="1135">
                  <c:v>0.59856033655115315</c:v>
                </c:pt>
                <c:pt idx="1136">
                  <c:v>0.59856033655115315</c:v>
                </c:pt>
                <c:pt idx="1137">
                  <c:v>0.59856033655115315</c:v>
                </c:pt>
                <c:pt idx="1138">
                  <c:v>0.59856033655115315</c:v>
                </c:pt>
                <c:pt idx="1139">
                  <c:v>0.59856033655115315</c:v>
                </c:pt>
                <c:pt idx="1140">
                  <c:v>0.59856033655115315</c:v>
                </c:pt>
                <c:pt idx="1141">
                  <c:v>0.59856033655115315</c:v>
                </c:pt>
                <c:pt idx="1142">
                  <c:v>0.59856033655115315</c:v>
                </c:pt>
                <c:pt idx="1143">
                  <c:v>0.59856033655115315</c:v>
                </c:pt>
                <c:pt idx="1144">
                  <c:v>0.59856033655115315</c:v>
                </c:pt>
                <c:pt idx="1145">
                  <c:v>0.59856033655115315</c:v>
                </c:pt>
                <c:pt idx="1146">
                  <c:v>0.60419891432735218</c:v>
                </c:pt>
                <c:pt idx="1147">
                  <c:v>0.60419891432735218</c:v>
                </c:pt>
                <c:pt idx="1148">
                  <c:v>0.60419891432735218</c:v>
                </c:pt>
                <c:pt idx="1149">
                  <c:v>0.60419891432735218</c:v>
                </c:pt>
                <c:pt idx="1150">
                  <c:v>0.60419891432735218</c:v>
                </c:pt>
                <c:pt idx="1151">
                  <c:v>0.60419891432735218</c:v>
                </c:pt>
                <c:pt idx="1152">
                  <c:v>0.60419891432735218</c:v>
                </c:pt>
                <c:pt idx="1153">
                  <c:v>0.60419891432735218</c:v>
                </c:pt>
                <c:pt idx="1154">
                  <c:v>0.60419891432735218</c:v>
                </c:pt>
                <c:pt idx="1155">
                  <c:v>0.60419891432735218</c:v>
                </c:pt>
                <c:pt idx="1156">
                  <c:v>0.60419891432735218</c:v>
                </c:pt>
                <c:pt idx="1157">
                  <c:v>0.60419891432735218</c:v>
                </c:pt>
                <c:pt idx="1158">
                  <c:v>0.60419891432735218</c:v>
                </c:pt>
                <c:pt idx="1159">
                  <c:v>0.60419891432735218</c:v>
                </c:pt>
                <c:pt idx="1160">
                  <c:v>0.60419891432735218</c:v>
                </c:pt>
                <c:pt idx="1161">
                  <c:v>0.60419891432735218</c:v>
                </c:pt>
                <c:pt idx="1162">
                  <c:v>0.60419891432735218</c:v>
                </c:pt>
                <c:pt idx="1163">
                  <c:v>0.60419891432735218</c:v>
                </c:pt>
                <c:pt idx="1164">
                  <c:v>0.60419891432735218</c:v>
                </c:pt>
                <c:pt idx="1165">
                  <c:v>0.60419891432735218</c:v>
                </c:pt>
                <c:pt idx="1166">
                  <c:v>0.60419891432735218</c:v>
                </c:pt>
                <c:pt idx="1167">
                  <c:v>0.60419891432735218</c:v>
                </c:pt>
                <c:pt idx="1168">
                  <c:v>0.60419891432735218</c:v>
                </c:pt>
                <c:pt idx="1169">
                  <c:v>0.60419891432735218</c:v>
                </c:pt>
                <c:pt idx="1170">
                  <c:v>0.60419891432735218</c:v>
                </c:pt>
                <c:pt idx="1171">
                  <c:v>0.60419891432735218</c:v>
                </c:pt>
                <c:pt idx="1172">
                  <c:v>0.60419891432735218</c:v>
                </c:pt>
                <c:pt idx="1173">
                  <c:v>0.60419891432735218</c:v>
                </c:pt>
                <c:pt idx="1174">
                  <c:v>0.60419891432735218</c:v>
                </c:pt>
                <c:pt idx="1175">
                  <c:v>0.60419891432735218</c:v>
                </c:pt>
                <c:pt idx="1176">
                  <c:v>0.60419891432735218</c:v>
                </c:pt>
                <c:pt idx="1177">
                  <c:v>0.60419891432735218</c:v>
                </c:pt>
                <c:pt idx="1178">
                  <c:v>0.60419891432735218</c:v>
                </c:pt>
                <c:pt idx="1179">
                  <c:v>0.60419891432735218</c:v>
                </c:pt>
                <c:pt idx="1180">
                  <c:v>0.60419891432735218</c:v>
                </c:pt>
                <c:pt idx="1181">
                  <c:v>0.60419891432735218</c:v>
                </c:pt>
                <c:pt idx="1182">
                  <c:v>0.60419891432735218</c:v>
                </c:pt>
                <c:pt idx="1183">
                  <c:v>0.60419891432735218</c:v>
                </c:pt>
                <c:pt idx="1184">
                  <c:v>0.60419891432735218</c:v>
                </c:pt>
                <c:pt idx="1185">
                  <c:v>0.60419891432735218</c:v>
                </c:pt>
                <c:pt idx="1186">
                  <c:v>0.60419891432735218</c:v>
                </c:pt>
                <c:pt idx="1187">
                  <c:v>0.60419891432735218</c:v>
                </c:pt>
                <c:pt idx="1188">
                  <c:v>0.60419891432735218</c:v>
                </c:pt>
                <c:pt idx="1189">
                  <c:v>0.60419891432735218</c:v>
                </c:pt>
                <c:pt idx="1190">
                  <c:v>0.60419891432735218</c:v>
                </c:pt>
                <c:pt idx="1191">
                  <c:v>0.60419891432735218</c:v>
                </c:pt>
                <c:pt idx="1192">
                  <c:v>0.60419891432735218</c:v>
                </c:pt>
                <c:pt idx="1193">
                  <c:v>0.60419891432735218</c:v>
                </c:pt>
                <c:pt idx="1194">
                  <c:v>0.60419891432735218</c:v>
                </c:pt>
                <c:pt idx="1195">
                  <c:v>0.60419891432735218</c:v>
                </c:pt>
                <c:pt idx="1196">
                  <c:v>0.60419891432735218</c:v>
                </c:pt>
                <c:pt idx="1197">
                  <c:v>0.60419891432735218</c:v>
                </c:pt>
                <c:pt idx="1198">
                  <c:v>0.60419891432735218</c:v>
                </c:pt>
                <c:pt idx="1199">
                  <c:v>0.60419891432735218</c:v>
                </c:pt>
                <c:pt idx="1200">
                  <c:v>0.60419891432735218</c:v>
                </c:pt>
                <c:pt idx="1201">
                  <c:v>0.60419891432735218</c:v>
                </c:pt>
                <c:pt idx="1202">
                  <c:v>0.60419891432735218</c:v>
                </c:pt>
                <c:pt idx="1203">
                  <c:v>0.60419891432735218</c:v>
                </c:pt>
                <c:pt idx="1204">
                  <c:v>0.60419891432735218</c:v>
                </c:pt>
                <c:pt idx="1205">
                  <c:v>0.60419891432735218</c:v>
                </c:pt>
                <c:pt idx="1206">
                  <c:v>0.60419891432735218</c:v>
                </c:pt>
                <c:pt idx="1207">
                  <c:v>0.60419891432735218</c:v>
                </c:pt>
                <c:pt idx="1208">
                  <c:v>0.60419891432735218</c:v>
                </c:pt>
                <c:pt idx="1209">
                  <c:v>0.60419891432735218</c:v>
                </c:pt>
                <c:pt idx="1210">
                  <c:v>0.60419891432735218</c:v>
                </c:pt>
                <c:pt idx="1211">
                  <c:v>0.60419891432735218</c:v>
                </c:pt>
                <c:pt idx="1212">
                  <c:v>0.64361856301423137</c:v>
                </c:pt>
                <c:pt idx="1213">
                  <c:v>0.64361856301423137</c:v>
                </c:pt>
                <c:pt idx="1214">
                  <c:v>0.64361856301423137</c:v>
                </c:pt>
                <c:pt idx="1215">
                  <c:v>0.64361856301423137</c:v>
                </c:pt>
                <c:pt idx="1216">
                  <c:v>0.64361856301423137</c:v>
                </c:pt>
                <c:pt idx="1217">
                  <c:v>0.64361856301423137</c:v>
                </c:pt>
                <c:pt idx="1218">
                  <c:v>0.64361856301423137</c:v>
                </c:pt>
                <c:pt idx="1219">
                  <c:v>0.64361856301423137</c:v>
                </c:pt>
                <c:pt idx="1220">
                  <c:v>0.64361856301423137</c:v>
                </c:pt>
                <c:pt idx="1221">
                  <c:v>0.64361856301423137</c:v>
                </c:pt>
                <c:pt idx="1222">
                  <c:v>0.64361856301423137</c:v>
                </c:pt>
                <c:pt idx="1223">
                  <c:v>0.64361856301423137</c:v>
                </c:pt>
                <c:pt idx="1224">
                  <c:v>0.64361856301423137</c:v>
                </c:pt>
                <c:pt idx="1225">
                  <c:v>0.64361856301423137</c:v>
                </c:pt>
                <c:pt idx="1226">
                  <c:v>0.64361856301423137</c:v>
                </c:pt>
                <c:pt idx="1227">
                  <c:v>0.64361856301423137</c:v>
                </c:pt>
                <c:pt idx="1228">
                  <c:v>0.64361856301423137</c:v>
                </c:pt>
                <c:pt idx="1229">
                  <c:v>0.64361856301423137</c:v>
                </c:pt>
                <c:pt idx="1230">
                  <c:v>0.64361856301423137</c:v>
                </c:pt>
                <c:pt idx="1231">
                  <c:v>0.64361856301423137</c:v>
                </c:pt>
                <c:pt idx="1232">
                  <c:v>0.64361856301423137</c:v>
                </c:pt>
                <c:pt idx="1233">
                  <c:v>0.64361856301423137</c:v>
                </c:pt>
                <c:pt idx="1234">
                  <c:v>0.64361856301423137</c:v>
                </c:pt>
                <c:pt idx="1235">
                  <c:v>0.64361856301423137</c:v>
                </c:pt>
                <c:pt idx="1236">
                  <c:v>0.64361856301423137</c:v>
                </c:pt>
                <c:pt idx="1237">
                  <c:v>0.64361856301423137</c:v>
                </c:pt>
                <c:pt idx="1238">
                  <c:v>0.64361856301423137</c:v>
                </c:pt>
                <c:pt idx="1239">
                  <c:v>0.64361856301423137</c:v>
                </c:pt>
                <c:pt idx="1240">
                  <c:v>0.64361856301423137</c:v>
                </c:pt>
                <c:pt idx="1241">
                  <c:v>0.64361856301423137</c:v>
                </c:pt>
                <c:pt idx="1242">
                  <c:v>0.64361856301423137</c:v>
                </c:pt>
                <c:pt idx="1243">
                  <c:v>0.64361856301423137</c:v>
                </c:pt>
                <c:pt idx="1244">
                  <c:v>0.64361856301423137</c:v>
                </c:pt>
                <c:pt idx="1245">
                  <c:v>0.64361856301423137</c:v>
                </c:pt>
                <c:pt idx="1246">
                  <c:v>0.64361856301423137</c:v>
                </c:pt>
                <c:pt idx="1247">
                  <c:v>0.64361856301423137</c:v>
                </c:pt>
                <c:pt idx="1248">
                  <c:v>0.64361856301423137</c:v>
                </c:pt>
                <c:pt idx="1249">
                  <c:v>0.64361856301423137</c:v>
                </c:pt>
                <c:pt idx="1250">
                  <c:v>0.64361856301423137</c:v>
                </c:pt>
                <c:pt idx="1251">
                  <c:v>0.64361856301423137</c:v>
                </c:pt>
                <c:pt idx="1252">
                  <c:v>0.64361856301423137</c:v>
                </c:pt>
                <c:pt idx="1253">
                  <c:v>0.64361856301423137</c:v>
                </c:pt>
                <c:pt idx="1254">
                  <c:v>0.64361856301423137</c:v>
                </c:pt>
                <c:pt idx="1255">
                  <c:v>0.64361856301423137</c:v>
                </c:pt>
                <c:pt idx="1256">
                  <c:v>0.64361856301423137</c:v>
                </c:pt>
                <c:pt idx="1257">
                  <c:v>0.64361856301423137</c:v>
                </c:pt>
                <c:pt idx="1258">
                  <c:v>0.64361856301423137</c:v>
                </c:pt>
                <c:pt idx="1259">
                  <c:v>0.64361856301423137</c:v>
                </c:pt>
                <c:pt idx="1260">
                  <c:v>0.64361856301423137</c:v>
                </c:pt>
                <c:pt idx="1261">
                  <c:v>0.64361856301423137</c:v>
                </c:pt>
                <c:pt idx="1262">
                  <c:v>0.64361856301423137</c:v>
                </c:pt>
                <c:pt idx="1263">
                  <c:v>0.64361856301423137</c:v>
                </c:pt>
                <c:pt idx="1264">
                  <c:v>0.64361856301423137</c:v>
                </c:pt>
                <c:pt idx="1265">
                  <c:v>0.64361856301423137</c:v>
                </c:pt>
                <c:pt idx="1266">
                  <c:v>0.64361856301423137</c:v>
                </c:pt>
                <c:pt idx="1267">
                  <c:v>0.64361856301423137</c:v>
                </c:pt>
                <c:pt idx="1268">
                  <c:v>0.64361856301423137</c:v>
                </c:pt>
                <c:pt idx="1269">
                  <c:v>0.6475778012943727</c:v>
                </c:pt>
                <c:pt idx="1270">
                  <c:v>0.6475778012943727</c:v>
                </c:pt>
                <c:pt idx="1271">
                  <c:v>0.6475778012943727</c:v>
                </c:pt>
                <c:pt idx="1272">
                  <c:v>0.6475778012943727</c:v>
                </c:pt>
                <c:pt idx="1273">
                  <c:v>0.6475778012943727</c:v>
                </c:pt>
                <c:pt idx="1274">
                  <c:v>0.6475778012943727</c:v>
                </c:pt>
                <c:pt idx="1275">
                  <c:v>0.6475778012943727</c:v>
                </c:pt>
                <c:pt idx="1276">
                  <c:v>0.6475778012943727</c:v>
                </c:pt>
                <c:pt idx="1277">
                  <c:v>0.6475778012943727</c:v>
                </c:pt>
                <c:pt idx="1278">
                  <c:v>0.6475778012943727</c:v>
                </c:pt>
                <c:pt idx="1279">
                  <c:v>0.6475778012943727</c:v>
                </c:pt>
                <c:pt idx="1280">
                  <c:v>0.6475778012943727</c:v>
                </c:pt>
                <c:pt idx="1281">
                  <c:v>0.6475778012943727</c:v>
                </c:pt>
                <c:pt idx="1282">
                  <c:v>0.6475778012943727</c:v>
                </c:pt>
                <c:pt idx="1283">
                  <c:v>0.6475778012943727</c:v>
                </c:pt>
                <c:pt idx="1284">
                  <c:v>0.6475778012943727</c:v>
                </c:pt>
                <c:pt idx="1285">
                  <c:v>0.65507216353185771</c:v>
                </c:pt>
                <c:pt idx="1286">
                  <c:v>0.65507216353185771</c:v>
                </c:pt>
                <c:pt idx="1287">
                  <c:v>0.65507216353185771</c:v>
                </c:pt>
                <c:pt idx="1288">
                  <c:v>0.65507216353185771</c:v>
                </c:pt>
                <c:pt idx="1289">
                  <c:v>0.65507216353185771</c:v>
                </c:pt>
                <c:pt idx="1290">
                  <c:v>0.65507216353185771</c:v>
                </c:pt>
                <c:pt idx="1291">
                  <c:v>0.65507216353185771</c:v>
                </c:pt>
                <c:pt idx="1292">
                  <c:v>0.65507216353185771</c:v>
                </c:pt>
                <c:pt idx="1293">
                  <c:v>0.65507216353185771</c:v>
                </c:pt>
                <c:pt idx="1294">
                  <c:v>0.65507216353185771</c:v>
                </c:pt>
                <c:pt idx="1295">
                  <c:v>0.65507216353185771</c:v>
                </c:pt>
                <c:pt idx="1296">
                  <c:v>0.65507216353185771</c:v>
                </c:pt>
                <c:pt idx="1297">
                  <c:v>0.65507216353185771</c:v>
                </c:pt>
                <c:pt idx="1298">
                  <c:v>0.65507216353185771</c:v>
                </c:pt>
                <c:pt idx="1299">
                  <c:v>0.65507216353185771</c:v>
                </c:pt>
                <c:pt idx="1300">
                  <c:v>0.65507216353185771</c:v>
                </c:pt>
                <c:pt idx="1301">
                  <c:v>0.65507216353185771</c:v>
                </c:pt>
                <c:pt idx="1302">
                  <c:v>0.65507216353185771</c:v>
                </c:pt>
                <c:pt idx="1303">
                  <c:v>0.65507216353185771</c:v>
                </c:pt>
                <c:pt idx="1304">
                  <c:v>0.65507216353185771</c:v>
                </c:pt>
                <c:pt idx="1305">
                  <c:v>0.65507216353185771</c:v>
                </c:pt>
                <c:pt idx="1306">
                  <c:v>0.65507216353185771</c:v>
                </c:pt>
                <c:pt idx="1307">
                  <c:v>0.65507216353185771</c:v>
                </c:pt>
                <c:pt idx="1308">
                  <c:v>0.65989758618675654</c:v>
                </c:pt>
                <c:pt idx="1309">
                  <c:v>0.65989758618675654</c:v>
                </c:pt>
                <c:pt idx="1310">
                  <c:v>0.65989758618675654</c:v>
                </c:pt>
                <c:pt idx="1311">
                  <c:v>0.65989758618675654</c:v>
                </c:pt>
                <c:pt idx="1312">
                  <c:v>0.65989758618675654</c:v>
                </c:pt>
                <c:pt idx="1313">
                  <c:v>0.65989758618675654</c:v>
                </c:pt>
                <c:pt idx="1314">
                  <c:v>0.65989758618675654</c:v>
                </c:pt>
                <c:pt idx="1315">
                  <c:v>0.65989758618675654</c:v>
                </c:pt>
                <c:pt idx="1316">
                  <c:v>0.65989758618675654</c:v>
                </c:pt>
                <c:pt idx="1317">
                  <c:v>0.65989758618675654</c:v>
                </c:pt>
                <c:pt idx="1318">
                  <c:v>0.65989758618675654</c:v>
                </c:pt>
                <c:pt idx="1319">
                  <c:v>0.65989758618675654</c:v>
                </c:pt>
                <c:pt idx="1320">
                  <c:v>0.65989758618675654</c:v>
                </c:pt>
                <c:pt idx="1321">
                  <c:v>0.65989758618675654</c:v>
                </c:pt>
                <c:pt idx="1322">
                  <c:v>0.65989758618675654</c:v>
                </c:pt>
                <c:pt idx="1323">
                  <c:v>0.65989758618675654</c:v>
                </c:pt>
                <c:pt idx="1324">
                  <c:v>0.65989758618675654</c:v>
                </c:pt>
                <c:pt idx="1325">
                  <c:v>0.65989758618675654</c:v>
                </c:pt>
                <c:pt idx="1326">
                  <c:v>0.65989758618675654</c:v>
                </c:pt>
                <c:pt idx="1327">
                  <c:v>0.65989758618675654</c:v>
                </c:pt>
                <c:pt idx="1328">
                  <c:v>0.65989758618675654</c:v>
                </c:pt>
                <c:pt idx="1329">
                  <c:v>0.65989758618675654</c:v>
                </c:pt>
                <c:pt idx="1330">
                  <c:v>0.65989758618675654</c:v>
                </c:pt>
                <c:pt idx="1331">
                  <c:v>0.65989758618675654</c:v>
                </c:pt>
                <c:pt idx="1332">
                  <c:v>0.66220741118610982</c:v>
                </c:pt>
                <c:pt idx="1333">
                  <c:v>0.66220741118610982</c:v>
                </c:pt>
                <c:pt idx="1334">
                  <c:v>0.66220741118610982</c:v>
                </c:pt>
                <c:pt idx="1335">
                  <c:v>0.66220741118610982</c:v>
                </c:pt>
                <c:pt idx="1336">
                  <c:v>0.66220741118610982</c:v>
                </c:pt>
                <c:pt idx="1337">
                  <c:v>0.66220741118610982</c:v>
                </c:pt>
                <c:pt idx="1338">
                  <c:v>0.66220741118610982</c:v>
                </c:pt>
                <c:pt idx="1339">
                  <c:v>0.66220741118610982</c:v>
                </c:pt>
                <c:pt idx="1340">
                  <c:v>0.66220741118610982</c:v>
                </c:pt>
                <c:pt idx="1341">
                  <c:v>0.66220741118610982</c:v>
                </c:pt>
                <c:pt idx="1342">
                  <c:v>0.66220741118610982</c:v>
                </c:pt>
                <c:pt idx="1343">
                  <c:v>0.66220741118610982</c:v>
                </c:pt>
                <c:pt idx="1344">
                  <c:v>0.66220741118610982</c:v>
                </c:pt>
                <c:pt idx="1345">
                  <c:v>0.66220741118610982</c:v>
                </c:pt>
                <c:pt idx="1346">
                  <c:v>0.66220741118610982</c:v>
                </c:pt>
                <c:pt idx="1347">
                  <c:v>0.66220741118610982</c:v>
                </c:pt>
                <c:pt idx="1348">
                  <c:v>0.6991066740230002</c:v>
                </c:pt>
                <c:pt idx="1349">
                  <c:v>0.6991066740230002</c:v>
                </c:pt>
                <c:pt idx="1350">
                  <c:v>0.6991066740230002</c:v>
                </c:pt>
                <c:pt idx="1351">
                  <c:v>0.6991066740230002</c:v>
                </c:pt>
                <c:pt idx="1352">
                  <c:v>0.6991066740230002</c:v>
                </c:pt>
                <c:pt idx="1353">
                  <c:v>0.6991066740230002</c:v>
                </c:pt>
                <c:pt idx="1354">
                  <c:v>0.6991066740230002</c:v>
                </c:pt>
                <c:pt idx="1355">
                  <c:v>0.6991066740230002</c:v>
                </c:pt>
                <c:pt idx="1356">
                  <c:v>0.6991066740230002</c:v>
                </c:pt>
                <c:pt idx="1357">
                  <c:v>0.6991066740230002</c:v>
                </c:pt>
                <c:pt idx="1358">
                  <c:v>0.6991066740230002</c:v>
                </c:pt>
                <c:pt idx="1359">
                  <c:v>0.6991066740230002</c:v>
                </c:pt>
                <c:pt idx="1360">
                  <c:v>0.6991066740230002</c:v>
                </c:pt>
                <c:pt idx="1361">
                  <c:v>0.6991066740230002</c:v>
                </c:pt>
                <c:pt idx="1362">
                  <c:v>0.6991066740230002</c:v>
                </c:pt>
                <c:pt idx="1363">
                  <c:v>0.6991066740230002</c:v>
                </c:pt>
                <c:pt idx="1364">
                  <c:v>0.6991066740230002</c:v>
                </c:pt>
                <c:pt idx="1365">
                  <c:v>0.6991066740230002</c:v>
                </c:pt>
                <c:pt idx="1366">
                  <c:v>0.6991066740230002</c:v>
                </c:pt>
                <c:pt idx="1367">
                  <c:v>0.7372446427623216</c:v>
                </c:pt>
                <c:pt idx="1368">
                  <c:v>0.7372446427623216</c:v>
                </c:pt>
                <c:pt idx="1369">
                  <c:v>0.7372446427623216</c:v>
                </c:pt>
                <c:pt idx="1370">
                  <c:v>0.7372446427623216</c:v>
                </c:pt>
                <c:pt idx="1371">
                  <c:v>0.7372446427623216</c:v>
                </c:pt>
                <c:pt idx="1372">
                  <c:v>0.7372446427623216</c:v>
                </c:pt>
                <c:pt idx="1373">
                  <c:v>0.7372446427623216</c:v>
                </c:pt>
                <c:pt idx="1374">
                  <c:v>0.7372446427623216</c:v>
                </c:pt>
                <c:pt idx="1375">
                  <c:v>0.7372446427623216</c:v>
                </c:pt>
                <c:pt idx="1376">
                  <c:v>0.7372446427623216</c:v>
                </c:pt>
                <c:pt idx="1377">
                  <c:v>0.7372446427623216</c:v>
                </c:pt>
                <c:pt idx="1378">
                  <c:v>0.7372446427623216</c:v>
                </c:pt>
                <c:pt idx="1379">
                  <c:v>0.7372446427623216</c:v>
                </c:pt>
                <c:pt idx="1380">
                  <c:v>0.7372446427623216</c:v>
                </c:pt>
                <c:pt idx="1381">
                  <c:v>0.7372446427623216</c:v>
                </c:pt>
                <c:pt idx="1382">
                  <c:v>0.7372446427623216</c:v>
                </c:pt>
                <c:pt idx="1383">
                  <c:v>0.7372446427623216</c:v>
                </c:pt>
                <c:pt idx="1384">
                  <c:v>0.7372446427623216</c:v>
                </c:pt>
                <c:pt idx="1385">
                  <c:v>0.7372446427623216</c:v>
                </c:pt>
                <c:pt idx="1386">
                  <c:v>0.7372446427623216</c:v>
                </c:pt>
                <c:pt idx="1387">
                  <c:v>0.7372446427623216</c:v>
                </c:pt>
                <c:pt idx="1388">
                  <c:v>0.7372446427623216</c:v>
                </c:pt>
                <c:pt idx="1389">
                  <c:v>0.7372446427623216</c:v>
                </c:pt>
                <c:pt idx="1390">
                  <c:v>0.7372446427623216</c:v>
                </c:pt>
                <c:pt idx="1391">
                  <c:v>0.7372446427623216</c:v>
                </c:pt>
                <c:pt idx="1392">
                  <c:v>0.7372446427623216</c:v>
                </c:pt>
                <c:pt idx="1393">
                  <c:v>0.7372446427623216</c:v>
                </c:pt>
                <c:pt idx="1394">
                  <c:v>0.7372446427623216</c:v>
                </c:pt>
                <c:pt idx="1395">
                  <c:v>0.76479016775460884</c:v>
                </c:pt>
                <c:pt idx="1396">
                  <c:v>0.76479016775460884</c:v>
                </c:pt>
                <c:pt idx="1397">
                  <c:v>0.76479016775460884</c:v>
                </c:pt>
                <c:pt idx="1398">
                  <c:v>0.76479016775460884</c:v>
                </c:pt>
                <c:pt idx="1399">
                  <c:v>0.76479016775460884</c:v>
                </c:pt>
                <c:pt idx="1400">
                  <c:v>0.76479016775460884</c:v>
                </c:pt>
                <c:pt idx="1401">
                  <c:v>0.76479016775460884</c:v>
                </c:pt>
                <c:pt idx="1402">
                  <c:v>0.76479016775460884</c:v>
                </c:pt>
                <c:pt idx="1403">
                  <c:v>0.76479016775460884</c:v>
                </c:pt>
                <c:pt idx="1404">
                  <c:v>0.76479016775460884</c:v>
                </c:pt>
                <c:pt idx="1405">
                  <c:v>0.76479016775460884</c:v>
                </c:pt>
                <c:pt idx="1406">
                  <c:v>0.76479016775460884</c:v>
                </c:pt>
                <c:pt idx="1407">
                  <c:v>0.76479016775460884</c:v>
                </c:pt>
                <c:pt idx="1408">
                  <c:v>0.76479016775460884</c:v>
                </c:pt>
                <c:pt idx="1409">
                  <c:v>0.76479016775460884</c:v>
                </c:pt>
                <c:pt idx="1410">
                  <c:v>0.76479016775460884</c:v>
                </c:pt>
                <c:pt idx="1411">
                  <c:v>0.76479016775460884</c:v>
                </c:pt>
                <c:pt idx="1412">
                  <c:v>0.76479016775460884</c:v>
                </c:pt>
                <c:pt idx="1413">
                  <c:v>0.76479016775460884</c:v>
                </c:pt>
                <c:pt idx="1414">
                  <c:v>0.76479016775460884</c:v>
                </c:pt>
                <c:pt idx="1415">
                  <c:v>0.76479016775460884</c:v>
                </c:pt>
                <c:pt idx="1416">
                  <c:v>0.76479016775460884</c:v>
                </c:pt>
                <c:pt idx="1417">
                  <c:v>0.76479016775460884</c:v>
                </c:pt>
                <c:pt idx="1418">
                  <c:v>0.76479016775460884</c:v>
                </c:pt>
                <c:pt idx="1419">
                  <c:v>0.76479016775460884</c:v>
                </c:pt>
                <c:pt idx="1420">
                  <c:v>0.76479016775460884</c:v>
                </c:pt>
                <c:pt idx="1421">
                  <c:v>0.76479016775460884</c:v>
                </c:pt>
                <c:pt idx="1422">
                  <c:v>0.76479016775460884</c:v>
                </c:pt>
                <c:pt idx="1423">
                  <c:v>0.76479016775460884</c:v>
                </c:pt>
                <c:pt idx="1424">
                  <c:v>0.76479016775460884</c:v>
                </c:pt>
                <c:pt idx="1425">
                  <c:v>0.76479016775460884</c:v>
                </c:pt>
                <c:pt idx="1426">
                  <c:v>0.76479016775460884</c:v>
                </c:pt>
                <c:pt idx="1427">
                  <c:v>0.76479016775460884</c:v>
                </c:pt>
                <c:pt idx="1428">
                  <c:v>0.76479016775460884</c:v>
                </c:pt>
                <c:pt idx="1429">
                  <c:v>0.78204490524977766</c:v>
                </c:pt>
                <c:pt idx="1430">
                  <c:v>0.78204490524977766</c:v>
                </c:pt>
                <c:pt idx="1431">
                  <c:v>0.78204490524977766</c:v>
                </c:pt>
                <c:pt idx="1432">
                  <c:v>0.78204490524977766</c:v>
                </c:pt>
                <c:pt idx="1433">
                  <c:v>0.78204490524977766</c:v>
                </c:pt>
                <c:pt idx="1434">
                  <c:v>0.78204490524977766</c:v>
                </c:pt>
                <c:pt idx="1435">
                  <c:v>0.78204490524977766</c:v>
                </c:pt>
                <c:pt idx="1436">
                  <c:v>0.78204490524977766</c:v>
                </c:pt>
                <c:pt idx="1437">
                  <c:v>0.78204490524977766</c:v>
                </c:pt>
                <c:pt idx="1438">
                  <c:v>0.78204490524977766</c:v>
                </c:pt>
                <c:pt idx="1439">
                  <c:v>0.78204490524977766</c:v>
                </c:pt>
                <c:pt idx="1440">
                  <c:v>0.78401297287075433</c:v>
                </c:pt>
                <c:pt idx="1441">
                  <c:v>0.78401297287075433</c:v>
                </c:pt>
                <c:pt idx="1442">
                  <c:v>0.78401297287075433</c:v>
                </c:pt>
                <c:pt idx="1443">
                  <c:v>0.78401297287075433</c:v>
                </c:pt>
                <c:pt idx="1444">
                  <c:v>0.78401297287075433</c:v>
                </c:pt>
                <c:pt idx="1445">
                  <c:v>0.78401297287075433</c:v>
                </c:pt>
                <c:pt idx="1446">
                  <c:v>0.788109871741135</c:v>
                </c:pt>
                <c:pt idx="1447">
                  <c:v>0.788109871741135</c:v>
                </c:pt>
                <c:pt idx="1448">
                  <c:v>0.788109871741135</c:v>
                </c:pt>
                <c:pt idx="1449">
                  <c:v>0.788109871741135</c:v>
                </c:pt>
                <c:pt idx="1450">
                  <c:v>0.788109871741135</c:v>
                </c:pt>
                <c:pt idx="1451">
                  <c:v>0.788109871741135</c:v>
                </c:pt>
                <c:pt idx="1452">
                  <c:v>0.788109871741135</c:v>
                </c:pt>
                <c:pt idx="1453">
                  <c:v>0.788109871741135</c:v>
                </c:pt>
                <c:pt idx="1454">
                  <c:v>0.788109871741135</c:v>
                </c:pt>
                <c:pt idx="1455">
                  <c:v>0.788109871741135</c:v>
                </c:pt>
                <c:pt idx="1456">
                  <c:v>0.788109871741135</c:v>
                </c:pt>
                <c:pt idx="1457">
                  <c:v>0.788109871741135</c:v>
                </c:pt>
                <c:pt idx="1458">
                  <c:v>0.788109871741135</c:v>
                </c:pt>
                <c:pt idx="1459">
                  <c:v>0.788109871741135</c:v>
                </c:pt>
                <c:pt idx="1460">
                  <c:v>0.788109871741135</c:v>
                </c:pt>
                <c:pt idx="1461">
                  <c:v>0.788109871741135</c:v>
                </c:pt>
                <c:pt idx="1462">
                  <c:v>0.788109871741135</c:v>
                </c:pt>
                <c:pt idx="1463">
                  <c:v>0.788109871741135</c:v>
                </c:pt>
                <c:pt idx="1464">
                  <c:v>0.788109871741135</c:v>
                </c:pt>
                <c:pt idx="1465">
                  <c:v>0.788109871741135</c:v>
                </c:pt>
                <c:pt idx="1466">
                  <c:v>0.788109871741135</c:v>
                </c:pt>
                <c:pt idx="1467">
                  <c:v>0.788109871741135</c:v>
                </c:pt>
                <c:pt idx="1468">
                  <c:v>0.788109871741135</c:v>
                </c:pt>
                <c:pt idx="1469">
                  <c:v>0.788109871741135</c:v>
                </c:pt>
                <c:pt idx="1470">
                  <c:v>0.788109871741135</c:v>
                </c:pt>
                <c:pt idx="1471">
                  <c:v>0.788109871741135</c:v>
                </c:pt>
                <c:pt idx="1472">
                  <c:v>0.788109871741135</c:v>
                </c:pt>
                <c:pt idx="1473">
                  <c:v>0.788109871741135</c:v>
                </c:pt>
                <c:pt idx="1474">
                  <c:v>0.788109871741135</c:v>
                </c:pt>
                <c:pt idx="1475">
                  <c:v>0.788109871741135</c:v>
                </c:pt>
                <c:pt idx="1476">
                  <c:v>0.788109871741135</c:v>
                </c:pt>
                <c:pt idx="1477">
                  <c:v>0.788109871741135</c:v>
                </c:pt>
                <c:pt idx="1478">
                  <c:v>0.788109871741135</c:v>
                </c:pt>
                <c:pt idx="1479">
                  <c:v>0.788109871741135</c:v>
                </c:pt>
                <c:pt idx="1480">
                  <c:v>0.788109871741135</c:v>
                </c:pt>
                <c:pt idx="1481">
                  <c:v>0.788109871741135</c:v>
                </c:pt>
                <c:pt idx="1482">
                  <c:v>0.788109871741135</c:v>
                </c:pt>
                <c:pt idx="1483">
                  <c:v>0.788109871741135</c:v>
                </c:pt>
                <c:pt idx="1484">
                  <c:v>0.788109871741135</c:v>
                </c:pt>
                <c:pt idx="1485">
                  <c:v>0.788109871741135</c:v>
                </c:pt>
                <c:pt idx="1486">
                  <c:v>0.788109871741135</c:v>
                </c:pt>
                <c:pt idx="1487">
                  <c:v>0.788109871741135</c:v>
                </c:pt>
                <c:pt idx="1488">
                  <c:v>0.788109871741135</c:v>
                </c:pt>
                <c:pt idx="1489">
                  <c:v>0.788109871741135</c:v>
                </c:pt>
                <c:pt idx="1490">
                  <c:v>0.788109871741135</c:v>
                </c:pt>
                <c:pt idx="1491">
                  <c:v>0.788109871741135</c:v>
                </c:pt>
                <c:pt idx="1492">
                  <c:v>0.788109871741135</c:v>
                </c:pt>
                <c:pt idx="1493">
                  <c:v>0.788109871741135</c:v>
                </c:pt>
                <c:pt idx="1494">
                  <c:v>0.788109871741135</c:v>
                </c:pt>
                <c:pt idx="1495">
                  <c:v>0.788109871741135</c:v>
                </c:pt>
                <c:pt idx="1496">
                  <c:v>0.788109871741135</c:v>
                </c:pt>
                <c:pt idx="1497">
                  <c:v>0.788109871741135</c:v>
                </c:pt>
                <c:pt idx="1498">
                  <c:v>0.788109871741135</c:v>
                </c:pt>
                <c:pt idx="1499">
                  <c:v>0.788109871741135</c:v>
                </c:pt>
                <c:pt idx="1500">
                  <c:v>0.788109871741135</c:v>
                </c:pt>
                <c:pt idx="1501">
                  <c:v>0.788109871741135</c:v>
                </c:pt>
                <c:pt idx="1502">
                  <c:v>0.788109871741135</c:v>
                </c:pt>
                <c:pt idx="1503">
                  <c:v>0.788109871741135</c:v>
                </c:pt>
                <c:pt idx="1504">
                  <c:v>0.788109871741135</c:v>
                </c:pt>
                <c:pt idx="1505">
                  <c:v>0.788109871741135</c:v>
                </c:pt>
                <c:pt idx="1506">
                  <c:v>0.788109871741135</c:v>
                </c:pt>
                <c:pt idx="1507">
                  <c:v>0.788109871741135</c:v>
                </c:pt>
                <c:pt idx="1508">
                  <c:v>0.788109871741135</c:v>
                </c:pt>
                <c:pt idx="1509">
                  <c:v>0.788109871741135</c:v>
                </c:pt>
                <c:pt idx="1510">
                  <c:v>0.788109871741135</c:v>
                </c:pt>
                <c:pt idx="1511">
                  <c:v>0.788109871741135</c:v>
                </c:pt>
                <c:pt idx="1512">
                  <c:v>0.788109871741135</c:v>
                </c:pt>
                <c:pt idx="1513">
                  <c:v>0.788109871741135</c:v>
                </c:pt>
                <c:pt idx="1514">
                  <c:v>0.788109871741135</c:v>
                </c:pt>
                <c:pt idx="1515">
                  <c:v>0.788109871741135</c:v>
                </c:pt>
                <c:pt idx="1516">
                  <c:v>0.788109871741135</c:v>
                </c:pt>
                <c:pt idx="1517">
                  <c:v>0.788109871741135</c:v>
                </c:pt>
                <c:pt idx="1518">
                  <c:v>0.788109871741135</c:v>
                </c:pt>
                <c:pt idx="1519">
                  <c:v>0.788109871741135</c:v>
                </c:pt>
                <c:pt idx="1520">
                  <c:v>0.788109871741135</c:v>
                </c:pt>
                <c:pt idx="1521">
                  <c:v>0.788109871741135</c:v>
                </c:pt>
                <c:pt idx="1522">
                  <c:v>0.8107437865785474</c:v>
                </c:pt>
                <c:pt idx="1523">
                  <c:v>0.8107437865785474</c:v>
                </c:pt>
                <c:pt idx="1524">
                  <c:v>0.8107437865785474</c:v>
                </c:pt>
                <c:pt idx="1525">
                  <c:v>0.8107437865785474</c:v>
                </c:pt>
                <c:pt idx="1526">
                  <c:v>0.8107437865785474</c:v>
                </c:pt>
                <c:pt idx="1527">
                  <c:v>0.8107437865785474</c:v>
                </c:pt>
                <c:pt idx="1528">
                  <c:v>0.8107437865785474</c:v>
                </c:pt>
                <c:pt idx="1529">
                  <c:v>0.8107437865785474</c:v>
                </c:pt>
                <c:pt idx="1530">
                  <c:v>0.8107437865785474</c:v>
                </c:pt>
                <c:pt idx="1531">
                  <c:v>0.8107437865785474</c:v>
                </c:pt>
                <c:pt idx="1532">
                  <c:v>0.8107437865785474</c:v>
                </c:pt>
                <c:pt idx="1533">
                  <c:v>0.8107437865785474</c:v>
                </c:pt>
                <c:pt idx="1534">
                  <c:v>0.8107437865785474</c:v>
                </c:pt>
                <c:pt idx="1535">
                  <c:v>0.8107437865785474</c:v>
                </c:pt>
                <c:pt idx="1536">
                  <c:v>0.8107437865785474</c:v>
                </c:pt>
                <c:pt idx="1537">
                  <c:v>0.8107437865785474</c:v>
                </c:pt>
                <c:pt idx="1538">
                  <c:v>0.8107437865785474</c:v>
                </c:pt>
                <c:pt idx="1539">
                  <c:v>0.8107437865785474</c:v>
                </c:pt>
                <c:pt idx="1540">
                  <c:v>0.8107437865785474</c:v>
                </c:pt>
                <c:pt idx="1541">
                  <c:v>0.8107437865785474</c:v>
                </c:pt>
                <c:pt idx="1542">
                  <c:v>0.8107437865785474</c:v>
                </c:pt>
                <c:pt idx="1543">
                  <c:v>0.8107437865785474</c:v>
                </c:pt>
                <c:pt idx="1544">
                  <c:v>0.8107437865785474</c:v>
                </c:pt>
                <c:pt idx="1545">
                  <c:v>0.8107437865785474</c:v>
                </c:pt>
                <c:pt idx="1546">
                  <c:v>0.8107437865785474</c:v>
                </c:pt>
                <c:pt idx="1547">
                  <c:v>0.8107437865785474</c:v>
                </c:pt>
                <c:pt idx="1548">
                  <c:v>0.8107437865785474</c:v>
                </c:pt>
                <c:pt idx="1549">
                  <c:v>0.8107437865785474</c:v>
                </c:pt>
                <c:pt idx="1550">
                  <c:v>0.8107437865785474</c:v>
                </c:pt>
                <c:pt idx="1551">
                  <c:v>0.8107437865785474</c:v>
                </c:pt>
                <c:pt idx="1552">
                  <c:v>0.8107437865785474</c:v>
                </c:pt>
                <c:pt idx="1553">
                  <c:v>0.8107437865785474</c:v>
                </c:pt>
                <c:pt idx="1554">
                  <c:v>0.8107437865785474</c:v>
                </c:pt>
                <c:pt idx="1555">
                  <c:v>0.8107437865785474</c:v>
                </c:pt>
                <c:pt idx="1556">
                  <c:v>0.8107437865785474</c:v>
                </c:pt>
                <c:pt idx="1557">
                  <c:v>0.8107437865785474</c:v>
                </c:pt>
                <c:pt idx="1558">
                  <c:v>0.8107437865785474</c:v>
                </c:pt>
                <c:pt idx="1559">
                  <c:v>0.8107437865785474</c:v>
                </c:pt>
                <c:pt idx="1560">
                  <c:v>0.8107437865785474</c:v>
                </c:pt>
                <c:pt idx="1561">
                  <c:v>0.8107437865785474</c:v>
                </c:pt>
                <c:pt idx="1562">
                  <c:v>0.8107437865785474</c:v>
                </c:pt>
                <c:pt idx="1563">
                  <c:v>0.8107437865785474</c:v>
                </c:pt>
                <c:pt idx="1564">
                  <c:v>0.8107437865785474</c:v>
                </c:pt>
                <c:pt idx="1565">
                  <c:v>0.8107437865785474</c:v>
                </c:pt>
                <c:pt idx="1566">
                  <c:v>0.8107437865785474</c:v>
                </c:pt>
                <c:pt idx="1567">
                  <c:v>0.8107437865785474</c:v>
                </c:pt>
                <c:pt idx="1568">
                  <c:v>0.8107437865785474</c:v>
                </c:pt>
                <c:pt idx="1569">
                  <c:v>0.8107437865785474</c:v>
                </c:pt>
                <c:pt idx="1570">
                  <c:v>0.8107437865785474</c:v>
                </c:pt>
                <c:pt idx="1571">
                  <c:v>0.8107437865785474</c:v>
                </c:pt>
                <c:pt idx="1572">
                  <c:v>0.8107437865785474</c:v>
                </c:pt>
                <c:pt idx="1573">
                  <c:v>0.8107437865785474</c:v>
                </c:pt>
                <c:pt idx="1574">
                  <c:v>0.8107437865785474</c:v>
                </c:pt>
                <c:pt idx="1575">
                  <c:v>0.8107437865785474</c:v>
                </c:pt>
                <c:pt idx="1576">
                  <c:v>0.8107437865785474</c:v>
                </c:pt>
                <c:pt idx="1577">
                  <c:v>0.85890404481159033</c:v>
                </c:pt>
                <c:pt idx="1578">
                  <c:v>0.85890404481159033</c:v>
                </c:pt>
                <c:pt idx="1579">
                  <c:v>0.85890404481159033</c:v>
                </c:pt>
                <c:pt idx="1580">
                  <c:v>0.85890404481159033</c:v>
                </c:pt>
                <c:pt idx="1581">
                  <c:v>0.85890404481159033</c:v>
                </c:pt>
                <c:pt idx="1582">
                  <c:v>0.85890404481159033</c:v>
                </c:pt>
                <c:pt idx="1583">
                  <c:v>0.85890404481159033</c:v>
                </c:pt>
                <c:pt idx="1584">
                  <c:v>0.85890404481159033</c:v>
                </c:pt>
                <c:pt idx="1585">
                  <c:v>0.85890404481159033</c:v>
                </c:pt>
                <c:pt idx="1586">
                  <c:v>0.85890404481159033</c:v>
                </c:pt>
                <c:pt idx="1587">
                  <c:v>0.85890404481159033</c:v>
                </c:pt>
                <c:pt idx="1588">
                  <c:v>0.85890404481159033</c:v>
                </c:pt>
                <c:pt idx="1589">
                  <c:v>0.85890404481159033</c:v>
                </c:pt>
                <c:pt idx="1590">
                  <c:v>0.85890404481159033</c:v>
                </c:pt>
                <c:pt idx="1591">
                  <c:v>0.85890404481159033</c:v>
                </c:pt>
                <c:pt idx="1592">
                  <c:v>0.85890404481159033</c:v>
                </c:pt>
                <c:pt idx="1593">
                  <c:v>0.85890404481159033</c:v>
                </c:pt>
                <c:pt idx="1594">
                  <c:v>0.85890404481159033</c:v>
                </c:pt>
                <c:pt idx="1595">
                  <c:v>0.85890404481159033</c:v>
                </c:pt>
                <c:pt idx="1596">
                  <c:v>0.85890404481159033</c:v>
                </c:pt>
                <c:pt idx="1597">
                  <c:v>0.85890404481159033</c:v>
                </c:pt>
                <c:pt idx="1598">
                  <c:v>0.85890404481159033</c:v>
                </c:pt>
                <c:pt idx="1599">
                  <c:v>0.85890404481159033</c:v>
                </c:pt>
                <c:pt idx="1600">
                  <c:v>0.85890404481159033</c:v>
                </c:pt>
                <c:pt idx="1601">
                  <c:v>0.85890404481159033</c:v>
                </c:pt>
                <c:pt idx="1602">
                  <c:v>0.85890404481159033</c:v>
                </c:pt>
                <c:pt idx="1603">
                  <c:v>0.85890404481159033</c:v>
                </c:pt>
                <c:pt idx="1604">
                  <c:v>0.85890404481159033</c:v>
                </c:pt>
                <c:pt idx="1605">
                  <c:v>0.85890404481159033</c:v>
                </c:pt>
                <c:pt idx="1606">
                  <c:v>0.85890404481159033</c:v>
                </c:pt>
                <c:pt idx="1607">
                  <c:v>0.85890404481159033</c:v>
                </c:pt>
                <c:pt idx="1608">
                  <c:v>0.85890404481159033</c:v>
                </c:pt>
                <c:pt idx="1609">
                  <c:v>0.85890404481159033</c:v>
                </c:pt>
                <c:pt idx="1610">
                  <c:v>0.85890404481159033</c:v>
                </c:pt>
                <c:pt idx="1611">
                  <c:v>0.85890404481159033</c:v>
                </c:pt>
                <c:pt idx="1612">
                  <c:v>0.85890404481159033</c:v>
                </c:pt>
                <c:pt idx="1613">
                  <c:v>0.85890404481159033</c:v>
                </c:pt>
                <c:pt idx="1614">
                  <c:v>0.85890404481159033</c:v>
                </c:pt>
                <c:pt idx="1615">
                  <c:v>0.85890404481159033</c:v>
                </c:pt>
                <c:pt idx="1616">
                  <c:v>0.85890404481159033</c:v>
                </c:pt>
                <c:pt idx="1617">
                  <c:v>0.85890404481159033</c:v>
                </c:pt>
                <c:pt idx="1618">
                  <c:v>0.85890404481159033</c:v>
                </c:pt>
                <c:pt idx="1619">
                  <c:v>0.85890404481159033</c:v>
                </c:pt>
                <c:pt idx="1620">
                  <c:v>0.85890404481159033</c:v>
                </c:pt>
                <c:pt idx="1621">
                  <c:v>0.85890404481159033</c:v>
                </c:pt>
                <c:pt idx="1622">
                  <c:v>0.85890404481159033</c:v>
                </c:pt>
                <c:pt idx="1623">
                  <c:v>0.85890404481159033</c:v>
                </c:pt>
                <c:pt idx="1624">
                  <c:v>0.89295349402080648</c:v>
                </c:pt>
                <c:pt idx="1625">
                  <c:v>0.89295349402080648</c:v>
                </c:pt>
                <c:pt idx="1626">
                  <c:v>0.89295349402080648</c:v>
                </c:pt>
                <c:pt idx="1627">
                  <c:v>0.89295349402080648</c:v>
                </c:pt>
                <c:pt idx="1628">
                  <c:v>0.89295349402080648</c:v>
                </c:pt>
                <c:pt idx="1629">
                  <c:v>0.89295349402080648</c:v>
                </c:pt>
                <c:pt idx="1630">
                  <c:v>0.89295349402080648</c:v>
                </c:pt>
                <c:pt idx="1631">
                  <c:v>0.89295349402080648</c:v>
                </c:pt>
                <c:pt idx="1632">
                  <c:v>0.89295349402080648</c:v>
                </c:pt>
                <c:pt idx="1633">
                  <c:v>0.89295349402080648</c:v>
                </c:pt>
                <c:pt idx="1634">
                  <c:v>0.89295349402080648</c:v>
                </c:pt>
                <c:pt idx="1635">
                  <c:v>0.89295349402080648</c:v>
                </c:pt>
                <c:pt idx="1636">
                  <c:v>0.89295349402080648</c:v>
                </c:pt>
                <c:pt idx="1637">
                  <c:v>0.89295349402080648</c:v>
                </c:pt>
                <c:pt idx="1638">
                  <c:v>0.89295349402080648</c:v>
                </c:pt>
                <c:pt idx="1639">
                  <c:v>0.89295349402080648</c:v>
                </c:pt>
                <c:pt idx="1640">
                  <c:v>0.89295349402080648</c:v>
                </c:pt>
                <c:pt idx="1641">
                  <c:v>0.89295349402080648</c:v>
                </c:pt>
                <c:pt idx="1642">
                  <c:v>0.89295349402080648</c:v>
                </c:pt>
                <c:pt idx="1643">
                  <c:v>0.89295349402080648</c:v>
                </c:pt>
                <c:pt idx="1644">
                  <c:v>0.89295349402080648</c:v>
                </c:pt>
                <c:pt idx="1645">
                  <c:v>0.89295349402080648</c:v>
                </c:pt>
                <c:pt idx="1646">
                  <c:v>0.89295349402080648</c:v>
                </c:pt>
                <c:pt idx="1647">
                  <c:v>0.89295349402080648</c:v>
                </c:pt>
                <c:pt idx="1648">
                  <c:v>0.89295349402080648</c:v>
                </c:pt>
                <c:pt idx="1649">
                  <c:v>0.89295349402080648</c:v>
                </c:pt>
                <c:pt idx="1650">
                  <c:v>0.89295349402080648</c:v>
                </c:pt>
                <c:pt idx="1651">
                  <c:v>0.89295349402080648</c:v>
                </c:pt>
                <c:pt idx="1652">
                  <c:v>0.89295349402080648</c:v>
                </c:pt>
                <c:pt idx="1653">
                  <c:v>0.89295349402080648</c:v>
                </c:pt>
                <c:pt idx="1654">
                  <c:v>0.89295349402080648</c:v>
                </c:pt>
                <c:pt idx="1655">
                  <c:v>0.89295349402080648</c:v>
                </c:pt>
                <c:pt idx="1656">
                  <c:v>0.89295349402080648</c:v>
                </c:pt>
                <c:pt idx="1657">
                  <c:v>0.89295349402080648</c:v>
                </c:pt>
                <c:pt idx="1658">
                  <c:v>0.89295349402080648</c:v>
                </c:pt>
                <c:pt idx="1659">
                  <c:v>0.89295349402080648</c:v>
                </c:pt>
                <c:pt idx="1660">
                  <c:v>0.89295349402080648</c:v>
                </c:pt>
                <c:pt idx="1661">
                  <c:v>0.89295349402080648</c:v>
                </c:pt>
                <c:pt idx="1662">
                  <c:v>0.89295349402080648</c:v>
                </c:pt>
                <c:pt idx="1663">
                  <c:v>0.89295349402080648</c:v>
                </c:pt>
                <c:pt idx="1664">
                  <c:v>0.89295349402080648</c:v>
                </c:pt>
                <c:pt idx="1665">
                  <c:v>0.89295349402080648</c:v>
                </c:pt>
                <c:pt idx="1666">
                  <c:v>0.89295349402080648</c:v>
                </c:pt>
                <c:pt idx="1667">
                  <c:v>0.89295349402080648</c:v>
                </c:pt>
                <c:pt idx="1668">
                  <c:v>0.89295349402080648</c:v>
                </c:pt>
                <c:pt idx="1669">
                  <c:v>0.89295349402080648</c:v>
                </c:pt>
                <c:pt idx="1670">
                  <c:v>0.89295349402080648</c:v>
                </c:pt>
                <c:pt idx="1671">
                  <c:v>0.89295349402080648</c:v>
                </c:pt>
                <c:pt idx="1672">
                  <c:v>0.89295349402080648</c:v>
                </c:pt>
                <c:pt idx="1673">
                  <c:v>0.89295349402080648</c:v>
                </c:pt>
                <c:pt idx="1674">
                  <c:v>0.89295349402080648</c:v>
                </c:pt>
                <c:pt idx="1675">
                  <c:v>0.89295349402080648</c:v>
                </c:pt>
                <c:pt idx="1676">
                  <c:v>0.8968828060856785</c:v>
                </c:pt>
                <c:pt idx="1677">
                  <c:v>0.8968828060856785</c:v>
                </c:pt>
                <c:pt idx="1678">
                  <c:v>0.8968828060856785</c:v>
                </c:pt>
                <c:pt idx="1679">
                  <c:v>0.8968828060856785</c:v>
                </c:pt>
                <c:pt idx="1680">
                  <c:v>0.8968828060856785</c:v>
                </c:pt>
                <c:pt idx="1681">
                  <c:v>0.8968828060856785</c:v>
                </c:pt>
                <c:pt idx="1682">
                  <c:v>0.8968828060856785</c:v>
                </c:pt>
                <c:pt idx="1683">
                  <c:v>0.8968828060856785</c:v>
                </c:pt>
                <c:pt idx="1684">
                  <c:v>0.8968828060856785</c:v>
                </c:pt>
                <c:pt idx="1685">
                  <c:v>0.8968828060856785</c:v>
                </c:pt>
                <c:pt idx="1686">
                  <c:v>0.8968828060856785</c:v>
                </c:pt>
                <c:pt idx="1687">
                  <c:v>0.8968828060856785</c:v>
                </c:pt>
                <c:pt idx="1688">
                  <c:v>0.8968828060856785</c:v>
                </c:pt>
                <c:pt idx="1689">
                  <c:v>0.8968828060856785</c:v>
                </c:pt>
                <c:pt idx="1690">
                  <c:v>0.8968828060856785</c:v>
                </c:pt>
                <c:pt idx="1691">
                  <c:v>0.8968828060856785</c:v>
                </c:pt>
                <c:pt idx="1692">
                  <c:v>0.8968828060856785</c:v>
                </c:pt>
                <c:pt idx="1693">
                  <c:v>0.8968828060856785</c:v>
                </c:pt>
                <c:pt idx="1694">
                  <c:v>0.8968828060856785</c:v>
                </c:pt>
                <c:pt idx="1695">
                  <c:v>0.8968828060856785</c:v>
                </c:pt>
                <c:pt idx="1696">
                  <c:v>0.8968828060856785</c:v>
                </c:pt>
                <c:pt idx="1697">
                  <c:v>0.8968828060856785</c:v>
                </c:pt>
                <c:pt idx="1698">
                  <c:v>0.8968828060856785</c:v>
                </c:pt>
                <c:pt idx="1699">
                  <c:v>0.90268932978196936</c:v>
                </c:pt>
                <c:pt idx="1700">
                  <c:v>0.90268932978196936</c:v>
                </c:pt>
                <c:pt idx="1701">
                  <c:v>0.90268932978196936</c:v>
                </c:pt>
                <c:pt idx="1702">
                  <c:v>0.90268932978196936</c:v>
                </c:pt>
                <c:pt idx="1703">
                  <c:v>0.90268932978196936</c:v>
                </c:pt>
                <c:pt idx="1704">
                  <c:v>0.90268932978196936</c:v>
                </c:pt>
                <c:pt idx="1705">
                  <c:v>0.90268932978196936</c:v>
                </c:pt>
                <c:pt idx="1706">
                  <c:v>0.90268932978196936</c:v>
                </c:pt>
                <c:pt idx="1707">
                  <c:v>0.90268932978196936</c:v>
                </c:pt>
                <c:pt idx="1708">
                  <c:v>0.90268932978196936</c:v>
                </c:pt>
                <c:pt idx="1709">
                  <c:v>0.90268932978196936</c:v>
                </c:pt>
                <c:pt idx="1710">
                  <c:v>0.90268932978196936</c:v>
                </c:pt>
                <c:pt idx="1711">
                  <c:v>0.90268932978196936</c:v>
                </c:pt>
                <c:pt idx="1712">
                  <c:v>0.90268932978196936</c:v>
                </c:pt>
                <c:pt idx="1713">
                  <c:v>0.90268932978196936</c:v>
                </c:pt>
                <c:pt idx="1714">
                  <c:v>0.90268932978196936</c:v>
                </c:pt>
                <c:pt idx="1715">
                  <c:v>0.90268932978196936</c:v>
                </c:pt>
                <c:pt idx="1716">
                  <c:v>0.90268932978196936</c:v>
                </c:pt>
                <c:pt idx="1717">
                  <c:v>0.90268932978196936</c:v>
                </c:pt>
                <c:pt idx="1718">
                  <c:v>0.90268932978196936</c:v>
                </c:pt>
                <c:pt idx="1719">
                  <c:v>0.90268932978196936</c:v>
                </c:pt>
                <c:pt idx="1720">
                  <c:v>0.90268932978196936</c:v>
                </c:pt>
                <c:pt idx="1721">
                  <c:v>0.90268932978196936</c:v>
                </c:pt>
                <c:pt idx="1722">
                  <c:v>0.90268932978196936</c:v>
                </c:pt>
                <c:pt idx="1723">
                  <c:v>0.90268932978196936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EF-480A-874E-2D02D21F8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204031"/>
        <c:axId val="1482209855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valAx>
        <c:axId val="148220985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(Kw/h(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204031"/>
        <c:crosses val="max"/>
        <c:crossBetween val="midCat"/>
      </c:valAx>
      <c:valAx>
        <c:axId val="14822040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22098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06841304956289"/>
          <c:y val="0.24098910119228201"/>
          <c:w val="0.32450644386761501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WLTC_class_3!$BF$8:$BF$1809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1.0716815129188377E-3</c:v>
                </c:pt>
                <c:pt idx="36">
                  <c:v>2.0854406116754681E-2</c:v>
                </c:pt>
                <c:pt idx="37">
                  <c:v>2.0854406116754681E-2</c:v>
                </c:pt>
                <c:pt idx="38">
                  <c:v>2.0854406116754681E-2</c:v>
                </c:pt>
                <c:pt idx="39">
                  <c:v>2.0854406116754681E-2</c:v>
                </c:pt>
                <c:pt idx="40">
                  <c:v>2.0854406116754681E-2</c:v>
                </c:pt>
                <c:pt idx="41">
                  <c:v>2.0854406116754681E-2</c:v>
                </c:pt>
                <c:pt idx="42">
                  <c:v>2.0854406116754681E-2</c:v>
                </c:pt>
                <c:pt idx="43">
                  <c:v>2.0854406116754681E-2</c:v>
                </c:pt>
                <c:pt idx="44">
                  <c:v>2.0854406116754681E-2</c:v>
                </c:pt>
                <c:pt idx="45">
                  <c:v>2.0854406116754681E-2</c:v>
                </c:pt>
                <c:pt idx="46">
                  <c:v>2.0854406116754681E-2</c:v>
                </c:pt>
                <c:pt idx="47">
                  <c:v>2.0854406116754681E-2</c:v>
                </c:pt>
                <c:pt idx="48">
                  <c:v>2.0854406116754681E-2</c:v>
                </c:pt>
                <c:pt idx="49">
                  <c:v>2.0854406116754681E-2</c:v>
                </c:pt>
                <c:pt idx="50">
                  <c:v>2.0854406116754681E-2</c:v>
                </c:pt>
                <c:pt idx="51">
                  <c:v>2.0854406116754681E-2</c:v>
                </c:pt>
                <c:pt idx="52">
                  <c:v>2.0854406116754681E-2</c:v>
                </c:pt>
                <c:pt idx="53">
                  <c:v>2.0854406116754681E-2</c:v>
                </c:pt>
                <c:pt idx="54">
                  <c:v>2.0854406116754681E-2</c:v>
                </c:pt>
                <c:pt idx="55">
                  <c:v>2.0854406116754681E-2</c:v>
                </c:pt>
                <c:pt idx="56">
                  <c:v>2.0854406116754681E-2</c:v>
                </c:pt>
                <c:pt idx="57">
                  <c:v>2.0854406116754681E-2</c:v>
                </c:pt>
                <c:pt idx="58">
                  <c:v>2.0854406116754681E-2</c:v>
                </c:pt>
                <c:pt idx="59">
                  <c:v>2.0854406116754681E-2</c:v>
                </c:pt>
                <c:pt idx="60">
                  <c:v>2.0854406116754681E-2</c:v>
                </c:pt>
                <c:pt idx="61">
                  <c:v>2.0854406116754681E-2</c:v>
                </c:pt>
                <c:pt idx="62">
                  <c:v>2.0854406116754681E-2</c:v>
                </c:pt>
                <c:pt idx="63">
                  <c:v>2.0854406116754681E-2</c:v>
                </c:pt>
                <c:pt idx="64">
                  <c:v>2.0854406116754681E-2</c:v>
                </c:pt>
                <c:pt idx="65">
                  <c:v>2.0854406116754681E-2</c:v>
                </c:pt>
                <c:pt idx="66">
                  <c:v>2.0854406116754681E-2</c:v>
                </c:pt>
                <c:pt idx="67">
                  <c:v>2.0854406116754681E-2</c:v>
                </c:pt>
                <c:pt idx="68">
                  <c:v>2.0854406116754681E-2</c:v>
                </c:pt>
                <c:pt idx="69">
                  <c:v>2.0854406116754681E-2</c:v>
                </c:pt>
                <c:pt idx="70">
                  <c:v>2.0854406116754681E-2</c:v>
                </c:pt>
                <c:pt idx="71">
                  <c:v>2.0854406116754681E-2</c:v>
                </c:pt>
                <c:pt idx="72">
                  <c:v>2.0854406116754681E-2</c:v>
                </c:pt>
                <c:pt idx="73">
                  <c:v>2.0854406116754681E-2</c:v>
                </c:pt>
                <c:pt idx="74">
                  <c:v>2.0854406116754681E-2</c:v>
                </c:pt>
                <c:pt idx="75">
                  <c:v>2.0854406116754681E-2</c:v>
                </c:pt>
                <c:pt idx="76">
                  <c:v>2.0854406116754681E-2</c:v>
                </c:pt>
                <c:pt idx="77">
                  <c:v>2.0854406116754681E-2</c:v>
                </c:pt>
                <c:pt idx="78">
                  <c:v>2.0854406116754681E-2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3.953135706638624E-2</c:v>
                </c:pt>
                <c:pt idx="138">
                  <c:v>3.953135706638624E-2</c:v>
                </c:pt>
                <c:pt idx="139">
                  <c:v>3.953135706638624E-2</c:v>
                </c:pt>
                <c:pt idx="140">
                  <c:v>3.953135706638624E-2</c:v>
                </c:pt>
                <c:pt idx="141">
                  <c:v>3.953135706638624E-2</c:v>
                </c:pt>
                <c:pt idx="142">
                  <c:v>3.953135706638624E-2</c:v>
                </c:pt>
                <c:pt idx="143">
                  <c:v>3.953135706638624E-2</c:v>
                </c:pt>
                <c:pt idx="144">
                  <c:v>3.953135706638624E-2</c:v>
                </c:pt>
                <c:pt idx="145">
                  <c:v>3.953135706638624E-2</c:v>
                </c:pt>
                <c:pt idx="146">
                  <c:v>3.953135706638624E-2</c:v>
                </c:pt>
                <c:pt idx="147">
                  <c:v>3.953135706638624E-2</c:v>
                </c:pt>
                <c:pt idx="148">
                  <c:v>3.953135706638624E-2</c:v>
                </c:pt>
                <c:pt idx="149">
                  <c:v>3.953135706638624E-2</c:v>
                </c:pt>
                <c:pt idx="150">
                  <c:v>4.8437877550003526E-2</c:v>
                </c:pt>
                <c:pt idx="151">
                  <c:v>4.8437877550003526E-2</c:v>
                </c:pt>
                <c:pt idx="152">
                  <c:v>4.8437877550003526E-2</c:v>
                </c:pt>
                <c:pt idx="153">
                  <c:v>4.8437877550003526E-2</c:v>
                </c:pt>
                <c:pt idx="154">
                  <c:v>4.8437877550003526E-2</c:v>
                </c:pt>
                <c:pt idx="155">
                  <c:v>4.8437877550003526E-2</c:v>
                </c:pt>
                <c:pt idx="156">
                  <c:v>4.8437877550003526E-2</c:v>
                </c:pt>
                <c:pt idx="157">
                  <c:v>4.8437877550003526E-2</c:v>
                </c:pt>
                <c:pt idx="158">
                  <c:v>4.8437877550003526E-2</c:v>
                </c:pt>
                <c:pt idx="159">
                  <c:v>4.8437877550003526E-2</c:v>
                </c:pt>
                <c:pt idx="160">
                  <c:v>4.8437877550003526E-2</c:v>
                </c:pt>
                <c:pt idx="161">
                  <c:v>4.8437877550003526E-2</c:v>
                </c:pt>
                <c:pt idx="162">
                  <c:v>4.8437877550003526E-2</c:v>
                </c:pt>
                <c:pt idx="163">
                  <c:v>4.8437877550003526E-2</c:v>
                </c:pt>
                <c:pt idx="164">
                  <c:v>4.8437877550003526E-2</c:v>
                </c:pt>
                <c:pt idx="165">
                  <c:v>4.8437877550003526E-2</c:v>
                </c:pt>
                <c:pt idx="166">
                  <c:v>4.8437877550003526E-2</c:v>
                </c:pt>
                <c:pt idx="167">
                  <c:v>4.8437877550003526E-2</c:v>
                </c:pt>
                <c:pt idx="168">
                  <c:v>4.8437877550003526E-2</c:v>
                </c:pt>
                <c:pt idx="169">
                  <c:v>4.8437877550003526E-2</c:v>
                </c:pt>
                <c:pt idx="170">
                  <c:v>5.8181733536858578E-2</c:v>
                </c:pt>
                <c:pt idx="171">
                  <c:v>5.8181733536858578E-2</c:v>
                </c:pt>
                <c:pt idx="172">
                  <c:v>5.8181733536858578E-2</c:v>
                </c:pt>
                <c:pt idx="173">
                  <c:v>5.8181733536858578E-2</c:v>
                </c:pt>
                <c:pt idx="174">
                  <c:v>5.8181733536858578E-2</c:v>
                </c:pt>
                <c:pt idx="175">
                  <c:v>5.8181733536858578E-2</c:v>
                </c:pt>
                <c:pt idx="176">
                  <c:v>5.8181733536858578E-2</c:v>
                </c:pt>
                <c:pt idx="177">
                  <c:v>5.8181733536858578E-2</c:v>
                </c:pt>
                <c:pt idx="178">
                  <c:v>5.8181733536858578E-2</c:v>
                </c:pt>
                <c:pt idx="179">
                  <c:v>5.8181733536858578E-2</c:v>
                </c:pt>
                <c:pt idx="180">
                  <c:v>6.6946044645515679E-2</c:v>
                </c:pt>
                <c:pt idx="181">
                  <c:v>6.6946044645515679E-2</c:v>
                </c:pt>
                <c:pt idx="182">
                  <c:v>6.6946044645515679E-2</c:v>
                </c:pt>
                <c:pt idx="183">
                  <c:v>6.6946044645515679E-2</c:v>
                </c:pt>
                <c:pt idx="184">
                  <c:v>6.6946044645515679E-2</c:v>
                </c:pt>
                <c:pt idx="185">
                  <c:v>6.6946044645515679E-2</c:v>
                </c:pt>
                <c:pt idx="186">
                  <c:v>6.6946044645515679E-2</c:v>
                </c:pt>
                <c:pt idx="187">
                  <c:v>6.6946044645515679E-2</c:v>
                </c:pt>
                <c:pt idx="188">
                  <c:v>6.6946044645515679E-2</c:v>
                </c:pt>
                <c:pt idx="189">
                  <c:v>6.6946044645515679E-2</c:v>
                </c:pt>
                <c:pt idx="190">
                  <c:v>6.6946044645515679E-2</c:v>
                </c:pt>
                <c:pt idx="191">
                  <c:v>6.6946044645515679E-2</c:v>
                </c:pt>
                <c:pt idx="192">
                  <c:v>6.6946044645515679E-2</c:v>
                </c:pt>
                <c:pt idx="193">
                  <c:v>6.6946044645515679E-2</c:v>
                </c:pt>
                <c:pt idx="194">
                  <c:v>6.6946044645515679E-2</c:v>
                </c:pt>
                <c:pt idx="195">
                  <c:v>6.6946044645515679E-2</c:v>
                </c:pt>
                <c:pt idx="196">
                  <c:v>6.6946044645515679E-2</c:v>
                </c:pt>
                <c:pt idx="197">
                  <c:v>6.6946044645515679E-2</c:v>
                </c:pt>
                <c:pt idx="198">
                  <c:v>6.6946044645515679E-2</c:v>
                </c:pt>
                <c:pt idx="199">
                  <c:v>6.6946044645515679E-2</c:v>
                </c:pt>
                <c:pt idx="200">
                  <c:v>6.6946044645515679E-2</c:v>
                </c:pt>
                <c:pt idx="201">
                  <c:v>6.6946044645515679E-2</c:v>
                </c:pt>
                <c:pt idx="202">
                  <c:v>6.6946044645515679E-2</c:v>
                </c:pt>
                <c:pt idx="203">
                  <c:v>6.6946044645515679E-2</c:v>
                </c:pt>
                <c:pt idx="204">
                  <c:v>6.6946044645515679E-2</c:v>
                </c:pt>
                <c:pt idx="205">
                  <c:v>6.6946044645515679E-2</c:v>
                </c:pt>
                <c:pt idx="206">
                  <c:v>6.6946044645515679E-2</c:v>
                </c:pt>
                <c:pt idx="207">
                  <c:v>6.6946044645515679E-2</c:v>
                </c:pt>
                <c:pt idx="208">
                  <c:v>6.6946044645515679E-2</c:v>
                </c:pt>
                <c:pt idx="209">
                  <c:v>6.6946044645515679E-2</c:v>
                </c:pt>
                <c:pt idx="210">
                  <c:v>6.6946044645515679E-2</c:v>
                </c:pt>
                <c:pt idx="211">
                  <c:v>6.6946044645515679E-2</c:v>
                </c:pt>
                <c:pt idx="212">
                  <c:v>6.6946044645515679E-2</c:v>
                </c:pt>
                <c:pt idx="213">
                  <c:v>6.6946044645515679E-2</c:v>
                </c:pt>
                <c:pt idx="214">
                  <c:v>6.6946044645515679E-2</c:v>
                </c:pt>
                <c:pt idx="215">
                  <c:v>6.6946044645515679E-2</c:v>
                </c:pt>
                <c:pt idx="216">
                  <c:v>6.6946044645515679E-2</c:v>
                </c:pt>
                <c:pt idx="217">
                  <c:v>6.6946044645515679E-2</c:v>
                </c:pt>
                <c:pt idx="218">
                  <c:v>6.6946044645515679E-2</c:v>
                </c:pt>
                <c:pt idx="219">
                  <c:v>6.6946044645515679E-2</c:v>
                </c:pt>
                <c:pt idx="220">
                  <c:v>6.6946044645515679E-2</c:v>
                </c:pt>
                <c:pt idx="221">
                  <c:v>6.6946044645515679E-2</c:v>
                </c:pt>
                <c:pt idx="222">
                  <c:v>6.6946044645515679E-2</c:v>
                </c:pt>
                <c:pt idx="223">
                  <c:v>6.6946044645515679E-2</c:v>
                </c:pt>
                <c:pt idx="224">
                  <c:v>6.6946044645515679E-2</c:v>
                </c:pt>
                <c:pt idx="225">
                  <c:v>6.6946044645515679E-2</c:v>
                </c:pt>
                <c:pt idx="226">
                  <c:v>6.6946044645515679E-2</c:v>
                </c:pt>
                <c:pt idx="227">
                  <c:v>6.6946044645515679E-2</c:v>
                </c:pt>
                <c:pt idx="228">
                  <c:v>6.6946044645515679E-2</c:v>
                </c:pt>
                <c:pt idx="229">
                  <c:v>6.6946044645515679E-2</c:v>
                </c:pt>
                <c:pt idx="230">
                  <c:v>6.6946044645515679E-2</c:v>
                </c:pt>
                <c:pt idx="231">
                  <c:v>0.10264203421885416</c:v>
                </c:pt>
                <c:pt idx="232">
                  <c:v>0.10264203421885416</c:v>
                </c:pt>
                <c:pt idx="233">
                  <c:v>0.10264203421885416</c:v>
                </c:pt>
                <c:pt idx="234">
                  <c:v>0.10264203421885416</c:v>
                </c:pt>
                <c:pt idx="235">
                  <c:v>0.10264203421885416</c:v>
                </c:pt>
                <c:pt idx="236">
                  <c:v>0.10264203421885416</c:v>
                </c:pt>
                <c:pt idx="237">
                  <c:v>0.10264203421885416</c:v>
                </c:pt>
                <c:pt idx="238">
                  <c:v>0.10264203421885416</c:v>
                </c:pt>
                <c:pt idx="239">
                  <c:v>0.10264203421885416</c:v>
                </c:pt>
                <c:pt idx="240">
                  <c:v>0.10264203421885416</c:v>
                </c:pt>
                <c:pt idx="241">
                  <c:v>0.10264203421885416</c:v>
                </c:pt>
                <c:pt idx="242">
                  <c:v>0.10264203421885416</c:v>
                </c:pt>
                <c:pt idx="243">
                  <c:v>0.10264203421885416</c:v>
                </c:pt>
                <c:pt idx="244">
                  <c:v>0.10264203421885416</c:v>
                </c:pt>
                <c:pt idx="245">
                  <c:v>0.10264203421885416</c:v>
                </c:pt>
                <c:pt idx="246">
                  <c:v>0.10264203421885416</c:v>
                </c:pt>
                <c:pt idx="247">
                  <c:v>0.10264203421885416</c:v>
                </c:pt>
                <c:pt idx="248">
                  <c:v>0.10264203421885416</c:v>
                </c:pt>
                <c:pt idx="249">
                  <c:v>0.10264203421885416</c:v>
                </c:pt>
                <c:pt idx="250">
                  <c:v>0.10264203421885416</c:v>
                </c:pt>
                <c:pt idx="251">
                  <c:v>0.10264203421885416</c:v>
                </c:pt>
                <c:pt idx="252">
                  <c:v>0.10264203421885416</c:v>
                </c:pt>
                <c:pt idx="253">
                  <c:v>0.10264203421885416</c:v>
                </c:pt>
                <c:pt idx="254">
                  <c:v>0.10264203421885416</c:v>
                </c:pt>
                <c:pt idx="255">
                  <c:v>0.10264203421885416</c:v>
                </c:pt>
                <c:pt idx="256">
                  <c:v>0.10264203421885416</c:v>
                </c:pt>
                <c:pt idx="257">
                  <c:v>0.10264203421885416</c:v>
                </c:pt>
                <c:pt idx="258">
                  <c:v>0.10264203421885416</c:v>
                </c:pt>
                <c:pt idx="259">
                  <c:v>0.10264203421885416</c:v>
                </c:pt>
                <c:pt idx="260">
                  <c:v>0.10264203421885416</c:v>
                </c:pt>
                <c:pt idx="261">
                  <c:v>0.10264203421885416</c:v>
                </c:pt>
                <c:pt idx="262">
                  <c:v>0.10264203421885416</c:v>
                </c:pt>
                <c:pt idx="263">
                  <c:v>0.10264203421885416</c:v>
                </c:pt>
                <c:pt idx="264">
                  <c:v>0.10264203421885416</c:v>
                </c:pt>
                <c:pt idx="265">
                  <c:v>0.10264203421885416</c:v>
                </c:pt>
                <c:pt idx="266">
                  <c:v>0.10264203421885416</c:v>
                </c:pt>
                <c:pt idx="267">
                  <c:v>0.10264203421885416</c:v>
                </c:pt>
                <c:pt idx="268">
                  <c:v>0.10264203421885416</c:v>
                </c:pt>
                <c:pt idx="269">
                  <c:v>0.10264203421885416</c:v>
                </c:pt>
                <c:pt idx="270">
                  <c:v>0.10264203421885416</c:v>
                </c:pt>
                <c:pt idx="271">
                  <c:v>0.12308714567146285</c:v>
                </c:pt>
                <c:pt idx="272">
                  <c:v>0.12308714567146285</c:v>
                </c:pt>
                <c:pt idx="273">
                  <c:v>0.12308714567146285</c:v>
                </c:pt>
                <c:pt idx="274">
                  <c:v>0.12308714567146285</c:v>
                </c:pt>
                <c:pt idx="275">
                  <c:v>0.12308714567146285</c:v>
                </c:pt>
                <c:pt idx="276">
                  <c:v>0.12308714567146285</c:v>
                </c:pt>
                <c:pt idx="277">
                  <c:v>0.12308714567146285</c:v>
                </c:pt>
                <c:pt idx="278">
                  <c:v>0.12308714567146285</c:v>
                </c:pt>
                <c:pt idx="279">
                  <c:v>0.12308714567146285</c:v>
                </c:pt>
                <c:pt idx="280">
                  <c:v>0.12308714567146285</c:v>
                </c:pt>
                <c:pt idx="281">
                  <c:v>0.12308714567146285</c:v>
                </c:pt>
                <c:pt idx="282">
                  <c:v>0.12308714567146285</c:v>
                </c:pt>
                <c:pt idx="283">
                  <c:v>0.12308714567146285</c:v>
                </c:pt>
                <c:pt idx="284">
                  <c:v>0.12308714567146285</c:v>
                </c:pt>
                <c:pt idx="285">
                  <c:v>0.12308714567146285</c:v>
                </c:pt>
                <c:pt idx="286">
                  <c:v>0.12308714567146285</c:v>
                </c:pt>
                <c:pt idx="287">
                  <c:v>0.12308714567146285</c:v>
                </c:pt>
                <c:pt idx="288">
                  <c:v>0.12308714567146285</c:v>
                </c:pt>
                <c:pt idx="289">
                  <c:v>0.12308714567146285</c:v>
                </c:pt>
                <c:pt idx="290">
                  <c:v>0.12308714567146285</c:v>
                </c:pt>
                <c:pt idx="291">
                  <c:v>0.12666811659059909</c:v>
                </c:pt>
                <c:pt idx="292">
                  <c:v>0.12666811659059909</c:v>
                </c:pt>
                <c:pt idx="293">
                  <c:v>0.12666811659059909</c:v>
                </c:pt>
                <c:pt idx="294">
                  <c:v>0.12666811659059909</c:v>
                </c:pt>
                <c:pt idx="295">
                  <c:v>0.12666811659059909</c:v>
                </c:pt>
                <c:pt idx="296">
                  <c:v>0.12666811659059909</c:v>
                </c:pt>
                <c:pt idx="297">
                  <c:v>0.12666811659059909</c:v>
                </c:pt>
                <c:pt idx="298">
                  <c:v>0.12666811659059909</c:v>
                </c:pt>
                <c:pt idx="299">
                  <c:v>0.12666811659059909</c:v>
                </c:pt>
                <c:pt idx="300">
                  <c:v>0.15100172075045235</c:v>
                </c:pt>
                <c:pt idx="301">
                  <c:v>0.15100172075045235</c:v>
                </c:pt>
                <c:pt idx="302">
                  <c:v>0.15100172075045235</c:v>
                </c:pt>
                <c:pt idx="303">
                  <c:v>0.15100172075045235</c:v>
                </c:pt>
                <c:pt idx="304">
                  <c:v>0.15100172075045235</c:v>
                </c:pt>
                <c:pt idx="305">
                  <c:v>0.15100172075045235</c:v>
                </c:pt>
                <c:pt idx="306">
                  <c:v>0.15100172075045235</c:v>
                </c:pt>
                <c:pt idx="307">
                  <c:v>0.15100172075045235</c:v>
                </c:pt>
                <c:pt idx="308">
                  <c:v>0.15100172075045235</c:v>
                </c:pt>
                <c:pt idx="309">
                  <c:v>0.15100172075045235</c:v>
                </c:pt>
                <c:pt idx="310">
                  <c:v>0.15100172075045235</c:v>
                </c:pt>
                <c:pt idx="311">
                  <c:v>0.15100172075045235</c:v>
                </c:pt>
                <c:pt idx="312">
                  <c:v>0.15100172075045235</c:v>
                </c:pt>
                <c:pt idx="313">
                  <c:v>0.15100172075045235</c:v>
                </c:pt>
                <c:pt idx="314">
                  <c:v>0.15100172075045235</c:v>
                </c:pt>
                <c:pt idx="315">
                  <c:v>0.15100172075045235</c:v>
                </c:pt>
                <c:pt idx="316">
                  <c:v>0.15100172075045235</c:v>
                </c:pt>
                <c:pt idx="317">
                  <c:v>0.15100172075045235</c:v>
                </c:pt>
                <c:pt idx="318">
                  <c:v>0.15100172075045235</c:v>
                </c:pt>
                <c:pt idx="319">
                  <c:v>0.15100172075045235</c:v>
                </c:pt>
                <c:pt idx="320">
                  <c:v>0.15100172075045235</c:v>
                </c:pt>
                <c:pt idx="321">
                  <c:v>0.15100172075045235</c:v>
                </c:pt>
                <c:pt idx="322">
                  <c:v>0.15100172075045235</c:v>
                </c:pt>
                <c:pt idx="323">
                  <c:v>0.15100172075045235</c:v>
                </c:pt>
                <c:pt idx="324">
                  <c:v>0.15100172075045235</c:v>
                </c:pt>
                <c:pt idx="325">
                  <c:v>0.15100172075045235</c:v>
                </c:pt>
                <c:pt idx="326">
                  <c:v>0.15100172075045235</c:v>
                </c:pt>
                <c:pt idx="327">
                  <c:v>0.15100172075045235</c:v>
                </c:pt>
                <c:pt idx="328">
                  <c:v>0.15100172075045235</c:v>
                </c:pt>
                <c:pt idx="329">
                  <c:v>0.15100172075045235</c:v>
                </c:pt>
                <c:pt idx="330">
                  <c:v>0.15100172075045235</c:v>
                </c:pt>
                <c:pt idx="331">
                  <c:v>0.15100172075045235</c:v>
                </c:pt>
                <c:pt idx="332">
                  <c:v>0.15100172075045235</c:v>
                </c:pt>
                <c:pt idx="333">
                  <c:v>0.15100172075045235</c:v>
                </c:pt>
                <c:pt idx="334">
                  <c:v>0.15100172075045235</c:v>
                </c:pt>
                <c:pt idx="335">
                  <c:v>0.15100172075045235</c:v>
                </c:pt>
                <c:pt idx="336">
                  <c:v>0.15100172075045235</c:v>
                </c:pt>
                <c:pt idx="337">
                  <c:v>0.15100172075045235</c:v>
                </c:pt>
                <c:pt idx="338">
                  <c:v>0.15100172075045235</c:v>
                </c:pt>
                <c:pt idx="339">
                  <c:v>0.15100172075045235</c:v>
                </c:pt>
                <c:pt idx="340">
                  <c:v>0.15100172075045235</c:v>
                </c:pt>
                <c:pt idx="341">
                  <c:v>0.15100172075045235</c:v>
                </c:pt>
                <c:pt idx="342">
                  <c:v>0.15100172075045235</c:v>
                </c:pt>
                <c:pt idx="343">
                  <c:v>0.15100172075045235</c:v>
                </c:pt>
                <c:pt idx="344">
                  <c:v>0.15100172075045235</c:v>
                </c:pt>
                <c:pt idx="345">
                  <c:v>0.15100172075045235</c:v>
                </c:pt>
                <c:pt idx="346">
                  <c:v>0.15100172075045235</c:v>
                </c:pt>
                <c:pt idx="347">
                  <c:v>0.15100172075045235</c:v>
                </c:pt>
                <c:pt idx="348">
                  <c:v>0.15100172075045235</c:v>
                </c:pt>
                <c:pt idx="349">
                  <c:v>0.15100172075045235</c:v>
                </c:pt>
                <c:pt idx="350">
                  <c:v>0.15100172075045235</c:v>
                </c:pt>
                <c:pt idx="351">
                  <c:v>0.15100172075045235</c:v>
                </c:pt>
                <c:pt idx="352">
                  <c:v>0.15100172075045235</c:v>
                </c:pt>
                <c:pt idx="353">
                  <c:v>0.15100172075045235</c:v>
                </c:pt>
                <c:pt idx="354">
                  <c:v>0.15100172075045235</c:v>
                </c:pt>
                <c:pt idx="355">
                  <c:v>0.15100172075045235</c:v>
                </c:pt>
                <c:pt idx="356">
                  <c:v>0.15100172075045235</c:v>
                </c:pt>
                <c:pt idx="357">
                  <c:v>0.15539189653047311</c:v>
                </c:pt>
                <c:pt idx="358">
                  <c:v>0.15539189653047311</c:v>
                </c:pt>
                <c:pt idx="359">
                  <c:v>0.15539189653047311</c:v>
                </c:pt>
                <c:pt idx="360">
                  <c:v>0.15539189653047311</c:v>
                </c:pt>
                <c:pt idx="361">
                  <c:v>0.15539189653047311</c:v>
                </c:pt>
                <c:pt idx="362">
                  <c:v>0.15539189653047311</c:v>
                </c:pt>
                <c:pt idx="363">
                  <c:v>0.15539189653047311</c:v>
                </c:pt>
                <c:pt idx="364">
                  <c:v>0.15539189653047311</c:v>
                </c:pt>
                <c:pt idx="365">
                  <c:v>0.15539189653047311</c:v>
                </c:pt>
                <c:pt idx="366">
                  <c:v>0.15539189653047311</c:v>
                </c:pt>
                <c:pt idx="367">
                  <c:v>0.15539189653047311</c:v>
                </c:pt>
                <c:pt idx="368">
                  <c:v>0.15539189653047311</c:v>
                </c:pt>
                <c:pt idx="369">
                  <c:v>0.15539189653047311</c:v>
                </c:pt>
                <c:pt idx="370">
                  <c:v>0.15539189653047311</c:v>
                </c:pt>
                <c:pt idx="371">
                  <c:v>0.16257718081665568</c:v>
                </c:pt>
                <c:pt idx="372">
                  <c:v>0.16257718081665568</c:v>
                </c:pt>
                <c:pt idx="373">
                  <c:v>0.16257718081665568</c:v>
                </c:pt>
                <c:pt idx="374">
                  <c:v>0.16257718081665568</c:v>
                </c:pt>
                <c:pt idx="375">
                  <c:v>0.16257718081665568</c:v>
                </c:pt>
                <c:pt idx="376">
                  <c:v>0.16257718081665568</c:v>
                </c:pt>
                <c:pt idx="377">
                  <c:v>0.16257718081665568</c:v>
                </c:pt>
                <c:pt idx="378">
                  <c:v>0.16257718081665568</c:v>
                </c:pt>
                <c:pt idx="379">
                  <c:v>0.16257718081665568</c:v>
                </c:pt>
                <c:pt idx="380">
                  <c:v>0.16257718081665568</c:v>
                </c:pt>
                <c:pt idx="381">
                  <c:v>0.16257718081665568</c:v>
                </c:pt>
                <c:pt idx="382">
                  <c:v>0.16257718081665568</c:v>
                </c:pt>
                <c:pt idx="383">
                  <c:v>0.16257718081665568</c:v>
                </c:pt>
                <c:pt idx="384">
                  <c:v>0.16257718081665568</c:v>
                </c:pt>
                <c:pt idx="385">
                  <c:v>0.16257718081665568</c:v>
                </c:pt>
                <c:pt idx="386">
                  <c:v>0.16257718081665568</c:v>
                </c:pt>
                <c:pt idx="387">
                  <c:v>0.16257718081665568</c:v>
                </c:pt>
                <c:pt idx="388">
                  <c:v>0.16257718081665568</c:v>
                </c:pt>
                <c:pt idx="389">
                  <c:v>0.16257718081665568</c:v>
                </c:pt>
                <c:pt idx="390">
                  <c:v>0.16257718081665568</c:v>
                </c:pt>
                <c:pt idx="391">
                  <c:v>0.16257718081665568</c:v>
                </c:pt>
                <c:pt idx="392">
                  <c:v>0.16257718081665568</c:v>
                </c:pt>
                <c:pt idx="393">
                  <c:v>0.16257718081665568</c:v>
                </c:pt>
                <c:pt idx="394">
                  <c:v>0.16257718081665568</c:v>
                </c:pt>
                <c:pt idx="395">
                  <c:v>0.16257718081665568</c:v>
                </c:pt>
                <c:pt idx="396">
                  <c:v>0.16257718081665568</c:v>
                </c:pt>
                <c:pt idx="397">
                  <c:v>0.16257718081665568</c:v>
                </c:pt>
                <c:pt idx="398">
                  <c:v>0.16257718081665568</c:v>
                </c:pt>
                <c:pt idx="399">
                  <c:v>0.16257718081665568</c:v>
                </c:pt>
                <c:pt idx="400">
                  <c:v>0.16257718081665568</c:v>
                </c:pt>
                <c:pt idx="401">
                  <c:v>0.16810934097135669</c:v>
                </c:pt>
                <c:pt idx="402">
                  <c:v>0.16810934097135669</c:v>
                </c:pt>
                <c:pt idx="403">
                  <c:v>0.16810934097135669</c:v>
                </c:pt>
                <c:pt idx="404">
                  <c:v>0.16810934097135669</c:v>
                </c:pt>
                <c:pt idx="405">
                  <c:v>0.16810934097135669</c:v>
                </c:pt>
                <c:pt idx="406">
                  <c:v>0.16810934097135669</c:v>
                </c:pt>
                <c:pt idx="407">
                  <c:v>0.16810934097135669</c:v>
                </c:pt>
                <c:pt idx="408">
                  <c:v>0.16810934097135669</c:v>
                </c:pt>
                <c:pt idx="409">
                  <c:v>0.16810934097135669</c:v>
                </c:pt>
                <c:pt idx="410">
                  <c:v>0.16810934097135669</c:v>
                </c:pt>
                <c:pt idx="411">
                  <c:v>0.16810934097135669</c:v>
                </c:pt>
                <c:pt idx="412">
                  <c:v>0.16810934097135669</c:v>
                </c:pt>
                <c:pt idx="413">
                  <c:v>0.16810934097135669</c:v>
                </c:pt>
                <c:pt idx="414">
                  <c:v>0.16810934097135669</c:v>
                </c:pt>
                <c:pt idx="415">
                  <c:v>0.16810934097135669</c:v>
                </c:pt>
                <c:pt idx="416">
                  <c:v>0.16810934097135669</c:v>
                </c:pt>
                <c:pt idx="417">
                  <c:v>0.16810934097135669</c:v>
                </c:pt>
                <c:pt idx="418">
                  <c:v>0.16933475963420802</c:v>
                </c:pt>
                <c:pt idx="419">
                  <c:v>0.16933475963420802</c:v>
                </c:pt>
                <c:pt idx="420">
                  <c:v>0.16933475963420802</c:v>
                </c:pt>
                <c:pt idx="421">
                  <c:v>0.16933475963420802</c:v>
                </c:pt>
                <c:pt idx="422">
                  <c:v>0.16933475963420802</c:v>
                </c:pt>
                <c:pt idx="423">
                  <c:v>0.16933475963420802</c:v>
                </c:pt>
                <c:pt idx="424">
                  <c:v>0.16933475963420802</c:v>
                </c:pt>
                <c:pt idx="425">
                  <c:v>0.16933475963420802</c:v>
                </c:pt>
                <c:pt idx="426">
                  <c:v>0.16933475963420802</c:v>
                </c:pt>
                <c:pt idx="427">
                  <c:v>0.16933475963420802</c:v>
                </c:pt>
                <c:pt idx="428">
                  <c:v>0.16933475963420802</c:v>
                </c:pt>
                <c:pt idx="429">
                  <c:v>0.16933475963420802</c:v>
                </c:pt>
                <c:pt idx="430">
                  <c:v>0.18276863766864096</c:v>
                </c:pt>
                <c:pt idx="431">
                  <c:v>0.18276863766864096</c:v>
                </c:pt>
                <c:pt idx="432">
                  <c:v>0.18276863766864096</c:v>
                </c:pt>
                <c:pt idx="433">
                  <c:v>0.18276863766864096</c:v>
                </c:pt>
                <c:pt idx="434">
                  <c:v>0.18276863766864096</c:v>
                </c:pt>
                <c:pt idx="435">
                  <c:v>0.18276863766864096</c:v>
                </c:pt>
                <c:pt idx="436">
                  <c:v>0.18276863766864096</c:v>
                </c:pt>
                <c:pt idx="437">
                  <c:v>0.18276863766864096</c:v>
                </c:pt>
                <c:pt idx="438">
                  <c:v>0.18276863766864096</c:v>
                </c:pt>
                <c:pt idx="439">
                  <c:v>0.18276863766864096</c:v>
                </c:pt>
                <c:pt idx="440">
                  <c:v>0.18276863766864096</c:v>
                </c:pt>
                <c:pt idx="441">
                  <c:v>0.18276863766864096</c:v>
                </c:pt>
                <c:pt idx="442">
                  <c:v>0.18276863766864096</c:v>
                </c:pt>
                <c:pt idx="443">
                  <c:v>0.18276863766864096</c:v>
                </c:pt>
                <c:pt idx="444">
                  <c:v>0.18276863766864096</c:v>
                </c:pt>
                <c:pt idx="445">
                  <c:v>0.18276863766864096</c:v>
                </c:pt>
                <c:pt idx="446">
                  <c:v>0.18276863766864096</c:v>
                </c:pt>
                <c:pt idx="447">
                  <c:v>0.18276863766864096</c:v>
                </c:pt>
                <c:pt idx="448">
                  <c:v>0.18276863766864096</c:v>
                </c:pt>
                <c:pt idx="449">
                  <c:v>0.18276863766864096</c:v>
                </c:pt>
                <c:pt idx="450">
                  <c:v>0.18276863766864096</c:v>
                </c:pt>
                <c:pt idx="451">
                  <c:v>0.18276863766864096</c:v>
                </c:pt>
                <c:pt idx="452">
                  <c:v>0.18276863766864096</c:v>
                </c:pt>
                <c:pt idx="453">
                  <c:v>0.18276863766864096</c:v>
                </c:pt>
                <c:pt idx="454">
                  <c:v>0.18276863766864096</c:v>
                </c:pt>
                <c:pt idx="455">
                  <c:v>0.18276863766864096</c:v>
                </c:pt>
                <c:pt idx="456">
                  <c:v>0.18276863766864096</c:v>
                </c:pt>
                <c:pt idx="457">
                  <c:v>0.18276863766864096</c:v>
                </c:pt>
                <c:pt idx="458">
                  <c:v>0.18276863766864096</c:v>
                </c:pt>
                <c:pt idx="459">
                  <c:v>0.18276863766864096</c:v>
                </c:pt>
                <c:pt idx="460">
                  <c:v>0.18276863766864096</c:v>
                </c:pt>
                <c:pt idx="461">
                  <c:v>0.18276863766864096</c:v>
                </c:pt>
                <c:pt idx="462">
                  <c:v>0.18276863766864096</c:v>
                </c:pt>
                <c:pt idx="463">
                  <c:v>0.18276863766864096</c:v>
                </c:pt>
                <c:pt idx="464">
                  <c:v>0.18276863766864096</c:v>
                </c:pt>
                <c:pt idx="465">
                  <c:v>0.18276863766864096</c:v>
                </c:pt>
                <c:pt idx="466">
                  <c:v>0.18276863766864096</c:v>
                </c:pt>
                <c:pt idx="467">
                  <c:v>0.18276863766864096</c:v>
                </c:pt>
                <c:pt idx="468">
                  <c:v>0.18276863766864096</c:v>
                </c:pt>
                <c:pt idx="469">
                  <c:v>0.18276863766864096</c:v>
                </c:pt>
                <c:pt idx="470">
                  <c:v>0.18276863766864096</c:v>
                </c:pt>
                <c:pt idx="471">
                  <c:v>0.18276863766864096</c:v>
                </c:pt>
                <c:pt idx="472">
                  <c:v>0.18276863766864096</c:v>
                </c:pt>
                <c:pt idx="473">
                  <c:v>0.18276863766864096</c:v>
                </c:pt>
                <c:pt idx="474">
                  <c:v>0.18276863766864096</c:v>
                </c:pt>
                <c:pt idx="475">
                  <c:v>0.18276863766864096</c:v>
                </c:pt>
                <c:pt idx="476">
                  <c:v>0.18276863766864096</c:v>
                </c:pt>
                <c:pt idx="477">
                  <c:v>0.18276863766864096</c:v>
                </c:pt>
                <c:pt idx="478">
                  <c:v>0.18276863766864096</c:v>
                </c:pt>
                <c:pt idx="479">
                  <c:v>0.18276863766864096</c:v>
                </c:pt>
                <c:pt idx="480">
                  <c:v>0.18276863766864096</c:v>
                </c:pt>
                <c:pt idx="481">
                  <c:v>0.18276863766864096</c:v>
                </c:pt>
                <c:pt idx="482">
                  <c:v>0.18276863766864096</c:v>
                </c:pt>
                <c:pt idx="483">
                  <c:v>0.18276863766864096</c:v>
                </c:pt>
                <c:pt idx="484">
                  <c:v>0.18276863766864096</c:v>
                </c:pt>
                <c:pt idx="485">
                  <c:v>0.18276863766864096</c:v>
                </c:pt>
                <c:pt idx="486">
                  <c:v>0.18276863766864096</c:v>
                </c:pt>
                <c:pt idx="487">
                  <c:v>0.18276863766864096</c:v>
                </c:pt>
                <c:pt idx="488">
                  <c:v>0.18276863766864096</c:v>
                </c:pt>
                <c:pt idx="489">
                  <c:v>0.18276863766864096</c:v>
                </c:pt>
                <c:pt idx="490">
                  <c:v>0.18276863766864096</c:v>
                </c:pt>
                <c:pt idx="491">
                  <c:v>0.18276863766864096</c:v>
                </c:pt>
                <c:pt idx="492">
                  <c:v>0.18276863766864096</c:v>
                </c:pt>
                <c:pt idx="493">
                  <c:v>0.18276863766864096</c:v>
                </c:pt>
                <c:pt idx="494">
                  <c:v>0.18276863766864096</c:v>
                </c:pt>
                <c:pt idx="495">
                  <c:v>0.18276863766864096</c:v>
                </c:pt>
                <c:pt idx="496">
                  <c:v>0.18276863766864096</c:v>
                </c:pt>
                <c:pt idx="497">
                  <c:v>0.18276863766864096</c:v>
                </c:pt>
                <c:pt idx="498">
                  <c:v>0.18276863766864096</c:v>
                </c:pt>
                <c:pt idx="499">
                  <c:v>0.18276863766864096</c:v>
                </c:pt>
                <c:pt idx="500">
                  <c:v>0.18276863766864096</c:v>
                </c:pt>
                <c:pt idx="501">
                  <c:v>0.18276863766864096</c:v>
                </c:pt>
                <c:pt idx="502">
                  <c:v>0.18276863766864096</c:v>
                </c:pt>
                <c:pt idx="503">
                  <c:v>0.18276863766864096</c:v>
                </c:pt>
                <c:pt idx="504">
                  <c:v>0.18276863766864096</c:v>
                </c:pt>
                <c:pt idx="505">
                  <c:v>0.18276863766864096</c:v>
                </c:pt>
                <c:pt idx="506">
                  <c:v>0.18276863766864096</c:v>
                </c:pt>
                <c:pt idx="507">
                  <c:v>0.18276863766864096</c:v>
                </c:pt>
                <c:pt idx="508">
                  <c:v>0.18276863766864096</c:v>
                </c:pt>
                <c:pt idx="509">
                  <c:v>0.18276863766864096</c:v>
                </c:pt>
                <c:pt idx="510">
                  <c:v>0.18276863766864096</c:v>
                </c:pt>
                <c:pt idx="511">
                  <c:v>0.18276863766864096</c:v>
                </c:pt>
                <c:pt idx="512">
                  <c:v>0.18276863766864096</c:v>
                </c:pt>
                <c:pt idx="513">
                  <c:v>0.18276863766864096</c:v>
                </c:pt>
                <c:pt idx="514">
                  <c:v>0.18276863766864096</c:v>
                </c:pt>
                <c:pt idx="515">
                  <c:v>0.18276863766864096</c:v>
                </c:pt>
                <c:pt idx="516">
                  <c:v>0.18276863766864096</c:v>
                </c:pt>
                <c:pt idx="517">
                  <c:v>0.18276863766864096</c:v>
                </c:pt>
                <c:pt idx="518">
                  <c:v>0.18850980251078345</c:v>
                </c:pt>
                <c:pt idx="519">
                  <c:v>0.18850980251078345</c:v>
                </c:pt>
                <c:pt idx="520">
                  <c:v>0.18850980251078345</c:v>
                </c:pt>
                <c:pt idx="521">
                  <c:v>0.18850980251078345</c:v>
                </c:pt>
                <c:pt idx="522">
                  <c:v>0.18850980251078345</c:v>
                </c:pt>
                <c:pt idx="523">
                  <c:v>0.18850980251078345</c:v>
                </c:pt>
                <c:pt idx="524">
                  <c:v>0.18850980251078345</c:v>
                </c:pt>
                <c:pt idx="525">
                  <c:v>0.18850980251078345</c:v>
                </c:pt>
                <c:pt idx="526">
                  <c:v>0.18850980251078345</c:v>
                </c:pt>
                <c:pt idx="527">
                  <c:v>0.18850980251078345</c:v>
                </c:pt>
                <c:pt idx="528">
                  <c:v>0.18850980251078345</c:v>
                </c:pt>
                <c:pt idx="529">
                  <c:v>0.18850980251078345</c:v>
                </c:pt>
                <c:pt idx="530">
                  <c:v>0.18850980251078345</c:v>
                </c:pt>
                <c:pt idx="531">
                  <c:v>0.18850980251078345</c:v>
                </c:pt>
                <c:pt idx="532">
                  <c:v>0.18850980251078345</c:v>
                </c:pt>
                <c:pt idx="533">
                  <c:v>0.18850980251078345</c:v>
                </c:pt>
                <c:pt idx="534">
                  <c:v>0.18850980251078345</c:v>
                </c:pt>
                <c:pt idx="535">
                  <c:v>0.18850980251078345</c:v>
                </c:pt>
                <c:pt idx="536">
                  <c:v>0.18850980251078345</c:v>
                </c:pt>
                <c:pt idx="537">
                  <c:v>0.18850980251078345</c:v>
                </c:pt>
                <c:pt idx="538">
                  <c:v>0.18850980251078345</c:v>
                </c:pt>
                <c:pt idx="539">
                  <c:v>0.18850980251078345</c:v>
                </c:pt>
                <c:pt idx="540">
                  <c:v>0.18850980251078345</c:v>
                </c:pt>
                <c:pt idx="541">
                  <c:v>0.18850980251078345</c:v>
                </c:pt>
                <c:pt idx="542">
                  <c:v>0.19364083167601343</c:v>
                </c:pt>
                <c:pt idx="543">
                  <c:v>0.19364083167601343</c:v>
                </c:pt>
                <c:pt idx="544">
                  <c:v>0.19364083167601343</c:v>
                </c:pt>
                <c:pt idx="545">
                  <c:v>0.19364083167601343</c:v>
                </c:pt>
                <c:pt idx="546">
                  <c:v>0.19364083167601343</c:v>
                </c:pt>
                <c:pt idx="547">
                  <c:v>0.19364083167601343</c:v>
                </c:pt>
                <c:pt idx="548">
                  <c:v>0.19364083167601343</c:v>
                </c:pt>
                <c:pt idx="549">
                  <c:v>0.19364083167601343</c:v>
                </c:pt>
                <c:pt idx="550">
                  <c:v>0.19364083167601343</c:v>
                </c:pt>
                <c:pt idx="551">
                  <c:v>0.19364083167601343</c:v>
                </c:pt>
                <c:pt idx="552">
                  <c:v>0.19364083167601343</c:v>
                </c:pt>
                <c:pt idx="553">
                  <c:v>0.19364083167601343</c:v>
                </c:pt>
                <c:pt idx="554">
                  <c:v>0.19364083167601343</c:v>
                </c:pt>
                <c:pt idx="555">
                  <c:v>0.19364083167601343</c:v>
                </c:pt>
                <c:pt idx="556">
                  <c:v>0.19364083167601343</c:v>
                </c:pt>
                <c:pt idx="557">
                  <c:v>0.19364083167601343</c:v>
                </c:pt>
                <c:pt idx="558">
                  <c:v>0.19364083167601343</c:v>
                </c:pt>
                <c:pt idx="559">
                  <c:v>0.19364083167601343</c:v>
                </c:pt>
                <c:pt idx="560">
                  <c:v>0.19364083167601343</c:v>
                </c:pt>
                <c:pt idx="561">
                  <c:v>0.19364083167601343</c:v>
                </c:pt>
                <c:pt idx="562">
                  <c:v>0.19364083167601343</c:v>
                </c:pt>
                <c:pt idx="563">
                  <c:v>0.19710030216115587</c:v>
                </c:pt>
                <c:pt idx="564">
                  <c:v>0.19710030216115587</c:v>
                </c:pt>
                <c:pt idx="565">
                  <c:v>0.19710030216115587</c:v>
                </c:pt>
                <c:pt idx="566">
                  <c:v>0.19710030216115587</c:v>
                </c:pt>
                <c:pt idx="567">
                  <c:v>0.19710030216115587</c:v>
                </c:pt>
                <c:pt idx="568">
                  <c:v>0.19710030216115587</c:v>
                </c:pt>
                <c:pt idx="569">
                  <c:v>0.19710030216115587</c:v>
                </c:pt>
                <c:pt idx="570">
                  <c:v>0.19710030216115587</c:v>
                </c:pt>
                <c:pt idx="571">
                  <c:v>0.19710030216115587</c:v>
                </c:pt>
                <c:pt idx="572">
                  <c:v>0.19710030216115587</c:v>
                </c:pt>
                <c:pt idx="573">
                  <c:v>0.19710030216115587</c:v>
                </c:pt>
                <c:pt idx="574">
                  <c:v>0.19710030216115587</c:v>
                </c:pt>
                <c:pt idx="575">
                  <c:v>0.19710030216115587</c:v>
                </c:pt>
                <c:pt idx="576">
                  <c:v>0.19710030216115587</c:v>
                </c:pt>
                <c:pt idx="577">
                  <c:v>0.19710030216115587</c:v>
                </c:pt>
                <c:pt idx="578">
                  <c:v>0.19710030216115587</c:v>
                </c:pt>
                <c:pt idx="579">
                  <c:v>0.19710030216115587</c:v>
                </c:pt>
                <c:pt idx="580">
                  <c:v>0.19710030216115587</c:v>
                </c:pt>
                <c:pt idx="581">
                  <c:v>0.19710030216115587</c:v>
                </c:pt>
                <c:pt idx="582">
                  <c:v>0.19710030216115587</c:v>
                </c:pt>
                <c:pt idx="583">
                  <c:v>0.19710030216115587</c:v>
                </c:pt>
                <c:pt idx="584">
                  <c:v>0.19710030216115587</c:v>
                </c:pt>
                <c:pt idx="585">
                  <c:v>0.19710030216115587</c:v>
                </c:pt>
                <c:pt idx="586">
                  <c:v>0.19710030216115587</c:v>
                </c:pt>
                <c:pt idx="587">
                  <c:v>0.19710030216115587</c:v>
                </c:pt>
                <c:pt idx="588">
                  <c:v>0.19710030216115587</c:v>
                </c:pt>
                <c:pt idx="589">
                  <c:v>0.19710030216115587</c:v>
                </c:pt>
                <c:pt idx="590">
                  <c:v>0.19710030216115587</c:v>
                </c:pt>
                <c:pt idx="591">
                  <c:v>0.19710030216115587</c:v>
                </c:pt>
                <c:pt idx="592">
                  <c:v>0.19710030216115587</c:v>
                </c:pt>
                <c:pt idx="593">
                  <c:v>0.19710030216115587</c:v>
                </c:pt>
                <c:pt idx="594">
                  <c:v>0.19710030216115587</c:v>
                </c:pt>
                <c:pt idx="595">
                  <c:v>0.19710030216115587</c:v>
                </c:pt>
                <c:pt idx="596">
                  <c:v>0.19710030216115587</c:v>
                </c:pt>
                <c:pt idx="597">
                  <c:v>0.19710030216115587</c:v>
                </c:pt>
                <c:pt idx="598">
                  <c:v>0.19710030216115587</c:v>
                </c:pt>
                <c:pt idx="599">
                  <c:v>0.19710030216115587</c:v>
                </c:pt>
                <c:pt idx="600">
                  <c:v>0.19710030216115587</c:v>
                </c:pt>
                <c:pt idx="601">
                  <c:v>0.19710030216115587</c:v>
                </c:pt>
                <c:pt idx="602">
                  <c:v>0.19710030216115587</c:v>
                </c:pt>
                <c:pt idx="603">
                  <c:v>0.19710030216115587</c:v>
                </c:pt>
                <c:pt idx="604">
                  <c:v>0.19710030216115587</c:v>
                </c:pt>
                <c:pt idx="605">
                  <c:v>0.19710030216115587</c:v>
                </c:pt>
                <c:pt idx="606">
                  <c:v>0.19710030216115587</c:v>
                </c:pt>
                <c:pt idx="607">
                  <c:v>0.19710030216115587</c:v>
                </c:pt>
                <c:pt idx="608">
                  <c:v>0.19710030216115587</c:v>
                </c:pt>
                <c:pt idx="609">
                  <c:v>0.19710030216115587</c:v>
                </c:pt>
                <c:pt idx="610">
                  <c:v>0.19710030216115587</c:v>
                </c:pt>
                <c:pt idx="611">
                  <c:v>0.19710030216115587</c:v>
                </c:pt>
                <c:pt idx="612">
                  <c:v>0.19710030216115587</c:v>
                </c:pt>
                <c:pt idx="613">
                  <c:v>0.19710030216115587</c:v>
                </c:pt>
                <c:pt idx="614">
                  <c:v>0.20199862507645103</c:v>
                </c:pt>
                <c:pt idx="615">
                  <c:v>0.20199862507645103</c:v>
                </c:pt>
                <c:pt idx="616">
                  <c:v>0.20199862507645103</c:v>
                </c:pt>
                <c:pt idx="617">
                  <c:v>0.20199862507645103</c:v>
                </c:pt>
                <c:pt idx="618">
                  <c:v>0.20199862507645103</c:v>
                </c:pt>
                <c:pt idx="619">
                  <c:v>0.20199862507645103</c:v>
                </c:pt>
                <c:pt idx="620">
                  <c:v>0.20199862507645103</c:v>
                </c:pt>
                <c:pt idx="621">
                  <c:v>0.20199862507645103</c:v>
                </c:pt>
                <c:pt idx="622">
                  <c:v>0.20199862507645103</c:v>
                </c:pt>
                <c:pt idx="623">
                  <c:v>0.20199862507645103</c:v>
                </c:pt>
                <c:pt idx="624">
                  <c:v>0.20199862507645103</c:v>
                </c:pt>
                <c:pt idx="625">
                  <c:v>0.20199862507645103</c:v>
                </c:pt>
                <c:pt idx="626">
                  <c:v>0.20199862507645103</c:v>
                </c:pt>
                <c:pt idx="627">
                  <c:v>0.20199862507645103</c:v>
                </c:pt>
                <c:pt idx="628">
                  <c:v>0.20199862507645103</c:v>
                </c:pt>
                <c:pt idx="629">
                  <c:v>0.20199862507645103</c:v>
                </c:pt>
                <c:pt idx="630">
                  <c:v>0.20199862507645103</c:v>
                </c:pt>
                <c:pt idx="631">
                  <c:v>0.20199862507645103</c:v>
                </c:pt>
                <c:pt idx="632">
                  <c:v>0.20199862507645103</c:v>
                </c:pt>
                <c:pt idx="633">
                  <c:v>0.20199862507645103</c:v>
                </c:pt>
                <c:pt idx="634">
                  <c:v>0.20199862507645103</c:v>
                </c:pt>
                <c:pt idx="635">
                  <c:v>0.20199862507645103</c:v>
                </c:pt>
                <c:pt idx="636">
                  <c:v>0.20199862507645103</c:v>
                </c:pt>
                <c:pt idx="637">
                  <c:v>0.20199862507645103</c:v>
                </c:pt>
                <c:pt idx="638">
                  <c:v>0.20250425840964278</c:v>
                </c:pt>
                <c:pt idx="639">
                  <c:v>0.20250425840964278</c:v>
                </c:pt>
                <c:pt idx="640">
                  <c:v>0.20250425840964278</c:v>
                </c:pt>
                <c:pt idx="641">
                  <c:v>0.20250425840964278</c:v>
                </c:pt>
                <c:pt idx="642">
                  <c:v>0.20250425840964278</c:v>
                </c:pt>
                <c:pt idx="643">
                  <c:v>0.20250425840964278</c:v>
                </c:pt>
                <c:pt idx="644">
                  <c:v>0.20250425840964278</c:v>
                </c:pt>
                <c:pt idx="645">
                  <c:v>0.20250425840964278</c:v>
                </c:pt>
                <c:pt idx="646">
                  <c:v>0.20250425840964278</c:v>
                </c:pt>
                <c:pt idx="647">
                  <c:v>0.20250425840964278</c:v>
                </c:pt>
                <c:pt idx="648">
                  <c:v>0.20250425840964278</c:v>
                </c:pt>
                <c:pt idx="649">
                  <c:v>0.23953627393746829</c:v>
                </c:pt>
                <c:pt idx="650">
                  <c:v>0.23953627393746829</c:v>
                </c:pt>
                <c:pt idx="651">
                  <c:v>0.23953627393746829</c:v>
                </c:pt>
                <c:pt idx="652">
                  <c:v>0.23953627393746829</c:v>
                </c:pt>
                <c:pt idx="653">
                  <c:v>0.23953627393746829</c:v>
                </c:pt>
                <c:pt idx="654">
                  <c:v>0.23953627393746829</c:v>
                </c:pt>
                <c:pt idx="655">
                  <c:v>0.23953627393746829</c:v>
                </c:pt>
                <c:pt idx="656">
                  <c:v>0.23953627393746829</c:v>
                </c:pt>
                <c:pt idx="657">
                  <c:v>0.23953627393746829</c:v>
                </c:pt>
                <c:pt idx="658">
                  <c:v>0.23953627393746829</c:v>
                </c:pt>
                <c:pt idx="659">
                  <c:v>0.23953627393746829</c:v>
                </c:pt>
                <c:pt idx="660">
                  <c:v>0.23953627393746829</c:v>
                </c:pt>
                <c:pt idx="661">
                  <c:v>0.23953627393746829</c:v>
                </c:pt>
                <c:pt idx="662">
                  <c:v>0.23953627393746829</c:v>
                </c:pt>
                <c:pt idx="663">
                  <c:v>0.23953627393746829</c:v>
                </c:pt>
                <c:pt idx="664">
                  <c:v>0.23953627393746829</c:v>
                </c:pt>
                <c:pt idx="665">
                  <c:v>0.23953627393746829</c:v>
                </c:pt>
                <c:pt idx="666">
                  <c:v>0.23953627393746829</c:v>
                </c:pt>
                <c:pt idx="667">
                  <c:v>0.23953627393746829</c:v>
                </c:pt>
                <c:pt idx="668">
                  <c:v>0.23953627393746829</c:v>
                </c:pt>
                <c:pt idx="669">
                  <c:v>0.23953627393746829</c:v>
                </c:pt>
                <c:pt idx="670">
                  <c:v>0.23953627393746829</c:v>
                </c:pt>
                <c:pt idx="671">
                  <c:v>0.23953627393746829</c:v>
                </c:pt>
                <c:pt idx="672">
                  <c:v>0.23953627393746829</c:v>
                </c:pt>
                <c:pt idx="673">
                  <c:v>0.23953627393746829</c:v>
                </c:pt>
                <c:pt idx="674">
                  <c:v>0.23953627393746829</c:v>
                </c:pt>
                <c:pt idx="675">
                  <c:v>0.23953627393746829</c:v>
                </c:pt>
                <c:pt idx="676">
                  <c:v>0.23953627393746829</c:v>
                </c:pt>
                <c:pt idx="677">
                  <c:v>0.25489488643316782</c:v>
                </c:pt>
                <c:pt idx="678">
                  <c:v>0.25489488643316782</c:v>
                </c:pt>
                <c:pt idx="679">
                  <c:v>0.25489488643316782</c:v>
                </c:pt>
                <c:pt idx="680">
                  <c:v>0.25489488643316782</c:v>
                </c:pt>
                <c:pt idx="681">
                  <c:v>0.25489488643316782</c:v>
                </c:pt>
                <c:pt idx="682">
                  <c:v>0.25489488643316782</c:v>
                </c:pt>
                <c:pt idx="683">
                  <c:v>0.25489488643316782</c:v>
                </c:pt>
                <c:pt idx="684">
                  <c:v>0.25489488643316782</c:v>
                </c:pt>
                <c:pt idx="685">
                  <c:v>0.25489488643316782</c:v>
                </c:pt>
                <c:pt idx="686">
                  <c:v>0.25489488643316782</c:v>
                </c:pt>
                <c:pt idx="687">
                  <c:v>0.25489488643316782</c:v>
                </c:pt>
                <c:pt idx="688">
                  <c:v>0.25489488643316782</c:v>
                </c:pt>
                <c:pt idx="689">
                  <c:v>0.25489488643316782</c:v>
                </c:pt>
                <c:pt idx="690">
                  <c:v>0.25489488643316782</c:v>
                </c:pt>
                <c:pt idx="691">
                  <c:v>0.25489488643316782</c:v>
                </c:pt>
                <c:pt idx="692">
                  <c:v>0.25489488643316782</c:v>
                </c:pt>
                <c:pt idx="693">
                  <c:v>0.25489488643316782</c:v>
                </c:pt>
                <c:pt idx="694">
                  <c:v>0.25489488643316782</c:v>
                </c:pt>
                <c:pt idx="695">
                  <c:v>0.26636548504106722</c:v>
                </c:pt>
                <c:pt idx="696">
                  <c:v>0.26636548504106722</c:v>
                </c:pt>
                <c:pt idx="697">
                  <c:v>0.26636548504106722</c:v>
                </c:pt>
                <c:pt idx="698">
                  <c:v>0.26636548504106722</c:v>
                </c:pt>
                <c:pt idx="699">
                  <c:v>0.26636548504106722</c:v>
                </c:pt>
                <c:pt idx="700">
                  <c:v>0.26636548504106722</c:v>
                </c:pt>
                <c:pt idx="701">
                  <c:v>0.26636548504106722</c:v>
                </c:pt>
                <c:pt idx="702">
                  <c:v>0.26636548504106722</c:v>
                </c:pt>
                <c:pt idx="703">
                  <c:v>0.26636548504106722</c:v>
                </c:pt>
                <c:pt idx="704">
                  <c:v>0.26636548504106722</c:v>
                </c:pt>
                <c:pt idx="705">
                  <c:v>0.26636548504106722</c:v>
                </c:pt>
                <c:pt idx="706">
                  <c:v>0.26636548504106722</c:v>
                </c:pt>
                <c:pt idx="707">
                  <c:v>0.26636548504106722</c:v>
                </c:pt>
                <c:pt idx="708">
                  <c:v>0.26636548504106722</c:v>
                </c:pt>
                <c:pt idx="709">
                  <c:v>0.26636548504106722</c:v>
                </c:pt>
                <c:pt idx="710">
                  <c:v>0.26636548504106722</c:v>
                </c:pt>
                <c:pt idx="711">
                  <c:v>0.26636548504106722</c:v>
                </c:pt>
                <c:pt idx="712">
                  <c:v>0.26636548504106722</c:v>
                </c:pt>
                <c:pt idx="713">
                  <c:v>0.27033058885940142</c:v>
                </c:pt>
                <c:pt idx="714">
                  <c:v>0.27033058885940142</c:v>
                </c:pt>
                <c:pt idx="715">
                  <c:v>0.27033058885940142</c:v>
                </c:pt>
                <c:pt idx="716">
                  <c:v>0.27033058885940142</c:v>
                </c:pt>
                <c:pt idx="717">
                  <c:v>0.27033058885940142</c:v>
                </c:pt>
                <c:pt idx="718">
                  <c:v>0.27033058885940142</c:v>
                </c:pt>
                <c:pt idx="719">
                  <c:v>0.27033058885940142</c:v>
                </c:pt>
                <c:pt idx="720">
                  <c:v>0.27033058885940142</c:v>
                </c:pt>
                <c:pt idx="721">
                  <c:v>0.27033058885940142</c:v>
                </c:pt>
                <c:pt idx="722">
                  <c:v>0.27033058885940142</c:v>
                </c:pt>
                <c:pt idx="723">
                  <c:v>0.27033058885940142</c:v>
                </c:pt>
                <c:pt idx="724">
                  <c:v>0.27033058885940142</c:v>
                </c:pt>
                <c:pt idx="725">
                  <c:v>0.27033058885940142</c:v>
                </c:pt>
                <c:pt idx="726">
                  <c:v>0.27033058885940142</c:v>
                </c:pt>
                <c:pt idx="727">
                  <c:v>0.27033058885940142</c:v>
                </c:pt>
                <c:pt idx="728">
                  <c:v>0.27033058885940142</c:v>
                </c:pt>
                <c:pt idx="729">
                  <c:v>0.27033058885940142</c:v>
                </c:pt>
                <c:pt idx="730">
                  <c:v>0.27033058885940142</c:v>
                </c:pt>
                <c:pt idx="731">
                  <c:v>0.27033058885940142</c:v>
                </c:pt>
                <c:pt idx="732">
                  <c:v>0.27033058885940142</c:v>
                </c:pt>
                <c:pt idx="733">
                  <c:v>0.27033058885940142</c:v>
                </c:pt>
                <c:pt idx="734">
                  <c:v>0.27033058885940142</c:v>
                </c:pt>
                <c:pt idx="735">
                  <c:v>0.27033058885940142</c:v>
                </c:pt>
                <c:pt idx="736">
                  <c:v>0.27033058885940142</c:v>
                </c:pt>
                <c:pt idx="737">
                  <c:v>0.27033058885940142</c:v>
                </c:pt>
                <c:pt idx="738">
                  <c:v>0.27033058885940142</c:v>
                </c:pt>
                <c:pt idx="739">
                  <c:v>0.27033058885940142</c:v>
                </c:pt>
                <c:pt idx="740">
                  <c:v>0.27033058885940142</c:v>
                </c:pt>
                <c:pt idx="741">
                  <c:v>0.27033058885940142</c:v>
                </c:pt>
                <c:pt idx="742">
                  <c:v>0.27033058885940142</c:v>
                </c:pt>
                <c:pt idx="743">
                  <c:v>0.27033058885940142</c:v>
                </c:pt>
                <c:pt idx="744">
                  <c:v>0.27033058885940142</c:v>
                </c:pt>
                <c:pt idx="745">
                  <c:v>0.27033058885940142</c:v>
                </c:pt>
                <c:pt idx="746">
                  <c:v>0.27033058885940142</c:v>
                </c:pt>
                <c:pt idx="747">
                  <c:v>0.27033058885940142</c:v>
                </c:pt>
                <c:pt idx="748">
                  <c:v>0.27033058885940142</c:v>
                </c:pt>
                <c:pt idx="749">
                  <c:v>0.27033058885940142</c:v>
                </c:pt>
                <c:pt idx="750">
                  <c:v>0.27033058885940142</c:v>
                </c:pt>
                <c:pt idx="751">
                  <c:v>0.29829412322657162</c:v>
                </c:pt>
                <c:pt idx="752">
                  <c:v>0.29829412322657162</c:v>
                </c:pt>
                <c:pt idx="753">
                  <c:v>0.29829412322657162</c:v>
                </c:pt>
                <c:pt idx="754">
                  <c:v>0.29829412322657162</c:v>
                </c:pt>
                <c:pt idx="755">
                  <c:v>0.29829412322657162</c:v>
                </c:pt>
                <c:pt idx="756">
                  <c:v>0.29829412322657162</c:v>
                </c:pt>
                <c:pt idx="757">
                  <c:v>0.29829412322657162</c:v>
                </c:pt>
                <c:pt idx="758">
                  <c:v>0.29829412322657162</c:v>
                </c:pt>
                <c:pt idx="759">
                  <c:v>0.29829412322657162</c:v>
                </c:pt>
                <c:pt idx="760">
                  <c:v>0.29829412322657162</c:v>
                </c:pt>
                <c:pt idx="761">
                  <c:v>0.29829412322657162</c:v>
                </c:pt>
                <c:pt idx="762">
                  <c:v>0.29829412322657162</c:v>
                </c:pt>
                <c:pt idx="763">
                  <c:v>0.29829412322657162</c:v>
                </c:pt>
                <c:pt idx="764">
                  <c:v>0.29829412322657162</c:v>
                </c:pt>
                <c:pt idx="765">
                  <c:v>0.29829412322657162</c:v>
                </c:pt>
                <c:pt idx="766">
                  <c:v>0.29829412322657162</c:v>
                </c:pt>
                <c:pt idx="767">
                  <c:v>0.29829412322657162</c:v>
                </c:pt>
                <c:pt idx="768">
                  <c:v>0.29829412322657162</c:v>
                </c:pt>
                <c:pt idx="769">
                  <c:v>0.29829412322657162</c:v>
                </c:pt>
                <c:pt idx="770">
                  <c:v>0.29829412322657162</c:v>
                </c:pt>
                <c:pt idx="771">
                  <c:v>0.29829412322657162</c:v>
                </c:pt>
                <c:pt idx="772">
                  <c:v>0.29829412322657162</c:v>
                </c:pt>
                <c:pt idx="773">
                  <c:v>0.29829412322657162</c:v>
                </c:pt>
                <c:pt idx="774">
                  <c:v>0.29829412322657162</c:v>
                </c:pt>
                <c:pt idx="775">
                  <c:v>0.29829412322657162</c:v>
                </c:pt>
                <c:pt idx="776">
                  <c:v>0.29829412322657162</c:v>
                </c:pt>
                <c:pt idx="777">
                  <c:v>0.29829412322657162</c:v>
                </c:pt>
                <c:pt idx="778">
                  <c:v>0.29829412322657162</c:v>
                </c:pt>
                <c:pt idx="779">
                  <c:v>0.29829412322657162</c:v>
                </c:pt>
                <c:pt idx="780">
                  <c:v>0.29829412322657162</c:v>
                </c:pt>
                <c:pt idx="781">
                  <c:v>0.29829412322657162</c:v>
                </c:pt>
                <c:pt idx="782">
                  <c:v>0.29829412322657162</c:v>
                </c:pt>
                <c:pt idx="783">
                  <c:v>0.29829412322657162</c:v>
                </c:pt>
                <c:pt idx="784">
                  <c:v>0.29829412322657162</c:v>
                </c:pt>
                <c:pt idx="785">
                  <c:v>0.29829412322657162</c:v>
                </c:pt>
                <c:pt idx="786">
                  <c:v>0.29829412322657162</c:v>
                </c:pt>
                <c:pt idx="787">
                  <c:v>0.29829412322657162</c:v>
                </c:pt>
                <c:pt idx="788">
                  <c:v>0.29829412322657162</c:v>
                </c:pt>
                <c:pt idx="789">
                  <c:v>0.29829412322657162</c:v>
                </c:pt>
                <c:pt idx="790">
                  <c:v>0.29829412322657162</c:v>
                </c:pt>
                <c:pt idx="791">
                  <c:v>0.29829412322657162</c:v>
                </c:pt>
                <c:pt idx="792">
                  <c:v>0.33001962226282738</c:v>
                </c:pt>
                <c:pt idx="793">
                  <c:v>0.33001962226282738</c:v>
                </c:pt>
                <c:pt idx="794">
                  <c:v>0.33001962226282738</c:v>
                </c:pt>
                <c:pt idx="795">
                  <c:v>0.33001962226282738</c:v>
                </c:pt>
                <c:pt idx="796">
                  <c:v>0.33001962226282738</c:v>
                </c:pt>
                <c:pt idx="797">
                  <c:v>0.33001962226282738</c:v>
                </c:pt>
                <c:pt idx="798">
                  <c:v>0.33001962226282738</c:v>
                </c:pt>
                <c:pt idx="799">
                  <c:v>0.33001962226282738</c:v>
                </c:pt>
                <c:pt idx="800">
                  <c:v>0.33001962226282738</c:v>
                </c:pt>
                <c:pt idx="801">
                  <c:v>0.33001962226282738</c:v>
                </c:pt>
                <c:pt idx="802">
                  <c:v>0.33001962226282738</c:v>
                </c:pt>
                <c:pt idx="803">
                  <c:v>0.33001962226282738</c:v>
                </c:pt>
                <c:pt idx="804">
                  <c:v>0.33001962226282738</c:v>
                </c:pt>
                <c:pt idx="805">
                  <c:v>0.33001962226282738</c:v>
                </c:pt>
                <c:pt idx="806">
                  <c:v>0.33001962226282738</c:v>
                </c:pt>
                <c:pt idx="807">
                  <c:v>0.36018524725438106</c:v>
                </c:pt>
                <c:pt idx="808">
                  <c:v>0.36018524725438106</c:v>
                </c:pt>
                <c:pt idx="809">
                  <c:v>0.36018524725438106</c:v>
                </c:pt>
                <c:pt idx="810">
                  <c:v>0.36018524725438106</c:v>
                </c:pt>
                <c:pt idx="811">
                  <c:v>0.36018524725438106</c:v>
                </c:pt>
                <c:pt idx="812">
                  <c:v>0.36018524725438106</c:v>
                </c:pt>
                <c:pt idx="813">
                  <c:v>0.36018524725438106</c:v>
                </c:pt>
                <c:pt idx="814">
                  <c:v>0.36018524725438106</c:v>
                </c:pt>
                <c:pt idx="815">
                  <c:v>0.36018524725438106</c:v>
                </c:pt>
                <c:pt idx="816">
                  <c:v>0.36018524725438106</c:v>
                </c:pt>
                <c:pt idx="817">
                  <c:v>0.36018524725438106</c:v>
                </c:pt>
                <c:pt idx="818">
                  <c:v>0.36018524725438106</c:v>
                </c:pt>
                <c:pt idx="819">
                  <c:v>0.36018524725438106</c:v>
                </c:pt>
                <c:pt idx="820">
                  <c:v>0.36018524725438106</c:v>
                </c:pt>
                <c:pt idx="821">
                  <c:v>0.36018524725438106</c:v>
                </c:pt>
                <c:pt idx="822">
                  <c:v>0.36018524725438106</c:v>
                </c:pt>
                <c:pt idx="823">
                  <c:v>0.36018524725438106</c:v>
                </c:pt>
                <c:pt idx="824">
                  <c:v>0.36018524725438106</c:v>
                </c:pt>
                <c:pt idx="825">
                  <c:v>0.36018524725438106</c:v>
                </c:pt>
                <c:pt idx="826">
                  <c:v>0.36018524725438106</c:v>
                </c:pt>
                <c:pt idx="827">
                  <c:v>0.36018524725438106</c:v>
                </c:pt>
                <c:pt idx="828">
                  <c:v>0.36018524725438106</c:v>
                </c:pt>
                <c:pt idx="829">
                  <c:v>0.36018524725438106</c:v>
                </c:pt>
                <c:pt idx="830">
                  <c:v>0.36018524725438106</c:v>
                </c:pt>
                <c:pt idx="831">
                  <c:v>0.36018524725438106</c:v>
                </c:pt>
                <c:pt idx="832">
                  <c:v>0.36018524725438106</c:v>
                </c:pt>
                <c:pt idx="833">
                  <c:v>0.36018524725438106</c:v>
                </c:pt>
                <c:pt idx="834">
                  <c:v>0.36018524725438106</c:v>
                </c:pt>
                <c:pt idx="835">
                  <c:v>0.36018524725438106</c:v>
                </c:pt>
                <c:pt idx="836">
                  <c:v>0.36018524725438106</c:v>
                </c:pt>
                <c:pt idx="837">
                  <c:v>0.36018524725438106</c:v>
                </c:pt>
                <c:pt idx="838">
                  <c:v>0.36018524725438106</c:v>
                </c:pt>
                <c:pt idx="839">
                  <c:v>0.36018524725438106</c:v>
                </c:pt>
                <c:pt idx="840">
                  <c:v>0.36018524725438106</c:v>
                </c:pt>
                <c:pt idx="841">
                  <c:v>0.36018524725438106</c:v>
                </c:pt>
                <c:pt idx="842">
                  <c:v>0.36018524725438106</c:v>
                </c:pt>
                <c:pt idx="843">
                  <c:v>0.36018524725438106</c:v>
                </c:pt>
                <c:pt idx="844">
                  <c:v>0.36018524725438106</c:v>
                </c:pt>
                <c:pt idx="845">
                  <c:v>0.36018524725438106</c:v>
                </c:pt>
                <c:pt idx="846">
                  <c:v>0.36018524725438106</c:v>
                </c:pt>
                <c:pt idx="847">
                  <c:v>0.36018524725438106</c:v>
                </c:pt>
                <c:pt idx="848">
                  <c:v>0.36018524725438106</c:v>
                </c:pt>
                <c:pt idx="849">
                  <c:v>0.36018524725438106</c:v>
                </c:pt>
                <c:pt idx="850">
                  <c:v>0.36018524725438106</c:v>
                </c:pt>
                <c:pt idx="851">
                  <c:v>0.36018524725438106</c:v>
                </c:pt>
                <c:pt idx="852">
                  <c:v>0.36018524725438106</c:v>
                </c:pt>
                <c:pt idx="853">
                  <c:v>0.36018524725438106</c:v>
                </c:pt>
                <c:pt idx="854">
                  <c:v>0.36018524725438106</c:v>
                </c:pt>
                <c:pt idx="855">
                  <c:v>0.36018524725438106</c:v>
                </c:pt>
                <c:pt idx="856">
                  <c:v>0.36018524725438106</c:v>
                </c:pt>
                <c:pt idx="857">
                  <c:v>0.36018524725438106</c:v>
                </c:pt>
                <c:pt idx="858">
                  <c:v>0.36018524725438106</c:v>
                </c:pt>
                <c:pt idx="859">
                  <c:v>0.36018524725438106</c:v>
                </c:pt>
                <c:pt idx="860">
                  <c:v>0.36018524725438106</c:v>
                </c:pt>
                <c:pt idx="861">
                  <c:v>0.36018524725438106</c:v>
                </c:pt>
                <c:pt idx="862">
                  <c:v>0.36018524725438106</c:v>
                </c:pt>
                <c:pt idx="863">
                  <c:v>0.36018524725438106</c:v>
                </c:pt>
                <c:pt idx="864">
                  <c:v>0.36018524725438106</c:v>
                </c:pt>
                <c:pt idx="865">
                  <c:v>0.36018524725438106</c:v>
                </c:pt>
                <c:pt idx="866">
                  <c:v>0.36018524725438106</c:v>
                </c:pt>
                <c:pt idx="867">
                  <c:v>0.36018524725438106</c:v>
                </c:pt>
                <c:pt idx="868">
                  <c:v>0.36018524725438106</c:v>
                </c:pt>
                <c:pt idx="869">
                  <c:v>0.37507126495854626</c:v>
                </c:pt>
                <c:pt idx="870">
                  <c:v>0.37507126495854626</c:v>
                </c:pt>
                <c:pt idx="871">
                  <c:v>0.37507126495854626</c:v>
                </c:pt>
                <c:pt idx="872">
                  <c:v>0.37507126495854626</c:v>
                </c:pt>
                <c:pt idx="873">
                  <c:v>0.37507126495854626</c:v>
                </c:pt>
                <c:pt idx="874">
                  <c:v>0.37507126495854626</c:v>
                </c:pt>
                <c:pt idx="875">
                  <c:v>0.37507126495854626</c:v>
                </c:pt>
                <c:pt idx="876">
                  <c:v>0.37507126495854626</c:v>
                </c:pt>
                <c:pt idx="877">
                  <c:v>0.37507126495854626</c:v>
                </c:pt>
                <c:pt idx="878">
                  <c:v>0.37507126495854626</c:v>
                </c:pt>
                <c:pt idx="879">
                  <c:v>0.37507126495854626</c:v>
                </c:pt>
                <c:pt idx="880">
                  <c:v>0.37507126495854626</c:v>
                </c:pt>
                <c:pt idx="881">
                  <c:v>0.37507126495854626</c:v>
                </c:pt>
                <c:pt idx="882">
                  <c:v>0.37507126495854626</c:v>
                </c:pt>
                <c:pt idx="883">
                  <c:v>0.37507126495854626</c:v>
                </c:pt>
                <c:pt idx="884">
                  <c:v>0.37507126495854626</c:v>
                </c:pt>
                <c:pt idx="885">
                  <c:v>0.37507126495854626</c:v>
                </c:pt>
                <c:pt idx="886">
                  <c:v>0.37507126495854626</c:v>
                </c:pt>
                <c:pt idx="887">
                  <c:v>0.37507126495854626</c:v>
                </c:pt>
                <c:pt idx="888">
                  <c:v>0.41115031008733299</c:v>
                </c:pt>
                <c:pt idx="889">
                  <c:v>0.41115031008733299</c:v>
                </c:pt>
                <c:pt idx="890">
                  <c:v>0.41115031008733299</c:v>
                </c:pt>
                <c:pt idx="891">
                  <c:v>0.41115031008733299</c:v>
                </c:pt>
                <c:pt idx="892">
                  <c:v>0.41115031008733299</c:v>
                </c:pt>
                <c:pt idx="893">
                  <c:v>0.41115031008733299</c:v>
                </c:pt>
                <c:pt idx="894">
                  <c:v>0.41115031008733299</c:v>
                </c:pt>
                <c:pt idx="895">
                  <c:v>0.41115031008733299</c:v>
                </c:pt>
                <c:pt idx="896">
                  <c:v>0.41115031008733299</c:v>
                </c:pt>
                <c:pt idx="897">
                  <c:v>0.41115031008733299</c:v>
                </c:pt>
                <c:pt idx="898">
                  <c:v>0.41115031008733299</c:v>
                </c:pt>
                <c:pt idx="899">
                  <c:v>0.41115031008733299</c:v>
                </c:pt>
                <c:pt idx="900">
                  <c:v>0.41115031008733299</c:v>
                </c:pt>
                <c:pt idx="901">
                  <c:v>0.41115031008733299</c:v>
                </c:pt>
                <c:pt idx="902">
                  <c:v>0.41115031008733299</c:v>
                </c:pt>
                <c:pt idx="903">
                  <c:v>0.41115031008733299</c:v>
                </c:pt>
                <c:pt idx="904">
                  <c:v>0.41115031008733299</c:v>
                </c:pt>
                <c:pt idx="905">
                  <c:v>0.41115031008733299</c:v>
                </c:pt>
                <c:pt idx="906">
                  <c:v>0.41115031008733299</c:v>
                </c:pt>
                <c:pt idx="907">
                  <c:v>0.41115031008733299</c:v>
                </c:pt>
                <c:pt idx="908">
                  <c:v>0.41115031008733299</c:v>
                </c:pt>
                <c:pt idx="909">
                  <c:v>0.41115031008733299</c:v>
                </c:pt>
                <c:pt idx="910">
                  <c:v>0.41115031008733299</c:v>
                </c:pt>
                <c:pt idx="911">
                  <c:v>0.41115031008733299</c:v>
                </c:pt>
                <c:pt idx="912">
                  <c:v>0.41115031008733299</c:v>
                </c:pt>
                <c:pt idx="913">
                  <c:v>0.41115031008733299</c:v>
                </c:pt>
                <c:pt idx="914">
                  <c:v>0.41115031008733299</c:v>
                </c:pt>
                <c:pt idx="915">
                  <c:v>0.41115031008733299</c:v>
                </c:pt>
                <c:pt idx="916">
                  <c:v>0.41115031008733299</c:v>
                </c:pt>
                <c:pt idx="917">
                  <c:v>0.41115031008733299</c:v>
                </c:pt>
                <c:pt idx="918">
                  <c:v>0.41115031008733299</c:v>
                </c:pt>
                <c:pt idx="919">
                  <c:v>0.41115031008733299</c:v>
                </c:pt>
                <c:pt idx="920">
                  <c:v>0.41115031008733299</c:v>
                </c:pt>
                <c:pt idx="921">
                  <c:v>0.41115031008733299</c:v>
                </c:pt>
                <c:pt idx="922">
                  <c:v>0.41115031008733299</c:v>
                </c:pt>
                <c:pt idx="923">
                  <c:v>0.41115031008733299</c:v>
                </c:pt>
                <c:pt idx="924">
                  <c:v>0.42710457397175472</c:v>
                </c:pt>
                <c:pt idx="925">
                  <c:v>0.42710457397175472</c:v>
                </c:pt>
                <c:pt idx="926">
                  <c:v>0.42710457397175472</c:v>
                </c:pt>
                <c:pt idx="927">
                  <c:v>0.42710457397175472</c:v>
                </c:pt>
                <c:pt idx="928">
                  <c:v>0.42710457397175472</c:v>
                </c:pt>
                <c:pt idx="929">
                  <c:v>0.42710457397175472</c:v>
                </c:pt>
                <c:pt idx="930">
                  <c:v>0.42710457397175472</c:v>
                </c:pt>
                <c:pt idx="931">
                  <c:v>0.42710457397175472</c:v>
                </c:pt>
                <c:pt idx="932">
                  <c:v>0.42710457397175472</c:v>
                </c:pt>
                <c:pt idx="933">
                  <c:v>0.42710457397175472</c:v>
                </c:pt>
                <c:pt idx="934">
                  <c:v>0.42710457397175472</c:v>
                </c:pt>
                <c:pt idx="935">
                  <c:v>0.42710457397175472</c:v>
                </c:pt>
                <c:pt idx="936">
                  <c:v>0.42710457397175472</c:v>
                </c:pt>
                <c:pt idx="937">
                  <c:v>0.42710457397175472</c:v>
                </c:pt>
                <c:pt idx="938">
                  <c:v>0.42710457397175472</c:v>
                </c:pt>
                <c:pt idx="939">
                  <c:v>0.42710457397175472</c:v>
                </c:pt>
                <c:pt idx="940">
                  <c:v>0.42710457397175472</c:v>
                </c:pt>
                <c:pt idx="941">
                  <c:v>0.42710457397175472</c:v>
                </c:pt>
                <c:pt idx="942">
                  <c:v>0.42710457397175472</c:v>
                </c:pt>
                <c:pt idx="943">
                  <c:v>0.42710457397175472</c:v>
                </c:pt>
                <c:pt idx="944">
                  <c:v>0.42710457397175472</c:v>
                </c:pt>
                <c:pt idx="945">
                  <c:v>0.42710457397175472</c:v>
                </c:pt>
                <c:pt idx="946">
                  <c:v>0.42710457397175472</c:v>
                </c:pt>
                <c:pt idx="947">
                  <c:v>0.42710457397175472</c:v>
                </c:pt>
                <c:pt idx="948">
                  <c:v>0.42710457397175472</c:v>
                </c:pt>
                <c:pt idx="949">
                  <c:v>0.45737111016119675</c:v>
                </c:pt>
                <c:pt idx="950">
                  <c:v>0.45737111016119675</c:v>
                </c:pt>
                <c:pt idx="951">
                  <c:v>0.45737111016119675</c:v>
                </c:pt>
                <c:pt idx="952">
                  <c:v>0.45737111016119675</c:v>
                </c:pt>
                <c:pt idx="953">
                  <c:v>0.45737111016119675</c:v>
                </c:pt>
                <c:pt idx="954">
                  <c:v>0.45737111016119675</c:v>
                </c:pt>
                <c:pt idx="955">
                  <c:v>0.45737111016119675</c:v>
                </c:pt>
                <c:pt idx="956">
                  <c:v>0.45737111016119675</c:v>
                </c:pt>
                <c:pt idx="957">
                  <c:v>0.45737111016119675</c:v>
                </c:pt>
                <c:pt idx="958">
                  <c:v>0.45737111016119675</c:v>
                </c:pt>
                <c:pt idx="959">
                  <c:v>0.45737111016119675</c:v>
                </c:pt>
                <c:pt idx="960">
                  <c:v>0.45737111016119675</c:v>
                </c:pt>
                <c:pt idx="961">
                  <c:v>0.45737111016119675</c:v>
                </c:pt>
                <c:pt idx="962">
                  <c:v>0.45737111016119675</c:v>
                </c:pt>
                <c:pt idx="963">
                  <c:v>0.45737111016119675</c:v>
                </c:pt>
                <c:pt idx="964">
                  <c:v>0.45737111016119675</c:v>
                </c:pt>
                <c:pt idx="965">
                  <c:v>0.45737111016119675</c:v>
                </c:pt>
                <c:pt idx="966">
                  <c:v>0.45737111016119675</c:v>
                </c:pt>
                <c:pt idx="967">
                  <c:v>0.48998876952706377</c:v>
                </c:pt>
                <c:pt idx="968">
                  <c:v>0.48998876952706377</c:v>
                </c:pt>
                <c:pt idx="969">
                  <c:v>0.48998876952706377</c:v>
                </c:pt>
                <c:pt idx="970">
                  <c:v>0.48998876952706377</c:v>
                </c:pt>
                <c:pt idx="971">
                  <c:v>0.48998876952706377</c:v>
                </c:pt>
                <c:pt idx="972">
                  <c:v>0.48998876952706377</c:v>
                </c:pt>
                <c:pt idx="973">
                  <c:v>0.48998876952706377</c:v>
                </c:pt>
                <c:pt idx="974">
                  <c:v>0.48998876952706377</c:v>
                </c:pt>
                <c:pt idx="975">
                  <c:v>0.48998876952706377</c:v>
                </c:pt>
                <c:pt idx="976">
                  <c:v>0.48998876952706377</c:v>
                </c:pt>
                <c:pt idx="977">
                  <c:v>0.48998876952706377</c:v>
                </c:pt>
                <c:pt idx="978">
                  <c:v>0.48998876952706377</c:v>
                </c:pt>
                <c:pt idx="979">
                  <c:v>0.48998876952706377</c:v>
                </c:pt>
                <c:pt idx="980">
                  <c:v>0.48998876952706377</c:v>
                </c:pt>
                <c:pt idx="981">
                  <c:v>0.48998876952706377</c:v>
                </c:pt>
                <c:pt idx="982">
                  <c:v>0.48998876952706377</c:v>
                </c:pt>
                <c:pt idx="983">
                  <c:v>0.48998876952706377</c:v>
                </c:pt>
                <c:pt idx="984">
                  <c:v>0.48998876952706377</c:v>
                </c:pt>
                <c:pt idx="985">
                  <c:v>0.48998876952706377</c:v>
                </c:pt>
                <c:pt idx="986">
                  <c:v>0.48998876952706377</c:v>
                </c:pt>
                <c:pt idx="987">
                  <c:v>0.48998876952706377</c:v>
                </c:pt>
                <c:pt idx="988">
                  <c:v>0.48998876952706377</c:v>
                </c:pt>
                <c:pt idx="989">
                  <c:v>0.48998876952706377</c:v>
                </c:pt>
                <c:pt idx="990">
                  <c:v>0.48998876952706377</c:v>
                </c:pt>
                <c:pt idx="991">
                  <c:v>0.48998876952706377</c:v>
                </c:pt>
                <c:pt idx="992">
                  <c:v>0.48998876952706377</c:v>
                </c:pt>
                <c:pt idx="993">
                  <c:v>0.48998876952706377</c:v>
                </c:pt>
                <c:pt idx="994">
                  <c:v>0.48998876952706377</c:v>
                </c:pt>
                <c:pt idx="995">
                  <c:v>0.48998876952706377</c:v>
                </c:pt>
                <c:pt idx="996">
                  <c:v>0.48998876952706377</c:v>
                </c:pt>
                <c:pt idx="997">
                  <c:v>0.48998876952706377</c:v>
                </c:pt>
                <c:pt idx="998">
                  <c:v>0.48998876952706377</c:v>
                </c:pt>
                <c:pt idx="999">
                  <c:v>0.48998876952706377</c:v>
                </c:pt>
                <c:pt idx="1000">
                  <c:v>0.48998876952706377</c:v>
                </c:pt>
                <c:pt idx="1001">
                  <c:v>0.48998876952706377</c:v>
                </c:pt>
                <c:pt idx="1002">
                  <c:v>0.48998876952706377</c:v>
                </c:pt>
                <c:pt idx="1003">
                  <c:v>0.48998876952706377</c:v>
                </c:pt>
                <c:pt idx="1004">
                  <c:v>0.48998876952706377</c:v>
                </c:pt>
                <c:pt idx="1005">
                  <c:v>0.48998876952706377</c:v>
                </c:pt>
                <c:pt idx="1006">
                  <c:v>0.48998876952706377</c:v>
                </c:pt>
                <c:pt idx="1007">
                  <c:v>0.48998876952706377</c:v>
                </c:pt>
                <c:pt idx="1008">
                  <c:v>0.48998876952706377</c:v>
                </c:pt>
                <c:pt idx="1009">
                  <c:v>0.48998876952706377</c:v>
                </c:pt>
                <c:pt idx="1010">
                  <c:v>0.48998876952706377</c:v>
                </c:pt>
                <c:pt idx="1011">
                  <c:v>0.48998876952706377</c:v>
                </c:pt>
                <c:pt idx="1012">
                  <c:v>0.48998876952706377</c:v>
                </c:pt>
                <c:pt idx="1013">
                  <c:v>0.48998876952706377</c:v>
                </c:pt>
                <c:pt idx="1014">
                  <c:v>0.48998876952706377</c:v>
                </c:pt>
                <c:pt idx="1015">
                  <c:v>0.48998876952706377</c:v>
                </c:pt>
                <c:pt idx="1016">
                  <c:v>0.48998876952706377</c:v>
                </c:pt>
                <c:pt idx="1017">
                  <c:v>0.48998876952706377</c:v>
                </c:pt>
                <c:pt idx="1018">
                  <c:v>0.48998876952706377</c:v>
                </c:pt>
                <c:pt idx="1019">
                  <c:v>0.48998876952706377</c:v>
                </c:pt>
                <c:pt idx="1020">
                  <c:v>0.48998876952706377</c:v>
                </c:pt>
                <c:pt idx="1021">
                  <c:v>0.48998876952706377</c:v>
                </c:pt>
                <c:pt idx="1022">
                  <c:v>0.48998876952706377</c:v>
                </c:pt>
                <c:pt idx="1023">
                  <c:v>0.48998876952706377</c:v>
                </c:pt>
                <c:pt idx="1024">
                  <c:v>0.48998876952706377</c:v>
                </c:pt>
                <c:pt idx="1025">
                  <c:v>0.48998876952706377</c:v>
                </c:pt>
                <c:pt idx="1026">
                  <c:v>0.48998876952706377</c:v>
                </c:pt>
                <c:pt idx="1027">
                  <c:v>0.48998876952706377</c:v>
                </c:pt>
                <c:pt idx="1028">
                  <c:v>0.48998876952706377</c:v>
                </c:pt>
                <c:pt idx="1029">
                  <c:v>0.48998876952706377</c:v>
                </c:pt>
                <c:pt idx="1030">
                  <c:v>0.48998876952706377</c:v>
                </c:pt>
                <c:pt idx="1031">
                  <c:v>0.48998876952706377</c:v>
                </c:pt>
                <c:pt idx="1032">
                  <c:v>0.48998876952706377</c:v>
                </c:pt>
                <c:pt idx="1033">
                  <c:v>0.48998876952706377</c:v>
                </c:pt>
                <c:pt idx="1034">
                  <c:v>0.48998876952706377</c:v>
                </c:pt>
                <c:pt idx="1035">
                  <c:v>0.48998876952706377</c:v>
                </c:pt>
                <c:pt idx="1036">
                  <c:v>0.48998876952706377</c:v>
                </c:pt>
                <c:pt idx="1037">
                  <c:v>0.48998876952706377</c:v>
                </c:pt>
                <c:pt idx="1038">
                  <c:v>0.48998876952706377</c:v>
                </c:pt>
                <c:pt idx="1039">
                  <c:v>0.48998876952706377</c:v>
                </c:pt>
                <c:pt idx="1040">
                  <c:v>0.48998876952706377</c:v>
                </c:pt>
                <c:pt idx="1041">
                  <c:v>0.48998876952706377</c:v>
                </c:pt>
                <c:pt idx="1042">
                  <c:v>0.48998876952706377</c:v>
                </c:pt>
                <c:pt idx="1043">
                  <c:v>0.48998876952706377</c:v>
                </c:pt>
                <c:pt idx="1044">
                  <c:v>0.48998876952706377</c:v>
                </c:pt>
                <c:pt idx="1045">
                  <c:v>0.48998876952706377</c:v>
                </c:pt>
                <c:pt idx="1046">
                  <c:v>0.48998876952706377</c:v>
                </c:pt>
                <c:pt idx="1047">
                  <c:v>0.48998876952706377</c:v>
                </c:pt>
                <c:pt idx="1048">
                  <c:v>0.5222718538062191</c:v>
                </c:pt>
                <c:pt idx="1049">
                  <c:v>0.5222718538062191</c:v>
                </c:pt>
                <c:pt idx="1050">
                  <c:v>0.5222718538062191</c:v>
                </c:pt>
                <c:pt idx="1051">
                  <c:v>0.5222718538062191</c:v>
                </c:pt>
                <c:pt idx="1052">
                  <c:v>0.5222718538062191</c:v>
                </c:pt>
                <c:pt idx="1053">
                  <c:v>0.5222718538062191</c:v>
                </c:pt>
                <c:pt idx="1054">
                  <c:v>0.5222718538062191</c:v>
                </c:pt>
                <c:pt idx="1055">
                  <c:v>0.5222718538062191</c:v>
                </c:pt>
                <c:pt idx="1056">
                  <c:v>0.5222718538062191</c:v>
                </c:pt>
                <c:pt idx="1057">
                  <c:v>0.5222718538062191</c:v>
                </c:pt>
                <c:pt idx="1058">
                  <c:v>0.5222718538062191</c:v>
                </c:pt>
                <c:pt idx="1059">
                  <c:v>0.5222718538062191</c:v>
                </c:pt>
                <c:pt idx="1060">
                  <c:v>0.5222718538062191</c:v>
                </c:pt>
                <c:pt idx="1061">
                  <c:v>0.5222718538062191</c:v>
                </c:pt>
                <c:pt idx="1062">
                  <c:v>0.5222718538062191</c:v>
                </c:pt>
                <c:pt idx="1063">
                  <c:v>0.5222718538062191</c:v>
                </c:pt>
                <c:pt idx="1064">
                  <c:v>0.5222718538062191</c:v>
                </c:pt>
                <c:pt idx="1065">
                  <c:v>0.5222718538062191</c:v>
                </c:pt>
                <c:pt idx="1066">
                  <c:v>0.5222718538062191</c:v>
                </c:pt>
                <c:pt idx="1067">
                  <c:v>0.5222718538062191</c:v>
                </c:pt>
                <c:pt idx="1068">
                  <c:v>0.5222718538062191</c:v>
                </c:pt>
                <c:pt idx="1069">
                  <c:v>0.5222718538062191</c:v>
                </c:pt>
                <c:pt idx="1070">
                  <c:v>0.5222718538062191</c:v>
                </c:pt>
                <c:pt idx="1071">
                  <c:v>0.5222718538062191</c:v>
                </c:pt>
                <c:pt idx="1072">
                  <c:v>0.5222718538062191</c:v>
                </c:pt>
                <c:pt idx="1073">
                  <c:v>0.5222718538062191</c:v>
                </c:pt>
                <c:pt idx="1074">
                  <c:v>0.5222718538062191</c:v>
                </c:pt>
                <c:pt idx="1075">
                  <c:v>0.5222718538062191</c:v>
                </c:pt>
                <c:pt idx="1076">
                  <c:v>0.5222718538062191</c:v>
                </c:pt>
                <c:pt idx="1077">
                  <c:v>0.5222718538062191</c:v>
                </c:pt>
                <c:pt idx="1078">
                  <c:v>0.5222718538062191</c:v>
                </c:pt>
                <c:pt idx="1079">
                  <c:v>0.5222718538062191</c:v>
                </c:pt>
                <c:pt idx="1080">
                  <c:v>0.5222718538062191</c:v>
                </c:pt>
                <c:pt idx="1081">
                  <c:v>0.5222718538062191</c:v>
                </c:pt>
                <c:pt idx="1082">
                  <c:v>0.52867654269331465</c:v>
                </c:pt>
                <c:pt idx="1083">
                  <c:v>0.52867654269331465</c:v>
                </c:pt>
                <c:pt idx="1084">
                  <c:v>0.52867654269331465</c:v>
                </c:pt>
                <c:pt idx="1085">
                  <c:v>0.52867654269331465</c:v>
                </c:pt>
                <c:pt idx="1086">
                  <c:v>0.52867654269331465</c:v>
                </c:pt>
                <c:pt idx="1087">
                  <c:v>0.52867654269331465</c:v>
                </c:pt>
                <c:pt idx="1088">
                  <c:v>0.52867654269331465</c:v>
                </c:pt>
                <c:pt idx="1089">
                  <c:v>0.52867654269331465</c:v>
                </c:pt>
                <c:pt idx="1090">
                  <c:v>0.52867654269331465</c:v>
                </c:pt>
                <c:pt idx="1091">
                  <c:v>0.52867654269331465</c:v>
                </c:pt>
                <c:pt idx="1092">
                  <c:v>0.52867654269331465</c:v>
                </c:pt>
                <c:pt idx="1093">
                  <c:v>0.52867654269331465</c:v>
                </c:pt>
                <c:pt idx="1094">
                  <c:v>0.52867654269331465</c:v>
                </c:pt>
                <c:pt idx="1095">
                  <c:v>0.52867654269331465</c:v>
                </c:pt>
                <c:pt idx="1096">
                  <c:v>0.52867654269331465</c:v>
                </c:pt>
                <c:pt idx="1097">
                  <c:v>0.53672849017369895</c:v>
                </c:pt>
                <c:pt idx="1098">
                  <c:v>0.53672849017369895</c:v>
                </c:pt>
                <c:pt idx="1099">
                  <c:v>0.53672849017369895</c:v>
                </c:pt>
                <c:pt idx="1100">
                  <c:v>0.53672849017369895</c:v>
                </c:pt>
                <c:pt idx="1101">
                  <c:v>0.53672849017369895</c:v>
                </c:pt>
                <c:pt idx="1102">
                  <c:v>0.53672849017369895</c:v>
                </c:pt>
                <c:pt idx="1103">
                  <c:v>0.53672849017369895</c:v>
                </c:pt>
                <c:pt idx="1104">
                  <c:v>0.53672849017369895</c:v>
                </c:pt>
                <c:pt idx="1105">
                  <c:v>0.53672849017369895</c:v>
                </c:pt>
                <c:pt idx="1106">
                  <c:v>0.53672849017369895</c:v>
                </c:pt>
                <c:pt idx="1107">
                  <c:v>0.54169396751605869</c:v>
                </c:pt>
                <c:pt idx="1108">
                  <c:v>0.54169396751605869</c:v>
                </c:pt>
                <c:pt idx="1109">
                  <c:v>0.54169396751605869</c:v>
                </c:pt>
                <c:pt idx="1110">
                  <c:v>0.54169396751605869</c:v>
                </c:pt>
                <c:pt idx="1111">
                  <c:v>0.54169396751605869</c:v>
                </c:pt>
                <c:pt idx="1112">
                  <c:v>0.54169396751605869</c:v>
                </c:pt>
                <c:pt idx="1113">
                  <c:v>0.54169396751605869</c:v>
                </c:pt>
                <c:pt idx="1114">
                  <c:v>0.54169396751605869</c:v>
                </c:pt>
                <c:pt idx="1115">
                  <c:v>0.54169396751605869</c:v>
                </c:pt>
                <c:pt idx="1116">
                  <c:v>0.54169396751605869</c:v>
                </c:pt>
                <c:pt idx="1117">
                  <c:v>0.59743393755253471</c:v>
                </c:pt>
                <c:pt idx="1118">
                  <c:v>0.59743393755253471</c:v>
                </c:pt>
                <c:pt idx="1119">
                  <c:v>0.59743393755253471</c:v>
                </c:pt>
                <c:pt idx="1120">
                  <c:v>0.59743393755253471</c:v>
                </c:pt>
                <c:pt idx="1121">
                  <c:v>0.59743393755253471</c:v>
                </c:pt>
                <c:pt idx="1122">
                  <c:v>0.59743393755253471</c:v>
                </c:pt>
                <c:pt idx="1123">
                  <c:v>0.59743393755253471</c:v>
                </c:pt>
                <c:pt idx="1124">
                  <c:v>0.59743393755253471</c:v>
                </c:pt>
                <c:pt idx="1125">
                  <c:v>0.59743393755253471</c:v>
                </c:pt>
                <c:pt idx="1126">
                  <c:v>0.59743393755253471</c:v>
                </c:pt>
                <c:pt idx="1127">
                  <c:v>0.59743393755253471</c:v>
                </c:pt>
                <c:pt idx="1128">
                  <c:v>0.59743393755253471</c:v>
                </c:pt>
                <c:pt idx="1129">
                  <c:v>0.59743393755253471</c:v>
                </c:pt>
                <c:pt idx="1130">
                  <c:v>0.59743393755253471</c:v>
                </c:pt>
                <c:pt idx="1131">
                  <c:v>0.59743393755253471</c:v>
                </c:pt>
                <c:pt idx="1132">
                  <c:v>0.59743393755253471</c:v>
                </c:pt>
                <c:pt idx="1133">
                  <c:v>0.59743393755253471</c:v>
                </c:pt>
                <c:pt idx="1134">
                  <c:v>0.59743393755253471</c:v>
                </c:pt>
                <c:pt idx="1135">
                  <c:v>0.59743393755253471</c:v>
                </c:pt>
                <c:pt idx="1136">
                  <c:v>0.59743393755253471</c:v>
                </c:pt>
                <c:pt idx="1137">
                  <c:v>0.59743393755253471</c:v>
                </c:pt>
                <c:pt idx="1138">
                  <c:v>0.59743393755253471</c:v>
                </c:pt>
                <c:pt idx="1139">
                  <c:v>0.59743393755253471</c:v>
                </c:pt>
                <c:pt idx="1140">
                  <c:v>0.59743393755253471</c:v>
                </c:pt>
                <c:pt idx="1141">
                  <c:v>0.59743393755253471</c:v>
                </c:pt>
                <c:pt idx="1142">
                  <c:v>0.59743393755253471</c:v>
                </c:pt>
                <c:pt idx="1143">
                  <c:v>0.59743393755253471</c:v>
                </c:pt>
                <c:pt idx="1144">
                  <c:v>0.59743393755253471</c:v>
                </c:pt>
                <c:pt idx="1145">
                  <c:v>0.59743393755253471</c:v>
                </c:pt>
                <c:pt idx="1146">
                  <c:v>0.60307251532873374</c:v>
                </c:pt>
                <c:pt idx="1147">
                  <c:v>0.60307251532873374</c:v>
                </c:pt>
                <c:pt idx="1148">
                  <c:v>0.60307251532873374</c:v>
                </c:pt>
                <c:pt idx="1149">
                  <c:v>0.60307251532873374</c:v>
                </c:pt>
                <c:pt idx="1150">
                  <c:v>0.60307251532873374</c:v>
                </c:pt>
                <c:pt idx="1151">
                  <c:v>0.60307251532873374</c:v>
                </c:pt>
                <c:pt idx="1152">
                  <c:v>0.60307251532873374</c:v>
                </c:pt>
                <c:pt idx="1153">
                  <c:v>0.60307251532873374</c:v>
                </c:pt>
                <c:pt idx="1154">
                  <c:v>0.60307251532873374</c:v>
                </c:pt>
                <c:pt idx="1155">
                  <c:v>0.60307251532873374</c:v>
                </c:pt>
                <c:pt idx="1156">
                  <c:v>0.60307251532873374</c:v>
                </c:pt>
                <c:pt idx="1157">
                  <c:v>0.60307251532873374</c:v>
                </c:pt>
                <c:pt idx="1158">
                  <c:v>0.60307251532873374</c:v>
                </c:pt>
                <c:pt idx="1159">
                  <c:v>0.60307251532873374</c:v>
                </c:pt>
                <c:pt idx="1160">
                  <c:v>0.60307251532873374</c:v>
                </c:pt>
                <c:pt idx="1161">
                  <c:v>0.60307251532873374</c:v>
                </c:pt>
                <c:pt idx="1162">
                  <c:v>0.60307251532873374</c:v>
                </c:pt>
                <c:pt idx="1163">
                  <c:v>0.60307251532873374</c:v>
                </c:pt>
                <c:pt idx="1164">
                  <c:v>0.60307251532873374</c:v>
                </c:pt>
                <c:pt idx="1165">
                  <c:v>0.60307251532873374</c:v>
                </c:pt>
                <c:pt idx="1166">
                  <c:v>0.60307251532873374</c:v>
                </c:pt>
                <c:pt idx="1167">
                  <c:v>0.60307251532873374</c:v>
                </c:pt>
                <c:pt idx="1168">
                  <c:v>0.60307251532873374</c:v>
                </c:pt>
                <c:pt idx="1169">
                  <c:v>0.60307251532873374</c:v>
                </c:pt>
                <c:pt idx="1170">
                  <c:v>0.60307251532873374</c:v>
                </c:pt>
                <c:pt idx="1171">
                  <c:v>0.60307251532873374</c:v>
                </c:pt>
                <c:pt idx="1172">
                  <c:v>0.60307251532873374</c:v>
                </c:pt>
                <c:pt idx="1173">
                  <c:v>0.60307251532873374</c:v>
                </c:pt>
                <c:pt idx="1174">
                  <c:v>0.60307251532873374</c:v>
                </c:pt>
                <c:pt idx="1175">
                  <c:v>0.60307251532873374</c:v>
                </c:pt>
                <c:pt idx="1176">
                  <c:v>0.60307251532873374</c:v>
                </c:pt>
                <c:pt idx="1177">
                  <c:v>0.60307251532873374</c:v>
                </c:pt>
                <c:pt idx="1178">
                  <c:v>0.60307251532873374</c:v>
                </c:pt>
                <c:pt idx="1179">
                  <c:v>0.60307251532873374</c:v>
                </c:pt>
                <c:pt idx="1180">
                  <c:v>0.60307251532873374</c:v>
                </c:pt>
                <c:pt idx="1181">
                  <c:v>0.60307251532873374</c:v>
                </c:pt>
                <c:pt idx="1182">
                  <c:v>0.60307251532873374</c:v>
                </c:pt>
                <c:pt idx="1183">
                  <c:v>0.60307251532873374</c:v>
                </c:pt>
                <c:pt idx="1184">
                  <c:v>0.60307251532873374</c:v>
                </c:pt>
                <c:pt idx="1185">
                  <c:v>0.60307251532873374</c:v>
                </c:pt>
                <c:pt idx="1186">
                  <c:v>0.60307251532873374</c:v>
                </c:pt>
                <c:pt idx="1187">
                  <c:v>0.60307251532873374</c:v>
                </c:pt>
                <c:pt idx="1188">
                  <c:v>0.60307251532873374</c:v>
                </c:pt>
                <c:pt idx="1189">
                  <c:v>0.60307251532873374</c:v>
                </c:pt>
                <c:pt idx="1190">
                  <c:v>0.60307251532873374</c:v>
                </c:pt>
                <c:pt idx="1191">
                  <c:v>0.60307251532873374</c:v>
                </c:pt>
                <c:pt idx="1192">
                  <c:v>0.60307251532873374</c:v>
                </c:pt>
                <c:pt idx="1193">
                  <c:v>0.60307251532873374</c:v>
                </c:pt>
                <c:pt idx="1194">
                  <c:v>0.60307251532873374</c:v>
                </c:pt>
                <c:pt idx="1195">
                  <c:v>0.60307251532873374</c:v>
                </c:pt>
                <c:pt idx="1196">
                  <c:v>0.60307251532873374</c:v>
                </c:pt>
                <c:pt idx="1197">
                  <c:v>0.60307251532873374</c:v>
                </c:pt>
                <c:pt idx="1198">
                  <c:v>0.60307251532873374</c:v>
                </c:pt>
                <c:pt idx="1199">
                  <c:v>0.60307251532873374</c:v>
                </c:pt>
                <c:pt idx="1200">
                  <c:v>0.60307251532873374</c:v>
                </c:pt>
                <c:pt idx="1201">
                  <c:v>0.60307251532873374</c:v>
                </c:pt>
                <c:pt idx="1202">
                  <c:v>0.60307251532873374</c:v>
                </c:pt>
                <c:pt idx="1203">
                  <c:v>0.60307251532873374</c:v>
                </c:pt>
                <c:pt idx="1204">
                  <c:v>0.60307251532873374</c:v>
                </c:pt>
                <c:pt idx="1205">
                  <c:v>0.60307251532873374</c:v>
                </c:pt>
                <c:pt idx="1206">
                  <c:v>0.60307251532873374</c:v>
                </c:pt>
                <c:pt idx="1207">
                  <c:v>0.60307251532873374</c:v>
                </c:pt>
                <c:pt idx="1208">
                  <c:v>0.60307251532873374</c:v>
                </c:pt>
                <c:pt idx="1209">
                  <c:v>0.60307251532873374</c:v>
                </c:pt>
                <c:pt idx="1210">
                  <c:v>0.60307251532873374</c:v>
                </c:pt>
                <c:pt idx="1211">
                  <c:v>0.60307251532873374</c:v>
                </c:pt>
                <c:pt idx="1212">
                  <c:v>0.64249216401561293</c:v>
                </c:pt>
                <c:pt idx="1213">
                  <c:v>0.64249216401561293</c:v>
                </c:pt>
                <c:pt idx="1214">
                  <c:v>0.64249216401561293</c:v>
                </c:pt>
                <c:pt idx="1215">
                  <c:v>0.64249216401561293</c:v>
                </c:pt>
                <c:pt idx="1216">
                  <c:v>0.64249216401561293</c:v>
                </c:pt>
                <c:pt idx="1217">
                  <c:v>0.64249216401561293</c:v>
                </c:pt>
                <c:pt idx="1218">
                  <c:v>0.64249216401561293</c:v>
                </c:pt>
                <c:pt idx="1219">
                  <c:v>0.64249216401561293</c:v>
                </c:pt>
                <c:pt idx="1220">
                  <c:v>0.64249216401561293</c:v>
                </c:pt>
                <c:pt idx="1221">
                  <c:v>0.64249216401561293</c:v>
                </c:pt>
                <c:pt idx="1222">
                  <c:v>0.64249216401561293</c:v>
                </c:pt>
                <c:pt idx="1223">
                  <c:v>0.64249216401561293</c:v>
                </c:pt>
                <c:pt idx="1224">
                  <c:v>0.64249216401561293</c:v>
                </c:pt>
                <c:pt idx="1225">
                  <c:v>0.64249216401561293</c:v>
                </c:pt>
                <c:pt idx="1226">
                  <c:v>0.64249216401561293</c:v>
                </c:pt>
                <c:pt idx="1227">
                  <c:v>0.64249216401561293</c:v>
                </c:pt>
                <c:pt idx="1228">
                  <c:v>0.64249216401561293</c:v>
                </c:pt>
                <c:pt idx="1229">
                  <c:v>0.64249216401561293</c:v>
                </c:pt>
                <c:pt idx="1230">
                  <c:v>0.64249216401561293</c:v>
                </c:pt>
                <c:pt idx="1231">
                  <c:v>0.64249216401561293</c:v>
                </c:pt>
                <c:pt idx="1232">
                  <c:v>0.64249216401561293</c:v>
                </c:pt>
                <c:pt idx="1233">
                  <c:v>0.64249216401561293</c:v>
                </c:pt>
                <c:pt idx="1234">
                  <c:v>0.64249216401561293</c:v>
                </c:pt>
                <c:pt idx="1235">
                  <c:v>0.64249216401561293</c:v>
                </c:pt>
                <c:pt idx="1236">
                  <c:v>0.64249216401561293</c:v>
                </c:pt>
                <c:pt idx="1237">
                  <c:v>0.64249216401561293</c:v>
                </c:pt>
                <c:pt idx="1238">
                  <c:v>0.64249216401561293</c:v>
                </c:pt>
                <c:pt idx="1239">
                  <c:v>0.64249216401561293</c:v>
                </c:pt>
                <c:pt idx="1240">
                  <c:v>0.64249216401561293</c:v>
                </c:pt>
                <c:pt idx="1241">
                  <c:v>0.64249216401561293</c:v>
                </c:pt>
                <c:pt idx="1242">
                  <c:v>0.64249216401561293</c:v>
                </c:pt>
                <c:pt idx="1243">
                  <c:v>0.64249216401561293</c:v>
                </c:pt>
                <c:pt idx="1244">
                  <c:v>0.64249216401561293</c:v>
                </c:pt>
                <c:pt idx="1245">
                  <c:v>0.64249216401561293</c:v>
                </c:pt>
                <c:pt idx="1246">
                  <c:v>0.64249216401561293</c:v>
                </c:pt>
                <c:pt idx="1247">
                  <c:v>0.64249216401561293</c:v>
                </c:pt>
                <c:pt idx="1248">
                  <c:v>0.64249216401561293</c:v>
                </c:pt>
                <c:pt idx="1249">
                  <c:v>0.64249216401561293</c:v>
                </c:pt>
                <c:pt idx="1250">
                  <c:v>0.64249216401561293</c:v>
                </c:pt>
                <c:pt idx="1251">
                  <c:v>0.64249216401561293</c:v>
                </c:pt>
                <c:pt idx="1252">
                  <c:v>0.64249216401561293</c:v>
                </c:pt>
                <c:pt idx="1253">
                  <c:v>0.64249216401561293</c:v>
                </c:pt>
                <c:pt idx="1254">
                  <c:v>0.64249216401561293</c:v>
                </c:pt>
                <c:pt idx="1255">
                  <c:v>0.64249216401561293</c:v>
                </c:pt>
                <c:pt idx="1256">
                  <c:v>0.64249216401561293</c:v>
                </c:pt>
                <c:pt idx="1257">
                  <c:v>0.64249216401561293</c:v>
                </c:pt>
                <c:pt idx="1258">
                  <c:v>0.64249216401561293</c:v>
                </c:pt>
                <c:pt idx="1259">
                  <c:v>0.64249216401561293</c:v>
                </c:pt>
                <c:pt idx="1260">
                  <c:v>0.64249216401561293</c:v>
                </c:pt>
                <c:pt idx="1261">
                  <c:v>0.64249216401561293</c:v>
                </c:pt>
                <c:pt idx="1262">
                  <c:v>0.64249216401561293</c:v>
                </c:pt>
                <c:pt idx="1263">
                  <c:v>0.64249216401561293</c:v>
                </c:pt>
                <c:pt idx="1264">
                  <c:v>0.64249216401561293</c:v>
                </c:pt>
                <c:pt idx="1265">
                  <c:v>0.64249216401561293</c:v>
                </c:pt>
                <c:pt idx="1266">
                  <c:v>0.64249216401561293</c:v>
                </c:pt>
                <c:pt idx="1267">
                  <c:v>0.64249216401561293</c:v>
                </c:pt>
                <c:pt idx="1268">
                  <c:v>0.64249216401561293</c:v>
                </c:pt>
                <c:pt idx="1269">
                  <c:v>0.64645140229575426</c:v>
                </c:pt>
                <c:pt idx="1270">
                  <c:v>0.64645140229575426</c:v>
                </c:pt>
                <c:pt idx="1271">
                  <c:v>0.64645140229575426</c:v>
                </c:pt>
                <c:pt idx="1272">
                  <c:v>0.64645140229575426</c:v>
                </c:pt>
                <c:pt idx="1273">
                  <c:v>0.64645140229575426</c:v>
                </c:pt>
                <c:pt idx="1274">
                  <c:v>0.64645140229575426</c:v>
                </c:pt>
                <c:pt idx="1275">
                  <c:v>0.64645140229575426</c:v>
                </c:pt>
                <c:pt idx="1276">
                  <c:v>0.64645140229575426</c:v>
                </c:pt>
                <c:pt idx="1277">
                  <c:v>0.64645140229575426</c:v>
                </c:pt>
                <c:pt idx="1278">
                  <c:v>0.64645140229575426</c:v>
                </c:pt>
                <c:pt idx="1279">
                  <c:v>0.64645140229575426</c:v>
                </c:pt>
                <c:pt idx="1280">
                  <c:v>0.64645140229575426</c:v>
                </c:pt>
                <c:pt idx="1281">
                  <c:v>0.64645140229575426</c:v>
                </c:pt>
                <c:pt idx="1282">
                  <c:v>0.64645140229575426</c:v>
                </c:pt>
                <c:pt idx="1283">
                  <c:v>0.64645140229575426</c:v>
                </c:pt>
                <c:pt idx="1284">
                  <c:v>0.64645140229575426</c:v>
                </c:pt>
                <c:pt idx="1285">
                  <c:v>0.65394576453323927</c:v>
                </c:pt>
                <c:pt idx="1286">
                  <c:v>0.65394576453323927</c:v>
                </c:pt>
                <c:pt idx="1287">
                  <c:v>0.65394576453323927</c:v>
                </c:pt>
                <c:pt idx="1288">
                  <c:v>0.65394576453323927</c:v>
                </c:pt>
                <c:pt idx="1289">
                  <c:v>0.65394576453323927</c:v>
                </c:pt>
                <c:pt idx="1290">
                  <c:v>0.65394576453323927</c:v>
                </c:pt>
                <c:pt idx="1291">
                  <c:v>0.65394576453323927</c:v>
                </c:pt>
                <c:pt idx="1292">
                  <c:v>0.65394576453323927</c:v>
                </c:pt>
                <c:pt idx="1293">
                  <c:v>0.65394576453323927</c:v>
                </c:pt>
                <c:pt idx="1294">
                  <c:v>0.65394576453323927</c:v>
                </c:pt>
                <c:pt idx="1295">
                  <c:v>0.65394576453323927</c:v>
                </c:pt>
                <c:pt idx="1296">
                  <c:v>0.65394576453323927</c:v>
                </c:pt>
                <c:pt idx="1297">
                  <c:v>0.65394576453323927</c:v>
                </c:pt>
                <c:pt idx="1298">
                  <c:v>0.65394576453323927</c:v>
                </c:pt>
                <c:pt idx="1299">
                  <c:v>0.65394576453323927</c:v>
                </c:pt>
                <c:pt idx="1300">
                  <c:v>0.65394576453323927</c:v>
                </c:pt>
                <c:pt idx="1301">
                  <c:v>0.65394576453323927</c:v>
                </c:pt>
                <c:pt idx="1302">
                  <c:v>0.65394576453323927</c:v>
                </c:pt>
                <c:pt idx="1303">
                  <c:v>0.65394576453323927</c:v>
                </c:pt>
                <c:pt idx="1304">
                  <c:v>0.65394576453323927</c:v>
                </c:pt>
                <c:pt idx="1305">
                  <c:v>0.65394576453323927</c:v>
                </c:pt>
                <c:pt idx="1306">
                  <c:v>0.65394576453323927</c:v>
                </c:pt>
                <c:pt idx="1307">
                  <c:v>0.65394576453323927</c:v>
                </c:pt>
                <c:pt idx="1308">
                  <c:v>0.6587711871881381</c:v>
                </c:pt>
                <c:pt idx="1309">
                  <c:v>0.6587711871881381</c:v>
                </c:pt>
                <c:pt idx="1310">
                  <c:v>0.6587711871881381</c:v>
                </c:pt>
                <c:pt idx="1311">
                  <c:v>0.6587711871881381</c:v>
                </c:pt>
                <c:pt idx="1312">
                  <c:v>0.6587711871881381</c:v>
                </c:pt>
                <c:pt idx="1313">
                  <c:v>0.6587711871881381</c:v>
                </c:pt>
                <c:pt idx="1314">
                  <c:v>0.6587711871881381</c:v>
                </c:pt>
                <c:pt idx="1315">
                  <c:v>0.6587711871881381</c:v>
                </c:pt>
                <c:pt idx="1316">
                  <c:v>0.6587711871881381</c:v>
                </c:pt>
                <c:pt idx="1317">
                  <c:v>0.6587711871881381</c:v>
                </c:pt>
                <c:pt idx="1318">
                  <c:v>0.6587711871881381</c:v>
                </c:pt>
                <c:pt idx="1319">
                  <c:v>0.6587711871881381</c:v>
                </c:pt>
                <c:pt idx="1320">
                  <c:v>0.6587711871881381</c:v>
                </c:pt>
                <c:pt idx="1321">
                  <c:v>0.6587711871881381</c:v>
                </c:pt>
                <c:pt idx="1322">
                  <c:v>0.6587711871881381</c:v>
                </c:pt>
                <c:pt idx="1323">
                  <c:v>0.6587711871881381</c:v>
                </c:pt>
                <c:pt idx="1324">
                  <c:v>0.6587711871881381</c:v>
                </c:pt>
                <c:pt idx="1325">
                  <c:v>0.6587711871881381</c:v>
                </c:pt>
                <c:pt idx="1326">
                  <c:v>0.6587711871881381</c:v>
                </c:pt>
                <c:pt idx="1327">
                  <c:v>0.6587711871881381</c:v>
                </c:pt>
                <c:pt idx="1328">
                  <c:v>0.6587711871881381</c:v>
                </c:pt>
                <c:pt idx="1329">
                  <c:v>0.6587711871881381</c:v>
                </c:pt>
                <c:pt idx="1330">
                  <c:v>0.6587711871881381</c:v>
                </c:pt>
                <c:pt idx="1331">
                  <c:v>0.6587711871881381</c:v>
                </c:pt>
                <c:pt idx="1332">
                  <c:v>0.66108101218749138</c:v>
                </c:pt>
                <c:pt idx="1333">
                  <c:v>0.66108101218749138</c:v>
                </c:pt>
                <c:pt idx="1334">
                  <c:v>0.66108101218749138</c:v>
                </c:pt>
                <c:pt idx="1335">
                  <c:v>0.66108101218749138</c:v>
                </c:pt>
                <c:pt idx="1336">
                  <c:v>0.66108101218749138</c:v>
                </c:pt>
                <c:pt idx="1337">
                  <c:v>0.66108101218749138</c:v>
                </c:pt>
                <c:pt idx="1338">
                  <c:v>0.66108101218749138</c:v>
                </c:pt>
                <c:pt idx="1339">
                  <c:v>0.66108101218749138</c:v>
                </c:pt>
                <c:pt idx="1340">
                  <c:v>0.66108101218749138</c:v>
                </c:pt>
                <c:pt idx="1341">
                  <c:v>0.66108101218749138</c:v>
                </c:pt>
                <c:pt idx="1342">
                  <c:v>0.66108101218749138</c:v>
                </c:pt>
                <c:pt idx="1343">
                  <c:v>0.66108101218749138</c:v>
                </c:pt>
                <c:pt idx="1344">
                  <c:v>0.66108101218749138</c:v>
                </c:pt>
                <c:pt idx="1345">
                  <c:v>0.66108101218749138</c:v>
                </c:pt>
                <c:pt idx="1346">
                  <c:v>0.66108101218749138</c:v>
                </c:pt>
                <c:pt idx="1347">
                  <c:v>0.66108101218749138</c:v>
                </c:pt>
                <c:pt idx="1348">
                  <c:v>0.69798027502438176</c:v>
                </c:pt>
                <c:pt idx="1349">
                  <c:v>0.69798027502438176</c:v>
                </c:pt>
                <c:pt idx="1350">
                  <c:v>0.69798027502438176</c:v>
                </c:pt>
                <c:pt idx="1351">
                  <c:v>0.69798027502438176</c:v>
                </c:pt>
                <c:pt idx="1352">
                  <c:v>0.69798027502438176</c:v>
                </c:pt>
                <c:pt idx="1353">
                  <c:v>0.69798027502438176</c:v>
                </c:pt>
                <c:pt idx="1354">
                  <c:v>0.69798027502438176</c:v>
                </c:pt>
                <c:pt idx="1355">
                  <c:v>0.69798027502438176</c:v>
                </c:pt>
                <c:pt idx="1356">
                  <c:v>0.69798027502438176</c:v>
                </c:pt>
                <c:pt idx="1357">
                  <c:v>0.69798027502438176</c:v>
                </c:pt>
                <c:pt idx="1358">
                  <c:v>0.69798027502438176</c:v>
                </c:pt>
                <c:pt idx="1359">
                  <c:v>0.69798027502438176</c:v>
                </c:pt>
                <c:pt idx="1360">
                  <c:v>0.69798027502438176</c:v>
                </c:pt>
                <c:pt idx="1361">
                  <c:v>0.69798027502438176</c:v>
                </c:pt>
                <c:pt idx="1362">
                  <c:v>0.69798027502438176</c:v>
                </c:pt>
                <c:pt idx="1363">
                  <c:v>0.69798027502438176</c:v>
                </c:pt>
                <c:pt idx="1364">
                  <c:v>0.69798027502438176</c:v>
                </c:pt>
                <c:pt idx="1365">
                  <c:v>0.69798027502438176</c:v>
                </c:pt>
                <c:pt idx="1366">
                  <c:v>0.69798027502438176</c:v>
                </c:pt>
                <c:pt idx="1367">
                  <c:v>0.73611824376370316</c:v>
                </c:pt>
                <c:pt idx="1368">
                  <c:v>0.73611824376370316</c:v>
                </c:pt>
                <c:pt idx="1369">
                  <c:v>0.73611824376370316</c:v>
                </c:pt>
                <c:pt idx="1370">
                  <c:v>0.73611824376370316</c:v>
                </c:pt>
                <c:pt idx="1371">
                  <c:v>0.73611824376370316</c:v>
                </c:pt>
                <c:pt idx="1372">
                  <c:v>0.73611824376370316</c:v>
                </c:pt>
                <c:pt idx="1373">
                  <c:v>0.73611824376370316</c:v>
                </c:pt>
                <c:pt idx="1374">
                  <c:v>0.73611824376370316</c:v>
                </c:pt>
                <c:pt idx="1375">
                  <c:v>0.73611824376370316</c:v>
                </c:pt>
                <c:pt idx="1376">
                  <c:v>0.73611824376370316</c:v>
                </c:pt>
                <c:pt idx="1377">
                  <c:v>0.73611824376370316</c:v>
                </c:pt>
                <c:pt idx="1378">
                  <c:v>0.73611824376370316</c:v>
                </c:pt>
                <c:pt idx="1379">
                  <c:v>0.73611824376370316</c:v>
                </c:pt>
                <c:pt idx="1380">
                  <c:v>0.73611824376370316</c:v>
                </c:pt>
                <c:pt idx="1381">
                  <c:v>0.73611824376370316</c:v>
                </c:pt>
                <c:pt idx="1382">
                  <c:v>0.73611824376370316</c:v>
                </c:pt>
                <c:pt idx="1383">
                  <c:v>0.73611824376370316</c:v>
                </c:pt>
                <c:pt idx="1384">
                  <c:v>0.73611824376370316</c:v>
                </c:pt>
                <c:pt idx="1385">
                  <c:v>0.73611824376370316</c:v>
                </c:pt>
                <c:pt idx="1386">
                  <c:v>0.73611824376370316</c:v>
                </c:pt>
                <c:pt idx="1387">
                  <c:v>0.73611824376370316</c:v>
                </c:pt>
                <c:pt idx="1388">
                  <c:v>0.73611824376370316</c:v>
                </c:pt>
                <c:pt idx="1389">
                  <c:v>0.73611824376370316</c:v>
                </c:pt>
                <c:pt idx="1390">
                  <c:v>0.73611824376370316</c:v>
                </c:pt>
                <c:pt idx="1391">
                  <c:v>0.73611824376370316</c:v>
                </c:pt>
                <c:pt idx="1392">
                  <c:v>0.73611824376370316</c:v>
                </c:pt>
                <c:pt idx="1393">
                  <c:v>0.73611824376370316</c:v>
                </c:pt>
                <c:pt idx="1394">
                  <c:v>0.73611824376370316</c:v>
                </c:pt>
                <c:pt idx="1395">
                  <c:v>0.7636637687559904</c:v>
                </c:pt>
                <c:pt idx="1396">
                  <c:v>0.7636637687559904</c:v>
                </c:pt>
                <c:pt idx="1397">
                  <c:v>0.7636637687559904</c:v>
                </c:pt>
                <c:pt idx="1398">
                  <c:v>0.7636637687559904</c:v>
                </c:pt>
                <c:pt idx="1399">
                  <c:v>0.7636637687559904</c:v>
                </c:pt>
                <c:pt idx="1400">
                  <c:v>0.7636637687559904</c:v>
                </c:pt>
                <c:pt idx="1401">
                  <c:v>0.7636637687559904</c:v>
                </c:pt>
                <c:pt idx="1402">
                  <c:v>0.7636637687559904</c:v>
                </c:pt>
                <c:pt idx="1403">
                  <c:v>0.7636637687559904</c:v>
                </c:pt>
                <c:pt idx="1404">
                  <c:v>0.7636637687559904</c:v>
                </c:pt>
                <c:pt idx="1405">
                  <c:v>0.7636637687559904</c:v>
                </c:pt>
                <c:pt idx="1406">
                  <c:v>0.7636637687559904</c:v>
                </c:pt>
                <c:pt idx="1407">
                  <c:v>0.7636637687559904</c:v>
                </c:pt>
                <c:pt idx="1408">
                  <c:v>0.7636637687559904</c:v>
                </c:pt>
                <c:pt idx="1409">
                  <c:v>0.7636637687559904</c:v>
                </c:pt>
                <c:pt idx="1410">
                  <c:v>0.7636637687559904</c:v>
                </c:pt>
                <c:pt idx="1411">
                  <c:v>0.7636637687559904</c:v>
                </c:pt>
                <c:pt idx="1412">
                  <c:v>0.7636637687559904</c:v>
                </c:pt>
                <c:pt idx="1413">
                  <c:v>0.7636637687559904</c:v>
                </c:pt>
                <c:pt idx="1414">
                  <c:v>0.7636637687559904</c:v>
                </c:pt>
                <c:pt idx="1415">
                  <c:v>0.7636637687559904</c:v>
                </c:pt>
                <c:pt idx="1416">
                  <c:v>0.7636637687559904</c:v>
                </c:pt>
                <c:pt idx="1417">
                  <c:v>0.7636637687559904</c:v>
                </c:pt>
                <c:pt idx="1418">
                  <c:v>0.7636637687559904</c:v>
                </c:pt>
                <c:pt idx="1419">
                  <c:v>0.7636637687559904</c:v>
                </c:pt>
                <c:pt idx="1420">
                  <c:v>0.7636637687559904</c:v>
                </c:pt>
                <c:pt idx="1421">
                  <c:v>0.7636637687559904</c:v>
                </c:pt>
                <c:pt idx="1422">
                  <c:v>0.7636637687559904</c:v>
                </c:pt>
                <c:pt idx="1423">
                  <c:v>0.7636637687559904</c:v>
                </c:pt>
                <c:pt idx="1424">
                  <c:v>0.7636637687559904</c:v>
                </c:pt>
                <c:pt idx="1425">
                  <c:v>0.7636637687559904</c:v>
                </c:pt>
                <c:pt idx="1426">
                  <c:v>0.7636637687559904</c:v>
                </c:pt>
                <c:pt idx="1427">
                  <c:v>0.7636637687559904</c:v>
                </c:pt>
                <c:pt idx="1428">
                  <c:v>0.7636637687559904</c:v>
                </c:pt>
                <c:pt idx="1429">
                  <c:v>0.78091850625115922</c:v>
                </c:pt>
                <c:pt idx="1430">
                  <c:v>0.78091850625115922</c:v>
                </c:pt>
                <c:pt idx="1431">
                  <c:v>0.78091850625115922</c:v>
                </c:pt>
                <c:pt idx="1432">
                  <c:v>0.78091850625115922</c:v>
                </c:pt>
                <c:pt idx="1433">
                  <c:v>0.78091850625115922</c:v>
                </c:pt>
                <c:pt idx="1434">
                  <c:v>0.78091850625115922</c:v>
                </c:pt>
                <c:pt idx="1435">
                  <c:v>0.78091850625115922</c:v>
                </c:pt>
                <c:pt idx="1436">
                  <c:v>0.78091850625115922</c:v>
                </c:pt>
                <c:pt idx="1437">
                  <c:v>0.78091850625115922</c:v>
                </c:pt>
                <c:pt idx="1438">
                  <c:v>0.78091850625115922</c:v>
                </c:pt>
                <c:pt idx="1439">
                  <c:v>0.78091850625115922</c:v>
                </c:pt>
                <c:pt idx="1440">
                  <c:v>0.78288657387213589</c:v>
                </c:pt>
                <c:pt idx="1441">
                  <c:v>0.78288657387213589</c:v>
                </c:pt>
                <c:pt idx="1442">
                  <c:v>0.78288657387213589</c:v>
                </c:pt>
                <c:pt idx="1443">
                  <c:v>0.78288657387213589</c:v>
                </c:pt>
                <c:pt idx="1444">
                  <c:v>0.78288657387213589</c:v>
                </c:pt>
                <c:pt idx="1445">
                  <c:v>0.78288657387213589</c:v>
                </c:pt>
                <c:pt idx="1446">
                  <c:v>0.78698347274251657</c:v>
                </c:pt>
                <c:pt idx="1447">
                  <c:v>0.78698347274251657</c:v>
                </c:pt>
                <c:pt idx="1448">
                  <c:v>0.78698347274251657</c:v>
                </c:pt>
                <c:pt idx="1449">
                  <c:v>0.78698347274251657</c:v>
                </c:pt>
                <c:pt idx="1450">
                  <c:v>0.78698347274251657</c:v>
                </c:pt>
                <c:pt idx="1451">
                  <c:v>0.78698347274251657</c:v>
                </c:pt>
                <c:pt idx="1452">
                  <c:v>0.78698347274251657</c:v>
                </c:pt>
                <c:pt idx="1453">
                  <c:v>0.78698347274251657</c:v>
                </c:pt>
                <c:pt idx="1454">
                  <c:v>0.78698347274251657</c:v>
                </c:pt>
                <c:pt idx="1455">
                  <c:v>0.78698347274251657</c:v>
                </c:pt>
                <c:pt idx="1456">
                  <c:v>0.78698347274251657</c:v>
                </c:pt>
                <c:pt idx="1457">
                  <c:v>0.78698347274251657</c:v>
                </c:pt>
                <c:pt idx="1458">
                  <c:v>0.78698347274251657</c:v>
                </c:pt>
                <c:pt idx="1459">
                  <c:v>0.78698347274251657</c:v>
                </c:pt>
                <c:pt idx="1460">
                  <c:v>0.78698347274251657</c:v>
                </c:pt>
                <c:pt idx="1461">
                  <c:v>0.78698347274251657</c:v>
                </c:pt>
                <c:pt idx="1462">
                  <c:v>0.78698347274251657</c:v>
                </c:pt>
                <c:pt idx="1463">
                  <c:v>0.78698347274251657</c:v>
                </c:pt>
                <c:pt idx="1464">
                  <c:v>0.78698347274251657</c:v>
                </c:pt>
                <c:pt idx="1465">
                  <c:v>0.78698347274251657</c:v>
                </c:pt>
                <c:pt idx="1466">
                  <c:v>0.78698347274251657</c:v>
                </c:pt>
                <c:pt idx="1467">
                  <c:v>0.78698347274251657</c:v>
                </c:pt>
                <c:pt idx="1468">
                  <c:v>0.78698347274251657</c:v>
                </c:pt>
                <c:pt idx="1469">
                  <c:v>0.78698347274251657</c:v>
                </c:pt>
                <c:pt idx="1470">
                  <c:v>0.78698347274251657</c:v>
                </c:pt>
                <c:pt idx="1471">
                  <c:v>0.78698347274251657</c:v>
                </c:pt>
                <c:pt idx="1472">
                  <c:v>0.78698347274251657</c:v>
                </c:pt>
                <c:pt idx="1473">
                  <c:v>0.78698347274251657</c:v>
                </c:pt>
                <c:pt idx="1474">
                  <c:v>0.78698347274251657</c:v>
                </c:pt>
                <c:pt idx="1475">
                  <c:v>0.78698347274251657</c:v>
                </c:pt>
                <c:pt idx="1476">
                  <c:v>0.78698347274251657</c:v>
                </c:pt>
                <c:pt idx="1477">
                  <c:v>0.78698347274251657</c:v>
                </c:pt>
                <c:pt idx="1478">
                  <c:v>0.78698347274251657</c:v>
                </c:pt>
                <c:pt idx="1479">
                  <c:v>0.78698347274251657</c:v>
                </c:pt>
                <c:pt idx="1480">
                  <c:v>0.78698347274251657</c:v>
                </c:pt>
                <c:pt idx="1481">
                  <c:v>0.78698347274251657</c:v>
                </c:pt>
                <c:pt idx="1482">
                  <c:v>0.78698347274251657</c:v>
                </c:pt>
                <c:pt idx="1483">
                  <c:v>0.78698347274251657</c:v>
                </c:pt>
                <c:pt idx="1484">
                  <c:v>0.78698347274251657</c:v>
                </c:pt>
                <c:pt idx="1485">
                  <c:v>0.78698347274251657</c:v>
                </c:pt>
                <c:pt idx="1486">
                  <c:v>0.78698347274251657</c:v>
                </c:pt>
                <c:pt idx="1487">
                  <c:v>0.78698347274251657</c:v>
                </c:pt>
                <c:pt idx="1488">
                  <c:v>0.78698347274251657</c:v>
                </c:pt>
                <c:pt idx="1489">
                  <c:v>0.78698347274251657</c:v>
                </c:pt>
                <c:pt idx="1490">
                  <c:v>0.78698347274251657</c:v>
                </c:pt>
                <c:pt idx="1491">
                  <c:v>0.78698347274251657</c:v>
                </c:pt>
                <c:pt idx="1492">
                  <c:v>0.78698347274251657</c:v>
                </c:pt>
                <c:pt idx="1493">
                  <c:v>0.78698347274251657</c:v>
                </c:pt>
                <c:pt idx="1494">
                  <c:v>0.78698347274251657</c:v>
                </c:pt>
                <c:pt idx="1495">
                  <c:v>0.78698347274251657</c:v>
                </c:pt>
                <c:pt idx="1496">
                  <c:v>0.78698347274251657</c:v>
                </c:pt>
                <c:pt idx="1497">
                  <c:v>0.78698347274251657</c:v>
                </c:pt>
                <c:pt idx="1498">
                  <c:v>0.78698347274251657</c:v>
                </c:pt>
                <c:pt idx="1499">
                  <c:v>0.78698347274251657</c:v>
                </c:pt>
                <c:pt idx="1500">
                  <c:v>0.78698347274251657</c:v>
                </c:pt>
                <c:pt idx="1501">
                  <c:v>0.78698347274251657</c:v>
                </c:pt>
                <c:pt idx="1502">
                  <c:v>0.78698347274251657</c:v>
                </c:pt>
                <c:pt idx="1503">
                  <c:v>0.78698347274251657</c:v>
                </c:pt>
                <c:pt idx="1504">
                  <c:v>0.78698347274251657</c:v>
                </c:pt>
                <c:pt idx="1505">
                  <c:v>0.78698347274251657</c:v>
                </c:pt>
                <c:pt idx="1506">
                  <c:v>0.78698347274251657</c:v>
                </c:pt>
                <c:pt idx="1507">
                  <c:v>0.78698347274251657</c:v>
                </c:pt>
                <c:pt idx="1508">
                  <c:v>0.78698347274251657</c:v>
                </c:pt>
                <c:pt idx="1509">
                  <c:v>0.78698347274251657</c:v>
                </c:pt>
                <c:pt idx="1510">
                  <c:v>0.78698347274251657</c:v>
                </c:pt>
                <c:pt idx="1511">
                  <c:v>0.78698347274251657</c:v>
                </c:pt>
                <c:pt idx="1512">
                  <c:v>0.78698347274251657</c:v>
                </c:pt>
                <c:pt idx="1513">
                  <c:v>0.78698347274251657</c:v>
                </c:pt>
                <c:pt idx="1514">
                  <c:v>0.78698347274251657</c:v>
                </c:pt>
                <c:pt idx="1515">
                  <c:v>0.78698347274251657</c:v>
                </c:pt>
                <c:pt idx="1516">
                  <c:v>0.78698347274251657</c:v>
                </c:pt>
                <c:pt idx="1517">
                  <c:v>0.78698347274251657</c:v>
                </c:pt>
                <c:pt idx="1518">
                  <c:v>0.78698347274251657</c:v>
                </c:pt>
                <c:pt idx="1519">
                  <c:v>0.78698347274251657</c:v>
                </c:pt>
                <c:pt idx="1520">
                  <c:v>0.78698347274251657</c:v>
                </c:pt>
                <c:pt idx="1521">
                  <c:v>0.78698347274251657</c:v>
                </c:pt>
                <c:pt idx="1522">
                  <c:v>0.80961738757992896</c:v>
                </c:pt>
                <c:pt idx="1523">
                  <c:v>0.80961738757992896</c:v>
                </c:pt>
                <c:pt idx="1524">
                  <c:v>0.80961738757992896</c:v>
                </c:pt>
                <c:pt idx="1525">
                  <c:v>0.80961738757992896</c:v>
                </c:pt>
                <c:pt idx="1526">
                  <c:v>0.80961738757992896</c:v>
                </c:pt>
                <c:pt idx="1527">
                  <c:v>0.80961738757992896</c:v>
                </c:pt>
                <c:pt idx="1528">
                  <c:v>0.80961738757992896</c:v>
                </c:pt>
                <c:pt idx="1529">
                  <c:v>0.80961738757992896</c:v>
                </c:pt>
                <c:pt idx="1530">
                  <c:v>0.80961738757992896</c:v>
                </c:pt>
                <c:pt idx="1531">
                  <c:v>0.80961738757992896</c:v>
                </c:pt>
                <c:pt idx="1532">
                  <c:v>0.80961738757992896</c:v>
                </c:pt>
                <c:pt idx="1533">
                  <c:v>0.80961738757992896</c:v>
                </c:pt>
                <c:pt idx="1534">
                  <c:v>0.80961738757992896</c:v>
                </c:pt>
                <c:pt idx="1535">
                  <c:v>0.80961738757992896</c:v>
                </c:pt>
                <c:pt idx="1536">
                  <c:v>0.80961738757992896</c:v>
                </c:pt>
                <c:pt idx="1537">
                  <c:v>0.80961738757992896</c:v>
                </c:pt>
                <c:pt idx="1538">
                  <c:v>0.80961738757992896</c:v>
                </c:pt>
                <c:pt idx="1539">
                  <c:v>0.80961738757992896</c:v>
                </c:pt>
                <c:pt idx="1540">
                  <c:v>0.80961738757992896</c:v>
                </c:pt>
                <c:pt idx="1541">
                  <c:v>0.80961738757992896</c:v>
                </c:pt>
                <c:pt idx="1542">
                  <c:v>0.80961738757992896</c:v>
                </c:pt>
                <c:pt idx="1543">
                  <c:v>0.80961738757992896</c:v>
                </c:pt>
                <c:pt idx="1544">
                  <c:v>0.80961738757992896</c:v>
                </c:pt>
                <c:pt idx="1545">
                  <c:v>0.80961738757992896</c:v>
                </c:pt>
                <c:pt idx="1546">
                  <c:v>0.80961738757992896</c:v>
                </c:pt>
                <c:pt idx="1547">
                  <c:v>0.80961738757992896</c:v>
                </c:pt>
                <c:pt idx="1548">
                  <c:v>0.80961738757992896</c:v>
                </c:pt>
                <c:pt idx="1549">
                  <c:v>0.80961738757992896</c:v>
                </c:pt>
                <c:pt idx="1550">
                  <c:v>0.80961738757992896</c:v>
                </c:pt>
                <c:pt idx="1551">
                  <c:v>0.80961738757992896</c:v>
                </c:pt>
                <c:pt idx="1552">
                  <c:v>0.80961738757992896</c:v>
                </c:pt>
                <c:pt idx="1553">
                  <c:v>0.80961738757992896</c:v>
                </c:pt>
                <c:pt idx="1554">
                  <c:v>0.80961738757992896</c:v>
                </c:pt>
                <c:pt idx="1555">
                  <c:v>0.80961738757992896</c:v>
                </c:pt>
                <c:pt idx="1556">
                  <c:v>0.80961738757992896</c:v>
                </c:pt>
                <c:pt idx="1557">
                  <c:v>0.80961738757992896</c:v>
                </c:pt>
                <c:pt idx="1558">
                  <c:v>0.80961738757992896</c:v>
                </c:pt>
                <c:pt idx="1559">
                  <c:v>0.80961738757992896</c:v>
                </c:pt>
                <c:pt idx="1560">
                  <c:v>0.80961738757992896</c:v>
                </c:pt>
                <c:pt idx="1561">
                  <c:v>0.80961738757992896</c:v>
                </c:pt>
                <c:pt idx="1562">
                  <c:v>0.80961738757992896</c:v>
                </c:pt>
                <c:pt idx="1563">
                  <c:v>0.80961738757992896</c:v>
                </c:pt>
                <c:pt idx="1564">
                  <c:v>0.80961738757992896</c:v>
                </c:pt>
                <c:pt idx="1565">
                  <c:v>0.80961738757992896</c:v>
                </c:pt>
                <c:pt idx="1566">
                  <c:v>0.80961738757992896</c:v>
                </c:pt>
                <c:pt idx="1567">
                  <c:v>0.80961738757992896</c:v>
                </c:pt>
                <c:pt idx="1568">
                  <c:v>0.80961738757992896</c:v>
                </c:pt>
                <c:pt idx="1569">
                  <c:v>0.80961738757992896</c:v>
                </c:pt>
                <c:pt idx="1570">
                  <c:v>0.80961738757992896</c:v>
                </c:pt>
                <c:pt idx="1571">
                  <c:v>0.80961738757992896</c:v>
                </c:pt>
                <c:pt idx="1572">
                  <c:v>0.80961738757992896</c:v>
                </c:pt>
                <c:pt idx="1573">
                  <c:v>0.80961738757992896</c:v>
                </c:pt>
                <c:pt idx="1574">
                  <c:v>0.80961738757992896</c:v>
                </c:pt>
                <c:pt idx="1575">
                  <c:v>0.80961738757992896</c:v>
                </c:pt>
                <c:pt idx="1576">
                  <c:v>0.80961738757992896</c:v>
                </c:pt>
                <c:pt idx="1577">
                  <c:v>0.85777764581297189</c:v>
                </c:pt>
                <c:pt idx="1578">
                  <c:v>0.85777764581297189</c:v>
                </c:pt>
                <c:pt idx="1579">
                  <c:v>0.85777764581297189</c:v>
                </c:pt>
                <c:pt idx="1580">
                  <c:v>0.85777764581297189</c:v>
                </c:pt>
                <c:pt idx="1581">
                  <c:v>0.85777764581297189</c:v>
                </c:pt>
                <c:pt idx="1582">
                  <c:v>0.85777764581297189</c:v>
                </c:pt>
                <c:pt idx="1583">
                  <c:v>0.85777764581297189</c:v>
                </c:pt>
                <c:pt idx="1584">
                  <c:v>0.85777764581297189</c:v>
                </c:pt>
                <c:pt idx="1585">
                  <c:v>0.85777764581297189</c:v>
                </c:pt>
                <c:pt idx="1586">
                  <c:v>0.85777764581297189</c:v>
                </c:pt>
                <c:pt idx="1587">
                  <c:v>0.85777764581297189</c:v>
                </c:pt>
                <c:pt idx="1588">
                  <c:v>0.85777764581297189</c:v>
                </c:pt>
                <c:pt idx="1589">
                  <c:v>0.85777764581297189</c:v>
                </c:pt>
                <c:pt idx="1590">
                  <c:v>0.85777764581297189</c:v>
                </c:pt>
                <c:pt idx="1591">
                  <c:v>0.85777764581297189</c:v>
                </c:pt>
                <c:pt idx="1592">
                  <c:v>0.85777764581297189</c:v>
                </c:pt>
                <c:pt idx="1593">
                  <c:v>0.85777764581297189</c:v>
                </c:pt>
                <c:pt idx="1594">
                  <c:v>0.85777764581297189</c:v>
                </c:pt>
                <c:pt idx="1595">
                  <c:v>0.85777764581297189</c:v>
                </c:pt>
                <c:pt idx="1596">
                  <c:v>0.85777764581297189</c:v>
                </c:pt>
                <c:pt idx="1597">
                  <c:v>0.85777764581297189</c:v>
                </c:pt>
                <c:pt idx="1598">
                  <c:v>0.85777764581297189</c:v>
                </c:pt>
                <c:pt idx="1599">
                  <c:v>0.85777764581297189</c:v>
                </c:pt>
                <c:pt idx="1600">
                  <c:v>0.85777764581297189</c:v>
                </c:pt>
                <c:pt idx="1601">
                  <c:v>0.85777764581297189</c:v>
                </c:pt>
                <c:pt idx="1602">
                  <c:v>0.85777764581297189</c:v>
                </c:pt>
                <c:pt idx="1603">
                  <c:v>0.85777764581297189</c:v>
                </c:pt>
                <c:pt idx="1604">
                  <c:v>0.85777764581297189</c:v>
                </c:pt>
                <c:pt idx="1605">
                  <c:v>0.85777764581297189</c:v>
                </c:pt>
                <c:pt idx="1606">
                  <c:v>0.85777764581297189</c:v>
                </c:pt>
                <c:pt idx="1607">
                  <c:v>0.85777764581297189</c:v>
                </c:pt>
                <c:pt idx="1608">
                  <c:v>0.85777764581297189</c:v>
                </c:pt>
                <c:pt idx="1609">
                  <c:v>0.85777764581297189</c:v>
                </c:pt>
                <c:pt idx="1610">
                  <c:v>0.85777764581297189</c:v>
                </c:pt>
                <c:pt idx="1611">
                  <c:v>0.85777764581297189</c:v>
                </c:pt>
                <c:pt idx="1612">
                  <c:v>0.85777764581297189</c:v>
                </c:pt>
                <c:pt idx="1613">
                  <c:v>0.85777764581297189</c:v>
                </c:pt>
                <c:pt idx="1614">
                  <c:v>0.85777764581297189</c:v>
                </c:pt>
                <c:pt idx="1615">
                  <c:v>0.85777764581297189</c:v>
                </c:pt>
                <c:pt idx="1616">
                  <c:v>0.85777764581297189</c:v>
                </c:pt>
                <c:pt idx="1617">
                  <c:v>0.85777764581297189</c:v>
                </c:pt>
                <c:pt idx="1618">
                  <c:v>0.85777764581297189</c:v>
                </c:pt>
                <c:pt idx="1619">
                  <c:v>0.85777764581297189</c:v>
                </c:pt>
                <c:pt idx="1620">
                  <c:v>0.85777764581297189</c:v>
                </c:pt>
                <c:pt idx="1621">
                  <c:v>0.85777764581297189</c:v>
                </c:pt>
                <c:pt idx="1622">
                  <c:v>0.85777764581297189</c:v>
                </c:pt>
                <c:pt idx="1623">
                  <c:v>0.85777764581297189</c:v>
                </c:pt>
                <c:pt idx="1624">
                  <c:v>0.89182709502218804</c:v>
                </c:pt>
                <c:pt idx="1625">
                  <c:v>0.89182709502218804</c:v>
                </c:pt>
                <c:pt idx="1626">
                  <c:v>0.89182709502218804</c:v>
                </c:pt>
                <c:pt idx="1627">
                  <c:v>0.89182709502218804</c:v>
                </c:pt>
                <c:pt idx="1628">
                  <c:v>0.89182709502218804</c:v>
                </c:pt>
                <c:pt idx="1629">
                  <c:v>0.89182709502218804</c:v>
                </c:pt>
                <c:pt idx="1630">
                  <c:v>0.89182709502218804</c:v>
                </c:pt>
                <c:pt idx="1631">
                  <c:v>0.89182709502218804</c:v>
                </c:pt>
                <c:pt idx="1632">
                  <c:v>0.89182709502218804</c:v>
                </c:pt>
                <c:pt idx="1633">
                  <c:v>0.89182709502218804</c:v>
                </c:pt>
                <c:pt idx="1634">
                  <c:v>0.89182709502218804</c:v>
                </c:pt>
                <c:pt idx="1635">
                  <c:v>0.89182709502218804</c:v>
                </c:pt>
                <c:pt idx="1636">
                  <c:v>0.89182709502218804</c:v>
                </c:pt>
                <c:pt idx="1637">
                  <c:v>0.89182709502218804</c:v>
                </c:pt>
                <c:pt idx="1638">
                  <c:v>0.89182709502218804</c:v>
                </c:pt>
                <c:pt idx="1639">
                  <c:v>0.89182709502218804</c:v>
                </c:pt>
                <c:pt idx="1640">
                  <c:v>0.89182709502218804</c:v>
                </c:pt>
                <c:pt idx="1641">
                  <c:v>0.89182709502218804</c:v>
                </c:pt>
                <c:pt idx="1642">
                  <c:v>0.89182709502218804</c:v>
                </c:pt>
                <c:pt idx="1643">
                  <c:v>0.89182709502218804</c:v>
                </c:pt>
                <c:pt idx="1644">
                  <c:v>0.89182709502218804</c:v>
                </c:pt>
                <c:pt idx="1645">
                  <c:v>0.89182709502218804</c:v>
                </c:pt>
                <c:pt idx="1646">
                  <c:v>0.89182709502218804</c:v>
                </c:pt>
                <c:pt idx="1647">
                  <c:v>0.89182709502218804</c:v>
                </c:pt>
                <c:pt idx="1648">
                  <c:v>0.89182709502218804</c:v>
                </c:pt>
                <c:pt idx="1649">
                  <c:v>0.89182709502218804</c:v>
                </c:pt>
                <c:pt idx="1650">
                  <c:v>0.89182709502218804</c:v>
                </c:pt>
                <c:pt idx="1651">
                  <c:v>0.89182709502218804</c:v>
                </c:pt>
                <c:pt idx="1652">
                  <c:v>0.89182709502218804</c:v>
                </c:pt>
                <c:pt idx="1653">
                  <c:v>0.89182709502218804</c:v>
                </c:pt>
                <c:pt idx="1654">
                  <c:v>0.89182709502218804</c:v>
                </c:pt>
                <c:pt idx="1655">
                  <c:v>0.89182709502218804</c:v>
                </c:pt>
                <c:pt idx="1656">
                  <c:v>0.89182709502218804</c:v>
                </c:pt>
                <c:pt idx="1657">
                  <c:v>0.89182709502218804</c:v>
                </c:pt>
                <c:pt idx="1658">
                  <c:v>0.89182709502218804</c:v>
                </c:pt>
                <c:pt idx="1659">
                  <c:v>0.89182709502218804</c:v>
                </c:pt>
                <c:pt idx="1660">
                  <c:v>0.89182709502218804</c:v>
                </c:pt>
                <c:pt idx="1661">
                  <c:v>0.89182709502218804</c:v>
                </c:pt>
                <c:pt idx="1662">
                  <c:v>0.89182709502218804</c:v>
                </c:pt>
                <c:pt idx="1663">
                  <c:v>0.89182709502218804</c:v>
                </c:pt>
                <c:pt idx="1664">
                  <c:v>0.89182709502218804</c:v>
                </c:pt>
                <c:pt idx="1665">
                  <c:v>0.89182709502218804</c:v>
                </c:pt>
                <c:pt idx="1666">
                  <c:v>0.89182709502218804</c:v>
                </c:pt>
                <c:pt idx="1667">
                  <c:v>0.89182709502218804</c:v>
                </c:pt>
                <c:pt idx="1668">
                  <c:v>0.89182709502218804</c:v>
                </c:pt>
                <c:pt idx="1669">
                  <c:v>0.89182709502218804</c:v>
                </c:pt>
                <c:pt idx="1670">
                  <c:v>0.89182709502218804</c:v>
                </c:pt>
                <c:pt idx="1671">
                  <c:v>0.89182709502218804</c:v>
                </c:pt>
                <c:pt idx="1672">
                  <c:v>0.89182709502218804</c:v>
                </c:pt>
                <c:pt idx="1673">
                  <c:v>0.89182709502218804</c:v>
                </c:pt>
                <c:pt idx="1674">
                  <c:v>0.89182709502218804</c:v>
                </c:pt>
                <c:pt idx="1675">
                  <c:v>0.89182709502218804</c:v>
                </c:pt>
                <c:pt idx="1676">
                  <c:v>0.89575640708706006</c:v>
                </c:pt>
                <c:pt idx="1677">
                  <c:v>0.89575640708706006</c:v>
                </c:pt>
                <c:pt idx="1678">
                  <c:v>0.89575640708706006</c:v>
                </c:pt>
                <c:pt idx="1679">
                  <c:v>0.89575640708706006</c:v>
                </c:pt>
                <c:pt idx="1680">
                  <c:v>0.89575640708706006</c:v>
                </c:pt>
                <c:pt idx="1681">
                  <c:v>0.89575640708706006</c:v>
                </c:pt>
                <c:pt idx="1682">
                  <c:v>0.89575640708706006</c:v>
                </c:pt>
                <c:pt idx="1683">
                  <c:v>0.89575640708706006</c:v>
                </c:pt>
                <c:pt idx="1684">
                  <c:v>0.89575640708706006</c:v>
                </c:pt>
                <c:pt idx="1685">
                  <c:v>0.89575640708706006</c:v>
                </c:pt>
                <c:pt idx="1686">
                  <c:v>0.89575640708706006</c:v>
                </c:pt>
                <c:pt idx="1687">
                  <c:v>0.89575640708706006</c:v>
                </c:pt>
                <c:pt idx="1688">
                  <c:v>0.89575640708706006</c:v>
                </c:pt>
                <c:pt idx="1689">
                  <c:v>0.89575640708706006</c:v>
                </c:pt>
                <c:pt idx="1690">
                  <c:v>0.89575640708706006</c:v>
                </c:pt>
                <c:pt idx="1691">
                  <c:v>0.89575640708706006</c:v>
                </c:pt>
                <c:pt idx="1692">
                  <c:v>0.89575640708706006</c:v>
                </c:pt>
                <c:pt idx="1693">
                  <c:v>0.89575640708706006</c:v>
                </c:pt>
                <c:pt idx="1694">
                  <c:v>0.89575640708706006</c:v>
                </c:pt>
                <c:pt idx="1695">
                  <c:v>0.89575640708706006</c:v>
                </c:pt>
                <c:pt idx="1696">
                  <c:v>0.89575640708706006</c:v>
                </c:pt>
                <c:pt idx="1697">
                  <c:v>0.89575640708706006</c:v>
                </c:pt>
                <c:pt idx="1698">
                  <c:v>0.89575640708706006</c:v>
                </c:pt>
                <c:pt idx="1699">
                  <c:v>0.90156293078335092</c:v>
                </c:pt>
                <c:pt idx="1700">
                  <c:v>0.90156293078335092</c:v>
                </c:pt>
                <c:pt idx="1701">
                  <c:v>0.90156293078335092</c:v>
                </c:pt>
                <c:pt idx="1702">
                  <c:v>0.90156293078335092</c:v>
                </c:pt>
                <c:pt idx="1703">
                  <c:v>0.90156293078335092</c:v>
                </c:pt>
                <c:pt idx="1704">
                  <c:v>0.90156293078335092</c:v>
                </c:pt>
                <c:pt idx="1705">
                  <c:v>0.90156293078335092</c:v>
                </c:pt>
                <c:pt idx="1706">
                  <c:v>0.90156293078335092</c:v>
                </c:pt>
                <c:pt idx="1707">
                  <c:v>0.90156293078335092</c:v>
                </c:pt>
                <c:pt idx="1708">
                  <c:v>0.90156293078335092</c:v>
                </c:pt>
                <c:pt idx="1709">
                  <c:v>0.90156293078335092</c:v>
                </c:pt>
                <c:pt idx="1710">
                  <c:v>0.90156293078335092</c:v>
                </c:pt>
                <c:pt idx="1711">
                  <c:v>0.90156293078335092</c:v>
                </c:pt>
                <c:pt idx="1712">
                  <c:v>0.90156293078335092</c:v>
                </c:pt>
                <c:pt idx="1713">
                  <c:v>0.90156293078335092</c:v>
                </c:pt>
                <c:pt idx="1714">
                  <c:v>0.90156293078335092</c:v>
                </c:pt>
                <c:pt idx="1715">
                  <c:v>0.90156293078335092</c:v>
                </c:pt>
                <c:pt idx="1716">
                  <c:v>0.90156293078335092</c:v>
                </c:pt>
                <c:pt idx="1717">
                  <c:v>0.90156293078335092</c:v>
                </c:pt>
                <c:pt idx="1718">
                  <c:v>0.90156293078335092</c:v>
                </c:pt>
                <c:pt idx="1719">
                  <c:v>0.90156293078335092</c:v>
                </c:pt>
                <c:pt idx="1720">
                  <c:v>0.90156293078335092</c:v>
                </c:pt>
                <c:pt idx="1721">
                  <c:v>0.90156293078335092</c:v>
                </c:pt>
                <c:pt idx="1722">
                  <c:v>0.90156293078335092</c:v>
                </c:pt>
                <c:pt idx="1723">
                  <c:v>0.90156293078335092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299-4EA0-A1A5-3C5D91CAD0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877199"/>
        <c:axId val="249873039"/>
      </c:scatterChart>
      <c:valAx>
        <c:axId val="2498771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873039"/>
        <c:crosses val="autoZero"/>
        <c:crossBetween val="midCat"/>
      </c:valAx>
      <c:valAx>
        <c:axId val="249873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8771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WLTC_class_3!$BE$8:$BE$1718</c:f>
              <c:numCache>
                <c:formatCode>General</c:formatCode>
                <c:ptCount val="17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2.2578156116272029E-2</c:v>
                </c:pt>
                <c:pt idx="13">
                  <c:v>2.2578156116272029E-2</c:v>
                </c:pt>
                <c:pt idx="14">
                  <c:v>2.2578156116272029E-2</c:v>
                </c:pt>
                <c:pt idx="15">
                  <c:v>2.2578156116272029E-2</c:v>
                </c:pt>
                <c:pt idx="16">
                  <c:v>2.2578156116272029E-2</c:v>
                </c:pt>
                <c:pt idx="17">
                  <c:v>2.2578156116272029E-2</c:v>
                </c:pt>
                <c:pt idx="18">
                  <c:v>2.2578156116272029E-2</c:v>
                </c:pt>
                <c:pt idx="19">
                  <c:v>2.2578156116272029E-2</c:v>
                </c:pt>
                <c:pt idx="20">
                  <c:v>2.2578156116272029E-2</c:v>
                </c:pt>
                <c:pt idx="21">
                  <c:v>2.2578156116272029E-2</c:v>
                </c:pt>
                <c:pt idx="22">
                  <c:v>2.2578156116272029E-2</c:v>
                </c:pt>
                <c:pt idx="23">
                  <c:v>2.2578156116272029E-2</c:v>
                </c:pt>
                <c:pt idx="24">
                  <c:v>2.2578156116272029E-2</c:v>
                </c:pt>
                <c:pt idx="25">
                  <c:v>2.2578156116272029E-2</c:v>
                </c:pt>
                <c:pt idx="26">
                  <c:v>2.2578156116272029E-2</c:v>
                </c:pt>
                <c:pt idx="27">
                  <c:v>2.2578156116272029E-2</c:v>
                </c:pt>
                <c:pt idx="28">
                  <c:v>2.2578156116272029E-2</c:v>
                </c:pt>
                <c:pt idx="29">
                  <c:v>2.2578156116272029E-2</c:v>
                </c:pt>
                <c:pt idx="30">
                  <c:v>2.2578156116272029E-2</c:v>
                </c:pt>
                <c:pt idx="31">
                  <c:v>2.2578156116272029E-2</c:v>
                </c:pt>
                <c:pt idx="32">
                  <c:v>2.2578156116272029E-2</c:v>
                </c:pt>
                <c:pt idx="33">
                  <c:v>2.2578156116272029E-2</c:v>
                </c:pt>
                <c:pt idx="34">
                  <c:v>2.2578156116272029E-2</c:v>
                </c:pt>
                <c:pt idx="35">
                  <c:v>2.2578156116272029E-2</c:v>
                </c:pt>
                <c:pt idx="36">
                  <c:v>2.2578156116272029E-2</c:v>
                </c:pt>
                <c:pt idx="37">
                  <c:v>2.2578156116272029E-2</c:v>
                </c:pt>
                <c:pt idx="38">
                  <c:v>2.2578156116272029E-2</c:v>
                </c:pt>
                <c:pt idx="39">
                  <c:v>2.2578156116272029E-2</c:v>
                </c:pt>
                <c:pt idx="40">
                  <c:v>2.2578156116272029E-2</c:v>
                </c:pt>
                <c:pt idx="41">
                  <c:v>2.2578156116272029E-2</c:v>
                </c:pt>
                <c:pt idx="42">
                  <c:v>2.2578156116272029E-2</c:v>
                </c:pt>
                <c:pt idx="43">
                  <c:v>2.2578156116272029E-2</c:v>
                </c:pt>
                <c:pt idx="44">
                  <c:v>2.2578156116272029E-2</c:v>
                </c:pt>
                <c:pt idx="45">
                  <c:v>2.2578156116272029E-2</c:v>
                </c:pt>
                <c:pt idx="46">
                  <c:v>2.2578156116272029E-2</c:v>
                </c:pt>
                <c:pt idx="47">
                  <c:v>2.2578156116272029E-2</c:v>
                </c:pt>
                <c:pt idx="48">
                  <c:v>2.2578156116272029E-2</c:v>
                </c:pt>
                <c:pt idx="49">
                  <c:v>2.2578156116272029E-2</c:v>
                </c:pt>
                <c:pt idx="50">
                  <c:v>2.2578156116272029E-2</c:v>
                </c:pt>
                <c:pt idx="51">
                  <c:v>2.2578156116272029E-2</c:v>
                </c:pt>
                <c:pt idx="52">
                  <c:v>2.2578156116272029E-2</c:v>
                </c:pt>
                <c:pt idx="53">
                  <c:v>2.2578156116272029E-2</c:v>
                </c:pt>
                <c:pt idx="54">
                  <c:v>2.2578156116272029E-2</c:v>
                </c:pt>
                <c:pt idx="55">
                  <c:v>2.2578156116272029E-2</c:v>
                </c:pt>
                <c:pt idx="56">
                  <c:v>2.2578156116272029E-2</c:v>
                </c:pt>
                <c:pt idx="57">
                  <c:v>3.953135706638624E-2</c:v>
                </c:pt>
                <c:pt idx="58">
                  <c:v>3.953135706638624E-2</c:v>
                </c:pt>
                <c:pt idx="59">
                  <c:v>3.953135706638624E-2</c:v>
                </c:pt>
                <c:pt idx="60">
                  <c:v>3.953135706638624E-2</c:v>
                </c:pt>
                <c:pt idx="61">
                  <c:v>3.953135706638624E-2</c:v>
                </c:pt>
                <c:pt idx="62">
                  <c:v>3.953135706638624E-2</c:v>
                </c:pt>
                <c:pt idx="63">
                  <c:v>3.953135706638624E-2</c:v>
                </c:pt>
                <c:pt idx="64">
                  <c:v>3.953135706638624E-2</c:v>
                </c:pt>
                <c:pt idx="65">
                  <c:v>3.953135706638624E-2</c:v>
                </c:pt>
                <c:pt idx="66">
                  <c:v>3.953135706638624E-2</c:v>
                </c:pt>
                <c:pt idx="67">
                  <c:v>3.953135706638624E-2</c:v>
                </c:pt>
                <c:pt idx="68">
                  <c:v>3.953135706638624E-2</c:v>
                </c:pt>
                <c:pt idx="69">
                  <c:v>3.953135706638624E-2</c:v>
                </c:pt>
                <c:pt idx="70">
                  <c:v>3.953135706638624E-2</c:v>
                </c:pt>
                <c:pt idx="71">
                  <c:v>3.953135706638624E-2</c:v>
                </c:pt>
                <c:pt idx="72">
                  <c:v>3.953135706638624E-2</c:v>
                </c:pt>
                <c:pt idx="73">
                  <c:v>3.953135706638624E-2</c:v>
                </c:pt>
                <c:pt idx="74">
                  <c:v>3.953135706638624E-2</c:v>
                </c:pt>
                <c:pt idx="75">
                  <c:v>3.953135706638624E-2</c:v>
                </c:pt>
                <c:pt idx="76">
                  <c:v>3.953135706638624E-2</c:v>
                </c:pt>
                <c:pt idx="77">
                  <c:v>3.953135706638624E-2</c:v>
                </c:pt>
                <c:pt idx="78">
                  <c:v>3.953135706638624E-2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5.0161627549520874E-2</c:v>
                </c:pt>
                <c:pt idx="138">
                  <c:v>5.0161627549520874E-2</c:v>
                </c:pt>
                <c:pt idx="139">
                  <c:v>5.0161627549520874E-2</c:v>
                </c:pt>
                <c:pt idx="140">
                  <c:v>5.0161627549520874E-2</c:v>
                </c:pt>
                <c:pt idx="141">
                  <c:v>5.0161627549520874E-2</c:v>
                </c:pt>
                <c:pt idx="142">
                  <c:v>5.0161627549520874E-2</c:v>
                </c:pt>
                <c:pt idx="143">
                  <c:v>5.0161627549520874E-2</c:v>
                </c:pt>
                <c:pt idx="144">
                  <c:v>5.0161627549520874E-2</c:v>
                </c:pt>
                <c:pt idx="145">
                  <c:v>5.0161627549520874E-2</c:v>
                </c:pt>
                <c:pt idx="146">
                  <c:v>5.0161627549520874E-2</c:v>
                </c:pt>
                <c:pt idx="147">
                  <c:v>5.0161627549520874E-2</c:v>
                </c:pt>
                <c:pt idx="148">
                  <c:v>5.0161627549520874E-2</c:v>
                </c:pt>
                <c:pt idx="149">
                  <c:v>5.0161627549520874E-2</c:v>
                </c:pt>
                <c:pt idx="150">
                  <c:v>5.0161627549520874E-2</c:v>
                </c:pt>
                <c:pt idx="151">
                  <c:v>5.0161627549520874E-2</c:v>
                </c:pt>
                <c:pt idx="152">
                  <c:v>5.0161627549520874E-2</c:v>
                </c:pt>
                <c:pt idx="153">
                  <c:v>5.0161627549520874E-2</c:v>
                </c:pt>
                <c:pt idx="154">
                  <c:v>5.0161627549520874E-2</c:v>
                </c:pt>
                <c:pt idx="155">
                  <c:v>5.0161627549520874E-2</c:v>
                </c:pt>
                <c:pt idx="156">
                  <c:v>6.5723259489608069E-2</c:v>
                </c:pt>
                <c:pt idx="157">
                  <c:v>6.5723259489608069E-2</c:v>
                </c:pt>
                <c:pt idx="158">
                  <c:v>6.5723259489608069E-2</c:v>
                </c:pt>
                <c:pt idx="159">
                  <c:v>6.5723259489608069E-2</c:v>
                </c:pt>
                <c:pt idx="160">
                  <c:v>6.5723259489608069E-2</c:v>
                </c:pt>
                <c:pt idx="161">
                  <c:v>6.5723259489608069E-2</c:v>
                </c:pt>
                <c:pt idx="162">
                  <c:v>6.5723259489608069E-2</c:v>
                </c:pt>
                <c:pt idx="163">
                  <c:v>6.5723259489608069E-2</c:v>
                </c:pt>
                <c:pt idx="164">
                  <c:v>6.5723259489608069E-2</c:v>
                </c:pt>
                <c:pt idx="165">
                  <c:v>6.5723259489608069E-2</c:v>
                </c:pt>
                <c:pt idx="166">
                  <c:v>6.5723259489608069E-2</c:v>
                </c:pt>
                <c:pt idx="167">
                  <c:v>6.5723259489608069E-2</c:v>
                </c:pt>
                <c:pt idx="168">
                  <c:v>6.5723259489608069E-2</c:v>
                </c:pt>
                <c:pt idx="169">
                  <c:v>6.5723259489608069E-2</c:v>
                </c:pt>
                <c:pt idx="170">
                  <c:v>6.5723259489608069E-2</c:v>
                </c:pt>
                <c:pt idx="171">
                  <c:v>6.5723259489608069E-2</c:v>
                </c:pt>
                <c:pt idx="172">
                  <c:v>6.5723259489608069E-2</c:v>
                </c:pt>
                <c:pt idx="173">
                  <c:v>6.5723259489608069E-2</c:v>
                </c:pt>
                <c:pt idx="174">
                  <c:v>6.5723259489608069E-2</c:v>
                </c:pt>
                <c:pt idx="175">
                  <c:v>6.5723259489608069E-2</c:v>
                </c:pt>
                <c:pt idx="176">
                  <c:v>6.8669794645033033E-2</c:v>
                </c:pt>
                <c:pt idx="177">
                  <c:v>6.8669794645033033E-2</c:v>
                </c:pt>
                <c:pt idx="178">
                  <c:v>6.8669794645033033E-2</c:v>
                </c:pt>
                <c:pt idx="179">
                  <c:v>6.8669794645033033E-2</c:v>
                </c:pt>
                <c:pt idx="180">
                  <c:v>6.8669794645033033E-2</c:v>
                </c:pt>
                <c:pt idx="181">
                  <c:v>6.8669794645033033E-2</c:v>
                </c:pt>
                <c:pt idx="182">
                  <c:v>6.8669794645033033E-2</c:v>
                </c:pt>
                <c:pt idx="183">
                  <c:v>6.8669794645033033E-2</c:v>
                </c:pt>
                <c:pt idx="184">
                  <c:v>6.8669794645033033E-2</c:v>
                </c:pt>
                <c:pt idx="185">
                  <c:v>6.8669794645033033E-2</c:v>
                </c:pt>
                <c:pt idx="186">
                  <c:v>6.8669794645033033E-2</c:v>
                </c:pt>
                <c:pt idx="187">
                  <c:v>6.8669794645033033E-2</c:v>
                </c:pt>
                <c:pt idx="188">
                  <c:v>6.8669794645033033E-2</c:v>
                </c:pt>
                <c:pt idx="189">
                  <c:v>6.8669794645033033E-2</c:v>
                </c:pt>
                <c:pt idx="190">
                  <c:v>6.8669794645033033E-2</c:v>
                </c:pt>
                <c:pt idx="191">
                  <c:v>6.8669794645033033E-2</c:v>
                </c:pt>
                <c:pt idx="192">
                  <c:v>6.8669794645033033E-2</c:v>
                </c:pt>
                <c:pt idx="193">
                  <c:v>6.8669794645033033E-2</c:v>
                </c:pt>
                <c:pt idx="194">
                  <c:v>6.8669794645033033E-2</c:v>
                </c:pt>
                <c:pt idx="195">
                  <c:v>6.8669794645033033E-2</c:v>
                </c:pt>
                <c:pt idx="196">
                  <c:v>6.8669794645033033E-2</c:v>
                </c:pt>
                <c:pt idx="197">
                  <c:v>6.8669794645033033E-2</c:v>
                </c:pt>
                <c:pt idx="198">
                  <c:v>0.10515882892301055</c:v>
                </c:pt>
                <c:pt idx="199">
                  <c:v>0.10515882892301055</c:v>
                </c:pt>
                <c:pt idx="200">
                  <c:v>0.10515882892301055</c:v>
                </c:pt>
                <c:pt idx="201">
                  <c:v>0.10515882892301055</c:v>
                </c:pt>
                <c:pt idx="202">
                  <c:v>0.10515882892301055</c:v>
                </c:pt>
                <c:pt idx="203">
                  <c:v>0.10515882892301055</c:v>
                </c:pt>
                <c:pt idx="204">
                  <c:v>0.10515882892301055</c:v>
                </c:pt>
                <c:pt idx="205">
                  <c:v>0.10515882892301055</c:v>
                </c:pt>
                <c:pt idx="206">
                  <c:v>0.10515882892301055</c:v>
                </c:pt>
                <c:pt idx="207">
                  <c:v>0.10515882892301055</c:v>
                </c:pt>
                <c:pt idx="208">
                  <c:v>0.10515882892301055</c:v>
                </c:pt>
                <c:pt idx="209">
                  <c:v>0.10515882892301055</c:v>
                </c:pt>
                <c:pt idx="210">
                  <c:v>0.10515882892301055</c:v>
                </c:pt>
                <c:pt idx="211">
                  <c:v>0.10515882892301055</c:v>
                </c:pt>
                <c:pt idx="212">
                  <c:v>0.10515882892301055</c:v>
                </c:pt>
                <c:pt idx="213">
                  <c:v>0.10515882892301055</c:v>
                </c:pt>
                <c:pt idx="214">
                  <c:v>0.10515882892301055</c:v>
                </c:pt>
                <c:pt idx="215">
                  <c:v>0.10515882892301055</c:v>
                </c:pt>
                <c:pt idx="216">
                  <c:v>0.10515882892301055</c:v>
                </c:pt>
                <c:pt idx="217">
                  <c:v>0.10515882892301055</c:v>
                </c:pt>
                <c:pt idx="218">
                  <c:v>0.10515882892301055</c:v>
                </c:pt>
                <c:pt idx="219">
                  <c:v>0.10515882892301055</c:v>
                </c:pt>
                <c:pt idx="220">
                  <c:v>0.10515882892301055</c:v>
                </c:pt>
                <c:pt idx="221">
                  <c:v>0.10515882892301055</c:v>
                </c:pt>
                <c:pt idx="222">
                  <c:v>0.10515882892301055</c:v>
                </c:pt>
                <c:pt idx="223">
                  <c:v>0.10515882892301055</c:v>
                </c:pt>
                <c:pt idx="224">
                  <c:v>0.10515882892301055</c:v>
                </c:pt>
                <c:pt idx="225">
                  <c:v>0.10515882892301055</c:v>
                </c:pt>
                <c:pt idx="226">
                  <c:v>0.10515882892301055</c:v>
                </c:pt>
                <c:pt idx="227">
                  <c:v>0.10515882892301055</c:v>
                </c:pt>
                <c:pt idx="228">
                  <c:v>0.10515882892301055</c:v>
                </c:pt>
                <c:pt idx="229">
                  <c:v>0.10515882892301055</c:v>
                </c:pt>
                <c:pt idx="230">
                  <c:v>0.10515882892301055</c:v>
                </c:pt>
                <c:pt idx="231">
                  <c:v>0.10515882892301055</c:v>
                </c:pt>
                <c:pt idx="232">
                  <c:v>0.10515882892301055</c:v>
                </c:pt>
                <c:pt idx="233">
                  <c:v>0.10515882892301055</c:v>
                </c:pt>
                <c:pt idx="234">
                  <c:v>0.10515882892301055</c:v>
                </c:pt>
                <c:pt idx="235">
                  <c:v>0.10515882892301055</c:v>
                </c:pt>
                <c:pt idx="236">
                  <c:v>0.10515882892301055</c:v>
                </c:pt>
                <c:pt idx="237">
                  <c:v>0.10515882892301055</c:v>
                </c:pt>
                <c:pt idx="238">
                  <c:v>0.10515882892301055</c:v>
                </c:pt>
                <c:pt idx="239">
                  <c:v>0.10515882892301055</c:v>
                </c:pt>
                <c:pt idx="240">
                  <c:v>0.10515882892301055</c:v>
                </c:pt>
                <c:pt idx="241">
                  <c:v>0.10515882892301055</c:v>
                </c:pt>
                <c:pt idx="242">
                  <c:v>0.10515882892301055</c:v>
                </c:pt>
                <c:pt idx="243">
                  <c:v>0.10515882892301055</c:v>
                </c:pt>
                <c:pt idx="244">
                  <c:v>0.10515882892301055</c:v>
                </c:pt>
                <c:pt idx="245">
                  <c:v>0.10515882892301055</c:v>
                </c:pt>
                <c:pt idx="246">
                  <c:v>0.10515882892301055</c:v>
                </c:pt>
                <c:pt idx="247">
                  <c:v>0.10515882892301055</c:v>
                </c:pt>
                <c:pt idx="248">
                  <c:v>0.10515882892301055</c:v>
                </c:pt>
                <c:pt idx="249">
                  <c:v>0.10515882892301055</c:v>
                </c:pt>
                <c:pt idx="250">
                  <c:v>0.10515882892301055</c:v>
                </c:pt>
                <c:pt idx="251">
                  <c:v>0.10515882892301055</c:v>
                </c:pt>
                <c:pt idx="252">
                  <c:v>0.10515882892301055</c:v>
                </c:pt>
                <c:pt idx="253">
                  <c:v>0.10515882892301055</c:v>
                </c:pt>
                <c:pt idx="254">
                  <c:v>0.10515882892301055</c:v>
                </c:pt>
                <c:pt idx="255">
                  <c:v>0.10515882892301055</c:v>
                </c:pt>
                <c:pt idx="256">
                  <c:v>0.10515882892301055</c:v>
                </c:pt>
                <c:pt idx="257">
                  <c:v>0.12797158282287299</c:v>
                </c:pt>
                <c:pt idx="258">
                  <c:v>0.12797158282287299</c:v>
                </c:pt>
                <c:pt idx="259">
                  <c:v>0.12797158282287299</c:v>
                </c:pt>
                <c:pt idx="260">
                  <c:v>0.12797158282287299</c:v>
                </c:pt>
                <c:pt idx="261">
                  <c:v>0.12797158282287299</c:v>
                </c:pt>
                <c:pt idx="262">
                  <c:v>0.12797158282287299</c:v>
                </c:pt>
                <c:pt idx="263">
                  <c:v>0.12797158282287299</c:v>
                </c:pt>
                <c:pt idx="264">
                  <c:v>0.12797158282287299</c:v>
                </c:pt>
                <c:pt idx="265">
                  <c:v>0.12797158282287299</c:v>
                </c:pt>
                <c:pt idx="266">
                  <c:v>0.12797158282287299</c:v>
                </c:pt>
                <c:pt idx="267">
                  <c:v>0.12797158282287299</c:v>
                </c:pt>
                <c:pt idx="268">
                  <c:v>0.12797158282287299</c:v>
                </c:pt>
                <c:pt idx="269">
                  <c:v>0.12797158282287299</c:v>
                </c:pt>
                <c:pt idx="270">
                  <c:v>0.12797158282287299</c:v>
                </c:pt>
                <c:pt idx="271">
                  <c:v>0.12797158282287299</c:v>
                </c:pt>
                <c:pt idx="272">
                  <c:v>0.12797158282287299</c:v>
                </c:pt>
                <c:pt idx="273">
                  <c:v>0.12797158282287299</c:v>
                </c:pt>
                <c:pt idx="274">
                  <c:v>0.12797158282287299</c:v>
                </c:pt>
                <c:pt idx="275">
                  <c:v>0.12797158282287299</c:v>
                </c:pt>
                <c:pt idx="276">
                  <c:v>0.12797158282287299</c:v>
                </c:pt>
                <c:pt idx="277">
                  <c:v>0.12797158282287299</c:v>
                </c:pt>
                <c:pt idx="278">
                  <c:v>0.12797158282287299</c:v>
                </c:pt>
                <c:pt idx="279">
                  <c:v>0.12797158282287299</c:v>
                </c:pt>
                <c:pt idx="280">
                  <c:v>0.12797158282287299</c:v>
                </c:pt>
                <c:pt idx="281">
                  <c:v>0.15277443003815042</c:v>
                </c:pt>
                <c:pt idx="282">
                  <c:v>0.15277443003815042</c:v>
                </c:pt>
                <c:pt idx="283">
                  <c:v>0.15277443003815042</c:v>
                </c:pt>
                <c:pt idx="284">
                  <c:v>0.15277443003815042</c:v>
                </c:pt>
                <c:pt idx="285">
                  <c:v>0.15277443003815042</c:v>
                </c:pt>
                <c:pt idx="286">
                  <c:v>0.15277443003815042</c:v>
                </c:pt>
                <c:pt idx="287">
                  <c:v>0.15277443003815042</c:v>
                </c:pt>
                <c:pt idx="288">
                  <c:v>0.15277443003815042</c:v>
                </c:pt>
                <c:pt idx="289">
                  <c:v>0.15277443003815042</c:v>
                </c:pt>
                <c:pt idx="290">
                  <c:v>0.15277443003815042</c:v>
                </c:pt>
                <c:pt idx="291">
                  <c:v>0.15277443003815042</c:v>
                </c:pt>
                <c:pt idx="292">
                  <c:v>0.15277443003815042</c:v>
                </c:pt>
                <c:pt idx="293">
                  <c:v>0.15277443003815042</c:v>
                </c:pt>
                <c:pt idx="294">
                  <c:v>0.15277443003815042</c:v>
                </c:pt>
                <c:pt idx="295">
                  <c:v>0.15277443003815042</c:v>
                </c:pt>
                <c:pt idx="296">
                  <c:v>0.15344956545462801</c:v>
                </c:pt>
                <c:pt idx="297">
                  <c:v>0.15344956545462801</c:v>
                </c:pt>
                <c:pt idx="298">
                  <c:v>0.15344956545462801</c:v>
                </c:pt>
                <c:pt idx="299">
                  <c:v>0.15344956545462801</c:v>
                </c:pt>
                <c:pt idx="300">
                  <c:v>0.15344956545462801</c:v>
                </c:pt>
                <c:pt idx="301">
                  <c:v>0.15344956545462801</c:v>
                </c:pt>
                <c:pt idx="302">
                  <c:v>0.15344956545462801</c:v>
                </c:pt>
                <c:pt idx="303">
                  <c:v>0.15344956545462801</c:v>
                </c:pt>
                <c:pt idx="304">
                  <c:v>0.15344956545462801</c:v>
                </c:pt>
                <c:pt idx="305">
                  <c:v>0.15344956545462801</c:v>
                </c:pt>
                <c:pt idx="306">
                  <c:v>0.15344956545462801</c:v>
                </c:pt>
                <c:pt idx="307">
                  <c:v>0.15344956545462801</c:v>
                </c:pt>
                <c:pt idx="308">
                  <c:v>0.15344956545462801</c:v>
                </c:pt>
                <c:pt idx="309">
                  <c:v>0.15344956545462801</c:v>
                </c:pt>
                <c:pt idx="310">
                  <c:v>0.15344956545462801</c:v>
                </c:pt>
                <c:pt idx="311">
                  <c:v>0.15344956545462801</c:v>
                </c:pt>
                <c:pt idx="312">
                  <c:v>0.15344956545462801</c:v>
                </c:pt>
                <c:pt idx="313">
                  <c:v>0.15344956545462801</c:v>
                </c:pt>
                <c:pt idx="314">
                  <c:v>0.15344956545462801</c:v>
                </c:pt>
                <c:pt idx="315">
                  <c:v>0.15344956545462801</c:v>
                </c:pt>
                <c:pt idx="316">
                  <c:v>0.15344956545462801</c:v>
                </c:pt>
                <c:pt idx="317">
                  <c:v>0.15344956545462801</c:v>
                </c:pt>
                <c:pt idx="318">
                  <c:v>0.15344956545462801</c:v>
                </c:pt>
                <c:pt idx="319">
                  <c:v>0.15344956545462801</c:v>
                </c:pt>
                <c:pt idx="320">
                  <c:v>0.15344956545462801</c:v>
                </c:pt>
                <c:pt idx="321">
                  <c:v>0.15344956545462801</c:v>
                </c:pt>
                <c:pt idx="322">
                  <c:v>0.15344956545462801</c:v>
                </c:pt>
                <c:pt idx="323">
                  <c:v>0.15344956545462801</c:v>
                </c:pt>
                <c:pt idx="324">
                  <c:v>0.15344956545462801</c:v>
                </c:pt>
                <c:pt idx="325">
                  <c:v>0.15344956545462801</c:v>
                </c:pt>
                <c:pt idx="326">
                  <c:v>0.15344956545462801</c:v>
                </c:pt>
                <c:pt idx="327">
                  <c:v>0.15344956545462801</c:v>
                </c:pt>
                <c:pt idx="328">
                  <c:v>0.15344956545462801</c:v>
                </c:pt>
                <c:pt idx="329">
                  <c:v>0.15344956545462801</c:v>
                </c:pt>
                <c:pt idx="330">
                  <c:v>0.15344956545462801</c:v>
                </c:pt>
                <c:pt idx="331">
                  <c:v>0.15344956545462801</c:v>
                </c:pt>
                <c:pt idx="332">
                  <c:v>0.15344956545462801</c:v>
                </c:pt>
                <c:pt idx="333">
                  <c:v>0.15344956545462801</c:v>
                </c:pt>
                <c:pt idx="334">
                  <c:v>0.15344956545462801</c:v>
                </c:pt>
                <c:pt idx="335">
                  <c:v>0.15344956545462801</c:v>
                </c:pt>
                <c:pt idx="336">
                  <c:v>0.15344956545462801</c:v>
                </c:pt>
                <c:pt idx="337">
                  <c:v>0.16052113012278688</c:v>
                </c:pt>
                <c:pt idx="338">
                  <c:v>0.16052113012278688</c:v>
                </c:pt>
                <c:pt idx="339">
                  <c:v>0.16052113012278688</c:v>
                </c:pt>
                <c:pt idx="340">
                  <c:v>0.16052113012278688</c:v>
                </c:pt>
                <c:pt idx="341">
                  <c:v>0.16052113012278688</c:v>
                </c:pt>
                <c:pt idx="342">
                  <c:v>0.16052113012278688</c:v>
                </c:pt>
                <c:pt idx="343">
                  <c:v>0.16052113012278688</c:v>
                </c:pt>
                <c:pt idx="344">
                  <c:v>0.16052113012278688</c:v>
                </c:pt>
                <c:pt idx="345">
                  <c:v>0.16052113012278688</c:v>
                </c:pt>
                <c:pt idx="346">
                  <c:v>0.16052113012278688</c:v>
                </c:pt>
                <c:pt idx="347">
                  <c:v>0.16052113012278688</c:v>
                </c:pt>
                <c:pt idx="348">
                  <c:v>0.16052113012278688</c:v>
                </c:pt>
                <c:pt idx="349">
                  <c:v>0.16052113012278688</c:v>
                </c:pt>
                <c:pt idx="350">
                  <c:v>0.16052113012278688</c:v>
                </c:pt>
                <c:pt idx="351">
                  <c:v>0.16052113012278688</c:v>
                </c:pt>
                <c:pt idx="352">
                  <c:v>0.16052113012278688</c:v>
                </c:pt>
                <c:pt idx="353">
                  <c:v>0.16052113012278688</c:v>
                </c:pt>
                <c:pt idx="354">
                  <c:v>0.16052113012278688</c:v>
                </c:pt>
                <c:pt idx="355">
                  <c:v>0.16072259340398046</c:v>
                </c:pt>
                <c:pt idx="356">
                  <c:v>0.16072259340398046</c:v>
                </c:pt>
                <c:pt idx="357">
                  <c:v>0.16072259340398046</c:v>
                </c:pt>
                <c:pt idx="358">
                  <c:v>0.16072259340398046</c:v>
                </c:pt>
                <c:pt idx="359">
                  <c:v>0.16072259340398046</c:v>
                </c:pt>
                <c:pt idx="360">
                  <c:v>0.16072259340398046</c:v>
                </c:pt>
                <c:pt idx="361">
                  <c:v>0.16072259340398046</c:v>
                </c:pt>
                <c:pt idx="362">
                  <c:v>0.16072259340398046</c:v>
                </c:pt>
                <c:pt idx="363">
                  <c:v>0.16072259340398046</c:v>
                </c:pt>
                <c:pt idx="364">
                  <c:v>0.16072259340398046</c:v>
                </c:pt>
                <c:pt idx="365">
                  <c:v>0.1627786440978492</c:v>
                </c:pt>
                <c:pt idx="366">
                  <c:v>0.1627786440978492</c:v>
                </c:pt>
                <c:pt idx="367">
                  <c:v>0.1627786440978492</c:v>
                </c:pt>
                <c:pt idx="368">
                  <c:v>0.1627786440978492</c:v>
                </c:pt>
                <c:pt idx="369">
                  <c:v>0.1627786440978492</c:v>
                </c:pt>
                <c:pt idx="370">
                  <c:v>0.1627786440978492</c:v>
                </c:pt>
                <c:pt idx="371">
                  <c:v>0.1627786440978492</c:v>
                </c:pt>
                <c:pt idx="372">
                  <c:v>0.1627786440978492</c:v>
                </c:pt>
                <c:pt idx="373">
                  <c:v>0.1627786440978492</c:v>
                </c:pt>
                <c:pt idx="374">
                  <c:v>0.1627786440978492</c:v>
                </c:pt>
                <c:pt idx="375">
                  <c:v>0.1627786440978492</c:v>
                </c:pt>
                <c:pt idx="376">
                  <c:v>0.1627786440978492</c:v>
                </c:pt>
                <c:pt idx="377">
                  <c:v>0.1627786440978492</c:v>
                </c:pt>
                <c:pt idx="378">
                  <c:v>0.1627786440978492</c:v>
                </c:pt>
                <c:pt idx="379">
                  <c:v>0.1627786440978492</c:v>
                </c:pt>
                <c:pt idx="380">
                  <c:v>0.1627786440978492</c:v>
                </c:pt>
                <c:pt idx="381">
                  <c:v>0.1627786440978492</c:v>
                </c:pt>
                <c:pt idx="382">
                  <c:v>0.1627786440978492</c:v>
                </c:pt>
                <c:pt idx="383">
                  <c:v>0.1627786440978492</c:v>
                </c:pt>
                <c:pt idx="384">
                  <c:v>0.1627786440978492</c:v>
                </c:pt>
                <c:pt idx="385">
                  <c:v>0.1627786440978492</c:v>
                </c:pt>
                <c:pt idx="386">
                  <c:v>0.1627786440978492</c:v>
                </c:pt>
                <c:pt idx="387">
                  <c:v>0.1627786440978492</c:v>
                </c:pt>
                <c:pt idx="388">
                  <c:v>0.1627786440978492</c:v>
                </c:pt>
                <c:pt idx="389">
                  <c:v>0.1627786440978492</c:v>
                </c:pt>
                <c:pt idx="390">
                  <c:v>0.1627786440978492</c:v>
                </c:pt>
                <c:pt idx="391">
                  <c:v>0.17062362187343039</c:v>
                </c:pt>
                <c:pt idx="392">
                  <c:v>0.17062362187343039</c:v>
                </c:pt>
                <c:pt idx="393">
                  <c:v>0.17062362187343039</c:v>
                </c:pt>
                <c:pt idx="394">
                  <c:v>0.17062362187343039</c:v>
                </c:pt>
                <c:pt idx="395">
                  <c:v>0.17062362187343039</c:v>
                </c:pt>
                <c:pt idx="396">
                  <c:v>0.17062362187343039</c:v>
                </c:pt>
                <c:pt idx="397">
                  <c:v>0.17062362187343039</c:v>
                </c:pt>
                <c:pt idx="398">
                  <c:v>0.17062362187343039</c:v>
                </c:pt>
                <c:pt idx="399">
                  <c:v>0.17062362187343039</c:v>
                </c:pt>
                <c:pt idx="400">
                  <c:v>0.17062362187343039</c:v>
                </c:pt>
                <c:pt idx="401">
                  <c:v>0.17062362187343039</c:v>
                </c:pt>
                <c:pt idx="402">
                  <c:v>0.17062362187343039</c:v>
                </c:pt>
                <c:pt idx="403">
                  <c:v>0.17062362187343039</c:v>
                </c:pt>
                <c:pt idx="404">
                  <c:v>0.17062362187343039</c:v>
                </c:pt>
                <c:pt idx="405">
                  <c:v>0.17062362187343039</c:v>
                </c:pt>
                <c:pt idx="406">
                  <c:v>0.17062362187343039</c:v>
                </c:pt>
                <c:pt idx="407">
                  <c:v>0.17062362187343039</c:v>
                </c:pt>
                <c:pt idx="408">
                  <c:v>0.17062362187343039</c:v>
                </c:pt>
                <c:pt idx="409">
                  <c:v>0.17062362187343039</c:v>
                </c:pt>
                <c:pt idx="410">
                  <c:v>0.17267775728952189</c:v>
                </c:pt>
                <c:pt idx="411">
                  <c:v>0.17267775728952189</c:v>
                </c:pt>
                <c:pt idx="412">
                  <c:v>0.17267775728952189</c:v>
                </c:pt>
                <c:pt idx="413">
                  <c:v>0.17267775728952189</c:v>
                </c:pt>
                <c:pt idx="414">
                  <c:v>0.17267775728952189</c:v>
                </c:pt>
                <c:pt idx="415">
                  <c:v>0.17267775728952189</c:v>
                </c:pt>
                <c:pt idx="416">
                  <c:v>0.17267775728952189</c:v>
                </c:pt>
                <c:pt idx="417">
                  <c:v>0.17267775728952189</c:v>
                </c:pt>
                <c:pt idx="418">
                  <c:v>0.17267775728952189</c:v>
                </c:pt>
                <c:pt idx="419">
                  <c:v>0.17267775728952189</c:v>
                </c:pt>
                <c:pt idx="420">
                  <c:v>0.17267775728952189</c:v>
                </c:pt>
                <c:pt idx="421">
                  <c:v>0.17267775728952189</c:v>
                </c:pt>
                <c:pt idx="422">
                  <c:v>0.18297010094983446</c:v>
                </c:pt>
                <c:pt idx="423">
                  <c:v>0.18297010094983446</c:v>
                </c:pt>
                <c:pt idx="424">
                  <c:v>0.18297010094983446</c:v>
                </c:pt>
                <c:pt idx="425">
                  <c:v>0.18297010094983446</c:v>
                </c:pt>
                <c:pt idx="426">
                  <c:v>0.18297010094983446</c:v>
                </c:pt>
                <c:pt idx="427">
                  <c:v>0.18297010094983446</c:v>
                </c:pt>
                <c:pt idx="428">
                  <c:v>0.18297010094983446</c:v>
                </c:pt>
                <c:pt idx="429">
                  <c:v>0.18297010094983446</c:v>
                </c:pt>
                <c:pt idx="430">
                  <c:v>0.18297010094983446</c:v>
                </c:pt>
                <c:pt idx="431">
                  <c:v>0.18297010094983446</c:v>
                </c:pt>
                <c:pt idx="432">
                  <c:v>0.18297010094983446</c:v>
                </c:pt>
                <c:pt idx="433">
                  <c:v>0.18297010094983446</c:v>
                </c:pt>
                <c:pt idx="434">
                  <c:v>0.18297010094983446</c:v>
                </c:pt>
                <c:pt idx="435">
                  <c:v>0.18297010094983446</c:v>
                </c:pt>
                <c:pt idx="436">
                  <c:v>0.18297010094983446</c:v>
                </c:pt>
                <c:pt idx="437">
                  <c:v>0.18297010094983446</c:v>
                </c:pt>
                <c:pt idx="438">
                  <c:v>0.18297010094983446</c:v>
                </c:pt>
                <c:pt idx="439">
                  <c:v>0.18297010094983446</c:v>
                </c:pt>
                <c:pt idx="440">
                  <c:v>0.18297010094983446</c:v>
                </c:pt>
                <c:pt idx="441">
                  <c:v>0.18297010094983446</c:v>
                </c:pt>
                <c:pt idx="442">
                  <c:v>0.18297010094983446</c:v>
                </c:pt>
                <c:pt idx="443">
                  <c:v>0.18297010094983446</c:v>
                </c:pt>
                <c:pt idx="444">
                  <c:v>0.18297010094983446</c:v>
                </c:pt>
                <c:pt idx="445">
                  <c:v>0.18297010094983446</c:v>
                </c:pt>
                <c:pt idx="446">
                  <c:v>0.18297010094983446</c:v>
                </c:pt>
                <c:pt idx="447">
                  <c:v>0.18297010094983446</c:v>
                </c:pt>
                <c:pt idx="448">
                  <c:v>0.18297010094983446</c:v>
                </c:pt>
                <c:pt idx="449">
                  <c:v>0.18297010094983446</c:v>
                </c:pt>
                <c:pt idx="450">
                  <c:v>0.18297010094983446</c:v>
                </c:pt>
                <c:pt idx="451">
                  <c:v>0.18297010094983446</c:v>
                </c:pt>
                <c:pt idx="452">
                  <c:v>0.18297010094983446</c:v>
                </c:pt>
                <c:pt idx="453">
                  <c:v>0.18297010094983446</c:v>
                </c:pt>
                <c:pt idx="454">
                  <c:v>0.18297010094983446</c:v>
                </c:pt>
                <c:pt idx="455">
                  <c:v>0.18297010094983446</c:v>
                </c:pt>
                <c:pt idx="456">
                  <c:v>0.18297010094983446</c:v>
                </c:pt>
                <c:pt idx="457">
                  <c:v>0.18297010094983446</c:v>
                </c:pt>
                <c:pt idx="458">
                  <c:v>0.18297010094983446</c:v>
                </c:pt>
                <c:pt idx="459">
                  <c:v>0.18297010094983446</c:v>
                </c:pt>
                <c:pt idx="460">
                  <c:v>0.18297010094983446</c:v>
                </c:pt>
                <c:pt idx="461">
                  <c:v>0.18297010094983446</c:v>
                </c:pt>
                <c:pt idx="462">
                  <c:v>0.18297010094983446</c:v>
                </c:pt>
                <c:pt idx="463">
                  <c:v>0.18297010094983446</c:v>
                </c:pt>
                <c:pt idx="464">
                  <c:v>0.18297010094983446</c:v>
                </c:pt>
                <c:pt idx="465">
                  <c:v>0.18297010094983446</c:v>
                </c:pt>
                <c:pt idx="466">
                  <c:v>0.18297010094983446</c:v>
                </c:pt>
                <c:pt idx="467">
                  <c:v>0.18297010094983446</c:v>
                </c:pt>
                <c:pt idx="468">
                  <c:v>0.18297010094983446</c:v>
                </c:pt>
                <c:pt idx="469">
                  <c:v>0.18297010094983446</c:v>
                </c:pt>
                <c:pt idx="470">
                  <c:v>0.18297010094983446</c:v>
                </c:pt>
                <c:pt idx="471">
                  <c:v>0.18297010094983446</c:v>
                </c:pt>
                <c:pt idx="472">
                  <c:v>0.18297010094983446</c:v>
                </c:pt>
                <c:pt idx="473">
                  <c:v>0.18297010094983446</c:v>
                </c:pt>
                <c:pt idx="474">
                  <c:v>0.18297010094983446</c:v>
                </c:pt>
                <c:pt idx="475">
                  <c:v>0.18297010094983446</c:v>
                </c:pt>
                <c:pt idx="476">
                  <c:v>0.18297010094983446</c:v>
                </c:pt>
                <c:pt idx="477">
                  <c:v>0.18297010094983446</c:v>
                </c:pt>
                <c:pt idx="478">
                  <c:v>0.18297010094983446</c:v>
                </c:pt>
                <c:pt idx="479">
                  <c:v>0.18297010094983446</c:v>
                </c:pt>
                <c:pt idx="480">
                  <c:v>0.18297010094983446</c:v>
                </c:pt>
                <c:pt idx="481">
                  <c:v>0.18297010094983446</c:v>
                </c:pt>
                <c:pt idx="482">
                  <c:v>0.18297010094983446</c:v>
                </c:pt>
                <c:pt idx="483">
                  <c:v>0.18297010094983446</c:v>
                </c:pt>
                <c:pt idx="484">
                  <c:v>0.18297010094983446</c:v>
                </c:pt>
                <c:pt idx="485">
                  <c:v>0.18297010094983446</c:v>
                </c:pt>
                <c:pt idx="486">
                  <c:v>0.18297010094983446</c:v>
                </c:pt>
                <c:pt idx="487">
                  <c:v>0.18297010094983446</c:v>
                </c:pt>
                <c:pt idx="488">
                  <c:v>0.18297010094983446</c:v>
                </c:pt>
                <c:pt idx="489">
                  <c:v>0.18297010094983446</c:v>
                </c:pt>
                <c:pt idx="490">
                  <c:v>0.18297010094983446</c:v>
                </c:pt>
                <c:pt idx="491">
                  <c:v>0.18297010094983446</c:v>
                </c:pt>
                <c:pt idx="492">
                  <c:v>0.18297010094983446</c:v>
                </c:pt>
                <c:pt idx="493">
                  <c:v>0.18297010094983446</c:v>
                </c:pt>
                <c:pt idx="494">
                  <c:v>0.18297010094983446</c:v>
                </c:pt>
                <c:pt idx="495">
                  <c:v>0.18297010094983446</c:v>
                </c:pt>
                <c:pt idx="496">
                  <c:v>0.18297010094983446</c:v>
                </c:pt>
                <c:pt idx="497">
                  <c:v>0.18297010094983446</c:v>
                </c:pt>
                <c:pt idx="498">
                  <c:v>0.18297010094983446</c:v>
                </c:pt>
                <c:pt idx="499">
                  <c:v>0.18297010094983446</c:v>
                </c:pt>
                <c:pt idx="500">
                  <c:v>0.18297010094983446</c:v>
                </c:pt>
                <c:pt idx="501">
                  <c:v>0.18297010094983446</c:v>
                </c:pt>
                <c:pt idx="502">
                  <c:v>0.18297010094983446</c:v>
                </c:pt>
                <c:pt idx="503">
                  <c:v>0.18297010094983446</c:v>
                </c:pt>
                <c:pt idx="504">
                  <c:v>0.18297010094983446</c:v>
                </c:pt>
                <c:pt idx="505">
                  <c:v>0.18297010094983446</c:v>
                </c:pt>
                <c:pt idx="506">
                  <c:v>0.18297010094983446</c:v>
                </c:pt>
                <c:pt idx="507">
                  <c:v>0.18297010094983446</c:v>
                </c:pt>
                <c:pt idx="508">
                  <c:v>0.18297010094983446</c:v>
                </c:pt>
                <c:pt idx="509">
                  <c:v>0.18297010094983446</c:v>
                </c:pt>
                <c:pt idx="510">
                  <c:v>0.18297010094983446</c:v>
                </c:pt>
                <c:pt idx="511">
                  <c:v>0.18871126579197695</c:v>
                </c:pt>
                <c:pt idx="512">
                  <c:v>0.18871126579197695</c:v>
                </c:pt>
                <c:pt idx="513">
                  <c:v>0.18871126579197695</c:v>
                </c:pt>
                <c:pt idx="514">
                  <c:v>0.18871126579197695</c:v>
                </c:pt>
                <c:pt idx="515">
                  <c:v>0.18871126579197695</c:v>
                </c:pt>
                <c:pt idx="516">
                  <c:v>0.18871126579197695</c:v>
                </c:pt>
                <c:pt idx="517">
                  <c:v>0.18871126579197695</c:v>
                </c:pt>
                <c:pt idx="518">
                  <c:v>0.18871126579197695</c:v>
                </c:pt>
                <c:pt idx="519">
                  <c:v>0.18871126579197695</c:v>
                </c:pt>
                <c:pt idx="520">
                  <c:v>0.18871126579197695</c:v>
                </c:pt>
                <c:pt idx="521">
                  <c:v>0.18871126579197695</c:v>
                </c:pt>
                <c:pt idx="522">
                  <c:v>0.18871126579197695</c:v>
                </c:pt>
                <c:pt idx="523">
                  <c:v>0.18871126579197695</c:v>
                </c:pt>
                <c:pt idx="524">
                  <c:v>0.18871126579197695</c:v>
                </c:pt>
                <c:pt idx="525">
                  <c:v>0.18871126579197695</c:v>
                </c:pt>
                <c:pt idx="526">
                  <c:v>0.18871126579197695</c:v>
                </c:pt>
                <c:pt idx="527">
                  <c:v>0.18871126579197695</c:v>
                </c:pt>
                <c:pt idx="528">
                  <c:v>0.18871126579197695</c:v>
                </c:pt>
                <c:pt idx="529">
                  <c:v>0.18871126579197695</c:v>
                </c:pt>
                <c:pt idx="530">
                  <c:v>0.18871126579197695</c:v>
                </c:pt>
                <c:pt idx="531">
                  <c:v>0.18871126579197695</c:v>
                </c:pt>
                <c:pt idx="532">
                  <c:v>0.19589655007815951</c:v>
                </c:pt>
                <c:pt idx="533">
                  <c:v>0.19589655007815951</c:v>
                </c:pt>
                <c:pt idx="534">
                  <c:v>0.19589655007815951</c:v>
                </c:pt>
                <c:pt idx="535">
                  <c:v>0.19589655007815951</c:v>
                </c:pt>
                <c:pt idx="536">
                  <c:v>0.19589655007815951</c:v>
                </c:pt>
                <c:pt idx="537">
                  <c:v>0.19589655007815951</c:v>
                </c:pt>
                <c:pt idx="538">
                  <c:v>0.19589655007815951</c:v>
                </c:pt>
                <c:pt idx="539">
                  <c:v>0.19589655007815951</c:v>
                </c:pt>
                <c:pt idx="540">
                  <c:v>0.19589655007815951</c:v>
                </c:pt>
                <c:pt idx="541">
                  <c:v>0.19589655007815951</c:v>
                </c:pt>
                <c:pt idx="542">
                  <c:v>0.19589655007815951</c:v>
                </c:pt>
                <c:pt idx="543">
                  <c:v>0.19589655007815951</c:v>
                </c:pt>
                <c:pt idx="544">
                  <c:v>0.19589655007815951</c:v>
                </c:pt>
                <c:pt idx="545">
                  <c:v>0.19589655007815951</c:v>
                </c:pt>
                <c:pt idx="546">
                  <c:v>0.19589655007815951</c:v>
                </c:pt>
                <c:pt idx="547">
                  <c:v>0.19589655007815951</c:v>
                </c:pt>
                <c:pt idx="548">
                  <c:v>0.19589655007815951</c:v>
                </c:pt>
                <c:pt idx="549">
                  <c:v>0.19589655007815951</c:v>
                </c:pt>
                <c:pt idx="550">
                  <c:v>0.19589655007815951</c:v>
                </c:pt>
                <c:pt idx="551">
                  <c:v>0.19589655007815951</c:v>
                </c:pt>
                <c:pt idx="552">
                  <c:v>0.19589655007815951</c:v>
                </c:pt>
                <c:pt idx="553">
                  <c:v>0.19589655007815951</c:v>
                </c:pt>
                <c:pt idx="554">
                  <c:v>0.19589655007815951</c:v>
                </c:pt>
                <c:pt idx="555">
                  <c:v>0.19589655007815951</c:v>
                </c:pt>
                <c:pt idx="556">
                  <c:v>0.19730176544234937</c:v>
                </c:pt>
                <c:pt idx="557">
                  <c:v>0.19730176544234937</c:v>
                </c:pt>
                <c:pt idx="558">
                  <c:v>0.19730176544234937</c:v>
                </c:pt>
                <c:pt idx="559">
                  <c:v>0.19730176544234937</c:v>
                </c:pt>
                <c:pt idx="560">
                  <c:v>0.19730176544234937</c:v>
                </c:pt>
                <c:pt idx="561">
                  <c:v>0.19730176544234937</c:v>
                </c:pt>
                <c:pt idx="562">
                  <c:v>0.19730176544234937</c:v>
                </c:pt>
                <c:pt idx="563">
                  <c:v>0.19730176544234937</c:v>
                </c:pt>
                <c:pt idx="564">
                  <c:v>0.19730176544234937</c:v>
                </c:pt>
                <c:pt idx="565">
                  <c:v>0.19730176544234937</c:v>
                </c:pt>
                <c:pt idx="566">
                  <c:v>0.19730176544234937</c:v>
                </c:pt>
                <c:pt idx="567">
                  <c:v>0.19730176544234937</c:v>
                </c:pt>
                <c:pt idx="568">
                  <c:v>0.19730176544234937</c:v>
                </c:pt>
                <c:pt idx="569">
                  <c:v>0.19730176544234937</c:v>
                </c:pt>
                <c:pt idx="570">
                  <c:v>0.19730176544234937</c:v>
                </c:pt>
                <c:pt idx="571">
                  <c:v>0.19730176544234937</c:v>
                </c:pt>
                <c:pt idx="572">
                  <c:v>0.19730176544234937</c:v>
                </c:pt>
                <c:pt idx="573">
                  <c:v>0.19730176544234937</c:v>
                </c:pt>
                <c:pt idx="574">
                  <c:v>0.19730176544234937</c:v>
                </c:pt>
                <c:pt idx="575">
                  <c:v>0.19730176544234937</c:v>
                </c:pt>
                <c:pt idx="576">
                  <c:v>0.19730176544234937</c:v>
                </c:pt>
                <c:pt idx="577">
                  <c:v>0.19730176544234937</c:v>
                </c:pt>
                <c:pt idx="578">
                  <c:v>0.19730176544234937</c:v>
                </c:pt>
                <c:pt idx="579">
                  <c:v>0.19730176544234937</c:v>
                </c:pt>
                <c:pt idx="580">
                  <c:v>0.19730176544234937</c:v>
                </c:pt>
                <c:pt idx="581">
                  <c:v>0.19730176544234937</c:v>
                </c:pt>
                <c:pt idx="582">
                  <c:v>0.19730176544234937</c:v>
                </c:pt>
                <c:pt idx="583">
                  <c:v>0.19730176544234937</c:v>
                </c:pt>
                <c:pt idx="584">
                  <c:v>0.19730176544234937</c:v>
                </c:pt>
                <c:pt idx="585">
                  <c:v>0.19730176544234937</c:v>
                </c:pt>
                <c:pt idx="586">
                  <c:v>0.19730176544234937</c:v>
                </c:pt>
                <c:pt idx="587">
                  <c:v>0.19730176544234937</c:v>
                </c:pt>
                <c:pt idx="588">
                  <c:v>0.19730176544234937</c:v>
                </c:pt>
                <c:pt idx="589">
                  <c:v>0.19730176544234937</c:v>
                </c:pt>
                <c:pt idx="590">
                  <c:v>0.19730176544234937</c:v>
                </c:pt>
                <c:pt idx="591">
                  <c:v>0.19730176544234937</c:v>
                </c:pt>
                <c:pt idx="592">
                  <c:v>0.19730176544234937</c:v>
                </c:pt>
                <c:pt idx="593">
                  <c:v>0.19730176544234937</c:v>
                </c:pt>
                <c:pt idx="594">
                  <c:v>0.19730176544234937</c:v>
                </c:pt>
                <c:pt idx="595">
                  <c:v>0.19730176544234937</c:v>
                </c:pt>
                <c:pt idx="596">
                  <c:v>0.19730176544234937</c:v>
                </c:pt>
                <c:pt idx="597">
                  <c:v>0.19730176544234937</c:v>
                </c:pt>
                <c:pt idx="598">
                  <c:v>0.19730176544234937</c:v>
                </c:pt>
                <c:pt idx="599">
                  <c:v>0.19730176544234937</c:v>
                </c:pt>
                <c:pt idx="600">
                  <c:v>0.22569204763926123</c:v>
                </c:pt>
                <c:pt idx="601">
                  <c:v>0.22569204763926123</c:v>
                </c:pt>
                <c:pt idx="602">
                  <c:v>0.22569204763926123</c:v>
                </c:pt>
                <c:pt idx="603">
                  <c:v>0.22569204763926123</c:v>
                </c:pt>
                <c:pt idx="604">
                  <c:v>0.22569204763926123</c:v>
                </c:pt>
                <c:pt idx="605">
                  <c:v>0.22569204763926123</c:v>
                </c:pt>
                <c:pt idx="606">
                  <c:v>0.22569204763926123</c:v>
                </c:pt>
                <c:pt idx="607">
                  <c:v>0.22569204763926123</c:v>
                </c:pt>
                <c:pt idx="608">
                  <c:v>0.22569204763926123</c:v>
                </c:pt>
                <c:pt idx="609">
                  <c:v>0.22569204763926123</c:v>
                </c:pt>
                <c:pt idx="610">
                  <c:v>0.22569204763926123</c:v>
                </c:pt>
                <c:pt idx="611">
                  <c:v>0.22569204763926123</c:v>
                </c:pt>
                <c:pt idx="612">
                  <c:v>0.22569204763926123</c:v>
                </c:pt>
                <c:pt idx="613">
                  <c:v>0.22569204763926123</c:v>
                </c:pt>
                <c:pt idx="614">
                  <c:v>0.22569204763926123</c:v>
                </c:pt>
                <c:pt idx="615">
                  <c:v>0.22569204763926123</c:v>
                </c:pt>
                <c:pt idx="616">
                  <c:v>0.22569204763926123</c:v>
                </c:pt>
                <c:pt idx="617">
                  <c:v>0.22569204763926123</c:v>
                </c:pt>
                <c:pt idx="618">
                  <c:v>0.22569204763926123</c:v>
                </c:pt>
                <c:pt idx="619">
                  <c:v>0.22569204763926123</c:v>
                </c:pt>
                <c:pt idx="620">
                  <c:v>0.22569204763926123</c:v>
                </c:pt>
                <c:pt idx="621">
                  <c:v>0.22569204763926123</c:v>
                </c:pt>
                <c:pt idx="622">
                  <c:v>0.22569204763926123</c:v>
                </c:pt>
                <c:pt idx="623">
                  <c:v>0.23582518383434062</c:v>
                </c:pt>
                <c:pt idx="624">
                  <c:v>0.23582518383434062</c:v>
                </c:pt>
                <c:pt idx="625">
                  <c:v>0.23582518383434062</c:v>
                </c:pt>
                <c:pt idx="626">
                  <c:v>0.23582518383434062</c:v>
                </c:pt>
                <c:pt idx="627">
                  <c:v>0.23582518383434062</c:v>
                </c:pt>
                <c:pt idx="628">
                  <c:v>0.23582518383434062</c:v>
                </c:pt>
                <c:pt idx="629">
                  <c:v>0.23582518383434062</c:v>
                </c:pt>
                <c:pt idx="630">
                  <c:v>0.23582518383434062</c:v>
                </c:pt>
                <c:pt idx="631">
                  <c:v>0.23582518383434062</c:v>
                </c:pt>
                <c:pt idx="632">
                  <c:v>0.23582518383434062</c:v>
                </c:pt>
                <c:pt idx="633">
                  <c:v>0.23582518383434062</c:v>
                </c:pt>
                <c:pt idx="634">
                  <c:v>0.23582518383434062</c:v>
                </c:pt>
                <c:pt idx="635">
                  <c:v>0.23582518383434062</c:v>
                </c:pt>
                <c:pt idx="636">
                  <c:v>0.23582518383434062</c:v>
                </c:pt>
                <c:pt idx="637">
                  <c:v>0.23582518383434062</c:v>
                </c:pt>
                <c:pt idx="638">
                  <c:v>0.23582518383434062</c:v>
                </c:pt>
                <c:pt idx="639">
                  <c:v>0.23582518383434062</c:v>
                </c:pt>
                <c:pt idx="640">
                  <c:v>0.23582518383434062</c:v>
                </c:pt>
                <c:pt idx="641">
                  <c:v>0.24146148721817909</c:v>
                </c:pt>
                <c:pt idx="642">
                  <c:v>0.24146148721817909</c:v>
                </c:pt>
                <c:pt idx="643">
                  <c:v>0.24146148721817909</c:v>
                </c:pt>
                <c:pt idx="644">
                  <c:v>0.24146148721817909</c:v>
                </c:pt>
                <c:pt idx="645">
                  <c:v>0.24146148721817909</c:v>
                </c:pt>
                <c:pt idx="646">
                  <c:v>0.24146148721817909</c:v>
                </c:pt>
                <c:pt idx="647">
                  <c:v>0.24146148721817909</c:v>
                </c:pt>
                <c:pt idx="648">
                  <c:v>0.24146148721817909</c:v>
                </c:pt>
                <c:pt idx="649">
                  <c:v>0.24146148721817909</c:v>
                </c:pt>
                <c:pt idx="650">
                  <c:v>0.24146148721817909</c:v>
                </c:pt>
                <c:pt idx="651">
                  <c:v>0.24146148721817909</c:v>
                </c:pt>
                <c:pt idx="652">
                  <c:v>0.24146148721817909</c:v>
                </c:pt>
                <c:pt idx="653">
                  <c:v>0.24146148721817909</c:v>
                </c:pt>
                <c:pt idx="654">
                  <c:v>0.24146148721817909</c:v>
                </c:pt>
                <c:pt idx="655">
                  <c:v>0.24146148721817909</c:v>
                </c:pt>
                <c:pt idx="656">
                  <c:v>0.24146148721817909</c:v>
                </c:pt>
                <c:pt idx="657">
                  <c:v>0.24146148721817909</c:v>
                </c:pt>
                <c:pt idx="658">
                  <c:v>0.24146148721817909</c:v>
                </c:pt>
                <c:pt idx="659">
                  <c:v>0.24146148721817909</c:v>
                </c:pt>
                <c:pt idx="660">
                  <c:v>0.24146148721817909</c:v>
                </c:pt>
                <c:pt idx="661">
                  <c:v>0.24146148721817909</c:v>
                </c:pt>
                <c:pt idx="662">
                  <c:v>0.24146148721817909</c:v>
                </c:pt>
                <c:pt idx="663">
                  <c:v>0.24146148721817909</c:v>
                </c:pt>
                <c:pt idx="664">
                  <c:v>0.24146148721817909</c:v>
                </c:pt>
                <c:pt idx="665">
                  <c:v>0.25937232705691404</c:v>
                </c:pt>
                <c:pt idx="666">
                  <c:v>0.25937232705691404</c:v>
                </c:pt>
                <c:pt idx="667">
                  <c:v>0.25937232705691404</c:v>
                </c:pt>
                <c:pt idx="668">
                  <c:v>0.25937232705691404</c:v>
                </c:pt>
                <c:pt idx="669">
                  <c:v>0.25937232705691404</c:v>
                </c:pt>
                <c:pt idx="670">
                  <c:v>0.25937232705691404</c:v>
                </c:pt>
                <c:pt idx="671">
                  <c:v>0.25937232705691404</c:v>
                </c:pt>
                <c:pt idx="672">
                  <c:v>0.25937232705691404</c:v>
                </c:pt>
                <c:pt idx="673">
                  <c:v>0.25937232705691404</c:v>
                </c:pt>
                <c:pt idx="674">
                  <c:v>0.25937232705691404</c:v>
                </c:pt>
                <c:pt idx="675">
                  <c:v>0.25937232705691404</c:v>
                </c:pt>
                <c:pt idx="676">
                  <c:v>0.25937232705691404</c:v>
                </c:pt>
                <c:pt idx="677">
                  <c:v>0.25937232705691404</c:v>
                </c:pt>
                <c:pt idx="678">
                  <c:v>0.25937232705691404</c:v>
                </c:pt>
                <c:pt idx="679">
                  <c:v>0.25937232705691404</c:v>
                </c:pt>
                <c:pt idx="680">
                  <c:v>0.25937232705691404</c:v>
                </c:pt>
                <c:pt idx="681">
                  <c:v>0.25937232705691404</c:v>
                </c:pt>
                <c:pt idx="682">
                  <c:v>0.25937232705691404</c:v>
                </c:pt>
                <c:pt idx="683">
                  <c:v>0.25937232705691404</c:v>
                </c:pt>
                <c:pt idx="684">
                  <c:v>0.25937232705691404</c:v>
                </c:pt>
                <c:pt idx="685">
                  <c:v>0.26829069832177799</c:v>
                </c:pt>
                <c:pt idx="686">
                  <c:v>0.26829069832177799</c:v>
                </c:pt>
                <c:pt idx="687">
                  <c:v>0.26829069832177799</c:v>
                </c:pt>
                <c:pt idx="688">
                  <c:v>0.26829069832177799</c:v>
                </c:pt>
                <c:pt idx="689">
                  <c:v>0.26829069832177799</c:v>
                </c:pt>
                <c:pt idx="690">
                  <c:v>0.26829069832177799</c:v>
                </c:pt>
                <c:pt idx="691">
                  <c:v>0.26829069832177799</c:v>
                </c:pt>
                <c:pt idx="692">
                  <c:v>0.26829069832177799</c:v>
                </c:pt>
                <c:pt idx="693">
                  <c:v>0.26829069832177799</c:v>
                </c:pt>
                <c:pt idx="694">
                  <c:v>0.26829069832177799</c:v>
                </c:pt>
                <c:pt idx="695">
                  <c:v>0.26829069832177799</c:v>
                </c:pt>
                <c:pt idx="696">
                  <c:v>0.26829069832177799</c:v>
                </c:pt>
                <c:pt idx="697">
                  <c:v>0.26829069832177799</c:v>
                </c:pt>
                <c:pt idx="698">
                  <c:v>0.26829069832177799</c:v>
                </c:pt>
                <c:pt idx="699">
                  <c:v>0.26829069832177799</c:v>
                </c:pt>
                <c:pt idx="700">
                  <c:v>0.26829069832177799</c:v>
                </c:pt>
                <c:pt idx="701">
                  <c:v>0.26829069832177799</c:v>
                </c:pt>
                <c:pt idx="702">
                  <c:v>0.26829069832177799</c:v>
                </c:pt>
                <c:pt idx="703">
                  <c:v>0.26829069832177799</c:v>
                </c:pt>
                <c:pt idx="704">
                  <c:v>0.26829069832177799</c:v>
                </c:pt>
                <c:pt idx="705">
                  <c:v>0.26829069832177799</c:v>
                </c:pt>
                <c:pt idx="706">
                  <c:v>0.26829069832177799</c:v>
                </c:pt>
                <c:pt idx="707">
                  <c:v>0.26829069832177799</c:v>
                </c:pt>
                <c:pt idx="708">
                  <c:v>0.26829069832177799</c:v>
                </c:pt>
                <c:pt idx="709">
                  <c:v>0.27225580214011225</c:v>
                </c:pt>
                <c:pt idx="710">
                  <c:v>0.27225580214011225</c:v>
                </c:pt>
                <c:pt idx="711">
                  <c:v>0.27225580214011225</c:v>
                </c:pt>
                <c:pt idx="712">
                  <c:v>0.27225580214011225</c:v>
                </c:pt>
                <c:pt idx="713">
                  <c:v>0.27225580214011225</c:v>
                </c:pt>
                <c:pt idx="714">
                  <c:v>0.27225580214011225</c:v>
                </c:pt>
                <c:pt idx="715">
                  <c:v>0.27225580214011225</c:v>
                </c:pt>
                <c:pt idx="716">
                  <c:v>0.27225580214011225</c:v>
                </c:pt>
                <c:pt idx="717">
                  <c:v>0.27225580214011225</c:v>
                </c:pt>
                <c:pt idx="718">
                  <c:v>0.30021933650728244</c:v>
                </c:pt>
                <c:pt idx="719">
                  <c:v>0.30021933650728244</c:v>
                </c:pt>
                <c:pt idx="720">
                  <c:v>0.30021933650728244</c:v>
                </c:pt>
                <c:pt idx="721">
                  <c:v>0.30021933650728244</c:v>
                </c:pt>
                <c:pt idx="722">
                  <c:v>0.30021933650728244</c:v>
                </c:pt>
                <c:pt idx="723">
                  <c:v>0.30021933650728244</c:v>
                </c:pt>
                <c:pt idx="724">
                  <c:v>0.30021933650728244</c:v>
                </c:pt>
                <c:pt idx="725">
                  <c:v>0.30021933650728244</c:v>
                </c:pt>
                <c:pt idx="726">
                  <c:v>0.30021933650728244</c:v>
                </c:pt>
                <c:pt idx="727">
                  <c:v>0.30021933650728244</c:v>
                </c:pt>
                <c:pt idx="728">
                  <c:v>0.30021933650728244</c:v>
                </c:pt>
                <c:pt idx="729">
                  <c:v>0.30021933650728244</c:v>
                </c:pt>
                <c:pt idx="730">
                  <c:v>0.30021933650728244</c:v>
                </c:pt>
                <c:pt idx="731">
                  <c:v>0.30021933650728244</c:v>
                </c:pt>
                <c:pt idx="732">
                  <c:v>0.30021933650728244</c:v>
                </c:pt>
                <c:pt idx="733">
                  <c:v>0.30021933650728244</c:v>
                </c:pt>
                <c:pt idx="734">
                  <c:v>0.30021933650728244</c:v>
                </c:pt>
                <c:pt idx="735">
                  <c:v>0.30021933650728244</c:v>
                </c:pt>
                <c:pt idx="736">
                  <c:v>0.30021933650728244</c:v>
                </c:pt>
                <c:pt idx="737">
                  <c:v>0.30021933650728244</c:v>
                </c:pt>
                <c:pt idx="738">
                  <c:v>0.30021933650728244</c:v>
                </c:pt>
                <c:pt idx="739">
                  <c:v>0.30021933650728244</c:v>
                </c:pt>
                <c:pt idx="740">
                  <c:v>0.30021933650728244</c:v>
                </c:pt>
                <c:pt idx="741">
                  <c:v>0.30021933650728244</c:v>
                </c:pt>
                <c:pt idx="742">
                  <c:v>0.30021933650728244</c:v>
                </c:pt>
                <c:pt idx="743">
                  <c:v>0.30021933650728244</c:v>
                </c:pt>
                <c:pt idx="744">
                  <c:v>0.30021933650728244</c:v>
                </c:pt>
                <c:pt idx="745">
                  <c:v>0.30021933650728244</c:v>
                </c:pt>
                <c:pt idx="746">
                  <c:v>0.30021933650728244</c:v>
                </c:pt>
                <c:pt idx="747">
                  <c:v>0.30021933650728244</c:v>
                </c:pt>
                <c:pt idx="748">
                  <c:v>0.30021933650728244</c:v>
                </c:pt>
                <c:pt idx="749">
                  <c:v>0.30021933650728244</c:v>
                </c:pt>
                <c:pt idx="750">
                  <c:v>0.30021933650728244</c:v>
                </c:pt>
                <c:pt idx="751">
                  <c:v>0.30021933650728244</c:v>
                </c:pt>
                <c:pt idx="752">
                  <c:v>0.30021933650728244</c:v>
                </c:pt>
                <c:pt idx="753">
                  <c:v>0.30021933650728244</c:v>
                </c:pt>
                <c:pt idx="754">
                  <c:v>0.30021933650728244</c:v>
                </c:pt>
                <c:pt idx="755">
                  <c:v>0.30021933650728244</c:v>
                </c:pt>
                <c:pt idx="756">
                  <c:v>0.30021933650728244</c:v>
                </c:pt>
                <c:pt idx="757">
                  <c:v>0.30021933650728244</c:v>
                </c:pt>
                <c:pt idx="758">
                  <c:v>0.30021933650728244</c:v>
                </c:pt>
                <c:pt idx="759">
                  <c:v>0.30021933650728244</c:v>
                </c:pt>
                <c:pt idx="760">
                  <c:v>0.30021933650728244</c:v>
                </c:pt>
                <c:pt idx="761">
                  <c:v>0.30021933650728244</c:v>
                </c:pt>
                <c:pt idx="762">
                  <c:v>0.30021933650728244</c:v>
                </c:pt>
                <c:pt idx="763">
                  <c:v>0.30021933650728244</c:v>
                </c:pt>
                <c:pt idx="764">
                  <c:v>0.35063902399316493</c:v>
                </c:pt>
                <c:pt idx="765">
                  <c:v>0.35063902399316493</c:v>
                </c:pt>
                <c:pt idx="766">
                  <c:v>0.35063902399316493</c:v>
                </c:pt>
                <c:pt idx="767">
                  <c:v>0.35063902399316493</c:v>
                </c:pt>
                <c:pt idx="768">
                  <c:v>0.35063902399316493</c:v>
                </c:pt>
                <c:pt idx="769">
                  <c:v>0.35063902399316493</c:v>
                </c:pt>
                <c:pt idx="770">
                  <c:v>0.35063902399316493</c:v>
                </c:pt>
                <c:pt idx="771">
                  <c:v>0.35063902399316493</c:v>
                </c:pt>
                <c:pt idx="772">
                  <c:v>0.35063902399316493</c:v>
                </c:pt>
                <c:pt idx="773">
                  <c:v>0.35063902399316493</c:v>
                </c:pt>
                <c:pt idx="774">
                  <c:v>0.35063902399316493</c:v>
                </c:pt>
                <c:pt idx="775">
                  <c:v>0.35063902399316493</c:v>
                </c:pt>
                <c:pt idx="776">
                  <c:v>0.35063902399316493</c:v>
                </c:pt>
                <c:pt idx="777">
                  <c:v>0.35063902399316493</c:v>
                </c:pt>
                <c:pt idx="778">
                  <c:v>0.35063902399316493</c:v>
                </c:pt>
                <c:pt idx="779">
                  <c:v>0.35063902399316493</c:v>
                </c:pt>
                <c:pt idx="780">
                  <c:v>0.35063902399316493</c:v>
                </c:pt>
                <c:pt idx="781">
                  <c:v>0.35063902399316493</c:v>
                </c:pt>
                <c:pt idx="782">
                  <c:v>0.35063902399316493</c:v>
                </c:pt>
                <c:pt idx="783">
                  <c:v>0.35063902399316493</c:v>
                </c:pt>
                <c:pt idx="784">
                  <c:v>0.35063902399316493</c:v>
                </c:pt>
                <c:pt idx="785">
                  <c:v>0.35063902399316493</c:v>
                </c:pt>
                <c:pt idx="786">
                  <c:v>0.35063902399316493</c:v>
                </c:pt>
                <c:pt idx="787">
                  <c:v>0.35063902399316493</c:v>
                </c:pt>
                <c:pt idx="788">
                  <c:v>0.35063902399316493</c:v>
                </c:pt>
                <c:pt idx="789">
                  <c:v>0.35063902399316493</c:v>
                </c:pt>
                <c:pt idx="790">
                  <c:v>0.35063902399316493</c:v>
                </c:pt>
                <c:pt idx="791">
                  <c:v>0.35063902399316493</c:v>
                </c:pt>
                <c:pt idx="792">
                  <c:v>0.35063902399316493</c:v>
                </c:pt>
                <c:pt idx="793">
                  <c:v>0.35063902399316493</c:v>
                </c:pt>
                <c:pt idx="794">
                  <c:v>0.35063902399316493</c:v>
                </c:pt>
                <c:pt idx="795">
                  <c:v>0.35063902399316493</c:v>
                </c:pt>
                <c:pt idx="796">
                  <c:v>0.35063902399316493</c:v>
                </c:pt>
                <c:pt idx="797">
                  <c:v>0.35063902399316493</c:v>
                </c:pt>
                <c:pt idx="798">
                  <c:v>0.35063902399316493</c:v>
                </c:pt>
                <c:pt idx="799">
                  <c:v>0.35063902399316493</c:v>
                </c:pt>
                <c:pt idx="800">
                  <c:v>0.35063902399316493</c:v>
                </c:pt>
                <c:pt idx="801">
                  <c:v>0.36384618102071697</c:v>
                </c:pt>
                <c:pt idx="802">
                  <c:v>0.36384618102071697</c:v>
                </c:pt>
                <c:pt idx="803">
                  <c:v>0.36384618102071697</c:v>
                </c:pt>
                <c:pt idx="804">
                  <c:v>0.36384618102071697</c:v>
                </c:pt>
                <c:pt idx="805">
                  <c:v>0.36384618102071697</c:v>
                </c:pt>
                <c:pt idx="806">
                  <c:v>0.36384618102071697</c:v>
                </c:pt>
                <c:pt idx="807">
                  <c:v>0.36384618102071697</c:v>
                </c:pt>
                <c:pt idx="808">
                  <c:v>0.36384618102071697</c:v>
                </c:pt>
                <c:pt idx="809">
                  <c:v>0.36384618102071697</c:v>
                </c:pt>
                <c:pt idx="810">
                  <c:v>0.36384618102071697</c:v>
                </c:pt>
                <c:pt idx="811">
                  <c:v>0.36384618102071697</c:v>
                </c:pt>
                <c:pt idx="812">
                  <c:v>0.36384618102071697</c:v>
                </c:pt>
                <c:pt idx="813">
                  <c:v>0.36384618102071697</c:v>
                </c:pt>
                <c:pt idx="814">
                  <c:v>0.36384618102071697</c:v>
                </c:pt>
                <c:pt idx="815">
                  <c:v>0.36384618102071697</c:v>
                </c:pt>
                <c:pt idx="816">
                  <c:v>0.36384618102071697</c:v>
                </c:pt>
                <c:pt idx="817">
                  <c:v>0.36384618102071697</c:v>
                </c:pt>
                <c:pt idx="818">
                  <c:v>0.36384618102071697</c:v>
                </c:pt>
                <c:pt idx="819">
                  <c:v>0.43062425600201909</c:v>
                </c:pt>
                <c:pt idx="820">
                  <c:v>0.43062425600201909</c:v>
                </c:pt>
                <c:pt idx="821">
                  <c:v>0.43062425600201909</c:v>
                </c:pt>
                <c:pt idx="822">
                  <c:v>0.43062425600201909</c:v>
                </c:pt>
                <c:pt idx="823">
                  <c:v>0.43062425600201909</c:v>
                </c:pt>
                <c:pt idx="824">
                  <c:v>0.43062425600201909</c:v>
                </c:pt>
                <c:pt idx="825">
                  <c:v>0.43062425600201909</c:v>
                </c:pt>
                <c:pt idx="826">
                  <c:v>0.43062425600201909</c:v>
                </c:pt>
                <c:pt idx="827">
                  <c:v>0.43062425600201909</c:v>
                </c:pt>
                <c:pt idx="828">
                  <c:v>0.43062425600201909</c:v>
                </c:pt>
                <c:pt idx="829">
                  <c:v>0.43062425600201909</c:v>
                </c:pt>
                <c:pt idx="830">
                  <c:v>0.43062425600201909</c:v>
                </c:pt>
                <c:pt idx="831">
                  <c:v>0.43062425600201909</c:v>
                </c:pt>
                <c:pt idx="832">
                  <c:v>0.43062425600201909</c:v>
                </c:pt>
                <c:pt idx="833">
                  <c:v>0.43062425600201909</c:v>
                </c:pt>
                <c:pt idx="834">
                  <c:v>0.43062425600201909</c:v>
                </c:pt>
                <c:pt idx="835">
                  <c:v>0.43062425600201909</c:v>
                </c:pt>
                <c:pt idx="836">
                  <c:v>0.43062425600201909</c:v>
                </c:pt>
                <c:pt idx="837">
                  <c:v>0.43062425600201909</c:v>
                </c:pt>
                <c:pt idx="838">
                  <c:v>0.43062425600201909</c:v>
                </c:pt>
                <c:pt idx="839">
                  <c:v>0.43062425600201909</c:v>
                </c:pt>
                <c:pt idx="840">
                  <c:v>0.43062425600201909</c:v>
                </c:pt>
                <c:pt idx="841">
                  <c:v>0.43062425600201909</c:v>
                </c:pt>
                <c:pt idx="842">
                  <c:v>0.43062425600201909</c:v>
                </c:pt>
                <c:pt idx="843">
                  <c:v>0.43062425600201909</c:v>
                </c:pt>
                <c:pt idx="844">
                  <c:v>0.43062425600201909</c:v>
                </c:pt>
                <c:pt idx="845">
                  <c:v>0.43062425600201909</c:v>
                </c:pt>
                <c:pt idx="846">
                  <c:v>0.43062425600201909</c:v>
                </c:pt>
                <c:pt idx="847">
                  <c:v>0.43062425600201909</c:v>
                </c:pt>
                <c:pt idx="848">
                  <c:v>0.43062425600201909</c:v>
                </c:pt>
                <c:pt idx="849">
                  <c:v>0.43062425600201909</c:v>
                </c:pt>
                <c:pt idx="850">
                  <c:v>0.43062425600201909</c:v>
                </c:pt>
                <c:pt idx="851">
                  <c:v>0.43062425600201909</c:v>
                </c:pt>
                <c:pt idx="852">
                  <c:v>0.43062425600201909</c:v>
                </c:pt>
                <c:pt idx="853">
                  <c:v>0.43062425600201909</c:v>
                </c:pt>
                <c:pt idx="854">
                  <c:v>0.43062425600201909</c:v>
                </c:pt>
                <c:pt idx="855">
                  <c:v>0.43062425600201909</c:v>
                </c:pt>
                <c:pt idx="856">
                  <c:v>0.43062425600201909</c:v>
                </c:pt>
                <c:pt idx="857">
                  <c:v>0.43062425600201909</c:v>
                </c:pt>
                <c:pt idx="858">
                  <c:v>0.43062425600201909</c:v>
                </c:pt>
                <c:pt idx="859">
                  <c:v>0.43062425600201909</c:v>
                </c:pt>
                <c:pt idx="860">
                  <c:v>0.43062425600201909</c:v>
                </c:pt>
                <c:pt idx="861">
                  <c:v>0.43062425600201909</c:v>
                </c:pt>
                <c:pt idx="862">
                  <c:v>0.43062425600201909</c:v>
                </c:pt>
                <c:pt idx="863">
                  <c:v>0.43062425600201909</c:v>
                </c:pt>
                <c:pt idx="864">
                  <c:v>0.43062425600201909</c:v>
                </c:pt>
                <c:pt idx="865">
                  <c:v>0.43062425600201909</c:v>
                </c:pt>
                <c:pt idx="866">
                  <c:v>0.43062425600201909</c:v>
                </c:pt>
                <c:pt idx="867">
                  <c:v>0.43062425600201909</c:v>
                </c:pt>
                <c:pt idx="868">
                  <c:v>0.43062425600201909</c:v>
                </c:pt>
                <c:pt idx="869">
                  <c:v>0.43062425600201909</c:v>
                </c:pt>
                <c:pt idx="870">
                  <c:v>0.43062425600201909</c:v>
                </c:pt>
                <c:pt idx="871">
                  <c:v>0.43062425600201909</c:v>
                </c:pt>
                <c:pt idx="872">
                  <c:v>0.43062425600201909</c:v>
                </c:pt>
                <c:pt idx="873">
                  <c:v>0.43062425600201909</c:v>
                </c:pt>
                <c:pt idx="874">
                  <c:v>0.43062425600201909</c:v>
                </c:pt>
                <c:pt idx="875">
                  <c:v>0.43062425600201909</c:v>
                </c:pt>
                <c:pt idx="876">
                  <c:v>0.43062425600201909</c:v>
                </c:pt>
                <c:pt idx="877">
                  <c:v>0.43062425600201909</c:v>
                </c:pt>
                <c:pt idx="878">
                  <c:v>0.43062425600201909</c:v>
                </c:pt>
                <c:pt idx="879">
                  <c:v>0.43062425600201909</c:v>
                </c:pt>
                <c:pt idx="880">
                  <c:v>0.43062425600201909</c:v>
                </c:pt>
                <c:pt idx="881">
                  <c:v>0.43062425600201909</c:v>
                </c:pt>
                <c:pt idx="882">
                  <c:v>0.43062425600201909</c:v>
                </c:pt>
                <c:pt idx="883">
                  <c:v>0.43062425600201909</c:v>
                </c:pt>
                <c:pt idx="884">
                  <c:v>0.4317697118176706</c:v>
                </c:pt>
                <c:pt idx="885">
                  <c:v>0.4317697118176706</c:v>
                </c:pt>
                <c:pt idx="886">
                  <c:v>0.4317697118176706</c:v>
                </c:pt>
                <c:pt idx="887">
                  <c:v>0.4317697118176706</c:v>
                </c:pt>
                <c:pt idx="888">
                  <c:v>0.4317697118176706</c:v>
                </c:pt>
                <c:pt idx="889">
                  <c:v>0.4317697118176706</c:v>
                </c:pt>
                <c:pt idx="890">
                  <c:v>0.4317697118176706</c:v>
                </c:pt>
                <c:pt idx="891">
                  <c:v>0.4317697118176706</c:v>
                </c:pt>
                <c:pt idx="892">
                  <c:v>0.4317697118176706</c:v>
                </c:pt>
                <c:pt idx="893">
                  <c:v>0.4317697118176706</c:v>
                </c:pt>
                <c:pt idx="894">
                  <c:v>0.4317697118176706</c:v>
                </c:pt>
                <c:pt idx="895">
                  <c:v>0.4317697118176706</c:v>
                </c:pt>
                <c:pt idx="896">
                  <c:v>0.4317697118176706</c:v>
                </c:pt>
                <c:pt idx="897">
                  <c:v>0.4317697118176706</c:v>
                </c:pt>
                <c:pt idx="898">
                  <c:v>0.4317697118176706</c:v>
                </c:pt>
                <c:pt idx="899">
                  <c:v>0.4317697118176706</c:v>
                </c:pt>
                <c:pt idx="900">
                  <c:v>0.4317697118176706</c:v>
                </c:pt>
                <c:pt idx="901">
                  <c:v>0.4317697118176706</c:v>
                </c:pt>
                <c:pt idx="902">
                  <c:v>0.4317697118176706</c:v>
                </c:pt>
                <c:pt idx="903">
                  <c:v>0.4317697118176706</c:v>
                </c:pt>
                <c:pt idx="904">
                  <c:v>0.4317697118176706</c:v>
                </c:pt>
                <c:pt idx="905">
                  <c:v>0.4317697118176706</c:v>
                </c:pt>
                <c:pt idx="906">
                  <c:v>0.4317697118176706</c:v>
                </c:pt>
                <c:pt idx="907">
                  <c:v>0.4317697118176706</c:v>
                </c:pt>
                <c:pt idx="908">
                  <c:v>0.46208281319807182</c:v>
                </c:pt>
                <c:pt idx="909">
                  <c:v>0.46208281319807182</c:v>
                </c:pt>
                <c:pt idx="910">
                  <c:v>0.46208281319807182</c:v>
                </c:pt>
                <c:pt idx="911">
                  <c:v>0.46208281319807182</c:v>
                </c:pt>
                <c:pt idx="912">
                  <c:v>0.46208281319807182</c:v>
                </c:pt>
                <c:pt idx="913">
                  <c:v>0.46208281319807182</c:v>
                </c:pt>
                <c:pt idx="914">
                  <c:v>0.46208281319807182</c:v>
                </c:pt>
                <c:pt idx="915">
                  <c:v>0.46208281319807182</c:v>
                </c:pt>
                <c:pt idx="916">
                  <c:v>0.46208281319807182</c:v>
                </c:pt>
                <c:pt idx="917">
                  <c:v>0.46208281319807182</c:v>
                </c:pt>
                <c:pt idx="918">
                  <c:v>0.46208281319807182</c:v>
                </c:pt>
                <c:pt idx="919">
                  <c:v>0.46208281319807182</c:v>
                </c:pt>
                <c:pt idx="920">
                  <c:v>0.46208281319807182</c:v>
                </c:pt>
                <c:pt idx="921">
                  <c:v>0.46208281319807182</c:v>
                </c:pt>
                <c:pt idx="922">
                  <c:v>0.46208281319807182</c:v>
                </c:pt>
                <c:pt idx="923">
                  <c:v>0.46208281319807182</c:v>
                </c:pt>
                <c:pt idx="924">
                  <c:v>0.46208281319807182</c:v>
                </c:pt>
                <c:pt idx="925">
                  <c:v>0.46208281319807182</c:v>
                </c:pt>
                <c:pt idx="926">
                  <c:v>0.46208281319807182</c:v>
                </c:pt>
                <c:pt idx="927">
                  <c:v>0.46208281319807182</c:v>
                </c:pt>
                <c:pt idx="928">
                  <c:v>0.46208281319807182</c:v>
                </c:pt>
                <c:pt idx="929">
                  <c:v>0.46208281319807182</c:v>
                </c:pt>
                <c:pt idx="930">
                  <c:v>0.46208281319807182</c:v>
                </c:pt>
                <c:pt idx="931">
                  <c:v>0.46208281319807182</c:v>
                </c:pt>
                <c:pt idx="932">
                  <c:v>0.46208281319807182</c:v>
                </c:pt>
                <c:pt idx="933">
                  <c:v>0.46208281319807182</c:v>
                </c:pt>
                <c:pt idx="934">
                  <c:v>0.46208281319807182</c:v>
                </c:pt>
                <c:pt idx="935">
                  <c:v>0.46208281319807182</c:v>
                </c:pt>
                <c:pt idx="936">
                  <c:v>0.46208281319807182</c:v>
                </c:pt>
                <c:pt idx="937">
                  <c:v>0.46208281319807182</c:v>
                </c:pt>
                <c:pt idx="938">
                  <c:v>0.46208281319807182</c:v>
                </c:pt>
                <c:pt idx="939">
                  <c:v>0.46208281319807182</c:v>
                </c:pt>
                <c:pt idx="940">
                  <c:v>0.46208281319807182</c:v>
                </c:pt>
                <c:pt idx="941">
                  <c:v>0.46208281319807182</c:v>
                </c:pt>
                <c:pt idx="942">
                  <c:v>0.46208281319807182</c:v>
                </c:pt>
                <c:pt idx="943">
                  <c:v>0.46208281319807182</c:v>
                </c:pt>
                <c:pt idx="944">
                  <c:v>0.4645778216175121</c:v>
                </c:pt>
                <c:pt idx="945">
                  <c:v>0.4645778216175121</c:v>
                </c:pt>
                <c:pt idx="946">
                  <c:v>0.4645778216175121</c:v>
                </c:pt>
                <c:pt idx="947">
                  <c:v>0.4645778216175121</c:v>
                </c:pt>
                <c:pt idx="948">
                  <c:v>0.4645778216175121</c:v>
                </c:pt>
                <c:pt idx="949">
                  <c:v>0.4645778216175121</c:v>
                </c:pt>
                <c:pt idx="950">
                  <c:v>0.4645778216175121</c:v>
                </c:pt>
                <c:pt idx="951">
                  <c:v>0.4645778216175121</c:v>
                </c:pt>
                <c:pt idx="952">
                  <c:v>0.4645778216175121</c:v>
                </c:pt>
                <c:pt idx="953">
                  <c:v>0.4645778216175121</c:v>
                </c:pt>
                <c:pt idx="954">
                  <c:v>0.4645778216175121</c:v>
                </c:pt>
                <c:pt idx="955">
                  <c:v>0.4645778216175121</c:v>
                </c:pt>
                <c:pt idx="956">
                  <c:v>0.4645778216175121</c:v>
                </c:pt>
                <c:pt idx="957">
                  <c:v>0.4645778216175121</c:v>
                </c:pt>
                <c:pt idx="958">
                  <c:v>0.4896539550306297</c:v>
                </c:pt>
                <c:pt idx="959">
                  <c:v>0.4896539550306297</c:v>
                </c:pt>
                <c:pt idx="960">
                  <c:v>0.4896539550306297</c:v>
                </c:pt>
                <c:pt idx="961">
                  <c:v>0.4896539550306297</c:v>
                </c:pt>
                <c:pt idx="962">
                  <c:v>0.4896539550306297</c:v>
                </c:pt>
                <c:pt idx="963">
                  <c:v>0.4896539550306297</c:v>
                </c:pt>
                <c:pt idx="964">
                  <c:v>0.4896539550306297</c:v>
                </c:pt>
                <c:pt idx="965">
                  <c:v>0.4896539550306297</c:v>
                </c:pt>
                <c:pt idx="966">
                  <c:v>0.4896539550306297</c:v>
                </c:pt>
                <c:pt idx="967">
                  <c:v>0.4896539550306297</c:v>
                </c:pt>
                <c:pt idx="968">
                  <c:v>0.4896539550306297</c:v>
                </c:pt>
                <c:pt idx="969">
                  <c:v>0.4896539550306297</c:v>
                </c:pt>
                <c:pt idx="970">
                  <c:v>0.4896539550306297</c:v>
                </c:pt>
                <c:pt idx="971">
                  <c:v>0.4896539550306297</c:v>
                </c:pt>
                <c:pt idx="972">
                  <c:v>0.4896539550306297</c:v>
                </c:pt>
                <c:pt idx="973">
                  <c:v>0.4896539550306297</c:v>
                </c:pt>
                <c:pt idx="974">
                  <c:v>0.4896539550306297</c:v>
                </c:pt>
                <c:pt idx="975">
                  <c:v>0.4896539550306297</c:v>
                </c:pt>
                <c:pt idx="976">
                  <c:v>0.4896539550306297</c:v>
                </c:pt>
                <c:pt idx="977">
                  <c:v>0.4896539550306297</c:v>
                </c:pt>
                <c:pt idx="978">
                  <c:v>0.4896539550306297</c:v>
                </c:pt>
                <c:pt idx="979">
                  <c:v>0.4896539550306297</c:v>
                </c:pt>
                <c:pt idx="980">
                  <c:v>0.4896539550306297</c:v>
                </c:pt>
                <c:pt idx="981">
                  <c:v>0.4896539550306297</c:v>
                </c:pt>
                <c:pt idx="982">
                  <c:v>0.4896539550306297</c:v>
                </c:pt>
                <c:pt idx="983">
                  <c:v>0.4896539550306297</c:v>
                </c:pt>
                <c:pt idx="984">
                  <c:v>0.4896539550306297</c:v>
                </c:pt>
                <c:pt idx="985">
                  <c:v>0.4896539550306297</c:v>
                </c:pt>
                <c:pt idx="986">
                  <c:v>0.4896539550306297</c:v>
                </c:pt>
                <c:pt idx="987">
                  <c:v>0.4896539550306297</c:v>
                </c:pt>
                <c:pt idx="988">
                  <c:v>0.4896539550306297</c:v>
                </c:pt>
                <c:pt idx="989">
                  <c:v>0.4896539550306297</c:v>
                </c:pt>
                <c:pt idx="990">
                  <c:v>0.4896539550306297</c:v>
                </c:pt>
                <c:pt idx="991">
                  <c:v>0.4896539550306297</c:v>
                </c:pt>
                <c:pt idx="992">
                  <c:v>0.4896539550306297</c:v>
                </c:pt>
                <c:pt idx="993">
                  <c:v>0.4896539550306297</c:v>
                </c:pt>
                <c:pt idx="994">
                  <c:v>0.4896539550306297</c:v>
                </c:pt>
                <c:pt idx="995">
                  <c:v>0.4896539550306297</c:v>
                </c:pt>
                <c:pt idx="996">
                  <c:v>0.4896539550306297</c:v>
                </c:pt>
                <c:pt idx="997">
                  <c:v>0.4896539550306297</c:v>
                </c:pt>
                <c:pt idx="998">
                  <c:v>0.4896539550306297</c:v>
                </c:pt>
                <c:pt idx="999">
                  <c:v>0.4896539550306297</c:v>
                </c:pt>
                <c:pt idx="1000">
                  <c:v>0.4896539550306297</c:v>
                </c:pt>
                <c:pt idx="1001">
                  <c:v>0.4896539550306297</c:v>
                </c:pt>
                <c:pt idx="1002">
                  <c:v>0.4896539550306297</c:v>
                </c:pt>
                <c:pt idx="1003">
                  <c:v>0.4896539550306297</c:v>
                </c:pt>
                <c:pt idx="1004">
                  <c:v>0.4896539550306297</c:v>
                </c:pt>
                <c:pt idx="1005">
                  <c:v>0.4896539550306297</c:v>
                </c:pt>
                <c:pt idx="1006">
                  <c:v>0.4896539550306297</c:v>
                </c:pt>
                <c:pt idx="1007">
                  <c:v>0.4896539550306297</c:v>
                </c:pt>
                <c:pt idx="1008">
                  <c:v>0.4896539550306297</c:v>
                </c:pt>
                <c:pt idx="1009">
                  <c:v>0.4896539550306297</c:v>
                </c:pt>
                <c:pt idx="1010">
                  <c:v>0.4896539550306297</c:v>
                </c:pt>
                <c:pt idx="1011">
                  <c:v>0.4896539550306297</c:v>
                </c:pt>
                <c:pt idx="1012">
                  <c:v>0.4896539550306297</c:v>
                </c:pt>
                <c:pt idx="1013">
                  <c:v>0.4896539550306297</c:v>
                </c:pt>
                <c:pt idx="1014">
                  <c:v>0.4896539550306297</c:v>
                </c:pt>
                <c:pt idx="1015">
                  <c:v>0.4896539550306297</c:v>
                </c:pt>
                <c:pt idx="1016">
                  <c:v>0.4896539550306297</c:v>
                </c:pt>
                <c:pt idx="1017">
                  <c:v>0.4896539550306297</c:v>
                </c:pt>
                <c:pt idx="1018">
                  <c:v>0.4896539550306297</c:v>
                </c:pt>
                <c:pt idx="1019">
                  <c:v>0.4896539550306297</c:v>
                </c:pt>
                <c:pt idx="1020">
                  <c:v>0.4896539550306297</c:v>
                </c:pt>
                <c:pt idx="1021">
                  <c:v>0.4896539550306297</c:v>
                </c:pt>
                <c:pt idx="1022">
                  <c:v>0.4896539550306297</c:v>
                </c:pt>
                <c:pt idx="1023">
                  <c:v>0.4896539550306297</c:v>
                </c:pt>
                <c:pt idx="1024">
                  <c:v>0.4896539550306297</c:v>
                </c:pt>
                <c:pt idx="1025">
                  <c:v>0.4896539550306297</c:v>
                </c:pt>
                <c:pt idx="1026">
                  <c:v>0.52366078930930227</c:v>
                </c:pt>
                <c:pt idx="1027">
                  <c:v>0.52366078930930227</c:v>
                </c:pt>
                <c:pt idx="1028">
                  <c:v>0.52366078930930227</c:v>
                </c:pt>
                <c:pt idx="1029">
                  <c:v>0.52366078930930227</c:v>
                </c:pt>
                <c:pt idx="1030">
                  <c:v>0.52366078930930227</c:v>
                </c:pt>
                <c:pt idx="1031">
                  <c:v>0.52366078930930227</c:v>
                </c:pt>
                <c:pt idx="1032">
                  <c:v>0.52366078930930227</c:v>
                </c:pt>
                <c:pt idx="1033">
                  <c:v>0.52366078930930227</c:v>
                </c:pt>
                <c:pt idx="1034">
                  <c:v>0.52366078930930227</c:v>
                </c:pt>
                <c:pt idx="1035">
                  <c:v>0.52366078930930227</c:v>
                </c:pt>
                <c:pt idx="1036">
                  <c:v>0.52366078930930227</c:v>
                </c:pt>
                <c:pt idx="1037">
                  <c:v>0.52366078930930227</c:v>
                </c:pt>
                <c:pt idx="1038">
                  <c:v>0.52366078930930227</c:v>
                </c:pt>
                <c:pt idx="1039">
                  <c:v>0.52366078930930227</c:v>
                </c:pt>
                <c:pt idx="1040">
                  <c:v>0.52366078930930227</c:v>
                </c:pt>
                <c:pt idx="1041">
                  <c:v>0.52366078930930227</c:v>
                </c:pt>
                <c:pt idx="1042">
                  <c:v>0.52366078930930227</c:v>
                </c:pt>
                <c:pt idx="1043">
                  <c:v>0.52366078930930227</c:v>
                </c:pt>
                <c:pt idx="1044">
                  <c:v>0.52366078930930227</c:v>
                </c:pt>
                <c:pt idx="1045">
                  <c:v>0.52366078930930227</c:v>
                </c:pt>
                <c:pt idx="1046">
                  <c:v>0.52366078930930227</c:v>
                </c:pt>
                <c:pt idx="1047">
                  <c:v>0.52366078930930227</c:v>
                </c:pt>
                <c:pt idx="1048">
                  <c:v>0.52366078930930227</c:v>
                </c:pt>
                <c:pt idx="1049">
                  <c:v>0.52366078930930227</c:v>
                </c:pt>
                <c:pt idx="1050">
                  <c:v>0.52366078930930227</c:v>
                </c:pt>
                <c:pt idx="1051">
                  <c:v>0.52366078930930227</c:v>
                </c:pt>
                <c:pt idx="1052">
                  <c:v>0.52366078930930227</c:v>
                </c:pt>
                <c:pt idx="1053">
                  <c:v>0.52366078930930227</c:v>
                </c:pt>
                <c:pt idx="1054">
                  <c:v>0.52366078930930227</c:v>
                </c:pt>
                <c:pt idx="1055">
                  <c:v>0.52366078930930227</c:v>
                </c:pt>
                <c:pt idx="1056">
                  <c:v>0.52366078930930227</c:v>
                </c:pt>
                <c:pt idx="1057">
                  <c:v>0.52366078930930227</c:v>
                </c:pt>
                <c:pt idx="1058">
                  <c:v>0.52366078930930227</c:v>
                </c:pt>
                <c:pt idx="1059">
                  <c:v>0.52366078930930227</c:v>
                </c:pt>
                <c:pt idx="1060">
                  <c:v>0.52366078930930227</c:v>
                </c:pt>
                <c:pt idx="1061">
                  <c:v>0.52366078930930227</c:v>
                </c:pt>
                <c:pt idx="1062">
                  <c:v>0.56944789867148193</c:v>
                </c:pt>
                <c:pt idx="1063">
                  <c:v>0.56944789867148193</c:v>
                </c:pt>
                <c:pt idx="1064">
                  <c:v>0.56944789867148193</c:v>
                </c:pt>
                <c:pt idx="1065">
                  <c:v>0.56944789867148193</c:v>
                </c:pt>
                <c:pt idx="1066">
                  <c:v>0.56944789867148193</c:v>
                </c:pt>
                <c:pt idx="1067">
                  <c:v>0.56944789867148193</c:v>
                </c:pt>
                <c:pt idx="1068">
                  <c:v>0.56944789867148193</c:v>
                </c:pt>
                <c:pt idx="1069">
                  <c:v>0.56944789867148193</c:v>
                </c:pt>
                <c:pt idx="1070">
                  <c:v>0.56944789867148193</c:v>
                </c:pt>
                <c:pt idx="1071">
                  <c:v>0.56944789867148193</c:v>
                </c:pt>
                <c:pt idx="1072">
                  <c:v>0.56944789867148193</c:v>
                </c:pt>
                <c:pt idx="1073">
                  <c:v>0.56944789867148193</c:v>
                </c:pt>
                <c:pt idx="1074">
                  <c:v>0.56944789867148193</c:v>
                </c:pt>
                <c:pt idx="1075">
                  <c:v>0.56944789867148193</c:v>
                </c:pt>
                <c:pt idx="1076">
                  <c:v>0.56944789867148193</c:v>
                </c:pt>
                <c:pt idx="1077">
                  <c:v>0.56944789867148193</c:v>
                </c:pt>
                <c:pt idx="1078">
                  <c:v>0.56944789867148193</c:v>
                </c:pt>
                <c:pt idx="1079">
                  <c:v>0.56944789867148193</c:v>
                </c:pt>
                <c:pt idx="1080">
                  <c:v>0.56944789867148193</c:v>
                </c:pt>
                <c:pt idx="1081">
                  <c:v>0.56944789867148193</c:v>
                </c:pt>
                <c:pt idx="1082">
                  <c:v>0.56944789867148193</c:v>
                </c:pt>
                <c:pt idx="1083">
                  <c:v>0.56944789867148193</c:v>
                </c:pt>
                <c:pt idx="1084">
                  <c:v>0.56944789867148193</c:v>
                </c:pt>
                <c:pt idx="1085">
                  <c:v>0.56944789867148193</c:v>
                </c:pt>
                <c:pt idx="1086">
                  <c:v>0.56944789867148193</c:v>
                </c:pt>
                <c:pt idx="1087">
                  <c:v>0.57721973677694471</c:v>
                </c:pt>
                <c:pt idx="1088">
                  <c:v>0.57721973677694471</c:v>
                </c:pt>
                <c:pt idx="1089">
                  <c:v>0.57721973677694471</c:v>
                </c:pt>
                <c:pt idx="1090">
                  <c:v>0.57721973677694471</c:v>
                </c:pt>
                <c:pt idx="1091">
                  <c:v>0.57721973677694471</c:v>
                </c:pt>
                <c:pt idx="1092">
                  <c:v>0.57721973677694471</c:v>
                </c:pt>
                <c:pt idx="1093">
                  <c:v>0.57721973677694471</c:v>
                </c:pt>
                <c:pt idx="1094">
                  <c:v>0.57721973677694471</c:v>
                </c:pt>
                <c:pt idx="1095">
                  <c:v>0.57721973677694471</c:v>
                </c:pt>
                <c:pt idx="1096">
                  <c:v>0.57721973677694471</c:v>
                </c:pt>
                <c:pt idx="1097">
                  <c:v>0.57721973677694471</c:v>
                </c:pt>
                <c:pt idx="1098">
                  <c:v>0.57721973677694471</c:v>
                </c:pt>
                <c:pt idx="1099">
                  <c:v>0.57721973677694471</c:v>
                </c:pt>
                <c:pt idx="1100">
                  <c:v>0.57721973677694471</c:v>
                </c:pt>
                <c:pt idx="1101">
                  <c:v>0.57721973677694471</c:v>
                </c:pt>
                <c:pt idx="1102">
                  <c:v>0.58619389050707083</c:v>
                </c:pt>
                <c:pt idx="1103">
                  <c:v>0.58619389050707083</c:v>
                </c:pt>
                <c:pt idx="1104">
                  <c:v>0.58619389050707083</c:v>
                </c:pt>
                <c:pt idx="1105">
                  <c:v>0.58619389050707083</c:v>
                </c:pt>
                <c:pt idx="1106">
                  <c:v>0.58619389050707083</c:v>
                </c:pt>
                <c:pt idx="1107">
                  <c:v>0.58619389050707083</c:v>
                </c:pt>
                <c:pt idx="1108">
                  <c:v>0.58619389050707083</c:v>
                </c:pt>
                <c:pt idx="1109">
                  <c:v>0.58619389050707083</c:v>
                </c:pt>
                <c:pt idx="1110">
                  <c:v>0.58619389050707083</c:v>
                </c:pt>
                <c:pt idx="1111">
                  <c:v>0.59951285187486925</c:v>
                </c:pt>
                <c:pt idx="1112">
                  <c:v>0.59951285187486925</c:v>
                </c:pt>
                <c:pt idx="1113">
                  <c:v>0.59951285187486925</c:v>
                </c:pt>
                <c:pt idx="1114">
                  <c:v>0.59951285187486925</c:v>
                </c:pt>
                <c:pt idx="1115">
                  <c:v>0.59951285187486925</c:v>
                </c:pt>
                <c:pt idx="1116">
                  <c:v>0.59951285187486925</c:v>
                </c:pt>
                <c:pt idx="1117">
                  <c:v>0.59951285187486925</c:v>
                </c:pt>
                <c:pt idx="1118">
                  <c:v>0.59951285187486925</c:v>
                </c:pt>
                <c:pt idx="1119">
                  <c:v>0.59951285187486925</c:v>
                </c:pt>
                <c:pt idx="1120">
                  <c:v>0.59951285187486925</c:v>
                </c:pt>
                <c:pt idx="1121">
                  <c:v>0.59951285187486925</c:v>
                </c:pt>
                <c:pt idx="1122">
                  <c:v>0.59951285187486925</c:v>
                </c:pt>
                <c:pt idx="1123">
                  <c:v>0.59951285187486925</c:v>
                </c:pt>
                <c:pt idx="1124">
                  <c:v>0.59951285187486925</c:v>
                </c:pt>
                <c:pt idx="1125">
                  <c:v>0.59951285187486925</c:v>
                </c:pt>
                <c:pt idx="1126">
                  <c:v>0.59951285187486925</c:v>
                </c:pt>
                <c:pt idx="1127">
                  <c:v>0.59951285187486925</c:v>
                </c:pt>
                <c:pt idx="1128">
                  <c:v>0.59951285187486925</c:v>
                </c:pt>
                <c:pt idx="1129">
                  <c:v>0.59951285187486925</c:v>
                </c:pt>
                <c:pt idx="1130">
                  <c:v>0.59951285187486925</c:v>
                </c:pt>
                <c:pt idx="1131">
                  <c:v>0.59951285187486925</c:v>
                </c:pt>
                <c:pt idx="1132">
                  <c:v>0.59951285187486925</c:v>
                </c:pt>
                <c:pt idx="1133">
                  <c:v>0.59951285187486925</c:v>
                </c:pt>
                <c:pt idx="1134">
                  <c:v>0.59951285187486925</c:v>
                </c:pt>
                <c:pt idx="1135">
                  <c:v>0.59951285187486925</c:v>
                </c:pt>
                <c:pt idx="1136">
                  <c:v>0.59951285187486925</c:v>
                </c:pt>
                <c:pt idx="1137">
                  <c:v>0.59951285187486925</c:v>
                </c:pt>
                <c:pt idx="1138">
                  <c:v>0.6044614508318169</c:v>
                </c:pt>
                <c:pt idx="1139">
                  <c:v>0.6044614508318169</c:v>
                </c:pt>
                <c:pt idx="1140">
                  <c:v>0.6044614508318169</c:v>
                </c:pt>
                <c:pt idx="1141">
                  <c:v>0.6044614508318169</c:v>
                </c:pt>
                <c:pt idx="1142">
                  <c:v>0.6044614508318169</c:v>
                </c:pt>
                <c:pt idx="1143">
                  <c:v>0.6044614508318169</c:v>
                </c:pt>
                <c:pt idx="1144">
                  <c:v>0.6044614508318169</c:v>
                </c:pt>
                <c:pt idx="1145">
                  <c:v>0.6044614508318169</c:v>
                </c:pt>
                <c:pt idx="1146">
                  <c:v>0.6044614508318169</c:v>
                </c:pt>
                <c:pt idx="1147">
                  <c:v>0.6044614508318169</c:v>
                </c:pt>
                <c:pt idx="1148">
                  <c:v>0.6044614508318169</c:v>
                </c:pt>
                <c:pt idx="1149">
                  <c:v>0.6044614508318169</c:v>
                </c:pt>
                <c:pt idx="1150">
                  <c:v>0.6044614508318169</c:v>
                </c:pt>
                <c:pt idx="1151">
                  <c:v>0.6044614508318169</c:v>
                </c:pt>
                <c:pt idx="1152">
                  <c:v>0.71629882961994695</c:v>
                </c:pt>
                <c:pt idx="1153">
                  <c:v>0.71629882961994695</c:v>
                </c:pt>
                <c:pt idx="1154">
                  <c:v>0.71629882961994695</c:v>
                </c:pt>
                <c:pt idx="1155">
                  <c:v>0.71629882961994695</c:v>
                </c:pt>
                <c:pt idx="1156">
                  <c:v>0.71629882961994695</c:v>
                </c:pt>
                <c:pt idx="1157">
                  <c:v>0.71629882961994695</c:v>
                </c:pt>
                <c:pt idx="1158">
                  <c:v>0.71629882961994695</c:v>
                </c:pt>
                <c:pt idx="1159">
                  <c:v>0.71629882961994695</c:v>
                </c:pt>
                <c:pt idx="1160">
                  <c:v>0.71629882961994695</c:v>
                </c:pt>
                <c:pt idx="1161">
                  <c:v>0.71629882961994695</c:v>
                </c:pt>
                <c:pt idx="1162">
                  <c:v>0.71629882961994695</c:v>
                </c:pt>
                <c:pt idx="1163">
                  <c:v>0.71629882961994695</c:v>
                </c:pt>
                <c:pt idx="1164">
                  <c:v>0.71629882961994695</c:v>
                </c:pt>
                <c:pt idx="1165">
                  <c:v>0.71629882961994695</c:v>
                </c:pt>
                <c:pt idx="1166">
                  <c:v>0.71629882961994695</c:v>
                </c:pt>
                <c:pt idx="1167">
                  <c:v>0.71629882961994695</c:v>
                </c:pt>
                <c:pt idx="1168">
                  <c:v>0.71629882961994695</c:v>
                </c:pt>
                <c:pt idx="1169">
                  <c:v>0.71629882961994695</c:v>
                </c:pt>
                <c:pt idx="1170">
                  <c:v>0.71629882961994695</c:v>
                </c:pt>
                <c:pt idx="1171">
                  <c:v>0.71629882961994695</c:v>
                </c:pt>
                <c:pt idx="1172">
                  <c:v>0.71629882961994695</c:v>
                </c:pt>
                <c:pt idx="1173">
                  <c:v>0.71629882961994695</c:v>
                </c:pt>
                <c:pt idx="1174">
                  <c:v>0.71629882961994695</c:v>
                </c:pt>
                <c:pt idx="1175">
                  <c:v>0.71629882961994695</c:v>
                </c:pt>
                <c:pt idx="1176">
                  <c:v>0.71629882961994695</c:v>
                </c:pt>
                <c:pt idx="1177">
                  <c:v>0.71629882961994695</c:v>
                </c:pt>
                <c:pt idx="1178">
                  <c:v>0.71629882961994695</c:v>
                </c:pt>
                <c:pt idx="1179">
                  <c:v>0.71629882961994695</c:v>
                </c:pt>
                <c:pt idx="1180">
                  <c:v>0.71629882961994695</c:v>
                </c:pt>
                <c:pt idx="1181">
                  <c:v>0.71629882961994695</c:v>
                </c:pt>
                <c:pt idx="1182">
                  <c:v>0.71629882961994695</c:v>
                </c:pt>
                <c:pt idx="1183">
                  <c:v>0.71629882961994695</c:v>
                </c:pt>
                <c:pt idx="1184">
                  <c:v>0.71629882961994695</c:v>
                </c:pt>
                <c:pt idx="1185">
                  <c:v>0.71629882961994695</c:v>
                </c:pt>
                <c:pt idx="1186">
                  <c:v>0.71629882961994695</c:v>
                </c:pt>
                <c:pt idx="1187">
                  <c:v>0.71629882961994695</c:v>
                </c:pt>
                <c:pt idx="1188">
                  <c:v>0.71629882961994695</c:v>
                </c:pt>
                <c:pt idx="1189">
                  <c:v>0.71629882961994695</c:v>
                </c:pt>
                <c:pt idx="1190">
                  <c:v>0.71629882961994695</c:v>
                </c:pt>
                <c:pt idx="1191">
                  <c:v>0.71629882961994695</c:v>
                </c:pt>
                <c:pt idx="1192">
                  <c:v>0.71629882961994695</c:v>
                </c:pt>
                <c:pt idx="1193">
                  <c:v>0.71629882961994695</c:v>
                </c:pt>
                <c:pt idx="1194">
                  <c:v>0.71629882961994695</c:v>
                </c:pt>
                <c:pt idx="1195">
                  <c:v>0.71629882961994695</c:v>
                </c:pt>
                <c:pt idx="1196">
                  <c:v>0.71629882961994695</c:v>
                </c:pt>
                <c:pt idx="1197">
                  <c:v>0.71629882961994695</c:v>
                </c:pt>
                <c:pt idx="1198">
                  <c:v>0.71629882961994695</c:v>
                </c:pt>
                <c:pt idx="1199">
                  <c:v>0.71629882961994695</c:v>
                </c:pt>
                <c:pt idx="1200">
                  <c:v>0.71629882961994695</c:v>
                </c:pt>
                <c:pt idx="1201">
                  <c:v>0.71629882961994695</c:v>
                </c:pt>
                <c:pt idx="1202">
                  <c:v>0.71629882961994695</c:v>
                </c:pt>
                <c:pt idx="1203">
                  <c:v>0.71629882961994695</c:v>
                </c:pt>
                <c:pt idx="1204">
                  <c:v>0.71629882961994695</c:v>
                </c:pt>
                <c:pt idx="1205">
                  <c:v>0.71629882961994695</c:v>
                </c:pt>
                <c:pt idx="1206">
                  <c:v>0.71629882961994695</c:v>
                </c:pt>
                <c:pt idx="1207">
                  <c:v>0.71629882961994695</c:v>
                </c:pt>
                <c:pt idx="1208">
                  <c:v>0.71629882961994695</c:v>
                </c:pt>
                <c:pt idx="1209">
                  <c:v>0.71629882961994695</c:v>
                </c:pt>
                <c:pt idx="1210">
                  <c:v>0.71629882961994695</c:v>
                </c:pt>
                <c:pt idx="1211">
                  <c:v>0.71629882961994695</c:v>
                </c:pt>
                <c:pt idx="1212">
                  <c:v>0.71629882961994695</c:v>
                </c:pt>
                <c:pt idx="1213">
                  <c:v>0.71629882961994695</c:v>
                </c:pt>
                <c:pt idx="1214">
                  <c:v>0.71629882961994695</c:v>
                </c:pt>
                <c:pt idx="1215">
                  <c:v>0.71629882961994695</c:v>
                </c:pt>
                <c:pt idx="1216">
                  <c:v>0.71629882961994695</c:v>
                </c:pt>
                <c:pt idx="1217">
                  <c:v>0.71629882961994695</c:v>
                </c:pt>
                <c:pt idx="1218">
                  <c:v>0.71629882961994695</c:v>
                </c:pt>
                <c:pt idx="1219">
                  <c:v>0.71629882961994695</c:v>
                </c:pt>
                <c:pt idx="1220">
                  <c:v>0.71629882961994695</c:v>
                </c:pt>
                <c:pt idx="1221">
                  <c:v>0.71629882961994695</c:v>
                </c:pt>
                <c:pt idx="1222">
                  <c:v>0.71629882961994695</c:v>
                </c:pt>
                <c:pt idx="1223">
                  <c:v>0.71629882961994695</c:v>
                </c:pt>
                <c:pt idx="1224">
                  <c:v>0.71629882961994695</c:v>
                </c:pt>
                <c:pt idx="1225">
                  <c:v>0.71629882961994695</c:v>
                </c:pt>
                <c:pt idx="1226">
                  <c:v>0.71629882961994695</c:v>
                </c:pt>
                <c:pt idx="1227">
                  <c:v>0.71629882961994695</c:v>
                </c:pt>
                <c:pt idx="1228">
                  <c:v>0.71629882961994695</c:v>
                </c:pt>
                <c:pt idx="1229">
                  <c:v>0.71629882961994695</c:v>
                </c:pt>
                <c:pt idx="1230">
                  <c:v>0.71629882961994695</c:v>
                </c:pt>
                <c:pt idx="1231">
                  <c:v>0.71629882961994695</c:v>
                </c:pt>
                <c:pt idx="1232">
                  <c:v>0.71629882961994695</c:v>
                </c:pt>
                <c:pt idx="1233">
                  <c:v>0.71629882961994695</c:v>
                </c:pt>
                <c:pt idx="1234">
                  <c:v>0.71629882961994695</c:v>
                </c:pt>
                <c:pt idx="1235">
                  <c:v>0.71629882961994695</c:v>
                </c:pt>
                <c:pt idx="1236">
                  <c:v>0.71629882961994695</c:v>
                </c:pt>
                <c:pt idx="1237">
                  <c:v>0.71629882961994695</c:v>
                </c:pt>
                <c:pt idx="1238">
                  <c:v>0.71629882961994695</c:v>
                </c:pt>
                <c:pt idx="1239">
                  <c:v>0.71629882961994695</c:v>
                </c:pt>
                <c:pt idx="1240">
                  <c:v>0.71629882961994695</c:v>
                </c:pt>
                <c:pt idx="1241">
                  <c:v>0.71629882961994695</c:v>
                </c:pt>
                <c:pt idx="1242">
                  <c:v>0.71629882961994695</c:v>
                </c:pt>
                <c:pt idx="1243">
                  <c:v>0.71629882961994695</c:v>
                </c:pt>
                <c:pt idx="1244">
                  <c:v>0.71629882961994695</c:v>
                </c:pt>
                <c:pt idx="1245">
                  <c:v>0.71629882961994695</c:v>
                </c:pt>
                <c:pt idx="1246">
                  <c:v>0.71629882961994695</c:v>
                </c:pt>
                <c:pt idx="1247">
                  <c:v>0.71629882961994695</c:v>
                </c:pt>
                <c:pt idx="1248">
                  <c:v>0.71629882961994695</c:v>
                </c:pt>
                <c:pt idx="1249">
                  <c:v>0.71629882961994695</c:v>
                </c:pt>
                <c:pt idx="1250">
                  <c:v>0.71629882961994695</c:v>
                </c:pt>
                <c:pt idx="1251">
                  <c:v>0.71629882961994695</c:v>
                </c:pt>
                <c:pt idx="1252">
                  <c:v>0.71629882961994695</c:v>
                </c:pt>
                <c:pt idx="1253">
                  <c:v>0.71629882961994695</c:v>
                </c:pt>
                <c:pt idx="1254">
                  <c:v>0.71629882961994695</c:v>
                </c:pt>
                <c:pt idx="1255">
                  <c:v>0.71629882961994695</c:v>
                </c:pt>
                <c:pt idx="1256">
                  <c:v>0.71629882961994695</c:v>
                </c:pt>
                <c:pt idx="1257">
                  <c:v>0.71629882961994695</c:v>
                </c:pt>
                <c:pt idx="1258">
                  <c:v>0.71629882961994695</c:v>
                </c:pt>
                <c:pt idx="1259">
                  <c:v>0.71629882961994695</c:v>
                </c:pt>
                <c:pt idx="1260">
                  <c:v>0.71629882961994695</c:v>
                </c:pt>
                <c:pt idx="1261">
                  <c:v>0.71629882961994695</c:v>
                </c:pt>
                <c:pt idx="1262">
                  <c:v>0.71629882961994695</c:v>
                </c:pt>
                <c:pt idx="1263">
                  <c:v>0.71838588387283475</c:v>
                </c:pt>
                <c:pt idx="1264">
                  <c:v>0.71838588387283475</c:v>
                </c:pt>
                <c:pt idx="1265">
                  <c:v>0.71838588387283475</c:v>
                </c:pt>
                <c:pt idx="1266">
                  <c:v>0.71838588387283475</c:v>
                </c:pt>
                <c:pt idx="1267">
                  <c:v>0.71838588387283475</c:v>
                </c:pt>
                <c:pt idx="1268">
                  <c:v>0.71838588387283475</c:v>
                </c:pt>
                <c:pt idx="1269">
                  <c:v>0.71838588387283475</c:v>
                </c:pt>
                <c:pt idx="1270">
                  <c:v>0.71838588387283475</c:v>
                </c:pt>
                <c:pt idx="1271">
                  <c:v>0.71838588387283475</c:v>
                </c:pt>
                <c:pt idx="1272">
                  <c:v>0.71838588387283475</c:v>
                </c:pt>
                <c:pt idx="1273">
                  <c:v>0.71838588387283475</c:v>
                </c:pt>
                <c:pt idx="1274">
                  <c:v>0.71838588387283475</c:v>
                </c:pt>
                <c:pt idx="1275">
                  <c:v>0.71838588387283475</c:v>
                </c:pt>
                <c:pt idx="1276">
                  <c:v>0.71838588387283475</c:v>
                </c:pt>
                <c:pt idx="1277">
                  <c:v>0.7196938988898296</c:v>
                </c:pt>
                <c:pt idx="1278">
                  <c:v>0.7196938988898296</c:v>
                </c:pt>
                <c:pt idx="1279">
                  <c:v>0.7196938988898296</c:v>
                </c:pt>
                <c:pt idx="1280">
                  <c:v>0.7196938988898296</c:v>
                </c:pt>
                <c:pt idx="1281">
                  <c:v>0.7196938988898296</c:v>
                </c:pt>
                <c:pt idx="1282">
                  <c:v>0.7196938988898296</c:v>
                </c:pt>
                <c:pt idx="1283">
                  <c:v>0.7196938988898296</c:v>
                </c:pt>
                <c:pt idx="1284">
                  <c:v>0.7196938988898296</c:v>
                </c:pt>
                <c:pt idx="1285">
                  <c:v>0.7196938988898296</c:v>
                </c:pt>
                <c:pt idx="1286">
                  <c:v>0.7196938988898296</c:v>
                </c:pt>
                <c:pt idx="1287">
                  <c:v>0.7196938988898296</c:v>
                </c:pt>
                <c:pt idx="1288">
                  <c:v>0.7196938988898296</c:v>
                </c:pt>
                <c:pt idx="1289">
                  <c:v>0.7196938988898296</c:v>
                </c:pt>
                <c:pt idx="1290">
                  <c:v>0.7196938988898296</c:v>
                </c:pt>
                <c:pt idx="1291">
                  <c:v>0.7196938988898296</c:v>
                </c:pt>
                <c:pt idx="1292">
                  <c:v>0.7196938988898296</c:v>
                </c:pt>
                <c:pt idx="1293">
                  <c:v>0.7196938988898296</c:v>
                </c:pt>
                <c:pt idx="1294">
                  <c:v>0.7196938988898296</c:v>
                </c:pt>
                <c:pt idx="1295">
                  <c:v>0.7196938988898296</c:v>
                </c:pt>
                <c:pt idx="1296">
                  <c:v>0.7196938988898296</c:v>
                </c:pt>
                <c:pt idx="1297">
                  <c:v>0.72275247779522322</c:v>
                </c:pt>
                <c:pt idx="1298">
                  <c:v>0.72275247779522322</c:v>
                </c:pt>
                <c:pt idx="1299">
                  <c:v>0.72275247779522322</c:v>
                </c:pt>
                <c:pt idx="1300">
                  <c:v>0.72275247779522322</c:v>
                </c:pt>
                <c:pt idx="1301">
                  <c:v>0.72275247779522322</c:v>
                </c:pt>
                <c:pt idx="1302">
                  <c:v>0.72275247779522322</c:v>
                </c:pt>
                <c:pt idx="1303">
                  <c:v>0.72275247779522322</c:v>
                </c:pt>
                <c:pt idx="1304">
                  <c:v>0.72275247779522322</c:v>
                </c:pt>
                <c:pt idx="1305">
                  <c:v>0.72275247779522322</c:v>
                </c:pt>
                <c:pt idx="1306">
                  <c:v>0.72275247779522322</c:v>
                </c:pt>
                <c:pt idx="1307">
                  <c:v>0.72275247779522322</c:v>
                </c:pt>
                <c:pt idx="1308">
                  <c:v>0.72275247779522322</c:v>
                </c:pt>
                <c:pt idx="1309">
                  <c:v>0.72275247779522322</c:v>
                </c:pt>
                <c:pt idx="1310">
                  <c:v>0.72275247779522322</c:v>
                </c:pt>
                <c:pt idx="1311">
                  <c:v>0.72275247779522322</c:v>
                </c:pt>
                <c:pt idx="1312">
                  <c:v>0.72275247779522322</c:v>
                </c:pt>
                <c:pt idx="1313">
                  <c:v>0.72275247779522322</c:v>
                </c:pt>
                <c:pt idx="1314">
                  <c:v>0.72275247779522322</c:v>
                </c:pt>
                <c:pt idx="1315">
                  <c:v>0.72275247779522322</c:v>
                </c:pt>
                <c:pt idx="1316">
                  <c:v>0.72275247779522322</c:v>
                </c:pt>
                <c:pt idx="1317">
                  <c:v>0.72275247779522322</c:v>
                </c:pt>
                <c:pt idx="1318">
                  <c:v>0.72275247779522322</c:v>
                </c:pt>
                <c:pt idx="1319">
                  <c:v>0.7369747320447132</c:v>
                </c:pt>
                <c:pt idx="1320">
                  <c:v>0.7369747320447132</c:v>
                </c:pt>
                <c:pt idx="1321">
                  <c:v>0.7369747320447132</c:v>
                </c:pt>
                <c:pt idx="1322">
                  <c:v>0.7369747320447132</c:v>
                </c:pt>
                <c:pt idx="1323">
                  <c:v>0.7369747320447132</c:v>
                </c:pt>
                <c:pt idx="1324">
                  <c:v>0.7369747320447132</c:v>
                </c:pt>
                <c:pt idx="1325">
                  <c:v>0.7369747320447132</c:v>
                </c:pt>
                <c:pt idx="1326">
                  <c:v>0.7369747320447132</c:v>
                </c:pt>
                <c:pt idx="1327">
                  <c:v>0.7369747320447132</c:v>
                </c:pt>
                <c:pt idx="1328">
                  <c:v>0.7369747320447132</c:v>
                </c:pt>
                <c:pt idx="1329">
                  <c:v>0.7369747320447132</c:v>
                </c:pt>
                <c:pt idx="1330">
                  <c:v>0.7369747320447132</c:v>
                </c:pt>
                <c:pt idx="1331">
                  <c:v>0.7369747320447132</c:v>
                </c:pt>
                <c:pt idx="1332">
                  <c:v>0.7369747320447132</c:v>
                </c:pt>
                <c:pt idx="1333">
                  <c:v>0.7369747320447132</c:v>
                </c:pt>
                <c:pt idx="1334">
                  <c:v>0.7369747320447132</c:v>
                </c:pt>
                <c:pt idx="1335">
                  <c:v>0.7369747320447132</c:v>
                </c:pt>
                <c:pt idx="1336">
                  <c:v>0.7369747320447132</c:v>
                </c:pt>
                <c:pt idx="1337">
                  <c:v>0.7369747320447132</c:v>
                </c:pt>
                <c:pt idx="1338">
                  <c:v>0.7369747320447132</c:v>
                </c:pt>
                <c:pt idx="1339">
                  <c:v>0.7369747320447132</c:v>
                </c:pt>
                <c:pt idx="1340">
                  <c:v>0.74045239766873949</c:v>
                </c:pt>
                <c:pt idx="1341">
                  <c:v>0.74045239766873949</c:v>
                </c:pt>
                <c:pt idx="1342">
                  <c:v>0.74045239766873949</c:v>
                </c:pt>
                <c:pt idx="1343">
                  <c:v>0.74045239766873949</c:v>
                </c:pt>
                <c:pt idx="1344">
                  <c:v>0.74045239766873949</c:v>
                </c:pt>
                <c:pt idx="1345">
                  <c:v>0.74045239766873949</c:v>
                </c:pt>
                <c:pt idx="1346">
                  <c:v>0.74045239766873949</c:v>
                </c:pt>
                <c:pt idx="1347">
                  <c:v>0.74045239766873949</c:v>
                </c:pt>
                <c:pt idx="1348">
                  <c:v>0.74045239766873949</c:v>
                </c:pt>
                <c:pt idx="1349">
                  <c:v>0.74045239766873949</c:v>
                </c:pt>
                <c:pt idx="1350">
                  <c:v>0.74045239766873949</c:v>
                </c:pt>
                <c:pt idx="1351">
                  <c:v>0.74045239766873949</c:v>
                </c:pt>
                <c:pt idx="1352">
                  <c:v>0.74045239766873949</c:v>
                </c:pt>
                <c:pt idx="1353">
                  <c:v>0.74045239766873949</c:v>
                </c:pt>
                <c:pt idx="1354">
                  <c:v>0.74045239766873949</c:v>
                </c:pt>
                <c:pt idx="1355">
                  <c:v>0.74045239766873949</c:v>
                </c:pt>
                <c:pt idx="1356">
                  <c:v>0.74045239766873949</c:v>
                </c:pt>
                <c:pt idx="1357">
                  <c:v>0.74045239766873949</c:v>
                </c:pt>
                <c:pt idx="1358">
                  <c:v>0.74045239766873949</c:v>
                </c:pt>
                <c:pt idx="1359">
                  <c:v>0.74045239766873949</c:v>
                </c:pt>
                <c:pt idx="1360">
                  <c:v>0.74045239766873949</c:v>
                </c:pt>
                <c:pt idx="1361">
                  <c:v>0.74045239766873949</c:v>
                </c:pt>
                <c:pt idx="1362">
                  <c:v>0.74045239766873949</c:v>
                </c:pt>
                <c:pt idx="1363">
                  <c:v>0.74470491285852103</c:v>
                </c:pt>
                <c:pt idx="1364">
                  <c:v>0.74470491285852103</c:v>
                </c:pt>
                <c:pt idx="1365">
                  <c:v>0.74470491285852103</c:v>
                </c:pt>
                <c:pt idx="1366">
                  <c:v>0.74470491285852103</c:v>
                </c:pt>
                <c:pt idx="1367">
                  <c:v>0.74470491285852103</c:v>
                </c:pt>
                <c:pt idx="1368">
                  <c:v>0.74470491285852103</c:v>
                </c:pt>
                <c:pt idx="1369">
                  <c:v>0.74470491285852103</c:v>
                </c:pt>
                <c:pt idx="1370">
                  <c:v>0.74470491285852103</c:v>
                </c:pt>
                <c:pt idx="1371">
                  <c:v>0.74470491285852103</c:v>
                </c:pt>
                <c:pt idx="1372">
                  <c:v>0.74470491285852103</c:v>
                </c:pt>
                <c:pt idx="1373">
                  <c:v>0.74470491285852103</c:v>
                </c:pt>
                <c:pt idx="1374">
                  <c:v>0.74470491285852103</c:v>
                </c:pt>
                <c:pt idx="1375">
                  <c:v>0.74470491285852103</c:v>
                </c:pt>
                <c:pt idx="1376">
                  <c:v>0.74470491285852103</c:v>
                </c:pt>
                <c:pt idx="1377">
                  <c:v>0.74470491285852103</c:v>
                </c:pt>
                <c:pt idx="1378">
                  <c:v>0.74470491285852103</c:v>
                </c:pt>
                <c:pt idx="1379">
                  <c:v>0.74470491285852103</c:v>
                </c:pt>
                <c:pt idx="1380">
                  <c:v>0.74470491285852103</c:v>
                </c:pt>
                <c:pt idx="1381">
                  <c:v>0.74470491285852103</c:v>
                </c:pt>
                <c:pt idx="1382">
                  <c:v>0.77186259410091684</c:v>
                </c:pt>
                <c:pt idx="1383">
                  <c:v>0.77186259410091684</c:v>
                </c:pt>
                <c:pt idx="1384">
                  <c:v>0.77186259410091684</c:v>
                </c:pt>
                <c:pt idx="1385">
                  <c:v>0.77186259410091684</c:v>
                </c:pt>
                <c:pt idx="1386">
                  <c:v>0.77186259410091684</c:v>
                </c:pt>
                <c:pt idx="1387">
                  <c:v>0.77186259410091684</c:v>
                </c:pt>
                <c:pt idx="1388">
                  <c:v>0.77186259410091684</c:v>
                </c:pt>
                <c:pt idx="1389">
                  <c:v>0.77186259410091684</c:v>
                </c:pt>
                <c:pt idx="1390">
                  <c:v>0.77186259410091684</c:v>
                </c:pt>
                <c:pt idx="1391">
                  <c:v>0.77186259410091684</c:v>
                </c:pt>
                <c:pt idx="1392">
                  <c:v>0.77186259410091684</c:v>
                </c:pt>
                <c:pt idx="1393">
                  <c:v>0.77186259410091684</c:v>
                </c:pt>
                <c:pt idx="1394">
                  <c:v>0.77186259410091684</c:v>
                </c:pt>
                <c:pt idx="1395">
                  <c:v>0.77186259410091684</c:v>
                </c:pt>
                <c:pt idx="1396">
                  <c:v>0.77186259410091684</c:v>
                </c:pt>
                <c:pt idx="1397">
                  <c:v>0.77186259410091684</c:v>
                </c:pt>
                <c:pt idx="1398">
                  <c:v>0.77186259410091684</c:v>
                </c:pt>
                <c:pt idx="1399">
                  <c:v>0.77186259410091684</c:v>
                </c:pt>
                <c:pt idx="1400">
                  <c:v>0.77186259410091684</c:v>
                </c:pt>
                <c:pt idx="1401">
                  <c:v>0.77186259410091684</c:v>
                </c:pt>
                <c:pt idx="1402">
                  <c:v>0.77186259410091684</c:v>
                </c:pt>
                <c:pt idx="1403">
                  <c:v>0.77186259410091684</c:v>
                </c:pt>
                <c:pt idx="1404">
                  <c:v>0.77186259410091684</c:v>
                </c:pt>
                <c:pt idx="1405">
                  <c:v>0.77186259410091684</c:v>
                </c:pt>
                <c:pt idx="1406">
                  <c:v>0.77186259410091684</c:v>
                </c:pt>
                <c:pt idx="1407">
                  <c:v>0.77186259410091684</c:v>
                </c:pt>
                <c:pt idx="1408">
                  <c:v>0.78401598923640281</c:v>
                </c:pt>
                <c:pt idx="1409">
                  <c:v>0.78401598923640281</c:v>
                </c:pt>
                <c:pt idx="1410">
                  <c:v>0.78401598923640281</c:v>
                </c:pt>
                <c:pt idx="1411">
                  <c:v>0.78401598923640281</c:v>
                </c:pt>
                <c:pt idx="1412">
                  <c:v>0.78401598923640281</c:v>
                </c:pt>
                <c:pt idx="1413">
                  <c:v>0.78401598923640281</c:v>
                </c:pt>
                <c:pt idx="1414">
                  <c:v>0.78401598923640281</c:v>
                </c:pt>
                <c:pt idx="1415">
                  <c:v>0.78401598923640281</c:v>
                </c:pt>
                <c:pt idx="1416">
                  <c:v>0.78401598923640281</c:v>
                </c:pt>
                <c:pt idx="1417">
                  <c:v>0.78401598923640281</c:v>
                </c:pt>
                <c:pt idx="1418">
                  <c:v>0.78401598923640281</c:v>
                </c:pt>
                <c:pt idx="1419">
                  <c:v>0.78401598923640281</c:v>
                </c:pt>
                <c:pt idx="1420">
                  <c:v>0.78401598923640281</c:v>
                </c:pt>
                <c:pt idx="1421">
                  <c:v>0.78401598923640281</c:v>
                </c:pt>
                <c:pt idx="1422">
                  <c:v>0.78401598923640281</c:v>
                </c:pt>
                <c:pt idx="1423">
                  <c:v>0.78401598923640281</c:v>
                </c:pt>
                <c:pt idx="1424">
                  <c:v>0.79155452256762537</c:v>
                </c:pt>
                <c:pt idx="1425">
                  <c:v>0.79155452256762537</c:v>
                </c:pt>
                <c:pt idx="1426">
                  <c:v>0.79155452256762537</c:v>
                </c:pt>
                <c:pt idx="1427">
                  <c:v>0.79155452256762537</c:v>
                </c:pt>
                <c:pt idx="1428">
                  <c:v>0.79155452256762537</c:v>
                </c:pt>
                <c:pt idx="1429">
                  <c:v>0.79155452256762537</c:v>
                </c:pt>
                <c:pt idx="1430">
                  <c:v>0.79155452256762537</c:v>
                </c:pt>
                <c:pt idx="1431">
                  <c:v>0.79155452256762537</c:v>
                </c:pt>
                <c:pt idx="1432">
                  <c:v>0.79155452256762537</c:v>
                </c:pt>
                <c:pt idx="1433">
                  <c:v>0.79155452256762537</c:v>
                </c:pt>
                <c:pt idx="1434">
                  <c:v>0.79155452256762537</c:v>
                </c:pt>
                <c:pt idx="1435">
                  <c:v>0.79155452256762537</c:v>
                </c:pt>
                <c:pt idx="1436">
                  <c:v>0.79303407465054454</c:v>
                </c:pt>
                <c:pt idx="1437">
                  <c:v>0.79303407465054454</c:v>
                </c:pt>
                <c:pt idx="1438">
                  <c:v>0.79303407465054454</c:v>
                </c:pt>
                <c:pt idx="1439">
                  <c:v>0.79303407465054454</c:v>
                </c:pt>
                <c:pt idx="1440">
                  <c:v>0.79303407465054454</c:v>
                </c:pt>
                <c:pt idx="1441">
                  <c:v>0.79303407465054454</c:v>
                </c:pt>
                <c:pt idx="1442">
                  <c:v>0.79303407465054454</c:v>
                </c:pt>
                <c:pt idx="1443">
                  <c:v>0.79303407465054454</c:v>
                </c:pt>
                <c:pt idx="1444">
                  <c:v>0.79325253602201107</c:v>
                </c:pt>
                <c:pt idx="1445">
                  <c:v>0.79325253602201107</c:v>
                </c:pt>
                <c:pt idx="1446">
                  <c:v>0.79325253602201107</c:v>
                </c:pt>
                <c:pt idx="1447">
                  <c:v>0.79325253602201107</c:v>
                </c:pt>
                <c:pt idx="1448">
                  <c:v>0.79325253602201107</c:v>
                </c:pt>
                <c:pt idx="1449">
                  <c:v>0.79325253602201107</c:v>
                </c:pt>
                <c:pt idx="1450">
                  <c:v>0.79325253602201107</c:v>
                </c:pt>
                <c:pt idx="1451">
                  <c:v>0.79325253602201107</c:v>
                </c:pt>
                <c:pt idx="1452">
                  <c:v>0.79325253602201107</c:v>
                </c:pt>
                <c:pt idx="1453">
                  <c:v>0.79325253602201107</c:v>
                </c:pt>
                <c:pt idx="1454">
                  <c:v>0.79325253602201107</c:v>
                </c:pt>
                <c:pt idx="1455">
                  <c:v>0.79325253602201107</c:v>
                </c:pt>
                <c:pt idx="1456">
                  <c:v>0.79325253602201107</c:v>
                </c:pt>
                <c:pt idx="1457">
                  <c:v>0.79325253602201107</c:v>
                </c:pt>
                <c:pt idx="1458">
                  <c:v>0.79325253602201107</c:v>
                </c:pt>
                <c:pt idx="1459">
                  <c:v>0.79325253602201107</c:v>
                </c:pt>
                <c:pt idx="1460">
                  <c:v>0.79325253602201107</c:v>
                </c:pt>
                <c:pt idx="1461">
                  <c:v>0.79325253602201107</c:v>
                </c:pt>
                <c:pt idx="1462">
                  <c:v>0.79325253602201107</c:v>
                </c:pt>
                <c:pt idx="1463">
                  <c:v>0.79325253602201107</c:v>
                </c:pt>
                <c:pt idx="1464">
                  <c:v>0.79325253602201107</c:v>
                </c:pt>
                <c:pt idx="1465">
                  <c:v>0.79325253602201107</c:v>
                </c:pt>
                <c:pt idx="1466">
                  <c:v>0.79325253602201107</c:v>
                </c:pt>
                <c:pt idx="1467">
                  <c:v>0.79325253602201107</c:v>
                </c:pt>
                <c:pt idx="1468">
                  <c:v>0.79325253602201107</c:v>
                </c:pt>
                <c:pt idx="1469">
                  <c:v>0.79325253602201107</c:v>
                </c:pt>
                <c:pt idx="1470">
                  <c:v>0.79325253602201107</c:v>
                </c:pt>
                <c:pt idx="1471">
                  <c:v>0.79325253602201107</c:v>
                </c:pt>
                <c:pt idx="1472">
                  <c:v>0.79325253602201107</c:v>
                </c:pt>
                <c:pt idx="1473">
                  <c:v>0.79325253602201107</c:v>
                </c:pt>
                <c:pt idx="1474">
                  <c:v>0.79325253602201107</c:v>
                </c:pt>
                <c:pt idx="1475">
                  <c:v>0.79325253602201107</c:v>
                </c:pt>
                <c:pt idx="1476">
                  <c:v>0.79325253602201107</c:v>
                </c:pt>
                <c:pt idx="1477">
                  <c:v>0.79325253602201107</c:v>
                </c:pt>
                <c:pt idx="1478">
                  <c:v>0.85898020084735727</c:v>
                </c:pt>
                <c:pt idx="1479">
                  <c:v>0.85898020084735727</c:v>
                </c:pt>
                <c:pt idx="1480">
                  <c:v>0.85898020084735727</c:v>
                </c:pt>
                <c:pt idx="1481">
                  <c:v>0.85898020084735727</c:v>
                </c:pt>
                <c:pt idx="1482">
                  <c:v>0.85898020084735727</c:v>
                </c:pt>
                <c:pt idx="1483">
                  <c:v>0.85898020084735727</c:v>
                </c:pt>
                <c:pt idx="1484">
                  <c:v>0.85898020084735727</c:v>
                </c:pt>
                <c:pt idx="1485">
                  <c:v>0.85898020084735727</c:v>
                </c:pt>
                <c:pt idx="1486">
                  <c:v>0.85898020084735727</c:v>
                </c:pt>
                <c:pt idx="1487">
                  <c:v>0.85898020084735727</c:v>
                </c:pt>
                <c:pt idx="1488">
                  <c:v>0.85898020084735727</c:v>
                </c:pt>
                <c:pt idx="1489">
                  <c:v>0.85898020084735727</c:v>
                </c:pt>
                <c:pt idx="1490">
                  <c:v>0.85898020084735727</c:v>
                </c:pt>
                <c:pt idx="1491">
                  <c:v>0.85898020084735727</c:v>
                </c:pt>
                <c:pt idx="1492">
                  <c:v>0.85898020084735727</c:v>
                </c:pt>
                <c:pt idx="1493">
                  <c:v>0.85898020084735727</c:v>
                </c:pt>
                <c:pt idx="1494">
                  <c:v>0.85898020084735727</c:v>
                </c:pt>
                <c:pt idx="1495">
                  <c:v>0.85898020084735727</c:v>
                </c:pt>
                <c:pt idx="1496">
                  <c:v>0.85898020084735727</c:v>
                </c:pt>
                <c:pt idx="1497">
                  <c:v>0.85898020084735727</c:v>
                </c:pt>
                <c:pt idx="1498">
                  <c:v>0.85898020084735727</c:v>
                </c:pt>
                <c:pt idx="1499">
                  <c:v>0.85898020084735727</c:v>
                </c:pt>
                <c:pt idx="1500">
                  <c:v>0.85898020084735727</c:v>
                </c:pt>
                <c:pt idx="1501">
                  <c:v>0.85898020084735727</c:v>
                </c:pt>
                <c:pt idx="1502">
                  <c:v>0.85898020084735727</c:v>
                </c:pt>
                <c:pt idx="1503">
                  <c:v>0.85898020084735727</c:v>
                </c:pt>
                <c:pt idx="1504">
                  <c:v>0.85898020084735727</c:v>
                </c:pt>
                <c:pt idx="1505">
                  <c:v>0.85898020084735727</c:v>
                </c:pt>
                <c:pt idx="1506">
                  <c:v>0.85898020084735727</c:v>
                </c:pt>
                <c:pt idx="1507">
                  <c:v>0.85898020084735727</c:v>
                </c:pt>
                <c:pt idx="1508">
                  <c:v>0.85898020084735727</c:v>
                </c:pt>
                <c:pt idx="1509">
                  <c:v>0.85898020084735727</c:v>
                </c:pt>
                <c:pt idx="1510">
                  <c:v>0.85898020084735727</c:v>
                </c:pt>
                <c:pt idx="1511">
                  <c:v>0.85898020084735727</c:v>
                </c:pt>
                <c:pt idx="1512">
                  <c:v>0.85898020084735727</c:v>
                </c:pt>
                <c:pt idx="1513">
                  <c:v>0.85898020084735727</c:v>
                </c:pt>
                <c:pt idx="1514">
                  <c:v>0.85898020084735727</c:v>
                </c:pt>
                <c:pt idx="1515">
                  <c:v>0.85898020084735727</c:v>
                </c:pt>
                <c:pt idx="1516">
                  <c:v>0.85898020084735727</c:v>
                </c:pt>
                <c:pt idx="1517">
                  <c:v>0.85898020084735727</c:v>
                </c:pt>
                <c:pt idx="1518">
                  <c:v>0.85898020084735727</c:v>
                </c:pt>
                <c:pt idx="1519">
                  <c:v>0.85898020084735727</c:v>
                </c:pt>
                <c:pt idx="1520">
                  <c:v>0.85898020084735727</c:v>
                </c:pt>
                <c:pt idx="1521">
                  <c:v>0.85898020084735727</c:v>
                </c:pt>
                <c:pt idx="1522">
                  <c:v>0.85898020084735727</c:v>
                </c:pt>
                <c:pt idx="1523">
                  <c:v>0.85898020084735727</c:v>
                </c:pt>
                <c:pt idx="1524">
                  <c:v>0.85898020084735727</c:v>
                </c:pt>
                <c:pt idx="1525">
                  <c:v>0.85898020084735727</c:v>
                </c:pt>
                <c:pt idx="1526">
                  <c:v>0.85898020084735727</c:v>
                </c:pt>
                <c:pt idx="1527">
                  <c:v>0.85898020084735727</c:v>
                </c:pt>
                <c:pt idx="1528">
                  <c:v>0.85898020084735727</c:v>
                </c:pt>
                <c:pt idx="1529">
                  <c:v>0.85898020084735727</c:v>
                </c:pt>
                <c:pt idx="1530">
                  <c:v>0.85898020084735727</c:v>
                </c:pt>
                <c:pt idx="1531">
                  <c:v>0.85898020084735727</c:v>
                </c:pt>
                <c:pt idx="1532">
                  <c:v>0.85898020084735727</c:v>
                </c:pt>
                <c:pt idx="1533">
                  <c:v>0.99905511842966421</c:v>
                </c:pt>
                <c:pt idx="1534">
                  <c:v>0.99905511842966421</c:v>
                </c:pt>
                <c:pt idx="1535">
                  <c:v>0.99905511842966421</c:v>
                </c:pt>
                <c:pt idx="1536">
                  <c:v>0.99905511842966421</c:v>
                </c:pt>
                <c:pt idx="1537">
                  <c:v>0.99905511842966421</c:v>
                </c:pt>
                <c:pt idx="1538">
                  <c:v>0.99905511842966421</c:v>
                </c:pt>
                <c:pt idx="1539">
                  <c:v>0.99905511842966421</c:v>
                </c:pt>
                <c:pt idx="1540">
                  <c:v>0.99905511842966421</c:v>
                </c:pt>
                <c:pt idx="1541">
                  <c:v>0.99905511842966421</c:v>
                </c:pt>
                <c:pt idx="1542">
                  <c:v>0.99905511842966421</c:v>
                </c:pt>
                <c:pt idx="1543">
                  <c:v>0.99905511842966421</c:v>
                </c:pt>
                <c:pt idx="1544">
                  <c:v>0.99905511842966421</c:v>
                </c:pt>
                <c:pt idx="1545">
                  <c:v>0.99905511842966421</c:v>
                </c:pt>
                <c:pt idx="1546">
                  <c:v>0.99905511842966421</c:v>
                </c:pt>
                <c:pt idx="1547">
                  <c:v>0.99905511842966421</c:v>
                </c:pt>
                <c:pt idx="1548">
                  <c:v>0.99905511842966421</c:v>
                </c:pt>
                <c:pt idx="1549">
                  <c:v>0.99905511842966421</c:v>
                </c:pt>
                <c:pt idx="1550">
                  <c:v>0.99905511842966421</c:v>
                </c:pt>
                <c:pt idx="1551">
                  <c:v>0.99905511842966421</c:v>
                </c:pt>
                <c:pt idx="1552">
                  <c:v>0.99905511842966421</c:v>
                </c:pt>
                <c:pt idx="1553">
                  <c:v>0.99905511842966421</c:v>
                </c:pt>
                <c:pt idx="1554">
                  <c:v>0.99905511842966421</c:v>
                </c:pt>
                <c:pt idx="1555">
                  <c:v>0.99905511842966421</c:v>
                </c:pt>
                <c:pt idx="1556">
                  <c:v>0.99905511842966421</c:v>
                </c:pt>
                <c:pt idx="1557">
                  <c:v>0.99905511842966421</c:v>
                </c:pt>
                <c:pt idx="1558">
                  <c:v>0.99905511842966421</c:v>
                </c:pt>
                <c:pt idx="1559">
                  <c:v>0.99905511842966421</c:v>
                </c:pt>
                <c:pt idx="1560">
                  <c:v>0.99905511842966421</c:v>
                </c:pt>
                <c:pt idx="1561">
                  <c:v>0.99905511842966421</c:v>
                </c:pt>
                <c:pt idx="1562">
                  <c:v>0.99905511842966421</c:v>
                </c:pt>
                <c:pt idx="1563">
                  <c:v>0.99905511842966421</c:v>
                </c:pt>
                <c:pt idx="1564">
                  <c:v>0.99905511842966421</c:v>
                </c:pt>
                <c:pt idx="1565">
                  <c:v>0.99905511842966421</c:v>
                </c:pt>
                <c:pt idx="1566">
                  <c:v>0.99905511842966421</c:v>
                </c:pt>
                <c:pt idx="1567">
                  <c:v>0.99905511842966421</c:v>
                </c:pt>
                <c:pt idx="1568">
                  <c:v>0.99905511842966421</c:v>
                </c:pt>
                <c:pt idx="1569">
                  <c:v>0.99905511842966421</c:v>
                </c:pt>
                <c:pt idx="1570">
                  <c:v>0.99905511842966421</c:v>
                </c:pt>
                <c:pt idx="1571">
                  <c:v>0.99905511842966421</c:v>
                </c:pt>
                <c:pt idx="1572">
                  <c:v>0.99905511842966421</c:v>
                </c:pt>
                <c:pt idx="1573">
                  <c:v>0.99905511842966421</c:v>
                </c:pt>
                <c:pt idx="1574">
                  <c:v>0.99905511842966421</c:v>
                </c:pt>
                <c:pt idx="1575">
                  <c:v>0.99905511842966421</c:v>
                </c:pt>
                <c:pt idx="1576">
                  <c:v>0.99905511842966421</c:v>
                </c:pt>
                <c:pt idx="1577">
                  <c:v>0.99905511842966421</c:v>
                </c:pt>
                <c:pt idx="1578">
                  <c:v>0.99905511842966421</c:v>
                </c:pt>
                <c:pt idx="1579">
                  <c:v>0.99905511842966421</c:v>
                </c:pt>
                <c:pt idx="1580">
                  <c:v>0.99905511842966421</c:v>
                </c:pt>
                <c:pt idx="1581">
                  <c:v>0.99905511842966421</c:v>
                </c:pt>
                <c:pt idx="1582">
                  <c:v>0.99905511842966421</c:v>
                </c:pt>
                <c:pt idx="1583">
                  <c:v>0.99905511842966421</c:v>
                </c:pt>
                <c:pt idx="1584">
                  <c:v>0.99905511842966421</c:v>
                </c:pt>
                <c:pt idx="1585">
                  <c:v>0.99905511842966421</c:v>
                </c:pt>
                <c:pt idx="1586">
                  <c:v>0.99905511842966421</c:v>
                </c:pt>
                <c:pt idx="1587">
                  <c:v>0.99905511842966421</c:v>
                </c:pt>
                <c:pt idx="1588">
                  <c:v>0.99905511842966421</c:v>
                </c:pt>
                <c:pt idx="1589">
                  <c:v>0.99905511842966421</c:v>
                </c:pt>
                <c:pt idx="1590">
                  <c:v>0.99905511842966421</c:v>
                </c:pt>
                <c:pt idx="1591">
                  <c:v>0.99905511842966421</c:v>
                </c:pt>
                <c:pt idx="1592">
                  <c:v>0.99905511842966421</c:v>
                </c:pt>
                <c:pt idx="1593">
                  <c:v>0.99905511842966421</c:v>
                </c:pt>
                <c:pt idx="1594">
                  <c:v>0.99905511842966421</c:v>
                </c:pt>
                <c:pt idx="1595">
                  <c:v>0.99905511842966421</c:v>
                </c:pt>
                <c:pt idx="1596">
                  <c:v>0.99905511842966421</c:v>
                </c:pt>
                <c:pt idx="1597">
                  <c:v>0.99905511842966421</c:v>
                </c:pt>
                <c:pt idx="1598">
                  <c:v>0.99905511842966421</c:v>
                </c:pt>
                <c:pt idx="1599">
                  <c:v>0.99905511842966421</c:v>
                </c:pt>
                <c:pt idx="1600">
                  <c:v>0.99905511842966421</c:v>
                </c:pt>
                <c:pt idx="1601">
                  <c:v>0.99905511842966421</c:v>
                </c:pt>
                <c:pt idx="1602">
                  <c:v>0.99905511842966421</c:v>
                </c:pt>
                <c:pt idx="1603">
                  <c:v>0.99905511842966421</c:v>
                </c:pt>
                <c:pt idx="1604">
                  <c:v>0.99905511842966421</c:v>
                </c:pt>
                <c:pt idx="1605">
                  <c:v>0.99905511842966421</c:v>
                </c:pt>
                <c:pt idx="1606">
                  <c:v>0.99905511842966421</c:v>
                </c:pt>
                <c:pt idx="1607">
                  <c:v>0.99905511842966421</c:v>
                </c:pt>
                <c:pt idx="1608">
                  <c:v>0.99905511842966421</c:v>
                </c:pt>
                <c:pt idx="1609">
                  <c:v>1.0270714426405694</c:v>
                </c:pt>
                <c:pt idx="1610">
                  <c:v>1.0270714426405694</c:v>
                </c:pt>
                <c:pt idx="1611">
                  <c:v>1.0270714426405694</c:v>
                </c:pt>
                <c:pt idx="1612">
                  <c:v>1.0270714426405694</c:v>
                </c:pt>
                <c:pt idx="1613">
                  <c:v>1.0270714426405694</c:v>
                </c:pt>
                <c:pt idx="1614">
                  <c:v>1.0270714426405694</c:v>
                </c:pt>
                <c:pt idx="1615">
                  <c:v>1.0270714426405694</c:v>
                </c:pt>
                <c:pt idx="1616">
                  <c:v>1.0270714426405694</c:v>
                </c:pt>
                <c:pt idx="1617">
                  <c:v>1.0270714426405694</c:v>
                </c:pt>
                <c:pt idx="1618">
                  <c:v>1.0270714426405694</c:v>
                </c:pt>
                <c:pt idx="1619">
                  <c:v>1.0270714426405694</c:v>
                </c:pt>
                <c:pt idx="1620">
                  <c:v>1.0270714426405694</c:v>
                </c:pt>
                <c:pt idx="1621">
                  <c:v>1.0270714426405694</c:v>
                </c:pt>
                <c:pt idx="1622">
                  <c:v>1.0270714426405694</c:v>
                </c:pt>
                <c:pt idx="1623">
                  <c:v>1.0270714426405694</c:v>
                </c:pt>
                <c:pt idx="1624">
                  <c:v>1.0270714426405694</c:v>
                </c:pt>
                <c:pt idx="1625">
                  <c:v>1.0270714426405694</c:v>
                </c:pt>
                <c:pt idx="1626">
                  <c:v>1.0270714426405694</c:v>
                </c:pt>
                <c:pt idx="1627">
                  <c:v>1.0270714426405694</c:v>
                </c:pt>
                <c:pt idx="1628">
                  <c:v>1.0270714426405694</c:v>
                </c:pt>
                <c:pt idx="1629">
                  <c:v>1.0270714426405694</c:v>
                </c:pt>
                <c:pt idx="1630">
                  <c:v>1.0270714426405694</c:v>
                </c:pt>
                <c:pt idx="1631">
                  <c:v>1.0270714426405694</c:v>
                </c:pt>
                <c:pt idx="1632">
                  <c:v>1.0270714426405694</c:v>
                </c:pt>
                <c:pt idx="1633">
                  <c:v>1.0270714426405694</c:v>
                </c:pt>
                <c:pt idx="1634">
                  <c:v>1.0270714426405694</c:v>
                </c:pt>
                <c:pt idx="1635">
                  <c:v>1.0270714426405694</c:v>
                </c:pt>
                <c:pt idx="1636">
                  <c:v>1.0270714426405694</c:v>
                </c:pt>
                <c:pt idx="1637">
                  <c:v>1.0270714426405694</c:v>
                </c:pt>
                <c:pt idx="1638">
                  <c:v>1.0270714426405694</c:v>
                </c:pt>
                <c:pt idx="1639">
                  <c:v>1.0270714426405694</c:v>
                </c:pt>
                <c:pt idx="1640">
                  <c:v>1.0270714426405694</c:v>
                </c:pt>
                <c:pt idx="1641">
                  <c:v>1.0270714426405694</c:v>
                </c:pt>
                <c:pt idx="1642">
                  <c:v>1.0908641980914575</c:v>
                </c:pt>
                <c:pt idx="1643">
                  <c:v>1.0908641980914575</c:v>
                </c:pt>
                <c:pt idx="1644">
                  <c:v>1.0908641980914575</c:v>
                </c:pt>
                <c:pt idx="1645">
                  <c:v>1.0908641980914575</c:v>
                </c:pt>
                <c:pt idx="1646">
                  <c:v>1.0908641980914575</c:v>
                </c:pt>
                <c:pt idx="1647">
                  <c:v>1.0908641980914575</c:v>
                </c:pt>
                <c:pt idx="1648">
                  <c:v>1.0908641980914575</c:v>
                </c:pt>
                <c:pt idx="1649">
                  <c:v>1.0908641980914575</c:v>
                </c:pt>
                <c:pt idx="1650">
                  <c:v>1.0908641980914575</c:v>
                </c:pt>
                <c:pt idx="1651">
                  <c:v>1.0908641980914575</c:v>
                </c:pt>
                <c:pt idx="1652">
                  <c:v>1.0908641980914575</c:v>
                </c:pt>
                <c:pt idx="1653">
                  <c:v>1.0908641980914575</c:v>
                </c:pt>
                <c:pt idx="1654">
                  <c:v>1.0908641980914575</c:v>
                </c:pt>
                <c:pt idx="1655">
                  <c:v>1.0908641980914575</c:v>
                </c:pt>
                <c:pt idx="1656">
                  <c:v>1.0908641980914575</c:v>
                </c:pt>
                <c:pt idx="1657">
                  <c:v>1.0908641980914575</c:v>
                </c:pt>
                <c:pt idx="1658">
                  <c:v>1.0908641980914575</c:v>
                </c:pt>
                <c:pt idx="1659">
                  <c:v>1.0908641980914575</c:v>
                </c:pt>
                <c:pt idx="1660">
                  <c:v>1.0908641980914575</c:v>
                </c:pt>
                <c:pt idx="1661">
                  <c:v>1.0908641980914575</c:v>
                </c:pt>
                <c:pt idx="1662">
                  <c:v>1.0908641980914575</c:v>
                </c:pt>
                <c:pt idx="1663">
                  <c:v>1.0908641980914575</c:v>
                </c:pt>
                <c:pt idx="1664">
                  <c:v>1.0908641980914575</c:v>
                </c:pt>
                <c:pt idx="1665">
                  <c:v>1.0908641980914575</c:v>
                </c:pt>
                <c:pt idx="1666">
                  <c:v>1.0908641980914575</c:v>
                </c:pt>
                <c:pt idx="1667">
                  <c:v>1.0908641980914575</c:v>
                </c:pt>
                <c:pt idx="1668">
                  <c:v>1.0908641980914575</c:v>
                </c:pt>
                <c:pt idx="1669">
                  <c:v>1.0908641980914575</c:v>
                </c:pt>
                <c:pt idx="1670">
                  <c:v>1.0908641980914575</c:v>
                </c:pt>
                <c:pt idx="1671">
                  <c:v>1.0908641980914575</c:v>
                </c:pt>
                <c:pt idx="1672">
                  <c:v>1.0908641980914575</c:v>
                </c:pt>
                <c:pt idx="1673">
                  <c:v>1.0908641980914575</c:v>
                </c:pt>
                <c:pt idx="1674">
                  <c:v>1.0908641980914575</c:v>
                </c:pt>
                <c:pt idx="1675">
                  <c:v>1.0908641980914575</c:v>
                </c:pt>
                <c:pt idx="1676">
                  <c:v>1.0908641980914575</c:v>
                </c:pt>
                <c:pt idx="1677">
                  <c:v>1.0908641980914575</c:v>
                </c:pt>
                <c:pt idx="1678">
                  <c:v>1.0908641980914575</c:v>
                </c:pt>
                <c:pt idx="1679">
                  <c:v>1.0908641980914575</c:v>
                </c:pt>
                <c:pt idx="1680">
                  <c:v>1.0908641980914575</c:v>
                </c:pt>
                <c:pt idx="1681">
                  <c:v>1.0908641980914575</c:v>
                </c:pt>
                <c:pt idx="1682">
                  <c:v>1.0908641980914575</c:v>
                </c:pt>
                <c:pt idx="1683">
                  <c:v>1.0999928907972347</c:v>
                </c:pt>
                <c:pt idx="1684">
                  <c:v>1.0999928907972347</c:v>
                </c:pt>
                <c:pt idx="1685">
                  <c:v>1.0999928907972347</c:v>
                </c:pt>
                <c:pt idx="1686">
                  <c:v>1.0999928907972347</c:v>
                </c:pt>
                <c:pt idx="1687">
                  <c:v>1.0999928907972347</c:v>
                </c:pt>
                <c:pt idx="1688">
                  <c:v>1.0999928907972347</c:v>
                </c:pt>
                <c:pt idx="1689">
                  <c:v>1.0999928907972347</c:v>
                </c:pt>
                <c:pt idx="1690">
                  <c:v>1.0999928907972347</c:v>
                </c:pt>
                <c:pt idx="1691">
                  <c:v>1.0999928907972347</c:v>
                </c:pt>
                <c:pt idx="1692">
                  <c:v>1.0999928907972347</c:v>
                </c:pt>
                <c:pt idx="1693">
                  <c:v>1.0999928907972347</c:v>
                </c:pt>
                <c:pt idx="1694">
                  <c:v>1.0999928907972347</c:v>
                </c:pt>
                <c:pt idx="1695">
                  <c:v>1.0999928907972347</c:v>
                </c:pt>
                <c:pt idx="1696">
                  <c:v>1.0999928907972347</c:v>
                </c:pt>
                <c:pt idx="1697">
                  <c:v>1.0999928907972347</c:v>
                </c:pt>
                <c:pt idx="1698">
                  <c:v>1.0999928907972347</c:v>
                </c:pt>
                <c:pt idx="1699">
                  <c:v>1.0999928907972347</c:v>
                </c:pt>
                <c:pt idx="1700">
                  <c:v>1.0999928907972347</c:v>
                </c:pt>
                <c:pt idx="1701">
                  <c:v>1.0999928907972347</c:v>
                </c:pt>
                <c:pt idx="1702">
                  <c:v>1.0999928907972347</c:v>
                </c:pt>
                <c:pt idx="1703">
                  <c:v>1.0999928907972347</c:v>
                </c:pt>
                <c:pt idx="1704">
                  <c:v>1.0999928907972347</c:v>
                </c:pt>
                <c:pt idx="1705">
                  <c:v>1.0999928907972347</c:v>
                </c:pt>
                <c:pt idx="1706">
                  <c:v>1.0999928907972347</c:v>
                </c:pt>
                <c:pt idx="1707">
                  <c:v>1.0999928907972347</c:v>
                </c:pt>
                <c:pt idx="1708">
                  <c:v>1.0999928907972347</c:v>
                </c:pt>
                <c:pt idx="1709">
                  <c:v>1.0999928907972347</c:v>
                </c:pt>
                <c:pt idx="1710">
                  <c:v>1.1141994637099237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37-4989-AF44-2578430FF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1102687"/>
        <c:axId val="1331097279"/>
      </c:scatterChart>
      <c:valAx>
        <c:axId val="13311026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1097279"/>
        <c:crosses val="autoZero"/>
        <c:crossBetween val="midCat"/>
      </c:valAx>
      <c:valAx>
        <c:axId val="133109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11026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WLTC_class_3!$BF$8:$BF$1809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1.0716815129188377E-3</c:v>
                </c:pt>
                <c:pt idx="36">
                  <c:v>2.0854406116754681E-2</c:v>
                </c:pt>
                <c:pt idx="37">
                  <c:v>2.0854406116754681E-2</c:v>
                </c:pt>
                <c:pt idx="38">
                  <c:v>2.0854406116754681E-2</c:v>
                </c:pt>
                <c:pt idx="39">
                  <c:v>2.0854406116754681E-2</c:v>
                </c:pt>
                <c:pt idx="40">
                  <c:v>2.0854406116754681E-2</c:v>
                </c:pt>
                <c:pt idx="41">
                  <c:v>2.0854406116754681E-2</c:v>
                </c:pt>
                <c:pt idx="42">
                  <c:v>2.0854406116754681E-2</c:v>
                </c:pt>
                <c:pt idx="43">
                  <c:v>2.0854406116754681E-2</c:v>
                </c:pt>
                <c:pt idx="44">
                  <c:v>2.0854406116754681E-2</c:v>
                </c:pt>
                <c:pt idx="45">
                  <c:v>2.0854406116754681E-2</c:v>
                </c:pt>
                <c:pt idx="46">
                  <c:v>2.0854406116754681E-2</c:v>
                </c:pt>
                <c:pt idx="47">
                  <c:v>2.0854406116754681E-2</c:v>
                </c:pt>
                <c:pt idx="48">
                  <c:v>2.0854406116754681E-2</c:v>
                </c:pt>
                <c:pt idx="49">
                  <c:v>2.0854406116754681E-2</c:v>
                </c:pt>
                <c:pt idx="50">
                  <c:v>2.0854406116754681E-2</c:v>
                </c:pt>
                <c:pt idx="51">
                  <c:v>2.0854406116754681E-2</c:v>
                </c:pt>
                <c:pt idx="52">
                  <c:v>2.0854406116754681E-2</c:v>
                </c:pt>
                <c:pt idx="53">
                  <c:v>2.0854406116754681E-2</c:v>
                </c:pt>
                <c:pt idx="54">
                  <c:v>2.0854406116754681E-2</c:v>
                </c:pt>
                <c:pt idx="55">
                  <c:v>2.0854406116754681E-2</c:v>
                </c:pt>
                <c:pt idx="56">
                  <c:v>2.0854406116754681E-2</c:v>
                </c:pt>
                <c:pt idx="57">
                  <c:v>2.0854406116754681E-2</c:v>
                </c:pt>
                <c:pt idx="58">
                  <c:v>2.0854406116754681E-2</c:v>
                </c:pt>
                <c:pt idx="59">
                  <c:v>2.0854406116754681E-2</c:v>
                </c:pt>
                <c:pt idx="60">
                  <c:v>2.0854406116754681E-2</c:v>
                </c:pt>
                <c:pt idx="61">
                  <c:v>2.0854406116754681E-2</c:v>
                </c:pt>
                <c:pt idx="62">
                  <c:v>2.0854406116754681E-2</c:v>
                </c:pt>
                <c:pt idx="63">
                  <c:v>2.0854406116754681E-2</c:v>
                </c:pt>
                <c:pt idx="64">
                  <c:v>2.0854406116754681E-2</c:v>
                </c:pt>
                <c:pt idx="65">
                  <c:v>2.0854406116754681E-2</c:v>
                </c:pt>
                <c:pt idx="66">
                  <c:v>2.0854406116754681E-2</c:v>
                </c:pt>
                <c:pt idx="67">
                  <c:v>2.0854406116754681E-2</c:v>
                </c:pt>
                <c:pt idx="68">
                  <c:v>2.0854406116754681E-2</c:v>
                </c:pt>
                <c:pt idx="69">
                  <c:v>2.0854406116754681E-2</c:v>
                </c:pt>
                <c:pt idx="70">
                  <c:v>2.0854406116754681E-2</c:v>
                </c:pt>
                <c:pt idx="71">
                  <c:v>2.0854406116754681E-2</c:v>
                </c:pt>
                <c:pt idx="72">
                  <c:v>2.0854406116754681E-2</c:v>
                </c:pt>
                <c:pt idx="73">
                  <c:v>2.0854406116754681E-2</c:v>
                </c:pt>
                <c:pt idx="74">
                  <c:v>2.0854406116754681E-2</c:v>
                </c:pt>
                <c:pt idx="75">
                  <c:v>2.0854406116754681E-2</c:v>
                </c:pt>
                <c:pt idx="76">
                  <c:v>2.0854406116754681E-2</c:v>
                </c:pt>
                <c:pt idx="77">
                  <c:v>2.0854406116754681E-2</c:v>
                </c:pt>
                <c:pt idx="78">
                  <c:v>2.0854406116754681E-2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3.953135706638624E-2</c:v>
                </c:pt>
                <c:pt idx="138">
                  <c:v>3.953135706638624E-2</c:v>
                </c:pt>
                <c:pt idx="139">
                  <c:v>3.953135706638624E-2</c:v>
                </c:pt>
                <c:pt idx="140">
                  <c:v>3.953135706638624E-2</c:v>
                </c:pt>
                <c:pt idx="141">
                  <c:v>3.953135706638624E-2</c:v>
                </c:pt>
                <c:pt idx="142">
                  <c:v>3.953135706638624E-2</c:v>
                </c:pt>
                <c:pt idx="143">
                  <c:v>3.953135706638624E-2</c:v>
                </c:pt>
                <c:pt idx="144">
                  <c:v>3.953135706638624E-2</c:v>
                </c:pt>
                <c:pt idx="145">
                  <c:v>3.953135706638624E-2</c:v>
                </c:pt>
                <c:pt idx="146">
                  <c:v>3.953135706638624E-2</c:v>
                </c:pt>
                <c:pt idx="147">
                  <c:v>3.953135706638624E-2</c:v>
                </c:pt>
                <c:pt idx="148">
                  <c:v>3.953135706638624E-2</c:v>
                </c:pt>
                <c:pt idx="149">
                  <c:v>3.953135706638624E-2</c:v>
                </c:pt>
                <c:pt idx="150">
                  <c:v>4.8437877550003526E-2</c:v>
                </c:pt>
                <c:pt idx="151">
                  <c:v>4.8437877550003526E-2</c:v>
                </c:pt>
                <c:pt idx="152">
                  <c:v>4.8437877550003526E-2</c:v>
                </c:pt>
                <c:pt idx="153">
                  <c:v>4.8437877550003526E-2</c:v>
                </c:pt>
                <c:pt idx="154">
                  <c:v>4.8437877550003526E-2</c:v>
                </c:pt>
                <c:pt idx="155">
                  <c:v>4.8437877550003526E-2</c:v>
                </c:pt>
                <c:pt idx="156">
                  <c:v>4.8437877550003526E-2</c:v>
                </c:pt>
                <c:pt idx="157">
                  <c:v>4.8437877550003526E-2</c:v>
                </c:pt>
                <c:pt idx="158">
                  <c:v>4.8437877550003526E-2</c:v>
                </c:pt>
                <c:pt idx="159">
                  <c:v>4.8437877550003526E-2</c:v>
                </c:pt>
                <c:pt idx="160">
                  <c:v>4.8437877550003526E-2</c:v>
                </c:pt>
                <c:pt idx="161">
                  <c:v>4.8437877550003526E-2</c:v>
                </c:pt>
                <c:pt idx="162">
                  <c:v>4.8437877550003526E-2</c:v>
                </c:pt>
                <c:pt idx="163">
                  <c:v>4.8437877550003526E-2</c:v>
                </c:pt>
                <c:pt idx="164">
                  <c:v>4.8437877550003526E-2</c:v>
                </c:pt>
                <c:pt idx="165">
                  <c:v>4.8437877550003526E-2</c:v>
                </c:pt>
                <c:pt idx="166">
                  <c:v>4.8437877550003526E-2</c:v>
                </c:pt>
                <c:pt idx="167">
                  <c:v>4.8437877550003526E-2</c:v>
                </c:pt>
                <c:pt idx="168">
                  <c:v>4.8437877550003526E-2</c:v>
                </c:pt>
                <c:pt idx="169">
                  <c:v>4.8437877550003526E-2</c:v>
                </c:pt>
                <c:pt idx="170">
                  <c:v>5.8181733536858578E-2</c:v>
                </c:pt>
                <c:pt idx="171">
                  <c:v>5.8181733536858578E-2</c:v>
                </c:pt>
                <c:pt idx="172">
                  <c:v>5.8181733536858578E-2</c:v>
                </c:pt>
                <c:pt idx="173">
                  <c:v>5.8181733536858578E-2</c:v>
                </c:pt>
                <c:pt idx="174">
                  <c:v>5.8181733536858578E-2</c:v>
                </c:pt>
                <c:pt idx="175">
                  <c:v>5.8181733536858578E-2</c:v>
                </c:pt>
                <c:pt idx="176">
                  <c:v>5.8181733536858578E-2</c:v>
                </c:pt>
                <c:pt idx="177">
                  <c:v>5.8181733536858578E-2</c:v>
                </c:pt>
                <c:pt idx="178">
                  <c:v>5.8181733536858578E-2</c:v>
                </c:pt>
                <c:pt idx="179">
                  <c:v>5.8181733536858578E-2</c:v>
                </c:pt>
                <c:pt idx="180">
                  <c:v>6.6946044645515679E-2</c:v>
                </c:pt>
                <c:pt idx="181">
                  <c:v>6.6946044645515679E-2</c:v>
                </c:pt>
                <c:pt idx="182">
                  <c:v>6.6946044645515679E-2</c:v>
                </c:pt>
                <c:pt idx="183">
                  <c:v>6.6946044645515679E-2</c:v>
                </c:pt>
                <c:pt idx="184">
                  <c:v>6.6946044645515679E-2</c:v>
                </c:pt>
                <c:pt idx="185">
                  <c:v>6.6946044645515679E-2</c:v>
                </c:pt>
                <c:pt idx="186">
                  <c:v>6.6946044645515679E-2</c:v>
                </c:pt>
                <c:pt idx="187">
                  <c:v>6.6946044645515679E-2</c:v>
                </c:pt>
                <c:pt idx="188">
                  <c:v>6.6946044645515679E-2</c:v>
                </c:pt>
                <c:pt idx="189">
                  <c:v>6.6946044645515679E-2</c:v>
                </c:pt>
                <c:pt idx="190">
                  <c:v>6.6946044645515679E-2</c:v>
                </c:pt>
                <c:pt idx="191">
                  <c:v>6.6946044645515679E-2</c:v>
                </c:pt>
                <c:pt idx="192">
                  <c:v>6.6946044645515679E-2</c:v>
                </c:pt>
                <c:pt idx="193">
                  <c:v>6.6946044645515679E-2</c:v>
                </c:pt>
                <c:pt idx="194">
                  <c:v>6.6946044645515679E-2</c:v>
                </c:pt>
                <c:pt idx="195">
                  <c:v>6.6946044645515679E-2</c:v>
                </c:pt>
                <c:pt idx="196">
                  <c:v>6.6946044645515679E-2</c:v>
                </c:pt>
                <c:pt idx="197">
                  <c:v>6.6946044645515679E-2</c:v>
                </c:pt>
                <c:pt idx="198">
                  <c:v>6.6946044645515679E-2</c:v>
                </c:pt>
                <c:pt idx="199">
                  <c:v>6.6946044645515679E-2</c:v>
                </c:pt>
                <c:pt idx="200">
                  <c:v>6.6946044645515679E-2</c:v>
                </c:pt>
                <c:pt idx="201">
                  <c:v>6.6946044645515679E-2</c:v>
                </c:pt>
                <c:pt idx="202">
                  <c:v>6.6946044645515679E-2</c:v>
                </c:pt>
                <c:pt idx="203">
                  <c:v>6.6946044645515679E-2</c:v>
                </c:pt>
                <c:pt idx="204">
                  <c:v>6.6946044645515679E-2</c:v>
                </c:pt>
                <c:pt idx="205">
                  <c:v>6.6946044645515679E-2</c:v>
                </c:pt>
                <c:pt idx="206">
                  <c:v>6.6946044645515679E-2</c:v>
                </c:pt>
                <c:pt idx="207">
                  <c:v>6.6946044645515679E-2</c:v>
                </c:pt>
                <c:pt idx="208">
                  <c:v>6.6946044645515679E-2</c:v>
                </c:pt>
                <c:pt idx="209">
                  <c:v>6.6946044645515679E-2</c:v>
                </c:pt>
                <c:pt idx="210">
                  <c:v>6.6946044645515679E-2</c:v>
                </c:pt>
                <c:pt idx="211">
                  <c:v>6.6946044645515679E-2</c:v>
                </c:pt>
                <c:pt idx="212">
                  <c:v>6.6946044645515679E-2</c:v>
                </c:pt>
                <c:pt idx="213">
                  <c:v>6.6946044645515679E-2</c:v>
                </c:pt>
                <c:pt idx="214">
                  <c:v>6.6946044645515679E-2</c:v>
                </c:pt>
                <c:pt idx="215">
                  <c:v>6.6946044645515679E-2</c:v>
                </c:pt>
                <c:pt idx="216">
                  <c:v>6.6946044645515679E-2</c:v>
                </c:pt>
                <c:pt idx="217">
                  <c:v>6.6946044645515679E-2</c:v>
                </c:pt>
                <c:pt idx="218">
                  <c:v>6.6946044645515679E-2</c:v>
                </c:pt>
                <c:pt idx="219">
                  <c:v>6.6946044645515679E-2</c:v>
                </c:pt>
                <c:pt idx="220">
                  <c:v>6.6946044645515679E-2</c:v>
                </c:pt>
                <c:pt idx="221">
                  <c:v>6.6946044645515679E-2</c:v>
                </c:pt>
                <c:pt idx="222">
                  <c:v>6.6946044645515679E-2</c:v>
                </c:pt>
                <c:pt idx="223">
                  <c:v>6.6946044645515679E-2</c:v>
                </c:pt>
                <c:pt idx="224">
                  <c:v>6.6946044645515679E-2</c:v>
                </c:pt>
                <c:pt idx="225">
                  <c:v>6.6946044645515679E-2</c:v>
                </c:pt>
                <c:pt idx="226">
                  <c:v>6.6946044645515679E-2</c:v>
                </c:pt>
                <c:pt idx="227">
                  <c:v>6.6946044645515679E-2</c:v>
                </c:pt>
                <c:pt idx="228">
                  <c:v>6.6946044645515679E-2</c:v>
                </c:pt>
                <c:pt idx="229">
                  <c:v>6.6946044645515679E-2</c:v>
                </c:pt>
                <c:pt idx="230">
                  <c:v>6.6946044645515679E-2</c:v>
                </c:pt>
                <c:pt idx="231">
                  <c:v>0.10264203421885416</c:v>
                </c:pt>
                <c:pt idx="232">
                  <c:v>0.10264203421885416</c:v>
                </c:pt>
                <c:pt idx="233">
                  <c:v>0.10264203421885416</c:v>
                </c:pt>
                <c:pt idx="234">
                  <c:v>0.10264203421885416</c:v>
                </c:pt>
                <c:pt idx="235">
                  <c:v>0.10264203421885416</c:v>
                </c:pt>
                <c:pt idx="236">
                  <c:v>0.10264203421885416</c:v>
                </c:pt>
                <c:pt idx="237">
                  <c:v>0.10264203421885416</c:v>
                </c:pt>
                <c:pt idx="238">
                  <c:v>0.10264203421885416</c:v>
                </c:pt>
                <c:pt idx="239">
                  <c:v>0.10264203421885416</c:v>
                </c:pt>
                <c:pt idx="240">
                  <c:v>0.10264203421885416</c:v>
                </c:pt>
                <c:pt idx="241">
                  <c:v>0.10264203421885416</c:v>
                </c:pt>
                <c:pt idx="242">
                  <c:v>0.10264203421885416</c:v>
                </c:pt>
                <c:pt idx="243">
                  <c:v>0.10264203421885416</c:v>
                </c:pt>
                <c:pt idx="244">
                  <c:v>0.10264203421885416</c:v>
                </c:pt>
                <c:pt idx="245">
                  <c:v>0.10264203421885416</c:v>
                </c:pt>
                <c:pt idx="246">
                  <c:v>0.10264203421885416</c:v>
                </c:pt>
                <c:pt idx="247">
                  <c:v>0.10264203421885416</c:v>
                </c:pt>
                <c:pt idx="248">
                  <c:v>0.10264203421885416</c:v>
                </c:pt>
                <c:pt idx="249">
                  <c:v>0.10264203421885416</c:v>
                </c:pt>
                <c:pt idx="250">
                  <c:v>0.10264203421885416</c:v>
                </c:pt>
                <c:pt idx="251">
                  <c:v>0.10264203421885416</c:v>
                </c:pt>
                <c:pt idx="252">
                  <c:v>0.10264203421885416</c:v>
                </c:pt>
                <c:pt idx="253">
                  <c:v>0.10264203421885416</c:v>
                </c:pt>
                <c:pt idx="254">
                  <c:v>0.10264203421885416</c:v>
                </c:pt>
                <c:pt idx="255">
                  <c:v>0.10264203421885416</c:v>
                </c:pt>
                <c:pt idx="256">
                  <c:v>0.10264203421885416</c:v>
                </c:pt>
                <c:pt idx="257">
                  <c:v>0.10264203421885416</c:v>
                </c:pt>
                <c:pt idx="258">
                  <c:v>0.10264203421885416</c:v>
                </c:pt>
                <c:pt idx="259">
                  <c:v>0.10264203421885416</c:v>
                </c:pt>
                <c:pt idx="260">
                  <c:v>0.10264203421885416</c:v>
                </c:pt>
                <c:pt idx="261">
                  <c:v>0.10264203421885416</c:v>
                </c:pt>
                <c:pt idx="262">
                  <c:v>0.10264203421885416</c:v>
                </c:pt>
                <c:pt idx="263">
                  <c:v>0.10264203421885416</c:v>
                </c:pt>
                <c:pt idx="264">
                  <c:v>0.10264203421885416</c:v>
                </c:pt>
                <c:pt idx="265">
                  <c:v>0.10264203421885416</c:v>
                </c:pt>
                <c:pt idx="266">
                  <c:v>0.10264203421885416</c:v>
                </c:pt>
                <c:pt idx="267">
                  <c:v>0.10264203421885416</c:v>
                </c:pt>
                <c:pt idx="268">
                  <c:v>0.10264203421885416</c:v>
                </c:pt>
                <c:pt idx="269">
                  <c:v>0.10264203421885416</c:v>
                </c:pt>
                <c:pt idx="270">
                  <c:v>0.10264203421885416</c:v>
                </c:pt>
                <c:pt idx="271">
                  <c:v>0.12308714567146285</c:v>
                </c:pt>
                <c:pt idx="272">
                  <c:v>0.12308714567146285</c:v>
                </c:pt>
                <c:pt idx="273">
                  <c:v>0.12308714567146285</c:v>
                </c:pt>
                <c:pt idx="274">
                  <c:v>0.12308714567146285</c:v>
                </c:pt>
                <c:pt idx="275">
                  <c:v>0.12308714567146285</c:v>
                </c:pt>
                <c:pt idx="276">
                  <c:v>0.12308714567146285</c:v>
                </c:pt>
                <c:pt idx="277">
                  <c:v>0.12308714567146285</c:v>
                </c:pt>
                <c:pt idx="278">
                  <c:v>0.12308714567146285</c:v>
                </c:pt>
                <c:pt idx="279">
                  <c:v>0.12308714567146285</c:v>
                </c:pt>
                <c:pt idx="280">
                  <c:v>0.12308714567146285</c:v>
                </c:pt>
                <c:pt idx="281">
                  <c:v>0.12308714567146285</c:v>
                </c:pt>
                <c:pt idx="282">
                  <c:v>0.12308714567146285</c:v>
                </c:pt>
                <c:pt idx="283">
                  <c:v>0.12308714567146285</c:v>
                </c:pt>
                <c:pt idx="284">
                  <c:v>0.12308714567146285</c:v>
                </c:pt>
                <c:pt idx="285">
                  <c:v>0.12308714567146285</c:v>
                </c:pt>
                <c:pt idx="286">
                  <c:v>0.12308714567146285</c:v>
                </c:pt>
                <c:pt idx="287">
                  <c:v>0.12308714567146285</c:v>
                </c:pt>
                <c:pt idx="288">
                  <c:v>0.12308714567146285</c:v>
                </c:pt>
                <c:pt idx="289">
                  <c:v>0.12308714567146285</c:v>
                </c:pt>
                <c:pt idx="290">
                  <c:v>0.12308714567146285</c:v>
                </c:pt>
                <c:pt idx="291">
                  <c:v>0.12666811659059909</c:v>
                </c:pt>
                <c:pt idx="292">
                  <c:v>0.12666811659059909</c:v>
                </c:pt>
                <c:pt idx="293">
                  <c:v>0.12666811659059909</c:v>
                </c:pt>
                <c:pt idx="294">
                  <c:v>0.12666811659059909</c:v>
                </c:pt>
                <c:pt idx="295">
                  <c:v>0.12666811659059909</c:v>
                </c:pt>
                <c:pt idx="296">
                  <c:v>0.12666811659059909</c:v>
                </c:pt>
                <c:pt idx="297">
                  <c:v>0.12666811659059909</c:v>
                </c:pt>
                <c:pt idx="298">
                  <c:v>0.12666811659059909</c:v>
                </c:pt>
                <c:pt idx="299">
                  <c:v>0.12666811659059909</c:v>
                </c:pt>
                <c:pt idx="300">
                  <c:v>0.15100172075045235</c:v>
                </c:pt>
                <c:pt idx="301">
                  <c:v>0.15100172075045235</c:v>
                </c:pt>
                <c:pt idx="302">
                  <c:v>0.15100172075045235</c:v>
                </c:pt>
                <c:pt idx="303">
                  <c:v>0.15100172075045235</c:v>
                </c:pt>
                <c:pt idx="304">
                  <c:v>0.15100172075045235</c:v>
                </c:pt>
                <c:pt idx="305">
                  <c:v>0.15100172075045235</c:v>
                </c:pt>
                <c:pt idx="306">
                  <c:v>0.15100172075045235</c:v>
                </c:pt>
                <c:pt idx="307">
                  <c:v>0.15100172075045235</c:v>
                </c:pt>
                <c:pt idx="308">
                  <c:v>0.15100172075045235</c:v>
                </c:pt>
                <c:pt idx="309">
                  <c:v>0.15100172075045235</c:v>
                </c:pt>
                <c:pt idx="310">
                  <c:v>0.15100172075045235</c:v>
                </c:pt>
                <c:pt idx="311">
                  <c:v>0.15100172075045235</c:v>
                </c:pt>
                <c:pt idx="312">
                  <c:v>0.15100172075045235</c:v>
                </c:pt>
                <c:pt idx="313">
                  <c:v>0.15100172075045235</c:v>
                </c:pt>
                <c:pt idx="314">
                  <c:v>0.15100172075045235</c:v>
                </c:pt>
                <c:pt idx="315">
                  <c:v>0.15100172075045235</c:v>
                </c:pt>
                <c:pt idx="316">
                  <c:v>0.15100172075045235</c:v>
                </c:pt>
                <c:pt idx="317">
                  <c:v>0.15100172075045235</c:v>
                </c:pt>
                <c:pt idx="318">
                  <c:v>0.15100172075045235</c:v>
                </c:pt>
                <c:pt idx="319">
                  <c:v>0.15100172075045235</c:v>
                </c:pt>
                <c:pt idx="320">
                  <c:v>0.15100172075045235</c:v>
                </c:pt>
                <c:pt idx="321">
                  <c:v>0.15100172075045235</c:v>
                </c:pt>
                <c:pt idx="322">
                  <c:v>0.15100172075045235</c:v>
                </c:pt>
                <c:pt idx="323">
                  <c:v>0.15100172075045235</c:v>
                </c:pt>
                <c:pt idx="324">
                  <c:v>0.15100172075045235</c:v>
                </c:pt>
                <c:pt idx="325">
                  <c:v>0.15100172075045235</c:v>
                </c:pt>
                <c:pt idx="326">
                  <c:v>0.15100172075045235</c:v>
                </c:pt>
                <c:pt idx="327">
                  <c:v>0.15100172075045235</c:v>
                </c:pt>
                <c:pt idx="328">
                  <c:v>0.15100172075045235</c:v>
                </c:pt>
                <c:pt idx="329">
                  <c:v>0.15100172075045235</c:v>
                </c:pt>
                <c:pt idx="330">
                  <c:v>0.15100172075045235</c:v>
                </c:pt>
                <c:pt idx="331">
                  <c:v>0.15100172075045235</c:v>
                </c:pt>
                <c:pt idx="332">
                  <c:v>0.15100172075045235</c:v>
                </c:pt>
                <c:pt idx="333">
                  <c:v>0.15100172075045235</c:v>
                </c:pt>
                <c:pt idx="334">
                  <c:v>0.15100172075045235</c:v>
                </c:pt>
                <c:pt idx="335">
                  <c:v>0.15100172075045235</c:v>
                </c:pt>
                <c:pt idx="336">
                  <c:v>0.15100172075045235</c:v>
                </c:pt>
                <c:pt idx="337">
                  <c:v>0.15100172075045235</c:v>
                </c:pt>
                <c:pt idx="338">
                  <c:v>0.15100172075045235</c:v>
                </c:pt>
                <c:pt idx="339">
                  <c:v>0.15100172075045235</c:v>
                </c:pt>
                <c:pt idx="340">
                  <c:v>0.15100172075045235</c:v>
                </c:pt>
                <c:pt idx="341">
                  <c:v>0.15100172075045235</c:v>
                </c:pt>
                <c:pt idx="342">
                  <c:v>0.15100172075045235</c:v>
                </c:pt>
                <c:pt idx="343">
                  <c:v>0.15100172075045235</c:v>
                </c:pt>
                <c:pt idx="344">
                  <c:v>0.15100172075045235</c:v>
                </c:pt>
                <c:pt idx="345">
                  <c:v>0.15100172075045235</c:v>
                </c:pt>
                <c:pt idx="346">
                  <c:v>0.15100172075045235</c:v>
                </c:pt>
                <c:pt idx="347">
                  <c:v>0.15100172075045235</c:v>
                </c:pt>
                <c:pt idx="348">
                  <c:v>0.15100172075045235</c:v>
                </c:pt>
                <c:pt idx="349">
                  <c:v>0.15100172075045235</c:v>
                </c:pt>
                <c:pt idx="350">
                  <c:v>0.15100172075045235</c:v>
                </c:pt>
                <c:pt idx="351">
                  <c:v>0.15100172075045235</c:v>
                </c:pt>
                <c:pt idx="352">
                  <c:v>0.15100172075045235</c:v>
                </c:pt>
                <c:pt idx="353">
                  <c:v>0.15100172075045235</c:v>
                </c:pt>
                <c:pt idx="354">
                  <c:v>0.15100172075045235</c:v>
                </c:pt>
                <c:pt idx="355">
                  <c:v>0.15100172075045235</c:v>
                </c:pt>
                <c:pt idx="356">
                  <c:v>0.15100172075045235</c:v>
                </c:pt>
                <c:pt idx="357">
                  <c:v>0.15539189653047311</c:v>
                </c:pt>
                <c:pt idx="358">
                  <c:v>0.15539189653047311</c:v>
                </c:pt>
                <c:pt idx="359">
                  <c:v>0.15539189653047311</c:v>
                </c:pt>
                <c:pt idx="360">
                  <c:v>0.15539189653047311</c:v>
                </c:pt>
                <c:pt idx="361">
                  <c:v>0.15539189653047311</c:v>
                </c:pt>
                <c:pt idx="362">
                  <c:v>0.15539189653047311</c:v>
                </c:pt>
                <c:pt idx="363">
                  <c:v>0.15539189653047311</c:v>
                </c:pt>
                <c:pt idx="364">
                  <c:v>0.15539189653047311</c:v>
                </c:pt>
                <c:pt idx="365">
                  <c:v>0.15539189653047311</c:v>
                </c:pt>
                <c:pt idx="366">
                  <c:v>0.15539189653047311</c:v>
                </c:pt>
                <c:pt idx="367">
                  <c:v>0.15539189653047311</c:v>
                </c:pt>
                <c:pt idx="368">
                  <c:v>0.15539189653047311</c:v>
                </c:pt>
                <c:pt idx="369">
                  <c:v>0.15539189653047311</c:v>
                </c:pt>
                <c:pt idx="370">
                  <c:v>0.15539189653047311</c:v>
                </c:pt>
                <c:pt idx="371">
                  <c:v>0.16257718081665568</c:v>
                </c:pt>
                <c:pt idx="372">
                  <c:v>0.16257718081665568</c:v>
                </c:pt>
                <c:pt idx="373">
                  <c:v>0.16257718081665568</c:v>
                </c:pt>
                <c:pt idx="374">
                  <c:v>0.16257718081665568</c:v>
                </c:pt>
                <c:pt idx="375">
                  <c:v>0.16257718081665568</c:v>
                </c:pt>
                <c:pt idx="376">
                  <c:v>0.16257718081665568</c:v>
                </c:pt>
                <c:pt idx="377">
                  <c:v>0.16257718081665568</c:v>
                </c:pt>
                <c:pt idx="378">
                  <c:v>0.16257718081665568</c:v>
                </c:pt>
                <c:pt idx="379">
                  <c:v>0.16257718081665568</c:v>
                </c:pt>
                <c:pt idx="380">
                  <c:v>0.16257718081665568</c:v>
                </c:pt>
                <c:pt idx="381">
                  <c:v>0.16257718081665568</c:v>
                </c:pt>
                <c:pt idx="382">
                  <c:v>0.16257718081665568</c:v>
                </c:pt>
                <c:pt idx="383">
                  <c:v>0.16257718081665568</c:v>
                </c:pt>
                <c:pt idx="384">
                  <c:v>0.16257718081665568</c:v>
                </c:pt>
                <c:pt idx="385">
                  <c:v>0.16257718081665568</c:v>
                </c:pt>
                <c:pt idx="386">
                  <c:v>0.16257718081665568</c:v>
                </c:pt>
                <c:pt idx="387">
                  <c:v>0.16257718081665568</c:v>
                </c:pt>
                <c:pt idx="388">
                  <c:v>0.16257718081665568</c:v>
                </c:pt>
                <c:pt idx="389">
                  <c:v>0.16257718081665568</c:v>
                </c:pt>
                <c:pt idx="390">
                  <c:v>0.16257718081665568</c:v>
                </c:pt>
                <c:pt idx="391">
                  <c:v>0.16257718081665568</c:v>
                </c:pt>
                <c:pt idx="392">
                  <c:v>0.16257718081665568</c:v>
                </c:pt>
                <c:pt idx="393">
                  <c:v>0.16257718081665568</c:v>
                </c:pt>
                <c:pt idx="394">
                  <c:v>0.16257718081665568</c:v>
                </c:pt>
                <c:pt idx="395">
                  <c:v>0.16257718081665568</c:v>
                </c:pt>
                <c:pt idx="396">
                  <c:v>0.16257718081665568</c:v>
                </c:pt>
                <c:pt idx="397">
                  <c:v>0.16257718081665568</c:v>
                </c:pt>
                <c:pt idx="398">
                  <c:v>0.16257718081665568</c:v>
                </c:pt>
                <c:pt idx="399">
                  <c:v>0.16257718081665568</c:v>
                </c:pt>
                <c:pt idx="400">
                  <c:v>0.16257718081665568</c:v>
                </c:pt>
                <c:pt idx="401">
                  <c:v>0.16810934097135669</c:v>
                </c:pt>
                <c:pt idx="402">
                  <c:v>0.16810934097135669</c:v>
                </c:pt>
                <c:pt idx="403">
                  <c:v>0.16810934097135669</c:v>
                </c:pt>
                <c:pt idx="404">
                  <c:v>0.16810934097135669</c:v>
                </c:pt>
                <c:pt idx="405">
                  <c:v>0.16810934097135669</c:v>
                </c:pt>
                <c:pt idx="406">
                  <c:v>0.16810934097135669</c:v>
                </c:pt>
                <c:pt idx="407">
                  <c:v>0.16810934097135669</c:v>
                </c:pt>
                <c:pt idx="408">
                  <c:v>0.16810934097135669</c:v>
                </c:pt>
                <c:pt idx="409">
                  <c:v>0.16810934097135669</c:v>
                </c:pt>
                <c:pt idx="410">
                  <c:v>0.16810934097135669</c:v>
                </c:pt>
                <c:pt idx="411">
                  <c:v>0.16810934097135669</c:v>
                </c:pt>
                <c:pt idx="412">
                  <c:v>0.16810934097135669</c:v>
                </c:pt>
                <c:pt idx="413">
                  <c:v>0.16810934097135669</c:v>
                </c:pt>
                <c:pt idx="414">
                  <c:v>0.16810934097135669</c:v>
                </c:pt>
                <c:pt idx="415">
                  <c:v>0.16810934097135669</c:v>
                </c:pt>
                <c:pt idx="416">
                  <c:v>0.16810934097135669</c:v>
                </c:pt>
                <c:pt idx="417">
                  <c:v>0.16810934097135669</c:v>
                </c:pt>
                <c:pt idx="418">
                  <c:v>0.16933475963420802</c:v>
                </c:pt>
                <c:pt idx="419">
                  <c:v>0.16933475963420802</c:v>
                </c:pt>
                <c:pt idx="420">
                  <c:v>0.16933475963420802</c:v>
                </c:pt>
                <c:pt idx="421">
                  <c:v>0.16933475963420802</c:v>
                </c:pt>
                <c:pt idx="422">
                  <c:v>0.16933475963420802</c:v>
                </c:pt>
                <c:pt idx="423">
                  <c:v>0.16933475963420802</c:v>
                </c:pt>
                <c:pt idx="424">
                  <c:v>0.16933475963420802</c:v>
                </c:pt>
                <c:pt idx="425">
                  <c:v>0.16933475963420802</c:v>
                </c:pt>
                <c:pt idx="426">
                  <c:v>0.16933475963420802</c:v>
                </c:pt>
                <c:pt idx="427">
                  <c:v>0.16933475963420802</c:v>
                </c:pt>
                <c:pt idx="428">
                  <c:v>0.16933475963420802</c:v>
                </c:pt>
                <c:pt idx="429">
                  <c:v>0.16933475963420802</c:v>
                </c:pt>
                <c:pt idx="430">
                  <c:v>0.18276863766864096</c:v>
                </c:pt>
                <c:pt idx="431">
                  <c:v>0.18276863766864096</c:v>
                </c:pt>
                <c:pt idx="432">
                  <c:v>0.18276863766864096</c:v>
                </c:pt>
                <c:pt idx="433">
                  <c:v>0.18276863766864096</c:v>
                </c:pt>
                <c:pt idx="434">
                  <c:v>0.18276863766864096</c:v>
                </c:pt>
                <c:pt idx="435">
                  <c:v>0.18276863766864096</c:v>
                </c:pt>
                <c:pt idx="436">
                  <c:v>0.18276863766864096</c:v>
                </c:pt>
                <c:pt idx="437">
                  <c:v>0.18276863766864096</c:v>
                </c:pt>
                <c:pt idx="438">
                  <c:v>0.18276863766864096</c:v>
                </c:pt>
                <c:pt idx="439">
                  <c:v>0.18276863766864096</c:v>
                </c:pt>
                <c:pt idx="440">
                  <c:v>0.18276863766864096</c:v>
                </c:pt>
                <c:pt idx="441">
                  <c:v>0.18276863766864096</c:v>
                </c:pt>
                <c:pt idx="442">
                  <c:v>0.18276863766864096</c:v>
                </c:pt>
                <c:pt idx="443">
                  <c:v>0.18276863766864096</c:v>
                </c:pt>
                <c:pt idx="444">
                  <c:v>0.18276863766864096</c:v>
                </c:pt>
                <c:pt idx="445">
                  <c:v>0.18276863766864096</c:v>
                </c:pt>
                <c:pt idx="446">
                  <c:v>0.18276863766864096</c:v>
                </c:pt>
                <c:pt idx="447">
                  <c:v>0.18276863766864096</c:v>
                </c:pt>
                <c:pt idx="448">
                  <c:v>0.18276863766864096</c:v>
                </c:pt>
                <c:pt idx="449">
                  <c:v>0.18276863766864096</c:v>
                </c:pt>
                <c:pt idx="450">
                  <c:v>0.18276863766864096</c:v>
                </c:pt>
                <c:pt idx="451">
                  <c:v>0.18276863766864096</c:v>
                </c:pt>
                <c:pt idx="452">
                  <c:v>0.18276863766864096</c:v>
                </c:pt>
                <c:pt idx="453">
                  <c:v>0.18276863766864096</c:v>
                </c:pt>
                <c:pt idx="454">
                  <c:v>0.18276863766864096</c:v>
                </c:pt>
                <c:pt idx="455">
                  <c:v>0.18276863766864096</c:v>
                </c:pt>
                <c:pt idx="456">
                  <c:v>0.18276863766864096</c:v>
                </c:pt>
                <c:pt idx="457">
                  <c:v>0.18276863766864096</c:v>
                </c:pt>
                <c:pt idx="458">
                  <c:v>0.18276863766864096</c:v>
                </c:pt>
                <c:pt idx="459">
                  <c:v>0.18276863766864096</c:v>
                </c:pt>
                <c:pt idx="460">
                  <c:v>0.18276863766864096</c:v>
                </c:pt>
                <c:pt idx="461">
                  <c:v>0.18276863766864096</c:v>
                </c:pt>
                <c:pt idx="462">
                  <c:v>0.18276863766864096</c:v>
                </c:pt>
                <c:pt idx="463">
                  <c:v>0.18276863766864096</c:v>
                </c:pt>
                <c:pt idx="464">
                  <c:v>0.18276863766864096</c:v>
                </c:pt>
                <c:pt idx="465">
                  <c:v>0.18276863766864096</c:v>
                </c:pt>
                <c:pt idx="466">
                  <c:v>0.18276863766864096</c:v>
                </c:pt>
                <c:pt idx="467">
                  <c:v>0.18276863766864096</c:v>
                </c:pt>
                <c:pt idx="468">
                  <c:v>0.18276863766864096</c:v>
                </c:pt>
                <c:pt idx="469">
                  <c:v>0.18276863766864096</c:v>
                </c:pt>
                <c:pt idx="470">
                  <c:v>0.18276863766864096</c:v>
                </c:pt>
                <c:pt idx="471">
                  <c:v>0.18276863766864096</c:v>
                </c:pt>
                <c:pt idx="472">
                  <c:v>0.18276863766864096</c:v>
                </c:pt>
                <c:pt idx="473">
                  <c:v>0.18276863766864096</c:v>
                </c:pt>
                <c:pt idx="474">
                  <c:v>0.18276863766864096</c:v>
                </c:pt>
                <c:pt idx="475">
                  <c:v>0.18276863766864096</c:v>
                </c:pt>
                <c:pt idx="476">
                  <c:v>0.18276863766864096</c:v>
                </c:pt>
                <c:pt idx="477">
                  <c:v>0.18276863766864096</c:v>
                </c:pt>
                <c:pt idx="478">
                  <c:v>0.18276863766864096</c:v>
                </c:pt>
                <c:pt idx="479">
                  <c:v>0.18276863766864096</c:v>
                </c:pt>
                <c:pt idx="480">
                  <c:v>0.18276863766864096</c:v>
                </c:pt>
                <c:pt idx="481">
                  <c:v>0.18276863766864096</c:v>
                </c:pt>
                <c:pt idx="482">
                  <c:v>0.18276863766864096</c:v>
                </c:pt>
                <c:pt idx="483">
                  <c:v>0.18276863766864096</c:v>
                </c:pt>
                <c:pt idx="484">
                  <c:v>0.18276863766864096</c:v>
                </c:pt>
                <c:pt idx="485">
                  <c:v>0.18276863766864096</c:v>
                </c:pt>
                <c:pt idx="486">
                  <c:v>0.18276863766864096</c:v>
                </c:pt>
                <c:pt idx="487">
                  <c:v>0.18276863766864096</c:v>
                </c:pt>
                <c:pt idx="488">
                  <c:v>0.18276863766864096</c:v>
                </c:pt>
                <c:pt idx="489">
                  <c:v>0.18276863766864096</c:v>
                </c:pt>
                <c:pt idx="490">
                  <c:v>0.18276863766864096</c:v>
                </c:pt>
                <c:pt idx="491">
                  <c:v>0.18276863766864096</c:v>
                </c:pt>
                <c:pt idx="492">
                  <c:v>0.18276863766864096</c:v>
                </c:pt>
                <c:pt idx="493">
                  <c:v>0.18276863766864096</c:v>
                </c:pt>
                <c:pt idx="494">
                  <c:v>0.18276863766864096</c:v>
                </c:pt>
                <c:pt idx="495">
                  <c:v>0.18276863766864096</c:v>
                </c:pt>
                <c:pt idx="496">
                  <c:v>0.18276863766864096</c:v>
                </c:pt>
                <c:pt idx="497">
                  <c:v>0.18276863766864096</c:v>
                </c:pt>
                <c:pt idx="498">
                  <c:v>0.18276863766864096</c:v>
                </c:pt>
                <c:pt idx="499">
                  <c:v>0.18276863766864096</c:v>
                </c:pt>
                <c:pt idx="500">
                  <c:v>0.18276863766864096</c:v>
                </c:pt>
                <c:pt idx="501">
                  <c:v>0.18276863766864096</c:v>
                </c:pt>
                <c:pt idx="502">
                  <c:v>0.18276863766864096</c:v>
                </c:pt>
                <c:pt idx="503">
                  <c:v>0.18276863766864096</c:v>
                </c:pt>
                <c:pt idx="504">
                  <c:v>0.18276863766864096</c:v>
                </c:pt>
                <c:pt idx="505">
                  <c:v>0.18276863766864096</c:v>
                </c:pt>
                <c:pt idx="506">
                  <c:v>0.18276863766864096</c:v>
                </c:pt>
                <c:pt idx="507">
                  <c:v>0.18276863766864096</c:v>
                </c:pt>
                <c:pt idx="508">
                  <c:v>0.18276863766864096</c:v>
                </c:pt>
                <c:pt idx="509">
                  <c:v>0.18276863766864096</c:v>
                </c:pt>
                <c:pt idx="510">
                  <c:v>0.18276863766864096</c:v>
                </c:pt>
                <c:pt idx="511">
                  <c:v>0.18276863766864096</c:v>
                </c:pt>
                <c:pt idx="512">
                  <c:v>0.18276863766864096</c:v>
                </c:pt>
                <c:pt idx="513">
                  <c:v>0.18276863766864096</c:v>
                </c:pt>
                <c:pt idx="514">
                  <c:v>0.18276863766864096</c:v>
                </c:pt>
                <c:pt idx="515">
                  <c:v>0.18276863766864096</c:v>
                </c:pt>
                <c:pt idx="516">
                  <c:v>0.18276863766864096</c:v>
                </c:pt>
                <c:pt idx="517">
                  <c:v>0.18276863766864096</c:v>
                </c:pt>
                <c:pt idx="518">
                  <c:v>0.18850980251078345</c:v>
                </c:pt>
                <c:pt idx="519">
                  <c:v>0.18850980251078345</c:v>
                </c:pt>
                <c:pt idx="520">
                  <c:v>0.18850980251078345</c:v>
                </c:pt>
                <c:pt idx="521">
                  <c:v>0.18850980251078345</c:v>
                </c:pt>
                <c:pt idx="522">
                  <c:v>0.18850980251078345</c:v>
                </c:pt>
                <c:pt idx="523">
                  <c:v>0.18850980251078345</c:v>
                </c:pt>
                <c:pt idx="524">
                  <c:v>0.18850980251078345</c:v>
                </c:pt>
                <c:pt idx="525">
                  <c:v>0.18850980251078345</c:v>
                </c:pt>
                <c:pt idx="526">
                  <c:v>0.18850980251078345</c:v>
                </c:pt>
                <c:pt idx="527">
                  <c:v>0.18850980251078345</c:v>
                </c:pt>
                <c:pt idx="528">
                  <c:v>0.18850980251078345</c:v>
                </c:pt>
                <c:pt idx="529">
                  <c:v>0.18850980251078345</c:v>
                </c:pt>
                <c:pt idx="530">
                  <c:v>0.18850980251078345</c:v>
                </c:pt>
                <c:pt idx="531">
                  <c:v>0.18850980251078345</c:v>
                </c:pt>
                <c:pt idx="532">
                  <c:v>0.18850980251078345</c:v>
                </c:pt>
                <c:pt idx="533">
                  <c:v>0.18850980251078345</c:v>
                </c:pt>
                <c:pt idx="534">
                  <c:v>0.18850980251078345</c:v>
                </c:pt>
                <c:pt idx="535">
                  <c:v>0.18850980251078345</c:v>
                </c:pt>
                <c:pt idx="536">
                  <c:v>0.18850980251078345</c:v>
                </c:pt>
                <c:pt idx="537">
                  <c:v>0.18850980251078345</c:v>
                </c:pt>
                <c:pt idx="538">
                  <c:v>0.18850980251078345</c:v>
                </c:pt>
                <c:pt idx="539">
                  <c:v>0.18850980251078345</c:v>
                </c:pt>
                <c:pt idx="540">
                  <c:v>0.18850980251078345</c:v>
                </c:pt>
                <c:pt idx="541">
                  <c:v>0.18850980251078345</c:v>
                </c:pt>
                <c:pt idx="542">
                  <c:v>0.19364083167601343</c:v>
                </c:pt>
                <c:pt idx="543">
                  <c:v>0.19364083167601343</c:v>
                </c:pt>
                <c:pt idx="544">
                  <c:v>0.19364083167601343</c:v>
                </c:pt>
                <c:pt idx="545">
                  <c:v>0.19364083167601343</c:v>
                </c:pt>
                <c:pt idx="546">
                  <c:v>0.19364083167601343</c:v>
                </c:pt>
                <c:pt idx="547">
                  <c:v>0.19364083167601343</c:v>
                </c:pt>
                <c:pt idx="548">
                  <c:v>0.19364083167601343</c:v>
                </c:pt>
                <c:pt idx="549">
                  <c:v>0.19364083167601343</c:v>
                </c:pt>
                <c:pt idx="550">
                  <c:v>0.19364083167601343</c:v>
                </c:pt>
                <c:pt idx="551">
                  <c:v>0.19364083167601343</c:v>
                </c:pt>
                <c:pt idx="552">
                  <c:v>0.19364083167601343</c:v>
                </c:pt>
                <c:pt idx="553">
                  <c:v>0.19364083167601343</c:v>
                </c:pt>
                <c:pt idx="554">
                  <c:v>0.19364083167601343</c:v>
                </c:pt>
                <c:pt idx="555">
                  <c:v>0.19364083167601343</c:v>
                </c:pt>
                <c:pt idx="556">
                  <c:v>0.19364083167601343</c:v>
                </c:pt>
                <c:pt idx="557">
                  <c:v>0.19364083167601343</c:v>
                </c:pt>
                <c:pt idx="558">
                  <c:v>0.19364083167601343</c:v>
                </c:pt>
                <c:pt idx="559">
                  <c:v>0.19364083167601343</c:v>
                </c:pt>
                <c:pt idx="560">
                  <c:v>0.19364083167601343</c:v>
                </c:pt>
                <c:pt idx="561">
                  <c:v>0.19364083167601343</c:v>
                </c:pt>
                <c:pt idx="562">
                  <c:v>0.19364083167601343</c:v>
                </c:pt>
                <c:pt idx="563">
                  <c:v>0.19710030216115587</c:v>
                </c:pt>
                <c:pt idx="564">
                  <c:v>0.19710030216115587</c:v>
                </c:pt>
                <c:pt idx="565">
                  <c:v>0.19710030216115587</c:v>
                </c:pt>
                <c:pt idx="566">
                  <c:v>0.19710030216115587</c:v>
                </c:pt>
                <c:pt idx="567">
                  <c:v>0.19710030216115587</c:v>
                </c:pt>
                <c:pt idx="568">
                  <c:v>0.19710030216115587</c:v>
                </c:pt>
                <c:pt idx="569">
                  <c:v>0.19710030216115587</c:v>
                </c:pt>
                <c:pt idx="570">
                  <c:v>0.19710030216115587</c:v>
                </c:pt>
                <c:pt idx="571">
                  <c:v>0.19710030216115587</c:v>
                </c:pt>
                <c:pt idx="572">
                  <c:v>0.19710030216115587</c:v>
                </c:pt>
                <c:pt idx="573">
                  <c:v>0.19710030216115587</c:v>
                </c:pt>
                <c:pt idx="574">
                  <c:v>0.19710030216115587</c:v>
                </c:pt>
                <c:pt idx="575">
                  <c:v>0.19710030216115587</c:v>
                </c:pt>
                <c:pt idx="576">
                  <c:v>0.19710030216115587</c:v>
                </c:pt>
                <c:pt idx="577">
                  <c:v>0.19710030216115587</c:v>
                </c:pt>
                <c:pt idx="578">
                  <c:v>0.19710030216115587</c:v>
                </c:pt>
                <c:pt idx="579">
                  <c:v>0.19710030216115587</c:v>
                </c:pt>
                <c:pt idx="580">
                  <c:v>0.19710030216115587</c:v>
                </c:pt>
                <c:pt idx="581">
                  <c:v>0.19710030216115587</c:v>
                </c:pt>
                <c:pt idx="582">
                  <c:v>0.19710030216115587</c:v>
                </c:pt>
                <c:pt idx="583">
                  <c:v>0.19710030216115587</c:v>
                </c:pt>
                <c:pt idx="584">
                  <c:v>0.19710030216115587</c:v>
                </c:pt>
                <c:pt idx="585">
                  <c:v>0.19710030216115587</c:v>
                </c:pt>
                <c:pt idx="586">
                  <c:v>0.19710030216115587</c:v>
                </c:pt>
                <c:pt idx="587">
                  <c:v>0.19710030216115587</c:v>
                </c:pt>
                <c:pt idx="588">
                  <c:v>0.19710030216115587</c:v>
                </c:pt>
                <c:pt idx="589">
                  <c:v>0.19710030216115587</c:v>
                </c:pt>
                <c:pt idx="590">
                  <c:v>0.19710030216115587</c:v>
                </c:pt>
                <c:pt idx="591">
                  <c:v>0.19710030216115587</c:v>
                </c:pt>
                <c:pt idx="592">
                  <c:v>0.19710030216115587</c:v>
                </c:pt>
                <c:pt idx="593">
                  <c:v>0.19710030216115587</c:v>
                </c:pt>
                <c:pt idx="594">
                  <c:v>0.19710030216115587</c:v>
                </c:pt>
                <c:pt idx="595">
                  <c:v>0.19710030216115587</c:v>
                </c:pt>
                <c:pt idx="596">
                  <c:v>0.19710030216115587</c:v>
                </c:pt>
                <c:pt idx="597">
                  <c:v>0.19710030216115587</c:v>
                </c:pt>
                <c:pt idx="598">
                  <c:v>0.19710030216115587</c:v>
                </c:pt>
                <c:pt idx="599">
                  <c:v>0.19710030216115587</c:v>
                </c:pt>
                <c:pt idx="600">
                  <c:v>0.19710030216115587</c:v>
                </c:pt>
                <c:pt idx="601">
                  <c:v>0.19710030216115587</c:v>
                </c:pt>
                <c:pt idx="602">
                  <c:v>0.19710030216115587</c:v>
                </c:pt>
                <c:pt idx="603">
                  <c:v>0.19710030216115587</c:v>
                </c:pt>
                <c:pt idx="604">
                  <c:v>0.19710030216115587</c:v>
                </c:pt>
                <c:pt idx="605">
                  <c:v>0.19710030216115587</c:v>
                </c:pt>
                <c:pt idx="606">
                  <c:v>0.19710030216115587</c:v>
                </c:pt>
                <c:pt idx="607">
                  <c:v>0.19710030216115587</c:v>
                </c:pt>
                <c:pt idx="608">
                  <c:v>0.19710030216115587</c:v>
                </c:pt>
                <c:pt idx="609">
                  <c:v>0.19710030216115587</c:v>
                </c:pt>
                <c:pt idx="610">
                  <c:v>0.19710030216115587</c:v>
                </c:pt>
                <c:pt idx="611">
                  <c:v>0.19710030216115587</c:v>
                </c:pt>
                <c:pt idx="612">
                  <c:v>0.19710030216115587</c:v>
                </c:pt>
                <c:pt idx="613">
                  <c:v>0.19710030216115587</c:v>
                </c:pt>
                <c:pt idx="614">
                  <c:v>0.20199862507645103</c:v>
                </c:pt>
                <c:pt idx="615">
                  <c:v>0.20199862507645103</c:v>
                </c:pt>
                <c:pt idx="616">
                  <c:v>0.20199862507645103</c:v>
                </c:pt>
                <c:pt idx="617">
                  <c:v>0.20199862507645103</c:v>
                </c:pt>
                <c:pt idx="618">
                  <c:v>0.20199862507645103</c:v>
                </c:pt>
                <c:pt idx="619">
                  <c:v>0.20199862507645103</c:v>
                </c:pt>
                <c:pt idx="620">
                  <c:v>0.20199862507645103</c:v>
                </c:pt>
                <c:pt idx="621">
                  <c:v>0.20199862507645103</c:v>
                </c:pt>
                <c:pt idx="622">
                  <c:v>0.20199862507645103</c:v>
                </c:pt>
                <c:pt idx="623">
                  <c:v>0.20199862507645103</c:v>
                </c:pt>
                <c:pt idx="624">
                  <c:v>0.20199862507645103</c:v>
                </c:pt>
                <c:pt idx="625">
                  <c:v>0.20199862507645103</c:v>
                </c:pt>
                <c:pt idx="626">
                  <c:v>0.20199862507645103</c:v>
                </c:pt>
                <c:pt idx="627">
                  <c:v>0.20199862507645103</c:v>
                </c:pt>
                <c:pt idx="628">
                  <c:v>0.20199862507645103</c:v>
                </c:pt>
                <c:pt idx="629">
                  <c:v>0.20199862507645103</c:v>
                </c:pt>
                <c:pt idx="630">
                  <c:v>0.20199862507645103</c:v>
                </c:pt>
                <c:pt idx="631">
                  <c:v>0.20199862507645103</c:v>
                </c:pt>
                <c:pt idx="632">
                  <c:v>0.20199862507645103</c:v>
                </c:pt>
                <c:pt idx="633">
                  <c:v>0.20199862507645103</c:v>
                </c:pt>
                <c:pt idx="634">
                  <c:v>0.20199862507645103</c:v>
                </c:pt>
                <c:pt idx="635">
                  <c:v>0.20199862507645103</c:v>
                </c:pt>
                <c:pt idx="636">
                  <c:v>0.20199862507645103</c:v>
                </c:pt>
                <c:pt idx="637">
                  <c:v>0.20199862507645103</c:v>
                </c:pt>
                <c:pt idx="638">
                  <c:v>0.20250425840964278</c:v>
                </c:pt>
                <c:pt idx="639">
                  <c:v>0.20250425840964278</c:v>
                </c:pt>
                <c:pt idx="640">
                  <c:v>0.20250425840964278</c:v>
                </c:pt>
                <c:pt idx="641">
                  <c:v>0.20250425840964278</c:v>
                </c:pt>
                <c:pt idx="642">
                  <c:v>0.20250425840964278</c:v>
                </c:pt>
                <c:pt idx="643">
                  <c:v>0.20250425840964278</c:v>
                </c:pt>
                <c:pt idx="644">
                  <c:v>0.20250425840964278</c:v>
                </c:pt>
                <c:pt idx="645">
                  <c:v>0.20250425840964278</c:v>
                </c:pt>
                <c:pt idx="646">
                  <c:v>0.20250425840964278</c:v>
                </c:pt>
                <c:pt idx="647">
                  <c:v>0.20250425840964278</c:v>
                </c:pt>
                <c:pt idx="648">
                  <c:v>0.20250425840964278</c:v>
                </c:pt>
                <c:pt idx="649">
                  <c:v>0.23953627393746829</c:v>
                </c:pt>
                <c:pt idx="650">
                  <c:v>0.23953627393746829</c:v>
                </c:pt>
                <c:pt idx="651">
                  <c:v>0.23953627393746829</c:v>
                </c:pt>
                <c:pt idx="652">
                  <c:v>0.23953627393746829</c:v>
                </c:pt>
                <c:pt idx="653">
                  <c:v>0.23953627393746829</c:v>
                </c:pt>
                <c:pt idx="654">
                  <c:v>0.23953627393746829</c:v>
                </c:pt>
                <c:pt idx="655">
                  <c:v>0.23953627393746829</c:v>
                </c:pt>
                <c:pt idx="656">
                  <c:v>0.23953627393746829</c:v>
                </c:pt>
                <c:pt idx="657">
                  <c:v>0.23953627393746829</c:v>
                </c:pt>
                <c:pt idx="658">
                  <c:v>0.23953627393746829</c:v>
                </c:pt>
                <c:pt idx="659">
                  <c:v>0.23953627393746829</c:v>
                </c:pt>
                <c:pt idx="660">
                  <c:v>0.23953627393746829</c:v>
                </c:pt>
                <c:pt idx="661">
                  <c:v>0.23953627393746829</c:v>
                </c:pt>
                <c:pt idx="662">
                  <c:v>0.23953627393746829</c:v>
                </c:pt>
                <c:pt idx="663">
                  <c:v>0.23953627393746829</c:v>
                </c:pt>
                <c:pt idx="664">
                  <c:v>0.23953627393746829</c:v>
                </c:pt>
                <c:pt idx="665">
                  <c:v>0.23953627393746829</c:v>
                </c:pt>
                <c:pt idx="666">
                  <c:v>0.23953627393746829</c:v>
                </c:pt>
                <c:pt idx="667">
                  <c:v>0.23953627393746829</c:v>
                </c:pt>
                <c:pt idx="668">
                  <c:v>0.23953627393746829</c:v>
                </c:pt>
                <c:pt idx="669">
                  <c:v>0.23953627393746829</c:v>
                </c:pt>
                <c:pt idx="670">
                  <c:v>0.23953627393746829</c:v>
                </c:pt>
                <c:pt idx="671">
                  <c:v>0.23953627393746829</c:v>
                </c:pt>
                <c:pt idx="672">
                  <c:v>0.23953627393746829</c:v>
                </c:pt>
                <c:pt idx="673">
                  <c:v>0.23953627393746829</c:v>
                </c:pt>
                <c:pt idx="674">
                  <c:v>0.23953627393746829</c:v>
                </c:pt>
                <c:pt idx="675">
                  <c:v>0.23953627393746829</c:v>
                </c:pt>
                <c:pt idx="676">
                  <c:v>0.23953627393746829</c:v>
                </c:pt>
                <c:pt idx="677">
                  <c:v>0.25489488643316782</c:v>
                </c:pt>
                <c:pt idx="678">
                  <c:v>0.25489488643316782</c:v>
                </c:pt>
                <c:pt idx="679">
                  <c:v>0.25489488643316782</c:v>
                </c:pt>
                <c:pt idx="680">
                  <c:v>0.25489488643316782</c:v>
                </c:pt>
                <c:pt idx="681">
                  <c:v>0.25489488643316782</c:v>
                </c:pt>
                <c:pt idx="682">
                  <c:v>0.25489488643316782</c:v>
                </c:pt>
                <c:pt idx="683">
                  <c:v>0.25489488643316782</c:v>
                </c:pt>
                <c:pt idx="684">
                  <c:v>0.25489488643316782</c:v>
                </c:pt>
                <c:pt idx="685">
                  <c:v>0.25489488643316782</c:v>
                </c:pt>
                <c:pt idx="686">
                  <c:v>0.25489488643316782</c:v>
                </c:pt>
                <c:pt idx="687">
                  <c:v>0.25489488643316782</c:v>
                </c:pt>
                <c:pt idx="688">
                  <c:v>0.25489488643316782</c:v>
                </c:pt>
                <c:pt idx="689">
                  <c:v>0.25489488643316782</c:v>
                </c:pt>
                <c:pt idx="690">
                  <c:v>0.25489488643316782</c:v>
                </c:pt>
                <c:pt idx="691">
                  <c:v>0.25489488643316782</c:v>
                </c:pt>
                <c:pt idx="692">
                  <c:v>0.25489488643316782</c:v>
                </c:pt>
                <c:pt idx="693">
                  <c:v>0.25489488643316782</c:v>
                </c:pt>
                <c:pt idx="694">
                  <c:v>0.25489488643316782</c:v>
                </c:pt>
                <c:pt idx="695">
                  <c:v>0.26636548504106722</c:v>
                </c:pt>
                <c:pt idx="696">
                  <c:v>0.26636548504106722</c:v>
                </c:pt>
                <c:pt idx="697">
                  <c:v>0.26636548504106722</c:v>
                </c:pt>
                <c:pt idx="698">
                  <c:v>0.26636548504106722</c:v>
                </c:pt>
                <c:pt idx="699">
                  <c:v>0.26636548504106722</c:v>
                </c:pt>
                <c:pt idx="700">
                  <c:v>0.26636548504106722</c:v>
                </c:pt>
                <c:pt idx="701">
                  <c:v>0.26636548504106722</c:v>
                </c:pt>
                <c:pt idx="702">
                  <c:v>0.26636548504106722</c:v>
                </c:pt>
                <c:pt idx="703">
                  <c:v>0.26636548504106722</c:v>
                </c:pt>
                <c:pt idx="704">
                  <c:v>0.26636548504106722</c:v>
                </c:pt>
                <c:pt idx="705">
                  <c:v>0.26636548504106722</c:v>
                </c:pt>
                <c:pt idx="706">
                  <c:v>0.26636548504106722</c:v>
                </c:pt>
                <c:pt idx="707">
                  <c:v>0.26636548504106722</c:v>
                </c:pt>
                <c:pt idx="708">
                  <c:v>0.26636548504106722</c:v>
                </c:pt>
                <c:pt idx="709">
                  <c:v>0.26636548504106722</c:v>
                </c:pt>
                <c:pt idx="710">
                  <c:v>0.26636548504106722</c:v>
                </c:pt>
                <c:pt idx="711">
                  <c:v>0.26636548504106722</c:v>
                </c:pt>
                <c:pt idx="712">
                  <c:v>0.26636548504106722</c:v>
                </c:pt>
                <c:pt idx="713">
                  <c:v>0.27033058885940142</c:v>
                </c:pt>
                <c:pt idx="714">
                  <c:v>0.27033058885940142</c:v>
                </c:pt>
                <c:pt idx="715">
                  <c:v>0.27033058885940142</c:v>
                </c:pt>
                <c:pt idx="716">
                  <c:v>0.27033058885940142</c:v>
                </c:pt>
                <c:pt idx="717">
                  <c:v>0.27033058885940142</c:v>
                </c:pt>
                <c:pt idx="718">
                  <c:v>0.27033058885940142</c:v>
                </c:pt>
                <c:pt idx="719">
                  <c:v>0.27033058885940142</c:v>
                </c:pt>
                <c:pt idx="720">
                  <c:v>0.27033058885940142</c:v>
                </c:pt>
                <c:pt idx="721">
                  <c:v>0.27033058885940142</c:v>
                </c:pt>
                <c:pt idx="722">
                  <c:v>0.27033058885940142</c:v>
                </c:pt>
                <c:pt idx="723">
                  <c:v>0.27033058885940142</c:v>
                </c:pt>
                <c:pt idx="724">
                  <c:v>0.27033058885940142</c:v>
                </c:pt>
                <c:pt idx="725">
                  <c:v>0.27033058885940142</c:v>
                </c:pt>
                <c:pt idx="726">
                  <c:v>0.27033058885940142</c:v>
                </c:pt>
                <c:pt idx="727">
                  <c:v>0.27033058885940142</c:v>
                </c:pt>
                <c:pt idx="728">
                  <c:v>0.27033058885940142</c:v>
                </c:pt>
                <c:pt idx="729">
                  <c:v>0.27033058885940142</c:v>
                </c:pt>
                <c:pt idx="730">
                  <c:v>0.27033058885940142</c:v>
                </c:pt>
                <c:pt idx="731">
                  <c:v>0.27033058885940142</c:v>
                </c:pt>
                <c:pt idx="732">
                  <c:v>0.27033058885940142</c:v>
                </c:pt>
                <c:pt idx="733">
                  <c:v>0.27033058885940142</c:v>
                </c:pt>
                <c:pt idx="734">
                  <c:v>0.27033058885940142</c:v>
                </c:pt>
                <c:pt idx="735">
                  <c:v>0.27033058885940142</c:v>
                </c:pt>
                <c:pt idx="736">
                  <c:v>0.27033058885940142</c:v>
                </c:pt>
                <c:pt idx="737">
                  <c:v>0.27033058885940142</c:v>
                </c:pt>
                <c:pt idx="738">
                  <c:v>0.27033058885940142</c:v>
                </c:pt>
                <c:pt idx="739">
                  <c:v>0.27033058885940142</c:v>
                </c:pt>
                <c:pt idx="740">
                  <c:v>0.27033058885940142</c:v>
                </c:pt>
                <c:pt idx="741">
                  <c:v>0.27033058885940142</c:v>
                </c:pt>
                <c:pt idx="742">
                  <c:v>0.27033058885940142</c:v>
                </c:pt>
                <c:pt idx="743">
                  <c:v>0.27033058885940142</c:v>
                </c:pt>
                <c:pt idx="744">
                  <c:v>0.27033058885940142</c:v>
                </c:pt>
                <c:pt idx="745">
                  <c:v>0.27033058885940142</c:v>
                </c:pt>
                <c:pt idx="746">
                  <c:v>0.27033058885940142</c:v>
                </c:pt>
                <c:pt idx="747">
                  <c:v>0.27033058885940142</c:v>
                </c:pt>
                <c:pt idx="748">
                  <c:v>0.27033058885940142</c:v>
                </c:pt>
                <c:pt idx="749">
                  <c:v>0.27033058885940142</c:v>
                </c:pt>
                <c:pt idx="750">
                  <c:v>0.27033058885940142</c:v>
                </c:pt>
                <c:pt idx="751">
                  <c:v>0.29829412322657162</c:v>
                </c:pt>
                <c:pt idx="752">
                  <c:v>0.29829412322657162</c:v>
                </c:pt>
                <c:pt idx="753">
                  <c:v>0.29829412322657162</c:v>
                </c:pt>
                <c:pt idx="754">
                  <c:v>0.29829412322657162</c:v>
                </c:pt>
                <c:pt idx="755">
                  <c:v>0.29829412322657162</c:v>
                </c:pt>
                <c:pt idx="756">
                  <c:v>0.29829412322657162</c:v>
                </c:pt>
                <c:pt idx="757">
                  <c:v>0.29829412322657162</c:v>
                </c:pt>
                <c:pt idx="758">
                  <c:v>0.29829412322657162</c:v>
                </c:pt>
                <c:pt idx="759">
                  <c:v>0.29829412322657162</c:v>
                </c:pt>
                <c:pt idx="760">
                  <c:v>0.29829412322657162</c:v>
                </c:pt>
                <c:pt idx="761">
                  <c:v>0.29829412322657162</c:v>
                </c:pt>
                <c:pt idx="762">
                  <c:v>0.29829412322657162</c:v>
                </c:pt>
                <c:pt idx="763">
                  <c:v>0.29829412322657162</c:v>
                </c:pt>
                <c:pt idx="764">
                  <c:v>0.29829412322657162</c:v>
                </c:pt>
                <c:pt idx="765">
                  <c:v>0.29829412322657162</c:v>
                </c:pt>
                <c:pt idx="766">
                  <c:v>0.29829412322657162</c:v>
                </c:pt>
                <c:pt idx="767">
                  <c:v>0.29829412322657162</c:v>
                </c:pt>
                <c:pt idx="768">
                  <c:v>0.29829412322657162</c:v>
                </c:pt>
                <c:pt idx="769">
                  <c:v>0.29829412322657162</c:v>
                </c:pt>
                <c:pt idx="770">
                  <c:v>0.29829412322657162</c:v>
                </c:pt>
                <c:pt idx="771">
                  <c:v>0.29829412322657162</c:v>
                </c:pt>
                <c:pt idx="772">
                  <c:v>0.29829412322657162</c:v>
                </c:pt>
                <c:pt idx="773">
                  <c:v>0.29829412322657162</c:v>
                </c:pt>
                <c:pt idx="774">
                  <c:v>0.29829412322657162</c:v>
                </c:pt>
                <c:pt idx="775">
                  <c:v>0.29829412322657162</c:v>
                </c:pt>
                <c:pt idx="776">
                  <c:v>0.29829412322657162</c:v>
                </c:pt>
                <c:pt idx="777">
                  <c:v>0.29829412322657162</c:v>
                </c:pt>
                <c:pt idx="778">
                  <c:v>0.29829412322657162</c:v>
                </c:pt>
                <c:pt idx="779">
                  <c:v>0.29829412322657162</c:v>
                </c:pt>
                <c:pt idx="780">
                  <c:v>0.29829412322657162</c:v>
                </c:pt>
                <c:pt idx="781">
                  <c:v>0.29829412322657162</c:v>
                </c:pt>
                <c:pt idx="782">
                  <c:v>0.29829412322657162</c:v>
                </c:pt>
                <c:pt idx="783">
                  <c:v>0.29829412322657162</c:v>
                </c:pt>
                <c:pt idx="784">
                  <c:v>0.29829412322657162</c:v>
                </c:pt>
                <c:pt idx="785">
                  <c:v>0.29829412322657162</c:v>
                </c:pt>
                <c:pt idx="786">
                  <c:v>0.29829412322657162</c:v>
                </c:pt>
                <c:pt idx="787">
                  <c:v>0.29829412322657162</c:v>
                </c:pt>
                <c:pt idx="788">
                  <c:v>0.29829412322657162</c:v>
                </c:pt>
                <c:pt idx="789">
                  <c:v>0.29829412322657162</c:v>
                </c:pt>
                <c:pt idx="790">
                  <c:v>0.29829412322657162</c:v>
                </c:pt>
                <c:pt idx="791">
                  <c:v>0.29829412322657162</c:v>
                </c:pt>
                <c:pt idx="792">
                  <c:v>0.33001962226282738</c:v>
                </c:pt>
                <c:pt idx="793">
                  <c:v>0.33001962226282738</c:v>
                </c:pt>
                <c:pt idx="794">
                  <c:v>0.33001962226282738</c:v>
                </c:pt>
                <c:pt idx="795">
                  <c:v>0.33001962226282738</c:v>
                </c:pt>
                <c:pt idx="796">
                  <c:v>0.33001962226282738</c:v>
                </c:pt>
                <c:pt idx="797">
                  <c:v>0.33001962226282738</c:v>
                </c:pt>
                <c:pt idx="798">
                  <c:v>0.33001962226282738</c:v>
                </c:pt>
                <c:pt idx="799">
                  <c:v>0.33001962226282738</c:v>
                </c:pt>
                <c:pt idx="800">
                  <c:v>0.33001962226282738</c:v>
                </c:pt>
                <c:pt idx="801">
                  <c:v>0.33001962226282738</c:v>
                </c:pt>
                <c:pt idx="802">
                  <c:v>0.33001962226282738</c:v>
                </c:pt>
                <c:pt idx="803">
                  <c:v>0.33001962226282738</c:v>
                </c:pt>
                <c:pt idx="804">
                  <c:v>0.33001962226282738</c:v>
                </c:pt>
                <c:pt idx="805">
                  <c:v>0.33001962226282738</c:v>
                </c:pt>
                <c:pt idx="806">
                  <c:v>0.33001962226282738</c:v>
                </c:pt>
                <c:pt idx="807">
                  <c:v>0.36018524725438106</c:v>
                </c:pt>
                <c:pt idx="808">
                  <c:v>0.36018524725438106</c:v>
                </c:pt>
                <c:pt idx="809">
                  <c:v>0.36018524725438106</c:v>
                </c:pt>
                <c:pt idx="810">
                  <c:v>0.36018524725438106</c:v>
                </c:pt>
                <c:pt idx="811">
                  <c:v>0.36018524725438106</c:v>
                </c:pt>
                <c:pt idx="812">
                  <c:v>0.36018524725438106</c:v>
                </c:pt>
                <c:pt idx="813">
                  <c:v>0.36018524725438106</c:v>
                </c:pt>
                <c:pt idx="814">
                  <c:v>0.36018524725438106</c:v>
                </c:pt>
                <c:pt idx="815">
                  <c:v>0.36018524725438106</c:v>
                </c:pt>
                <c:pt idx="816">
                  <c:v>0.36018524725438106</c:v>
                </c:pt>
                <c:pt idx="817">
                  <c:v>0.36018524725438106</c:v>
                </c:pt>
                <c:pt idx="818">
                  <c:v>0.36018524725438106</c:v>
                </c:pt>
                <c:pt idx="819">
                  <c:v>0.36018524725438106</c:v>
                </c:pt>
                <c:pt idx="820">
                  <c:v>0.36018524725438106</c:v>
                </c:pt>
                <c:pt idx="821">
                  <c:v>0.36018524725438106</c:v>
                </c:pt>
                <c:pt idx="822">
                  <c:v>0.36018524725438106</c:v>
                </c:pt>
                <c:pt idx="823">
                  <c:v>0.36018524725438106</c:v>
                </c:pt>
                <c:pt idx="824">
                  <c:v>0.36018524725438106</c:v>
                </c:pt>
                <c:pt idx="825">
                  <c:v>0.36018524725438106</c:v>
                </c:pt>
                <c:pt idx="826">
                  <c:v>0.36018524725438106</c:v>
                </c:pt>
                <c:pt idx="827">
                  <c:v>0.36018524725438106</c:v>
                </c:pt>
                <c:pt idx="828">
                  <c:v>0.36018524725438106</c:v>
                </c:pt>
                <c:pt idx="829">
                  <c:v>0.36018524725438106</c:v>
                </c:pt>
                <c:pt idx="830">
                  <c:v>0.36018524725438106</c:v>
                </c:pt>
                <c:pt idx="831">
                  <c:v>0.36018524725438106</c:v>
                </c:pt>
                <c:pt idx="832">
                  <c:v>0.36018524725438106</c:v>
                </c:pt>
                <c:pt idx="833">
                  <c:v>0.36018524725438106</c:v>
                </c:pt>
                <c:pt idx="834">
                  <c:v>0.36018524725438106</c:v>
                </c:pt>
                <c:pt idx="835">
                  <c:v>0.36018524725438106</c:v>
                </c:pt>
                <c:pt idx="836">
                  <c:v>0.36018524725438106</c:v>
                </c:pt>
                <c:pt idx="837">
                  <c:v>0.36018524725438106</c:v>
                </c:pt>
                <c:pt idx="838">
                  <c:v>0.36018524725438106</c:v>
                </c:pt>
                <c:pt idx="839">
                  <c:v>0.36018524725438106</c:v>
                </c:pt>
                <c:pt idx="840">
                  <c:v>0.36018524725438106</c:v>
                </c:pt>
                <c:pt idx="841">
                  <c:v>0.36018524725438106</c:v>
                </c:pt>
                <c:pt idx="842">
                  <c:v>0.36018524725438106</c:v>
                </c:pt>
                <c:pt idx="843">
                  <c:v>0.36018524725438106</c:v>
                </c:pt>
                <c:pt idx="844">
                  <c:v>0.36018524725438106</c:v>
                </c:pt>
                <c:pt idx="845">
                  <c:v>0.36018524725438106</c:v>
                </c:pt>
                <c:pt idx="846">
                  <c:v>0.36018524725438106</c:v>
                </c:pt>
                <c:pt idx="847">
                  <c:v>0.36018524725438106</c:v>
                </c:pt>
                <c:pt idx="848">
                  <c:v>0.36018524725438106</c:v>
                </c:pt>
                <c:pt idx="849">
                  <c:v>0.36018524725438106</c:v>
                </c:pt>
                <c:pt idx="850">
                  <c:v>0.36018524725438106</c:v>
                </c:pt>
                <c:pt idx="851">
                  <c:v>0.36018524725438106</c:v>
                </c:pt>
                <c:pt idx="852">
                  <c:v>0.36018524725438106</c:v>
                </c:pt>
                <c:pt idx="853">
                  <c:v>0.36018524725438106</c:v>
                </c:pt>
                <c:pt idx="854">
                  <c:v>0.36018524725438106</c:v>
                </c:pt>
                <c:pt idx="855">
                  <c:v>0.36018524725438106</c:v>
                </c:pt>
                <c:pt idx="856">
                  <c:v>0.36018524725438106</c:v>
                </c:pt>
                <c:pt idx="857">
                  <c:v>0.36018524725438106</c:v>
                </c:pt>
                <c:pt idx="858">
                  <c:v>0.36018524725438106</c:v>
                </c:pt>
                <c:pt idx="859">
                  <c:v>0.36018524725438106</c:v>
                </c:pt>
                <c:pt idx="860">
                  <c:v>0.36018524725438106</c:v>
                </c:pt>
                <c:pt idx="861">
                  <c:v>0.36018524725438106</c:v>
                </c:pt>
                <c:pt idx="862">
                  <c:v>0.36018524725438106</c:v>
                </c:pt>
                <c:pt idx="863">
                  <c:v>0.36018524725438106</c:v>
                </c:pt>
                <c:pt idx="864">
                  <c:v>0.36018524725438106</c:v>
                </c:pt>
                <c:pt idx="865">
                  <c:v>0.36018524725438106</c:v>
                </c:pt>
                <c:pt idx="866">
                  <c:v>0.36018524725438106</c:v>
                </c:pt>
                <c:pt idx="867">
                  <c:v>0.36018524725438106</c:v>
                </c:pt>
                <c:pt idx="868">
                  <c:v>0.36018524725438106</c:v>
                </c:pt>
                <c:pt idx="869">
                  <c:v>0.37507126495854626</c:v>
                </c:pt>
                <c:pt idx="870">
                  <c:v>0.37507126495854626</c:v>
                </c:pt>
                <c:pt idx="871">
                  <c:v>0.37507126495854626</c:v>
                </c:pt>
                <c:pt idx="872">
                  <c:v>0.37507126495854626</c:v>
                </c:pt>
                <c:pt idx="873">
                  <c:v>0.37507126495854626</c:v>
                </c:pt>
                <c:pt idx="874">
                  <c:v>0.37507126495854626</c:v>
                </c:pt>
                <c:pt idx="875">
                  <c:v>0.37507126495854626</c:v>
                </c:pt>
                <c:pt idx="876">
                  <c:v>0.37507126495854626</c:v>
                </c:pt>
                <c:pt idx="877">
                  <c:v>0.37507126495854626</c:v>
                </c:pt>
                <c:pt idx="878">
                  <c:v>0.37507126495854626</c:v>
                </c:pt>
                <c:pt idx="879">
                  <c:v>0.37507126495854626</c:v>
                </c:pt>
                <c:pt idx="880">
                  <c:v>0.37507126495854626</c:v>
                </c:pt>
                <c:pt idx="881">
                  <c:v>0.37507126495854626</c:v>
                </c:pt>
                <c:pt idx="882">
                  <c:v>0.37507126495854626</c:v>
                </c:pt>
                <c:pt idx="883">
                  <c:v>0.37507126495854626</c:v>
                </c:pt>
                <c:pt idx="884">
                  <c:v>0.37507126495854626</c:v>
                </c:pt>
                <c:pt idx="885">
                  <c:v>0.37507126495854626</c:v>
                </c:pt>
                <c:pt idx="886">
                  <c:v>0.37507126495854626</c:v>
                </c:pt>
                <c:pt idx="887">
                  <c:v>0.37507126495854626</c:v>
                </c:pt>
                <c:pt idx="888">
                  <c:v>0.41115031008733299</c:v>
                </c:pt>
                <c:pt idx="889">
                  <c:v>0.41115031008733299</c:v>
                </c:pt>
                <c:pt idx="890">
                  <c:v>0.41115031008733299</c:v>
                </c:pt>
                <c:pt idx="891">
                  <c:v>0.41115031008733299</c:v>
                </c:pt>
                <c:pt idx="892">
                  <c:v>0.41115031008733299</c:v>
                </c:pt>
                <c:pt idx="893">
                  <c:v>0.41115031008733299</c:v>
                </c:pt>
                <c:pt idx="894">
                  <c:v>0.41115031008733299</c:v>
                </c:pt>
                <c:pt idx="895">
                  <c:v>0.41115031008733299</c:v>
                </c:pt>
                <c:pt idx="896">
                  <c:v>0.41115031008733299</c:v>
                </c:pt>
                <c:pt idx="897">
                  <c:v>0.41115031008733299</c:v>
                </c:pt>
                <c:pt idx="898">
                  <c:v>0.41115031008733299</c:v>
                </c:pt>
                <c:pt idx="899">
                  <c:v>0.41115031008733299</c:v>
                </c:pt>
                <c:pt idx="900">
                  <c:v>0.41115031008733299</c:v>
                </c:pt>
                <c:pt idx="901">
                  <c:v>0.41115031008733299</c:v>
                </c:pt>
                <c:pt idx="902">
                  <c:v>0.41115031008733299</c:v>
                </c:pt>
                <c:pt idx="903">
                  <c:v>0.41115031008733299</c:v>
                </c:pt>
                <c:pt idx="904">
                  <c:v>0.41115031008733299</c:v>
                </c:pt>
                <c:pt idx="905">
                  <c:v>0.41115031008733299</c:v>
                </c:pt>
                <c:pt idx="906">
                  <c:v>0.41115031008733299</c:v>
                </c:pt>
                <c:pt idx="907">
                  <c:v>0.41115031008733299</c:v>
                </c:pt>
                <c:pt idx="908">
                  <c:v>0.41115031008733299</c:v>
                </c:pt>
                <c:pt idx="909">
                  <c:v>0.41115031008733299</c:v>
                </c:pt>
                <c:pt idx="910">
                  <c:v>0.41115031008733299</c:v>
                </c:pt>
                <c:pt idx="911">
                  <c:v>0.41115031008733299</c:v>
                </c:pt>
                <c:pt idx="912">
                  <c:v>0.41115031008733299</c:v>
                </c:pt>
                <c:pt idx="913">
                  <c:v>0.41115031008733299</c:v>
                </c:pt>
                <c:pt idx="914">
                  <c:v>0.41115031008733299</c:v>
                </c:pt>
                <c:pt idx="915">
                  <c:v>0.41115031008733299</c:v>
                </c:pt>
                <c:pt idx="916">
                  <c:v>0.41115031008733299</c:v>
                </c:pt>
                <c:pt idx="917">
                  <c:v>0.41115031008733299</c:v>
                </c:pt>
                <c:pt idx="918">
                  <c:v>0.41115031008733299</c:v>
                </c:pt>
                <c:pt idx="919">
                  <c:v>0.41115031008733299</c:v>
                </c:pt>
                <c:pt idx="920">
                  <c:v>0.41115031008733299</c:v>
                </c:pt>
                <c:pt idx="921">
                  <c:v>0.41115031008733299</c:v>
                </c:pt>
                <c:pt idx="922">
                  <c:v>0.41115031008733299</c:v>
                </c:pt>
                <c:pt idx="923">
                  <c:v>0.41115031008733299</c:v>
                </c:pt>
                <c:pt idx="924">
                  <c:v>0.42710457397175472</c:v>
                </c:pt>
                <c:pt idx="925">
                  <c:v>0.42710457397175472</c:v>
                </c:pt>
                <c:pt idx="926">
                  <c:v>0.42710457397175472</c:v>
                </c:pt>
                <c:pt idx="927">
                  <c:v>0.42710457397175472</c:v>
                </c:pt>
                <c:pt idx="928">
                  <c:v>0.42710457397175472</c:v>
                </c:pt>
                <c:pt idx="929">
                  <c:v>0.42710457397175472</c:v>
                </c:pt>
                <c:pt idx="930">
                  <c:v>0.42710457397175472</c:v>
                </c:pt>
                <c:pt idx="931">
                  <c:v>0.42710457397175472</c:v>
                </c:pt>
                <c:pt idx="932">
                  <c:v>0.42710457397175472</c:v>
                </c:pt>
                <c:pt idx="933">
                  <c:v>0.42710457397175472</c:v>
                </c:pt>
                <c:pt idx="934">
                  <c:v>0.42710457397175472</c:v>
                </c:pt>
                <c:pt idx="935">
                  <c:v>0.42710457397175472</c:v>
                </c:pt>
                <c:pt idx="936">
                  <c:v>0.42710457397175472</c:v>
                </c:pt>
                <c:pt idx="937">
                  <c:v>0.42710457397175472</c:v>
                </c:pt>
                <c:pt idx="938">
                  <c:v>0.42710457397175472</c:v>
                </c:pt>
                <c:pt idx="939">
                  <c:v>0.42710457397175472</c:v>
                </c:pt>
                <c:pt idx="940">
                  <c:v>0.42710457397175472</c:v>
                </c:pt>
                <c:pt idx="941">
                  <c:v>0.42710457397175472</c:v>
                </c:pt>
                <c:pt idx="942">
                  <c:v>0.42710457397175472</c:v>
                </c:pt>
                <c:pt idx="943">
                  <c:v>0.42710457397175472</c:v>
                </c:pt>
                <c:pt idx="944">
                  <c:v>0.42710457397175472</c:v>
                </c:pt>
                <c:pt idx="945">
                  <c:v>0.42710457397175472</c:v>
                </c:pt>
                <c:pt idx="946">
                  <c:v>0.42710457397175472</c:v>
                </c:pt>
                <c:pt idx="947">
                  <c:v>0.42710457397175472</c:v>
                </c:pt>
                <c:pt idx="948">
                  <c:v>0.42710457397175472</c:v>
                </c:pt>
                <c:pt idx="949">
                  <c:v>0.45737111016119675</c:v>
                </c:pt>
                <c:pt idx="950">
                  <c:v>0.45737111016119675</c:v>
                </c:pt>
                <c:pt idx="951">
                  <c:v>0.45737111016119675</c:v>
                </c:pt>
                <c:pt idx="952">
                  <c:v>0.45737111016119675</c:v>
                </c:pt>
                <c:pt idx="953">
                  <c:v>0.45737111016119675</c:v>
                </c:pt>
                <c:pt idx="954">
                  <c:v>0.45737111016119675</c:v>
                </c:pt>
                <c:pt idx="955">
                  <c:v>0.45737111016119675</c:v>
                </c:pt>
                <c:pt idx="956">
                  <c:v>0.45737111016119675</c:v>
                </c:pt>
                <c:pt idx="957">
                  <c:v>0.45737111016119675</c:v>
                </c:pt>
                <c:pt idx="958">
                  <c:v>0.45737111016119675</c:v>
                </c:pt>
                <c:pt idx="959">
                  <c:v>0.45737111016119675</c:v>
                </c:pt>
                <c:pt idx="960">
                  <c:v>0.45737111016119675</c:v>
                </c:pt>
                <c:pt idx="961">
                  <c:v>0.45737111016119675</c:v>
                </c:pt>
                <c:pt idx="962">
                  <c:v>0.45737111016119675</c:v>
                </c:pt>
                <c:pt idx="963">
                  <c:v>0.45737111016119675</c:v>
                </c:pt>
                <c:pt idx="964">
                  <c:v>0.45737111016119675</c:v>
                </c:pt>
                <c:pt idx="965">
                  <c:v>0.45737111016119675</c:v>
                </c:pt>
                <c:pt idx="966">
                  <c:v>0.45737111016119675</c:v>
                </c:pt>
                <c:pt idx="967">
                  <c:v>0.48998876952706377</c:v>
                </c:pt>
                <c:pt idx="968">
                  <c:v>0.48998876952706377</c:v>
                </c:pt>
                <c:pt idx="969">
                  <c:v>0.48998876952706377</c:v>
                </c:pt>
                <c:pt idx="970">
                  <c:v>0.48998876952706377</c:v>
                </c:pt>
                <c:pt idx="971">
                  <c:v>0.48998876952706377</c:v>
                </c:pt>
                <c:pt idx="972">
                  <c:v>0.48998876952706377</c:v>
                </c:pt>
                <c:pt idx="973">
                  <c:v>0.48998876952706377</c:v>
                </c:pt>
                <c:pt idx="974">
                  <c:v>0.48998876952706377</c:v>
                </c:pt>
                <c:pt idx="975">
                  <c:v>0.48998876952706377</c:v>
                </c:pt>
                <c:pt idx="976">
                  <c:v>0.48998876952706377</c:v>
                </c:pt>
                <c:pt idx="977">
                  <c:v>0.48998876952706377</c:v>
                </c:pt>
                <c:pt idx="978">
                  <c:v>0.48998876952706377</c:v>
                </c:pt>
                <c:pt idx="979">
                  <c:v>0.48998876952706377</c:v>
                </c:pt>
                <c:pt idx="980">
                  <c:v>0.48998876952706377</c:v>
                </c:pt>
                <c:pt idx="981">
                  <c:v>0.48998876952706377</c:v>
                </c:pt>
                <c:pt idx="982">
                  <c:v>0.48998876952706377</c:v>
                </c:pt>
                <c:pt idx="983">
                  <c:v>0.48998876952706377</c:v>
                </c:pt>
                <c:pt idx="984">
                  <c:v>0.48998876952706377</c:v>
                </c:pt>
                <c:pt idx="985">
                  <c:v>0.48998876952706377</c:v>
                </c:pt>
                <c:pt idx="986">
                  <c:v>0.48998876952706377</c:v>
                </c:pt>
                <c:pt idx="987">
                  <c:v>0.48998876952706377</c:v>
                </c:pt>
                <c:pt idx="988">
                  <c:v>0.48998876952706377</c:v>
                </c:pt>
                <c:pt idx="989">
                  <c:v>0.48998876952706377</c:v>
                </c:pt>
                <c:pt idx="990">
                  <c:v>0.48998876952706377</c:v>
                </c:pt>
                <c:pt idx="991">
                  <c:v>0.48998876952706377</c:v>
                </c:pt>
                <c:pt idx="992">
                  <c:v>0.48998876952706377</c:v>
                </c:pt>
                <c:pt idx="993">
                  <c:v>0.48998876952706377</c:v>
                </c:pt>
                <c:pt idx="994">
                  <c:v>0.48998876952706377</c:v>
                </c:pt>
                <c:pt idx="995">
                  <c:v>0.48998876952706377</c:v>
                </c:pt>
                <c:pt idx="996">
                  <c:v>0.48998876952706377</c:v>
                </c:pt>
                <c:pt idx="997">
                  <c:v>0.48998876952706377</c:v>
                </c:pt>
                <c:pt idx="998">
                  <c:v>0.48998876952706377</c:v>
                </c:pt>
                <c:pt idx="999">
                  <c:v>0.48998876952706377</c:v>
                </c:pt>
                <c:pt idx="1000">
                  <c:v>0.48998876952706377</c:v>
                </c:pt>
                <c:pt idx="1001">
                  <c:v>0.48998876952706377</c:v>
                </c:pt>
                <c:pt idx="1002">
                  <c:v>0.48998876952706377</c:v>
                </c:pt>
                <c:pt idx="1003">
                  <c:v>0.48998876952706377</c:v>
                </c:pt>
                <c:pt idx="1004">
                  <c:v>0.48998876952706377</c:v>
                </c:pt>
                <c:pt idx="1005">
                  <c:v>0.48998876952706377</c:v>
                </c:pt>
                <c:pt idx="1006">
                  <c:v>0.48998876952706377</c:v>
                </c:pt>
                <c:pt idx="1007">
                  <c:v>0.48998876952706377</c:v>
                </c:pt>
                <c:pt idx="1008">
                  <c:v>0.48998876952706377</c:v>
                </c:pt>
                <c:pt idx="1009">
                  <c:v>0.48998876952706377</c:v>
                </c:pt>
                <c:pt idx="1010">
                  <c:v>0.48998876952706377</c:v>
                </c:pt>
                <c:pt idx="1011">
                  <c:v>0.48998876952706377</c:v>
                </c:pt>
                <c:pt idx="1012">
                  <c:v>0.48998876952706377</c:v>
                </c:pt>
                <c:pt idx="1013">
                  <c:v>0.48998876952706377</c:v>
                </c:pt>
                <c:pt idx="1014">
                  <c:v>0.48998876952706377</c:v>
                </c:pt>
                <c:pt idx="1015">
                  <c:v>0.48998876952706377</c:v>
                </c:pt>
                <c:pt idx="1016">
                  <c:v>0.48998876952706377</c:v>
                </c:pt>
                <c:pt idx="1017">
                  <c:v>0.48998876952706377</c:v>
                </c:pt>
                <c:pt idx="1018">
                  <c:v>0.48998876952706377</c:v>
                </c:pt>
                <c:pt idx="1019">
                  <c:v>0.48998876952706377</c:v>
                </c:pt>
                <c:pt idx="1020">
                  <c:v>0.48998876952706377</c:v>
                </c:pt>
                <c:pt idx="1021">
                  <c:v>0.48998876952706377</c:v>
                </c:pt>
                <c:pt idx="1022">
                  <c:v>0.48998876952706377</c:v>
                </c:pt>
                <c:pt idx="1023">
                  <c:v>0.48998876952706377</c:v>
                </c:pt>
                <c:pt idx="1024">
                  <c:v>0.48998876952706377</c:v>
                </c:pt>
                <c:pt idx="1025">
                  <c:v>0.48998876952706377</c:v>
                </c:pt>
                <c:pt idx="1026">
                  <c:v>0.48998876952706377</c:v>
                </c:pt>
                <c:pt idx="1027">
                  <c:v>0.48998876952706377</c:v>
                </c:pt>
                <c:pt idx="1028">
                  <c:v>0.48998876952706377</c:v>
                </c:pt>
                <c:pt idx="1029">
                  <c:v>0.48998876952706377</c:v>
                </c:pt>
                <c:pt idx="1030">
                  <c:v>0.48998876952706377</c:v>
                </c:pt>
                <c:pt idx="1031">
                  <c:v>0.48998876952706377</c:v>
                </c:pt>
                <c:pt idx="1032">
                  <c:v>0.48998876952706377</c:v>
                </c:pt>
                <c:pt idx="1033">
                  <c:v>0.48998876952706377</c:v>
                </c:pt>
                <c:pt idx="1034">
                  <c:v>0.48998876952706377</c:v>
                </c:pt>
                <c:pt idx="1035">
                  <c:v>0.48998876952706377</c:v>
                </c:pt>
                <c:pt idx="1036">
                  <c:v>0.48998876952706377</c:v>
                </c:pt>
                <c:pt idx="1037">
                  <c:v>0.48998876952706377</c:v>
                </c:pt>
                <c:pt idx="1038">
                  <c:v>0.48998876952706377</c:v>
                </c:pt>
                <c:pt idx="1039">
                  <c:v>0.48998876952706377</c:v>
                </c:pt>
                <c:pt idx="1040">
                  <c:v>0.48998876952706377</c:v>
                </c:pt>
                <c:pt idx="1041">
                  <c:v>0.48998876952706377</c:v>
                </c:pt>
                <c:pt idx="1042">
                  <c:v>0.48998876952706377</c:v>
                </c:pt>
                <c:pt idx="1043">
                  <c:v>0.48998876952706377</c:v>
                </c:pt>
                <c:pt idx="1044">
                  <c:v>0.48998876952706377</c:v>
                </c:pt>
                <c:pt idx="1045">
                  <c:v>0.48998876952706377</c:v>
                </c:pt>
                <c:pt idx="1046">
                  <c:v>0.48998876952706377</c:v>
                </c:pt>
                <c:pt idx="1047">
                  <c:v>0.48998876952706377</c:v>
                </c:pt>
                <c:pt idx="1048">
                  <c:v>0.5222718538062191</c:v>
                </c:pt>
                <c:pt idx="1049">
                  <c:v>0.5222718538062191</c:v>
                </c:pt>
                <c:pt idx="1050">
                  <c:v>0.5222718538062191</c:v>
                </c:pt>
                <c:pt idx="1051">
                  <c:v>0.5222718538062191</c:v>
                </c:pt>
                <c:pt idx="1052">
                  <c:v>0.5222718538062191</c:v>
                </c:pt>
                <c:pt idx="1053">
                  <c:v>0.5222718538062191</c:v>
                </c:pt>
                <c:pt idx="1054">
                  <c:v>0.5222718538062191</c:v>
                </c:pt>
                <c:pt idx="1055">
                  <c:v>0.5222718538062191</c:v>
                </c:pt>
                <c:pt idx="1056">
                  <c:v>0.5222718538062191</c:v>
                </c:pt>
                <c:pt idx="1057">
                  <c:v>0.5222718538062191</c:v>
                </c:pt>
                <c:pt idx="1058">
                  <c:v>0.5222718538062191</c:v>
                </c:pt>
                <c:pt idx="1059">
                  <c:v>0.5222718538062191</c:v>
                </c:pt>
                <c:pt idx="1060">
                  <c:v>0.5222718538062191</c:v>
                </c:pt>
                <c:pt idx="1061">
                  <c:v>0.5222718538062191</c:v>
                </c:pt>
                <c:pt idx="1062">
                  <c:v>0.5222718538062191</c:v>
                </c:pt>
                <c:pt idx="1063">
                  <c:v>0.5222718538062191</c:v>
                </c:pt>
                <c:pt idx="1064">
                  <c:v>0.5222718538062191</c:v>
                </c:pt>
                <c:pt idx="1065">
                  <c:v>0.5222718538062191</c:v>
                </c:pt>
                <c:pt idx="1066">
                  <c:v>0.5222718538062191</c:v>
                </c:pt>
                <c:pt idx="1067">
                  <c:v>0.5222718538062191</c:v>
                </c:pt>
                <c:pt idx="1068">
                  <c:v>0.5222718538062191</c:v>
                </c:pt>
                <c:pt idx="1069">
                  <c:v>0.5222718538062191</c:v>
                </c:pt>
                <c:pt idx="1070">
                  <c:v>0.5222718538062191</c:v>
                </c:pt>
                <c:pt idx="1071">
                  <c:v>0.5222718538062191</c:v>
                </c:pt>
                <c:pt idx="1072">
                  <c:v>0.5222718538062191</c:v>
                </c:pt>
                <c:pt idx="1073">
                  <c:v>0.5222718538062191</c:v>
                </c:pt>
                <c:pt idx="1074">
                  <c:v>0.5222718538062191</c:v>
                </c:pt>
                <c:pt idx="1075">
                  <c:v>0.5222718538062191</c:v>
                </c:pt>
                <c:pt idx="1076">
                  <c:v>0.5222718538062191</c:v>
                </c:pt>
                <c:pt idx="1077">
                  <c:v>0.5222718538062191</c:v>
                </c:pt>
                <c:pt idx="1078">
                  <c:v>0.5222718538062191</c:v>
                </c:pt>
                <c:pt idx="1079">
                  <c:v>0.5222718538062191</c:v>
                </c:pt>
                <c:pt idx="1080">
                  <c:v>0.5222718538062191</c:v>
                </c:pt>
                <c:pt idx="1081">
                  <c:v>0.5222718538062191</c:v>
                </c:pt>
                <c:pt idx="1082">
                  <c:v>0.52867654269331465</c:v>
                </c:pt>
                <c:pt idx="1083">
                  <c:v>0.52867654269331465</c:v>
                </c:pt>
                <c:pt idx="1084">
                  <c:v>0.52867654269331465</c:v>
                </c:pt>
                <c:pt idx="1085">
                  <c:v>0.52867654269331465</c:v>
                </c:pt>
                <c:pt idx="1086">
                  <c:v>0.52867654269331465</c:v>
                </c:pt>
                <c:pt idx="1087">
                  <c:v>0.52867654269331465</c:v>
                </c:pt>
                <c:pt idx="1088">
                  <c:v>0.52867654269331465</c:v>
                </c:pt>
                <c:pt idx="1089">
                  <c:v>0.52867654269331465</c:v>
                </c:pt>
                <c:pt idx="1090">
                  <c:v>0.52867654269331465</c:v>
                </c:pt>
                <c:pt idx="1091">
                  <c:v>0.52867654269331465</c:v>
                </c:pt>
                <c:pt idx="1092">
                  <c:v>0.52867654269331465</c:v>
                </c:pt>
                <c:pt idx="1093">
                  <c:v>0.52867654269331465</c:v>
                </c:pt>
                <c:pt idx="1094">
                  <c:v>0.52867654269331465</c:v>
                </c:pt>
                <c:pt idx="1095">
                  <c:v>0.52867654269331465</c:v>
                </c:pt>
                <c:pt idx="1096">
                  <c:v>0.52867654269331465</c:v>
                </c:pt>
                <c:pt idx="1097">
                  <c:v>0.53672849017369895</c:v>
                </c:pt>
                <c:pt idx="1098">
                  <c:v>0.53672849017369895</c:v>
                </c:pt>
                <c:pt idx="1099">
                  <c:v>0.53672849017369895</c:v>
                </c:pt>
                <c:pt idx="1100">
                  <c:v>0.53672849017369895</c:v>
                </c:pt>
                <c:pt idx="1101">
                  <c:v>0.53672849017369895</c:v>
                </c:pt>
                <c:pt idx="1102">
                  <c:v>0.53672849017369895</c:v>
                </c:pt>
                <c:pt idx="1103">
                  <c:v>0.53672849017369895</c:v>
                </c:pt>
                <c:pt idx="1104">
                  <c:v>0.53672849017369895</c:v>
                </c:pt>
                <c:pt idx="1105">
                  <c:v>0.53672849017369895</c:v>
                </c:pt>
                <c:pt idx="1106">
                  <c:v>0.53672849017369895</c:v>
                </c:pt>
                <c:pt idx="1107">
                  <c:v>0.54169396751605869</c:v>
                </c:pt>
                <c:pt idx="1108">
                  <c:v>0.54169396751605869</c:v>
                </c:pt>
                <c:pt idx="1109">
                  <c:v>0.54169396751605869</c:v>
                </c:pt>
                <c:pt idx="1110">
                  <c:v>0.54169396751605869</c:v>
                </c:pt>
                <c:pt idx="1111">
                  <c:v>0.54169396751605869</c:v>
                </c:pt>
                <c:pt idx="1112">
                  <c:v>0.54169396751605869</c:v>
                </c:pt>
                <c:pt idx="1113">
                  <c:v>0.54169396751605869</c:v>
                </c:pt>
                <c:pt idx="1114">
                  <c:v>0.54169396751605869</c:v>
                </c:pt>
                <c:pt idx="1115">
                  <c:v>0.54169396751605869</c:v>
                </c:pt>
                <c:pt idx="1116">
                  <c:v>0.54169396751605869</c:v>
                </c:pt>
                <c:pt idx="1117">
                  <c:v>0.59743393755253471</c:v>
                </c:pt>
                <c:pt idx="1118">
                  <c:v>0.59743393755253471</c:v>
                </c:pt>
                <c:pt idx="1119">
                  <c:v>0.59743393755253471</c:v>
                </c:pt>
                <c:pt idx="1120">
                  <c:v>0.59743393755253471</c:v>
                </c:pt>
                <c:pt idx="1121">
                  <c:v>0.59743393755253471</c:v>
                </c:pt>
                <c:pt idx="1122">
                  <c:v>0.59743393755253471</c:v>
                </c:pt>
                <c:pt idx="1123">
                  <c:v>0.59743393755253471</c:v>
                </c:pt>
                <c:pt idx="1124">
                  <c:v>0.59743393755253471</c:v>
                </c:pt>
                <c:pt idx="1125">
                  <c:v>0.59743393755253471</c:v>
                </c:pt>
                <c:pt idx="1126">
                  <c:v>0.59743393755253471</c:v>
                </c:pt>
                <c:pt idx="1127">
                  <c:v>0.59743393755253471</c:v>
                </c:pt>
                <c:pt idx="1128">
                  <c:v>0.59743393755253471</c:v>
                </c:pt>
                <c:pt idx="1129">
                  <c:v>0.59743393755253471</c:v>
                </c:pt>
                <c:pt idx="1130">
                  <c:v>0.59743393755253471</c:v>
                </c:pt>
                <c:pt idx="1131">
                  <c:v>0.59743393755253471</c:v>
                </c:pt>
                <c:pt idx="1132">
                  <c:v>0.59743393755253471</c:v>
                </c:pt>
                <c:pt idx="1133">
                  <c:v>0.59743393755253471</c:v>
                </c:pt>
                <c:pt idx="1134">
                  <c:v>0.59743393755253471</c:v>
                </c:pt>
                <c:pt idx="1135">
                  <c:v>0.59743393755253471</c:v>
                </c:pt>
                <c:pt idx="1136">
                  <c:v>0.59743393755253471</c:v>
                </c:pt>
                <c:pt idx="1137">
                  <c:v>0.59743393755253471</c:v>
                </c:pt>
                <c:pt idx="1138">
                  <c:v>0.59743393755253471</c:v>
                </c:pt>
                <c:pt idx="1139">
                  <c:v>0.59743393755253471</c:v>
                </c:pt>
                <c:pt idx="1140">
                  <c:v>0.59743393755253471</c:v>
                </c:pt>
                <c:pt idx="1141">
                  <c:v>0.59743393755253471</c:v>
                </c:pt>
                <c:pt idx="1142">
                  <c:v>0.59743393755253471</c:v>
                </c:pt>
                <c:pt idx="1143">
                  <c:v>0.59743393755253471</c:v>
                </c:pt>
                <c:pt idx="1144">
                  <c:v>0.59743393755253471</c:v>
                </c:pt>
                <c:pt idx="1145">
                  <c:v>0.59743393755253471</c:v>
                </c:pt>
                <c:pt idx="1146">
                  <c:v>0.60307251532873374</c:v>
                </c:pt>
                <c:pt idx="1147">
                  <c:v>0.60307251532873374</c:v>
                </c:pt>
                <c:pt idx="1148">
                  <c:v>0.60307251532873374</c:v>
                </c:pt>
                <c:pt idx="1149">
                  <c:v>0.60307251532873374</c:v>
                </c:pt>
                <c:pt idx="1150">
                  <c:v>0.60307251532873374</c:v>
                </c:pt>
                <c:pt idx="1151">
                  <c:v>0.60307251532873374</c:v>
                </c:pt>
                <c:pt idx="1152">
                  <c:v>0.60307251532873374</c:v>
                </c:pt>
                <c:pt idx="1153">
                  <c:v>0.60307251532873374</c:v>
                </c:pt>
                <c:pt idx="1154">
                  <c:v>0.60307251532873374</c:v>
                </c:pt>
                <c:pt idx="1155">
                  <c:v>0.60307251532873374</c:v>
                </c:pt>
                <c:pt idx="1156">
                  <c:v>0.60307251532873374</c:v>
                </c:pt>
                <c:pt idx="1157">
                  <c:v>0.60307251532873374</c:v>
                </c:pt>
                <c:pt idx="1158">
                  <c:v>0.60307251532873374</c:v>
                </c:pt>
                <c:pt idx="1159">
                  <c:v>0.60307251532873374</c:v>
                </c:pt>
                <c:pt idx="1160">
                  <c:v>0.60307251532873374</c:v>
                </c:pt>
                <c:pt idx="1161">
                  <c:v>0.60307251532873374</c:v>
                </c:pt>
                <c:pt idx="1162">
                  <c:v>0.60307251532873374</c:v>
                </c:pt>
                <c:pt idx="1163">
                  <c:v>0.60307251532873374</c:v>
                </c:pt>
                <c:pt idx="1164">
                  <c:v>0.60307251532873374</c:v>
                </c:pt>
                <c:pt idx="1165">
                  <c:v>0.60307251532873374</c:v>
                </c:pt>
                <c:pt idx="1166">
                  <c:v>0.60307251532873374</c:v>
                </c:pt>
                <c:pt idx="1167">
                  <c:v>0.60307251532873374</c:v>
                </c:pt>
                <c:pt idx="1168">
                  <c:v>0.60307251532873374</c:v>
                </c:pt>
                <c:pt idx="1169">
                  <c:v>0.60307251532873374</c:v>
                </c:pt>
                <c:pt idx="1170">
                  <c:v>0.60307251532873374</c:v>
                </c:pt>
                <c:pt idx="1171">
                  <c:v>0.60307251532873374</c:v>
                </c:pt>
                <c:pt idx="1172">
                  <c:v>0.60307251532873374</c:v>
                </c:pt>
                <c:pt idx="1173">
                  <c:v>0.60307251532873374</c:v>
                </c:pt>
                <c:pt idx="1174">
                  <c:v>0.60307251532873374</c:v>
                </c:pt>
                <c:pt idx="1175">
                  <c:v>0.60307251532873374</c:v>
                </c:pt>
                <c:pt idx="1176">
                  <c:v>0.60307251532873374</c:v>
                </c:pt>
                <c:pt idx="1177">
                  <c:v>0.60307251532873374</c:v>
                </c:pt>
                <c:pt idx="1178">
                  <c:v>0.60307251532873374</c:v>
                </c:pt>
                <c:pt idx="1179">
                  <c:v>0.60307251532873374</c:v>
                </c:pt>
                <c:pt idx="1180">
                  <c:v>0.60307251532873374</c:v>
                </c:pt>
                <c:pt idx="1181">
                  <c:v>0.60307251532873374</c:v>
                </c:pt>
                <c:pt idx="1182">
                  <c:v>0.60307251532873374</c:v>
                </c:pt>
                <c:pt idx="1183">
                  <c:v>0.60307251532873374</c:v>
                </c:pt>
                <c:pt idx="1184">
                  <c:v>0.60307251532873374</c:v>
                </c:pt>
                <c:pt idx="1185">
                  <c:v>0.60307251532873374</c:v>
                </c:pt>
                <c:pt idx="1186">
                  <c:v>0.60307251532873374</c:v>
                </c:pt>
                <c:pt idx="1187">
                  <c:v>0.60307251532873374</c:v>
                </c:pt>
                <c:pt idx="1188">
                  <c:v>0.60307251532873374</c:v>
                </c:pt>
                <c:pt idx="1189">
                  <c:v>0.60307251532873374</c:v>
                </c:pt>
                <c:pt idx="1190">
                  <c:v>0.60307251532873374</c:v>
                </c:pt>
                <c:pt idx="1191">
                  <c:v>0.60307251532873374</c:v>
                </c:pt>
                <c:pt idx="1192">
                  <c:v>0.60307251532873374</c:v>
                </c:pt>
                <c:pt idx="1193">
                  <c:v>0.60307251532873374</c:v>
                </c:pt>
                <c:pt idx="1194">
                  <c:v>0.60307251532873374</c:v>
                </c:pt>
                <c:pt idx="1195">
                  <c:v>0.60307251532873374</c:v>
                </c:pt>
                <c:pt idx="1196">
                  <c:v>0.60307251532873374</c:v>
                </c:pt>
                <c:pt idx="1197">
                  <c:v>0.60307251532873374</c:v>
                </c:pt>
                <c:pt idx="1198">
                  <c:v>0.60307251532873374</c:v>
                </c:pt>
                <c:pt idx="1199">
                  <c:v>0.60307251532873374</c:v>
                </c:pt>
                <c:pt idx="1200">
                  <c:v>0.60307251532873374</c:v>
                </c:pt>
                <c:pt idx="1201">
                  <c:v>0.60307251532873374</c:v>
                </c:pt>
                <c:pt idx="1202">
                  <c:v>0.60307251532873374</c:v>
                </c:pt>
                <c:pt idx="1203">
                  <c:v>0.60307251532873374</c:v>
                </c:pt>
                <c:pt idx="1204">
                  <c:v>0.60307251532873374</c:v>
                </c:pt>
                <c:pt idx="1205">
                  <c:v>0.60307251532873374</c:v>
                </c:pt>
                <c:pt idx="1206">
                  <c:v>0.60307251532873374</c:v>
                </c:pt>
                <c:pt idx="1207">
                  <c:v>0.60307251532873374</c:v>
                </c:pt>
                <c:pt idx="1208">
                  <c:v>0.60307251532873374</c:v>
                </c:pt>
                <c:pt idx="1209">
                  <c:v>0.60307251532873374</c:v>
                </c:pt>
                <c:pt idx="1210">
                  <c:v>0.60307251532873374</c:v>
                </c:pt>
                <c:pt idx="1211">
                  <c:v>0.60307251532873374</c:v>
                </c:pt>
                <c:pt idx="1212">
                  <c:v>0.64249216401561293</c:v>
                </c:pt>
                <c:pt idx="1213">
                  <c:v>0.64249216401561293</c:v>
                </c:pt>
                <c:pt idx="1214">
                  <c:v>0.64249216401561293</c:v>
                </c:pt>
                <c:pt idx="1215">
                  <c:v>0.64249216401561293</c:v>
                </c:pt>
                <c:pt idx="1216">
                  <c:v>0.64249216401561293</c:v>
                </c:pt>
                <c:pt idx="1217">
                  <c:v>0.64249216401561293</c:v>
                </c:pt>
                <c:pt idx="1218">
                  <c:v>0.64249216401561293</c:v>
                </c:pt>
                <c:pt idx="1219">
                  <c:v>0.64249216401561293</c:v>
                </c:pt>
                <c:pt idx="1220">
                  <c:v>0.64249216401561293</c:v>
                </c:pt>
                <c:pt idx="1221">
                  <c:v>0.64249216401561293</c:v>
                </c:pt>
                <c:pt idx="1222">
                  <c:v>0.64249216401561293</c:v>
                </c:pt>
                <c:pt idx="1223">
                  <c:v>0.64249216401561293</c:v>
                </c:pt>
                <c:pt idx="1224">
                  <c:v>0.64249216401561293</c:v>
                </c:pt>
                <c:pt idx="1225">
                  <c:v>0.64249216401561293</c:v>
                </c:pt>
                <c:pt idx="1226">
                  <c:v>0.64249216401561293</c:v>
                </c:pt>
                <c:pt idx="1227">
                  <c:v>0.64249216401561293</c:v>
                </c:pt>
                <c:pt idx="1228">
                  <c:v>0.64249216401561293</c:v>
                </c:pt>
                <c:pt idx="1229">
                  <c:v>0.64249216401561293</c:v>
                </c:pt>
                <c:pt idx="1230">
                  <c:v>0.64249216401561293</c:v>
                </c:pt>
                <c:pt idx="1231">
                  <c:v>0.64249216401561293</c:v>
                </c:pt>
                <c:pt idx="1232">
                  <c:v>0.64249216401561293</c:v>
                </c:pt>
                <c:pt idx="1233">
                  <c:v>0.64249216401561293</c:v>
                </c:pt>
                <c:pt idx="1234">
                  <c:v>0.64249216401561293</c:v>
                </c:pt>
                <c:pt idx="1235">
                  <c:v>0.64249216401561293</c:v>
                </c:pt>
                <c:pt idx="1236">
                  <c:v>0.64249216401561293</c:v>
                </c:pt>
                <c:pt idx="1237">
                  <c:v>0.64249216401561293</c:v>
                </c:pt>
                <c:pt idx="1238">
                  <c:v>0.64249216401561293</c:v>
                </c:pt>
                <c:pt idx="1239">
                  <c:v>0.64249216401561293</c:v>
                </c:pt>
                <c:pt idx="1240">
                  <c:v>0.64249216401561293</c:v>
                </c:pt>
                <c:pt idx="1241">
                  <c:v>0.64249216401561293</c:v>
                </c:pt>
                <c:pt idx="1242">
                  <c:v>0.64249216401561293</c:v>
                </c:pt>
                <c:pt idx="1243">
                  <c:v>0.64249216401561293</c:v>
                </c:pt>
                <c:pt idx="1244">
                  <c:v>0.64249216401561293</c:v>
                </c:pt>
                <c:pt idx="1245">
                  <c:v>0.64249216401561293</c:v>
                </c:pt>
                <c:pt idx="1246">
                  <c:v>0.64249216401561293</c:v>
                </c:pt>
                <c:pt idx="1247">
                  <c:v>0.64249216401561293</c:v>
                </c:pt>
                <c:pt idx="1248">
                  <c:v>0.64249216401561293</c:v>
                </c:pt>
                <c:pt idx="1249">
                  <c:v>0.64249216401561293</c:v>
                </c:pt>
                <c:pt idx="1250">
                  <c:v>0.64249216401561293</c:v>
                </c:pt>
                <c:pt idx="1251">
                  <c:v>0.64249216401561293</c:v>
                </c:pt>
                <c:pt idx="1252">
                  <c:v>0.64249216401561293</c:v>
                </c:pt>
                <c:pt idx="1253">
                  <c:v>0.64249216401561293</c:v>
                </c:pt>
                <c:pt idx="1254">
                  <c:v>0.64249216401561293</c:v>
                </c:pt>
                <c:pt idx="1255">
                  <c:v>0.64249216401561293</c:v>
                </c:pt>
                <c:pt idx="1256">
                  <c:v>0.64249216401561293</c:v>
                </c:pt>
                <c:pt idx="1257">
                  <c:v>0.64249216401561293</c:v>
                </c:pt>
                <c:pt idx="1258">
                  <c:v>0.64249216401561293</c:v>
                </c:pt>
                <c:pt idx="1259">
                  <c:v>0.64249216401561293</c:v>
                </c:pt>
                <c:pt idx="1260">
                  <c:v>0.64249216401561293</c:v>
                </c:pt>
                <c:pt idx="1261">
                  <c:v>0.64249216401561293</c:v>
                </c:pt>
                <c:pt idx="1262">
                  <c:v>0.64249216401561293</c:v>
                </c:pt>
                <c:pt idx="1263">
                  <c:v>0.64249216401561293</c:v>
                </c:pt>
                <c:pt idx="1264">
                  <c:v>0.64249216401561293</c:v>
                </c:pt>
                <c:pt idx="1265">
                  <c:v>0.64249216401561293</c:v>
                </c:pt>
                <c:pt idx="1266">
                  <c:v>0.64249216401561293</c:v>
                </c:pt>
                <c:pt idx="1267">
                  <c:v>0.64249216401561293</c:v>
                </c:pt>
                <c:pt idx="1268">
                  <c:v>0.64249216401561293</c:v>
                </c:pt>
                <c:pt idx="1269">
                  <c:v>0.64645140229575426</c:v>
                </c:pt>
                <c:pt idx="1270">
                  <c:v>0.64645140229575426</c:v>
                </c:pt>
                <c:pt idx="1271">
                  <c:v>0.64645140229575426</c:v>
                </c:pt>
                <c:pt idx="1272">
                  <c:v>0.64645140229575426</c:v>
                </c:pt>
                <c:pt idx="1273">
                  <c:v>0.64645140229575426</c:v>
                </c:pt>
                <c:pt idx="1274">
                  <c:v>0.64645140229575426</c:v>
                </c:pt>
                <c:pt idx="1275">
                  <c:v>0.64645140229575426</c:v>
                </c:pt>
                <c:pt idx="1276">
                  <c:v>0.64645140229575426</c:v>
                </c:pt>
                <c:pt idx="1277">
                  <c:v>0.64645140229575426</c:v>
                </c:pt>
                <c:pt idx="1278">
                  <c:v>0.64645140229575426</c:v>
                </c:pt>
                <c:pt idx="1279">
                  <c:v>0.64645140229575426</c:v>
                </c:pt>
                <c:pt idx="1280">
                  <c:v>0.64645140229575426</c:v>
                </c:pt>
                <c:pt idx="1281">
                  <c:v>0.64645140229575426</c:v>
                </c:pt>
                <c:pt idx="1282">
                  <c:v>0.64645140229575426</c:v>
                </c:pt>
                <c:pt idx="1283">
                  <c:v>0.64645140229575426</c:v>
                </c:pt>
                <c:pt idx="1284">
                  <c:v>0.64645140229575426</c:v>
                </c:pt>
                <c:pt idx="1285">
                  <c:v>0.65394576453323927</c:v>
                </c:pt>
                <c:pt idx="1286">
                  <c:v>0.65394576453323927</c:v>
                </c:pt>
                <c:pt idx="1287">
                  <c:v>0.65394576453323927</c:v>
                </c:pt>
                <c:pt idx="1288">
                  <c:v>0.65394576453323927</c:v>
                </c:pt>
                <c:pt idx="1289">
                  <c:v>0.65394576453323927</c:v>
                </c:pt>
                <c:pt idx="1290">
                  <c:v>0.65394576453323927</c:v>
                </c:pt>
                <c:pt idx="1291">
                  <c:v>0.65394576453323927</c:v>
                </c:pt>
                <c:pt idx="1292">
                  <c:v>0.65394576453323927</c:v>
                </c:pt>
                <c:pt idx="1293">
                  <c:v>0.65394576453323927</c:v>
                </c:pt>
                <c:pt idx="1294">
                  <c:v>0.65394576453323927</c:v>
                </c:pt>
                <c:pt idx="1295">
                  <c:v>0.65394576453323927</c:v>
                </c:pt>
                <c:pt idx="1296">
                  <c:v>0.65394576453323927</c:v>
                </c:pt>
                <c:pt idx="1297">
                  <c:v>0.65394576453323927</c:v>
                </c:pt>
                <c:pt idx="1298">
                  <c:v>0.65394576453323927</c:v>
                </c:pt>
                <c:pt idx="1299">
                  <c:v>0.65394576453323927</c:v>
                </c:pt>
                <c:pt idx="1300">
                  <c:v>0.65394576453323927</c:v>
                </c:pt>
                <c:pt idx="1301">
                  <c:v>0.65394576453323927</c:v>
                </c:pt>
                <c:pt idx="1302">
                  <c:v>0.65394576453323927</c:v>
                </c:pt>
                <c:pt idx="1303">
                  <c:v>0.65394576453323927</c:v>
                </c:pt>
                <c:pt idx="1304">
                  <c:v>0.65394576453323927</c:v>
                </c:pt>
                <c:pt idx="1305">
                  <c:v>0.65394576453323927</c:v>
                </c:pt>
                <c:pt idx="1306">
                  <c:v>0.65394576453323927</c:v>
                </c:pt>
                <c:pt idx="1307">
                  <c:v>0.65394576453323927</c:v>
                </c:pt>
                <c:pt idx="1308">
                  <c:v>0.6587711871881381</c:v>
                </c:pt>
                <c:pt idx="1309">
                  <c:v>0.6587711871881381</c:v>
                </c:pt>
                <c:pt idx="1310">
                  <c:v>0.6587711871881381</c:v>
                </c:pt>
                <c:pt idx="1311">
                  <c:v>0.6587711871881381</c:v>
                </c:pt>
                <c:pt idx="1312">
                  <c:v>0.6587711871881381</c:v>
                </c:pt>
                <c:pt idx="1313">
                  <c:v>0.6587711871881381</c:v>
                </c:pt>
                <c:pt idx="1314">
                  <c:v>0.6587711871881381</c:v>
                </c:pt>
                <c:pt idx="1315">
                  <c:v>0.6587711871881381</c:v>
                </c:pt>
                <c:pt idx="1316">
                  <c:v>0.6587711871881381</c:v>
                </c:pt>
                <c:pt idx="1317">
                  <c:v>0.6587711871881381</c:v>
                </c:pt>
                <c:pt idx="1318">
                  <c:v>0.6587711871881381</c:v>
                </c:pt>
                <c:pt idx="1319">
                  <c:v>0.6587711871881381</c:v>
                </c:pt>
                <c:pt idx="1320">
                  <c:v>0.6587711871881381</c:v>
                </c:pt>
                <c:pt idx="1321">
                  <c:v>0.6587711871881381</c:v>
                </c:pt>
                <c:pt idx="1322">
                  <c:v>0.6587711871881381</c:v>
                </c:pt>
                <c:pt idx="1323">
                  <c:v>0.6587711871881381</c:v>
                </c:pt>
                <c:pt idx="1324">
                  <c:v>0.6587711871881381</c:v>
                </c:pt>
                <c:pt idx="1325">
                  <c:v>0.6587711871881381</c:v>
                </c:pt>
                <c:pt idx="1326">
                  <c:v>0.6587711871881381</c:v>
                </c:pt>
                <c:pt idx="1327">
                  <c:v>0.6587711871881381</c:v>
                </c:pt>
                <c:pt idx="1328">
                  <c:v>0.6587711871881381</c:v>
                </c:pt>
                <c:pt idx="1329">
                  <c:v>0.6587711871881381</c:v>
                </c:pt>
                <c:pt idx="1330">
                  <c:v>0.6587711871881381</c:v>
                </c:pt>
                <c:pt idx="1331">
                  <c:v>0.6587711871881381</c:v>
                </c:pt>
                <c:pt idx="1332">
                  <c:v>0.66108101218749138</c:v>
                </c:pt>
                <c:pt idx="1333">
                  <c:v>0.66108101218749138</c:v>
                </c:pt>
                <c:pt idx="1334">
                  <c:v>0.66108101218749138</c:v>
                </c:pt>
                <c:pt idx="1335">
                  <c:v>0.66108101218749138</c:v>
                </c:pt>
                <c:pt idx="1336">
                  <c:v>0.66108101218749138</c:v>
                </c:pt>
                <c:pt idx="1337">
                  <c:v>0.66108101218749138</c:v>
                </c:pt>
                <c:pt idx="1338">
                  <c:v>0.66108101218749138</c:v>
                </c:pt>
                <c:pt idx="1339">
                  <c:v>0.66108101218749138</c:v>
                </c:pt>
                <c:pt idx="1340">
                  <c:v>0.66108101218749138</c:v>
                </c:pt>
                <c:pt idx="1341">
                  <c:v>0.66108101218749138</c:v>
                </c:pt>
                <c:pt idx="1342">
                  <c:v>0.66108101218749138</c:v>
                </c:pt>
                <c:pt idx="1343">
                  <c:v>0.66108101218749138</c:v>
                </c:pt>
                <c:pt idx="1344">
                  <c:v>0.66108101218749138</c:v>
                </c:pt>
                <c:pt idx="1345">
                  <c:v>0.66108101218749138</c:v>
                </c:pt>
                <c:pt idx="1346">
                  <c:v>0.66108101218749138</c:v>
                </c:pt>
                <c:pt idx="1347">
                  <c:v>0.66108101218749138</c:v>
                </c:pt>
                <c:pt idx="1348">
                  <c:v>0.69798027502438176</c:v>
                </c:pt>
                <c:pt idx="1349">
                  <c:v>0.69798027502438176</c:v>
                </c:pt>
                <c:pt idx="1350">
                  <c:v>0.69798027502438176</c:v>
                </c:pt>
                <c:pt idx="1351">
                  <c:v>0.69798027502438176</c:v>
                </c:pt>
                <c:pt idx="1352">
                  <c:v>0.69798027502438176</c:v>
                </c:pt>
                <c:pt idx="1353">
                  <c:v>0.69798027502438176</c:v>
                </c:pt>
                <c:pt idx="1354">
                  <c:v>0.69798027502438176</c:v>
                </c:pt>
                <c:pt idx="1355">
                  <c:v>0.69798027502438176</c:v>
                </c:pt>
                <c:pt idx="1356">
                  <c:v>0.69798027502438176</c:v>
                </c:pt>
                <c:pt idx="1357">
                  <c:v>0.69798027502438176</c:v>
                </c:pt>
                <c:pt idx="1358">
                  <c:v>0.69798027502438176</c:v>
                </c:pt>
                <c:pt idx="1359">
                  <c:v>0.69798027502438176</c:v>
                </c:pt>
                <c:pt idx="1360">
                  <c:v>0.69798027502438176</c:v>
                </c:pt>
                <c:pt idx="1361">
                  <c:v>0.69798027502438176</c:v>
                </c:pt>
                <c:pt idx="1362">
                  <c:v>0.69798027502438176</c:v>
                </c:pt>
                <c:pt idx="1363">
                  <c:v>0.69798027502438176</c:v>
                </c:pt>
                <c:pt idx="1364">
                  <c:v>0.69798027502438176</c:v>
                </c:pt>
                <c:pt idx="1365">
                  <c:v>0.69798027502438176</c:v>
                </c:pt>
                <c:pt idx="1366">
                  <c:v>0.69798027502438176</c:v>
                </c:pt>
                <c:pt idx="1367">
                  <c:v>0.73611824376370316</c:v>
                </c:pt>
                <c:pt idx="1368">
                  <c:v>0.73611824376370316</c:v>
                </c:pt>
                <c:pt idx="1369">
                  <c:v>0.73611824376370316</c:v>
                </c:pt>
                <c:pt idx="1370">
                  <c:v>0.73611824376370316</c:v>
                </c:pt>
                <c:pt idx="1371">
                  <c:v>0.73611824376370316</c:v>
                </c:pt>
                <c:pt idx="1372">
                  <c:v>0.73611824376370316</c:v>
                </c:pt>
                <c:pt idx="1373">
                  <c:v>0.73611824376370316</c:v>
                </c:pt>
                <c:pt idx="1374">
                  <c:v>0.73611824376370316</c:v>
                </c:pt>
                <c:pt idx="1375">
                  <c:v>0.73611824376370316</c:v>
                </c:pt>
                <c:pt idx="1376">
                  <c:v>0.73611824376370316</c:v>
                </c:pt>
                <c:pt idx="1377">
                  <c:v>0.73611824376370316</c:v>
                </c:pt>
                <c:pt idx="1378">
                  <c:v>0.73611824376370316</c:v>
                </c:pt>
                <c:pt idx="1379">
                  <c:v>0.73611824376370316</c:v>
                </c:pt>
                <c:pt idx="1380">
                  <c:v>0.73611824376370316</c:v>
                </c:pt>
                <c:pt idx="1381">
                  <c:v>0.73611824376370316</c:v>
                </c:pt>
                <c:pt idx="1382">
                  <c:v>0.73611824376370316</c:v>
                </c:pt>
                <c:pt idx="1383">
                  <c:v>0.73611824376370316</c:v>
                </c:pt>
                <c:pt idx="1384">
                  <c:v>0.73611824376370316</c:v>
                </c:pt>
                <c:pt idx="1385">
                  <c:v>0.73611824376370316</c:v>
                </c:pt>
                <c:pt idx="1386">
                  <c:v>0.73611824376370316</c:v>
                </c:pt>
                <c:pt idx="1387">
                  <c:v>0.73611824376370316</c:v>
                </c:pt>
                <c:pt idx="1388">
                  <c:v>0.73611824376370316</c:v>
                </c:pt>
                <c:pt idx="1389">
                  <c:v>0.73611824376370316</c:v>
                </c:pt>
                <c:pt idx="1390">
                  <c:v>0.73611824376370316</c:v>
                </c:pt>
                <c:pt idx="1391">
                  <c:v>0.73611824376370316</c:v>
                </c:pt>
                <c:pt idx="1392">
                  <c:v>0.73611824376370316</c:v>
                </c:pt>
                <c:pt idx="1393">
                  <c:v>0.73611824376370316</c:v>
                </c:pt>
                <c:pt idx="1394">
                  <c:v>0.73611824376370316</c:v>
                </c:pt>
                <c:pt idx="1395">
                  <c:v>0.7636637687559904</c:v>
                </c:pt>
                <c:pt idx="1396">
                  <c:v>0.7636637687559904</c:v>
                </c:pt>
                <c:pt idx="1397">
                  <c:v>0.7636637687559904</c:v>
                </c:pt>
                <c:pt idx="1398">
                  <c:v>0.7636637687559904</c:v>
                </c:pt>
                <c:pt idx="1399">
                  <c:v>0.7636637687559904</c:v>
                </c:pt>
                <c:pt idx="1400">
                  <c:v>0.7636637687559904</c:v>
                </c:pt>
                <c:pt idx="1401">
                  <c:v>0.7636637687559904</c:v>
                </c:pt>
                <c:pt idx="1402">
                  <c:v>0.7636637687559904</c:v>
                </c:pt>
                <c:pt idx="1403">
                  <c:v>0.7636637687559904</c:v>
                </c:pt>
                <c:pt idx="1404">
                  <c:v>0.7636637687559904</c:v>
                </c:pt>
                <c:pt idx="1405">
                  <c:v>0.7636637687559904</c:v>
                </c:pt>
                <c:pt idx="1406">
                  <c:v>0.7636637687559904</c:v>
                </c:pt>
                <c:pt idx="1407">
                  <c:v>0.7636637687559904</c:v>
                </c:pt>
                <c:pt idx="1408">
                  <c:v>0.7636637687559904</c:v>
                </c:pt>
                <c:pt idx="1409">
                  <c:v>0.7636637687559904</c:v>
                </c:pt>
                <c:pt idx="1410">
                  <c:v>0.7636637687559904</c:v>
                </c:pt>
                <c:pt idx="1411">
                  <c:v>0.7636637687559904</c:v>
                </c:pt>
                <c:pt idx="1412">
                  <c:v>0.7636637687559904</c:v>
                </c:pt>
                <c:pt idx="1413">
                  <c:v>0.7636637687559904</c:v>
                </c:pt>
                <c:pt idx="1414">
                  <c:v>0.7636637687559904</c:v>
                </c:pt>
                <c:pt idx="1415">
                  <c:v>0.7636637687559904</c:v>
                </c:pt>
                <c:pt idx="1416">
                  <c:v>0.7636637687559904</c:v>
                </c:pt>
                <c:pt idx="1417">
                  <c:v>0.7636637687559904</c:v>
                </c:pt>
                <c:pt idx="1418">
                  <c:v>0.7636637687559904</c:v>
                </c:pt>
                <c:pt idx="1419">
                  <c:v>0.7636637687559904</c:v>
                </c:pt>
                <c:pt idx="1420">
                  <c:v>0.7636637687559904</c:v>
                </c:pt>
                <c:pt idx="1421">
                  <c:v>0.7636637687559904</c:v>
                </c:pt>
                <c:pt idx="1422">
                  <c:v>0.7636637687559904</c:v>
                </c:pt>
                <c:pt idx="1423">
                  <c:v>0.7636637687559904</c:v>
                </c:pt>
                <c:pt idx="1424">
                  <c:v>0.7636637687559904</c:v>
                </c:pt>
                <c:pt idx="1425">
                  <c:v>0.7636637687559904</c:v>
                </c:pt>
                <c:pt idx="1426">
                  <c:v>0.7636637687559904</c:v>
                </c:pt>
                <c:pt idx="1427">
                  <c:v>0.7636637687559904</c:v>
                </c:pt>
                <c:pt idx="1428">
                  <c:v>0.7636637687559904</c:v>
                </c:pt>
                <c:pt idx="1429">
                  <c:v>0.78091850625115922</c:v>
                </c:pt>
                <c:pt idx="1430">
                  <c:v>0.78091850625115922</c:v>
                </c:pt>
                <c:pt idx="1431">
                  <c:v>0.78091850625115922</c:v>
                </c:pt>
                <c:pt idx="1432">
                  <c:v>0.78091850625115922</c:v>
                </c:pt>
                <c:pt idx="1433">
                  <c:v>0.78091850625115922</c:v>
                </c:pt>
                <c:pt idx="1434">
                  <c:v>0.78091850625115922</c:v>
                </c:pt>
                <c:pt idx="1435">
                  <c:v>0.78091850625115922</c:v>
                </c:pt>
                <c:pt idx="1436">
                  <c:v>0.78091850625115922</c:v>
                </c:pt>
                <c:pt idx="1437">
                  <c:v>0.78091850625115922</c:v>
                </c:pt>
                <c:pt idx="1438">
                  <c:v>0.78091850625115922</c:v>
                </c:pt>
                <c:pt idx="1439">
                  <c:v>0.78091850625115922</c:v>
                </c:pt>
                <c:pt idx="1440">
                  <c:v>0.78288657387213589</c:v>
                </c:pt>
                <c:pt idx="1441">
                  <c:v>0.78288657387213589</c:v>
                </c:pt>
                <c:pt idx="1442">
                  <c:v>0.78288657387213589</c:v>
                </c:pt>
                <c:pt idx="1443">
                  <c:v>0.78288657387213589</c:v>
                </c:pt>
                <c:pt idx="1444">
                  <c:v>0.78288657387213589</c:v>
                </c:pt>
                <c:pt idx="1445">
                  <c:v>0.78288657387213589</c:v>
                </c:pt>
                <c:pt idx="1446">
                  <c:v>0.78698347274251657</c:v>
                </c:pt>
                <c:pt idx="1447">
                  <c:v>0.78698347274251657</c:v>
                </c:pt>
                <c:pt idx="1448">
                  <c:v>0.78698347274251657</c:v>
                </c:pt>
                <c:pt idx="1449">
                  <c:v>0.78698347274251657</c:v>
                </c:pt>
                <c:pt idx="1450">
                  <c:v>0.78698347274251657</c:v>
                </c:pt>
                <c:pt idx="1451">
                  <c:v>0.78698347274251657</c:v>
                </c:pt>
                <c:pt idx="1452">
                  <c:v>0.78698347274251657</c:v>
                </c:pt>
                <c:pt idx="1453">
                  <c:v>0.78698347274251657</c:v>
                </c:pt>
                <c:pt idx="1454">
                  <c:v>0.78698347274251657</c:v>
                </c:pt>
                <c:pt idx="1455">
                  <c:v>0.78698347274251657</c:v>
                </c:pt>
                <c:pt idx="1456">
                  <c:v>0.78698347274251657</c:v>
                </c:pt>
                <c:pt idx="1457">
                  <c:v>0.78698347274251657</c:v>
                </c:pt>
                <c:pt idx="1458">
                  <c:v>0.78698347274251657</c:v>
                </c:pt>
                <c:pt idx="1459">
                  <c:v>0.78698347274251657</c:v>
                </c:pt>
                <c:pt idx="1460">
                  <c:v>0.78698347274251657</c:v>
                </c:pt>
                <c:pt idx="1461">
                  <c:v>0.78698347274251657</c:v>
                </c:pt>
                <c:pt idx="1462">
                  <c:v>0.78698347274251657</c:v>
                </c:pt>
                <c:pt idx="1463">
                  <c:v>0.78698347274251657</c:v>
                </c:pt>
                <c:pt idx="1464">
                  <c:v>0.78698347274251657</c:v>
                </c:pt>
                <c:pt idx="1465">
                  <c:v>0.78698347274251657</c:v>
                </c:pt>
                <c:pt idx="1466">
                  <c:v>0.78698347274251657</c:v>
                </c:pt>
                <c:pt idx="1467">
                  <c:v>0.78698347274251657</c:v>
                </c:pt>
                <c:pt idx="1468">
                  <c:v>0.78698347274251657</c:v>
                </c:pt>
                <c:pt idx="1469">
                  <c:v>0.78698347274251657</c:v>
                </c:pt>
                <c:pt idx="1470">
                  <c:v>0.78698347274251657</c:v>
                </c:pt>
                <c:pt idx="1471">
                  <c:v>0.78698347274251657</c:v>
                </c:pt>
                <c:pt idx="1472">
                  <c:v>0.78698347274251657</c:v>
                </c:pt>
                <c:pt idx="1473">
                  <c:v>0.78698347274251657</c:v>
                </c:pt>
                <c:pt idx="1474">
                  <c:v>0.78698347274251657</c:v>
                </c:pt>
                <c:pt idx="1475">
                  <c:v>0.78698347274251657</c:v>
                </c:pt>
                <c:pt idx="1476">
                  <c:v>0.78698347274251657</c:v>
                </c:pt>
                <c:pt idx="1477">
                  <c:v>0.78698347274251657</c:v>
                </c:pt>
                <c:pt idx="1478">
                  <c:v>0.78698347274251657</c:v>
                </c:pt>
                <c:pt idx="1479">
                  <c:v>0.78698347274251657</c:v>
                </c:pt>
                <c:pt idx="1480">
                  <c:v>0.78698347274251657</c:v>
                </c:pt>
                <c:pt idx="1481">
                  <c:v>0.78698347274251657</c:v>
                </c:pt>
                <c:pt idx="1482">
                  <c:v>0.78698347274251657</c:v>
                </c:pt>
                <c:pt idx="1483">
                  <c:v>0.78698347274251657</c:v>
                </c:pt>
                <c:pt idx="1484">
                  <c:v>0.78698347274251657</c:v>
                </c:pt>
                <c:pt idx="1485">
                  <c:v>0.78698347274251657</c:v>
                </c:pt>
                <c:pt idx="1486">
                  <c:v>0.78698347274251657</c:v>
                </c:pt>
                <c:pt idx="1487">
                  <c:v>0.78698347274251657</c:v>
                </c:pt>
                <c:pt idx="1488">
                  <c:v>0.78698347274251657</c:v>
                </c:pt>
                <c:pt idx="1489">
                  <c:v>0.78698347274251657</c:v>
                </c:pt>
                <c:pt idx="1490">
                  <c:v>0.78698347274251657</c:v>
                </c:pt>
                <c:pt idx="1491">
                  <c:v>0.78698347274251657</c:v>
                </c:pt>
                <c:pt idx="1492">
                  <c:v>0.78698347274251657</c:v>
                </c:pt>
                <c:pt idx="1493">
                  <c:v>0.78698347274251657</c:v>
                </c:pt>
                <c:pt idx="1494">
                  <c:v>0.78698347274251657</c:v>
                </c:pt>
                <c:pt idx="1495">
                  <c:v>0.78698347274251657</c:v>
                </c:pt>
                <c:pt idx="1496">
                  <c:v>0.78698347274251657</c:v>
                </c:pt>
                <c:pt idx="1497">
                  <c:v>0.78698347274251657</c:v>
                </c:pt>
                <c:pt idx="1498">
                  <c:v>0.78698347274251657</c:v>
                </c:pt>
                <c:pt idx="1499">
                  <c:v>0.78698347274251657</c:v>
                </c:pt>
                <c:pt idx="1500">
                  <c:v>0.78698347274251657</c:v>
                </c:pt>
                <c:pt idx="1501">
                  <c:v>0.78698347274251657</c:v>
                </c:pt>
                <c:pt idx="1502">
                  <c:v>0.78698347274251657</c:v>
                </c:pt>
                <c:pt idx="1503">
                  <c:v>0.78698347274251657</c:v>
                </c:pt>
                <c:pt idx="1504">
                  <c:v>0.78698347274251657</c:v>
                </c:pt>
                <c:pt idx="1505">
                  <c:v>0.78698347274251657</c:v>
                </c:pt>
                <c:pt idx="1506">
                  <c:v>0.78698347274251657</c:v>
                </c:pt>
                <c:pt idx="1507">
                  <c:v>0.78698347274251657</c:v>
                </c:pt>
                <c:pt idx="1508">
                  <c:v>0.78698347274251657</c:v>
                </c:pt>
                <c:pt idx="1509">
                  <c:v>0.78698347274251657</c:v>
                </c:pt>
                <c:pt idx="1510">
                  <c:v>0.78698347274251657</c:v>
                </c:pt>
                <c:pt idx="1511">
                  <c:v>0.78698347274251657</c:v>
                </c:pt>
                <c:pt idx="1512">
                  <c:v>0.78698347274251657</c:v>
                </c:pt>
                <c:pt idx="1513">
                  <c:v>0.78698347274251657</c:v>
                </c:pt>
                <c:pt idx="1514">
                  <c:v>0.78698347274251657</c:v>
                </c:pt>
                <c:pt idx="1515">
                  <c:v>0.78698347274251657</c:v>
                </c:pt>
                <c:pt idx="1516">
                  <c:v>0.78698347274251657</c:v>
                </c:pt>
                <c:pt idx="1517">
                  <c:v>0.78698347274251657</c:v>
                </c:pt>
                <c:pt idx="1518">
                  <c:v>0.78698347274251657</c:v>
                </c:pt>
                <c:pt idx="1519">
                  <c:v>0.78698347274251657</c:v>
                </c:pt>
                <c:pt idx="1520">
                  <c:v>0.78698347274251657</c:v>
                </c:pt>
                <c:pt idx="1521">
                  <c:v>0.78698347274251657</c:v>
                </c:pt>
                <c:pt idx="1522">
                  <c:v>0.80961738757992896</c:v>
                </c:pt>
                <c:pt idx="1523">
                  <c:v>0.80961738757992896</c:v>
                </c:pt>
                <c:pt idx="1524">
                  <c:v>0.80961738757992896</c:v>
                </c:pt>
                <c:pt idx="1525">
                  <c:v>0.80961738757992896</c:v>
                </c:pt>
                <c:pt idx="1526">
                  <c:v>0.80961738757992896</c:v>
                </c:pt>
                <c:pt idx="1527">
                  <c:v>0.80961738757992896</c:v>
                </c:pt>
                <c:pt idx="1528">
                  <c:v>0.80961738757992896</c:v>
                </c:pt>
                <c:pt idx="1529">
                  <c:v>0.80961738757992896</c:v>
                </c:pt>
                <c:pt idx="1530">
                  <c:v>0.80961738757992896</c:v>
                </c:pt>
                <c:pt idx="1531">
                  <c:v>0.80961738757992896</c:v>
                </c:pt>
                <c:pt idx="1532">
                  <c:v>0.80961738757992896</c:v>
                </c:pt>
                <c:pt idx="1533">
                  <c:v>0.80961738757992896</c:v>
                </c:pt>
                <c:pt idx="1534">
                  <c:v>0.80961738757992896</c:v>
                </c:pt>
                <c:pt idx="1535">
                  <c:v>0.80961738757992896</c:v>
                </c:pt>
                <c:pt idx="1536">
                  <c:v>0.80961738757992896</c:v>
                </c:pt>
                <c:pt idx="1537">
                  <c:v>0.80961738757992896</c:v>
                </c:pt>
                <c:pt idx="1538">
                  <c:v>0.80961738757992896</c:v>
                </c:pt>
                <c:pt idx="1539">
                  <c:v>0.80961738757992896</c:v>
                </c:pt>
                <c:pt idx="1540">
                  <c:v>0.80961738757992896</c:v>
                </c:pt>
                <c:pt idx="1541">
                  <c:v>0.80961738757992896</c:v>
                </c:pt>
                <c:pt idx="1542">
                  <c:v>0.80961738757992896</c:v>
                </c:pt>
                <c:pt idx="1543">
                  <c:v>0.80961738757992896</c:v>
                </c:pt>
                <c:pt idx="1544">
                  <c:v>0.80961738757992896</c:v>
                </c:pt>
                <c:pt idx="1545">
                  <c:v>0.80961738757992896</c:v>
                </c:pt>
                <c:pt idx="1546">
                  <c:v>0.80961738757992896</c:v>
                </c:pt>
                <c:pt idx="1547">
                  <c:v>0.80961738757992896</c:v>
                </c:pt>
                <c:pt idx="1548">
                  <c:v>0.80961738757992896</c:v>
                </c:pt>
                <c:pt idx="1549">
                  <c:v>0.80961738757992896</c:v>
                </c:pt>
                <c:pt idx="1550">
                  <c:v>0.80961738757992896</c:v>
                </c:pt>
                <c:pt idx="1551">
                  <c:v>0.80961738757992896</c:v>
                </c:pt>
                <c:pt idx="1552">
                  <c:v>0.80961738757992896</c:v>
                </c:pt>
                <c:pt idx="1553">
                  <c:v>0.80961738757992896</c:v>
                </c:pt>
                <c:pt idx="1554">
                  <c:v>0.80961738757992896</c:v>
                </c:pt>
                <c:pt idx="1555">
                  <c:v>0.80961738757992896</c:v>
                </c:pt>
                <c:pt idx="1556">
                  <c:v>0.80961738757992896</c:v>
                </c:pt>
                <c:pt idx="1557">
                  <c:v>0.80961738757992896</c:v>
                </c:pt>
                <c:pt idx="1558">
                  <c:v>0.80961738757992896</c:v>
                </c:pt>
                <c:pt idx="1559">
                  <c:v>0.80961738757992896</c:v>
                </c:pt>
                <c:pt idx="1560">
                  <c:v>0.80961738757992896</c:v>
                </c:pt>
                <c:pt idx="1561">
                  <c:v>0.80961738757992896</c:v>
                </c:pt>
                <c:pt idx="1562">
                  <c:v>0.80961738757992896</c:v>
                </c:pt>
                <c:pt idx="1563">
                  <c:v>0.80961738757992896</c:v>
                </c:pt>
                <c:pt idx="1564">
                  <c:v>0.80961738757992896</c:v>
                </c:pt>
                <c:pt idx="1565">
                  <c:v>0.80961738757992896</c:v>
                </c:pt>
                <c:pt idx="1566">
                  <c:v>0.80961738757992896</c:v>
                </c:pt>
                <c:pt idx="1567">
                  <c:v>0.80961738757992896</c:v>
                </c:pt>
                <c:pt idx="1568">
                  <c:v>0.80961738757992896</c:v>
                </c:pt>
                <c:pt idx="1569">
                  <c:v>0.80961738757992896</c:v>
                </c:pt>
                <c:pt idx="1570">
                  <c:v>0.80961738757992896</c:v>
                </c:pt>
                <c:pt idx="1571">
                  <c:v>0.80961738757992896</c:v>
                </c:pt>
                <c:pt idx="1572">
                  <c:v>0.80961738757992896</c:v>
                </c:pt>
                <c:pt idx="1573">
                  <c:v>0.80961738757992896</c:v>
                </c:pt>
                <c:pt idx="1574">
                  <c:v>0.80961738757992896</c:v>
                </c:pt>
                <c:pt idx="1575">
                  <c:v>0.80961738757992896</c:v>
                </c:pt>
                <c:pt idx="1576">
                  <c:v>0.80961738757992896</c:v>
                </c:pt>
                <c:pt idx="1577">
                  <c:v>0.85777764581297189</c:v>
                </c:pt>
                <c:pt idx="1578">
                  <c:v>0.85777764581297189</c:v>
                </c:pt>
                <c:pt idx="1579">
                  <c:v>0.85777764581297189</c:v>
                </c:pt>
                <c:pt idx="1580">
                  <c:v>0.85777764581297189</c:v>
                </c:pt>
                <c:pt idx="1581">
                  <c:v>0.85777764581297189</c:v>
                </c:pt>
                <c:pt idx="1582">
                  <c:v>0.85777764581297189</c:v>
                </c:pt>
                <c:pt idx="1583">
                  <c:v>0.85777764581297189</c:v>
                </c:pt>
                <c:pt idx="1584">
                  <c:v>0.85777764581297189</c:v>
                </c:pt>
                <c:pt idx="1585">
                  <c:v>0.85777764581297189</c:v>
                </c:pt>
                <c:pt idx="1586">
                  <c:v>0.85777764581297189</c:v>
                </c:pt>
                <c:pt idx="1587">
                  <c:v>0.85777764581297189</c:v>
                </c:pt>
                <c:pt idx="1588">
                  <c:v>0.85777764581297189</c:v>
                </c:pt>
                <c:pt idx="1589">
                  <c:v>0.85777764581297189</c:v>
                </c:pt>
                <c:pt idx="1590">
                  <c:v>0.85777764581297189</c:v>
                </c:pt>
                <c:pt idx="1591">
                  <c:v>0.85777764581297189</c:v>
                </c:pt>
                <c:pt idx="1592">
                  <c:v>0.85777764581297189</c:v>
                </c:pt>
                <c:pt idx="1593">
                  <c:v>0.85777764581297189</c:v>
                </c:pt>
                <c:pt idx="1594">
                  <c:v>0.85777764581297189</c:v>
                </c:pt>
                <c:pt idx="1595">
                  <c:v>0.85777764581297189</c:v>
                </c:pt>
                <c:pt idx="1596">
                  <c:v>0.85777764581297189</c:v>
                </c:pt>
                <c:pt idx="1597">
                  <c:v>0.85777764581297189</c:v>
                </c:pt>
                <c:pt idx="1598">
                  <c:v>0.85777764581297189</c:v>
                </c:pt>
                <c:pt idx="1599">
                  <c:v>0.85777764581297189</c:v>
                </c:pt>
                <c:pt idx="1600">
                  <c:v>0.85777764581297189</c:v>
                </c:pt>
                <c:pt idx="1601">
                  <c:v>0.85777764581297189</c:v>
                </c:pt>
                <c:pt idx="1602">
                  <c:v>0.85777764581297189</c:v>
                </c:pt>
                <c:pt idx="1603">
                  <c:v>0.85777764581297189</c:v>
                </c:pt>
                <c:pt idx="1604">
                  <c:v>0.85777764581297189</c:v>
                </c:pt>
                <c:pt idx="1605">
                  <c:v>0.85777764581297189</c:v>
                </c:pt>
                <c:pt idx="1606">
                  <c:v>0.85777764581297189</c:v>
                </c:pt>
                <c:pt idx="1607">
                  <c:v>0.85777764581297189</c:v>
                </c:pt>
                <c:pt idx="1608">
                  <c:v>0.85777764581297189</c:v>
                </c:pt>
                <c:pt idx="1609">
                  <c:v>0.85777764581297189</c:v>
                </c:pt>
                <c:pt idx="1610">
                  <c:v>0.85777764581297189</c:v>
                </c:pt>
                <c:pt idx="1611">
                  <c:v>0.85777764581297189</c:v>
                </c:pt>
                <c:pt idx="1612">
                  <c:v>0.85777764581297189</c:v>
                </c:pt>
                <c:pt idx="1613">
                  <c:v>0.85777764581297189</c:v>
                </c:pt>
                <c:pt idx="1614">
                  <c:v>0.85777764581297189</c:v>
                </c:pt>
                <c:pt idx="1615">
                  <c:v>0.85777764581297189</c:v>
                </c:pt>
                <c:pt idx="1616">
                  <c:v>0.85777764581297189</c:v>
                </c:pt>
                <c:pt idx="1617">
                  <c:v>0.85777764581297189</c:v>
                </c:pt>
                <c:pt idx="1618">
                  <c:v>0.85777764581297189</c:v>
                </c:pt>
                <c:pt idx="1619">
                  <c:v>0.85777764581297189</c:v>
                </c:pt>
                <c:pt idx="1620">
                  <c:v>0.85777764581297189</c:v>
                </c:pt>
                <c:pt idx="1621">
                  <c:v>0.85777764581297189</c:v>
                </c:pt>
                <c:pt idx="1622">
                  <c:v>0.85777764581297189</c:v>
                </c:pt>
                <c:pt idx="1623">
                  <c:v>0.85777764581297189</c:v>
                </c:pt>
                <c:pt idx="1624">
                  <c:v>0.89182709502218804</c:v>
                </c:pt>
                <c:pt idx="1625">
                  <c:v>0.89182709502218804</c:v>
                </c:pt>
                <c:pt idx="1626">
                  <c:v>0.89182709502218804</c:v>
                </c:pt>
                <c:pt idx="1627">
                  <c:v>0.89182709502218804</c:v>
                </c:pt>
                <c:pt idx="1628">
                  <c:v>0.89182709502218804</c:v>
                </c:pt>
                <c:pt idx="1629">
                  <c:v>0.89182709502218804</c:v>
                </c:pt>
                <c:pt idx="1630">
                  <c:v>0.89182709502218804</c:v>
                </c:pt>
                <c:pt idx="1631">
                  <c:v>0.89182709502218804</c:v>
                </c:pt>
                <c:pt idx="1632">
                  <c:v>0.89182709502218804</c:v>
                </c:pt>
                <c:pt idx="1633">
                  <c:v>0.89182709502218804</c:v>
                </c:pt>
                <c:pt idx="1634">
                  <c:v>0.89182709502218804</c:v>
                </c:pt>
                <c:pt idx="1635">
                  <c:v>0.89182709502218804</c:v>
                </c:pt>
                <c:pt idx="1636">
                  <c:v>0.89182709502218804</c:v>
                </c:pt>
                <c:pt idx="1637">
                  <c:v>0.89182709502218804</c:v>
                </c:pt>
                <c:pt idx="1638">
                  <c:v>0.89182709502218804</c:v>
                </c:pt>
                <c:pt idx="1639">
                  <c:v>0.89182709502218804</c:v>
                </c:pt>
                <c:pt idx="1640">
                  <c:v>0.89182709502218804</c:v>
                </c:pt>
                <c:pt idx="1641">
                  <c:v>0.89182709502218804</c:v>
                </c:pt>
                <c:pt idx="1642">
                  <c:v>0.89182709502218804</c:v>
                </c:pt>
                <c:pt idx="1643">
                  <c:v>0.89182709502218804</c:v>
                </c:pt>
                <c:pt idx="1644">
                  <c:v>0.89182709502218804</c:v>
                </c:pt>
                <c:pt idx="1645">
                  <c:v>0.89182709502218804</c:v>
                </c:pt>
                <c:pt idx="1646">
                  <c:v>0.89182709502218804</c:v>
                </c:pt>
                <c:pt idx="1647">
                  <c:v>0.89182709502218804</c:v>
                </c:pt>
                <c:pt idx="1648">
                  <c:v>0.89182709502218804</c:v>
                </c:pt>
                <c:pt idx="1649">
                  <c:v>0.89182709502218804</c:v>
                </c:pt>
                <c:pt idx="1650">
                  <c:v>0.89182709502218804</c:v>
                </c:pt>
                <c:pt idx="1651">
                  <c:v>0.89182709502218804</c:v>
                </c:pt>
                <c:pt idx="1652">
                  <c:v>0.89182709502218804</c:v>
                </c:pt>
                <c:pt idx="1653">
                  <c:v>0.89182709502218804</c:v>
                </c:pt>
                <c:pt idx="1654">
                  <c:v>0.89182709502218804</c:v>
                </c:pt>
                <c:pt idx="1655">
                  <c:v>0.89182709502218804</c:v>
                </c:pt>
                <c:pt idx="1656">
                  <c:v>0.89182709502218804</c:v>
                </c:pt>
                <c:pt idx="1657">
                  <c:v>0.89182709502218804</c:v>
                </c:pt>
                <c:pt idx="1658">
                  <c:v>0.89182709502218804</c:v>
                </c:pt>
                <c:pt idx="1659">
                  <c:v>0.89182709502218804</c:v>
                </c:pt>
                <c:pt idx="1660">
                  <c:v>0.89182709502218804</c:v>
                </c:pt>
                <c:pt idx="1661">
                  <c:v>0.89182709502218804</c:v>
                </c:pt>
                <c:pt idx="1662">
                  <c:v>0.89182709502218804</c:v>
                </c:pt>
                <c:pt idx="1663">
                  <c:v>0.89182709502218804</c:v>
                </c:pt>
                <c:pt idx="1664">
                  <c:v>0.89182709502218804</c:v>
                </c:pt>
                <c:pt idx="1665">
                  <c:v>0.89182709502218804</c:v>
                </c:pt>
                <c:pt idx="1666">
                  <c:v>0.89182709502218804</c:v>
                </c:pt>
                <c:pt idx="1667">
                  <c:v>0.89182709502218804</c:v>
                </c:pt>
                <c:pt idx="1668">
                  <c:v>0.89182709502218804</c:v>
                </c:pt>
                <c:pt idx="1669">
                  <c:v>0.89182709502218804</c:v>
                </c:pt>
                <c:pt idx="1670">
                  <c:v>0.89182709502218804</c:v>
                </c:pt>
                <c:pt idx="1671">
                  <c:v>0.89182709502218804</c:v>
                </c:pt>
                <c:pt idx="1672">
                  <c:v>0.89182709502218804</c:v>
                </c:pt>
                <c:pt idx="1673">
                  <c:v>0.89182709502218804</c:v>
                </c:pt>
                <c:pt idx="1674">
                  <c:v>0.89182709502218804</c:v>
                </c:pt>
                <c:pt idx="1675">
                  <c:v>0.89182709502218804</c:v>
                </c:pt>
                <c:pt idx="1676">
                  <c:v>0.89575640708706006</c:v>
                </c:pt>
                <c:pt idx="1677">
                  <c:v>0.89575640708706006</c:v>
                </c:pt>
                <c:pt idx="1678">
                  <c:v>0.89575640708706006</c:v>
                </c:pt>
                <c:pt idx="1679">
                  <c:v>0.89575640708706006</c:v>
                </c:pt>
                <c:pt idx="1680">
                  <c:v>0.89575640708706006</c:v>
                </c:pt>
                <c:pt idx="1681">
                  <c:v>0.89575640708706006</c:v>
                </c:pt>
                <c:pt idx="1682">
                  <c:v>0.89575640708706006</c:v>
                </c:pt>
                <c:pt idx="1683">
                  <c:v>0.89575640708706006</c:v>
                </c:pt>
                <c:pt idx="1684">
                  <c:v>0.89575640708706006</c:v>
                </c:pt>
                <c:pt idx="1685">
                  <c:v>0.89575640708706006</c:v>
                </c:pt>
                <c:pt idx="1686">
                  <c:v>0.89575640708706006</c:v>
                </c:pt>
                <c:pt idx="1687">
                  <c:v>0.89575640708706006</c:v>
                </c:pt>
                <c:pt idx="1688">
                  <c:v>0.89575640708706006</c:v>
                </c:pt>
                <c:pt idx="1689">
                  <c:v>0.89575640708706006</c:v>
                </c:pt>
                <c:pt idx="1690">
                  <c:v>0.89575640708706006</c:v>
                </c:pt>
                <c:pt idx="1691">
                  <c:v>0.89575640708706006</c:v>
                </c:pt>
                <c:pt idx="1692">
                  <c:v>0.89575640708706006</c:v>
                </c:pt>
                <c:pt idx="1693">
                  <c:v>0.89575640708706006</c:v>
                </c:pt>
                <c:pt idx="1694">
                  <c:v>0.89575640708706006</c:v>
                </c:pt>
                <c:pt idx="1695">
                  <c:v>0.89575640708706006</c:v>
                </c:pt>
                <c:pt idx="1696">
                  <c:v>0.89575640708706006</c:v>
                </c:pt>
                <c:pt idx="1697">
                  <c:v>0.89575640708706006</c:v>
                </c:pt>
                <c:pt idx="1698">
                  <c:v>0.89575640708706006</c:v>
                </c:pt>
                <c:pt idx="1699">
                  <c:v>0.90156293078335092</c:v>
                </c:pt>
                <c:pt idx="1700">
                  <c:v>0.90156293078335092</c:v>
                </c:pt>
                <c:pt idx="1701">
                  <c:v>0.90156293078335092</c:v>
                </c:pt>
                <c:pt idx="1702">
                  <c:v>0.90156293078335092</c:v>
                </c:pt>
                <c:pt idx="1703">
                  <c:v>0.90156293078335092</c:v>
                </c:pt>
                <c:pt idx="1704">
                  <c:v>0.90156293078335092</c:v>
                </c:pt>
                <c:pt idx="1705">
                  <c:v>0.90156293078335092</c:v>
                </c:pt>
                <c:pt idx="1706">
                  <c:v>0.90156293078335092</c:v>
                </c:pt>
                <c:pt idx="1707">
                  <c:v>0.90156293078335092</c:v>
                </c:pt>
                <c:pt idx="1708">
                  <c:v>0.90156293078335092</c:v>
                </c:pt>
                <c:pt idx="1709">
                  <c:v>0.90156293078335092</c:v>
                </c:pt>
                <c:pt idx="1710">
                  <c:v>0.90156293078335092</c:v>
                </c:pt>
                <c:pt idx="1711">
                  <c:v>0.90156293078335092</c:v>
                </c:pt>
                <c:pt idx="1712">
                  <c:v>0.90156293078335092</c:v>
                </c:pt>
                <c:pt idx="1713">
                  <c:v>0.90156293078335092</c:v>
                </c:pt>
                <c:pt idx="1714">
                  <c:v>0.90156293078335092</c:v>
                </c:pt>
                <c:pt idx="1715">
                  <c:v>0.90156293078335092</c:v>
                </c:pt>
                <c:pt idx="1716">
                  <c:v>0.90156293078335092</c:v>
                </c:pt>
                <c:pt idx="1717">
                  <c:v>0.90156293078335092</c:v>
                </c:pt>
                <c:pt idx="1718">
                  <c:v>0.90156293078335092</c:v>
                </c:pt>
                <c:pt idx="1719">
                  <c:v>0.90156293078335092</c:v>
                </c:pt>
                <c:pt idx="1720">
                  <c:v>0.90156293078335092</c:v>
                </c:pt>
                <c:pt idx="1721">
                  <c:v>0.90156293078335092</c:v>
                </c:pt>
                <c:pt idx="1722">
                  <c:v>0.90156293078335092</c:v>
                </c:pt>
                <c:pt idx="1723">
                  <c:v>0.90156293078335092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93-467A-AEEC-BA56F4DECEB9}"/>
            </c:ext>
          </c:extLst>
        </c:ser>
        <c:ser>
          <c:idx val="1"/>
          <c:order val="1"/>
          <c:tx>
            <c:v>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WLTC_class_3!$BE$8:$BE$1718</c:f>
              <c:numCache>
                <c:formatCode>General</c:formatCode>
                <c:ptCount val="17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2.2578156116272029E-2</c:v>
                </c:pt>
                <c:pt idx="13">
                  <c:v>2.2578156116272029E-2</c:v>
                </c:pt>
                <c:pt idx="14">
                  <c:v>2.2578156116272029E-2</c:v>
                </c:pt>
                <c:pt idx="15">
                  <c:v>2.2578156116272029E-2</c:v>
                </c:pt>
                <c:pt idx="16">
                  <c:v>2.2578156116272029E-2</c:v>
                </c:pt>
                <c:pt idx="17">
                  <c:v>2.2578156116272029E-2</c:v>
                </c:pt>
                <c:pt idx="18">
                  <c:v>2.2578156116272029E-2</c:v>
                </c:pt>
                <c:pt idx="19">
                  <c:v>2.2578156116272029E-2</c:v>
                </c:pt>
                <c:pt idx="20">
                  <c:v>2.2578156116272029E-2</c:v>
                </c:pt>
                <c:pt idx="21">
                  <c:v>2.2578156116272029E-2</c:v>
                </c:pt>
                <c:pt idx="22">
                  <c:v>2.2578156116272029E-2</c:v>
                </c:pt>
                <c:pt idx="23">
                  <c:v>2.2578156116272029E-2</c:v>
                </c:pt>
                <c:pt idx="24">
                  <c:v>2.2578156116272029E-2</c:v>
                </c:pt>
                <c:pt idx="25">
                  <c:v>2.2578156116272029E-2</c:v>
                </c:pt>
                <c:pt idx="26">
                  <c:v>2.2578156116272029E-2</c:v>
                </c:pt>
                <c:pt idx="27">
                  <c:v>2.2578156116272029E-2</c:v>
                </c:pt>
                <c:pt idx="28">
                  <c:v>2.2578156116272029E-2</c:v>
                </c:pt>
                <c:pt idx="29">
                  <c:v>2.2578156116272029E-2</c:v>
                </c:pt>
                <c:pt idx="30">
                  <c:v>2.2578156116272029E-2</c:v>
                </c:pt>
                <c:pt idx="31">
                  <c:v>2.2578156116272029E-2</c:v>
                </c:pt>
                <c:pt idx="32">
                  <c:v>2.2578156116272029E-2</c:v>
                </c:pt>
                <c:pt idx="33">
                  <c:v>2.2578156116272029E-2</c:v>
                </c:pt>
                <c:pt idx="34">
                  <c:v>2.2578156116272029E-2</c:v>
                </c:pt>
                <c:pt idx="35">
                  <c:v>2.2578156116272029E-2</c:v>
                </c:pt>
                <c:pt idx="36">
                  <c:v>2.2578156116272029E-2</c:v>
                </c:pt>
                <c:pt idx="37">
                  <c:v>2.2578156116272029E-2</c:v>
                </c:pt>
                <c:pt idx="38">
                  <c:v>2.2578156116272029E-2</c:v>
                </c:pt>
                <c:pt idx="39">
                  <c:v>2.2578156116272029E-2</c:v>
                </c:pt>
                <c:pt idx="40">
                  <c:v>2.2578156116272029E-2</c:v>
                </c:pt>
                <c:pt idx="41">
                  <c:v>2.2578156116272029E-2</c:v>
                </c:pt>
                <c:pt idx="42">
                  <c:v>2.2578156116272029E-2</c:v>
                </c:pt>
                <c:pt idx="43">
                  <c:v>2.2578156116272029E-2</c:v>
                </c:pt>
                <c:pt idx="44">
                  <c:v>2.2578156116272029E-2</c:v>
                </c:pt>
                <c:pt idx="45">
                  <c:v>2.2578156116272029E-2</c:v>
                </c:pt>
                <c:pt idx="46">
                  <c:v>2.2578156116272029E-2</c:v>
                </c:pt>
                <c:pt idx="47">
                  <c:v>2.2578156116272029E-2</c:v>
                </c:pt>
                <c:pt idx="48">
                  <c:v>2.2578156116272029E-2</c:v>
                </c:pt>
                <c:pt idx="49">
                  <c:v>2.2578156116272029E-2</c:v>
                </c:pt>
                <c:pt idx="50">
                  <c:v>2.2578156116272029E-2</c:v>
                </c:pt>
                <c:pt idx="51">
                  <c:v>2.2578156116272029E-2</c:v>
                </c:pt>
                <c:pt idx="52">
                  <c:v>2.2578156116272029E-2</c:v>
                </c:pt>
                <c:pt idx="53">
                  <c:v>2.2578156116272029E-2</c:v>
                </c:pt>
                <c:pt idx="54">
                  <c:v>2.2578156116272029E-2</c:v>
                </c:pt>
                <c:pt idx="55">
                  <c:v>2.2578156116272029E-2</c:v>
                </c:pt>
                <c:pt idx="56">
                  <c:v>2.2578156116272029E-2</c:v>
                </c:pt>
                <c:pt idx="57">
                  <c:v>3.953135706638624E-2</c:v>
                </c:pt>
                <c:pt idx="58">
                  <c:v>3.953135706638624E-2</c:v>
                </c:pt>
                <c:pt idx="59">
                  <c:v>3.953135706638624E-2</c:v>
                </c:pt>
                <c:pt idx="60">
                  <c:v>3.953135706638624E-2</c:v>
                </c:pt>
                <c:pt idx="61">
                  <c:v>3.953135706638624E-2</c:v>
                </c:pt>
                <c:pt idx="62">
                  <c:v>3.953135706638624E-2</c:v>
                </c:pt>
                <c:pt idx="63">
                  <c:v>3.953135706638624E-2</c:v>
                </c:pt>
                <c:pt idx="64">
                  <c:v>3.953135706638624E-2</c:v>
                </c:pt>
                <c:pt idx="65">
                  <c:v>3.953135706638624E-2</c:v>
                </c:pt>
                <c:pt idx="66">
                  <c:v>3.953135706638624E-2</c:v>
                </c:pt>
                <c:pt idx="67">
                  <c:v>3.953135706638624E-2</c:v>
                </c:pt>
                <c:pt idx="68">
                  <c:v>3.953135706638624E-2</c:v>
                </c:pt>
                <c:pt idx="69">
                  <c:v>3.953135706638624E-2</c:v>
                </c:pt>
                <c:pt idx="70">
                  <c:v>3.953135706638624E-2</c:v>
                </c:pt>
                <c:pt idx="71">
                  <c:v>3.953135706638624E-2</c:v>
                </c:pt>
                <c:pt idx="72">
                  <c:v>3.953135706638624E-2</c:v>
                </c:pt>
                <c:pt idx="73">
                  <c:v>3.953135706638624E-2</c:v>
                </c:pt>
                <c:pt idx="74">
                  <c:v>3.953135706638624E-2</c:v>
                </c:pt>
                <c:pt idx="75">
                  <c:v>3.953135706638624E-2</c:v>
                </c:pt>
                <c:pt idx="76">
                  <c:v>3.953135706638624E-2</c:v>
                </c:pt>
                <c:pt idx="77">
                  <c:v>3.953135706638624E-2</c:v>
                </c:pt>
                <c:pt idx="78">
                  <c:v>3.953135706638624E-2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5.0161627549520874E-2</c:v>
                </c:pt>
                <c:pt idx="138">
                  <c:v>5.0161627549520874E-2</c:v>
                </c:pt>
                <c:pt idx="139">
                  <c:v>5.0161627549520874E-2</c:v>
                </c:pt>
                <c:pt idx="140">
                  <c:v>5.0161627549520874E-2</c:v>
                </c:pt>
                <c:pt idx="141">
                  <c:v>5.0161627549520874E-2</c:v>
                </c:pt>
                <c:pt idx="142">
                  <c:v>5.0161627549520874E-2</c:v>
                </c:pt>
                <c:pt idx="143">
                  <c:v>5.0161627549520874E-2</c:v>
                </c:pt>
                <c:pt idx="144">
                  <c:v>5.0161627549520874E-2</c:v>
                </c:pt>
                <c:pt idx="145">
                  <c:v>5.0161627549520874E-2</c:v>
                </c:pt>
                <c:pt idx="146">
                  <c:v>5.0161627549520874E-2</c:v>
                </c:pt>
                <c:pt idx="147">
                  <c:v>5.0161627549520874E-2</c:v>
                </c:pt>
                <c:pt idx="148">
                  <c:v>5.0161627549520874E-2</c:v>
                </c:pt>
                <c:pt idx="149">
                  <c:v>5.0161627549520874E-2</c:v>
                </c:pt>
                <c:pt idx="150">
                  <c:v>5.0161627549520874E-2</c:v>
                </c:pt>
                <c:pt idx="151">
                  <c:v>5.0161627549520874E-2</c:v>
                </c:pt>
                <c:pt idx="152">
                  <c:v>5.0161627549520874E-2</c:v>
                </c:pt>
                <c:pt idx="153">
                  <c:v>5.0161627549520874E-2</c:v>
                </c:pt>
                <c:pt idx="154">
                  <c:v>5.0161627549520874E-2</c:v>
                </c:pt>
                <c:pt idx="155">
                  <c:v>5.0161627549520874E-2</c:v>
                </c:pt>
                <c:pt idx="156">
                  <c:v>6.5723259489608069E-2</c:v>
                </c:pt>
                <c:pt idx="157">
                  <c:v>6.5723259489608069E-2</c:v>
                </c:pt>
                <c:pt idx="158">
                  <c:v>6.5723259489608069E-2</c:v>
                </c:pt>
                <c:pt idx="159">
                  <c:v>6.5723259489608069E-2</c:v>
                </c:pt>
                <c:pt idx="160">
                  <c:v>6.5723259489608069E-2</c:v>
                </c:pt>
                <c:pt idx="161">
                  <c:v>6.5723259489608069E-2</c:v>
                </c:pt>
                <c:pt idx="162">
                  <c:v>6.5723259489608069E-2</c:v>
                </c:pt>
                <c:pt idx="163">
                  <c:v>6.5723259489608069E-2</c:v>
                </c:pt>
                <c:pt idx="164">
                  <c:v>6.5723259489608069E-2</c:v>
                </c:pt>
                <c:pt idx="165">
                  <c:v>6.5723259489608069E-2</c:v>
                </c:pt>
                <c:pt idx="166">
                  <c:v>6.5723259489608069E-2</c:v>
                </c:pt>
                <c:pt idx="167">
                  <c:v>6.5723259489608069E-2</c:v>
                </c:pt>
                <c:pt idx="168">
                  <c:v>6.5723259489608069E-2</c:v>
                </c:pt>
                <c:pt idx="169">
                  <c:v>6.5723259489608069E-2</c:v>
                </c:pt>
                <c:pt idx="170">
                  <c:v>6.5723259489608069E-2</c:v>
                </c:pt>
                <c:pt idx="171">
                  <c:v>6.5723259489608069E-2</c:v>
                </c:pt>
                <c:pt idx="172">
                  <c:v>6.5723259489608069E-2</c:v>
                </c:pt>
                <c:pt idx="173">
                  <c:v>6.5723259489608069E-2</c:v>
                </c:pt>
                <c:pt idx="174">
                  <c:v>6.5723259489608069E-2</c:v>
                </c:pt>
                <c:pt idx="175">
                  <c:v>6.5723259489608069E-2</c:v>
                </c:pt>
                <c:pt idx="176">
                  <c:v>6.8669794645033033E-2</c:v>
                </c:pt>
                <c:pt idx="177">
                  <c:v>6.8669794645033033E-2</c:v>
                </c:pt>
                <c:pt idx="178">
                  <c:v>6.8669794645033033E-2</c:v>
                </c:pt>
                <c:pt idx="179">
                  <c:v>6.8669794645033033E-2</c:v>
                </c:pt>
                <c:pt idx="180">
                  <c:v>6.8669794645033033E-2</c:v>
                </c:pt>
                <c:pt idx="181">
                  <c:v>6.8669794645033033E-2</c:v>
                </c:pt>
                <c:pt idx="182">
                  <c:v>6.8669794645033033E-2</c:v>
                </c:pt>
                <c:pt idx="183">
                  <c:v>6.8669794645033033E-2</c:v>
                </c:pt>
                <c:pt idx="184">
                  <c:v>6.8669794645033033E-2</c:v>
                </c:pt>
                <c:pt idx="185">
                  <c:v>6.8669794645033033E-2</c:v>
                </c:pt>
                <c:pt idx="186">
                  <c:v>6.8669794645033033E-2</c:v>
                </c:pt>
                <c:pt idx="187">
                  <c:v>6.8669794645033033E-2</c:v>
                </c:pt>
                <c:pt idx="188">
                  <c:v>6.8669794645033033E-2</c:v>
                </c:pt>
                <c:pt idx="189">
                  <c:v>6.8669794645033033E-2</c:v>
                </c:pt>
                <c:pt idx="190">
                  <c:v>6.8669794645033033E-2</c:v>
                </c:pt>
                <c:pt idx="191">
                  <c:v>6.8669794645033033E-2</c:v>
                </c:pt>
                <c:pt idx="192">
                  <c:v>6.8669794645033033E-2</c:v>
                </c:pt>
                <c:pt idx="193">
                  <c:v>6.8669794645033033E-2</c:v>
                </c:pt>
                <c:pt idx="194">
                  <c:v>6.8669794645033033E-2</c:v>
                </c:pt>
                <c:pt idx="195">
                  <c:v>6.8669794645033033E-2</c:v>
                </c:pt>
                <c:pt idx="196">
                  <c:v>6.8669794645033033E-2</c:v>
                </c:pt>
                <c:pt idx="197">
                  <c:v>6.8669794645033033E-2</c:v>
                </c:pt>
                <c:pt idx="198">
                  <c:v>0.10515882892301055</c:v>
                </c:pt>
                <c:pt idx="199">
                  <c:v>0.10515882892301055</c:v>
                </c:pt>
                <c:pt idx="200">
                  <c:v>0.10515882892301055</c:v>
                </c:pt>
                <c:pt idx="201">
                  <c:v>0.10515882892301055</c:v>
                </c:pt>
                <c:pt idx="202">
                  <c:v>0.10515882892301055</c:v>
                </c:pt>
                <c:pt idx="203">
                  <c:v>0.10515882892301055</c:v>
                </c:pt>
                <c:pt idx="204">
                  <c:v>0.10515882892301055</c:v>
                </c:pt>
                <c:pt idx="205">
                  <c:v>0.10515882892301055</c:v>
                </c:pt>
                <c:pt idx="206">
                  <c:v>0.10515882892301055</c:v>
                </c:pt>
                <c:pt idx="207">
                  <c:v>0.10515882892301055</c:v>
                </c:pt>
                <c:pt idx="208">
                  <c:v>0.10515882892301055</c:v>
                </c:pt>
                <c:pt idx="209">
                  <c:v>0.10515882892301055</c:v>
                </c:pt>
                <c:pt idx="210">
                  <c:v>0.10515882892301055</c:v>
                </c:pt>
                <c:pt idx="211">
                  <c:v>0.10515882892301055</c:v>
                </c:pt>
                <c:pt idx="212">
                  <c:v>0.10515882892301055</c:v>
                </c:pt>
                <c:pt idx="213">
                  <c:v>0.10515882892301055</c:v>
                </c:pt>
                <c:pt idx="214">
                  <c:v>0.10515882892301055</c:v>
                </c:pt>
                <c:pt idx="215">
                  <c:v>0.10515882892301055</c:v>
                </c:pt>
                <c:pt idx="216">
                  <c:v>0.10515882892301055</c:v>
                </c:pt>
                <c:pt idx="217">
                  <c:v>0.10515882892301055</c:v>
                </c:pt>
                <c:pt idx="218">
                  <c:v>0.10515882892301055</c:v>
                </c:pt>
                <c:pt idx="219">
                  <c:v>0.10515882892301055</c:v>
                </c:pt>
                <c:pt idx="220">
                  <c:v>0.10515882892301055</c:v>
                </c:pt>
                <c:pt idx="221">
                  <c:v>0.10515882892301055</c:v>
                </c:pt>
                <c:pt idx="222">
                  <c:v>0.10515882892301055</c:v>
                </c:pt>
                <c:pt idx="223">
                  <c:v>0.10515882892301055</c:v>
                </c:pt>
                <c:pt idx="224">
                  <c:v>0.10515882892301055</c:v>
                </c:pt>
                <c:pt idx="225">
                  <c:v>0.10515882892301055</c:v>
                </c:pt>
                <c:pt idx="226">
                  <c:v>0.10515882892301055</c:v>
                </c:pt>
                <c:pt idx="227">
                  <c:v>0.10515882892301055</c:v>
                </c:pt>
                <c:pt idx="228">
                  <c:v>0.10515882892301055</c:v>
                </c:pt>
                <c:pt idx="229">
                  <c:v>0.10515882892301055</c:v>
                </c:pt>
                <c:pt idx="230">
                  <c:v>0.10515882892301055</c:v>
                </c:pt>
                <c:pt idx="231">
                  <c:v>0.10515882892301055</c:v>
                </c:pt>
                <c:pt idx="232">
                  <c:v>0.10515882892301055</c:v>
                </c:pt>
                <c:pt idx="233">
                  <c:v>0.10515882892301055</c:v>
                </c:pt>
                <c:pt idx="234">
                  <c:v>0.10515882892301055</c:v>
                </c:pt>
                <c:pt idx="235">
                  <c:v>0.10515882892301055</c:v>
                </c:pt>
                <c:pt idx="236">
                  <c:v>0.10515882892301055</c:v>
                </c:pt>
                <c:pt idx="237">
                  <c:v>0.10515882892301055</c:v>
                </c:pt>
                <c:pt idx="238">
                  <c:v>0.10515882892301055</c:v>
                </c:pt>
                <c:pt idx="239">
                  <c:v>0.10515882892301055</c:v>
                </c:pt>
                <c:pt idx="240">
                  <c:v>0.10515882892301055</c:v>
                </c:pt>
                <c:pt idx="241">
                  <c:v>0.10515882892301055</c:v>
                </c:pt>
                <c:pt idx="242">
                  <c:v>0.10515882892301055</c:v>
                </c:pt>
                <c:pt idx="243">
                  <c:v>0.10515882892301055</c:v>
                </c:pt>
                <c:pt idx="244">
                  <c:v>0.10515882892301055</c:v>
                </c:pt>
                <c:pt idx="245">
                  <c:v>0.10515882892301055</c:v>
                </c:pt>
                <c:pt idx="246">
                  <c:v>0.10515882892301055</c:v>
                </c:pt>
                <c:pt idx="247">
                  <c:v>0.10515882892301055</c:v>
                </c:pt>
                <c:pt idx="248">
                  <c:v>0.10515882892301055</c:v>
                </c:pt>
                <c:pt idx="249">
                  <c:v>0.10515882892301055</c:v>
                </c:pt>
                <c:pt idx="250">
                  <c:v>0.10515882892301055</c:v>
                </c:pt>
                <c:pt idx="251">
                  <c:v>0.10515882892301055</c:v>
                </c:pt>
                <c:pt idx="252">
                  <c:v>0.10515882892301055</c:v>
                </c:pt>
                <c:pt idx="253">
                  <c:v>0.10515882892301055</c:v>
                </c:pt>
                <c:pt idx="254">
                  <c:v>0.10515882892301055</c:v>
                </c:pt>
                <c:pt idx="255">
                  <c:v>0.10515882892301055</c:v>
                </c:pt>
                <c:pt idx="256">
                  <c:v>0.10515882892301055</c:v>
                </c:pt>
                <c:pt idx="257">
                  <c:v>0.12797158282287299</c:v>
                </c:pt>
                <c:pt idx="258">
                  <c:v>0.12797158282287299</c:v>
                </c:pt>
                <c:pt idx="259">
                  <c:v>0.12797158282287299</c:v>
                </c:pt>
                <c:pt idx="260">
                  <c:v>0.12797158282287299</c:v>
                </c:pt>
                <c:pt idx="261">
                  <c:v>0.12797158282287299</c:v>
                </c:pt>
                <c:pt idx="262">
                  <c:v>0.12797158282287299</c:v>
                </c:pt>
                <c:pt idx="263">
                  <c:v>0.12797158282287299</c:v>
                </c:pt>
                <c:pt idx="264">
                  <c:v>0.12797158282287299</c:v>
                </c:pt>
                <c:pt idx="265">
                  <c:v>0.12797158282287299</c:v>
                </c:pt>
                <c:pt idx="266">
                  <c:v>0.12797158282287299</c:v>
                </c:pt>
                <c:pt idx="267">
                  <c:v>0.12797158282287299</c:v>
                </c:pt>
                <c:pt idx="268">
                  <c:v>0.12797158282287299</c:v>
                </c:pt>
                <c:pt idx="269">
                  <c:v>0.12797158282287299</c:v>
                </c:pt>
                <c:pt idx="270">
                  <c:v>0.12797158282287299</c:v>
                </c:pt>
                <c:pt idx="271">
                  <c:v>0.12797158282287299</c:v>
                </c:pt>
                <c:pt idx="272">
                  <c:v>0.12797158282287299</c:v>
                </c:pt>
                <c:pt idx="273">
                  <c:v>0.12797158282287299</c:v>
                </c:pt>
                <c:pt idx="274">
                  <c:v>0.12797158282287299</c:v>
                </c:pt>
                <c:pt idx="275">
                  <c:v>0.12797158282287299</c:v>
                </c:pt>
                <c:pt idx="276">
                  <c:v>0.12797158282287299</c:v>
                </c:pt>
                <c:pt idx="277">
                  <c:v>0.12797158282287299</c:v>
                </c:pt>
                <c:pt idx="278">
                  <c:v>0.12797158282287299</c:v>
                </c:pt>
                <c:pt idx="279">
                  <c:v>0.12797158282287299</c:v>
                </c:pt>
                <c:pt idx="280">
                  <c:v>0.12797158282287299</c:v>
                </c:pt>
                <c:pt idx="281">
                  <c:v>0.15277443003815042</c:v>
                </c:pt>
                <c:pt idx="282">
                  <c:v>0.15277443003815042</c:v>
                </c:pt>
                <c:pt idx="283">
                  <c:v>0.15277443003815042</c:v>
                </c:pt>
                <c:pt idx="284">
                  <c:v>0.15277443003815042</c:v>
                </c:pt>
                <c:pt idx="285">
                  <c:v>0.15277443003815042</c:v>
                </c:pt>
                <c:pt idx="286">
                  <c:v>0.15277443003815042</c:v>
                </c:pt>
                <c:pt idx="287">
                  <c:v>0.15277443003815042</c:v>
                </c:pt>
                <c:pt idx="288">
                  <c:v>0.15277443003815042</c:v>
                </c:pt>
                <c:pt idx="289">
                  <c:v>0.15277443003815042</c:v>
                </c:pt>
                <c:pt idx="290">
                  <c:v>0.15277443003815042</c:v>
                </c:pt>
                <c:pt idx="291">
                  <c:v>0.15277443003815042</c:v>
                </c:pt>
                <c:pt idx="292">
                  <c:v>0.15277443003815042</c:v>
                </c:pt>
                <c:pt idx="293">
                  <c:v>0.15277443003815042</c:v>
                </c:pt>
                <c:pt idx="294">
                  <c:v>0.15277443003815042</c:v>
                </c:pt>
                <c:pt idx="295">
                  <c:v>0.15277443003815042</c:v>
                </c:pt>
                <c:pt idx="296">
                  <c:v>0.15344956545462801</c:v>
                </c:pt>
                <c:pt idx="297">
                  <c:v>0.15344956545462801</c:v>
                </c:pt>
                <c:pt idx="298">
                  <c:v>0.15344956545462801</c:v>
                </c:pt>
                <c:pt idx="299">
                  <c:v>0.15344956545462801</c:v>
                </c:pt>
                <c:pt idx="300">
                  <c:v>0.15344956545462801</c:v>
                </c:pt>
                <c:pt idx="301">
                  <c:v>0.15344956545462801</c:v>
                </c:pt>
                <c:pt idx="302">
                  <c:v>0.15344956545462801</c:v>
                </c:pt>
                <c:pt idx="303">
                  <c:v>0.15344956545462801</c:v>
                </c:pt>
                <c:pt idx="304">
                  <c:v>0.15344956545462801</c:v>
                </c:pt>
                <c:pt idx="305">
                  <c:v>0.15344956545462801</c:v>
                </c:pt>
                <c:pt idx="306">
                  <c:v>0.15344956545462801</c:v>
                </c:pt>
                <c:pt idx="307">
                  <c:v>0.15344956545462801</c:v>
                </c:pt>
                <c:pt idx="308">
                  <c:v>0.15344956545462801</c:v>
                </c:pt>
                <c:pt idx="309">
                  <c:v>0.15344956545462801</c:v>
                </c:pt>
                <c:pt idx="310">
                  <c:v>0.15344956545462801</c:v>
                </c:pt>
                <c:pt idx="311">
                  <c:v>0.15344956545462801</c:v>
                </c:pt>
                <c:pt idx="312">
                  <c:v>0.15344956545462801</c:v>
                </c:pt>
                <c:pt idx="313">
                  <c:v>0.15344956545462801</c:v>
                </c:pt>
                <c:pt idx="314">
                  <c:v>0.15344956545462801</c:v>
                </c:pt>
                <c:pt idx="315">
                  <c:v>0.15344956545462801</c:v>
                </c:pt>
                <c:pt idx="316">
                  <c:v>0.15344956545462801</c:v>
                </c:pt>
                <c:pt idx="317">
                  <c:v>0.15344956545462801</c:v>
                </c:pt>
                <c:pt idx="318">
                  <c:v>0.15344956545462801</c:v>
                </c:pt>
                <c:pt idx="319">
                  <c:v>0.15344956545462801</c:v>
                </c:pt>
                <c:pt idx="320">
                  <c:v>0.15344956545462801</c:v>
                </c:pt>
                <c:pt idx="321">
                  <c:v>0.15344956545462801</c:v>
                </c:pt>
                <c:pt idx="322">
                  <c:v>0.15344956545462801</c:v>
                </c:pt>
                <c:pt idx="323">
                  <c:v>0.15344956545462801</c:v>
                </c:pt>
                <c:pt idx="324">
                  <c:v>0.15344956545462801</c:v>
                </c:pt>
                <c:pt idx="325">
                  <c:v>0.15344956545462801</c:v>
                </c:pt>
                <c:pt idx="326">
                  <c:v>0.15344956545462801</c:v>
                </c:pt>
                <c:pt idx="327">
                  <c:v>0.15344956545462801</c:v>
                </c:pt>
                <c:pt idx="328">
                  <c:v>0.15344956545462801</c:v>
                </c:pt>
                <c:pt idx="329">
                  <c:v>0.15344956545462801</c:v>
                </c:pt>
                <c:pt idx="330">
                  <c:v>0.15344956545462801</c:v>
                </c:pt>
                <c:pt idx="331">
                  <c:v>0.15344956545462801</c:v>
                </c:pt>
                <c:pt idx="332">
                  <c:v>0.15344956545462801</c:v>
                </c:pt>
                <c:pt idx="333">
                  <c:v>0.15344956545462801</c:v>
                </c:pt>
                <c:pt idx="334">
                  <c:v>0.15344956545462801</c:v>
                </c:pt>
                <c:pt idx="335">
                  <c:v>0.15344956545462801</c:v>
                </c:pt>
                <c:pt idx="336">
                  <c:v>0.15344956545462801</c:v>
                </c:pt>
                <c:pt idx="337">
                  <c:v>0.16052113012278688</c:v>
                </c:pt>
                <c:pt idx="338">
                  <c:v>0.16052113012278688</c:v>
                </c:pt>
                <c:pt idx="339">
                  <c:v>0.16052113012278688</c:v>
                </c:pt>
                <c:pt idx="340">
                  <c:v>0.16052113012278688</c:v>
                </c:pt>
                <c:pt idx="341">
                  <c:v>0.16052113012278688</c:v>
                </c:pt>
                <c:pt idx="342">
                  <c:v>0.16052113012278688</c:v>
                </c:pt>
                <c:pt idx="343">
                  <c:v>0.16052113012278688</c:v>
                </c:pt>
                <c:pt idx="344">
                  <c:v>0.16052113012278688</c:v>
                </c:pt>
                <c:pt idx="345">
                  <c:v>0.16052113012278688</c:v>
                </c:pt>
                <c:pt idx="346">
                  <c:v>0.16052113012278688</c:v>
                </c:pt>
                <c:pt idx="347">
                  <c:v>0.16052113012278688</c:v>
                </c:pt>
                <c:pt idx="348">
                  <c:v>0.16052113012278688</c:v>
                </c:pt>
                <c:pt idx="349">
                  <c:v>0.16052113012278688</c:v>
                </c:pt>
                <c:pt idx="350">
                  <c:v>0.16052113012278688</c:v>
                </c:pt>
                <c:pt idx="351">
                  <c:v>0.16052113012278688</c:v>
                </c:pt>
                <c:pt idx="352">
                  <c:v>0.16052113012278688</c:v>
                </c:pt>
                <c:pt idx="353">
                  <c:v>0.16052113012278688</c:v>
                </c:pt>
                <c:pt idx="354">
                  <c:v>0.16052113012278688</c:v>
                </c:pt>
                <c:pt idx="355">
                  <c:v>0.16072259340398046</c:v>
                </c:pt>
                <c:pt idx="356">
                  <c:v>0.16072259340398046</c:v>
                </c:pt>
                <c:pt idx="357">
                  <c:v>0.16072259340398046</c:v>
                </c:pt>
                <c:pt idx="358">
                  <c:v>0.16072259340398046</c:v>
                </c:pt>
                <c:pt idx="359">
                  <c:v>0.16072259340398046</c:v>
                </c:pt>
                <c:pt idx="360">
                  <c:v>0.16072259340398046</c:v>
                </c:pt>
                <c:pt idx="361">
                  <c:v>0.16072259340398046</c:v>
                </c:pt>
                <c:pt idx="362">
                  <c:v>0.16072259340398046</c:v>
                </c:pt>
                <c:pt idx="363">
                  <c:v>0.16072259340398046</c:v>
                </c:pt>
                <c:pt idx="364">
                  <c:v>0.16072259340398046</c:v>
                </c:pt>
                <c:pt idx="365">
                  <c:v>0.1627786440978492</c:v>
                </c:pt>
                <c:pt idx="366">
                  <c:v>0.1627786440978492</c:v>
                </c:pt>
                <c:pt idx="367">
                  <c:v>0.1627786440978492</c:v>
                </c:pt>
                <c:pt idx="368">
                  <c:v>0.1627786440978492</c:v>
                </c:pt>
                <c:pt idx="369">
                  <c:v>0.1627786440978492</c:v>
                </c:pt>
                <c:pt idx="370">
                  <c:v>0.1627786440978492</c:v>
                </c:pt>
                <c:pt idx="371">
                  <c:v>0.1627786440978492</c:v>
                </c:pt>
                <c:pt idx="372">
                  <c:v>0.1627786440978492</c:v>
                </c:pt>
                <c:pt idx="373">
                  <c:v>0.1627786440978492</c:v>
                </c:pt>
                <c:pt idx="374">
                  <c:v>0.1627786440978492</c:v>
                </c:pt>
                <c:pt idx="375">
                  <c:v>0.1627786440978492</c:v>
                </c:pt>
                <c:pt idx="376">
                  <c:v>0.1627786440978492</c:v>
                </c:pt>
                <c:pt idx="377">
                  <c:v>0.1627786440978492</c:v>
                </c:pt>
                <c:pt idx="378">
                  <c:v>0.1627786440978492</c:v>
                </c:pt>
                <c:pt idx="379">
                  <c:v>0.1627786440978492</c:v>
                </c:pt>
                <c:pt idx="380">
                  <c:v>0.1627786440978492</c:v>
                </c:pt>
                <c:pt idx="381">
                  <c:v>0.1627786440978492</c:v>
                </c:pt>
                <c:pt idx="382">
                  <c:v>0.1627786440978492</c:v>
                </c:pt>
                <c:pt idx="383">
                  <c:v>0.1627786440978492</c:v>
                </c:pt>
                <c:pt idx="384">
                  <c:v>0.1627786440978492</c:v>
                </c:pt>
                <c:pt idx="385">
                  <c:v>0.1627786440978492</c:v>
                </c:pt>
                <c:pt idx="386">
                  <c:v>0.1627786440978492</c:v>
                </c:pt>
                <c:pt idx="387">
                  <c:v>0.1627786440978492</c:v>
                </c:pt>
                <c:pt idx="388">
                  <c:v>0.1627786440978492</c:v>
                </c:pt>
                <c:pt idx="389">
                  <c:v>0.1627786440978492</c:v>
                </c:pt>
                <c:pt idx="390">
                  <c:v>0.1627786440978492</c:v>
                </c:pt>
                <c:pt idx="391">
                  <c:v>0.17062362187343039</c:v>
                </c:pt>
                <c:pt idx="392">
                  <c:v>0.17062362187343039</c:v>
                </c:pt>
                <c:pt idx="393">
                  <c:v>0.17062362187343039</c:v>
                </c:pt>
                <c:pt idx="394">
                  <c:v>0.17062362187343039</c:v>
                </c:pt>
                <c:pt idx="395">
                  <c:v>0.17062362187343039</c:v>
                </c:pt>
                <c:pt idx="396">
                  <c:v>0.17062362187343039</c:v>
                </c:pt>
                <c:pt idx="397">
                  <c:v>0.17062362187343039</c:v>
                </c:pt>
                <c:pt idx="398">
                  <c:v>0.17062362187343039</c:v>
                </c:pt>
                <c:pt idx="399">
                  <c:v>0.17062362187343039</c:v>
                </c:pt>
                <c:pt idx="400">
                  <c:v>0.17062362187343039</c:v>
                </c:pt>
                <c:pt idx="401">
                  <c:v>0.17062362187343039</c:v>
                </c:pt>
                <c:pt idx="402">
                  <c:v>0.17062362187343039</c:v>
                </c:pt>
                <c:pt idx="403">
                  <c:v>0.17062362187343039</c:v>
                </c:pt>
                <c:pt idx="404">
                  <c:v>0.17062362187343039</c:v>
                </c:pt>
                <c:pt idx="405">
                  <c:v>0.17062362187343039</c:v>
                </c:pt>
                <c:pt idx="406">
                  <c:v>0.17062362187343039</c:v>
                </c:pt>
                <c:pt idx="407">
                  <c:v>0.17062362187343039</c:v>
                </c:pt>
                <c:pt idx="408">
                  <c:v>0.17062362187343039</c:v>
                </c:pt>
                <c:pt idx="409">
                  <c:v>0.17062362187343039</c:v>
                </c:pt>
                <c:pt idx="410">
                  <c:v>0.17267775728952189</c:v>
                </c:pt>
                <c:pt idx="411">
                  <c:v>0.17267775728952189</c:v>
                </c:pt>
                <c:pt idx="412">
                  <c:v>0.17267775728952189</c:v>
                </c:pt>
                <c:pt idx="413">
                  <c:v>0.17267775728952189</c:v>
                </c:pt>
                <c:pt idx="414">
                  <c:v>0.17267775728952189</c:v>
                </c:pt>
                <c:pt idx="415">
                  <c:v>0.17267775728952189</c:v>
                </c:pt>
                <c:pt idx="416">
                  <c:v>0.17267775728952189</c:v>
                </c:pt>
                <c:pt idx="417">
                  <c:v>0.17267775728952189</c:v>
                </c:pt>
                <c:pt idx="418">
                  <c:v>0.17267775728952189</c:v>
                </c:pt>
                <c:pt idx="419">
                  <c:v>0.17267775728952189</c:v>
                </c:pt>
                <c:pt idx="420">
                  <c:v>0.17267775728952189</c:v>
                </c:pt>
                <c:pt idx="421">
                  <c:v>0.17267775728952189</c:v>
                </c:pt>
                <c:pt idx="422">
                  <c:v>0.18297010094983446</c:v>
                </c:pt>
                <c:pt idx="423">
                  <c:v>0.18297010094983446</c:v>
                </c:pt>
                <c:pt idx="424">
                  <c:v>0.18297010094983446</c:v>
                </c:pt>
                <c:pt idx="425">
                  <c:v>0.18297010094983446</c:v>
                </c:pt>
                <c:pt idx="426">
                  <c:v>0.18297010094983446</c:v>
                </c:pt>
                <c:pt idx="427">
                  <c:v>0.18297010094983446</c:v>
                </c:pt>
                <c:pt idx="428">
                  <c:v>0.18297010094983446</c:v>
                </c:pt>
                <c:pt idx="429">
                  <c:v>0.18297010094983446</c:v>
                </c:pt>
                <c:pt idx="430">
                  <c:v>0.18297010094983446</c:v>
                </c:pt>
                <c:pt idx="431">
                  <c:v>0.18297010094983446</c:v>
                </c:pt>
                <c:pt idx="432">
                  <c:v>0.18297010094983446</c:v>
                </c:pt>
                <c:pt idx="433">
                  <c:v>0.18297010094983446</c:v>
                </c:pt>
                <c:pt idx="434">
                  <c:v>0.18297010094983446</c:v>
                </c:pt>
                <c:pt idx="435">
                  <c:v>0.18297010094983446</c:v>
                </c:pt>
                <c:pt idx="436">
                  <c:v>0.18297010094983446</c:v>
                </c:pt>
                <c:pt idx="437">
                  <c:v>0.18297010094983446</c:v>
                </c:pt>
                <c:pt idx="438">
                  <c:v>0.18297010094983446</c:v>
                </c:pt>
                <c:pt idx="439">
                  <c:v>0.18297010094983446</c:v>
                </c:pt>
                <c:pt idx="440">
                  <c:v>0.18297010094983446</c:v>
                </c:pt>
                <c:pt idx="441">
                  <c:v>0.18297010094983446</c:v>
                </c:pt>
                <c:pt idx="442">
                  <c:v>0.18297010094983446</c:v>
                </c:pt>
                <c:pt idx="443">
                  <c:v>0.18297010094983446</c:v>
                </c:pt>
                <c:pt idx="444">
                  <c:v>0.18297010094983446</c:v>
                </c:pt>
                <c:pt idx="445">
                  <c:v>0.18297010094983446</c:v>
                </c:pt>
                <c:pt idx="446">
                  <c:v>0.18297010094983446</c:v>
                </c:pt>
                <c:pt idx="447">
                  <c:v>0.18297010094983446</c:v>
                </c:pt>
                <c:pt idx="448">
                  <c:v>0.18297010094983446</c:v>
                </c:pt>
                <c:pt idx="449">
                  <c:v>0.18297010094983446</c:v>
                </c:pt>
                <c:pt idx="450">
                  <c:v>0.18297010094983446</c:v>
                </c:pt>
                <c:pt idx="451">
                  <c:v>0.18297010094983446</c:v>
                </c:pt>
                <c:pt idx="452">
                  <c:v>0.18297010094983446</c:v>
                </c:pt>
                <c:pt idx="453">
                  <c:v>0.18297010094983446</c:v>
                </c:pt>
                <c:pt idx="454">
                  <c:v>0.18297010094983446</c:v>
                </c:pt>
                <c:pt idx="455">
                  <c:v>0.18297010094983446</c:v>
                </c:pt>
                <c:pt idx="456">
                  <c:v>0.18297010094983446</c:v>
                </c:pt>
                <c:pt idx="457">
                  <c:v>0.18297010094983446</c:v>
                </c:pt>
                <c:pt idx="458">
                  <c:v>0.18297010094983446</c:v>
                </c:pt>
                <c:pt idx="459">
                  <c:v>0.18297010094983446</c:v>
                </c:pt>
                <c:pt idx="460">
                  <c:v>0.18297010094983446</c:v>
                </c:pt>
                <c:pt idx="461">
                  <c:v>0.18297010094983446</c:v>
                </c:pt>
                <c:pt idx="462">
                  <c:v>0.18297010094983446</c:v>
                </c:pt>
                <c:pt idx="463">
                  <c:v>0.18297010094983446</c:v>
                </c:pt>
                <c:pt idx="464">
                  <c:v>0.18297010094983446</c:v>
                </c:pt>
                <c:pt idx="465">
                  <c:v>0.18297010094983446</c:v>
                </c:pt>
                <c:pt idx="466">
                  <c:v>0.18297010094983446</c:v>
                </c:pt>
                <c:pt idx="467">
                  <c:v>0.18297010094983446</c:v>
                </c:pt>
                <c:pt idx="468">
                  <c:v>0.18297010094983446</c:v>
                </c:pt>
                <c:pt idx="469">
                  <c:v>0.18297010094983446</c:v>
                </c:pt>
                <c:pt idx="470">
                  <c:v>0.18297010094983446</c:v>
                </c:pt>
                <c:pt idx="471">
                  <c:v>0.18297010094983446</c:v>
                </c:pt>
                <c:pt idx="472">
                  <c:v>0.18297010094983446</c:v>
                </c:pt>
                <c:pt idx="473">
                  <c:v>0.18297010094983446</c:v>
                </c:pt>
                <c:pt idx="474">
                  <c:v>0.18297010094983446</c:v>
                </c:pt>
                <c:pt idx="475">
                  <c:v>0.18297010094983446</c:v>
                </c:pt>
                <c:pt idx="476">
                  <c:v>0.18297010094983446</c:v>
                </c:pt>
                <c:pt idx="477">
                  <c:v>0.18297010094983446</c:v>
                </c:pt>
                <c:pt idx="478">
                  <c:v>0.18297010094983446</c:v>
                </c:pt>
                <c:pt idx="479">
                  <c:v>0.18297010094983446</c:v>
                </c:pt>
                <c:pt idx="480">
                  <c:v>0.18297010094983446</c:v>
                </c:pt>
                <c:pt idx="481">
                  <c:v>0.18297010094983446</c:v>
                </c:pt>
                <c:pt idx="482">
                  <c:v>0.18297010094983446</c:v>
                </c:pt>
                <c:pt idx="483">
                  <c:v>0.18297010094983446</c:v>
                </c:pt>
                <c:pt idx="484">
                  <c:v>0.18297010094983446</c:v>
                </c:pt>
                <c:pt idx="485">
                  <c:v>0.18297010094983446</c:v>
                </c:pt>
                <c:pt idx="486">
                  <c:v>0.18297010094983446</c:v>
                </c:pt>
                <c:pt idx="487">
                  <c:v>0.18297010094983446</c:v>
                </c:pt>
                <c:pt idx="488">
                  <c:v>0.18297010094983446</c:v>
                </c:pt>
                <c:pt idx="489">
                  <c:v>0.18297010094983446</c:v>
                </c:pt>
                <c:pt idx="490">
                  <c:v>0.18297010094983446</c:v>
                </c:pt>
                <c:pt idx="491">
                  <c:v>0.18297010094983446</c:v>
                </c:pt>
                <c:pt idx="492">
                  <c:v>0.18297010094983446</c:v>
                </c:pt>
                <c:pt idx="493">
                  <c:v>0.18297010094983446</c:v>
                </c:pt>
                <c:pt idx="494">
                  <c:v>0.18297010094983446</c:v>
                </c:pt>
                <c:pt idx="495">
                  <c:v>0.18297010094983446</c:v>
                </c:pt>
                <c:pt idx="496">
                  <c:v>0.18297010094983446</c:v>
                </c:pt>
                <c:pt idx="497">
                  <c:v>0.18297010094983446</c:v>
                </c:pt>
                <c:pt idx="498">
                  <c:v>0.18297010094983446</c:v>
                </c:pt>
                <c:pt idx="499">
                  <c:v>0.18297010094983446</c:v>
                </c:pt>
                <c:pt idx="500">
                  <c:v>0.18297010094983446</c:v>
                </c:pt>
                <c:pt idx="501">
                  <c:v>0.18297010094983446</c:v>
                </c:pt>
                <c:pt idx="502">
                  <c:v>0.18297010094983446</c:v>
                </c:pt>
                <c:pt idx="503">
                  <c:v>0.18297010094983446</c:v>
                </c:pt>
                <c:pt idx="504">
                  <c:v>0.18297010094983446</c:v>
                </c:pt>
                <c:pt idx="505">
                  <c:v>0.18297010094983446</c:v>
                </c:pt>
                <c:pt idx="506">
                  <c:v>0.18297010094983446</c:v>
                </c:pt>
                <c:pt idx="507">
                  <c:v>0.18297010094983446</c:v>
                </c:pt>
                <c:pt idx="508">
                  <c:v>0.18297010094983446</c:v>
                </c:pt>
                <c:pt idx="509">
                  <c:v>0.18297010094983446</c:v>
                </c:pt>
                <c:pt idx="510">
                  <c:v>0.18297010094983446</c:v>
                </c:pt>
                <c:pt idx="511">
                  <c:v>0.18871126579197695</c:v>
                </c:pt>
                <c:pt idx="512">
                  <c:v>0.18871126579197695</c:v>
                </c:pt>
                <c:pt idx="513">
                  <c:v>0.18871126579197695</c:v>
                </c:pt>
                <c:pt idx="514">
                  <c:v>0.18871126579197695</c:v>
                </c:pt>
                <c:pt idx="515">
                  <c:v>0.18871126579197695</c:v>
                </c:pt>
                <c:pt idx="516">
                  <c:v>0.18871126579197695</c:v>
                </c:pt>
                <c:pt idx="517">
                  <c:v>0.18871126579197695</c:v>
                </c:pt>
                <c:pt idx="518">
                  <c:v>0.18871126579197695</c:v>
                </c:pt>
                <c:pt idx="519">
                  <c:v>0.18871126579197695</c:v>
                </c:pt>
                <c:pt idx="520">
                  <c:v>0.18871126579197695</c:v>
                </c:pt>
                <c:pt idx="521">
                  <c:v>0.18871126579197695</c:v>
                </c:pt>
                <c:pt idx="522">
                  <c:v>0.18871126579197695</c:v>
                </c:pt>
                <c:pt idx="523">
                  <c:v>0.18871126579197695</c:v>
                </c:pt>
                <c:pt idx="524">
                  <c:v>0.18871126579197695</c:v>
                </c:pt>
                <c:pt idx="525">
                  <c:v>0.18871126579197695</c:v>
                </c:pt>
                <c:pt idx="526">
                  <c:v>0.18871126579197695</c:v>
                </c:pt>
                <c:pt idx="527">
                  <c:v>0.18871126579197695</c:v>
                </c:pt>
                <c:pt idx="528">
                  <c:v>0.18871126579197695</c:v>
                </c:pt>
                <c:pt idx="529">
                  <c:v>0.18871126579197695</c:v>
                </c:pt>
                <c:pt idx="530">
                  <c:v>0.18871126579197695</c:v>
                </c:pt>
                <c:pt idx="531">
                  <c:v>0.18871126579197695</c:v>
                </c:pt>
                <c:pt idx="532">
                  <c:v>0.19589655007815951</c:v>
                </c:pt>
                <c:pt idx="533">
                  <c:v>0.19589655007815951</c:v>
                </c:pt>
                <c:pt idx="534">
                  <c:v>0.19589655007815951</c:v>
                </c:pt>
                <c:pt idx="535">
                  <c:v>0.19589655007815951</c:v>
                </c:pt>
                <c:pt idx="536">
                  <c:v>0.19589655007815951</c:v>
                </c:pt>
                <c:pt idx="537">
                  <c:v>0.19589655007815951</c:v>
                </c:pt>
                <c:pt idx="538">
                  <c:v>0.19589655007815951</c:v>
                </c:pt>
                <c:pt idx="539">
                  <c:v>0.19589655007815951</c:v>
                </c:pt>
                <c:pt idx="540">
                  <c:v>0.19589655007815951</c:v>
                </c:pt>
                <c:pt idx="541">
                  <c:v>0.19589655007815951</c:v>
                </c:pt>
                <c:pt idx="542">
                  <c:v>0.19589655007815951</c:v>
                </c:pt>
                <c:pt idx="543">
                  <c:v>0.19589655007815951</c:v>
                </c:pt>
                <c:pt idx="544">
                  <c:v>0.19589655007815951</c:v>
                </c:pt>
                <c:pt idx="545">
                  <c:v>0.19589655007815951</c:v>
                </c:pt>
                <c:pt idx="546">
                  <c:v>0.19589655007815951</c:v>
                </c:pt>
                <c:pt idx="547">
                  <c:v>0.19589655007815951</c:v>
                </c:pt>
                <c:pt idx="548">
                  <c:v>0.19589655007815951</c:v>
                </c:pt>
                <c:pt idx="549">
                  <c:v>0.19589655007815951</c:v>
                </c:pt>
                <c:pt idx="550">
                  <c:v>0.19589655007815951</c:v>
                </c:pt>
                <c:pt idx="551">
                  <c:v>0.19589655007815951</c:v>
                </c:pt>
                <c:pt idx="552">
                  <c:v>0.19589655007815951</c:v>
                </c:pt>
                <c:pt idx="553">
                  <c:v>0.19589655007815951</c:v>
                </c:pt>
                <c:pt idx="554">
                  <c:v>0.19589655007815951</c:v>
                </c:pt>
                <c:pt idx="555">
                  <c:v>0.19589655007815951</c:v>
                </c:pt>
                <c:pt idx="556">
                  <c:v>0.19730176544234937</c:v>
                </c:pt>
                <c:pt idx="557">
                  <c:v>0.19730176544234937</c:v>
                </c:pt>
                <c:pt idx="558">
                  <c:v>0.19730176544234937</c:v>
                </c:pt>
                <c:pt idx="559">
                  <c:v>0.19730176544234937</c:v>
                </c:pt>
                <c:pt idx="560">
                  <c:v>0.19730176544234937</c:v>
                </c:pt>
                <c:pt idx="561">
                  <c:v>0.19730176544234937</c:v>
                </c:pt>
                <c:pt idx="562">
                  <c:v>0.19730176544234937</c:v>
                </c:pt>
                <c:pt idx="563">
                  <c:v>0.19730176544234937</c:v>
                </c:pt>
                <c:pt idx="564">
                  <c:v>0.19730176544234937</c:v>
                </c:pt>
                <c:pt idx="565">
                  <c:v>0.19730176544234937</c:v>
                </c:pt>
                <c:pt idx="566">
                  <c:v>0.19730176544234937</c:v>
                </c:pt>
                <c:pt idx="567">
                  <c:v>0.19730176544234937</c:v>
                </c:pt>
                <c:pt idx="568">
                  <c:v>0.19730176544234937</c:v>
                </c:pt>
                <c:pt idx="569">
                  <c:v>0.19730176544234937</c:v>
                </c:pt>
                <c:pt idx="570">
                  <c:v>0.19730176544234937</c:v>
                </c:pt>
                <c:pt idx="571">
                  <c:v>0.19730176544234937</c:v>
                </c:pt>
                <c:pt idx="572">
                  <c:v>0.19730176544234937</c:v>
                </c:pt>
                <c:pt idx="573">
                  <c:v>0.19730176544234937</c:v>
                </c:pt>
                <c:pt idx="574">
                  <c:v>0.19730176544234937</c:v>
                </c:pt>
                <c:pt idx="575">
                  <c:v>0.19730176544234937</c:v>
                </c:pt>
                <c:pt idx="576">
                  <c:v>0.19730176544234937</c:v>
                </c:pt>
                <c:pt idx="577">
                  <c:v>0.19730176544234937</c:v>
                </c:pt>
                <c:pt idx="578">
                  <c:v>0.19730176544234937</c:v>
                </c:pt>
                <c:pt idx="579">
                  <c:v>0.19730176544234937</c:v>
                </c:pt>
                <c:pt idx="580">
                  <c:v>0.19730176544234937</c:v>
                </c:pt>
                <c:pt idx="581">
                  <c:v>0.19730176544234937</c:v>
                </c:pt>
                <c:pt idx="582">
                  <c:v>0.19730176544234937</c:v>
                </c:pt>
                <c:pt idx="583">
                  <c:v>0.19730176544234937</c:v>
                </c:pt>
                <c:pt idx="584">
                  <c:v>0.19730176544234937</c:v>
                </c:pt>
                <c:pt idx="585">
                  <c:v>0.19730176544234937</c:v>
                </c:pt>
                <c:pt idx="586">
                  <c:v>0.19730176544234937</c:v>
                </c:pt>
                <c:pt idx="587">
                  <c:v>0.19730176544234937</c:v>
                </c:pt>
                <c:pt idx="588">
                  <c:v>0.19730176544234937</c:v>
                </c:pt>
                <c:pt idx="589">
                  <c:v>0.19730176544234937</c:v>
                </c:pt>
                <c:pt idx="590">
                  <c:v>0.19730176544234937</c:v>
                </c:pt>
                <c:pt idx="591">
                  <c:v>0.19730176544234937</c:v>
                </c:pt>
                <c:pt idx="592">
                  <c:v>0.19730176544234937</c:v>
                </c:pt>
                <c:pt idx="593">
                  <c:v>0.19730176544234937</c:v>
                </c:pt>
                <c:pt idx="594">
                  <c:v>0.19730176544234937</c:v>
                </c:pt>
                <c:pt idx="595">
                  <c:v>0.19730176544234937</c:v>
                </c:pt>
                <c:pt idx="596">
                  <c:v>0.19730176544234937</c:v>
                </c:pt>
                <c:pt idx="597">
                  <c:v>0.19730176544234937</c:v>
                </c:pt>
                <c:pt idx="598">
                  <c:v>0.19730176544234937</c:v>
                </c:pt>
                <c:pt idx="599">
                  <c:v>0.19730176544234937</c:v>
                </c:pt>
                <c:pt idx="600">
                  <c:v>0.22569204763926123</c:v>
                </c:pt>
                <c:pt idx="601">
                  <c:v>0.22569204763926123</c:v>
                </c:pt>
                <c:pt idx="602">
                  <c:v>0.22569204763926123</c:v>
                </c:pt>
                <c:pt idx="603">
                  <c:v>0.22569204763926123</c:v>
                </c:pt>
                <c:pt idx="604">
                  <c:v>0.22569204763926123</c:v>
                </c:pt>
                <c:pt idx="605">
                  <c:v>0.22569204763926123</c:v>
                </c:pt>
                <c:pt idx="606">
                  <c:v>0.22569204763926123</c:v>
                </c:pt>
                <c:pt idx="607">
                  <c:v>0.22569204763926123</c:v>
                </c:pt>
                <c:pt idx="608">
                  <c:v>0.22569204763926123</c:v>
                </c:pt>
                <c:pt idx="609">
                  <c:v>0.22569204763926123</c:v>
                </c:pt>
                <c:pt idx="610">
                  <c:v>0.22569204763926123</c:v>
                </c:pt>
                <c:pt idx="611">
                  <c:v>0.22569204763926123</c:v>
                </c:pt>
                <c:pt idx="612">
                  <c:v>0.22569204763926123</c:v>
                </c:pt>
                <c:pt idx="613">
                  <c:v>0.22569204763926123</c:v>
                </c:pt>
                <c:pt idx="614">
                  <c:v>0.22569204763926123</c:v>
                </c:pt>
                <c:pt idx="615">
                  <c:v>0.22569204763926123</c:v>
                </c:pt>
                <c:pt idx="616">
                  <c:v>0.22569204763926123</c:v>
                </c:pt>
                <c:pt idx="617">
                  <c:v>0.22569204763926123</c:v>
                </c:pt>
                <c:pt idx="618">
                  <c:v>0.22569204763926123</c:v>
                </c:pt>
                <c:pt idx="619">
                  <c:v>0.22569204763926123</c:v>
                </c:pt>
                <c:pt idx="620">
                  <c:v>0.22569204763926123</c:v>
                </c:pt>
                <c:pt idx="621">
                  <c:v>0.22569204763926123</c:v>
                </c:pt>
                <c:pt idx="622">
                  <c:v>0.22569204763926123</c:v>
                </c:pt>
                <c:pt idx="623">
                  <c:v>0.23582518383434062</c:v>
                </c:pt>
                <c:pt idx="624">
                  <c:v>0.23582518383434062</c:v>
                </c:pt>
                <c:pt idx="625">
                  <c:v>0.23582518383434062</c:v>
                </c:pt>
                <c:pt idx="626">
                  <c:v>0.23582518383434062</c:v>
                </c:pt>
                <c:pt idx="627">
                  <c:v>0.23582518383434062</c:v>
                </c:pt>
                <c:pt idx="628">
                  <c:v>0.23582518383434062</c:v>
                </c:pt>
                <c:pt idx="629">
                  <c:v>0.23582518383434062</c:v>
                </c:pt>
                <c:pt idx="630">
                  <c:v>0.23582518383434062</c:v>
                </c:pt>
                <c:pt idx="631">
                  <c:v>0.23582518383434062</c:v>
                </c:pt>
                <c:pt idx="632">
                  <c:v>0.23582518383434062</c:v>
                </c:pt>
                <c:pt idx="633">
                  <c:v>0.23582518383434062</c:v>
                </c:pt>
                <c:pt idx="634">
                  <c:v>0.23582518383434062</c:v>
                </c:pt>
                <c:pt idx="635">
                  <c:v>0.23582518383434062</c:v>
                </c:pt>
                <c:pt idx="636">
                  <c:v>0.23582518383434062</c:v>
                </c:pt>
                <c:pt idx="637">
                  <c:v>0.23582518383434062</c:v>
                </c:pt>
                <c:pt idx="638">
                  <c:v>0.23582518383434062</c:v>
                </c:pt>
                <c:pt idx="639">
                  <c:v>0.23582518383434062</c:v>
                </c:pt>
                <c:pt idx="640">
                  <c:v>0.23582518383434062</c:v>
                </c:pt>
                <c:pt idx="641">
                  <c:v>0.24146148721817909</c:v>
                </c:pt>
                <c:pt idx="642">
                  <c:v>0.24146148721817909</c:v>
                </c:pt>
                <c:pt idx="643">
                  <c:v>0.24146148721817909</c:v>
                </c:pt>
                <c:pt idx="644">
                  <c:v>0.24146148721817909</c:v>
                </c:pt>
                <c:pt idx="645">
                  <c:v>0.24146148721817909</c:v>
                </c:pt>
                <c:pt idx="646">
                  <c:v>0.24146148721817909</c:v>
                </c:pt>
                <c:pt idx="647">
                  <c:v>0.24146148721817909</c:v>
                </c:pt>
                <c:pt idx="648">
                  <c:v>0.24146148721817909</c:v>
                </c:pt>
                <c:pt idx="649">
                  <c:v>0.24146148721817909</c:v>
                </c:pt>
                <c:pt idx="650">
                  <c:v>0.24146148721817909</c:v>
                </c:pt>
                <c:pt idx="651">
                  <c:v>0.24146148721817909</c:v>
                </c:pt>
                <c:pt idx="652">
                  <c:v>0.24146148721817909</c:v>
                </c:pt>
                <c:pt idx="653">
                  <c:v>0.24146148721817909</c:v>
                </c:pt>
                <c:pt idx="654">
                  <c:v>0.24146148721817909</c:v>
                </c:pt>
                <c:pt idx="655">
                  <c:v>0.24146148721817909</c:v>
                </c:pt>
                <c:pt idx="656">
                  <c:v>0.24146148721817909</c:v>
                </c:pt>
                <c:pt idx="657">
                  <c:v>0.24146148721817909</c:v>
                </c:pt>
                <c:pt idx="658">
                  <c:v>0.24146148721817909</c:v>
                </c:pt>
                <c:pt idx="659">
                  <c:v>0.24146148721817909</c:v>
                </c:pt>
                <c:pt idx="660">
                  <c:v>0.24146148721817909</c:v>
                </c:pt>
                <c:pt idx="661">
                  <c:v>0.24146148721817909</c:v>
                </c:pt>
                <c:pt idx="662">
                  <c:v>0.24146148721817909</c:v>
                </c:pt>
                <c:pt idx="663">
                  <c:v>0.24146148721817909</c:v>
                </c:pt>
                <c:pt idx="664">
                  <c:v>0.24146148721817909</c:v>
                </c:pt>
                <c:pt idx="665">
                  <c:v>0.25937232705691404</c:v>
                </c:pt>
                <c:pt idx="666">
                  <c:v>0.25937232705691404</c:v>
                </c:pt>
                <c:pt idx="667">
                  <c:v>0.25937232705691404</c:v>
                </c:pt>
                <c:pt idx="668">
                  <c:v>0.25937232705691404</c:v>
                </c:pt>
                <c:pt idx="669">
                  <c:v>0.25937232705691404</c:v>
                </c:pt>
                <c:pt idx="670">
                  <c:v>0.25937232705691404</c:v>
                </c:pt>
                <c:pt idx="671">
                  <c:v>0.25937232705691404</c:v>
                </c:pt>
                <c:pt idx="672">
                  <c:v>0.25937232705691404</c:v>
                </c:pt>
                <c:pt idx="673">
                  <c:v>0.25937232705691404</c:v>
                </c:pt>
                <c:pt idx="674">
                  <c:v>0.25937232705691404</c:v>
                </c:pt>
                <c:pt idx="675">
                  <c:v>0.25937232705691404</c:v>
                </c:pt>
                <c:pt idx="676">
                  <c:v>0.25937232705691404</c:v>
                </c:pt>
                <c:pt idx="677">
                  <c:v>0.25937232705691404</c:v>
                </c:pt>
                <c:pt idx="678">
                  <c:v>0.25937232705691404</c:v>
                </c:pt>
                <c:pt idx="679">
                  <c:v>0.25937232705691404</c:v>
                </c:pt>
                <c:pt idx="680">
                  <c:v>0.25937232705691404</c:v>
                </c:pt>
                <c:pt idx="681">
                  <c:v>0.25937232705691404</c:v>
                </c:pt>
                <c:pt idx="682">
                  <c:v>0.25937232705691404</c:v>
                </c:pt>
                <c:pt idx="683">
                  <c:v>0.25937232705691404</c:v>
                </c:pt>
                <c:pt idx="684">
                  <c:v>0.25937232705691404</c:v>
                </c:pt>
                <c:pt idx="685">
                  <c:v>0.26829069832177799</c:v>
                </c:pt>
                <c:pt idx="686">
                  <c:v>0.26829069832177799</c:v>
                </c:pt>
                <c:pt idx="687">
                  <c:v>0.26829069832177799</c:v>
                </c:pt>
                <c:pt idx="688">
                  <c:v>0.26829069832177799</c:v>
                </c:pt>
                <c:pt idx="689">
                  <c:v>0.26829069832177799</c:v>
                </c:pt>
                <c:pt idx="690">
                  <c:v>0.26829069832177799</c:v>
                </c:pt>
                <c:pt idx="691">
                  <c:v>0.26829069832177799</c:v>
                </c:pt>
                <c:pt idx="692">
                  <c:v>0.26829069832177799</c:v>
                </c:pt>
                <c:pt idx="693">
                  <c:v>0.26829069832177799</c:v>
                </c:pt>
                <c:pt idx="694">
                  <c:v>0.26829069832177799</c:v>
                </c:pt>
                <c:pt idx="695">
                  <c:v>0.26829069832177799</c:v>
                </c:pt>
                <c:pt idx="696">
                  <c:v>0.26829069832177799</c:v>
                </c:pt>
                <c:pt idx="697">
                  <c:v>0.26829069832177799</c:v>
                </c:pt>
                <c:pt idx="698">
                  <c:v>0.26829069832177799</c:v>
                </c:pt>
                <c:pt idx="699">
                  <c:v>0.26829069832177799</c:v>
                </c:pt>
                <c:pt idx="700">
                  <c:v>0.26829069832177799</c:v>
                </c:pt>
                <c:pt idx="701">
                  <c:v>0.26829069832177799</c:v>
                </c:pt>
                <c:pt idx="702">
                  <c:v>0.26829069832177799</c:v>
                </c:pt>
                <c:pt idx="703">
                  <c:v>0.26829069832177799</c:v>
                </c:pt>
                <c:pt idx="704">
                  <c:v>0.26829069832177799</c:v>
                </c:pt>
                <c:pt idx="705">
                  <c:v>0.26829069832177799</c:v>
                </c:pt>
                <c:pt idx="706">
                  <c:v>0.26829069832177799</c:v>
                </c:pt>
                <c:pt idx="707">
                  <c:v>0.26829069832177799</c:v>
                </c:pt>
                <c:pt idx="708">
                  <c:v>0.26829069832177799</c:v>
                </c:pt>
                <c:pt idx="709">
                  <c:v>0.27225580214011225</c:v>
                </c:pt>
                <c:pt idx="710">
                  <c:v>0.27225580214011225</c:v>
                </c:pt>
                <c:pt idx="711">
                  <c:v>0.27225580214011225</c:v>
                </c:pt>
                <c:pt idx="712">
                  <c:v>0.27225580214011225</c:v>
                </c:pt>
                <c:pt idx="713">
                  <c:v>0.27225580214011225</c:v>
                </c:pt>
                <c:pt idx="714">
                  <c:v>0.27225580214011225</c:v>
                </c:pt>
                <c:pt idx="715">
                  <c:v>0.27225580214011225</c:v>
                </c:pt>
                <c:pt idx="716">
                  <c:v>0.27225580214011225</c:v>
                </c:pt>
                <c:pt idx="717">
                  <c:v>0.27225580214011225</c:v>
                </c:pt>
                <c:pt idx="718">
                  <c:v>0.30021933650728244</c:v>
                </c:pt>
                <c:pt idx="719">
                  <c:v>0.30021933650728244</c:v>
                </c:pt>
                <c:pt idx="720">
                  <c:v>0.30021933650728244</c:v>
                </c:pt>
                <c:pt idx="721">
                  <c:v>0.30021933650728244</c:v>
                </c:pt>
                <c:pt idx="722">
                  <c:v>0.30021933650728244</c:v>
                </c:pt>
                <c:pt idx="723">
                  <c:v>0.30021933650728244</c:v>
                </c:pt>
                <c:pt idx="724">
                  <c:v>0.30021933650728244</c:v>
                </c:pt>
                <c:pt idx="725">
                  <c:v>0.30021933650728244</c:v>
                </c:pt>
                <c:pt idx="726">
                  <c:v>0.30021933650728244</c:v>
                </c:pt>
                <c:pt idx="727">
                  <c:v>0.30021933650728244</c:v>
                </c:pt>
                <c:pt idx="728">
                  <c:v>0.30021933650728244</c:v>
                </c:pt>
                <c:pt idx="729">
                  <c:v>0.30021933650728244</c:v>
                </c:pt>
                <c:pt idx="730">
                  <c:v>0.30021933650728244</c:v>
                </c:pt>
                <c:pt idx="731">
                  <c:v>0.30021933650728244</c:v>
                </c:pt>
                <c:pt idx="732">
                  <c:v>0.30021933650728244</c:v>
                </c:pt>
                <c:pt idx="733">
                  <c:v>0.30021933650728244</c:v>
                </c:pt>
                <c:pt idx="734">
                  <c:v>0.30021933650728244</c:v>
                </c:pt>
                <c:pt idx="735">
                  <c:v>0.30021933650728244</c:v>
                </c:pt>
                <c:pt idx="736">
                  <c:v>0.30021933650728244</c:v>
                </c:pt>
                <c:pt idx="737">
                  <c:v>0.30021933650728244</c:v>
                </c:pt>
                <c:pt idx="738">
                  <c:v>0.30021933650728244</c:v>
                </c:pt>
                <c:pt idx="739">
                  <c:v>0.30021933650728244</c:v>
                </c:pt>
                <c:pt idx="740">
                  <c:v>0.30021933650728244</c:v>
                </c:pt>
                <c:pt idx="741">
                  <c:v>0.30021933650728244</c:v>
                </c:pt>
                <c:pt idx="742">
                  <c:v>0.30021933650728244</c:v>
                </c:pt>
                <c:pt idx="743">
                  <c:v>0.30021933650728244</c:v>
                </c:pt>
                <c:pt idx="744">
                  <c:v>0.30021933650728244</c:v>
                </c:pt>
                <c:pt idx="745">
                  <c:v>0.30021933650728244</c:v>
                </c:pt>
                <c:pt idx="746">
                  <c:v>0.30021933650728244</c:v>
                </c:pt>
                <c:pt idx="747">
                  <c:v>0.30021933650728244</c:v>
                </c:pt>
                <c:pt idx="748">
                  <c:v>0.30021933650728244</c:v>
                </c:pt>
                <c:pt idx="749">
                  <c:v>0.30021933650728244</c:v>
                </c:pt>
                <c:pt idx="750">
                  <c:v>0.30021933650728244</c:v>
                </c:pt>
                <c:pt idx="751">
                  <c:v>0.30021933650728244</c:v>
                </c:pt>
                <c:pt idx="752">
                  <c:v>0.30021933650728244</c:v>
                </c:pt>
                <c:pt idx="753">
                  <c:v>0.30021933650728244</c:v>
                </c:pt>
                <c:pt idx="754">
                  <c:v>0.30021933650728244</c:v>
                </c:pt>
                <c:pt idx="755">
                  <c:v>0.30021933650728244</c:v>
                </c:pt>
                <c:pt idx="756">
                  <c:v>0.30021933650728244</c:v>
                </c:pt>
                <c:pt idx="757">
                  <c:v>0.30021933650728244</c:v>
                </c:pt>
                <c:pt idx="758">
                  <c:v>0.30021933650728244</c:v>
                </c:pt>
                <c:pt idx="759">
                  <c:v>0.30021933650728244</c:v>
                </c:pt>
                <c:pt idx="760">
                  <c:v>0.30021933650728244</c:v>
                </c:pt>
                <c:pt idx="761">
                  <c:v>0.30021933650728244</c:v>
                </c:pt>
                <c:pt idx="762">
                  <c:v>0.30021933650728244</c:v>
                </c:pt>
                <c:pt idx="763">
                  <c:v>0.30021933650728244</c:v>
                </c:pt>
                <c:pt idx="764">
                  <c:v>0.35063902399316493</c:v>
                </c:pt>
                <c:pt idx="765">
                  <c:v>0.35063902399316493</c:v>
                </c:pt>
                <c:pt idx="766">
                  <c:v>0.35063902399316493</c:v>
                </c:pt>
                <c:pt idx="767">
                  <c:v>0.35063902399316493</c:v>
                </c:pt>
                <c:pt idx="768">
                  <c:v>0.35063902399316493</c:v>
                </c:pt>
                <c:pt idx="769">
                  <c:v>0.35063902399316493</c:v>
                </c:pt>
                <c:pt idx="770">
                  <c:v>0.35063902399316493</c:v>
                </c:pt>
                <c:pt idx="771">
                  <c:v>0.35063902399316493</c:v>
                </c:pt>
                <c:pt idx="772">
                  <c:v>0.35063902399316493</c:v>
                </c:pt>
                <c:pt idx="773">
                  <c:v>0.35063902399316493</c:v>
                </c:pt>
                <c:pt idx="774">
                  <c:v>0.35063902399316493</c:v>
                </c:pt>
                <c:pt idx="775">
                  <c:v>0.35063902399316493</c:v>
                </c:pt>
                <c:pt idx="776">
                  <c:v>0.35063902399316493</c:v>
                </c:pt>
                <c:pt idx="777">
                  <c:v>0.35063902399316493</c:v>
                </c:pt>
                <c:pt idx="778">
                  <c:v>0.35063902399316493</c:v>
                </c:pt>
                <c:pt idx="779">
                  <c:v>0.35063902399316493</c:v>
                </c:pt>
                <c:pt idx="780">
                  <c:v>0.35063902399316493</c:v>
                </c:pt>
                <c:pt idx="781">
                  <c:v>0.35063902399316493</c:v>
                </c:pt>
                <c:pt idx="782">
                  <c:v>0.35063902399316493</c:v>
                </c:pt>
                <c:pt idx="783">
                  <c:v>0.35063902399316493</c:v>
                </c:pt>
                <c:pt idx="784">
                  <c:v>0.35063902399316493</c:v>
                </c:pt>
                <c:pt idx="785">
                  <c:v>0.35063902399316493</c:v>
                </c:pt>
                <c:pt idx="786">
                  <c:v>0.35063902399316493</c:v>
                </c:pt>
                <c:pt idx="787">
                  <c:v>0.35063902399316493</c:v>
                </c:pt>
                <c:pt idx="788">
                  <c:v>0.35063902399316493</c:v>
                </c:pt>
                <c:pt idx="789">
                  <c:v>0.35063902399316493</c:v>
                </c:pt>
                <c:pt idx="790">
                  <c:v>0.35063902399316493</c:v>
                </c:pt>
                <c:pt idx="791">
                  <c:v>0.35063902399316493</c:v>
                </c:pt>
                <c:pt idx="792">
                  <c:v>0.35063902399316493</c:v>
                </c:pt>
                <c:pt idx="793">
                  <c:v>0.35063902399316493</c:v>
                </c:pt>
                <c:pt idx="794">
                  <c:v>0.35063902399316493</c:v>
                </c:pt>
                <c:pt idx="795">
                  <c:v>0.35063902399316493</c:v>
                </c:pt>
                <c:pt idx="796">
                  <c:v>0.35063902399316493</c:v>
                </c:pt>
                <c:pt idx="797">
                  <c:v>0.35063902399316493</c:v>
                </c:pt>
                <c:pt idx="798">
                  <c:v>0.35063902399316493</c:v>
                </c:pt>
                <c:pt idx="799">
                  <c:v>0.35063902399316493</c:v>
                </c:pt>
                <c:pt idx="800">
                  <c:v>0.35063902399316493</c:v>
                </c:pt>
                <c:pt idx="801">
                  <c:v>0.36384618102071697</c:v>
                </c:pt>
                <c:pt idx="802">
                  <c:v>0.36384618102071697</c:v>
                </c:pt>
                <c:pt idx="803">
                  <c:v>0.36384618102071697</c:v>
                </c:pt>
                <c:pt idx="804">
                  <c:v>0.36384618102071697</c:v>
                </c:pt>
                <c:pt idx="805">
                  <c:v>0.36384618102071697</c:v>
                </c:pt>
                <c:pt idx="806">
                  <c:v>0.36384618102071697</c:v>
                </c:pt>
                <c:pt idx="807">
                  <c:v>0.36384618102071697</c:v>
                </c:pt>
                <c:pt idx="808">
                  <c:v>0.36384618102071697</c:v>
                </c:pt>
                <c:pt idx="809">
                  <c:v>0.36384618102071697</c:v>
                </c:pt>
                <c:pt idx="810">
                  <c:v>0.36384618102071697</c:v>
                </c:pt>
                <c:pt idx="811">
                  <c:v>0.36384618102071697</c:v>
                </c:pt>
                <c:pt idx="812">
                  <c:v>0.36384618102071697</c:v>
                </c:pt>
                <c:pt idx="813">
                  <c:v>0.36384618102071697</c:v>
                </c:pt>
                <c:pt idx="814">
                  <c:v>0.36384618102071697</c:v>
                </c:pt>
                <c:pt idx="815">
                  <c:v>0.36384618102071697</c:v>
                </c:pt>
                <c:pt idx="816">
                  <c:v>0.36384618102071697</c:v>
                </c:pt>
                <c:pt idx="817">
                  <c:v>0.36384618102071697</c:v>
                </c:pt>
                <c:pt idx="818">
                  <c:v>0.36384618102071697</c:v>
                </c:pt>
                <c:pt idx="819">
                  <c:v>0.43062425600201909</c:v>
                </c:pt>
                <c:pt idx="820">
                  <c:v>0.43062425600201909</c:v>
                </c:pt>
                <c:pt idx="821">
                  <c:v>0.43062425600201909</c:v>
                </c:pt>
                <c:pt idx="822">
                  <c:v>0.43062425600201909</c:v>
                </c:pt>
                <c:pt idx="823">
                  <c:v>0.43062425600201909</c:v>
                </c:pt>
                <c:pt idx="824">
                  <c:v>0.43062425600201909</c:v>
                </c:pt>
                <c:pt idx="825">
                  <c:v>0.43062425600201909</c:v>
                </c:pt>
                <c:pt idx="826">
                  <c:v>0.43062425600201909</c:v>
                </c:pt>
                <c:pt idx="827">
                  <c:v>0.43062425600201909</c:v>
                </c:pt>
                <c:pt idx="828">
                  <c:v>0.43062425600201909</c:v>
                </c:pt>
                <c:pt idx="829">
                  <c:v>0.43062425600201909</c:v>
                </c:pt>
                <c:pt idx="830">
                  <c:v>0.43062425600201909</c:v>
                </c:pt>
                <c:pt idx="831">
                  <c:v>0.43062425600201909</c:v>
                </c:pt>
                <c:pt idx="832">
                  <c:v>0.43062425600201909</c:v>
                </c:pt>
                <c:pt idx="833">
                  <c:v>0.43062425600201909</c:v>
                </c:pt>
                <c:pt idx="834">
                  <c:v>0.43062425600201909</c:v>
                </c:pt>
                <c:pt idx="835">
                  <c:v>0.43062425600201909</c:v>
                </c:pt>
                <c:pt idx="836">
                  <c:v>0.43062425600201909</c:v>
                </c:pt>
                <c:pt idx="837">
                  <c:v>0.43062425600201909</c:v>
                </c:pt>
                <c:pt idx="838">
                  <c:v>0.43062425600201909</c:v>
                </c:pt>
                <c:pt idx="839">
                  <c:v>0.43062425600201909</c:v>
                </c:pt>
                <c:pt idx="840">
                  <c:v>0.43062425600201909</c:v>
                </c:pt>
                <c:pt idx="841">
                  <c:v>0.43062425600201909</c:v>
                </c:pt>
                <c:pt idx="842">
                  <c:v>0.43062425600201909</c:v>
                </c:pt>
                <c:pt idx="843">
                  <c:v>0.43062425600201909</c:v>
                </c:pt>
                <c:pt idx="844">
                  <c:v>0.43062425600201909</c:v>
                </c:pt>
                <c:pt idx="845">
                  <c:v>0.43062425600201909</c:v>
                </c:pt>
                <c:pt idx="846">
                  <c:v>0.43062425600201909</c:v>
                </c:pt>
                <c:pt idx="847">
                  <c:v>0.43062425600201909</c:v>
                </c:pt>
                <c:pt idx="848">
                  <c:v>0.43062425600201909</c:v>
                </c:pt>
                <c:pt idx="849">
                  <c:v>0.43062425600201909</c:v>
                </c:pt>
                <c:pt idx="850">
                  <c:v>0.43062425600201909</c:v>
                </c:pt>
                <c:pt idx="851">
                  <c:v>0.43062425600201909</c:v>
                </c:pt>
                <c:pt idx="852">
                  <c:v>0.43062425600201909</c:v>
                </c:pt>
                <c:pt idx="853">
                  <c:v>0.43062425600201909</c:v>
                </c:pt>
                <c:pt idx="854">
                  <c:v>0.43062425600201909</c:v>
                </c:pt>
                <c:pt idx="855">
                  <c:v>0.43062425600201909</c:v>
                </c:pt>
                <c:pt idx="856">
                  <c:v>0.43062425600201909</c:v>
                </c:pt>
                <c:pt idx="857">
                  <c:v>0.43062425600201909</c:v>
                </c:pt>
                <c:pt idx="858">
                  <c:v>0.43062425600201909</c:v>
                </c:pt>
                <c:pt idx="859">
                  <c:v>0.43062425600201909</c:v>
                </c:pt>
                <c:pt idx="860">
                  <c:v>0.43062425600201909</c:v>
                </c:pt>
                <c:pt idx="861">
                  <c:v>0.43062425600201909</c:v>
                </c:pt>
                <c:pt idx="862">
                  <c:v>0.43062425600201909</c:v>
                </c:pt>
                <c:pt idx="863">
                  <c:v>0.43062425600201909</c:v>
                </c:pt>
                <c:pt idx="864">
                  <c:v>0.43062425600201909</c:v>
                </c:pt>
                <c:pt idx="865">
                  <c:v>0.43062425600201909</c:v>
                </c:pt>
                <c:pt idx="866">
                  <c:v>0.43062425600201909</c:v>
                </c:pt>
                <c:pt idx="867">
                  <c:v>0.43062425600201909</c:v>
                </c:pt>
                <c:pt idx="868">
                  <c:v>0.43062425600201909</c:v>
                </c:pt>
                <c:pt idx="869">
                  <c:v>0.43062425600201909</c:v>
                </c:pt>
                <c:pt idx="870">
                  <c:v>0.43062425600201909</c:v>
                </c:pt>
                <c:pt idx="871">
                  <c:v>0.43062425600201909</c:v>
                </c:pt>
                <c:pt idx="872">
                  <c:v>0.43062425600201909</c:v>
                </c:pt>
                <c:pt idx="873">
                  <c:v>0.43062425600201909</c:v>
                </c:pt>
                <c:pt idx="874">
                  <c:v>0.43062425600201909</c:v>
                </c:pt>
                <c:pt idx="875">
                  <c:v>0.43062425600201909</c:v>
                </c:pt>
                <c:pt idx="876">
                  <c:v>0.43062425600201909</c:v>
                </c:pt>
                <c:pt idx="877">
                  <c:v>0.43062425600201909</c:v>
                </c:pt>
                <c:pt idx="878">
                  <c:v>0.43062425600201909</c:v>
                </c:pt>
                <c:pt idx="879">
                  <c:v>0.43062425600201909</c:v>
                </c:pt>
                <c:pt idx="880">
                  <c:v>0.43062425600201909</c:v>
                </c:pt>
                <c:pt idx="881">
                  <c:v>0.43062425600201909</c:v>
                </c:pt>
                <c:pt idx="882">
                  <c:v>0.43062425600201909</c:v>
                </c:pt>
                <c:pt idx="883">
                  <c:v>0.43062425600201909</c:v>
                </c:pt>
                <c:pt idx="884">
                  <c:v>0.4317697118176706</c:v>
                </c:pt>
                <c:pt idx="885">
                  <c:v>0.4317697118176706</c:v>
                </c:pt>
                <c:pt idx="886">
                  <c:v>0.4317697118176706</c:v>
                </c:pt>
                <c:pt idx="887">
                  <c:v>0.4317697118176706</c:v>
                </c:pt>
                <c:pt idx="888">
                  <c:v>0.4317697118176706</c:v>
                </c:pt>
                <c:pt idx="889">
                  <c:v>0.4317697118176706</c:v>
                </c:pt>
                <c:pt idx="890">
                  <c:v>0.4317697118176706</c:v>
                </c:pt>
                <c:pt idx="891">
                  <c:v>0.4317697118176706</c:v>
                </c:pt>
                <c:pt idx="892">
                  <c:v>0.4317697118176706</c:v>
                </c:pt>
                <c:pt idx="893">
                  <c:v>0.4317697118176706</c:v>
                </c:pt>
                <c:pt idx="894">
                  <c:v>0.4317697118176706</c:v>
                </c:pt>
                <c:pt idx="895">
                  <c:v>0.4317697118176706</c:v>
                </c:pt>
                <c:pt idx="896">
                  <c:v>0.4317697118176706</c:v>
                </c:pt>
                <c:pt idx="897">
                  <c:v>0.4317697118176706</c:v>
                </c:pt>
                <c:pt idx="898">
                  <c:v>0.4317697118176706</c:v>
                </c:pt>
                <c:pt idx="899">
                  <c:v>0.4317697118176706</c:v>
                </c:pt>
                <c:pt idx="900">
                  <c:v>0.4317697118176706</c:v>
                </c:pt>
                <c:pt idx="901">
                  <c:v>0.4317697118176706</c:v>
                </c:pt>
                <c:pt idx="902">
                  <c:v>0.4317697118176706</c:v>
                </c:pt>
                <c:pt idx="903">
                  <c:v>0.4317697118176706</c:v>
                </c:pt>
                <c:pt idx="904">
                  <c:v>0.4317697118176706</c:v>
                </c:pt>
                <c:pt idx="905">
                  <c:v>0.4317697118176706</c:v>
                </c:pt>
                <c:pt idx="906">
                  <c:v>0.4317697118176706</c:v>
                </c:pt>
                <c:pt idx="907">
                  <c:v>0.4317697118176706</c:v>
                </c:pt>
                <c:pt idx="908">
                  <c:v>0.46208281319807182</c:v>
                </c:pt>
                <c:pt idx="909">
                  <c:v>0.46208281319807182</c:v>
                </c:pt>
                <c:pt idx="910">
                  <c:v>0.46208281319807182</c:v>
                </c:pt>
                <c:pt idx="911">
                  <c:v>0.46208281319807182</c:v>
                </c:pt>
                <c:pt idx="912">
                  <c:v>0.46208281319807182</c:v>
                </c:pt>
                <c:pt idx="913">
                  <c:v>0.46208281319807182</c:v>
                </c:pt>
                <c:pt idx="914">
                  <c:v>0.46208281319807182</c:v>
                </c:pt>
                <c:pt idx="915">
                  <c:v>0.46208281319807182</c:v>
                </c:pt>
                <c:pt idx="916">
                  <c:v>0.46208281319807182</c:v>
                </c:pt>
                <c:pt idx="917">
                  <c:v>0.46208281319807182</c:v>
                </c:pt>
                <c:pt idx="918">
                  <c:v>0.46208281319807182</c:v>
                </c:pt>
                <c:pt idx="919">
                  <c:v>0.46208281319807182</c:v>
                </c:pt>
                <c:pt idx="920">
                  <c:v>0.46208281319807182</c:v>
                </c:pt>
                <c:pt idx="921">
                  <c:v>0.46208281319807182</c:v>
                </c:pt>
                <c:pt idx="922">
                  <c:v>0.46208281319807182</c:v>
                </c:pt>
                <c:pt idx="923">
                  <c:v>0.46208281319807182</c:v>
                </c:pt>
                <c:pt idx="924">
                  <c:v>0.46208281319807182</c:v>
                </c:pt>
                <c:pt idx="925">
                  <c:v>0.46208281319807182</c:v>
                </c:pt>
                <c:pt idx="926">
                  <c:v>0.46208281319807182</c:v>
                </c:pt>
                <c:pt idx="927">
                  <c:v>0.46208281319807182</c:v>
                </c:pt>
                <c:pt idx="928">
                  <c:v>0.46208281319807182</c:v>
                </c:pt>
                <c:pt idx="929">
                  <c:v>0.46208281319807182</c:v>
                </c:pt>
                <c:pt idx="930">
                  <c:v>0.46208281319807182</c:v>
                </c:pt>
                <c:pt idx="931">
                  <c:v>0.46208281319807182</c:v>
                </c:pt>
                <c:pt idx="932">
                  <c:v>0.46208281319807182</c:v>
                </c:pt>
                <c:pt idx="933">
                  <c:v>0.46208281319807182</c:v>
                </c:pt>
                <c:pt idx="934">
                  <c:v>0.46208281319807182</c:v>
                </c:pt>
                <c:pt idx="935">
                  <c:v>0.46208281319807182</c:v>
                </c:pt>
                <c:pt idx="936">
                  <c:v>0.46208281319807182</c:v>
                </c:pt>
                <c:pt idx="937">
                  <c:v>0.46208281319807182</c:v>
                </c:pt>
                <c:pt idx="938">
                  <c:v>0.46208281319807182</c:v>
                </c:pt>
                <c:pt idx="939">
                  <c:v>0.46208281319807182</c:v>
                </c:pt>
                <c:pt idx="940">
                  <c:v>0.46208281319807182</c:v>
                </c:pt>
                <c:pt idx="941">
                  <c:v>0.46208281319807182</c:v>
                </c:pt>
                <c:pt idx="942">
                  <c:v>0.46208281319807182</c:v>
                </c:pt>
                <c:pt idx="943">
                  <c:v>0.46208281319807182</c:v>
                </c:pt>
                <c:pt idx="944">
                  <c:v>0.4645778216175121</c:v>
                </c:pt>
                <c:pt idx="945">
                  <c:v>0.4645778216175121</c:v>
                </c:pt>
                <c:pt idx="946">
                  <c:v>0.4645778216175121</c:v>
                </c:pt>
                <c:pt idx="947">
                  <c:v>0.4645778216175121</c:v>
                </c:pt>
                <c:pt idx="948">
                  <c:v>0.4645778216175121</c:v>
                </c:pt>
                <c:pt idx="949">
                  <c:v>0.4645778216175121</c:v>
                </c:pt>
                <c:pt idx="950">
                  <c:v>0.4645778216175121</c:v>
                </c:pt>
                <c:pt idx="951">
                  <c:v>0.4645778216175121</c:v>
                </c:pt>
                <c:pt idx="952">
                  <c:v>0.4645778216175121</c:v>
                </c:pt>
                <c:pt idx="953">
                  <c:v>0.4645778216175121</c:v>
                </c:pt>
                <c:pt idx="954">
                  <c:v>0.4645778216175121</c:v>
                </c:pt>
                <c:pt idx="955">
                  <c:v>0.4645778216175121</c:v>
                </c:pt>
                <c:pt idx="956">
                  <c:v>0.4645778216175121</c:v>
                </c:pt>
                <c:pt idx="957">
                  <c:v>0.4645778216175121</c:v>
                </c:pt>
                <c:pt idx="958">
                  <c:v>0.4896539550306297</c:v>
                </c:pt>
                <c:pt idx="959">
                  <c:v>0.4896539550306297</c:v>
                </c:pt>
                <c:pt idx="960">
                  <c:v>0.4896539550306297</c:v>
                </c:pt>
                <c:pt idx="961">
                  <c:v>0.4896539550306297</c:v>
                </c:pt>
                <c:pt idx="962">
                  <c:v>0.4896539550306297</c:v>
                </c:pt>
                <c:pt idx="963">
                  <c:v>0.4896539550306297</c:v>
                </c:pt>
                <c:pt idx="964">
                  <c:v>0.4896539550306297</c:v>
                </c:pt>
                <c:pt idx="965">
                  <c:v>0.4896539550306297</c:v>
                </c:pt>
                <c:pt idx="966">
                  <c:v>0.4896539550306297</c:v>
                </c:pt>
                <c:pt idx="967">
                  <c:v>0.4896539550306297</c:v>
                </c:pt>
                <c:pt idx="968">
                  <c:v>0.4896539550306297</c:v>
                </c:pt>
                <c:pt idx="969">
                  <c:v>0.4896539550306297</c:v>
                </c:pt>
                <c:pt idx="970">
                  <c:v>0.4896539550306297</c:v>
                </c:pt>
                <c:pt idx="971">
                  <c:v>0.4896539550306297</c:v>
                </c:pt>
                <c:pt idx="972">
                  <c:v>0.4896539550306297</c:v>
                </c:pt>
                <c:pt idx="973">
                  <c:v>0.4896539550306297</c:v>
                </c:pt>
                <c:pt idx="974">
                  <c:v>0.4896539550306297</c:v>
                </c:pt>
                <c:pt idx="975">
                  <c:v>0.4896539550306297</c:v>
                </c:pt>
                <c:pt idx="976">
                  <c:v>0.4896539550306297</c:v>
                </c:pt>
                <c:pt idx="977">
                  <c:v>0.4896539550306297</c:v>
                </c:pt>
                <c:pt idx="978">
                  <c:v>0.4896539550306297</c:v>
                </c:pt>
                <c:pt idx="979">
                  <c:v>0.4896539550306297</c:v>
                </c:pt>
                <c:pt idx="980">
                  <c:v>0.4896539550306297</c:v>
                </c:pt>
                <c:pt idx="981">
                  <c:v>0.4896539550306297</c:v>
                </c:pt>
                <c:pt idx="982">
                  <c:v>0.4896539550306297</c:v>
                </c:pt>
                <c:pt idx="983">
                  <c:v>0.4896539550306297</c:v>
                </c:pt>
                <c:pt idx="984">
                  <c:v>0.4896539550306297</c:v>
                </c:pt>
                <c:pt idx="985">
                  <c:v>0.4896539550306297</c:v>
                </c:pt>
                <c:pt idx="986">
                  <c:v>0.4896539550306297</c:v>
                </c:pt>
                <c:pt idx="987">
                  <c:v>0.4896539550306297</c:v>
                </c:pt>
                <c:pt idx="988">
                  <c:v>0.4896539550306297</c:v>
                </c:pt>
                <c:pt idx="989">
                  <c:v>0.4896539550306297</c:v>
                </c:pt>
                <c:pt idx="990">
                  <c:v>0.4896539550306297</c:v>
                </c:pt>
                <c:pt idx="991">
                  <c:v>0.4896539550306297</c:v>
                </c:pt>
                <c:pt idx="992">
                  <c:v>0.4896539550306297</c:v>
                </c:pt>
                <c:pt idx="993">
                  <c:v>0.4896539550306297</c:v>
                </c:pt>
                <c:pt idx="994">
                  <c:v>0.4896539550306297</c:v>
                </c:pt>
                <c:pt idx="995">
                  <c:v>0.4896539550306297</c:v>
                </c:pt>
                <c:pt idx="996">
                  <c:v>0.4896539550306297</c:v>
                </c:pt>
                <c:pt idx="997">
                  <c:v>0.4896539550306297</c:v>
                </c:pt>
                <c:pt idx="998">
                  <c:v>0.4896539550306297</c:v>
                </c:pt>
                <c:pt idx="999">
                  <c:v>0.4896539550306297</c:v>
                </c:pt>
                <c:pt idx="1000">
                  <c:v>0.4896539550306297</c:v>
                </c:pt>
                <c:pt idx="1001">
                  <c:v>0.4896539550306297</c:v>
                </c:pt>
                <c:pt idx="1002">
                  <c:v>0.4896539550306297</c:v>
                </c:pt>
                <c:pt idx="1003">
                  <c:v>0.4896539550306297</c:v>
                </c:pt>
                <c:pt idx="1004">
                  <c:v>0.4896539550306297</c:v>
                </c:pt>
                <c:pt idx="1005">
                  <c:v>0.4896539550306297</c:v>
                </c:pt>
                <c:pt idx="1006">
                  <c:v>0.4896539550306297</c:v>
                </c:pt>
                <c:pt idx="1007">
                  <c:v>0.4896539550306297</c:v>
                </c:pt>
                <c:pt idx="1008">
                  <c:v>0.4896539550306297</c:v>
                </c:pt>
                <c:pt idx="1009">
                  <c:v>0.4896539550306297</c:v>
                </c:pt>
                <c:pt idx="1010">
                  <c:v>0.4896539550306297</c:v>
                </c:pt>
                <c:pt idx="1011">
                  <c:v>0.4896539550306297</c:v>
                </c:pt>
                <c:pt idx="1012">
                  <c:v>0.4896539550306297</c:v>
                </c:pt>
                <c:pt idx="1013">
                  <c:v>0.4896539550306297</c:v>
                </c:pt>
                <c:pt idx="1014">
                  <c:v>0.4896539550306297</c:v>
                </c:pt>
                <c:pt idx="1015">
                  <c:v>0.4896539550306297</c:v>
                </c:pt>
                <c:pt idx="1016">
                  <c:v>0.4896539550306297</c:v>
                </c:pt>
                <c:pt idx="1017">
                  <c:v>0.4896539550306297</c:v>
                </c:pt>
                <c:pt idx="1018">
                  <c:v>0.4896539550306297</c:v>
                </c:pt>
                <c:pt idx="1019">
                  <c:v>0.4896539550306297</c:v>
                </c:pt>
                <c:pt idx="1020">
                  <c:v>0.4896539550306297</c:v>
                </c:pt>
                <c:pt idx="1021">
                  <c:v>0.4896539550306297</c:v>
                </c:pt>
                <c:pt idx="1022">
                  <c:v>0.4896539550306297</c:v>
                </c:pt>
                <c:pt idx="1023">
                  <c:v>0.4896539550306297</c:v>
                </c:pt>
                <c:pt idx="1024">
                  <c:v>0.4896539550306297</c:v>
                </c:pt>
                <c:pt idx="1025">
                  <c:v>0.4896539550306297</c:v>
                </c:pt>
                <c:pt idx="1026">
                  <c:v>0.52366078930930227</c:v>
                </c:pt>
                <c:pt idx="1027">
                  <c:v>0.52366078930930227</c:v>
                </c:pt>
                <c:pt idx="1028">
                  <c:v>0.52366078930930227</c:v>
                </c:pt>
                <c:pt idx="1029">
                  <c:v>0.52366078930930227</c:v>
                </c:pt>
                <c:pt idx="1030">
                  <c:v>0.52366078930930227</c:v>
                </c:pt>
                <c:pt idx="1031">
                  <c:v>0.52366078930930227</c:v>
                </c:pt>
                <c:pt idx="1032">
                  <c:v>0.52366078930930227</c:v>
                </c:pt>
                <c:pt idx="1033">
                  <c:v>0.52366078930930227</c:v>
                </c:pt>
                <c:pt idx="1034">
                  <c:v>0.52366078930930227</c:v>
                </c:pt>
                <c:pt idx="1035">
                  <c:v>0.52366078930930227</c:v>
                </c:pt>
                <c:pt idx="1036">
                  <c:v>0.52366078930930227</c:v>
                </c:pt>
                <c:pt idx="1037">
                  <c:v>0.52366078930930227</c:v>
                </c:pt>
                <c:pt idx="1038">
                  <c:v>0.52366078930930227</c:v>
                </c:pt>
                <c:pt idx="1039">
                  <c:v>0.52366078930930227</c:v>
                </c:pt>
                <c:pt idx="1040">
                  <c:v>0.52366078930930227</c:v>
                </c:pt>
                <c:pt idx="1041">
                  <c:v>0.52366078930930227</c:v>
                </c:pt>
                <c:pt idx="1042">
                  <c:v>0.52366078930930227</c:v>
                </c:pt>
                <c:pt idx="1043">
                  <c:v>0.52366078930930227</c:v>
                </c:pt>
                <c:pt idx="1044">
                  <c:v>0.52366078930930227</c:v>
                </c:pt>
                <c:pt idx="1045">
                  <c:v>0.52366078930930227</c:v>
                </c:pt>
                <c:pt idx="1046">
                  <c:v>0.52366078930930227</c:v>
                </c:pt>
                <c:pt idx="1047">
                  <c:v>0.52366078930930227</c:v>
                </c:pt>
                <c:pt idx="1048">
                  <c:v>0.52366078930930227</c:v>
                </c:pt>
                <c:pt idx="1049">
                  <c:v>0.52366078930930227</c:v>
                </c:pt>
                <c:pt idx="1050">
                  <c:v>0.52366078930930227</c:v>
                </c:pt>
                <c:pt idx="1051">
                  <c:v>0.52366078930930227</c:v>
                </c:pt>
                <c:pt idx="1052">
                  <c:v>0.52366078930930227</c:v>
                </c:pt>
                <c:pt idx="1053">
                  <c:v>0.52366078930930227</c:v>
                </c:pt>
                <c:pt idx="1054">
                  <c:v>0.52366078930930227</c:v>
                </c:pt>
                <c:pt idx="1055">
                  <c:v>0.52366078930930227</c:v>
                </c:pt>
                <c:pt idx="1056">
                  <c:v>0.52366078930930227</c:v>
                </c:pt>
                <c:pt idx="1057">
                  <c:v>0.52366078930930227</c:v>
                </c:pt>
                <c:pt idx="1058">
                  <c:v>0.52366078930930227</c:v>
                </c:pt>
                <c:pt idx="1059">
                  <c:v>0.52366078930930227</c:v>
                </c:pt>
                <c:pt idx="1060">
                  <c:v>0.52366078930930227</c:v>
                </c:pt>
                <c:pt idx="1061">
                  <c:v>0.52366078930930227</c:v>
                </c:pt>
                <c:pt idx="1062">
                  <c:v>0.56944789867148193</c:v>
                </c:pt>
                <c:pt idx="1063">
                  <c:v>0.56944789867148193</c:v>
                </c:pt>
                <c:pt idx="1064">
                  <c:v>0.56944789867148193</c:v>
                </c:pt>
                <c:pt idx="1065">
                  <c:v>0.56944789867148193</c:v>
                </c:pt>
                <c:pt idx="1066">
                  <c:v>0.56944789867148193</c:v>
                </c:pt>
                <c:pt idx="1067">
                  <c:v>0.56944789867148193</c:v>
                </c:pt>
                <c:pt idx="1068">
                  <c:v>0.56944789867148193</c:v>
                </c:pt>
                <c:pt idx="1069">
                  <c:v>0.56944789867148193</c:v>
                </c:pt>
                <c:pt idx="1070">
                  <c:v>0.56944789867148193</c:v>
                </c:pt>
                <c:pt idx="1071">
                  <c:v>0.56944789867148193</c:v>
                </c:pt>
                <c:pt idx="1072">
                  <c:v>0.56944789867148193</c:v>
                </c:pt>
                <c:pt idx="1073">
                  <c:v>0.56944789867148193</c:v>
                </c:pt>
                <c:pt idx="1074">
                  <c:v>0.56944789867148193</c:v>
                </c:pt>
                <c:pt idx="1075">
                  <c:v>0.56944789867148193</c:v>
                </c:pt>
                <c:pt idx="1076">
                  <c:v>0.56944789867148193</c:v>
                </c:pt>
                <c:pt idx="1077">
                  <c:v>0.56944789867148193</c:v>
                </c:pt>
                <c:pt idx="1078">
                  <c:v>0.56944789867148193</c:v>
                </c:pt>
                <c:pt idx="1079">
                  <c:v>0.56944789867148193</c:v>
                </c:pt>
                <c:pt idx="1080">
                  <c:v>0.56944789867148193</c:v>
                </c:pt>
                <c:pt idx="1081">
                  <c:v>0.56944789867148193</c:v>
                </c:pt>
                <c:pt idx="1082">
                  <c:v>0.56944789867148193</c:v>
                </c:pt>
                <c:pt idx="1083">
                  <c:v>0.56944789867148193</c:v>
                </c:pt>
                <c:pt idx="1084">
                  <c:v>0.56944789867148193</c:v>
                </c:pt>
                <c:pt idx="1085">
                  <c:v>0.56944789867148193</c:v>
                </c:pt>
                <c:pt idx="1086">
                  <c:v>0.56944789867148193</c:v>
                </c:pt>
                <c:pt idx="1087">
                  <c:v>0.57721973677694471</c:v>
                </c:pt>
                <c:pt idx="1088">
                  <c:v>0.57721973677694471</c:v>
                </c:pt>
                <c:pt idx="1089">
                  <c:v>0.57721973677694471</c:v>
                </c:pt>
                <c:pt idx="1090">
                  <c:v>0.57721973677694471</c:v>
                </c:pt>
                <c:pt idx="1091">
                  <c:v>0.57721973677694471</c:v>
                </c:pt>
                <c:pt idx="1092">
                  <c:v>0.57721973677694471</c:v>
                </c:pt>
                <c:pt idx="1093">
                  <c:v>0.57721973677694471</c:v>
                </c:pt>
                <c:pt idx="1094">
                  <c:v>0.57721973677694471</c:v>
                </c:pt>
                <c:pt idx="1095">
                  <c:v>0.57721973677694471</c:v>
                </c:pt>
                <c:pt idx="1096">
                  <c:v>0.57721973677694471</c:v>
                </c:pt>
                <c:pt idx="1097">
                  <c:v>0.57721973677694471</c:v>
                </c:pt>
                <c:pt idx="1098">
                  <c:v>0.57721973677694471</c:v>
                </c:pt>
                <c:pt idx="1099">
                  <c:v>0.57721973677694471</c:v>
                </c:pt>
                <c:pt idx="1100">
                  <c:v>0.57721973677694471</c:v>
                </c:pt>
                <c:pt idx="1101">
                  <c:v>0.57721973677694471</c:v>
                </c:pt>
                <c:pt idx="1102">
                  <c:v>0.58619389050707083</c:v>
                </c:pt>
                <c:pt idx="1103">
                  <c:v>0.58619389050707083</c:v>
                </c:pt>
                <c:pt idx="1104">
                  <c:v>0.58619389050707083</c:v>
                </c:pt>
                <c:pt idx="1105">
                  <c:v>0.58619389050707083</c:v>
                </c:pt>
                <c:pt idx="1106">
                  <c:v>0.58619389050707083</c:v>
                </c:pt>
                <c:pt idx="1107">
                  <c:v>0.58619389050707083</c:v>
                </c:pt>
                <c:pt idx="1108">
                  <c:v>0.58619389050707083</c:v>
                </c:pt>
                <c:pt idx="1109">
                  <c:v>0.58619389050707083</c:v>
                </c:pt>
                <c:pt idx="1110">
                  <c:v>0.58619389050707083</c:v>
                </c:pt>
                <c:pt idx="1111">
                  <c:v>0.59951285187486925</c:v>
                </c:pt>
                <c:pt idx="1112">
                  <c:v>0.59951285187486925</c:v>
                </c:pt>
                <c:pt idx="1113">
                  <c:v>0.59951285187486925</c:v>
                </c:pt>
                <c:pt idx="1114">
                  <c:v>0.59951285187486925</c:v>
                </c:pt>
                <c:pt idx="1115">
                  <c:v>0.59951285187486925</c:v>
                </c:pt>
                <c:pt idx="1116">
                  <c:v>0.59951285187486925</c:v>
                </c:pt>
                <c:pt idx="1117">
                  <c:v>0.59951285187486925</c:v>
                </c:pt>
                <c:pt idx="1118">
                  <c:v>0.59951285187486925</c:v>
                </c:pt>
                <c:pt idx="1119">
                  <c:v>0.59951285187486925</c:v>
                </c:pt>
                <c:pt idx="1120">
                  <c:v>0.59951285187486925</c:v>
                </c:pt>
                <c:pt idx="1121">
                  <c:v>0.59951285187486925</c:v>
                </c:pt>
                <c:pt idx="1122">
                  <c:v>0.59951285187486925</c:v>
                </c:pt>
                <c:pt idx="1123">
                  <c:v>0.59951285187486925</c:v>
                </c:pt>
                <c:pt idx="1124">
                  <c:v>0.59951285187486925</c:v>
                </c:pt>
                <c:pt idx="1125">
                  <c:v>0.59951285187486925</c:v>
                </c:pt>
                <c:pt idx="1126">
                  <c:v>0.59951285187486925</c:v>
                </c:pt>
                <c:pt idx="1127">
                  <c:v>0.59951285187486925</c:v>
                </c:pt>
                <c:pt idx="1128">
                  <c:v>0.59951285187486925</c:v>
                </c:pt>
                <c:pt idx="1129">
                  <c:v>0.59951285187486925</c:v>
                </c:pt>
                <c:pt idx="1130">
                  <c:v>0.59951285187486925</c:v>
                </c:pt>
                <c:pt idx="1131">
                  <c:v>0.59951285187486925</c:v>
                </c:pt>
                <c:pt idx="1132">
                  <c:v>0.59951285187486925</c:v>
                </c:pt>
                <c:pt idx="1133">
                  <c:v>0.59951285187486925</c:v>
                </c:pt>
                <c:pt idx="1134">
                  <c:v>0.59951285187486925</c:v>
                </c:pt>
                <c:pt idx="1135">
                  <c:v>0.59951285187486925</c:v>
                </c:pt>
                <c:pt idx="1136">
                  <c:v>0.59951285187486925</c:v>
                </c:pt>
                <c:pt idx="1137">
                  <c:v>0.59951285187486925</c:v>
                </c:pt>
                <c:pt idx="1138">
                  <c:v>0.6044614508318169</c:v>
                </c:pt>
                <c:pt idx="1139">
                  <c:v>0.6044614508318169</c:v>
                </c:pt>
                <c:pt idx="1140">
                  <c:v>0.6044614508318169</c:v>
                </c:pt>
                <c:pt idx="1141">
                  <c:v>0.6044614508318169</c:v>
                </c:pt>
                <c:pt idx="1142">
                  <c:v>0.6044614508318169</c:v>
                </c:pt>
                <c:pt idx="1143">
                  <c:v>0.6044614508318169</c:v>
                </c:pt>
                <c:pt idx="1144">
                  <c:v>0.6044614508318169</c:v>
                </c:pt>
                <c:pt idx="1145">
                  <c:v>0.6044614508318169</c:v>
                </c:pt>
                <c:pt idx="1146">
                  <c:v>0.6044614508318169</c:v>
                </c:pt>
                <c:pt idx="1147">
                  <c:v>0.6044614508318169</c:v>
                </c:pt>
                <c:pt idx="1148">
                  <c:v>0.6044614508318169</c:v>
                </c:pt>
                <c:pt idx="1149">
                  <c:v>0.6044614508318169</c:v>
                </c:pt>
                <c:pt idx="1150">
                  <c:v>0.6044614508318169</c:v>
                </c:pt>
                <c:pt idx="1151">
                  <c:v>0.6044614508318169</c:v>
                </c:pt>
                <c:pt idx="1152">
                  <c:v>0.71629882961994695</c:v>
                </c:pt>
                <c:pt idx="1153">
                  <c:v>0.71629882961994695</c:v>
                </c:pt>
                <c:pt idx="1154">
                  <c:v>0.71629882961994695</c:v>
                </c:pt>
                <c:pt idx="1155">
                  <c:v>0.71629882961994695</c:v>
                </c:pt>
                <c:pt idx="1156">
                  <c:v>0.71629882961994695</c:v>
                </c:pt>
                <c:pt idx="1157">
                  <c:v>0.71629882961994695</c:v>
                </c:pt>
                <c:pt idx="1158">
                  <c:v>0.71629882961994695</c:v>
                </c:pt>
                <c:pt idx="1159">
                  <c:v>0.71629882961994695</c:v>
                </c:pt>
                <c:pt idx="1160">
                  <c:v>0.71629882961994695</c:v>
                </c:pt>
                <c:pt idx="1161">
                  <c:v>0.71629882961994695</c:v>
                </c:pt>
                <c:pt idx="1162">
                  <c:v>0.71629882961994695</c:v>
                </c:pt>
                <c:pt idx="1163">
                  <c:v>0.71629882961994695</c:v>
                </c:pt>
                <c:pt idx="1164">
                  <c:v>0.71629882961994695</c:v>
                </c:pt>
                <c:pt idx="1165">
                  <c:v>0.71629882961994695</c:v>
                </c:pt>
                <c:pt idx="1166">
                  <c:v>0.71629882961994695</c:v>
                </c:pt>
                <c:pt idx="1167">
                  <c:v>0.71629882961994695</c:v>
                </c:pt>
                <c:pt idx="1168">
                  <c:v>0.71629882961994695</c:v>
                </c:pt>
                <c:pt idx="1169">
                  <c:v>0.71629882961994695</c:v>
                </c:pt>
                <c:pt idx="1170">
                  <c:v>0.71629882961994695</c:v>
                </c:pt>
                <c:pt idx="1171">
                  <c:v>0.71629882961994695</c:v>
                </c:pt>
                <c:pt idx="1172">
                  <c:v>0.71629882961994695</c:v>
                </c:pt>
                <c:pt idx="1173">
                  <c:v>0.71629882961994695</c:v>
                </c:pt>
                <c:pt idx="1174">
                  <c:v>0.71629882961994695</c:v>
                </c:pt>
                <c:pt idx="1175">
                  <c:v>0.71629882961994695</c:v>
                </c:pt>
                <c:pt idx="1176">
                  <c:v>0.71629882961994695</c:v>
                </c:pt>
                <c:pt idx="1177">
                  <c:v>0.71629882961994695</c:v>
                </c:pt>
                <c:pt idx="1178">
                  <c:v>0.71629882961994695</c:v>
                </c:pt>
                <c:pt idx="1179">
                  <c:v>0.71629882961994695</c:v>
                </c:pt>
                <c:pt idx="1180">
                  <c:v>0.71629882961994695</c:v>
                </c:pt>
                <c:pt idx="1181">
                  <c:v>0.71629882961994695</c:v>
                </c:pt>
                <c:pt idx="1182">
                  <c:v>0.71629882961994695</c:v>
                </c:pt>
                <c:pt idx="1183">
                  <c:v>0.71629882961994695</c:v>
                </c:pt>
                <c:pt idx="1184">
                  <c:v>0.71629882961994695</c:v>
                </c:pt>
                <c:pt idx="1185">
                  <c:v>0.71629882961994695</c:v>
                </c:pt>
                <c:pt idx="1186">
                  <c:v>0.71629882961994695</c:v>
                </c:pt>
                <c:pt idx="1187">
                  <c:v>0.71629882961994695</c:v>
                </c:pt>
                <c:pt idx="1188">
                  <c:v>0.71629882961994695</c:v>
                </c:pt>
                <c:pt idx="1189">
                  <c:v>0.71629882961994695</c:v>
                </c:pt>
                <c:pt idx="1190">
                  <c:v>0.71629882961994695</c:v>
                </c:pt>
                <c:pt idx="1191">
                  <c:v>0.71629882961994695</c:v>
                </c:pt>
                <c:pt idx="1192">
                  <c:v>0.71629882961994695</c:v>
                </c:pt>
                <c:pt idx="1193">
                  <c:v>0.71629882961994695</c:v>
                </c:pt>
                <c:pt idx="1194">
                  <c:v>0.71629882961994695</c:v>
                </c:pt>
                <c:pt idx="1195">
                  <c:v>0.71629882961994695</c:v>
                </c:pt>
                <c:pt idx="1196">
                  <c:v>0.71629882961994695</c:v>
                </c:pt>
                <c:pt idx="1197">
                  <c:v>0.71629882961994695</c:v>
                </c:pt>
                <c:pt idx="1198">
                  <c:v>0.71629882961994695</c:v>
                </c:pt>
                <c:pt idx="1199">
                  <c:v>0.71629882961994695</c:v>
                </c:pt>
                <c:pt idx="1200">
                  <c:v>0.71629882961994695</c:v>
                </c:pt>
                <c:pt idx="1201">
                  <c:v>0.71629882961994695</c:v>
                </c:pt>
                <c:pt idx="1202">
                  <c:v>0.71629882961994695</c:v>
                </c:pt>
                <c:pt idx="1203">
                  <c:v>0.71629882961994695</c:v>
                </c:pt>
                <c:pt idx="1204">
                  <c:v>0.71629882961994695</c:v>
                </c:pt>
                <c:pt idx="1205">
                  <c:v>0.71629882961994695</c:v>
                </c:pt>
                <c:pt idx="1206">
                  <c:v>0.71629882961994695</c:v>
                </c:pt>
                <c:pt idx="1207">
                  <c:v>0.71629882961994695</c:v>
                </c:pt>
                <c:pt idx="1208">
                  <c:v>0.71629882961994695</c:v>
                </c:pt>
                <c:pt idx="1209">
                  <c:v>0.71629882961994695</c:v>
                </c:pt>
                <c:pt idx="1210">
                  <c:v>0.71629882961994695</c:v>
                </c:pt>
                <c:pt idx="1211">
                  <c:v>0.71629882961994695</c:v>
                </c:pt>
                <c:pt idx="1212">
                  <c:v>0.71629882961994695</c:v>
                </c:pt>
                <c:pt idx="1213">
                  <c:v>0.71629882961994695</c:v>
                </c:pt>
                <c:pt idx="1214">
                  <c:v>0.71629882961994695</c:v>
                </c:pt>
                <c:pt idx="1215">
                  <c:v>0.71629882961994695</c:v>
                </c:pt>
                <c:pt idx="1216">
                  <c:v>0.71629882961994695</c:v>
                </c:pt>
                <c:pt idx="1217">
                  <c:v>0.71629882961994695</c:v>
                </c:pt>
                <c:pt idx="1218">
                  <c:v>0.71629882961994695</c:v>
                </c:pt>
                <c:pt idx="1219">
                  <c:v>0.71629882961994695</c:v>
                </c:pt>
                <c:pt idx="1220">
                  <c:v>0.71629882961994695</c:v>
                </c:pt>
                <c:pt idx="1221">
                  <c:v>0.71629882961994695</c:v>
                </c:pt>
                <c:pt idx="1222">
                  <c:v>0.71629882961994695</c:v>
                </c:pt>
                <c:pt idx="1223">
                  <c:v>0.71629882961994695</c:v>
                </c:pt>
                <c:pt idx="1224">
                  <c:v>0.71629882961994695</c:v>
                </c:pt>
                <c:pt idx="1225">
                  <c:v>0.71629882961994695</c:v>
                </c:pt>
                <c:pt idx="1226">
                  <c:v>0.71629882961994695</c:v>
                </c:pt>
                <c:pt idx="1227">
                  <c:v>0.71629882961994695</c:v>
                </c:pt>
                <c:pt idx="1228">
                  <c:v>0.71629882961994695</c:v>
                </c:pt>
                <c:pt idx="1229">
                  <c:v>0.71629882961994695</c:v>
                </c:pt>
                <c:pt idx="1230">
                  <c:v>0.71629882961994695</c:v>
                </c:pt>
                <c:pt idx="1231">
                  <c:v>0.71629882961994695</c:v>
                </c:pt>
                <c:pt idx="1232">
                  <c:v>0.71629882961994695</c:v>
                </c:pt>
                <c:pt idx="1233">
                  <c:v>0.71629882961994695</c:v>
                </c:pt>
                <c:pt idx="1234">
                  <c:v>0.71629882961994695</c:v>
                </c:pt>
                <c:pt idx="1235">
                  <c:v>0.71629882961994695</c:v>
                </c:pt>
                <c:pt idx="1236">
                  <c:v>0.71629882961994695</c:v>
                </c:pt>
                <c:pt idx="1237">
                  <c:v>0.71629882961994695</c:v>
                </c:pt>
                <c:pt idx="1238">
                  <c:v>0.71629882961994695</c:v>
                </c:pt>
                <c:pt idx="1239">
                  <c:v>0.71629882961994695</c:v>
                </c:pt>
                <c:pt idx="1240">
                  <c:v>0.71629882961994695</c:v>
                </c:pt>
                <c:pt idx="1241">
                  <c:v>0.71629882961994695</c:v>
                </c:pt>
                <c:pt idx="1242">
                  <c:v>0.71629882961994695</c:v>
                </c:pt>
                <c:pt idx="1243">
                  <c:v>0.71629882961994695</c:v>
                </c:pt>
                <c:pt idx="1244">
                  <c:v>0.71629882961994695</c:v>
                </c:pt>
                <c:pt idx="1245">
                  <c:v>0.71629882961994695</c:v>
                </c:pt>
                <c:pt idx="1246">
                  <c:v>0.71629882961994695</c:v>
                </c:pt>
                <c:pt idx="1247">
                  <c:v>0.71629882961994695</c:v>
                </c:pt>
                <c:pt idx="1248">
                  <c:v>0.71629882961994695</c:v>
                </c:pt>
                <c:pt idx="1249">
                  <c:v>0.71629882961994695</c:v>
                </c:pt>
                <c:pt idx="1250">
                  <c:v>0.71629882961994695</c:v>
                </c:pt>
                <c:pt idx="1251">
                  <c:v>0.71629882961994695</c:v>
                </c:pt>
                <c:pt idx="1252">
                  <c:v>0.71629882961994695</c:v>
                </c:pt>
                <c:pt idx="1253">
                  <c:v>0.71629882961994695</c:v>
                </c:pt>
                <c:pt idx="1254">
                  <c:v>0.71629882961994695</c:v>
                </c:pt>
                <c:pt idx="1255">
                  <c:v>0.71629882961994695</c:v>
                </c:pt>
                <c:pt idx="1256">
                  <c:v>0.71629882961994695</c:v>
                </c:pt>
                <c:pt idx="1257">
                  <c:v>0.71629882961994695</c:v>
                </c:pt>
                <c:pt idx="1258">
                  <c:v>0.71629882961994695</c:v>
                </c:pt>
                <c:pt idx="1259">
                  <c:v>0.71629882961994695</c:v>
                </c:pt>
                <c:pt idx="1260">
                  <c:v>0.71629882961994695</c:v>
                </c:pt>
                <c:pt idx="1261">
                  <c:v>0.71629882961994695</c:v>
                </c:pt>
                <c:pt idx="1262">
                  <c:v>0.71629882961994695</c:v>
                </c:pt>
                <c:pt idx="1263">
                  <c:v>0.71838588387283475</c:v>
                </c:pt>
                <c:pt idx="1264">
                  <c:v>0.71838588387283475</c:v>
                </c:pt>
                <c:pt idx="1265">
                  <c:v>0.71838588387283475</c:v>
                </c:pt>
                <c:pt idx="1266">
                  <c:v>0.71838588387283475</c:v>
                </c:pt>
                <c:pt idx="1267">
                  <c:v>0.71838588387283475</c:v>
                </c:pt>
                <c:pt idx="1268">
                  <c:v>0.71838588387283475</c:v>
                </c:pt>
                <c:pt idx="1269">
                  <c:v>0.71838588387283475</c:v>
                </c:pt>
                <c:pt idx="1270">
                  <c:v>0.71838588387283475</c:v>
                </c:pt>
                <c:pt idx="1271">
                  <c:v>0.71838588387283475</c:v>
                </c:pt>
                <c:pt idx="1272">
                  <c:v>0.71838588387283475</c:v>
                </c:pt>
                <c:pt idx="1273">
                  <c:v>0.71838588387283475</c:v>
                </c:pt>
                <c:pt idx="1274">
                  <c:v>0.71838588387283475</c:v>
                </c:pt>
                <c:pt idx="1275">
                  <c:v>0.71838588387283475</c:v>
                </c:pt>
                <c:pt idx="1276">
                  <c:v>0.71838588387283475</c:v>
                </c:pt>
                <c:pt idx="1277">
                  <c:v>0.7196938988898296</c:v>
                </c:pt>
                <c:pt idx="1278">
                  <c:v>0.7196938988898296</c:v>
                </c:pt>
                <c:pt idx="1279">
                  <c:v>0.7196938988898296</c:v>
                </c:pt>
                <c:pt idx="1280">
                  <c:v>0.7196938988898296</c:v>
                </c:pt>
                <c:pt idx="1281">
                  <c:v>0.7196938988898296</c:v>
                </c:pt>
                <c:pt idx="1282">
                  <c:v>0.7196938988898296</c:v>
                </c:pt>
                <c:pt idx="1283">
                  <c:v>0.7196938988898296</c:v>
                </c:pt>
                <c:pt idx="1284">
                  <c:v>0.7196938988898296</c:v>
                </c:pt>
                <c:pt idx="1285">
                  <c:v>0.7196938988898296</c:v>
                </c:pt>
                <c:pt idx="1286">
                  <c:v>0.7196938988898296</c:v>
                </c:pt>
                <c:pt idx="1287">
                  <c:v>0.7196938988898296</c:v>
                </c:pt>
                <c:pt idx="1288">
                  <c:v>0.7196938988898296</c:v>
                </c:pt>
                <c:pt idx="1289">
                  <c:v>0.7196938988898296</c:v>
                </c:pt>
                <c:pt idx="1290">
                  <c:v>0.7196938988898296</c:v>
                </c:pt>
                <c:pt idx="1291">
                  <c:v>0.7196938988898296</c:v>
                </c:pt>
                <c:pt idx="1292">
                  <c:v>0.7196938988898296</c:v>
                </c:pt>
                <c:pt idx="1293">
                  <c:v>0.7196938988898296</c:v>
                </c:pt>
                <c:pt idx="1294">
                  <c:v>0.7196938988898296</c:v>
                </c:pt>
                <c:pt idx="1295">
                  <c:v>0.7196938988898296</c:v>
                </c:pt>
                <c:pt idx="1296">
                  <c:v>0.7196938988898296</c:v>
                </c:pt>
                <c:pt idx="1297">
                  <c:v>0.72275247779522322</c:v>
                </c:pt>
                <c:pt idx="1298">
                  <c:v>0.72275247779522322</c:v>
                </c:pt>
                <c:pt idx="1299">
                  <c:v>0.72275247779522322</c:v>
                </c:pt>
                <c:pt idx="1300">
                  <c:v>0.72275247779522322</c:v>
                </c:pt>
                <c:pt idx="1301">
                  <c:v>0.72275247779522322</c:v>
                </c:pt>
                <c:pt idx="1302">
                  <c:v>0.72275247779522322</c:v>
                </c:pt>
                <c:pt idx="1303">
                  <c:v>0.72275247779522322</c:v>
                </c:pt>
                <c:pt idx="1304">
                  <c:v>0.72275247779522322</c:v>
                </c:pt>
                <c:pt idx="1305">
                  <c:v>0.72275247779522322</c:v>
                </c:pt>
                <c:pt idx="1306">
                  <c:v>0.72275247779522322</c:v>
                </c:pt>
                <c:pt idx="1307">
                  <c:v>0.72275247779522322</c:v>
                </c:pt>
                <c:pt idx="1308">
                  <c:v>0.72275247779522322</c:v>
                </c:pt>
                <c:pt idx="1309">
                  <c:v>0.72275247779522322</c:v>
                </c:pt>
                <c:pt idx="1310">
                  <c:v>0.72275247779522322</c:v>
                </c:pt>
                <c:pt idx="1311">
                  <c:v>0.72275247779522322</c:v>
                </c:pt>
                <c:pt idx="1312">
                  <c:v>0.72275247779522322</c:v>
                </c:pt>
                <c:pt idx="1313">
                  <c:v>0.72275247779522322</c:v>
                </c:pt>
                <c:pt idx="1314">
                  <c:v>0.72275247779522322</c:v>
                </c:pt>
                <c:pt idx="1315">
                  <c:v>0.72275247779522322</c:v>
                </c:pt>
                <c:pt idx="1316">
                  <c:v>0.72275247779522322</c:v>
                </c:pt>
                <c:pt idx="1317">
                  <c:v>0.72275247779522322</c:v>
                </c:pt>
                <c:pt idx="1318">
                  <c:v>0.72275247779522322</c:v>
                </c:pt>
                <c:pt idx="1319">
                  <c:v>0.7369747320447132</c:v>
                </c:pt>
                <c:pt idx="1320">
                  <c:v>0.7369747320447132</c:v>
                </c:pt>
                <c:pt idx="1321">
                  <c:v>0.7369747320447132</c:v>
                </c:pt>
                <c:pt idx="1322">
                  <c:v>0.7369747320447132</c:v>
                </c:pt>
                <c:pt idx="1323">
                  <c:v>0.7369747320447132</c:v>
                </c:pt>
                <c:pt idx="1324">
                  <c:v>0.7369747320447132</c:v>
                </c:pt>
                <c:pt idx="1325">
                  <c:v>0.7369747320447132</c:v>
                </c:pt>
                <c:pt idx="1326">
                  <c:v>0.7369747320447132</c:v>
                </c:pt>
                <c:pt idx="1327">
                  <c:v>0.7369747320447132</c:v>
                </c:pt>
                <c:pt idx="1328">
                  <c:v>0.7369747320447132</c:v>
                </c:pt>
                <c:pt idx="1329">
                  <c:v>0.7369747320447132</c:v>
                </c:pt>
                <c:pt idx="1330">
                  <c:v>0.7369747320447132</c:v>
                </c:pt>
                <c:pt idx="1331">
                  <c:v>0.7369747320447132</c:v>
                </c:pt>
                <c:pt idx="1332">
                  <c:v>0.7369747320447132</c:v>
                </c:pt>
                <c:pt idx="1333">
                  <c:v>0.7369747320447132</c:v>
                </c:pt>
                <c:pt idx="1334">
                  <c:v>0.7369747320447132</c:v>
                </c:pt>
                <c:pt idx="1335">
                  <c:v>0.7369747320447132</c:v>
                </c:pt>
                <c:pt idx="1336">
                  <c:v>0.7369747320447132</c:v>
                </c:pt>
                <c:pt idx="1337">
                  <c:v>0.7369747320447132</c:v>
                </c:pt>
                <c:pt idx="1338">
                  <c:v>0.7369747320447132</c:v>
                </c:pt>
                <c:pt idx="1339">
                  <c:v>0.7369747320447132</c:v>
                </c:pt>
                <c:pt idx="1340">
                  <c:v>0.74045239766873949</c:v>
                </c:pt>
                <c:pt idx="1341">
                  <c:v>0.74045239766873949</c:v>
                </c:pt>
                <c:pt idx="1342">
                  <c:v>0.74045239766873949</c:v>
                </c:pt>
                <c:pt idx="1343">
                  <c:v>0.74045239766873949</c:v>
                </c:pt>
                <c:pt idx="1344">
                  <c:v>0.74045239766873949</c:v>
                </c:pt>
                <c:pt idx="1345">
                  <c:v>0.74045239766873949</c:v>
                </c:pt>
                <c:pt idx="1346">
                  <c:v>0.74045239766873949</c:v>
                </c:pt>
                <c:pt idx="1347">
                  <c:v>0.74045239766873949</c:v>
                </c:pt>
                <c:pt idx="1348">
                  <c:v>0.74045239766873949</c:v>
                </c:pt>
                <c:pt idx="1349">
                  <c:v>0.74045239766873949</c:v>
                </c:pt>
                <c:pt idx="1350">
                  <c:v>0.74045239766873949</c:v>
                </c:pt>
                <c:pt idx="1351">
                  <c:v>0.74045239766873949</c:v>
                </c:pt>
                <c:pt idx="1352">
                  <c:v>0.74045239766873949</c:v>
                </c:pt>
                <c:pt idx="1353">
                  <c:v>0.74045239766873949</c:v>
                </c:pt>
                <c:pt idx="1354">
                  <c:v>0.74045239766873949</c:v>
                </c:pt>
                <c:pt idx="1355">
                  <c:v>0.74045239766873949</c:v>
                </c:pt>
                <c:pt idx="1356">
                  <c:v>0.74045239766873949</c:v>
                </c:pt>
                <c:pt idx="1357">
                  <c:v>0.74045239766873949</c:v>
                </c:pt>
                <c:pt idx="1358">
                  <c:v>0.74045239766873949</c:v>
                </c:pt>
                <c:pt idx="1359">
                  <c:v>0.74045239766873949</c:v>
                </c:pt>
                <c:pt idx="1360">
                  <c:v>0.74045239766873949</c:v>
                </c:pt>
                <c:pt idx="1361">
                  <c:v>0.74045239766873949</c:v>
                </c:pt>
                <c:pt idx="1362">
                  <c:v>0.74045239766873949</c:v>
                </c:pt>
                <c:pt idx="1363">
                  <c:v>0.74470491285852103</c:v>
                </c:pt>
                <c:pt idx="1364">
                  <c:v>0.74470491285852103</c:v>
                </c:pt>
                <c:pt idx="1365">
                  <c:v>0.74470491285852103</c:v>
                </c:pt>
                <c:pt idx="1366">
                  <c:v>0.74470491285852103</c:v>
                </c:pt>
                <c:pt idx="1367">
                  <c:v>0.74470491285852103</c:v>
                </c:pt>
                <c:pt idx="1368">
                  <c:v>0.74470491285852103</c:v>
                </c:pt>
                <c:pt idx="1369">
                  <c:v>0.74470491285852103</c:v>
                </c:pt>
                <c:pt idx="1370">
                  <c:v>0.74470491285852103</c:v>
                </c:pt>
                <c:pt idx="1371">
                  <c:v>0.74470491285852103</c:v>
                </c:pt>
                <c:pt idx="1372">
                  <c:v>0.74470491285852103</c:v>
                </c:pt>
                <c:pt idx="1373">
                  <c:v>0.74470491285852103</c:v>
                </c:pt>
                <c:pt idx="1374">
                  <c:v>0.74470491285852103</c:v>
                </c:pt>
                <c:pt idx="1375">
                  <c:v>0.74470491285852103</c:v>
                </c:pt>
                <c:pt idx="1376">
                  <c:v>0.74470491285852103</c:v>
                </c:pt>
                <c:pt idx="1377">
                  <c:v>0.74470491285852103</c:v>
                </c:pt>
                <c:pt idx="1378">
                  <c:v>0.74470491285852103</c:v>
                </c:pt>
                <c:pt idx="1379">
                  <c:v>0.74470491285852103</c:v>
                </c:pt>
                <c:pt idx="1380">
                  <c:v>0.74470491285852103</c:v>
                </c:pt>
                <c:pt idx="1381">
                  <c:v>0.74470491285852103</c:v>
                </c:pt>
                <c:pt idx="1382">
                  <c:v>0.77186259410091684</c:v>
                </c:pt>
                <c:pt idx="1383">
                  <c:v>0.77186259410091684</c:v>
                </c:pt>
                <c:pt idx="1384">
                  <c:v>0.77186259410091684</c:v>
                </c:pt>
                <c:pt idx="1385">
                  <c:v>0.77186259410091684</c:v>
                </c:pt>
                <c:pt idx="1386">
                  <c:v>0.77186259410091684</c:v>
                </c:pt>
                <c:pt idx="1387">
                  <c:v>0.77186259410091684</c:v>
                </c:pt>
                <c:pt idx="1388">
                  <c:v>0.77186259410091684</c:v>
                </c:pt>
                <c:pt idx="1389">
                  <c:v>0.77186259410091684</c:v>
                </c:pt>
                <c:pt idx="1390">
                  <c:v>0.77186259410091684</c:v>
                </c:pt>
                <c:pt idx="1391">
                  <c:v>0.77186259410091684</c:v>
                </c:pt>
                <c:pt idx="1392">
                  <c:v>0.77186259410091684</c:v>
                </c:pt>
                <c:pt idx="1393">
                  <c:v>0.77186259410091684</c:v>
                </c:pt>
                <c:pt idx="1394">
                  <c:v>0.77186259410091684</c:v>
                </c:pt>
                <c:pt idx="1395">
                  <c:v>0.77186259410091684</c:v>
                </c:pt>
                <c:pt idx="1396">
                  <c:v>0.77186259410091684</c:v>
                </c:pt>
                <c:pt idx="1397">
                  <c:v>0.77186259410091684</c:v>
                </c:pt>
                <c:pt idx="1398">
                  <c:v>0.77186259410091684</c:v>
                </c:pt>
                <c:pt idx="1399">
                  <c:v>0.77186259410091684</c:v>
                </c:pt>
                <c:pt idx="1400">
                  <c:v>0.77186259410091684</c:v>
                </c:pt>
                <c:pt idx="1401">
                  <c:v>0.77186259410091684</c:v>
                </c:pt>
                <c:pt idx="1402">
                  <c:v>0.77186259410091684</c:v>
                </c:pt>
                <c:pt idx="1403">
                  <c:v>0.77186259410091684</c:v>
                </c:pt>
                <c:pt idx="1404">
                  <c:v>0.77186259410091684</c:v>
                </c:pt>
                <c:pt idx="1405">
                  <c:v>0.77186259410091684</c:v>
                </c:pt>
                <c:pt idx="1406">
                  <c:v>0.77186259410091684</c:v>
                </c:pt>
                <c:pt idx="1407">
                  <c:v>0.77186259410091684</c:v>
                </c:pt>
                <c:pt idx="1408">
                  <c:v>0.78401598923640281</c:v>
                </c:pt>
                <c:pt idx="1409">
                  <c:v>0.78401598923640281</c:v>
                </c:pt>
                <c:pt idx="1410">
                  <c:v>0.78401598923640281</c:v>
                </c:pt>
                <c:pt idx="1411">
                  <c:v>0.78401598923640281</c:v>
                </c:pt>
                <c:pt idx="1412">
                  <c:v>0.78401598923640281</c:v>
                </c:pt>
                <c:pt idx="1413">
                  <c:v>0.78401598923640281</c:v>
                </c:pt>
                <c:pt idx="1414">
                  <c:v>0.78401598923640281</c:v>
                </c:pt>
                <c:pt idx="1415">
                  <c:v>0.78401598923640281</c:v>
                </c:pt>
                <c:pt idx="1416">
                  <c:v>0.78401598923640281</c:v>
                </c:pt>
                <c:pt idx="1417">
                  <c:v>0.78401598923640281</c:v>
                </c:pt>
                <c:pt idx="1418">
                  <c:v>0.78401598923640281</c:v>
                </c:pt>
                <c:pt idx="1419">
                  <c:v>0.78401598923640281</c:v>
                </c:pt>
                <c:pt idx="1420">
                  <c:v>0.78401598923640281</c:v>
                </c:pt>
                <c:pt idx="1421">
                  <c:v>0.78401598923640281</c:v>
                </c:pt>
                <c:pt idx="1422">
                  <c:v>0.78401598923640281</c:v>
                </c:pt>
                <c:pt idx="1423">
                  <c:v>0.78401598923640281</c:v>
                </c:pt>
                <c:pt idx="1424">
                  <c:v>0.79155452256762537</c:v>
                </c:pt>
                <c:pt idx="1425">
                  <c:v>0.79155452256762537</c:v>
                </c:pt>
                <c:pt idx="1426">
                  <c:v>0.79155452256762537</c:v>
                </c:pt>
                <c:pt idx="1427">
                  <c:v>0.79155452256762537</c:v>
                </c:pt>
                <c:pt idx="1428">
                  <c:v>0.79155452256762537</c:v>
                </c:pt>
                <c:pt idx="1429">
                  <c:v>0.79155452256762537</c:v>
                </c:pt>
                <c:pt idx="1430">
                  <c:v>0.79155452256762537</c:v>
                </c:pt>
                <c:pt idx="1431">
                  <c:v>0.79155452256762537</c:v>
                </c:pt>
                <c:pt idx="1432">
                  <c:v>0.79155452256762537</c:v>
                </c:pt>
                <c:pt idx="1433">
                  <c:v>0.79155452256762537</c:v>
                </c:pt>
                <c:pt idx="1434">
                  <c:v>0.79155452256762537</c:v>
                </c:pt>
                <c:pt idx="1435">
                  <c:v>0.79155452256762537</c:v>
                </c:pt>
                <c:pt idx="1436">
                  <c:v>0.79303407465054454</c:v>
                </c:pt>
                <c:pt idx="1437">
                  <c:v>0.79303407465054454</c:v>
                </c:pt>
                <c:pt idx="1438">
                  <c:v>0.79303407465054454</c:v>
                </c:pt>
                <c:pt idx="1439">
                  <c:v>0.79303407465054454</c:v>
                </c:pt>
                <c:pt idx="1440">
                  <c:v>0.79303407465054454</c:v>
                </c:pt>
                <c:pt idx="1441">
                  <c:v>0.79303407465054454</c:v>
                </c:pt>
                <c:pt idx="1442">
                  <c:v>0.79303407465054454</c:v>
                </c:pt>
                <c:pt idx="1443">
                  <c:v>0.79303407465054454</c:v>
                </c:pt>
                <c:pt idx="1444">
                  <c:v>0.79325253602201107</c:v>
                </c:pt>
                <c:pt idx="1445">
                  <c:v>0.79325253602201107</c:v>
                </c:pt>
                <c:pt idx="1446">
                  <c:v>0.79325253602201107</c:v>
                </c:pt>
                <c:pt idx="1447">
                  <c:v>0.79325253602201107</c:v>
                </c:pt>
                <c:pt idx="1448">
                  <c:v>0.79325253602201107</c:v>
                </c:pt>
                <c:pt idx="1449">
                  <c:v>0.79325253602201107</c:v>
                </c:pt>
                <c:pt idx="1450">
                  <c:v>0.79325253602201107</c:v>
                </c:pt>
                <c:pt idx="1451">
                  <c:v>0.79325253602201107</c:v>
                </c:pt>
                <c:pt idx="1452">
                  <c:v>0.79325253602201107</c:v>
                </c:pt>
                <c:pt idx="1453">
                  <c:v>0.79325253602201107</c:v>
                </c:pt>
                <c:pt idx="1454">
                  <c:v>0.79325253602201107</c:v>
                </c:pt>
                <c:pt idx="1455">
                  <c:v>0.79325253602201107</c:v>
                </c:pt>
                <c:pt idx="1456">
                  <c:v>0.79325253602201107</c:v>
                </c:pt>
                <c:pt idx="1457">
                  <c:v>0.79325253602201107</c:v>
                </c:pt>
                <c:pt idx="1458">
                  <c:v>0.79325253602201107</c:v>
                </c:pt>
                <c:pt idx="1459">
                  <c:v>0.79325253602201107</c:v>
                </c:pt>
                <c:pt idx="1460">
                  <c:v>0.79325253602201107</c:v>
                </c:pt>
                <c:pt idx="1461">
                  <c:v>0.79325253602201107</c:v>
                </c:pt>
                <c:pt idx="1462">
                  <c:v>0.79325253602201107</c:v>
                </c:pt>
                <c:pt idx="1463">
                  <c:v>0.79325253602201107</c:v>
                </c:pt>
                <c:pt idx="1464">
                  <c:v>0.79325253602201107</c:v>
                </c:pt>
                <c:pt idx="1465">
                  <c:v>0.79325253602201107</c:v>
                </c:pt>
                <c:pt idx="1466">
                  <c:v>0.79325253602201107</c:v>
                </c:pt>
                <c:pt idx="1467">
                  <c:v>0.79325253602201107</c:v>
                </c:pt>
                <c:pt idx="1468">
                  <c:v>0.79325253602201107</c:v>
                </c:pt>
                <c:pt idx="1469">
                  <c:v>0.79325253602201107</c:v>
                </c:pt>
                <c:pt idx="1470">
                  <c:v>0.79325253602201107</c:v>
                </c:pt>
                <c:pt idx="1471">
                  <c:v>0.79325253602201107</c:v>
                </c:pt>
                <c:pt idx="1472">
                  <c:v>0.79325253602201107</c:v>
                </c:pt>
                <c:pt idx="1473">
                  <c:v>0.79325253602201107</c:v>
                </c:pt>
                <c:pt idx="1474">
                  <c:v>0.79325253602201107</c:v>
                </c:pt>
                <c:pt idx="1475">
                  <c:v>0.79325253602201107</c:v>
                </c:pt>
                <c:pt idx="1476">
                  <c:v>0.79325253602201107</c:v>
                </c:pt>
                <c:pt idx="1477">
                  <c:v>0.79325253602201107</c:v>
                </c:pt>
                <c:pt idx="1478">
                  <c:v>0.85898020084735727</c:v>
                </c:pt>
                <c:pt idx="1479">
                  <c:v>0.85898020084735727</c:v>
                </c:pt>
                <c:pt idx="1480">
                  <c:v>0.85898020084735727</c:v>
                </c:pt>
                <c:pt idx="1481">
                  <c:v>0.85898020084735727</c:v>
                </c:pt>
                <c:pt idx="1482">
                  <c:v>0.85898020084735727</c:v>
                </c:pt>
                <c:pt idx="1483">
                  <c:v>0.85898020084735727</c:v>
                </c:pt>
                <c:pt idx="1484">
                  <c:v>0.85898020084735727</c:v>
                </c:pt>
                <c:pt idx="1485">
                  <c:v>0.85898020084735727</c:v>
                </c:pt>
                <c:pt idx="1486">
                  <c:v>0.85898020084735727</c:v>
                </c:pt>
                <c:pt idx="1487">
                  <c:v>0.85898020084735727</c:v>
                </c:pt>
                <c:pt idx="1488">
                  <c:v>0.85898020084735727</c:v>
                </c:pt>
                <c:pt idx="1489">
                  <c:v>0.85898020084735727</c:v>
                </c:pt>
                <c:pt idx="1490">
                  <c:v>0.85898020084735727</c:v>
                </c:pt>
                <c:pt idx="1491">
                  <c:v>0.85898020084735727</c:v>
                </c:pt>
                <c:pt idx="1492">
                  <c:v>0.85898020084735727</c:v>
                </c:pt>
                <c:pt idx="1493">
                  <c:v>0.85898020084735727</c:v>
                </c:pt>
                <c:pt idx="1494">
                  <c:v>0.85898020084735727</c:v>
                </c:pt>
                <c:pt idx="1495">
                  <c:v>0.85898020084735727</c:v>
                </c:pt>
                <c:pt idx="1496">
                  <c:v>0.85898020084735727</c:v>
                </c:pt>
                <c:pt idx="1497">
                  <c:v>0.85898020084735727</c:v>
                </c:pt>
                <c:pt idx="1498">
                  <c:v>0.85898020084735727</c:v>
                </c:pt>
                <c:pt idx="1499">
                  <c:v>0.85898020084735727</c:v>
                </c:pt>
                <c:pt idx="1500">
                  <c:v>0.85898020084735727</c:v>
                </c:pt>
                <c:pt idx="1501">
                  <c:v>0.85898020084735727</c:v>
                </c:pt>
                <c:pt idx="1502">
                  <c:v>0.85898020084735727</c:v>
                </c:pt>
                <c:pt idx="1503">
                  <c:v>0.85898020084735727</c:v>
                </c:pt>
                <c:pt idx="1504">
                  <c:v>0.85898020084735727</c:v>
                </c:pt>
                <c:pt idx="1505">
                  <c:v>0.85898020084735727</c:v>
                </c:pt>
                <c:pt idx="1506">
                  <c:v>0.85898020084735727</c:v>
                </c:pt>
                <c:pt idx="1507">
                  <c:v>0.85898020084735727</c:v>
                </c:pt>
                <c:pt idx="1508">
                  <c:v>0.85898020084735727</c:v>
                </c:pt>
                <c:pt idx="1509">
                  <c:v>0.85898020084735727</c:v>
                </c:pt>
                <c:pt idx="1510">
                  <c:v>0.85898020084735727</c:v>
                </c:pt>
                <c:pt idx="1511">
                  <c:v>0.85898020084735727</c:v>
                </c:pt>
                <c:pt idx="1512">
                  <c:v>0.85898020084735727</c:v>
                </c:pt>
                <c:pt idx="1513">
                  <c:v>0.85898020084735727</c:v>
                </c:pt>
                <c:pt idx="1514">
                  <c:v>0.85898020084735727</c:v>
                </c:pt>
                <c:pt idx="1515">
                  <c:v>0.85898020084735727</c:v>
                </c:pt>
                <c:pt idx="1516">
                  <c:v>0.85898020084735727</c:v>
                </c:pt>
                <c:pt idx="1517">
                  <c:v>0.85898020084735727</c:v>
                </c:pt>
                <c:pt idx="1518">
                  <c:v>0.85898020084735727</c:v>
                </c:pt>
                <c:pt idx="1519">
                  <c:v>0.85898020084735727</c:v>
                </c:pt>
                <c:pt idx="1520">
                  <c:v>0.85898020084735727</c:v>
                </c:pt>
                <c:pt idx="1521">
                  <c:v>0.85898020084735727</c:v>
                </c:pt>
                <c:pt idx="1522">
                  <c:v>0.85898020084735727</c:v>
                </c:pt>
                <c:pt idx="1523">
                  <c:v>0.85898020084735727</c:v>
                </c:pt>
                <c:pt idx="1524">
                  <c:v>0.85898020084735727</c:v>
                </c:pt>
                <c:pt idx="1525">
                  <c:v>0.85898020084735727</c:v>
                </c:pt>
                <c:pt idx="1526">
                  <c:v>0.85898020084735727</c:v>
                </c:pt>
                <c:pt idx="1527">
                  <c:v>0.85898020084735727</c:v>
                </c:pt>
                <c:pt idx="1528">
                  <c:v>0.85898020084735727</c:v>
                </c:pt>
                <c:pt idx="1529">
                  <c:v>0.85898020084735727</c:v>
                </c:pt>
                <c:pt idx="1530">
                  <c:v>0.85898020084735727</c:v>
                </c:pt>
                <c:pt idx="1531">
                  <c:v>0.85898020084735727</c:v>
                </c:pt>
                <c:pt idx="1532">
                  <c:v>0.85898020084735727</c:v>
                </c:pt>
                <c:pt idx="1533">
                  <c:v>0.99905511842966421</c:v>
                </c:pt>
                <c:pt idx="1534">
                  <c:v>0.99905511842966421</c:v>
                </c:pt>
                <c:pt idx="1535">
                  <c:v>0.99905511842966421</c:v>
                </c:pt>
                <c:pt idx="1536">
                  <c:v>0.99905511842966421</c:v>
                </c:pt>
                <c:pt idx="1537">
                  <c:v>0.99905511842966421</c:v>
                </c:pt>
                <c:pt idx="1538">
                  <c:v>0.99905511842966421</c:v>
                </c:pt>
                <c:pt idx="1539">
                  <c:v>0.99905511842966421</c:v>
                </c:pt>
                <c:pt idx="1540">
                  <c:v>0.99905511842966421</c:v>
                </c:pt>
                <c:pt idx="1541">
                  <c:v>0.99905511842966421</c:v>
                </c:pt>
                <c:pt idx="1542">
                  <c:v>0.99905511842966421</c:v>
                </c:pt>
                <c:pt idx="1543">
                  <c:v>0.99905511842966421</c:v>
                </c:pt>
                <c:pt idx="1544">
                  <c:v>0.99905511842966421</c:v>
                </c:pt>
                <c:pt idx="1545">
                  <c:v>0.99905511842966421</c:v>
                </c:pt>
                <c:pt idx="1546">
                  <c:v>0.99905511842966421</c:v>
                </c:pt>
                <c:pt idx="1547">
                  <c:v>0.99905511842966421</c:v>
                </c:pt>
                <c:pt idx="1548">
                  <c:v>0.99905511842966421</c:v>
                </c:pt>
                <c:pt idx="1549">
                  <c:v>0.99905511842966421</c:v>
                </c:pt>
                <c:pt idx="1550">
                  <c:v>0.99905511842966421</c:v>
                </c:pt>
                <c:pt idx="1551">
                  <c:v>0.99905511842966421</c:v>
                </c:pt>
                <c:pt idx="1552">
                  <c:v>0.99905511842966421</c:v>
                </c:pt>
                <c:pt idx="1553">
                  <c:v>0.99905511842966421</c:v>
                </c:pt>
                <c:pt idx="1554">
                  <c:v>0.99905511842966421</c:v>
                </c:pt>
                <c:pt idx="1555">
                  <c:v>0.99905511842966421</c:v>
                </c:pt>
                <c:pt idx="1556">
                  <c:v>0.99905511842966421</c:v>
                </c:pt>
                <c:pt idx="1557">
                  <c:v>0.99905511842966421</c:v>
                </c:pt>
                <c:pt idx="1558">
                  <c:v>0.99905511842966421</c:v>
                </c:pt>
                <c:pt idx="1559">
                  <c:v>0.99905511842966421</c:v>
                </c:pt>
                <c:pt idx="1560">
                  <c:v>0.99905511842966421</c:v>
                </c:pt>
                <c:pt idx="1561">
                  <c:v>0.99905511842966421</c:v>
                </c:pt>
                <c:pt idx="1562">
                  <c:v>0.99905511842966421</c:v>
                </c:pt>
                <c:pt idx="1563">
                  <c:v>0.99905511842966421</c:v>
                </c:pt>
                <c:pt idx="1564">
                  <c:v>0.99905511842966421</c:v>
                </c:pt>
                <c:pt idx="1565">
                  <c:v>0.99905511842966421</c:v>
                </c:pt>
                <c:pt idx="1566">
                  <c:v>0.99905511842966421</c:v>
                </c:pt>
                <c:pt idx="1567">
                  <c:v>0.99905511842966421</c:v>
                </c:pt>
                <c:pt idx="1568">
                  <c:v>0.99905511842966421</c:v>
                </c:pt>
                <c:pt idx="1569">
                  <c:v>0.99905511842966421</c:v>
                </c:pt>
                <c:pt idx="1570">
                  <c:v>0.99905511842966421</c:v>
                </c:pt>
                <c:pt idx="1571">
                  <c:v>0.99905511842966421</c:v>
                </c:pt>
                <c:pt idx="1572">
                  <c:v>0.99905511842966421</c:v>
                </c:pt>
                <c:pt idx="1573">
                  <c:v>0.99905511842966421</c:v>
                </c:pt>
                <c:pt idx="1574">
                  <c:v>0.99905511842966421</c:v>
                </c:pt>
                <c:pt idx="1575">
                  <c:v>0.99905511842966421</c:v>
                </c:pt>
                <c:pt idx="1576">
                  <c:v>0.99905511842966421</c:v>
                </c:pt>
                <c:pt idx="1577">
                  <c:v>0.99905511842966421</c:v>
                </c:pt>
                <c:pt idx="1578">
                  <c:v>0.99905511842966421</c:v>
                </c:pt>
                <c:pt idx="1579">
                  <c:v>0.99905511842966421</c:v>
                </c:pt>
                <c:pt idx="1580">
                  <c:v>0.99905511842966421</c:v>
                </c:pt>
                <c:pt idx="1581">
                  <c:v>0.99905511842966421</c:v>
                </c:pt>
                <c:pt idx="1582">
                  <c:v>0.99905511842966421</c:v>
                </c:pt>
                <c:pt idx="1583">
                  <c:v>0.99905511842966421</c:v>
                </c:pt>
                <c:pt idx="1584">
                  <c:v>0.99905511842966421</c:v>
                </c:pt>
                <c:pt idx="1585">
                  <c:v>0.99905511842966421</c:v>
                </c:pt>
                <c:pt idx="1586">
                  <c:v>0.99905511842966421</c:v>
                </c:pt>
                <c:pt idx="1587">
                  <c:v>0.99905511842966421</c:v>
                </c:pt>
                <c:pt idx="1588">
                  <c:v>0.99905511842966421</c:v>
                </c:pt>
                <c:pt idx="1589">
                  <c:v>0.99905511842966421</c:v>
                </c:pt>
                <c:pt idx="1590">
                  <c:v>0.99905511842966421</c:v>
                </c:pt>
                <c:pt idx="1591">
                  <c:v>0.99905511842966421</c:v>
                </c:pt>
                <c:pt idx="1592">
                  <c:v>0.99905511842966421</c:v>
                </c:pt>
                <c:pt idx="1593">
                  <c:v>0.99905511842966421</c:v>
                </c:pt>
                <c:pt idx="1594">
                  <c:v>0.99905511842966421</c:v>
                </c:pt>
                <c:pt idx="1595">
                  <c:v>0.99905511842966421</c:v>
                </c:pt>
                <c:pt idx="1596">
                  <c:v>0.99905511842966421</c:v>
                </c:pt>
                <c:pt idx="1597">
                  <c:v>0.99905511842966421</c:v>
                </c:pt>
                <c:pt idx="1598">
                  <c:v>0.99905511842966421</c:v>
                </c:pt>
                <c:pt idx="1599">
                  <c:v>0.99905511842966421</c:v>
                </c:pt>
                <c:pt idx="1600">
                  <c:v>0.99905511842966421</c:v>
                </c:pt>
                <c:pt idx="1601">
                  <c:v>0.99905511842966421</c:v>
                </c:pt>
                <c:pt idx="1602">
                  <c:v>0.99905511842966421</c:v>
                </c:pt>
                <c:pt idx="1603">
                  <c:v>0.99905511842966421</c:v>
                </c:pt>
                <c:pt idx="1604">
                  <c:v>0.99905511842966421</c:v>
                </c:pt>
                <c:pt idx="1605">
                  <c:v>0.99905511842966421</c:v>
                </c:pt>
                <c:pt idx="1606">
                  <c:v>0.99905511842966421</c:v>
                </c:pt>
                <c:pt idx="1607">
                  <c:v>0.99905511842966421</c:v>
                </c:pt>
                <c:pt idx="1608">
                  <c:v>0.99905511842966421</c:v>
                </c:pt>
                <c:pt idx="1609">
                  <c:v>1.0270714426405694</c:v>
                </c:pt>
                <c:pt idx="1610">
                  <c:v>1.0270714426405694</c:v>
                </c:pt>
                <c:pt idx="1611">
                  <c:v>1.0270714426405694</c:v>
                </c:pt>
                <c:pt idx="1612">
                  <c:v>1.0270714426405694</c:v>
                </c:pt>
                <c:pt idx="1613">
                  <c:v>1.0270714426405694</c:v>
                </c:pt>
                <c:pt idx="1614">
                  <c:v>1.0270714426405694</c:v>
                </c:pt>
                <c:pt idx="1615">
                  <c:v>1.0270714426405694</c:v>
                </c:pt>
                <c:pt idx="1616">
                  <c:v>1.0270714426405694</c:v>
                </c:pt>
                <c:pt idx="1617">
                  <c:v>1.0270714426405694</c:v>
                </c:pt>
                <c:pt idx="1618">
                  <c:v>1.0270714426405694</c:v>
                </c:pt>
                <c:pt idx="1619">
                  <c:v>1.0270714426405694</c:v>
                </c:pt>
                <c:pt idx="1620">
                  <c:v>1.0270714426405694</c:v>
                </c:pt>
                <c:pt idx="1621">
                  <c:v>1.0270714426405694</c:v>
                </c:pt>
                <c:pt idx="1622">
                  <c:v>1.0270714426405694</c:v>
                </c:pt>
                <c:pt idx="1623">
                  <c:v>1.0270714426405694</c:v>
                </c:pt>
                <c:pt idx="1624">
                  <c:v>1.0270714426405694</c:v>
                </c:pt>
                <c:pt idx="1625">
                  <c:v>1.0270714426405694</c:v>
                </c:pt>
                <c:pt idx="1626">
                  <c:v>1.0270714426405694</c:v>
                </c:pt>
                <c:pt idx="1627">
                  <c:v>1.0270714426405694</c:v>
                </c:pt>
                <c:pt idx="1628">
                  <c:v>1.0270714426405694</c:v>
                </c:pt>
                <c:pt idx="1629">
                  <c:v>1.0270714426405694</c:v>
                </c:pt>
                <c:pt idx="1630">
                  <c:v>1.0270714426405694</c:v>
                </c:pt>
                <c:pt idx="1631">
                  <c:v>1.0270714426405694</c:v>
                </c:pt>
                <c:pt idx="1632">
                  <c:v>1.0270714426405694</c:v>
                </c:pt>
                <c:pt idx="1633">
                  <c:v>1.0270714426405694</c:v>
                </c:pt>
                <c:pt idx="1634">
                  <c:v>1.0270714426405694</c:v>
                </c:pt>
                <c:pt idx="1635">
                  <c:v>1.0270714426405694</c:v>
                </c:pt>
                <c:pt idx="1636">
                  <c:v>1.0270714426405694</c:v>
                </c:pt>
                <c:pt idx="1637">
                  <c:v>1.0270714426405694</c:v>
                </c:pt>
                <c:pt idx="1638">
                  <c:v>1.0270714426405694</c:v>
                </c:pt>
                <c:pt idx="1639">
                  <c:v>1.0270714426405694</c:v>
                </c:pt>
                <c:pt idx="1640">
                  <c:v>1.0270714426405694</c:v>
                </c:pt>
                <c:pt idx="1641">
                  <c:v>1.0270714426405694</c:v>
                </c:pt>
                <c:pt idx="1642">
                  <c:v>1.0908641980914575</c:v>
                </c:pt>
                <c:pt idx="1643">
                  <c:v>1.0908641980914575</c:v>
                </c:pt>
                <c:pt idx="1644">
                  <c:v>1.0908641980914575</c:v>
                </c:pt>
                <c:pt idx="1645">
                  <c:v>1.0908641980914575</c:v>
                </c:pt>
                <c:pt idx="1646">
                  <c:v>1.0908641980914575</c:v>
                </c:pt>
                <c:pt idx="1647">
                  <c:v>1.0908641980914575</c:v>
                </c:pt>
                <c:pt idx="1648">
                  <c:v>1.0908641980914575</c:v>
                </c:pt>
                <c:pt idx="1649">
                  <c:v>1.0908641980914575</c:v>
                </c:pt>
                <c:pt idx="1650">
                  <c:v>1.0908641980914575</c:v>
                </c:pt>
                <c:pt idx="1651">
                  <c:v>1.0908641980914575</c:v>
                </c:pt>
                <c:pt idx="1652">
                  <c:v>1.0908641980914575</c:v>
                </c:pt>
                <c:pt idx="1653">
                  <c:v>1.0908641980914575</c:v>
                </c:pt>
                <c:pt idx="1654">
                  <c:v>1.0908641980914575</c:v>
                </c:pt>
                <c:pt idx="1655">
                  <c:v>1.0908641980914575</c:v>
                </c:pt>
                <c:pt idx="1656">
                  <c:v>1.0908641980914575</c:v>
                </c:pt>
                <c:pt idx="1657">
                  <c:v>1.0908641980914575</c:v>
                </c:pt>
                <c:pt idx="1658">
                  <c:v>1.0908641980914575</c:v>
                </c:pt>
                <c:pt idx="1659">
                  <c:v>1.0908641980914575</c:v>
                </c:pt>
                <c:pt idx="1660">
                  <c:v>1.0908641980914575</c:v>
                </c:pt>
                <c:pt idx="1661">
                  <c:v>1.0908641980914575</c:v>
                </c:pt>
                <c:pt idx="1662">
                  <c:v>1.0908641980914575</c:v>
                </c:pt>
                <c:pt idx="1663">
                  <c:v>1.0908641980914575</c:v>
                </c:pt>
                <c:pt idx="1664">
                  <c:v>1.0908641980914575</c:v>
                </c:pt>
                <c:pt idx="1665">
                  <c:v>1.0908641980914575</c:v>
                </c:pt>
                <c:pt idx="1666">
                  <c:v>1.0908641980914575</c:v>
                </c:pt>
                <c:pt idx="1667">
                  <c:v>1.0908641980914575</c:v>
                </c:pt>
                <c:pt idx="1668">
                  <c:v>1.0908641980914575</c:v>
                </c:pt>
                <c:pt idx="1669">
                  <c:v>1.0908641980914575</c:v>
                </c:pt>
                <c:pt idx="1670">
                  <c:v>1.0908641980914575</c:v>
                </c:pt>
                <c:pt idx="1671">
                  <c:v>1.0908641980914575</c:v>
                </c:pt>
                <c:pt idx="1672">
                  <c:v>1.0908641980914575</c:v>
                </c:pt>
                <c:pt idx="1673">
                  <c:v>1.0908641980914575</c:v>
                </c:pt>
                <c:pt idx="1674">
                  <c:v>1.0908641980914575</c:v>
                </c:pt>
                <c:pt idx="1675">
                  <c:v>1.0908641980914575</c:v>
                </c:pt>
                <c:pt idx="1676">
                  <c:v>1.0908641980914575</c:v>
                </c:pt>
                <c:pt idx="1677">
                  <c:v>1.0908641980914575</c:v>
                </c:pt>
                <c:pt idx="1678">
                  <c:v>1.0908641980914575</c:v>
                </c:pt>
                <c:pt idx="1679">
                  <c:v>1.0908641980914575</c:v>
                </c:pt>
                <c:pt idx="1680">
                  <c:v>1.0908641980914575</c:v>
                </c:pt>
                <c:pt idx="1681">
                  <c:v>1.0908641980914575</c:v>
                </c:pt>
                <c:pt idx="1682">
                  <c:v>1.0908641980914575</c:v>
                </c:pt>
                <c:pt idx="1683">
                  <c:v>1.0999928907972347</c:v>
                </c:pt>
                <c:pt idx="1684">
                  <c:v>1.0999928907972347</c:v>
                </c:pt>
                <c:pt idx="1685">
                  <c:v>1.0999928907972347</c:v>
                </c:pt>
                <c:pt idx="1686">
                  <c:v>1.0999928907972347</c:v>
                </c:pt>
                <c:pt idx="1687">
                  <c:v>1.0999928907972347</c:v>
                </c:pt>
                <c:pt idx="1688">
                  <c:v>1.0999928907972347</c:v>
                </c:pt>
                <c:pt idx="1689">
                  <c:v>1.0999928907972347</c:v>
                </c:pt>
                <c:pt idx="1690">
                  <c:v>1.0999928907972347</c:v>
                </c:pt>
                <c:pt idx="1691">
                  <c:v>1.0999928907972347</c:v>
                </c:pt>
                <c:pt idx="1692">
                  <c:v>1.0999928907972347</c:v>
                </c:pt>
                <c:pt idx="1693">
                  <c:v>1.0999928907972347</c:v>
                </c:pt>
                <c:pt idx="1694">
                  <c:v>1.0999928907972347</c:v>
                </c:pt>
                <c:pt idx="1695">
                  <c:v>1.0999928907972347</c:v>
                </c:pt>
                <c:pt idx="1696">
                  <c:v>1.0999928907972347</c:v>
                </c:pt>
                <c:pt idx="1697">
                  <c:v>1.0999928907972347</c:v>
                </c:pt>
                <c:pt idx="1698">
                  <c:v>1.0999928907972347</c:v>
                </c:pt>
                <c:pt idx="1699">
                  <c:v>1.0999928907972347</c:v>
                </c:pt>
                <c:pt idx="1700">
                  <c:v>1.0999928907972347</c:v>
                </c:pt>
                <c:pt idx="1701">
                  <c:v>1.0999928907972347</c:v>
                </c:pt>
                <c:pt idx="1702">
                  <c:v>1.0999928907972347</c:v>
                </c:pt>
                <c:pt idx="1703">
                  <c:v>1.0999928907972347</c:v>
                </c:pt>
                <c:pt idx="1704">
                  <c:v>1.0999928907972347</c:v>
                </c:pt>
                <c:pt idx="1705">
                  <c:v>1.0999928907972347</c:v>
                </c:pt>
                <c:pt idx="1706">
                  <c:v>1.0999928907972347</c:v>
                </c:pt>
                <c:pt idx="1707">
                  <c:v>1.0999928907972347</c:v>
                </c:pt>
                <c:pt idx="1708">
                  <c:v>1.0999928907972347</c:v>
                </c:pt>
                <c:pt idx="1709">
                  <c:v>1.0999928907972347</c:v>
                </c:pt>
                <c:pt idx="1710">
                  <c:v>1.1141994637099237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F93-467A-AEEC-BA56F4DEC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877199"/>
        <c:axId val="249873039"/>
      </c:scatterChart>
      <c:valAx>
        <c:axId val="2498771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873039"/>
        <c:crosses val="autoZero"/>
        <c:crossBetween val="midCat"/>
      </c:valAx>
      <c:valAx>
        <c:axId val="249873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8771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energy (Kw/h) and Vehicle speed over Wltp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1364715098392E-2"/>
          <c:y val="8.6704875811169937E-2"/>
          <c:w val="0.8475783378953744"/>
          <c:h val="0.77360216390939496"/>
        </c:manualLayout>
      </c:layout>
      <c:scatterChart>
        <c:scatterStyle val="lineMarker"/>
        <c:varyColors val="0"/>
        <c:ser>
          <c:idx val="0"/>
          <c:order val="0"/>
          <c:tx>
            <c:v>M/s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A8-418A-864B-DDFE1048B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scatterChart>
        <c:scatterStyle val="lineMarker"/>
        <c:varyColors val="0"/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WLTC_class_3!$BF$8:$BF$1780</c:f>
              <c:numCache>
                <c:formatCode>General</c:formatCode>
                <c:ptCount val="17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1.0716815129188377E-3</c:v>
                </c:pt>
                <c:pt idx="36">
                  <c:v>2.0854406116754681E-2</c:v>
                </c:pt>
                <c:pt idx="37">
                  <c:v>2.0854406116754681E-2</c:v>
                </c:pt>
                <c:pt idx="38">
                  <c:v>2.0854406116754681E-2</c:v>
                </c:pt>
                <c:pt idx="39">
                  <c:v>2.0854406116754681E-2</c:v>
                </c:pt>
                <c:pt idx="40">
                  <c:v>2.0854406116754681E-2</c:v>
                </c:pt>
                <c:pt idx="41">
                  <c:v>2.0854406116754681E-2</c:v>
                </c:pt>
                <c:pt idx="42">
                  <c:v>2.0854406116754681E-2</c:v>
                </c:pt>
                <c:pt idx="43">
                  <c:v>2.0854406116754681E-2</c:v>
                </c:pt>
                <c:pt idx="44">
                  <c:v>2.0854406116754681E-2</c:v>
                </c:pt>
                <c:pt idx="45">
                  <c:v>2.0854406116754681E-2</c:v>
                </c:pt>
                <c:pt idx="46">
                  <c:v>2.0854406116754681E-2</c:v>
                </c:pt>
                <c:pt idx="47">
                  <c:v>2.0854406116754681E-2</c:v>
                </c:pt>
                <c:pt idx="48">
                  <c:v>2.0854406116754681E-2</c:v>
                </c:pt>
                <c:pt idx="49">
                  <c:v>2.0854406116754681E-2</c:v>
                </c:pt>
                <c:pt idx="50">
                  <c:v>2.0854406116754681E-2</c:v>
                </c:pt>
                <c:pt idx="51">
                  <c:v>2.0854406116754681E-2</c:v>
                </c:pt>
                <c:pt idx="52">
                  <c:v>2.0854406116754681E-2</c:v>
                </c:pt>
                <c:pt idx="53">
                  <c:v>2.0854406116754681E-2</c:v>
                </c:pt>
                <c:pt idx="54">
                  <c:v>2.0854406116754681E-2</c:v>
                </c:pt>
                <c:pt idx="55">
                  <c:v>2.0854406116754681E-2</c:v>
                </c:pt>
                <c:pt idx="56">
                  <c:v>2.0854406116754681E-2</c:v>
                </c:pt>
                <c:pt idx="57">
                  <c:v>2.0854406116754681E-2</c:v>
                </c:pt>
                <c:pt idx="58">
                  <c:v>2.0854406116754681E-2</c:v>
                </c:pt>
                <c:pt idx="59">
                  <c:v>2.0854406116754681E-2</c:v>
                </c:pt>
                <c:pt idx="60">
                  <c:v>2.0854406116754681E-2</c:v>
                </c:pt>
                <c:pt idx="61">
                  <c:v>2.0854406116754681E-2</c:v>
                </c:pt>
                <c:pt idx="62">
                  <c:v>2.0854406116754681E-2</c:v>
                </c:pt>
                <c:pt idx="63">
                  <c:v>2.0854406116754681E-2</c:v>
                </c:pt>
                <c:pt idx="64">
                  <c:v>2.0854406116754681E-2</c:v>
                </c:pt>
                <c:pt idx="65">
                  <c:v>2.0854406116754681E-2</c:v>
                </c:pt>
                <c:pt idx="66">
                  <c:v>2.0854406116754681E-2</c:v>
                </c:pt>
                <c:pt idx="67">
                  <c:v>2.0854406116754681E-2</c:v>
                </c:pt>
                <c:pt idx="68">
                  <c:v>2.0854406116754681E-2</c:v>
                </c:pt>
                <c:pt idx="69">
                  <c:v>2.0854406116754681E-2</c:v>
                </c:pt>
                <c:pt idx="70">
                  <c:v>2.0854406116754681E-2</c:v>
                </c:pt>
                <c:pt idx="71">
                  <c:v>2.0854406116754681E-2</c:v>
                </c:pt>
                <c:pt idx="72">
                  <c:v>2.0854406116754681E-2</c:v>
                </c:pt>
                <c:pt idx="73">
                  <c:v>2.0854406116754681E-2</c:v>
                </c:pt>
                <c:pt idx="74">
                  <c:v>2.0854406116754681E-2</c:v>
                </c:pt>
                <c:pt idx="75">
                  <c:v>2.0854406116754681E-2</c:v>
                </c:pt>
                <c:pt idx="76">
                  <c:v>2.0854406116754681E-2</c:v>
                </c:pt>
                <c:pt idx="77">
                  <c:v>2.0854406116754681E-2</c:v>
                </c:pt>
                <c:pt idx="78">
                  <c:v>2.0854406116754681E-2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3.953135706638624E-2</c:v>
                </c:pt>
                <c:pt idx="138">
                  <c:v>3.953135706638624E-2</c:v>
                </c:pt>
                <c:pt idx="139">
                  <c:v>3.953135706638624E-2</c:v>
                </c:pt>
                <c:pt idx="140">
                  <c:v>3.953135706638624E-2</c:v>
                </c:pt>
                <c:pt idx="141">
                  <c:v>3.953135706638624E-2</c:v>
                </c:pt>
                <c:pt idx="142">
                  <c:v>3.953135706638624E-2</c:v>
                </c:pt>
                <c:pt idx="143">
                  <c:v>3.953135706638624E-2</c:v>
                </c:pt>
                <c:pt idx="144">
                  <c:v>3.953135706638624E-2</c:v>
                </c:pt>
                <c:pt idx="145">
                  <c:v>3.953135706638624E-2</c:v>
                </c:pt>
                <c:pt idx="146">
                  <c:v>3.953135706638624E-2</c:v>
                </c:pt>
                <c:pt idx="147">
                  <c:v>3.953135706638624E-2</c:v>
                </c:pt>
                <c:pt idx="148">
                  <c:v>3.953135706638624E-2</c:v>
                </c:pt>
                <c:pt idx="149">
                  <c:v>3.953135706638624E-2</c:v>
                </c:pt>
                <c:pt idx="150">
                  <c:v>4.8437877550003526E-2</c:v>
                </c:pt>
                <c:pt idx="151">
                  <c:v>4.8437877550003526E-2</c:v>
                </c:pt>
                <c:pt idx="152">
                  <c:v>4.8437877550003526E-2</c:v>
                </c:pt>
                <c:pt idx="153">
                  <c:v>4.8437877550003526E-2</c:v>
                </c:pt>
                <c:pt idx="154">
                  <c:v>4.8437877550003526E-2</c:v>
                </c:pt>
                <c:pt idx="155">
                  <c:v>4.8437877550003526E-2</c:v>
                </c:pt>
                <c:pt idx="156">
                  <c:v>4.8437877550003526E-2</c:v>
                </c:pt>
                <c:pt idx="157">
                  <c:v>4.8437877550003526E-2</c:v>
                </c:pt>
                <c:pt idx="158">
                  <c:v>4.8437877550003526E-2</c:v>
                </c:pt>
                <c:pt idx="159">
                  <c:v>4.8437877550003526E-2</c:v>
                </c:pt>
                <c:pt idx="160">
                  <c:v>4.8437877550003526E-2</c:v>
                </c:pt>
                <c:pt idx="161">
                  <c:v>4.8437877550003526E-2</c:v>
                </c:pt>
                <c:pt idx="162">
                  <c:v>4.8437877550003526E-2</c:v>
                </c:pt>
                <c:pt idx="163">
                  <c:v>4.8437877550003526E-2</c:v>
                </c:pt>
                <c:pt idx="164">
                  <c:v>4.8437877550003526E-2</c:v>
                </c:pt>
                <c:pt idx="165">
                  <c:v>4.8437877550003526E-2</c:v>
                </c:pt>
                <c:pt idx="166">
                  <c:v>4.8437877550003526E-2</c:v>
                </c:pt>
                <c:pt idx="167">
                  <c:v>4.8437877550003526E-2</c:v>
                </c:pt>
                <c:pt idx="168">
                  <c:v>4.8437877550003526E-2</c:v>
                </c:pt>
                <c:pt idx="169">
                  <c:v>4.8437877550003526E-2</c:v>
                </c:pt>
                <c:pt idx="170">
                  <c:v>5.8181733536858578E-2</c:v>
                </c:pt>
                <c:pt idx="171">
                  <c:v>5.8181733536858578E-2</c:v>
                </c:pt>
                <c:pt idx="172">
                  <c:v>5.8181733536858578E-2</c:v>
                </c:pt>
                <c:pt idx="173">
                  <c:v>5.8181733536858578E-2</c:v>
                </c:pt>
                <c:pt idx="174">
                  <c:v>5.8181733536858578E-2</c:v>
                </c:pt>
                <c:pt idx="175">
                  <c:v>5.8181733536858578E-2</c:v>
                </c:pt>
                <c:pt idx="176">
                  <c:v>5.8181733536858578E-2</c:v>
                </c:pt>
                <c:pt idx="177">
                  <c:v>5.8181733536858578E-2</c:v>
                </c:pt>
                <c:pt idx="178">
                  <c:v>5.8181733536858578E-2</c:v>
                </c:pt>
                <c:pt idx="179">
                  <c:v>5.8181733536858578E-2</c:v>
                </c:pt>
                <c:pt idx="180">
                  <c:v>6.6946044645515679E-2</c:v>
                </c:pt>
                <c:pt idx="181">
                  <c:v>6.6946044645515679E-2</c:v>
                </c:pt>
                <c:pt idx="182">
                  <c:v>6.6946044645515679E-2</c:v>
                </c:pt>
                <c:pt idx="183">
                  <c:v>6.6946044645515679E-2</c:v>
                </c:pt>
                <c:pt idx="184">
                  <c:v>6.6946044645515679E-2</c:v>
                </c:pt>
                <c:pt idx="185">
                  <c:v>6.6946044645515679E-2</c:v>
                </c:pt>
                <c:pt idx="186">
                  <c:v>6.6946044645515679E-2</c:v>
                </c:pt>
                <c:pt idx="187">
                  <c:v>6.6946044645515679E-2</c:v>
                </c:pt>
                <c:pt idx="188">
                  <c:v>6.6946044645515679E-2</c:v>
                </c:pt>
                <c:pt idx="189">
                  <c:v>6.6946044645515679E-2</c:v>
                </c:pt>
                <c:pt idx="190">
                  <c:v>6.6946044645515679E-2</c:v>
                </c:pt>
                <c:pt idx="191">
                  <c:v>6.6946044645515679E-2</c:v>
                </c:pt>
                <c:pt idx="192">
                  <c:v>6.6946044645515679E-2</c:v>
                </c:pt>
                <c:pt idx="193">
                  <c:v>6.6946044645515679E-2</c:v>
                </c:pt>
                <c:pt idx="194">
                  <c:v>6.6946044645515679E-2</c:v>
                </c:pt>
                <c:pt idx="195">
                  <c:v>6.6946044645515679E-2</c:v>
                </c:pt>
                <c:pt idx="196">
                  <c:v>6.6946044645515679E-2</c:v>
                </c:pt>
                <c:pt idx="197">
                  <c:v>6.6946044645515679E-2</c:v>
                </c:pt>
                <c:pt idx="198">
                  <c:v>6.6946044645515679E-2</c:v>
                </c:pt>
                <c:pt idx="199">
                  <c:v>6.6946044645515679E-2</c:v>
                </c:pt>
                <c:pt idx="200">
                  <c:v>6.6946044645515679E-2</c:v>
                </c:pt>
                <c:pt idx="201">
                  <c:v>6.6946044645515679E-2</c:v>
                </c:pt>
                <c:pt idx="202">
                  <c:v>6.6946044645515679E-2</c:v>
                </c:pt>
                <c:pt idx="203">
                  <c:v>6.6946044645515679E-2</c:v>
                </c:pt>
                <c:pt idx="204">
                  <c:v>6.6946044645515679E-2</c:v>
                </c:pt>
                <c:pt idx="205">
                  <c:v>6.6946044645515679E-2</c:v>
                </c:pt>
                <c:pt idx="206">
                  <c:v>6.6946044645515679E-2</c:v>
                </c:pt>
                <c:pt idx="207">
                  <c:v>6.6946044645515679E-2</c:v>
                </c:pt>
                <c:pt idx="208">
                  <c:v>6.6946044645515679E-2</c:v>
                </c:pt>
                <c:pt idx="209">
                  <c:v>6.6946044645515679E-2</c:v>
                </c:pt>
                <c:pt idx="210">
                  <c:v>6.6946044645515679E-2</c:v>
                </c:pt>
                <c:pt idx="211">
                  <c:v>6.6946044645515679E-2</c:v>
                </c:pt>
                <c:pt idx="212">
                  <c:v>6.6946044645515679E-2</c:v>
                </c:pt>
                <c:pt idx="213">
                  <c:v>6.6946044645515679E-2</c:v>
                </c:pt>
                <c:pt idx="214">
                  <c:v>6.6946044645515679E-2</c:v>
                </c:pt>
                <c:pt idx="215">
                  <c:v>6.6946044645515679E-2</c:v>
                </c:pt>
                <c:pt idx="216">
                  <c:v>6.6946044645515679E-2</c:v>
                </c:pt>
                <c:pt idx="217">
                  <c:v>6.6946044645515679E-2</c:v>
                </c:pt>
                <c:pt idx="218">
                  <c:v>6.6946044645515679E-2</c:v>
                </c:pt>
                <c:pt idx="219">
                  <c:v>6.6946044645515679E-2</c:v>
                </c:pt>
                <c:pt idx="220">
                  <c:v>6.6946044645515679E-2</c:v>
                </c:pt>
                <c:pt idx="221">
                  <c:v>6.6946044645515679E-2</c:v>
                </c:pt>
                <c:pt idx="222">
                  <c:v>6.6946044645515679E-2</c:v>
                </c:pt>
                <c:pt idx="223">
                  <c:v>6.6946044645515679E-2</c:v>
                </c:pt>
                <c:pt idx="224">
                  <c:v>6.6946044645515679E-2</c:v>
                </c:pt>
                <c:pt idx="225">
                  <c:v>6.6946044645515679E-2</c:v>
                </c:pt>
                <c:pt idx="226">
                  <c:v>6.6946044645515679E-2</c:v>
                </c:pt>
                <c:pt idx="227">
                  <c:v>6.6946044645515679E-2</c:v>
                </c:pt>
                <c:pt idx="228">
                  <c:v>6.6946044645515679E-2</c:v>
                </c:pt>
                <c:pt idx="229">
                  <c:v>6.6946044645515679E-2</c:v>
                </c:pt>
                <c:pt idx="230">
                  <c:v>6.6946044645515679E-2</c:v>
                </c:pt>
                <c:pt idx="231">
                  <c:v>0.10264203421885416</c:v>
                </c:pt>
                <c:pt idx="232">
                  <c:v>0.10264203421885416</c:v>
                </c:pt>
                <c:pt idx="233">
                  <c:v>0.10264203421885416</c:v>
                </c:pt>
                <c:pt idx="234">
                  <c:v>0.10264203421885416</c:v>
                </c:pt>
                <c:pt idx="235">
                  <c:v>0.10264203421885416</c:v>
                </c:pt>
                <c:pt idx="236">
                  <c:v>0.10264203421885416</c:v>
                </c:pt>
                <c:pt idx="237">
                  <c:v>0.10264203421885416</c:v>
                </c:pt>
                <c:pt idx="238">
                  <c:v>0.10264203421885416</c:v>
                </c:pt>
                <c:pt idx="239">
                  <c:v>0.10264203421885416</c:v>
                </c:pt>
                <c:pt idx="240">
                  <c:v>0.10264203421885416</c:v>
                </c:pt>
                <c:pt idx="241">
                  <c:v>0.10264203421885416</c:v>
                </c:pt>
                <c:pt idx="242">
                  <c:v>0.10264203421885416</c:v>
                </c:pt>
                <c:pt idx="243">
                  <c:v>0.10264203421885416</c:v>
                </c:pt>
                <c:pt idx="244">
                  <c:v>0.10264203421885416</c:v>
                </c:pt>
                <c:pt idx="245">
                  <c:v>0.10264203421885416</c:v>
                </c:pt>
                <c:pt idx="246">
                  <c:v>0.10264203421885416</c:v>
                </c:pt>
                <c:pt idx="247">
                  <c:v>0.10264203421885416</c:v>
                </c:pt>
                <c:pt idx="248">
                  <c:v>0.10264203421885416</c:v>
                </c:pt>
                <c:pt idx="249">
                  <c:v>0.10264203421885416</c:v>
                </c:pt>
                <c:pt idx="250">
                  <c:v>0.10264203421885416</c:v>
                </c:pt>
                <c:pt idx="251">
                  <c:v>0.10264203421885416</c:v>
                </c:pt>
                <c:pt idx="252">
                  <c:v>0.10264203421885416</c:v>
                </c:pt>
                <c:pt idx="253">
                  <c:v>0.10264203421885416</c:v>
                </c:pt>
                <c:pt idx="254">
                  <c:v>0.10264203421885416</c:v>
                </c:pt>
                <c:pt idx="255">
                  <c:v>0.10264203421885416</c:v>
                </c:pt>
                <c:pt idx="256">
                  <c:v>0.10264203421885416</c:v>
                </c:pt>
                <c:pt idx="257">
                  <c:v>0.10264203421885416</c:v>
                </c:pt>
                <c:pt idx="258">
                  <c:v>0.10264203421885416</c:v>
                </c:pt>
                <c:pt idx="259">
                  <c:v>0.10264203421885416</c:v>
                </c:pt>
                <c:pt idx="260">
                  <c:v>0.10264203421885416</c:v>
                </c:pt>
                <c:pt idx="261">
                  <c:v>0.10264203421885416</c:v>
                </c:pt>
                <c:pt idx="262">
                  <c:v>0.10264203421885416</c:v>
                </c:pt>
                <c:pt idx="263">
                  <c:v>0.10264203421885416</c:v>
                </c:pt>
                <c:pt idx="264">
                  <c:v>0.10264203421885416</c:v>
                </c:pt>
                <c:pt idx="265">
                  <c:v>0.10264203421885416</c:v>
                </c:pt>
                <c:pt idx="266">
                  <c:v>0.10264203421885416</c:v>
                </c:pt>
                <c:pt idx="267">
                  <c:v>0.10264203421885416</c:v>
                </c:pt>
                <c:pt idx="268">
                  <c:v>0.10264203421885416</c:v>
                </c:pt>
                <c:pt idx="269">
                  <c:v>0.10264203421885416</c:v>
                </c:pt>
                <c:pt idx="270">
                  <c:v>0.10264203421885416</c:v>
                </c:pt>
                <c:pt idx="271">
                  <c:v>0.12308714567146285</c:v>
                </c:pt>
                <c:pt idx="272">
                  <c:v>0.12308714567146285</c:v>
                </c:pt>
                <c:pt idx="273">
                  <c:v>0.12308714567146285</c:v>
                </c:pt>
                <c:pt idx="274">
                  <c:v>0.12308714567146285</c:v>
                </c:pt>
                <c:pt idx="275">
                  <c:v>0.12308714567146285</c:v>
                </c:pt>
                <c:pt idx="276">
                  <c:v>0.12308714567146285</c:v>
                </c:pt>
                <c:pt idx="277">
                  <c:v>0.12308714567146285</c:v>
                </c:pt>
                <c:pt idx="278">
                  <c:v>0.12308714567146285</c:v>
                </c:pt>
                <c:pt idx="279">
                  <c:v>0.12308714567146285</c:v>
                </c:pt>
                <c:pt idx="280">
                  <c:v>0.12308714567146285</c:v>
                </c:pt>
                <c:pt idx="281">
                  <c:v>0.12308714567146285</c:v>
                </c:pt>
                <c:pt idx="282">
                  <c:v>0.12308714567146285</c:v>
                </c:pt>
                <c:pt idx="283">
                  <c:v>0.12308714567146285</c:v>
                </c:pt>
                <c:pt idx="284">
                  <c:v>0.12308714567146285</c:v>
                </c:pt>
                <c:pt idx="285">
                  <c:v>0.12308714567146285</c:v>
                </c:pt>
                <c:pt idx="286">
                  <c:v>0.12308714567146285</c:v>
                </c:pt>
                <c:pt idx="287">
                  <c:v>0.12308714567146285</c:v>
                </c:pt>
                <c:pt idx="288">
                  <c:v>0.12308714567146285</c:v>
                </c:pt>
                <c:pt idx="289">
                  <c:v>0.12308714567146285</c:v>
                </c:pt>
                <c:pt idx="290">
                  <c:v>0.12308714567146285</c:v>
                </c:pt>
                <c:pt idx="291">
                  <c:v>0.12666811659059909</c:v>
                </c:pt>
                <c:pt idx="292">
                  <c:v>0.12666811659059909</c:v>
                </c:pt>
                <c:pt idx="293">
                  <c:v>0.12666811659059909</c:v>
                </c:pt>
                <c:pt idx="294">
                  <c:v>0.12666811659059909</c:v>
                </c:pt>
                <c:pt idx="295">
                  <c:v>0.12666811659059909</c:v>
                </c:pt>
                <c:pt idx="296">
                  <c:v>0.12666811659059909</c:v>
                </c:pt>
                <c:pt idx="297">
                  <c:v>0.12666811659059909</c:v>
                </c:pt>
                <c:pt idx="298">
                  <c:v>0.12666811659059909</c:v>
                </c:pt>
                <c:pt idx="299">
                  <c:v>0.12666811659059909</c:v>
                </c:pt>
                <c:pt idx="300">
                  <c:v>0.15100172075045235</c:v>
                </c:pt>
                <c:pt idx="301">
                  <c:v>0.15100172075045235</c:v>
                </c:pt>
                <c:pt idx="302">
                  <c:v>0.15100172075045235</c:v>
                </c:pt>
                <c:pt idx="303">
                  <c:v>0.15100172075045235</c:v>
                </c:pt>
                <c:pt idx="304">
                  <c:v>0.15100172075045235</c:v>
                </c:pt>
                <c:pt idx="305">
                  <c:v>0.15100172075045235</c:v>
                </c:pt>
                <c:pt idx="306">
                  <c:v>0.15100172075045235</c:v>
                </c:pt>
                <c:pt idx="307">
                  <c:v>0.15100172075045235</c:v>
                </c:pt>
                <c:pt idx="308">
                  <c:v>0.15100172075045235</c:v>
                </c:pt>
                <c:pt idx="309">
                  <c:v>0.15100172075045235</c:v>
                </c:pt>
                <c:pt idx="310">
                  <c:v>0.15100172075045235</c:v>
                </c:pt>
                <c:pt idx="311">
                  <c:v>0.15100172075045235</c:v>
                </c:pt>
                <c:pt idx="312">
                  <c:v>0.15100172075045235</c:v>
                </c:pt>
                <c:pt idx="313">
                  <c:v>0.15100172075045235</c:v>
                </c:pt>
                <c:pt idx="314">
                  <c:v>0.15100172075045235</c:v>
                </c:pt>
                <c:pt idx="315">
                  <c:v>0.15100172075045235</c:v>
                </c:pt>
                <c:pt idx="316">
                  <c:v>0.15100172075045235</c:v>
                </c:pt>
                <c:pt idx="317">
                  <c:v>0.15100172075045235</c:v>
                </c:pt>
                <c:pt idx="318">
                  <c:v>0.15100172075045235</c:v>
                </c:pt>
                <c:pt idx="319">
                  <c:v>0.15100172075045235</c:v>
                </c:pt>
                <c:pt idx="320">
                  <c:v>0.15100172075045235</c:v>
                </c:pt>
                <c:pt idx="321">
                  <c:v>0.15100172075045235</c:v>
                </c:pt>
                <c:pt idx="322">
                  <c:v>0.15100172075045235</c:v>
                </c:pt>
                <c:pt idx="323">
                  <c:v>0.15100172075045235</c:v>
                </c:pt>
                <c:pt idx="324">
                  <c:v>0.15100172075045235</c:v>
                </c:pt>
                <c:pt idx="325">
                  <c:v>0.15100172075045235</c:v>
                </c:pt>
                <c:pt idx="326">
                  <c:v>0.15100172075045235</c:v>
                </c:pt>
                <c:pt idx="327">
                  <c:v>0.15100172075045235</c:v>
                </c:pt>
                <c:pt idx="328">
                  <c:v>0.15100172075045235</c:v>
                </c:pt>
                <c:pt idx="329">
                  <c:v>0.15100172075045235</c:v>
                </c:pt>
                <c:pt idx="330">
                  <c:v>0.15100172075045235</c:v>
                </c:pt>
                <c:pt idx="331">
                  <c:v>0.15100172075045235</c:v>
                </c:pt>
                <c:pt idx="332">
                  <c:v>0.15100172075045235</c:v>
                </c:pt>
                <c:pt idx="333">
                  <c:v>0.15100172075045235</c:v>
                </c:pt>
                <c:pt idx="334">
                  <c:v>0.15100172075045235</c:v>
                </c:pt>
                <c:pt idx="335">
                  <c:v>0.15100172075045235</c:v>
                </c:pt>
                <c:pt idx="336">
                  <c:v>0.15100172075045235</c:v>
                </c:pt>
                <c:pt idx="337">
                  <c:v>0.15100172075045235</c:v>
                </c:pt>
                <c:pt idx="338">
                  <c:v>0.15100172075045235</c:v>
                </c:pt>
                <c:pt idx="339">
                  <c:v>0.15100172075045235</c:v>
                </c:pt>
                <c:pt idx="340">
                  <c:v>0.15100172075045235</c:v>
                </c:pt>
                <c:pt idx="341">
                  <c:v>0.15100172075045235</c:v>
                </c:pt>
                <c:pt idx="342">
                  <c:v>0.15100172075045235</c:v>
                </c:pt>
                <c:pt idx="343">
                  <c:v>0.15100172075045235</c:v>
                </c:pt>
                <c:pt idx="344">
                  <c:v>0.15100172075045235</c:v>
                </c:pt>
                <c:pt idx="345">
                  <c:v>0.15100172075045235</c:v>
                </c:pt>
                <c:pt idx="346">
                  <c:v>0.15100172075045235</c:v>
                </c:pt>
                <c:pt idx="347">
                  <c:v>0.15100172075045235</c:v>
                </c:pt>
                <c:pt idx="348">
                  <c:v>0.15100172075045235</c:v>
                </c:pt>
                <c:pt idx="349">
                  <c:v>0.15100172075045235</c:v>
                </c:pt>
                <c:pt idx="350">
                  <c:v>0.15100172075045235</c:v>
                </c:pt>
                <c:pt idx="351">
                  <c:v>0.15100172075045235</c:v>
                </c:pt>
                <c:pt idx="352">
                  <c:v>0.15100172075045235</c:v>
                </c:pt>
                <c:pt idx="353">
                  <c:v>0.15100172075045235</c:v>
                </c:pt>
                <c:pt idx="354">
                  <c:v>0.15100172075045235</c:v>
                </c:pt>
                <c:pt idx="355">
                  <c:v>0.15100172075045235</c:v>
                </c:pt>
                <c:pt idx="356">
                  <c:v>0.15100172075045235</c:v>
                </c:pt>
                <c:pt idx="357">
                  <c:v>0.15539189653047311</c:v>
                </c:pt>
                <c:pt idx="358">
                  <c:v>0.15539189653047311</c:v>
                </c:pt>
                <c:pt idx="359">
                  <c:v>0.15539189653047311</c:v>
                </c:pt>
                <c:pt idx="360">
                  <c:v>0.15539189653047311</c:v>
                </c:pt>
                <c:pt idx="361">
                  <c:v>0.15539189653047311</c:v>
                </c:pt>
                <c:pt idx="362">
                  <c:v>0.15539189653047311</c:v>
                </c:pt>
                <c:pt idx="363">
                  <c:v>0.15539189653047311</c:v>
                </c:pt>
                <c:pt idx="364">
                  <c:v>0.15539189653047311</c:v>
                </c:pt>
                <c:pt idx="365">
                  <c:v>0.15539189653047311</c:v>
                </c:pt>
                <c:pt idx="366">
                  <c:v>0.15539189653047311</c:v>
                </c:pt>
                <c:pt idx="367">
                  <c:v>0.15539189653047311</c:v>
                </c:pt>
                <c:pt idx="368">
                  <c:v>0.15539189653047311</c:v>
                </c:pt>
                <c:pt idx="369">
                  <c:v>0.15539189653047311</c:v>
                </c:pt>
                <c:pt idx="370">
                  <c:v>0.15539189653047311</c:v>
                </c:pt>
                <c:pt idx="371">
                  <c:v>0.16257718081665568</c:v>
                </c:pt>
                <c:pt idx="372">
                  <c:v>0.16257718081665568</c:v>
                </c:pt>
                <c:pt idx="373">
                  <c:v>0.16257718081665568</c:v>
                </c:pt>
                <c:pt idx="374">
                  <c:v>0.16257718081665568</c:v>
                </c:pt>
                <c:pt idx="375">
                  <c:v>0.16257718081665568</c:v>
                </c:pt>
                <c:pt idx="376">
                  <c:v>0.16257718081665568</c:v>
                </c:pt>
                <c:pt idx="377">
                  <c:v>0.16257718081665568</c:v>
                </c:pt>
                <c:pt idx="378">
                  <c:v>0.16257718081665568</c:v>
                </c:pt>
                <c:pt idx="379">
                  <c:v>0.16257718081665568</c:v>
                </c:pt>
                <c:pt idx="380">
                  <c:v>0.16257718081665568</c:v>
                </c:pt>
                <c:pt idx="381">
                  <c:v>0.16257718081665568</c:v>
                </c:pt>
                <c:pt idx="382">
                  <c:v>0.16257718081665568</c:v>
                </c:pt>
                <c:pt idx="383">
                  <c:v>0.16257718081665568</c:v>
                </c:pt>
                <c:pt idx="384">
                  <c:v>0.16257718081665568</c:v>
                </c:pt>
                <c:pt idx="385">
                  <c:v>0.16257718081665568</c:v>
                </c:pt>
                <c:pt idx="386">
                  <c:v>0.16257718081665568</c:v>
                </c:pt>
                <c:pt idx="387">
                  <c:v>0.16257718081665568</c:v>
                </c:pt>
                <c:pt idx="388">
                  <c:v>0.16257718081665568</c:v>
                </c:pt>
                <c:pt idx="389">
                  <c:v>0.16257718081665568</c:v>
                </c:pt>
                <c:pt idx="390">
                  <c:v>0.16257718081665568</c:v>
                </c:pt>
                <c:pt idx="391">
                  <c:v>0.16257718081665568</c:v>
                </c:pt>
                <c:pt idx="392">
                  <c:v>0.16257718081665568</c:v>
                </c:pt>
                <c:pt idx="393">
                  <c:v>0.16257718081665568</c:v>
                </c:pt>
                <c:pt idx="394">
                  <c:v>0.16257718081665568</c:v>
                </c:pt>
                <c:pt idx="395">
                  <c:v>0.16257718081665568</c:v>
                </c:pt>
                <c:pt idx="396">
                  <c:v>0.16257718081665568</c:v>
                </c:pt>
                <c:pt idx="397">
                  <c:v>0.16257718081665568</c:v>
                </c:pt>
                <c:pt idx="398">
                  <c:v>0.16257718081665568</c:v>
                </c:pt>
                <c:pt idx="399">
                  <c:v>0.16257718081665568</c:v>
                </c:pt>
                <c:pt idx="400">
                  <c:v>0.16257718081665568</c:v>
                </c:pt>
                <c:pt idx="401">
                  <c:v>0.16810934097135669</c:v>
                </c:pt>
                <c:pt idx="402">
                  <c:v>0.16810934097135669</c:v>
                </c:pt>
                <c:pt idx="403">
                  <c:v>0.16810934097135669</c:v>
                </c:pt>
                <c:pt idx="404">
                  <c:v>0.16810934097135669</c:v>
                </c:pt>
                <c:pt idx="405">
                  <c:v>0.16810934097135669</c:v>
                </c:pt>
                <c:pt idx="406">
                  <c:v>0.16810934097135669</c:v>
                </c:pt>
                <c:pt idx="407">
                  <c:v>0.16810934097135669</c:v>
                </c:pt>
                <c:pt idx="408">
                  <c:v>0.16810934097135669</c:v>
                </c:pt>
                <c:pt idx="409">
                  <c:v>0.16810934097135669</c:v>
                </c:pt>
                <c:pt idx="410">
                  <c:v>0.16810934097135669</c:v>
                </c:pt>
                <c:pt idx="411">
                  <c:v>0.16810934097135669</c:v>
                </c:pt>
                <c:pt idx="412">
                  <c:v>0.16810934097135669</c:v>
                </c:pt>
                <c:pt idx="413">
                  <c:v>0.16810934097135669</c:v>
                </c:pt>
                <c:pt idx="414">
                  <c:v>0.16810934097135669</c:v>
                </c:pt>
                <c:pt idx="415">
                  <c:v>0.16810934097135669</c:v>
                </c:pt>
                <c:pt idx="416">
                  <c:v>0.16810934097135669</c:v>
                </c:pt>
                <c:pt idx="417">
                  <c:v>0.16810934097135669</c:v>
                </c:pt>
                <c:pt idx="418">
                  <c:v>0.16933475963420802</c:v>
                </c:pt>
                <c:pt idx="419">
                  <c:v>0.16933475963420802</c:v>
                </c:pt>
                <c:pt idx="420">
                  <c:v>0.16933475963420802</c:v>
                </c:pt>
                <c:pt idx="421">
                  <c:v>0.16933475963420802</c:v>
                </c:pt>
                <c:pt idx="422">
                  <c:v>0.16933475963420802</c:v>
                </c:pt>
                <c:pt idx="423">
                  <c:v>0.16933475963420802</c:v>
                </c:pt>
                <c:pt idx="424">
                  <c:v>0.16933475963420802</c:v>
                </c:pt>
                <c:pt idx="425">
                  <c:v>0.16933475963420802</c:v>
                </c:pt>
                <c:pt idx="426">
                  <c:v>0.16933475963420802</c:v>
                </c:pt>
                <c:pt idx="427">
                  <c:v>0.16933475963420802</c:v>
                </c:pt>
                <c:pt idx="428">
                  <c:v>0.16933475963420802</c:v>
                </c:pt>
                <c:pt idx="429">
                  <c:v>0.16933475963420802</c:v>
                </c:pt>
                <c:pt idx="430">
                  <c:v>0.18276863766864096</c:v>
                </c:pt>
                <c:pt idx="431">
                  <c:v>0.18276863766864096</c:v>
                </c:pt>
                <c:pt idx="432">
                  <c:v>0.18276863766864096</c:v>
                </c:pt>
                <c:pt idx="433">
                  <c:v>0.18276863766864096</c:v>
                </c:pt>
                <c:pt idx="434">
                  <c:v>0.18276863766864096</c:v>
                </c:pt>
                <c:pt idx="435">
                  <c:v>0.18276863766864096</c:v>
                </c:pt>
                <c:pt idx="436">
                  <c:v>0.18276863766864096</c:v>
                </c:pt>
                <c:pt idx="437">
                  <c:v>0.18276863766864096</c:v>
                </c:pt>
                <c:pt idx="438">
                  <c:v>0.18276863766864096</c:v>
                </c:pt>
                <c:pt idx="439">
                  <c:v>0.18276863766864096</c:v>
                </c:pt>
                <c:pt idx="440">
                  <c:v>0.18276863766864096</c:v>
                </c:pt>
                <c:pt idx="441">
                  <c:v>0.18276863766864096</c:v>
                </c:pt>
                <c:pt idx="442">
                  <c:v>0.18276863766864096</c:v>
                </c:pt>
                <c:pt idx="443">
                  <c:v>0.18276863766864096</c:v>
                </c:pt>
                <c:pt idx="444">
                  <c:v>0.18276863766864096</c:v>
                </c:pt>
                <c:pt idx="445">
                  <c:v>0.18276863766864096</c:v>
                </c:pt>
                <c:pt idx="446">
                  <c:v>0.18276863766864096</c:v>
                </c:pt>
                <c:pt idx="447">
                  <c:v>0.18276863766864096</c:v>
                </c:pt>
                <c:pt idx="448">
                  <c:v>0.18276863766864096</c:v>
                </c:pt>
                <c:pt idx="449">
                  <c:v>0.18276863766864096</c:v>
                </c:pt>
                <c:pt idx="450">
                  <c:v>0.18276863766864096</c:v>
                </c:pt>
                <c:pt idx="451">
                  <c:v>0.18276863766864096</c:v>
                </c:pt>
                <c:pt idx="452">
                  <c:v>0.18276863766864096</c:v>
                </c:pt>
                <c:pt idx="453">
                  <c:v>0.18276863766864096</c:v>
                </c:pt>
                <c:pt idx="454">
                  <c:v>0.18276863766864096</c:v>
                </c:pt>
                <c:pt idx="455">
                  <c:v>0.18276863766864096</c:v>
                </c:pt>
                <c:pt idx="456">
                  <c:v>0.18276863766864096</c:v>
                </c:pt>
                <c:pt idx="457">
                  <c:v>0.18276863766864096</c:v>
                </c:pt>
                <c:pt idx="458">
                  <c:v>0.18276863766864096</c:v>
                </c:pt>
                <c:pt idx="459">
                  <c:v>0.18276863766864096</c:v>
                </c:pt>
                <c:pt idx="460">
                  <c:v>0.18276863766864096</c:v>
                </c:pt>
                <c:pt idx="461">
                  <c:v>0.18276863766864096</c:v>
                </c:pt>
                <c:pt idx="462">
                  <c:v>0.18276863766864096</c:v>
                </c:pt>
                <c:pt idx="463">
                  <c:v>0.18276863766864096</c:v>
                </c:pt>
                <c:pt idx="464">
                  <c:v>0.18276863766864096</c:v>
                </c:pt>
                <c:pt idx="465">
                  <c:v>0.18276863766864096</c:v>
                </c:pt>
                <c:pt idx="466">
                  <c:v>0.18276863766864096</c:v>
                </c:pt>
                <c:pt idx="467">
                  <c:v>0.18276863766864096</c:v>
                </c:pt>
                <c:pt idx="468">
                  <c:v>0.18276863766864096</c:v>
                </c:pt>
                <c:pt idx="469">
                  <c:v>0.18276863766864096</c:v>
                </c:pt>
                <c:pt idx="470">
                  <c:v>0.18276863766864096</c:v>
                </c:pt>
                <c:pt idx="471">
                  <c:v>0.18276863766864096</c:v>
                </c:pt>
                <c:pt idx="472">
                  <c:v>0.18276863766864096</c:v>
                </c:pt>
                <c:pt idx="473">
                  <c:v>0.18276863766864096</c:v>
                </c:pt>
                <c:pt idx="474">
                  <c:v>0.18276863766864096</c:v>
                </c:pt>
                <c:pt idx="475">
                  <c:v>0.18276863766864096</c:v>
                </c:pt>
                <c:pt idx="476">
                  <c:v>0.18276863766864096</c:v>
                </c:pt>
                <c:pt idx="477">
                  <c:v>0.18276863766864096</c:v>
                </c:pt>
                <c:pt idx="478">
                  <c:v>0.18276863766864096</c:v>
                </c:pt>
                <c:pt idx="479">
                  <c:v>0.18276863766864096</c:v>
                </c:pt>
                <c:pt idx="480">
                  <c:v>0.18276863766864096</c:v>
                </c:pt>
                <c:pt idx="481">
                  <c:v>0.18276863766864096</c:v>
                </c:pt>
                <c:pt idx="482">
                  <c:v>0.18276863766864096</c:v>
                </c:pt>
                <c:pt idx="483">
                  <c:v>0.18276863766864096</c:v>
                </c:pt>
                <c:pt idx="484">
                  <c:v>0.18276863766864096</c:v>
                </c:pt>
                <c:pt idx="485">
                  <c:v>0.18276863766864096</c:v>
                </c:pt>
                <c:pt idx="486">
                  <c:v>0.18276863766864096</c:v>
                </c:pt>
                <c:pt idx="487">
                  <c:v>0.18276863766864096</c:v>
                </c:pt>
                <c:pt idx="488">
                  <c:v>0.18276863766864096</c:v>
                </c:pt>
                <c:pt idx="489">
                  <c:v>0.18276863766864096</c:v>
                </c:pt>
                <c:pt idx="490">
                  <c:v>0.18276863766864096</c:v>
                </c:pt>
                <c:pt idx="491">
                  <c:v>0.18276863766864096</c:v>
                </c:pt>
                <c:pt idx="492">
                  <c:v>0.18276863766864096</c:v>
                </c:pt>
                <c:pt idx="493">
                  <c:v>0.18276863766864096</c:v>
                </c:pt>
                <c:pt idx="494">
                  <c:v>0.18276863766864096</c:v>
                </c:pt>
                <c:pt idx="495">
                  <c:v>0.18276863766864096</c:v>
                </c:pt>
                <c:pt idx="496">
                  <c:v>0.18276863766864096</c:v>
                </c:pt>
                <c:pt idx="497">
                  <c:v>0.18276863766864096</c:v>
                </c:pt>
                <c:pt idx="498">
                  <c:v>0.18276863766864096</c:v>
                </c:pt>
                <c:pt idx="499">
                  <c:v>0.18276863766864096</c:v>
                </c:pt>
                <c:pt idx="500">
                  <c:v>0.18276863766864096</c:v>
                </c:pt>
                <c:pt idx="501">
                  <c:v>0.18276863766864096</c:v>
                </c:pt>
                <c:pt idx="502">
                  <c:v>0.18276863766864096</c:v>
                </c:pt>
                <c:pt idx="503">
                  <c:v>0.18276863766864096</c:v>
                </c:pt>
                <c:pt idx="504">
                  <c:v>0.18276863766864096</c:v>
                </c:pt>
                <c:pt idx="505">
                  <c:v>0.18276863766864096</c:v>
                </c:pt>
                <c:pt idx="506">
                  <c:v>0.18276863766864096</c:v>
                </c:pt>
                <c:pt idx="507">
                  <c:v>0.18276863766864096</c:v>
                </c:pt>
                <c:pt idx="508">
                  <c:v>0.18276863766864096</c:v>
                </c:pt>
                <c:pt idx="509">
                  <c:v>0.18276863766864096</c:v>
                </c:pt>
                <c:pt idx="510">
                  <c:v>0.18276863766864096</c:v>
                </c:pt>
                <c:pt idx="511">
                  <c:v>0.18276863766864096</c:v>
                </c:pt>
                <c:pt idx="512">
                  <c:v>0.18276863766864096</c:v>
                </c:pt>
                <c:pt idx="513">
                  <c:v>0.18276863766864096</c:v>
                </c:pt>
                <c:pt idx="514">
                  <c:v>0.18276863766864096</c:v>
                </c:pt>
                <c:pt idx="515">
                  <c:v>0.18276863766864096</c:v>
                </c:pt>
                <c:pt idx="516">
                  <c:v>0.18276863766864096</c:v>
                </c:pt>
                <c:pt idx="517">
                  <c:v>0.18276863766864096</c:v>
                </c:pt>
                <c:pt idx="518">
                  <c:v>0.18850980251078345</c:v>
                </c:pt>
                <c:pt idx="519">
                  <c:v>0.18850980251078345</c:v>
                </c:pt>
                <c:pt idx="520">
                  <c:v>0.18850980251078345</c:v>
                </c:pt>
                <c:pt idx="521">
                  <c:v>0.18850980251078345</c:v>
                </c:pt>
                <c:pt idx="522">
                  <c:v>0.18850980251078345</c:v>
                </c:pt>
                <c:pt idx="523">
                  <c:v>0.18850980251078345</c:v>
                </c:pt>
                <c:pt idx="524">
                  <c:v>0.18850980251078345</c:v>
                </c:pt>
                <c:pt idx="525">
                  <c:v>0.18850980251078345</c:v>
                </c:pt>
                <c:pt idx="526">
                  <c:v>0.18850980251078345</c:v>
                </c:pt>
                <c:pt idx="527">
                  <c:v>0.18850980251078345</c:v>
                </c:pt>
                <c:pt idx="528">
                  <c:v>0.18850980251078345</c:v>
                </c:pt>
                <c:pt idx="529">
                  <c:v>0.18850980251078345</c:v>
                </c:pt>
                <c:pt idx="530">
                  <c:v>0.18850980251078345</c:v>
                </c:pt>
                <c:pt idx="531">
                  <c:v>0.18850980251078345</c:v>
                </c:pt>
                <c:pt idx="532">
                  <c:v>0.18850980251078345</c:v>
                </c:pt>
                <c:pt idx="533">
                  <c:v>0.18850980251078345</c:v>
                </c:pt>
                <c:pt idx="534">
                  <c:v>0.18850980251078345</c:v>
                </c:pt>
                <c:pt idx="535">
                  <c:v>0.18850980251078345</c:v>
                </c:pt>
                <c:pt idx="536">
                  <c:v>0.18850980251078345</c:v>
                </c:pt>
                <c:pt idx="537">
                  <c:v>0.18850980251078345</c:v>
                </c:pt>
                <c:pt idx="538">
                  <c:v>0.18850980251078345</c:v>
                </c:pt>
                <c:pt idx="539">
                  <c:v>0.18850980251078345</c:v>
                </c:pt>
                <c:pt idx="540">
                  <c:v>0.18850980251078345</c:v>
                </c:pt>
                <c:pt idx="541">
                  <c:v>0.18850980251078345</c:v>
                </c:pt>
                <c:pt idx="542">
                  <c:v>0.19364083167601343</c:v>
                </c:pt>
                <c:pt idx="543">
                  <c:v>0.19364083167601343</c:v>
                </c:pt>
                <c:pt idx="544">
                  <c:v>0.19364083167601343</c:v>
                </c:pt>
                <c:pt idx="545">
                  <c:v>0.19364083167601343</c:v>
                </c:pt>
                <c:pt idx="546">
                  <c:v>0.19364083167601343</c:v>
                </c:pt>
                <c:pt idx="547">
                  <c:v>0.19364083167601343</c:v>
                </c:pt>
                <c:pt idx="548">
                  <c:v>0.19364083167601343</c:v>
                </c:pt>
                <c:pt idx="549">
                  <c:v>0.19364083167601343</c:v>
                </c:pt>
                <c:pt idx="550">
                  <c:v>0.19364083167601343</c:v>
                </c:pt>
                <c:pt idx="551">
                  <c:v>0.19364083167601343</c:v>
                </c:pt>
                <c:pt idx="552">
                  <c:v>0.19364083167601343</c:v>
                </c:pt>
                <c:pt idx="553">
                  <c:v>0.19364083167601343</c:v>
                </c:pt>
                <c:pt idx="554">
                  <c:v>0.19364083167601343</c:v>
                </c:pt>
                <c:pt idx="555">
                  <c:v>0.19364083167601343</c:v>
                </c:pt>
                <c:pt idx="556">
                  <c:v>0.19364083167601343</c:v>
                </c:pt>
                <c:pt idx="557">
                  <c:v>0.19364083167601343</c:v>
                </c:pt>
                <c:pt idx="558">
                  <c:v>0.19364083167601343</c:v>
                </c:pt>
                <c:pt idx="559">
                  <c:v>0.19364083167601343</c:v>
                </c:pt>
                <c:pt idx="560">
                  <c:v>0.19364083167601343</c:v>
                </c:pt>
                <c:pt idx="561">
                  <c:v>0.19364083167601343</c:v>
                </c:pt>
                <c:pt idx="562">
                  <c:v>0.19364083167601343</c:v>
                </c:pt>
                <c:pt idx="563">
                  <c:v>0.19710030216115587</c:v>
                </c:pt>
                <c:pt idx="564">
                  <c:v>0.19710030216115587</c:v>
                </c:pt>
                <c:pt idx="565">
                  <c:v>0.19710030216115587</c:v>
                </c:pt>
                <c:pt idx="566">
                  <c:v>0.19710030216115587</c:v>
                </c:pt>
                <c:pt idx="567">
                  <c:v>0.19710030216115587</c:v>
                </c:pt>
                <c:pt idx="568">
                  <c:v>0.19710030216115587</c:v>
                </c:pt>
                <c:pt idx="569">
                  <c:v>0.19710030216115587</c:v>
                </c:pt>
                <c:pt idx="570">
                  <c:v>0.19710030216115587</c:v>
                </c:pt>
                <c:pt idx="571">
                  <c:v>0.19710030216115587</c:v>
                </c:pt>
                <c:pt idx="572">
                  <c:v>0.19710030216115587</c:v>
                </c:pt>
                <c:pt idx="573">
                  <c:v>0.19710030216115587</c:v>
                </c:pt>
                <c:pt idx="574">
                  <c:v>0.19710030216115587</c:v>
                </c:pt>
                <c:pt idx="575">
                  <c:v>0.19710030216115587</c:v>
                </c:pt>
                <c:pt idx="576">
                  <c:v>0.19710030216115587</c:v>
                </c:pt>
                <c:pt idx="577">
                  <c:v>0.19710030216115587</c:v>
                </c:pt>
                <c:pt idx="578">
                  <c:v>0.19710030216115587</c:v>
                </c:pt>
                <c:pt idx="579">
                  <c:v>0.19710030216115587</c:v>
                </c:pt>
                <c:pt idx="580">
                  <c:v>0.19710030216115587</c:v>
                </c:pt>
                <c:pt idx="581">
                  <c:v>0.19710030216115587</c:v>
                </c:pt>
                <c:pt idx="582">
                  <c:v>0.19710030216115587</c:v>
                </c:pt>
                <c:pt idx="583">
                  <c:v>0.19710030216115587</c:v>
                </c:pt>
                <c:pt idx="584">
                  <c:v>0.19710030216115587</c:v>
                </c:pt>
                <c:pt idx="585">
                  <c:v>0.19710030216115587</c:v>
                </c:pt>
                <c:pt idx="586">
                  <c:v>0.19710030216115587</c:v>
                </c:pt>
                <c:pt idx="587">
                  <c:v>0.19710030216115587</c:v>
                </c:pt>
                <c:pt idx="588">
                  <c:v>0.19710030216115587</c:v>
                </c:pt>
                <c:pt idx="589">
                  <c:v>0.19710030216115587</c:v>
                </c:pt>
                <c:pt idx="590">
                  <c:v>0.19710030216115587</c:v>
                </c:pt>
                <c:pt idx="591">
                  <c:v>0.19710030216115587</c:v>
                </c:pt>
                <c:pt idx="592">
                  <c:v>0.19710030216115587</c:v>
                </c:pt>
                <c:pt idx="593">
                  <c:v>0.19710030216115587</c:v>
                </c:pt>
                <c:pt idx="594">
                  <c:v>0.19710030216115587</c:v>
                </c:pt>
                <c:pt idx="595">
                  <c:v>0.19710030216115587</c:v>
                </c:pt>
                <c:pt idx="596">
                  <c:v>0.19710030216115587</c:v>
                </c:pt>
                <c:pt idx="597">
                  <c:v>0.19710030216115587</c:v>
                </c:pt>
                <c:pt idx="598">
                  <c:v>0.19710030216115587</c:v>
                </c:pt>
                <c:pt idx="599">
                  <c:v>0.19710030216115587</c:v>
                </c:pt>
                <c:pt idx="600">
                  <c:v>0.19710030216115587</c:v>
                </c:pt>
                <c:pt idx="601">
                  <c:v>0.19710030216115587</c:v>
                </c:pt>
                <c:pt idx="602">
                  <c:v>0.19710030216115587</c:v>
                </c:pt>
                <c:pt idx="603">
                  <c:v>0.19710030216115587</c:v>
                </c:pt>
                <c:pt idx="604">
                  <c:v>0.19710030216115587</c:v>
                </c:pt>
                <c:pt idx="605">
                  <c:v>0.19710030216115587</c:v>
                </c:pt>
                <c:pt idx="606">
                  <c:v>0.19710030216115587</c:v>
                </c:pt>
                <c:pt idx="607">
                  <c:v>0.19710030216115587</c:v>
                </c:pt>
                <c:pt idx="608">
                  <c:v>0.19710030216115587</c:v>
                </c:pt>
                <c:pt idx="609">
                  <c:v>0.19710030216115587</c:v>
                </c:pt>
                <c:pt idx="610">
                  <c:v>0.19710030216115587</c:v>
                </c:pt>
                <c:pt idx="611">
                  <c:v>0.19710030216115587</c:v>
                </c:pt>
                <c:pt idx="612">
                  <c:v>0.19710030216115587</c:v>
                </c:pt>
                <c:pt idx="613">
                  <c:v>0.19710030216115587</c:v>
                </c:pt>
                <c:pt idx="614">
                  <c:v>0.20199862507645103</c:v>
                </c:pt>
                <c:pt idx="615">
                  <c:v>0.20199862507645103</c:v>
                </c:pt>
                <c:pt idx="616">
                  <c:v>0.20199862507645103</c:v>
                </c:pt>
                <c:pt idx="617">
                  <c:v>0.20199862507645103</c:v>
                </c:pt>
                <c:pt idx="618">
                  <c:v>0.20199862507645103</c:v>
                </c:pt>
                <c:pt idx="619">
                  <c:v>0.20199862507645103</c:v>
                </c:pt>
                <c:pt idx="620">
                  <c:v>0.20199862507645103</c:v>
                </c:pt>
                <c:pt idx="621">
                  <c:v>0.20199862507645103</c:v>
                </c:pt>
                <c:pt idx="622">
                  <c:v>0.20199862507645103</c:v>
                </c:pt>
                <c:pt idx="623">
                  <c:v>0.20199862507645103</c:v>
                </c:pt>
                <c:pt idx="624">
                  <c:v>0.20199862507645103</c:v>
                </c:pt>
                <c:pt idx="625">
                  <c:v>0.20199862507645103</c:v>
                </c:pt>
                <c:pt idx="626">
                  <c:v>0.20199862507645103</c:v>
                </c:pt>
                <c:pt idx="627">
                  <c:v>0.20199862507645103</c:v>
                </c:pt>
                <c:pt idx="628">
                  <c:v>0.20199862507645103</c:v>
                </c:pt>
                <c:pt idx="629">
                  <c:v>0.20199862507645103</c:v>
                </c:pt>
                <c:pt idx="630">
                  <c:v>0.20199862507645103</c:v>
                </c:pt>
                <c:pt idx="631">
                  <c:v>0.20199862507645103</c:v>
                </c:pt>
                <c:pt idx="632">
                  <c:v>0.20199862507645103</c:v>
                </c:pt>
                <c:pt idx="633">
                  <c:v>0.20199862507645103</c:v>
                </c:pt>
                <c:pt idx="634">
                  <c:v>0.20199862507645103</c:v>
                </c:pt>
                <c:pt idx="635">
                  <c:v>0.20199862507645103</c:v>
                </c:pt>
                <c:pt idx="636">
                  <c:v>0.20199862507645103</c:v>
                </c:pt>
                <c:pt idx="637">
                  <c:v>0.20199862507645103</c:v>
                </c:pt>
                <c:pt idx="638">
                  <c:v>0.20250425840964278</c:v>
                </c:pt>
                <c:pt idx="639">
                  <c:v>0.20250425840964278</c:v>
                </c:pt>
                <c:pt idx="640">
                  <c:v>0.20250425840964278</c:v>
                </c:pt>
                <c:pt idx="641">
                  <c:v>0.20250425840964278</c:v>
                </c:pt>
                <c:pt idx="642">
                  <c:v>0.20250425840964278</c:v>
                </c:pt>
                <c:pt idx="643">
                  <c:v>0.20250425840964278</c:v>
                </c:pt>
                <c:pt idx="644">
                  <c:v>0.20250425840964278</c:v>
                </c:pt>
                <c:pt idx="645">
                  <c:v>0.20250425840964278</c:v>
                </c:pt>
                <c:pt idx="646">
                  <c:v>0.20250425840964278</c:v>
                </c:pt>
                <c:pt idx="647">
                  <c:v>0.20250425840964278</c:v>
                </c:pt>
                <c:pt idx="648">
                  <c:v>0.20250425840964278</c:v>
                </c:pt>
                <c:pt idx="649">
                  <c:v>0.23953627393746829</c:v>
                </c:pt>
                <c:pt idx="650">
                  <c:v>0.23953627393746829</c:v>
                </c:pt>
                <c:pt idx="651">
                  <c:v>0.23953627393746829</c:v>
                </c:pt>
                <c:pt idx="652">
                  <c:v>0.23953627393746829</c:v>
                </c:pt>
                <c:pt idx="653">
                  <c:v>0.23953627393746829</c:v>
                </c:pt>
                <c:pt idx="654">
                  <c:v>0.23953627393746829</c:v>
                </c:pt>
                <c:pt idx="655">
                  <c:v>0.23953627393746829</c:v>
                </c:pt>
                <c:pt idx="656">
                  <c:v>0.23953627393746829</c:v>
                </c:pt>
                <c:pt idx="657">
                  <c:v>0.23953627393746829</c:v>
                </c:pt>
                <c:pt idx="658">
                  <c:v>0.23953627393746829</c:v>
                </c:pt>
                <c:pt idx="659">
                  <c:v>0.23953627393746829</c:v>
                </c:pt>
                <c:pt idx="660">
                  <c:v>0.23953627393746829</c:v>
                </c:pt>
                <c:pt idx="661">
                  <c:v>0.23953627393746829</c:v>
                </c:pt>
                <c:pt idx="662">
                  <c:v>0.23953627393746829</c:v>
                </c:pt>
                <c:pt idx="663">
                  <c:v>0.23953627393746829</c:v>
                </c:pt>
                <c:pt idx="664">
                  <c:v>0.23953627393746829</c:v>
                </c:pt>
                <c:pt idx="665">
                  <c:v>0.23953627393746829</c:v>
                </c:pt>
                <c:pt idx="666">
                  <c:v>0.23953627393746829</c:v>
                </c:pt>
                <c:pt idx="667">
                  <c:v>0.23953627393746829</c:v>
                </c:pt>
                <c:pt idx="668">
                  <c:v>0.23953627393746829</c:v>
                </c:pt>
                <c:pt idx="669">
                  <c:v>0.23953627393746829</c:v>
                </c:pt>
                <c:pt idx="670">
                  <c:v>0.23953627393746829</c:v>
                </c:pt>
                <c:pt idx="671">
                  <c:v>0.23953627393746829</c:v>
                </c:pt>
                <c:pt idx="672">
                  <c:v>0.23953627393746829</c:v>
                </c:pt>
                <c:pt idx="673">
                  <c:v>0.23953627393746829</c:v>
                </c:pt>
                <c:pt idx="674">
                  <c:v>0.23953627393746829</c:v>
                </c:pt>
                <c:pt idx="675">
                  <c:v>0.23953627393746829</c:v>
                </c:pt>
                <c:pt idx="676">
                  <c:v>0.23953627393746829</c:v>
                </c:pt>
                <c:pt idx="677">
                  <c:v>0.25489488643316782</c:v>
                </c:pt>
                <c:pt idx="678">
                  <c:v>0.25489488643316782</c:v>
                </c:pt>
                <c:pt idx="679">
                  <c:v>0.25489488643316782</c:v>
                </c:pt>
                <c:pt idx="680">
                  <c:v>0.25489488643316782</c:v>
                </c:pt>
                <c:pt idx="681">
                  <c:v>0.25489488643316782</c:v>
                </c:pt>
                <c:pt idx="682">
                  <c:v>0.25489488643316782</c:v>
                </c:pt>
                <c:pt idx="683">
                  <c:v>0.25489488643316782</c:v>
                </c:pt>
                <c:pt idx="684">
                  <c:v>0.25489488643316782</c:v>
                </c:pt>
                <c:pt idx="685">
                  <c:v>0.25489488643316782</c:v>
                </c:pt>
                <c:pt idx="686">
                  <c:v>0.25489488643316782</c:v>
                </c:pt>
                <c:pt idx="687">
                  <c:v>0.25489488643316782</c:v>
                </c:pt>
                <c:pt idx="688">
                  <c:v>0.25489488643316782</c:v>
                </c:pt>
                <c:pt idx="689">
                  <c:v>0.25489488643316782</c:v>
                </c:pt>
                <c:pt idx="690">
                  <c:v>0.25489488643316782</c:v>
                </c:pt>
                <c:pt idx="691">
                  <c:v>0.25489488643316782</c:v>
                </c:pt>
                <c:pt idx="692">
                  <c:v>0.25489488643316782</c:v>
                </c:pt>
                <c:pt idx="693">
                  <c:v>0.25489488643316782</c:v>
                </c:pt>
                <c:pt idx="694">
                  <c:v>0.25489488643316782</c:v>
                </c:pt>
                <c:pt idx="695">
                  <c:v>0.26636548504106722</c:v>
                </c:pt>
                <c:pt idx="696">
                  <c:v>0.26636548504106722</c:v>
                </c:pt>
                <c:pt idx="697">
                  <c:v>0.26636548504106722</c:v>
                </c:pt>
                <c:pt idx="698">
                  <c:v>0.26636548504106722</c:v>
                </c:pt>
                <c:pt idx="699">
                  <c:v>0.26636548504106722</c:v>
                </c:pt>
                <c:pt idx="700">
                  <c:v>0.26636548504106722</c:v>
                </c:pt>
                <c:pt idx="701">
                  <c:v>0.26636548504106722</c:v>
                </c:pt>
                <c:pt idx="702">
                  <c:v>0.26636548504106722</c:v>
                </c:pt>
                <c:pt idx="703">
                  <c:v>0.26636548504106722</c:v>
                </c:pt>
                <c:pt idx="704">
                  <c:v>0.26636548504106722</c:v>
                </c:pt>
                <c:pt idx="705">
                  <c:v>0.26636548504106722</c:v>
                </c:pt>
                <c:pt idx="706">
                  <c:v>0.26636548504106722</c:v>
                </c:pt>
                <c:pt idx="707">
                  <c:v>0.26636548504106722</c:v>
                </c:pt>
                <c:pt idx="708">
                  <c:v>0.26636548504106722</c:v>
                </c:pt>
                <c:pt idx="709">
                  <c:v>0.26636548504106722</c:v>
                </c:pt>
                <c:pt idx="710">
                  <c:v>0.26636548504106722</c:v>
                </c:pt>
                <c:pt idx="711">
                  <c:v>0.26636548504106722</c:v>
                </c:pt>
                <c:pt idx="712">
                  <c:v>0.26636548504106722</c:v>
                </c:pt>
                <c:pt idx="713">
                  <c:v>0.27033058885940142</c:v>
                </c:pt>
                <c:pt idx="714">
                  <c:v>0.27033058885940142</c:v>
                </c:pt>
                <c:pt idx="715">
                  <c:v>0.27033058885940142</c:v>
                </c:pt>
                <c:pt idx="716">
                  <c:v>0.27033058885940142</c:v>
                </c:pt>
                <c:pt idx="717">
                  <c:v>0.27033058885940142</c:v>
                </c:pt>
                <c:pt idx="718">
                  <c:v>0.27033058885940142</c:v>
                </c:pt>
                <c:pt idx="719">
                  <c:v>0.27033058885940142</c:v>
                </c:pt>
                <c:pt idx="720">
                  <c:v>0.27033058885940142</c:v>
                </c:pt>
                <c:pt idx="721">
                  <c:v>0.27033058885940142</c:v>
                </c:pt>
                <c:pt idx="722">
                  <c:v>0.27033058885940142</c:v>
                </c:pt>
                <c:pt idx="723">
                  <c:v>0.27033058885940142</c:v>
                </c:pt>
                <c:pt idx="724">
                  <c:v>0.27033058885940142</c:v>
                </c:pt>
                <c:pt idx="725">
                  <c:v>0.27033058885940142</c:v>
                </c:pt>
                <c:pt idx="726">
                  <c:v>0.27033058885940142</c:v>
                </c:pt>
                <c:pt idx="727">
                  <c:v>0.27033058885940142</c:v>
                </c:pt>
                <c:pt idx="728">
                  <c:v>0.27033058885940142</c:v>
                </c:pt>
                <c:pt idx="729">
                  <c:v>0.27033058885940142</c:v>
                </c:pt>
                <c:pt idx="730">
                  <c:v>0.27033058885940142</c:v>
                </c:pt>
                <c:pt idx="731">
                  <c:v>0.27033058885940142</c:v>
                </c:pt>
                <c:pt idx="732">
                  <c:v>0.27033058885940142</c:v>
                </c:pt>
                <c:pt idx="733">
                  <c:v>0.27033058885940142</c:v>
                </c:pt>
                <c:pt idx="734">
                  <c:v>0.27033058885940142</c:v>
                </c:pt>
                <c:pt idx="735">
                  <c:v>0.27033058885940142</c:v>
                </c:pt>
                <c:pt idx="736">
                  <c:v>0.27033058885940142</c:v>
                </c:pt>
                <c:pt idx="737">
                  <c:v>0.27033058885940142</c:v>
                </c:pt>
                <c:pt idx="738">
                  <c:v>0.27033058885940142</c:v>
                </c:pt>
                <c:pt idx="739">
                  <c:v>0.27033058885940142</c:v>
                </c:pt>
                <c:pt idx="740">
                  <c:v>0.27033058885940142</c:v>
                </c:pt>
                <c:pt idx="741">
                  <c:v>0.27033058885940142</c:v>
                </c:pt>
                <c:pt idx="742">
                  <c:v>0.27033058885940142</c:v>
                </c:pt>
                <c:pt idx="743">
                  <c:v>0.27033058885940142</c:v>
                </c:pt>
                <c:pt idx="744">
                  <c:v>0.27033058885940142</c:v>
                </c:pt>
                <c:pt idx="745">
                  <c:v>0.27033058885940142</c:v>
                </c:pt>
                <c:pt idx="746">
                  <c:v>0.27033058885940142</c:v>
                </c:pt>
                <c:pt idx="747">
                  <c:v>0.27033058885940142</c:v>
                </c:pt>
                <c:pt idx="748">
                  <c:v>0.27033058885940142</c:v>
                </c:pt>
                <c:pt idx="749">
                  <c:v>0.27033058885940142</c:v>
                </c:pt>
                <c:pt idx="750">
                  <c:v>0.27033058885940142</c:v>
                </c:pt>
                <c:pt idx="751">
                  <c:v>0.29829412322657162</c:v>
                </c:pt>
                <c:pt idx="752">
                  <c:v>0.29829412322657162</c:v>
                </c:pt>
                <c:pt idx="753">
                  <c:v>0.29829412322657162</c:v>
                </c:pt>
                <c:pt idx="754">
                  <c:v>0.29829412322657162</c:v>
                </c:pt>
                <c:pt idx="755">
                  <c:v>0.29829412322657162</c:v>
                </c:pt>
                <c:pt idx="756">
                  <c:v>0.29829412322657162</c:v>
                </c:pt>
                <c:pt idx="757">
                  <c:v>0.29829412322657162</c:v>
                </c:pt>
                <c:pt idx="758">
                  <c:v>0.29829412322657162</c:v>
                </c:pt>
                <c:pt idx="759">
                  <c:v>0.29829412322657162</c:v>
                </c:pt>
                <c:pt idx="760">
                  <c:v>0.29829412322657162</c:v>
                </c:pt>
                <c:pt idx="761">
                  <c:v>0.29829412322657162</c:v>
                </c:pt>
                <c:pt idx="762">
                  <c:v>0.29829412322657162</c:v>
                </c:pt>
                <c:pt idx="763">
                  <c:v>0.29829412322657162</c:v>
                </c:pt>
                <c:pt idx="764">
                  <c:v>0.29829412322657162</c:v>
                </c:pt>
                <c:pt idx="765">
                  <c:v>0.29829412322657162</c:v>
                </c:pt>
                <c:pt idx="766">
                  <c:v>0.29829412322657162</c:v>
                </c:pt>
                <c:pt idx="767">
                  <c:v>0.29829412322657162</c:v>
                </c:pt>
                <c:pt idx="768">
                  <c:v>0.29829412322657162</c:v>
                </c:pt>
                <c:pt idx="769">
                  <c:v>0.29829412322657162</c:v>
                </c:pt>
                <c:pt idx="770">
                  <c:v>0.29829412322657162</c:v>
                </c:pt>
                <c:pt idx="771">
                  <c:v>0.29829412322657162</c:v>
                </c:pt>
                <c:pt idx="772">
                  <c:v>0.29829412322657162</c:v>
                </c:pt>
                <c:pt idx="773">
                  <c:v>0.29829412322657162</c:v>
                </c:pt>
                <c:pt idx="774">
                  <c:v>0.29829412322657162</c:v>
                </c:pt>
                <c:pt idx="775">
                  <c:v>0.29829412322657162</c:v>
                </c:pt>
                <c:pt idx="776">
                  <c:v>0.29829412322657162</c:v>
                </c:pt>
                <c:pt idx="777">
                  <c:v>0.29829412322657162</c:v>
                </c:pt>
                <c:pt idx="778">
                  <c:v>0.29829412322657162</c:v>
                </c:pt>
                <c:pt idx="779">
                  <c:v>0.29829412322657162</c:v>
                </c:pt>
                <c:pt idx="780">
                  <c:v>0.29829412322657162</c:v>
                </c:pt>
                <c:pt idx="781">
                  <c:v>0.29829412322657162</c:v>
                </c:pt>
                <c:pt idx="782">
                  <c:v>0.29829412322657162</c:v>
                </c:pt>
                <c:pt idx="783">
                  <c:v>0.29829412322657162</c:v>
                </c:pt>
                <c:pt idx="784">
                  <c:v>0.29829412322657162</c:v>
                </c:pt>
                <c:pt idx="785">
                  <c:v>0.29829412322657162</c:v>
                </c:pt>
                <c:pt idx="786">
                  <c:v>0.29829412322657162</c:v>
                </c:pt>
                <c:pt idx="787">
                  <c:v>0.29829412322657162</c:v>
                </c:pt>
                <c:pt idx="788">
                  <c:v>0.29829412322657162</c:v>
                </c:pt>
                <c:pt idx="789">
                  <c:v>0.29829412322657162</c:v>
                </c:pt>
                <c:pt idx="790">
                  <c:v>0.29829412322657162</c:v>
                </c:pt>
                <c:pt idx="791">
                  <c:v>0.29829412322657162</c:v>
                </c:pt>
                <c:pt idx="792">
                  <c:v>0.33001962226282738</c:v>
                </c:pt>
                <c:pt idx="793">
                  <c:v>0.33001962226282738</c:v>
                </c:pt>
                <c:pt idx="794">
                  <c:v>0.33001962226282738</c:v>
                </c:pt>
                <c:pt idx="795">
                  <c:v>0.33001962226282738</c:v>
                </c:pt>
                <c:pt idx="796">
                  <c:v>0.33001962226282738</c:v>
                </c:pt>
                <c:pt idx="797">
                  <c:v>0.33001962226282738</c:v>
                </c:pt>
                <c:pt idx="798">
                  <c:v>0.33001962226282738</c:v>
                </c:pt>
                <c:pt idx="799">
                  <c:v>0.33001962226282738</c:v>
                </c:pt>
                <c:pt idx="800">
                  <c:v>0.33001962226282738</c:v>
                </c:pt>
                <c:pt idx="801">
                  <c:v>0.33001962226282738</c:v>
                </c:pt>
                <c:pt idx="802">
                  <c:v>0.33001962226282738</c:v>
                </c:pt>
                <c:pt idx="803">
                  <c:v>0.33001962226282738</c:v>
                </c:pt>
                <c:pt idx="804">
                  <c:v>0.33001962226282738</c:v>
                </c:pt>
                <c:pt idx="805">
                  <c:v>0.33001962226282738</c:v>
                </c:pt>
                <c:pt idx="806">
                  <c:v>0.33001962226282738</c:v>
                </c:pt>
                <c:pt idx="807">
                  <c:v>0.36018524725438106</c:v>
                </c:pt>
                <c:pt idx="808">
                  <c:v>0.36018524725438106</c:v>
                </c:pt>
                <c:pt idx="809">
                  <c:v>0.36018524725438106</c:v>
                </c:pt>
                <c:pt idx="810">
                  <c:v>0.36018524725438106</c:v>
                </c:pt>
                <c:pt idx="811">
                  <c:v>0.36018524725438106</c:v>
                </c:pt>
                <c:pt idx="812">
                  <c:v>0.36018524725438106</c:v>
                </c:pt>
                <c:pt idx="813">
                  <c:v>0.36018524725438106</c:v>
                </c:pt>
                <c:pt idx="814">
                  <c:v>0.36018524725438106</c:v>
                </c:pt>
                <c:pt idx="815">
                  <c:v>0.36018524725438106</c:v>
                </c:pt>
                <c:pt idx="816">
                  <c:v>0.36018524725438106</c:v>
                </c:pt>
                <c:pt idx="817">
                  <c:v>0.36018524725438106</c:v>
                </c:pt>
                <c:pt idx="818">
                  <c:v>0.36018524725438106</c:v>
                </c:pt>
                <c:pt idx="819">
                  <c:v>0.36018524725438106</c:v>
                </c:pt>
                <c:pt idx="820">
                  <c:v>0.36018524725438106</c:v>
                </c:pt>
                <c:pt idx="821">
                  <c:v>0.36018524725438106</c:v>
                </c:pt>
                <c:pt idx="822">
                  <c:v>0.36018524725438106</c:v>
                </c:pt>
                <c:pt idx="823">
                  <c:v>0.36018524725438106</c:v>
                </c:pt>
                <c:pt idx="824">
                  <c:v>0.36018524725438106</c:v>
                </c:pt>
                <c:pt idx="825">
                  <c:v>0.36018524725438106</c:v>
                </c:pt>
                <c:pt idx="826">
                  <c:v>0.36018524725438106</c:v>
                </c:pt>
                <c:pt idx="827">
                  <c:v>0.36018524725438106</c:v>
                </c:pt>
                <c:pt idx="828">
                  <c:v>0.36018524725438106</c:v>
                </c:pt>
                <c:pt idx="829">
                  <c:v>0.36018524725438106</c:v>
                </c:pt>
                <c:pt idx="830">
                  <c:v>0.36018524725438106</c:v>
                </c:pt>
                <c:pt idx="831">
                  <c:v>0.36018524725438106</c:v>
                </c:pt>
                <c:pt idx="832">
                  <c:v>0.36018524725438106</c:v>
                </c:pt>
                <c:pt idx="833">
                  <c:v>0.36018524725438106</c:v>
                </c:pt>
                <c:pt idx="834">
                  <c:v>0.36018524725438106</c:v>
                </c:pt>
                <c:pt idx="835">
                  <c:v>0.36018524725438106</c:v>
                </c:pt>
                <c:pt idx="836">
                  <c:v>0.36018524725438106</c:v>
                </c:pt>
                <c:pt idx="837">
                  <c:v>0.36018524725438106</c:v>
                </c:pt>
                <c:pt idx="838">
                  <c:v>0.36018524725438106</c:v>
                </c:pt>
                <c:pt idx="839">
                  <c:v>0.36018524725438106</c:v>
                </c:pt>
                <c:pt idx="840">
                  <c:v>0.36018524725438106</c:v>
                </c:pt>
                <c:pt idx="841">
                  <c:v>0.36018524725438106</c:v>
                </c:pt>
                <c:pt idx="842">
                  <c:v>0.36018524725438106</c:v>
                </c:pt>
                <c:pt idx="843">
                  <c:v>0.36018524725438106</c:v>
                </c:pt>
                <c:pt idx="844">
                  <c:v>0.36018524725438106</c:v>
                </c:pt>
                <c:pt idx="845">
                  <c:v>0.36018524725438106</c:v>
                </c:pt>
                <c:pt idx="846">
                  <c:v>0.36018524725438106</c:v>
                </c:pt>
                <c:pt idx="847">
                  <c:v>0.36018524725438106</c:v>
                </c:pt>
                <c:pt idx="848">
                  <c:v>0.36018524725438106</c:v>
                </c:pt>
                <c:pt idx="849">
                  <c:v>0.36018524725438106</c:v>
                </c:pt>
                <c:pt idx="850">
                  <c:v>0.36018524725438106</c:v>
                </c:pt>
                <c:pt idx="851">
                  <c:v>0.36018524725438106</c:v>
                </c:pt>
                <c:pt idx="852">
                  <c:v>0.36018524725438106</c:v>
                </c:pt>
                <c:pt idx="853">
                  <c:v>0.36018524725438106</c:v>
                </c:pt>
                <c:pt idx="854">
                  <c:v>0.36018524725438106</c:v>
                </c:pt>
                <c:pt idx="855">
                  <c:v>0.36018524725438106</c:v>
                </c:pt>
                <c:pt idx="856">
                  <c:v>0.36018524725438106</c:v>
                </c:pt>
                <c:pt idx="857">
                  <c:v>0.36018524725438106</c:v>
                </c:pt>
                <c:pt idx="858">
                  <c:v>0.36018524725438106</c:v>
                </c:pt>
                <c:pt idx="859">
                  <c:v>0.36018524725438106</c:v>
                </c:pt>
                <c:pt idx="860">
                  <c:v>0.36018524725438106</c:v>
                </c:pt>
                <c:pt idx="861">
                  <c:v>0.36018524725438106</c:v>
                </c:pt>
                <c:pt idx="862">
                  <c:v>0.36018524725438106</c:v>
                </c:pt>
                <c:pt idx="863">
                  <c:v>0.36018524725438106</c:v>
                </c:pt>
                <c:pt idx="864">
                  <c:v>0.36018524725438106</c:v>
                </c:pt>
                <c:pt idx="865">
                  <c:v>0.36018524725438106</c:v>
                </c:pt>
                <c:pt idx="866">
                  <c:v>0.36018524725438106</c:v>
                </c:pt>
                <c:pt idx="867">
                  <c:v>0.36018524725438106</c:v>
                </c:pt>
                <c:pt idx="868">
                  <c:v>0.36018524725438106</c:v>
                </c:pt>
                <c:pt idx="869">
                  <c:v>0.37507126495854626</c:v>
                </c:pt>
                <c:pt idx="870">
                  <c:v>0.37507126495854626</c:v>
                </c:pt>
                <c:pt idx="871">
                  <c:v>0.37507126495854626</c:v>
                </c:pt>
                <c:pt idx="872">
                  <c:v>0.37507126495854626</c:v>
                </c:pt>
                <c:pt idx="873">
                  <c:v>0.37507126495854626</c:v>
                </c:pt>
                <c:pt idx="874">
                  <c:v>0.37507126495854626</c:v>
                </c:pt>
                <c:pt idx="875">
                  <c:v>0.37507126495854626</c:v>
                </c:pt>
                <c:pt idx="876">
                  <c:v>0.37507126495854626</c:v>
                </c:pt>
                <c:pt idx="877">
                  <c:v>0.37507126495854626</c:v>
                </c:pt>
                <c:pt idx="878">
                  <c:v>0.37507126495854626</c:v>
                </c:pt>
                <c:pt idx="879">
                  <c:v>0.37507126495854626</c:v>
                </c:pt>
                <c:pt idx="880">
                  <c:v>0.37507126495854626</c:v>
                </c:pt>
                <c:pt idx="881">
                  <c:v>0.37507126495854626</c:v>
                </c:pt>
                <c:pt idx="882">
                  <c:v>0.37507126495854626</c:v>
                </c:pt>
                <c:pt idx="883">
                  <c:v>0.37507126495854626</c:v>
                </c:pt>
                <c:pt idx="884">
                  <c:v>0.37507126495854626</c:v>
                </c:pt>
                <c:pt idx="885">
                  <c:v>0.37507126495854626</c:v>
                </c:pt>
                <c:pt idx="886">
                  <c:v>0.37507126495854626</c:v>
                </c:pt>
                <c:pt idx="887">
                  <c:v>0.37507126495854626</c:v>
                </c:pt>
                <c:pt idx="888">
                  <c:v>0.41115031008733299</c:v>
                </c:pt>
                <c:pt idx="889">
                  <c:v>0.41115031008733299</c:v>
                </c:pt>
                <c:pt idx="890">
                  <c:v>0.41115031008733299</c:v>
                </c:pt>
                <c:pt idx="891">
                  <c:v>0.41115031008733299</c:v>
                </c:pt>
                <c:pt idx="892">
                  <c:v>0.41115031008733299</c:v>
                </c:pt>
                <c:pt idx="893">
                  <c:v>0.41115031008733299</c:v>
                </c:pt>
                <c:pt idx="894">
                  <c:v>0.41115031008733299</c:v>
                </c:pt>
                <c:pt idx="895">
                  <c:v>0.41115031008733299</c:v>
                </c:pt>
                <c:pt idx="896">
                  <c:v>0.41115031008733299</c:v>
                </c:pt>
                <c:pt idx="897">
                  <c:v>0.41115031008733299</c:v>
                </c:pt>
                <c:pt idx="898">
                  <c:v>0.41115031008733299</c:v>
                </c:pt>
                <c:pt idx="899">
                  <c:v>0.41115031008733299</c:v>
                </c:pt>
                <c:pt idx="900">
                  <c:v>0.41115031008733299</c:v>
                </c:pt>
                <c:pt idx="901">
                  <c:v>0.41115031008733299</c:v>
                </c:pt>
                <c:pt idx="902">
                  <c:v>0.41115031008733299</c:v>
                </c:pt>
                <c:pt idx="903">
                  <c:v>0.41115031008733299</c:v>
                </c:pt>
                <c:pt idx="904">
                  <c:v>0.41115031008733299</c:v>
                </c:pt>
                <c:pt idx="905">
                  <c:v>0.41115031008733299</c:v>
                </c:pt>
                <c:pt idx="906">
                  <c:v>0.41115031008733299</c:v>
                </c:pt>
                <c:pt idx="907">
                  <c:v>0.41115031008733299</c:v>
                </c:pt>
                <c:pt idx="908">
                  <c:v>0.41115031008733299</c:v>
                </c:pt>
                <c:pt idx="909">
                  <c:v>0.41115031008733299</c:v>
                </c:pt>
                <c:pt idx="910">
                  <c:v>0.41115031008733299</c:v>
                </c:pt>
                <c:pt idx="911">
                  <c:v>0.41115031008733299</c:v>
                </c:pt>
                <c:pt idx="912">
                  <c:v>0.41115031008733299</c:v>
                </c:pt>
                <c:pt idx="913">
                  <c:v>0.41115031008733299</c:v>
                </c:pt>
                <c:pt idx="914">
                  <c:v>0.41115031008733299</c:v>
                </c:pt>
                <c:pt idx="915">
                  <c:v>0.41115031008733299</c:v>
                </c:pt>
                <c:pt idx="916">
                  <c:v>0.41115031008733299</c:v>
                </c:pt>
                <c:pt idx="917">
                  <c:v>0.41115031008733299</c:v>
                </c:pt>
                <c:pt idx="918">
                  <c:v>0.41115031008733299</c:v>
                </c:pt>
                <c:pt idx="919">
                  <c:v>0.41115031008733299</c:v>
                </c:pt>
                <c:pt idx="920">
                  <c:v>0.41115031008733299</c:v>
                </c:pt>
                <c:pt idx="921">
                  <c:v>0.41115031008733299</c:v>
                </c:pt>
                <c:pt idx="922">
                  <c:v>0.41115031008733299</c:v>
                </c:pt>
                <c:pt idx="923">
                  <c:v>0.41115031008733299</c:v>
                </c:pt>
                <c:pt idx="924">
                  <c:v>0.42710457397175472</c:v>
                </c:pt>
                <c:pt idx="925">
                  <c:v>0.42710457397175472</c:v>
                </c:pt>
                <c:pt idx="926">
                  <c:v>0.42710457397175472</c:v>
                </c:pt>
                <c:pt idx="927">
                  <c:v>0.42710457397175472</c:v>
                </c:pt>
                <c:pt idx="928">
                  <c:v>0.42710457397175472</c:v>
                </c:pt>
                <c:pt idx="929">
                  <c:v>0.42710457397175472</c:v>
                </c:pt>
                <c:pt idx="930">
                  <c:v>0.42710457397175472</c:v>
                </c:pt>
                <c:pt idx="931">
                  <c:v>0.42710457397175472</c:v>
                </c:pt>
                <c:pt idx="932">
                  <c:v>0.42710457397175472</c:v>
                </c:pt>
                <c:pt idx="933">
                  <c:v>0.42710457397175472</c:v>
                </c:pt>
                <c:pt idx="934">
                  <c:v>0.42710457397175472</c:v>
                </c:pt>
                <c:pt idx="935">
                  <c:v>0.42710457397175472</c:v>
                </c:pt>
                <c:pt idx="936">
                  <c:v>0.42710457397175472</c:v>
                </c:pt>
                <c:pt idx="937">
                  <c:v>0.42710457397175472</c:v>
                </c:pt>
                <c:pt idx="938">
                  <c:v>0.42710457397175472</c:v>
                </c:pt>
                <c:pt idx="939">
                  <c:v>0.42710457397175472</c:v>
                </c:pt>
                <c:pt idx="940">
                  <c:v>0.42710457397175472</c:v>
                </c:pt>
                <c:pt idx="941">
                  <c:v>0.42710457397175472</c:v>
                </c:pt>
                <c:pt idx="942">
                  <c:v>0.42710457397175472</c:v>
                </c:pt>
                <c:pt idx="943">
                  <c:v>0.42710457397175472</c:v>
                </c:pt>
                <c:pt idx="944">
                  <c:v>0.42710457397175472</c:v>
                </c:pt>
                <c:pt idx="945">
                  <c:v>0.42710457397175472</c:v>
                </c:pt>
                <c:pt idx="946">
                  <c:v>0.42710457397175472</c:v>
                </c:pt>
                <c:pt idx="947">
                  <c:v>0.42710457397175472</c:v>
                </c:pt>
                <c:pt idx="948">
                  <c:v>0.42710457397175472</c:v>
                </c:pt>
                <c:pt idx="949">
                  <c:v>0.45737111016119675</c:v>
                </c:pt>
                <c:pt idx="950">
                  <c:v>0.45737111016119675</c:v>
                </c:pt>
                <c:pt idx="951">
                  <c:v>0.45737111016119675</c:v>
                </c:pt>
                <c:pt idx="952">
                  <c:v>0.45737111016119675</c:v>
                </c:pt>
                <c:pt idx="953">
                  <c:v>0.45737111016119675</c:v>
                </c:pt>
                <c:pt idx="954">
                  <c:v>0.45737111016119675</c:v>
                </c:pt>
                <c:pt idx="955">
                  <c:v>0.45737111016119675</c:v>
                </c:pt>
                <c:pt idx="956">
                  <c:v>0.45737111016119675</c:v>
                </c:pt>
                <c:pt idx="957">
                  <c:v>0.45737111016119675</c:v>
                </c:pt>
                <c:pt idx="958">
                  <c:v>0.45737111016119675</c:v>
                </c:pt>
                <c:pt idx="959">
                  <c:v>0.45737111016119675</c:v>
                </c:pt>
                <c:pt idx="960">
                  <c:v>0.45737111016119675</c:v>
                </c:pt>
                <c:pt idx="961">
                  <c:v>0.45737111016119675</c:v>
                </c:pt>
                <c:pt idx="962">
                  <c:v>0.45737111016119675</c:v>
                </c:pt>
                <c:pt idx="963">
                  <c:v>0.45737111016119675</c:v>
                </c:pt>
                <c:pt idx="964">
                  <c:v>0.45737111016119675</c:v>
                </c:pt>
                <c:pt idx="965">
                  <c:v>0.45737111016119675</c:v>
                </c:pt>
                <c:pt idx="966">
                  <c:v>0.45737111016119675</c:v>
                </c:pt>
                <c:pt idx="967">
                  <c:v>0.48998876952706377</c:v>
                </c:pt>
                <c:pt idx="968">
                  <c:v>0.48998876952706377</c:v>
                </c:pt>
                <c:pt idx="969">
                  <c:v>0.48998876952706377</c:v>
                </c:pt>
                <c:pt idx="970">
                  <c:v>0.48998876952706377</c:v>
                </c:pt>
                <c:pt idx="971">
                  <c:v>0.48998876952706377</c:v>
                </c:pt>
                <c:pt idx="972">
                  <c:v>0.48998876952706377</c:v>
                </c:pt>
                <c:pt idx="973">
                  <c:v>0.48998876952706377</c:v>
                </c:pt>
                <c:pt idx="974">
                  <c:v>0.48998876952706377</c:v>
                </c:pt>
                <c:pt idx="975">
                  <c:v>0.48998876952706377</c:v>
                </c:pt>
                <c:pt idx="976">
                  <c:v>0.48998876952706377</c:v>
                </c:pt>
                <c:pt idx="977">
                  <c:v>0.48998876952706377</c:v>
                </c:pt>
                <c:pt idx="978">
                  <c:v>0.48998876952706377</c:v>
                </c:pt>
                <c:pt idx="979">
                  <c:v>0.48998876952706377</c:v>
                </c:pt>
                <c:pt idx="980">
                  <c:v>0.48998876952706377</c:v>
                </c:pt>
                <c:pt idx="981">
                  <c:v>0.48998876952706377</c:v>
                </c:pt>
                <c:pt idx="982">
                  <c:v>0.48998876952706377</c:v>
                </c:pt>
                <c:pt idx="983">
                  <c:v>0.48998876952706377</c:v>
                </c:pt>
                <c:pt idx="984">
                  <c:v>0.48998876952706377</c:v>
                </c:pt>
                <c:pt idx="985">
                  <c:v>0.48998876952706377</c:v>
                </c:pt>
                <c:pt idx="986">
                  <c:v>0.48998876952706377</c:v>
                </c:pt>
                <c:pt idx="987">
                  <c:v>0.48998876952706377</c:v>
                </c:pt>
                <c:pt idx="988">
                  <c:v>0.48998876952706377</c:v>
                </c:pt>
                <c:pt idx="989">
                  <c:v>0.48998876952706377</c:v>
                </c:pt>
                <c:pt idx="990">
                  <c:v>0.48998876952706377</c:v>
                </c:pt>
                <c:pt idx="991">
                  <c:v>0.48998876952706377</c:v>
                </c:pt>
                <c:pt idx="992">
                  <c:v>0.48998876952706377</c:v>
                </c:pt>
                <c:pt idx="993">
                  <c:v>0.48998876952706377</c:v>
                </c:pt>
                <c:pt idx="994">
                  <c:v>0.48998876952706377</c:v>
                </c:pt>
                <c:pt idx="995">
                  <c:v>0.48998876952706377</c:v>
                </c:pt>
                <c:pt idx="996">
                  <c:v>0.48998876952706377</c:v>
                </c:pt>
                <c:pt idx="997">
                  <c:v>0.48998876952706377</c:v>
                </c:pt>
                <c:pt idx="998">
                  <c:v>0.48998876952706377</c:v>
                </c:pt>
                <c:pt idx="999">
                  <c:v>0.48998876952706377</c:v>
                </c:pt>
                <c:pt idx="1000">
                  <c:v>0.48998876952706377</c:v>
                </c:pt>
                <c:pt idx="1001">
                  <c:v>0.48998876952706377</c:v>
                </c:pt>
                <c:pt idx="1002">
                  <c:v>0.48998876952706377</c:v>
                </c:pt>
                <c:pt idx="1003">
                  <c:v>0.48998876952706377</c:v>
                </c:pt>
                <c:pt idx="1004">
                  <c:v>0.48998876952706377</c:v>
                </c:pt>
                <c:pt idx="1005">
                  <c:v>0.48998876952706377</c:v>
                </c:pt>
                <c:pt idx="1006">
                  <c:v>0.48998876952706377</c:v>
                </c:pt>
                <c:pt idx="1007">
                  <c:v>0.48998876952706377</c:v>
                </c:pt>
                <c:pt idx="1008">
                  <c:v>0.48998876952706377</c:v>
                </c:pt>
                <c:pt idx="1009">
                  <c:v>0.48998876952706377</c:v>
                </c:pt>
                <c:pt idx="1010">
                  <c:v>0.48998876952706377</c:v>
                </c:pt>
                <c:pt idx="1011">
                  <c:v>0.48998876952706377</c:v>
                </c:pt>
                <c:pt idx="1012">
                  <c:v>0.48998876952706377</c:v>
                </c:pt>
                <c:pt idx="1013">
                  <c:v>0.48998876952706377</c:v>
                </c:pt>
                <c:pt idx="1014">
                  <c:v>0.48998876952706377</c:v>
                </c:pt>
                <c:pt idx="1015">
                  <c:v>0.48998876952706377</c:v>
                </c:pt>
                <c:pt idx="1016">
                  <c:v>0.48998876952706377</c:v>
                </c:pt>
                <c:pt idx="1017">
                  <c:v>0.48998876952706377</c:v>
                </c:pt>
                <c:pt idx="1018">
                  <c:v>0.48998876952706377</c:v>
                </c:pt>
                <c:pt idx="1019">
                  <c:v>0.48998876952706377</c:v>
                </c:pt>
                <c:pt idx="1020">
                  <c:v>0.48998876952706377</c:v>
                </c:pt>
                <c:pt idx="1021">
                  <c:v>0.48998876952706377</c:v>
                </c:pt>
                <c:pt idx="1022">
                  <c:v>0.48998876952706377</c:v>
                </c:pt>
                <c:pt idx="1023">
                  <c:v>0.48998876952706377</c:v>
                </c:pt>
                <c:pt idx="1024">
                  <c:v>0.48998876952706377</c:v>
                </c:pt>
                <c:pt idx="1025">
                  <c:v>0.48998876952706377</c:v>
                </c:pt>
                <c:pt idx="1026">
                  <c:v>0.48998876952706377</c:v>
                </c:pt>
                <c:pt idx="1027">
                  <c:v>0.48998876952706377</c:v>
                </c:pt>
                <c:pt idx="1028">
                  <c:v>0.48998876952706377</c:v>
                </c:pt>
                <c:pt idx="1029">
                  <c:v>0.48998876952706377</c:v>
                </c:pt>
                <c:pt idx="1030">
                  <c:v>0.48998876952706377</c:v>
                </c:pt>
                <c:pt idx="1031">
                  <c:v>0.48998876952706377</c:v>
                </c:pt>
                <c:pt idx="1032">
                  <c:v>0.48998876952706377</c:v>
                </c:pt>
                <c:pt idx="1033">
                  <c:v>0.48998876952706377</c:v>
                </c:pt>
                <c:pt idx="1034">
                  <c:v>0.48998876952706377</c:v>
                </c:pt>
                <c:pt idx="1035">
                  <c:v>0.48998876952706377</c:v>
                </c:pt>
                <c:pt idx="1036">
                  <c:v>0.48998876952706377</c:v>
                </c:pt>
                <c:pt idx="1037">
                  <c:v>0.48998876952706377</c:v>
                </c:pt>
                <c:pt idx="1038">
                  <c:v>0.48998876952706377</c:v>
                </c:pt>
                <c:pt idx="1039">
                  <c:v>0.48998876952706377</c:v>
                </c:pt>
                <c:pt idx="1040">
                  <c:v>0.48998876952706377</c:v>
                </c:pt>
                <c:pt idx="1041">
                  <c:v>0.48998876952706377</c:v>
                </c:pt>
                <c:pt idx="1042">
                  <c:v>0.48998876952706377</c:v>
                </c:pt>
                <c:pt idx="1043">
                  <c:v>0.48998876952706377</c:v>
                </c:pt>
                <c:pt idx="1044">
                  <c:v>0.48998876952706377</c:v>
                </c:pt>
                <c:pt idx="1045">
                  <c:v>0.48998876952706377</c:v>
                </c:pt>
                <c:pt idx="1046">
                  <c:v>0.48998876952706377</c:v>
                </c:pt>
                <c:pt idx="1047">
                  <c:v>0.48998876952706377</c:v>
                </c:pt>
                <c:pt idx="1048">
                  <c:v>0.5222718538062191</c:v>
                </c:pt>
                <c:pt idx="1049">
                  <c:v>0.5222718538062191</c:v>
                </c:pt>
                <c:pt idx="1050">
                  <c:v>0.5222718538062191</c:v>
                </c:pt>
                <c:pt idx="1051">
                  <c:v>0.5222718538062191</c:v>
                </c:pt>
                <c:pt idx="1052">
                  <c:v>0.5222718538062191</c:v>
                </c:pt>
                <c:pt idx="1053">
                  <c:v>0.5222718538062191</c:v>
                </c:pt>
                <c:pt idx="1054">
                  <c:v>0.5222718538062191</c:v>
                </c:pt>
                <c:pt idx="1055">
                  <c:v>0.5222718538062191</c:v>
                </c:pt>
                <c:pt idx="1056">
                  <c:v>0.5222718538062191</c:v>
                </c:pt>
                <c:pt idx="1057">
                  <c:v>0.5222718538062191</c:v>
                </c:pt>
                <c:pt idx="1058">
                  <c:v>0.5222718538062191</c:v>
                </c:pt>
                <c:pt idx="1059">
                  <c:v>0.5222718538062191</c:v>
                </c:pt>
                <c:pt idx="1060">
                  <c:v>0.5222718538062191</c:v>
                </c:pt>
                <c:pt idx="1061">
                  <c:v>0.5222718538062191</c:v>
                </c:pt>
                <c:pt idx="1062">
                  <c:v>0.5222718538062191</c:v>
                </c:pt>
                <c:pt idx="1063">
                  <c:v>0.5222718538062191</c:v>
                </c:pt>
                <c:pt idx="1064">
                  <c:v>0.5222718538062191</c:v>
                </c:pt>
                <c:pt idx="1065">
                  <c:v>0.5222718538062191</c:v>
                </c:pt>
                <c:pt idx="1066">
                  <c:v>0.5222718538062191</c:v>
                </c:pt>
                <c:pt idx="1067">
                  <c:v>0.5222718538062191</c:v>
                </c:pt>
                <c:pt idx="1068">
                  <c:v>0.5222718538062191</c:v>
                </c:pt>
                <c:pt idx="1069">
                  <c:v>0.5222718538062191</c:v>
                </c:pt>
                <c:pt idx="1070">
                  <c:v>0.5222718538062191</c:v>
                </c:pt>
                <c:pt idx="1071">
                  <c:v>0.5222718538062191</c:v>
                </c:pt>
                <c:pt idx="1072">
                  <c:v>0.5222718538062191</c:v>
                </c:pt>
                <c:pt idx="1073">
                  <c:v>0.5222718538062191</c:v>
                </c:pt>
                <c:pt idx="1074">
                  <c:v>0.5222718538062191</c:v>
                </c:pt>
                <c:pt idx="1075">
                  <c:v>0.5222718538062191</c:v>
                </c:pt>
                <c:pt idx="1076">
                  <c:v>0.5222718538062191</c:v>
                </c:pt>
                <c:pt idx="1077">
                  <c:v>0.5222718538062191</c:v>
                </c:pt>
                <c:pt idx="1078">
                  <c:v>0.5222718538062191</c:v>
                </c:pt>
                <c:pt idx="1079">
                  <c:v>0.5222718538062191</c:v>
                </c:pt>
                <c:pt idx="1080">
                  <c:v>0.5222718538062191</c:v>
                </c:pt>
                <c:pt idx="1081">
                  <c:v>0.5222718538062191</c:v>
                </c:pt>
                <c:pt idx="1082">
                  <c:v>0.52867654269331465</c:v>
                </c:pt>
                <c:pt idx="1083">
                  <c:v>0.52867654269331465</c:v>
                </c:pt>
                <c:pt idx="1084">
                  <c:v>0.52867654269331465</c:v>
                </c:pt>
                <c:pt idx="1085">
                  <c:v>0.52867654269331465</c:v>
                </c:pt>
                <c:pt idx="1086">
                  <c:v>0.52867654269331465</c:v>
                </c:pt>
                <c:pt idx="1087">
                  <c:v>0.52867654269331465</c:v>
                </c:pt>
                <c:pt idx="1088">
                  <c:v>0.52867654269331465</c:v>
                </c:pt>
                <c:pt idx="1089">
                  <c:v>0.52867654269331465</c:v>
                </c:pt>
                <c:pt idx="1090">
                  <c:v>0.52867654269331465</c:v>
                </c:pt>
                <c:pt idx="1091">
                  <c:v>0.52867654269331465</c:v>
                </c:pt>
                <c:pt idx="1092">
                  <c:v>0.52867654269331465</c:v>
                </c:pt>
                <c:pt idx="1093">
                  <c:v>0.52867654269331465</c:v>
                </c:pt>
                <c:pt idx="1094">
                  <c:v>0.52867654269331465</c:v>
                </c:pt>
                <c:pt idx="1095">
                  <c:v>0.52867654269331465</c:v>
                </c:pt>
                <c:pt idx="1096">
                  <c:v>0.52867654269331465</c:v>
                </c:pt>
                <c:pt idx="1097">
                  <c:v>0.53672849017369895</c:v>
                </c:pt>
                <c:pt idx="1098">
                  <c:v>0.53672849017369895</c:v>
                </c:pt>
                <c:pt idx="1099">
                  <c:v>0.53672849017369895</c:v>
                </c:pt>
                <c:pt idx="1100">
                  <c:v>0.53672849017369895</c:v>
                </c:pt>
                <c:pt idx="1101">
                  <c:v>0.53672849017369895</c:v>
                </c:pt>
                <c:pt idx="1102">
                  <c:v>0.53672849017369895</c:v>
                </c:pt>
                <c:pt idx="1103">
                  <c:v>0.53672849017369895</c:v>
                </c:pt>
                <c:pt idx="1104">
                  <c:v>0.53672849017369895</c:v>
                </c:pt>
                <c:pt idx="1105">
                  <c:v>0.53672849017369895</c:v>
                </c:pt>
                <c:pt idx="1106">
                  <c:v>0.53672849017369895</c:v>
                </c:pt>
                <c:pt idx="1107">
                  <c:v>0.54169396751605869</c:v>
                </c:pt>
                <c:pt idx="1108">
                  <c:v>0.54169396751605869</c:v>
                </c:pt>
                <c:pt idx="1109">
                  <c:v>0.54169396751605869</c:v>
                </c:pt>
                <c:pt idx="1110">
                  <c:v>0.54169396751605869</c:v>
                </c:pt>
                <c:pt idx="1111">
                  <c:v>0.54169396751605869</c:v>
                </c:pt>
                <c:pt idx="1112">
                  <c:v>0.54169396751605869</c:v>
                </c:pt>
                <c:pt idx="1113">
                  <c:v>0.54169396751605869</c:v>
                </c:pt>
                <c:pt idx="1114">
                  <c:v>0.54169396751605869</c:v>
                </c:pt>
                <c:pt idx="1115">
                  <c:v>0.54169396751605869</c:v>
                </c:pt>
                <c:pt idx="1116">
                  <c:v>0.54169396751605869</c:v>
                </c:pt>
                <c:pt idx="1117">
                  <c:v>0.59743393755253471</c:v>
                </c:pt>
                <c:pt idx="1118">
                  <c:v>0.59743393755253471</c:v>
                </c:pt>
                <c:pt idx="1119">
                  <c:v>0.59743393755253471</c:v>
                </c:pt>
                <c:pt idx="1120">
                  <c:v>0.59743393755253471</c:v>
                </c:pt>
                <c:pt idx="1121">
                  <c:v>0.59743393755253471</c:v>
                </c:pt>
                <c:pt idx="1122">
                  <c:v>0.59743393755253471</c:v>
                </c:pt>
                <c:pt idx="1123">
                  <c:v>0.59743393755253471</c:v>
                </c:pt>
                <c:pt idx="1124">
                  <c:v>0.59743393755253471</c:v>
                </c:pt>
                <c:pt idx="1125">
                  <c:v>0.59743393755253471</c:v>
                </c:pt>
                <c:pt idx="1126">
                  <c:v>0.59743393755253471</c:v>
                </c:pt>
                <c:pt idx="1127">
                  <c:v>0.59743393755253471</c:v>
                </c:pt>
                <c:pt idx="1128">
                  <c:v>0.59743393755253471</c:v>
                </c:pt>
                <c:pt idx="1129">
                  <c:v>0.59743393755253471</c:v>
                </c:pt>
                <c:pt idx="1130">
                  <c:v>0.59743393755253471</c:v>
                </c:pt>
                <c:pt idx="1131">
                  <c:v>0.59743393755253471</c:v>
                </c:pt>
                <c:pt idx="1132">
                  <c:v>0.59743393755253471</c:v>
                </c:pt>
                <c:pt idx="1133">
                  <c:v>0.59743393755253471</c:v>
                </c:pt>
                <c:pt idx="1134">
                  <c:v>0.59743393755253471</c:v>
                </c:pt>
                <c:pt idx="1135">
                  <c:v>0.59743393755253471</c:v>
                </c:pt>
                <c:pt idx="1136">
                  <c:v>0.59743393755253471</c:v>
                </c:pt>
                <c:pt idx="1137">
                  <c:v>0.59743393755253471</c:v>
                </c:pt>
                <c:pt idx="1138">
                  <c:v>0.59743393755253471</c:v>
                </c:pt>
                <c:pt idx="1139">
                  <c:v>0.59743393755253471</c:v>
                </c:pt>
                <c:pt idx="1140">
                  <c:v>0.59743393755253471</c:v>
                </c:pt>
                <c:pt idx="1141">
                  <c:v>0.59743393755253471</c:v>
                </c:pt>
                <c:pt idx="1142">
                  <c:v>0.59743393755253471</c:v>
                </c:pt>
                <c:pt idx="1143">
                  <c:v>0.59743393755253471</c:v>
                </c:pt>
                <c:pt idx="1144">
                  <c:v>0.59743393755253471</c:v>
                </c:pt>
                <c:pt idx="1145">
                  <c:v>0.59743393755253471</c:v>
                </c:pt>
                <c:pt idx="1146">
                  <c:v>0.60307251532873374</c:v>
                </c:pt>
                <c:pt idx="1147">
                  <c:v>0.60307251532873374</c:v>
                </c:pt>
                <c:pt idx="1148">
                  <c:v>0.60307251532873374</c:v>
                </c:pt>
                <c:pt idx="1149">
                  <c:v>0.60307251532873374</c:v>
                </c:pt>
                <c:pt idx="1150">
                  <c:v>0.60307251532873374</c:v>
                </c:pt>
                <c:pt idx="1151">
                  <c:v>0.60307251532873374</c:v>
                </c:pt>
                <c:pt idx="1152">
                  <c:v>0.60307251532873374</c:v>
                </c:pt>
                <c:pt idx="1153">
                  <c:v>0.60307251532873374</c:v>
                </c:pt>
                <c:pt idx="1154">
                  <c:v>0.60307251532873374</c:v>
                </c:pt>
                <c:pt idx="1155">
                  <c:v>0.60307251532873374</c:v>
                </c:pt>
                <c:pt idx="1156">
                  <c:v>0.60307251532873374</c:v>
                </c:pt>
                <c:pt idx="1157">
                  <c:v>0.60307251532873374</c:v>
                </c:pt>
                <c:pt idx="1158">
                  <c:v>0.60307251532873374</c:v>
                </c:pt>
                <c:pt idx="1159">
                  <c:v>0.60307251532873374</c:v>
                </c:pt>
                <c:pt idx="1160">
                  <c:v>0.60307251532873374</c:v>
                </c:pt>
                <c:pt idx="1161">
                  <c:v>0.60307251532873374</c:v>
                </c:pt>
                <c:pt idx="1162">
                  <c:v>0.60307251532873374</c:v>
                </c:pt>
                <c:pt idx="1163">
                  <c:v>0.60307251532873374</c:v>
                </c:pt>
                <c:pt idx="1164">
                  <c:v>0.60307251532873374</c:v>
                </c:pt>
                <c:pt idx="1165">
                  <c:v>0.60307251532873374</c:v>
                </c:pt>
                <c:pt idx="1166">
                  <c:v>0.60307251532873374</c:v>
                </c:pt>
                <c:pt idx="1167">
                  <c:v>0.60307251532873374</c:v>
                </c:pt>
                <c:pt idx="1168">
                  <c:v>0.60307251532873374</c:v>
                </c:pt>
                <c:pt idx="1169">
                  <c:v>0.60307251532873374</c:v>
                </c:pt>
                <c:pt idx="1170">
                  <c:v>0.60307251532873374</c:v>
                </c:pt>
                <c:pt idx="1171">
                  <c:v>0.60307251532873374</c:v>
                </c:pt>
                <c:pt idx="1172">
                  <c:v>0.60307251532873374</c:v>
                </c:pt>
                <c:pt idx="1173">
                  <c:v>0.60307251532873374</c:v>
                </c:pt>
                <c:pt idx="1174">
                  <c:v>0.60307251532873374</c:v>
                </c:pt>
                <c:pt idx="1175">
                  <c:v>0.60307251532873374</c:v>
                </c:pt>
                <c:pt idx="1176">
                  <c:v>0.60307251532873374</c:v>
                </c:pt>
                <c:pt idx="1177">
                  <c:v>0.60307251532873374</c:v>
                </c:pt>
                <c:pt idx="1178">
                  <c:v>0.60307251532873374</c:v>
                </c:pt>
                <c:pt idx="1179">
                  <c:v>0.60307251532873374</c:v>
                </c:pt>
                <c:pt idx="1180">
                  <c:v>0.60307251532873374</c:v>
                </c:pt>
                <c:pt idx="1181">
                  <c:v>0.60307251532873374</c:v>
                </c:pt>
                <c:pt idx="1182">
                  <c:v>0.60307251532873374</c:v>
                </c:pt>
                <c:pt idx="1183">
                  <c:v>0.60307251532873374</c:v>
                </c:pt>
                <c:pt idx="1184">
                  <c:v>0.60307251532873374</c:v>
                </c:pt>
                <c:pt idx="1185">
                  <c:v>0.60307251532873374</c:v>
                </c:pt>
                <c:pt idx="1186">
                  <c:v>0.60307251532873374</c:v>
                </c:pt>
                <c:pt idx="1187">
                  <c:v>0.60307251532873374</c:v>
                </c:pt>
                <c:pt idx="1188">
                  <c:v>0.60307251532873374</c:v>
                </c:pt>
                <c:pt idx="1189">
                  <c:v>0.60307251532873374</c:v>
                </c:pt>
                <c:pt idx="1190">
                  <c:v>0.60307251532873374</c:v>
                </c:pt>
                <c:pt idx="1191">
                  <c:v>0.60307251532873374</c:v>
                </c:pt>
                <c:pt idx="1192">
                  <c:v>0.60307251532873374</c:v>
                </c:pt>
                <c:pt idx="1193">
                  <c:v>0.60307251532873374</c:v>
                </c:pt>
                <c:pt idx="1194">
                  <c:v>0.60307251532873374</c:v>
                </c:pt>
                <c:pt idx="1195">
                  <c:v>0.60307251532873374</c:v>
                </c:pt>
                <c:pt idx="1196">
                  <c:v>0.60307251532873374</c:v>
                </c:pt>
                <c:pt idx="1197">
                  <c:v>0.60307251532873374</c:v>
                </c:pt>
                <c:pt idx="1198">
                  <c:v>0.60307251532873374</c:v>
                </c:pt>
                <c:pt idx="1199">
                  <c:v>0.60307251532873374</c:v>
                </c:pt>
                <c:pt idx="1200">
                  <c:v>0.60307251532873374</c:v>
                </c:pt>
                <c:pt idx="1201">
                  <c:v>0.60307251532873374</c:v>
                </c:pt>
                <c:pt idx="1202">
                  <c:v>0.60307251532873374</c:v>
                </c:pt>
                <c:pt idx="1203">
                  <c:v>0.60307251532873374</c:v>
                </c:pt>
                <c:pt idx="1204">
                  <c:v>0.60307251532873374</c:v>
                </c:pt>
                <c:pt idx="1205">
                  <c:v>0.60307251532873374</c:v>
                </c:pt>
                <c:pt idx="1206">
                  <c:v>0.60307251532873374</c:v>
                </c:pt>
                <c:pt idx="1207">
                  <c:v>0.60307251532873374</c:v>
                </c:pt>
                <c:pt idx="1208">
                  <c:v>0.60307251532873374</c:v>
                </c:pt>
                <c:pt idx="1209">
                  <c:v>0.60307251532873374</c:v>
                </c:pt>
                <c:pt idx="1210">
                  <c:v>0.60307251532873374</c:v>
                </c:pt>
                <c:pt idx="1211">
                  <c:v>0.60307251532873374</c:v>
                </c:pt>
                <c:pt idx="1212">
                  <c:v>0.64249216401561293</c:v>
                </c:pt>
                <c:pt idx="1213">
                  <c:v>0.64249216401561293</c:v>
                </c:pt>
                <c:pt idx="1214">
                  <c:v>0.64249216401561293</c:v>
                </c:pt>
                <c:pt idx="1215">
                  <c:v>0.64249216401561293</c:v>
                </c:pt>
                <c:pt idx="1216">
                  <c:v>0.64249216401561293</c:v>
                </c:pt>
                <c:pt idx="1217">
                  <c:v>0.64249216401561293</c:v>
                </c:pt>
                <c:pt idx="1218">
                  <c:v>0.64249216401561293</c:v>
                </c:pt>
                <c:pt idx="1219">
                  <c:v>0.64249216401561293</c:v>
                </c:pt>
                <c:pt idx="1220">
                  <c:v>0.64249216401561293</c:v>
                </c:pt>
                <c:pt idx="1221">
                  <c:v>0.64249216401561293</c:v>
                </c:pt>
                <c:pt idx="1222">
                  <c:v>0.64249216401561293</c:v>
                </c:pt>
                <c:pt idx="1223">
                  <c:v>0.64249216401561293</c:v>
                </c:pt>
                <c:pt idx="1224">
                  <c:v>0.64249216401561293</c:v>
                </c:pt>
                <c:pt idx="1225">
                  <c:v>0.64249216401561293</c:v>
                </c:pt>
                <c:pt idx="1226">
                  <c:v>0.64249216401561293</c:v>
                </c:pt>
                <c:pt idx="1227">
                  <c:v>0.64249216401561293</c:v>
                </c:pt>
                <c:pt idx="1228">
                  <c:v>0.64249216401561293</c:v>
                </c:pt>
                <c:pt idx="1229">
                  <c:v>0.64249216401561293</c:v>
                </c:pt>
                <c:pt idx="1230">
                  <c:v>0.64249216401561293</c:v>
                </c:pt>
                <c:pt idx="1231">
                  <c:v>0.64249216401561293</c:v>
                </c:pt>
                <c:pt idx="1232">
                  <c:v>0.64249216401561293</c:v>
                </c:pt>
                <c:pt idx="1233">
                  <c:v>0.64249216401561293</c:v>
                </c:pt>
                <c:pt idx="1234">
                  <c:v>0.64249216401561293</c:v>
                </c:pt>
                <c:pt idx="1235">
                  <c:v>0.64249216401561293</c:v>
                </c:pt>
                <c:pt idx="1236">
                  <c:v>0.64249216401561293</c:v>
                </c:pt>
                <c:pt idx="1237">
                  <c:v>0.64249216401561293</c:v>
                </c:pt>
                <c:pt idx="1238">
                  <c:v>0.64249216401561293</c:v>
                </c:pt>
                <c:pt idx="1239">
                  <c:v>0.64249216401561293</c:v>
                </c:pt>
                <c:pt idx="1240">
                  <c:v>0.64249216401561293</c:v>
                </c:pt>
                <c:pt idx="1241">
                  <c:v>0.64249216401561293</c:v>
                </c:pt>
                <c:pt idx="1242">
                  <c:v>0.64249216401561293</c:v>
                </c:pt>
                <c:pt idx="1243">
                  <c:v>0.64249216401561293</c:v>
                </c:pt>
                <c:pt idx="1244">
                  <c:v>0.64249216401561293</c:v>
                </c:pt>
                <c:pt idx="1245">
                  <c:v>0.64249216401561293</c:v>
                </c:pt>
                <c:pt idx="1246">
                  <c:v>0.64249216401561293</c:v>
                </c:pt>
                <c:pt idx="1247">
                  <c:v>0.64249216401561293</c:v>
                </c:pt>
                <c:pt idx="1248">
                  <c:v>0.64249216401561293</c:v>
                </c:pt>
                <c:pt idx="1249">
                  <c:v>0.64249216401561293</c:v>
                </c:pt>
                <c:pt idx="1250">
                  <c:v>0.64249216401561293</c:v>
                </c:pt>
                <c:pt idx="1251">
                  <c:v>0.64249216401561293</c:v>
                </c:pt>
                <c:pt idx="1252">
                  <c:v>0.64249216401561293</c:v>
                </c:pt>
                <c:pt idx="1253">
                  <c:v>0.64249216401561293</c:v>
                </c:pt>
                <c:pt idx="1254">
                  <c:v>0.64249216401561293</c:v>
                </c:pt>
                <c:pt idx="1255">
                  <c:v>0.64249216401561293</c:v>
                </c:pt>
                <c:pt idx="1256">
                  <c:v>0.64249216401561293</c:v>
                </c:pt>
                <c:pt idx="1257">
                  <c:v>0.64249216401561293</c:v>
                </c:pt>
                <c:pt idx="1258">
                  <c:v>0.64249216401561293</c:v>
                </c:pt>
                <c:pt idx="1259">
                  <c:v>0.64249216401561293</c:v>
                </c:pt>
                <c:pt idx="1260">
                  <c:v>0.64249216401561293</c:v>
                </c:pt>
                <c:pt idx="1261">
                  <c:v>0.64249216401561293</c:v>
                </c:pt>
                <c:pt idx="1262">
                  <c:v>0.64249216401561293</c:v>
                </c:pt>
                <c:pt idx="1263">
                  <c:v>0.64249216401561293</c:v>
                </c:pt>
                <c:pt idx="1264">
                  <c:v>0.64249216401561293</c:v>
                </c:pt>
                <c:pt idx="1265">
                  <c:v>0.64249216401561293</c:v>
                </c:pt>
                <c:pt idx="1266">
                  <c:v>0.64249216401561293</c:v>
                </c:pt>
                <c:pt idx="1267">
                  <c:v>0.64249216401561293</c:v>
                </c:pt>
                <c:pt idx="1268">
                  <c:v>0.64249216401561293</c:v>
                </c:pt>
                <c:pt idx="1269">
                  <c:v>0.64645140229575426</c:v>
                </c:pt>
                <c:pt idx="1270">
                  <c:v>0.64645140229575426</c:v>
                </c:pt>
                <c:pt idx="1271">
                  <c:v>0.64645140229575426</c:v>
                </c:pt>
                <c:pt idx="1272">
                  <c:v>0.64645140229575426</c:v>
                </c:pt>
                <c:pt idx="1273">
                  <c:v>0.64645140229575426</c:v>
                </c:pt>
                <c:pt idx="1274">
                  <c:v>0.64645140229575426</c:v>
                </c:pt>
                <c:pt idx="1275">
                  <c:v>0.64645140229575426</c:v>
                </c:pt>
                <c:pt idx="1276">
                  <c:v>0.64645140229575426</c:v>
                </c:pt>
                <c:pt idx="1277">
                  <c:v>0.64645140229575426</c:v>
                </c:pt>
                <c:pt idx="1278">
                  <c:v>0.64645140229575426</c:v>
                </c:pt>
                <c:pt idx="1279">
                  <c:v>0.64645140229575426</c:v>
                </c:pt>
                <c:pt idx="1280">
                  <c:v>0.64645140229575426</c:v>
                </c:pt>
                <c:pt idx="1281">
                  <c:v>0.64645140229575426</c:v>
                </c:pt>
                <c:pt idx="1282">
                  <c:v>0.64645140229575426</c:v>
                </c:pt>
                <c:pt idx="1283">
                  <c:v>0.64645140229575426</c:v>
                </c:pt>
                <c:pt idx="1284">
                  <c:v>0.64645140229575426</c:v>
                </c:pt>
                <c:pt idx="1285">
                  <c:v>0.65394576453323927</c:v>
                </c:pt>
                <c:pt idx="1286">
                  <c:v>0.65394576453323927</c:v>
                </c:pt>
                <c:pt idx="1287">
                  <c:v>0.65394576453323927</c:v>
                </c:pt>
                <c:pt idx="1288">
                  <c:v>0.65394576453323927</c:v>
                </c:pt>
                <c:pt idx="1289">
                  <c:v>0.65394576453323927</c:v>
                </c:pt>
                <c:pt idx="1290">
                  <c:v>0.65394576453323927</c:v>
                </c:pt>
                <c:pt idx="1291">
                  <c:v>0.65394576453323927</c:v>
                </c:pt>
                <c:pt idx="1292">
                  <c:v>0.65394576453323927</c:v>
                </c:pt>
                <c:pt idx="1293">
                  <c:v>0.65394576453323927</c:v>
                </c:pt>
                <c:pt idx="1294">
                  <c:v>0.65394576453323927</c:v>
                </c:pt>
                <c:pt idx="1295">
                  <c:v>0.65394576453323927</c:v>
                </c:pt>
                <c:pt idx="1296">
                  <c:v>0.65394576453323927</c:v>
                </c:pt>
                <c:pt idx="1297">
                  <c:v>0.65394576453323927</c:v>
                </c:pt>
                <c:pt idx="1298">
                  <c:v>0.65394576453323927</c:v>
                </c:pt>
                <c:pt idx="1299">
                  <c:v>0.65394576453323927</c:v>
                </c:pt>
                <c:pt idx="1300">
                  <c:v>0.65394576453323927</c:v>
                </c:pt>
                <c:pt idx="1301">
                  <c:v>0.65394576453323927</c:v>
                </c:pt>
                <c:pt idx="1302">
                  <c:v>0.65394576453323927</c:v>
                </c:pt>
                <c:pt idx="1303">
                  <c:v>0.65394576453323927</c:v>
                </c:pt>
                <c:pt idx="1304">
                  <c:v>0.65394576453323927</c:v>
                </c:pt>
                <c:pt idx="1305">
                  <c:v>0.65394576453323927</c:v>
                </c:pt>
                <c:pt idx="1306">
                  <c:v>0.65394576453323927</c:v>
                </c:pt>
                <c:pt idx="1307">
                  <c:v>0.65394576453323927</c:v>
                </c:pt>
                <c:pt idx="1308">
                  <c:v>0.6587711871881381</c:v>
                </c:pt>
                <c:pt idx="1309">
                  <c:v>0.6587711871881381</c:v>
                </c:pt>
                <c:pt idx="1310">
                  <c:v>0.6587711871881381</c:v>
                </c:pt>
                <c:pt idx="1311">
                  <c:v>0.6587711871881381</c:v>
                </c:pt>
                <c:pt idx="1312">
                  <c:v>0.6587711871881381</c:v>
                </c:pt>
                <c:pt idx="1313">
                  <c:v>0.6587711871881381</c:v>
                </c:pt>
                <c:pt idx="1314">
                  <c:v>0.6587711871881381</c:v>
                </c:pt>
                <c:pt idx="1315">
                  <c:v>0.6587711871881381</c:v>
                </c:pt>
                <c:pt idx="1316">
                  <c:v>0.6587711871881381</c:v>
                </c:pt>
                <c:pt idx="1317">
                  <c:v>0.6587711871881381</c:v>
                </c:pt>
                <c:pt idx="1318">
                  <c:v>0.6587711871881381</c:v>
                </c:pt>
                <c:pt idx="1319">
                  <c:v>0.6587711871881381</c:v>
                </c:pt>
                <c:pt idx="1320">
                  <c:v>0.6587711871881381</c:v>
                </c:pt>
                <c:pt idx="1321">
                  <c:v>0.6587711871881381</c:v>
                </c:pt>
                <c:pt idx="1322">
                  <c:v>0.6587711871881381</c:v>
                </c:pt>
                <c:pt idx="1323">
                  <c:v>0.6587711871881381</c:v>
                </c:pt>
                <c:pt idx="1324">
                  <c:v>0.6587711871881381</c:v>
                </c:pt>
                <c:pt idx="1325">
                  <c:v>0.6587711871881381</c:v>
                </c:pt>
                <c:pt idx="1326">
                  <c:v>0.6587711871881381</c:v>
                </c:pt>
                <c:pt idx="1327">
                  <c:v>0.6587711871881381</c:v>
                </c:pt>
                <c:pt idx="1328">
                  <c:v>0.6587711871881381</c:v>
                </c:pt>
                <c:pt idx="1329">
                  <c:v>0.6587711871881381</c:v>
                </c:pt>
                <c:pt idx="1330">
                  <c:v>0.6587711871881381</c:v>
                </c:pt>
                <c:pt idx="1331">
                  <c:v>0.6587711871881381</c:v>
                </c:pt>
                <c:pt idx="1332">
                  <c:v>0.66108101218749138</c:v>
                </c:pt>
                <c:pt idx="1333">
                  <c:v>0.66108101218749138</c:v>
                </c:pt>
                <c:pt idx="1334">
                  <c:v>0.66108101218749138</c:v>
                </c:pt>
                <c:pt idx="1335">
                  <c:v>0.66108101218749138</c:v>
                </c:pt>
                <c:pt idx="1336">
                  <c:v>0.66108101218749138</c:v>
                </c:pt>
                <c:pt idx="1337">
                  <c:v>0.66108101218749138</c:v>
                </c:pt>
                <c:pt idx="1338">
                  <c:v>0.66108101218749138</c:v>
                </c:pt>
                <c:pt idx="1339">
                  <c:v>0.66108101218749138</c:v>
                </c:pt>
                <c:pt idx="1340">
                  <c:v>0.66108101218749138</c:v>
                </c:pt>
                <c:pt idx="1341">
                  <c:v>0.66108101218749138</c:v>
                </c:pt>
                <c:pt idx="1342">
                  <c:v>0.66108101218749138</c:v>
                </c:pt>
                <c:pt idx="1343">
                  <c:v>0.66108101218749138</c:v>
                </c:pt>
                <c:pt idx="1344">
                  <c:v>0.66108101218749138</c:v>
                </c:pt>
                <c:pt idx="1345">
                  <c:v>0.66108101218749138</c:v>
                </c:pt>
                <c:pt idx="1346">
                  <c:v>0.66108101218749138</c:v>
                </c:pt>
                <c:pt idx="1347">
                  <c:v>0.66108101218749138</c:v>
                </c:pt>
                <c:pt idx="1348">
                  <c:v>0.69798027502438176</c:v>
                </c:pt>
                <c:pt idx="1349">
                  <c:v>0.69798027502438176</c:v>
                </c:pt>
                <c:pt idx="1350">
                  <c:v>0.69798027502438176</c:v>
                </c:pt>
                <c:pt idx="1351">
                  <c:v>0.69798027502438176</c:v>
                </c:pt>
                <c:pt idx="1352">
                  <c:v>0.69798027502438176</c:v>
                </c:pt>
                <c:pt idx="1353">
                  <c:v>0.69798027502438176</c:v>
                </c:pt>
                <c:pt idx="1354">
                  <c:v>0.69798027502438176</c:v>
                </c:pt>
                <c:pt idx="1355">
                  <c:v>0.69798027502438176</c:v>
                </c:pt>
                <c:pt idx="1356">
                  <c:v>0.69798027502438176</c:v>
                </c:pt>
                <c:pt idx="1357">
                  <c:v>0.69798027502438176</c:v>
                </c:pt>
                <c:pt idx="1358">
                  <c:v>0.69798027502438176</c:v>
                </c:pt>
                <c:pt idx="1359">
                  <c:v>0.69798027502438176</c:v>
                </c:pt>
                <c:pt idx="1360">
                  <c:v>0.69798027502438176</c:v>
                </c:pt>
                <c:pt idx="1361">
                  <c:v>0.69798027502438176</c:v>
                </c:pt>
                <c:pt idx="1362">
                  <c:v>0.69798027502438176</c:v>
                </c:pt>
                <c:pt idx="1363">
                  <c:v>0.69798027502438176</c:v>
                </c:pt>
                <c:pt idx="1364">
                  <c:v>0.69798027502438176</c:v>
                </c:pt>
                <c:pt idx="1365">
                  <c:v>0.69798027502438176</c:v>
                </c:pt>
                <c:pt idx="1366">
                  <c:v>0.69798027502438176</c:v>
                </c:pt>
                <c:pt idx="1367">
                  <c:v>0.73611824376370316</c:v>
                </c:pt>
                <c:pt idx="1368">
                  <c:v>0.73611824376370316</c:v>
                </c:pt>
                <c:pt idx="1369">
                  <c:v>0.73611824376370316</c:v>
                </c:pt>
                <c:pt idx="1370">
                  <c:v>0.73611824376370316</c:v>
                </c:pt>
                <c:pt idx="1371">
                  <c:v>0.73611824376370316</c:v>
                </c:pt>
                <c:pt idx="1372">
                  <c:v>0.73611824376370316</c:v>
                </c:pt>
                <c:pt idx="1373">
                  <c:v>0.73611824376370316</c:v>
                </c:pt>
                <c:pt idx="1374">
                  <c:v>0.73611824376370316</c:v>
                </c:pt>
                <c:pt idx="1375">
                  <c:v>0.73611824376370316</c:v>
                </c:pt>
                <c:pt idx="1376">
                  <c:v>0.73611824376370316</c:v>
                </c:pt>
                <c:pt idx="1377">
                  <c:v>0.73611824376370316</c:v>
                </c:pt>
                <c:pt idx="1378">
                  <c:v>0.73611824376370316</c:v>
                </c:pt>
                <c:pt idx="1379">
                  <c:v>0.73611824376370316</c:v>
                </c:pt>
                <c:pt idx="1380">
                  <c:v>0.73611824376370316</c:v>
                </c:pt>
                <c:pt idx="1381">
                  <c:v>0.73611824376370316</c:v>
                </c:pt>
                <c:pt idx="1382">
                  <c:v>0.73611824376370316</c:v>
                </c:pt>
                <c:pt idx="1383">
                  <c:v>0.73611824376370316</c:v>
                </c:pt>
                <c:pt idx="1384">
                  <c:v>0.73611824376370316</c:v>
                </c:pt>
                <c:pt idx="1385">
                  <c:v>0.73611824376370316</c:v>
                </c:pt>
                <c:pt idx="1386">
                  <c:v>0.73611824376370316</c:v>
                </c:pt>
                <c:pt idx="1387">
                  <c:v>0.73611824376370316</c:v>
                </c:pt>
                <c:pt idx="1388">
                  <c:v>0.73611824376370316</c:v>
                </c:pt>
                <c:pt idx="1389">
                  <c:v>0.73611824376370316</c:v>
                </c:pt>
                <c:pt idx="1390">
                  <c:v>0.73611824376370316</c:v>
                </c:pt>
                <c:pt idx="1391">
                  <c:v>0.73611824376370316</c:v>
                </c:pt>
                <c:pt idx="1392">
                  <c:v>0.73611824376370316</c:v>
                </c:pt>
                <c:pt idx="1393">
                  <c:v>0.73611824376370316</c:v>
                </c:pt>
                <c:pt idx="1394">
                  <c:v>0.73611824376370316</c:v>
                </c:pt>
                <c:pt idx="1395">
                  <c:v>0.7636637687559904</c:v>
                </c:pt>
                <c:pt idx="1396">
                  <c:v>0.7636637687559904</c:v>
                </c:pt>
                <c:pt idx="1397">
                  <c:v>0.7636637687559904</c:v>
                </c:pt>
                <c:pt idx="1398">
                  <c:v>0.7636637687559904</c:v>
                </c:pt>
                <c:pt idx="1399">
                  <c:v>0.7636637687559904</c:v>
                </c:pt>
                <c:pt idx="1400">
                  <c:v>0.7636637687559904</c:v>
                </c:pt>
                <c:pt idx="1401">
                  <c:v>0.7636637687559904</c:v>
                </c:pt>
                <c:pt idx="1402">
                  <c:v>0.7636637687559904</c:v>
                </c:pt>
                <c:pt idx="1403">
                  <c:v>0.7636637687559904</c:v>
                </c:pt>
                <c:pt idx="1404">
                  <c:v>0.7636637687559904</c:v>
                </c:pt>
                <c:pt idx="1405">
                  <c:v>0.7636637687559904</c:v>
                </c:pt>
                <c:pt idx="1406">
                  <c:v>0.7636637687559904</c:v>
                </c:pt>
                <c:pt idx="1407">
                  <c:v>0.7636637687559904</c:v>
                </c:pt>
                <c:pt idx="1408">
                  <c:v>0.7636637687559904</c:v>
                </c:pt>
                <c:pt idx="1409">
                  <c:v>0.7636637687559904</c:v>
                </c:pt>
                <c:pt idx="1410">
                  <c:v>0.7636637687559904</c:v>
                </c:pt>
                <c:pt idx="1411">
                  <c:v>0.7636637687559904</c:v>
                </c:pt>
                <c:pt idx="1412">
                  <c:v>0.7636637687559904</c:v>
                </c:pt>
                <c:pt idx="1413">
                  <c:v>0.7636637687559904</c:v>
                </c:pt>
                <c:pt idx="1414">
                  <c:v>0.7636637687559904</c:v>
                </c:pt>
                <c:pt idx="1415">
                  <c:v>0.7636637687559904</c:v>
                </c:pt>
                <c:pt idx="1416">
                  <c:v>0.7636637687559904</c:v>
                </c:pt>
                <c:pt idx="1417">
                  <c:v>0.7636637687559904</c:v>
                </c:pt>
                <c:pt idx="1418">
                  <c:v>0.7636637687559904</c:v>
                </c:pt>
                <c:pt idx="1419">
                  <c:v>0.7636637687559904</c:v>
                </c:pt>
                <c:pt idx="1420">
                  <c:v>0.7636637687559904</c:v>
                </c:pt>
                <c:pt idx="1421">
                  <c:v>0.7636637687559904</c:v>
                </c:pt>
                <c:pt idx="1422">
                  <c:v>0.7636637687559904</c:v>
                </c:pt>
                <c:pt idx="1423">
                  <c:v>0.7636637687559904</c:v>
                </c:pt>
                <c:pt idx="1424">
                  <c:v>0.7636637687559904</c:v>
                </c:pt>
                <c:pt idx="1425">
                  <c:v>0.7636637687559904</c:v>
                </c:pt>
                <c:pt idx="1426">
                  <c:v>0.7636637687559904</c:v>
                </c:pt>
                <c:pt idx="1427">
                  <c:v>0.7636637687559904</c:v>
                </c:pt>
                <c:pt idx="1428">
                  <c:v>0.7636637687559904</c:v>
                </c:pt>
                <c:pt idx="1429">
                  <c:v>0.78091850625115922</c:v>
                </c:pt>
                <c:pt idx="1430">
                  <c:v>0.78091850625115922</c:v>
                </c:pt>
                <c:pt idx="1431">
                  <c:v>0.78091850625115922</c:v>
                </c:pt>
                <c:pt idx="1432">
                  <c:v>0.78091850625115922</c:v>
                </c:pt>
                <c:pt idx="1433">
                  <c:v>0.78091850625115922</c:v>
                </c:pt>
                <c:pt idx="1434">
                  <c:v>0.78091850625115922</c:v>
                </c:pt>
                <c:pt idx="1435">
                  <c:v>0.78091850625115922</c:v>
                </c:pt>
                <c:pt idx="1436">
                  <c:v>0.78091850625115922</c:v>
                </c:pt>
                <c:pt idx="1437">
                  <c:v>0.78091850625115922</c:v>
                </c:pt>
                <c:pt idx="1438">
                  <c:v>0.78091850625115922</c:v>
                </c:pt>
                <c:pt idx="1439">
                  <c:v>0.78091850625115922</c:v>
                </c:pt>
                <c:pt idx="1440">
                  <c:v>0.78288657387213589</c:v>
                </c:pt>
                <c:pt idx="1441">
                  <c:v>0.78288657387213589</c:v>
                </c:pt>
                <c:pt idx="1442">
                  <c:v>0.78288657387213589</c:v>
                </c:pt>
                <c:pt idx="1443">
                  <c:v>0.78288657387213589</c:v>
                </c:pt>
                <c:pt idx="1444">
                  <c:v>0.78288657387213589</c:v>
                </c:pt>
                <c:pt idx="1445">
                  <c:v>0.78288657387213589</c:v>
                </c:pt>
                <c:pt idx="1446">
                  <c:v>0.78698347274251657</c:v>
                </c:pt>
                <c:pt idx="1447">
                  <c:v>0.78698347274251657</c:v>
                </c:pt>
                <c:pt idx="1448">
                  <c:v>0.78698347274251657</c:v>
                </c:pt>
                <c:pt idx="1449">
                  <c:v>0.78698347274251657</c:v>
                </c:pt>
                <c:pt idx="1450">
                  <c:v>0.78698347274251657</c:v>
                </c:pt>
                <c:pt idx="1451">
                  <c:v>0.78698347274251657</c:v>
                </c:pt>
                <c:pt idx="1452">
                  <c:v>0.78698347274251657</c:v>
                </c:pt>
                <c:pt idx="1453">
                  <c:v>0.78698347274251657</c:v>
                </c:pt>
                <c:pt idx="1454">
                  <c:v>0.78698347274251657</c:v>
                </c:pt>
                <c:pt idx="1455">
                  <c:v>0.78698347274251657</c:v>
                </c:pt>
                <c:pt idx="1456">
                  <c:v>0.78698347274251657</c:v>
                </c:pt>
                <c:pt idx="1457">
                  <c:v>0.78698347274251657</c:v>
                </c:pt>
                <c:pt idx="1458">
                  <c:v>0.78698347274251657</c:v>
                </c:pt>
                <c:pt idx="1459">
                  <c:v>0.78698347274251657</c:v>
                </c:pt>
                <c:pt idx="1460">
                  <c:v>0.78698347274251657</c:v>
                </c:pt>
                <c:pt idx="1461">
                  <c:v>0.78698347274251657</c:v>
                </c:pt>
                <c:pt idx="1462">
                  <c:v>0.78698347274251657</c:v>
                </c:pt>
                <c:pt idx="1463">
                  <c:v>0.78698347274251657</c:v>
                </c:pt>
                <c:pt idx="1464">
                  <c:v>0.78698347274251657</c:v>
                </c:pt>
                <c:pt idx="1465">
                  <c:v>0.78698347274251657</c:v>
                </c:pt>
                <c:pt idx="1466">
                  <c:v>0.78698347274251657</c:v>
                </c:pt>
                <c:pt idx="1467">
                  <c:v>0.78698347274251657</c:v>
                </c:pt>
                <c:pt idx="1468">
                  <c:v>0.78698347274251657</c:v>
                </c:pt>
                <c:pt idx="1469">
                  <c:v>0.78698347274251657</c:v>
                </c:pt>
                <c:pt idx="1470">
                  <c:v>0.78698347274251657</c:v>
                </c:pt>
                <c:pt idx="1471">
                  <c:v>0.78698347274251657</c:v>
                </c:pt>
                <c:pt idx="1472">
                  <c:v>0.78698347274251657</c:v>
                </c:pt>
                <c:pt idx="1473">
                  <c:v>0.78698347274251657</c:v>
                </c:pt>
                <c:pt idx="1474">
                  <c:v>0.78698347274251657</c:v>
                </c:pt>
                <c:pt idx="1475">
                  <c:v>0.78698347274251657</c:v>
                </c:pt>
                <c:pt idx="1476">
                  <c:v>0.78698347274251657</c:v>
                </c:pt>
                <c:pt idx="1477">
                  <c:v>0.78698347274251657</c:v>
                </c:pt>
                <c:pt idx="1478">
                  <c:v>0.78698347274251657</c:v>
                </c:pt>
                <c:pt idx="1479">
                  <c:v>0.78698347274251657</c:v>
                </c:pt>
                <c:pt idx="1480">
                  <c:v>0.78698347274251657</c:v>
                </c:pt>
                <c:pt idx="1481">
                  <c:v>0.78698347274251657</c:v>
                </c:pt>
                <c:pt idx="1482">
                  <c:v>0.78698347274251657</c:v>
                </c:pt>
                <c:pt idx="1483">
                  <c:v>0.78698347274251657</c:v>
                </c:pt>
                <c:pt idx="1484">
                  <c:v>0.78698347274251657</c:v>
                </c:pt>
                <c:pt idx="1485">
                  <c:v>0.78698347274251657</c:v>
                </c:pt>
                <c:pt idx="1486">
                  <c:v>0.78698347274251657</c:v>
                </c:pt>
                <c:pt idx="1487">
                  <c:v>0.78698347274251657</c:v>
                </c:pt>
                <c:pt idx="1488">
                  <c:v>0.78698347274251657</c:v>
                </c:pt>
                <c:pt idx="1489">
                  <c:v>0.78698347274251657</c:v>
                </c:pt>
                <c:pt idx="1490">
                  <c:v>0.78698347274251657</c:v>
                </c:pt>
                <c:pt idx="1491">
                  <c:v>0.78698347274251657</c:v>
                </c:pt>
                <c:pt idx="1492">
                  <c:v>0.78698347274251657</c:v>
                </c:pt>
                <c:pt idx="1493">
                  <c:v>0.78698347274251657</c:v>
                </c:pt>
                <c:pt idx="1494">
                  <c:v>0.78698347274251657</c:v>
                </c:pt>
                <c:pt idx="1495">
                  <c:v>0.78698347274251657</c:v>
                </c:pt>
                <c:pt idx="1496">
                  <c:v>0.78698347274251657</c:v>
                </c:pt>
                <c:pt idx="1497">
                  <c:v>0.78698347274251657</c:v>
                </c:pt>
                <c:pt idx="1498">
                  <c:v>0.78698347274251657</c:v>
                </c:pt>
                <c:pt idx="1499">
                  <c:v>0.78698347274251657</c:v>
                </c:pt>
                <c:pt idx="1500">
                  <c:v>0.78698347274251657</c:v>
                </c:pt>
                <c:pt idx="1501">
                  <c:v>0.78698347274251657</c:v>
                </c:pt>
                <c:pt idx="1502">
                  <c:v>0.78698347274251657</c:v>
                </c:pt>
                <c:pt idx="1503">
                  <c:v>0.78698347274251657</c:v>
                </c:pt>
                <c:pt idx="1504">
                  <c:v>0.78698347274251657</c:v>
                </c:pt>
                <c:pt idx="1505">
                  <c:v>0.78698347274251657</c:v>
                </c:pt>
                <c:pt idx="1506">
                  <c:v>0.78698347274251657</c:v>
                </c:pt>
                <c:pt idx="1507">
                  <c:v>0.78698347274251657</c:v>
                </c:pt>
                <c:pt idx="1508">
                  <c:v>0.78698347274251657</c:v>
                </c:pt>
                <c:pt idx="1509">
                  <c:v>0.78698347274251657</c:v>
                </c:pt>
                <c:pt idx="1510">
                  <c:v>0.78698347274251657</c:v>
                </c:pt>
                <c:pt idx="1511">
                  <c:v>0.78698347274251657</c:v>
                </c:pt>
                <c:pt idx="1512">
                  <c:v>0.78698347274251657</c:v>
                </c:pt>
                <c:pt idx="1513">
                  <c:v>0.78698347274251657</c:v>
                </c:pt>
                <c:pt idx="1514">
                  <c:v>0.78698347274251657</c:v>
                </c:pt>
                <c:pt idx="1515">
                  <c:v>0.78698347274251657</c:v>
                </c:pt>
                <c:pt idx="1516">
                  <c:v>0.78698347274251657</c:v>
                </c:pt>
                <c:pt idx="1517">
                  <c:v>0.78698347274251657</c:v>
                </c:pt>
                <c:pt idx="1518">
                  <c:v>0.78698347274251657</c:v>
                </c:pt>
                <c:pt idx="1519">
                  <c:v>0.78698347274251657</c:v>
                </c:pt>
                <c:pt idx="1520">
                  <c:v>0.78698347274251657</c:v>
                </c:pt>
                <c:pt idx="1521">
                  <c:v>0.78698347274251657</c:v>
                </c:pt>
                <c:pt idx="1522">
                  <c:v>0.80961738757992896</c:v>
                </c:pt>
                <c:pt idx="1523">
                  <c:v>0.80961738757992896</c:v>
                </c:pt>
                <c:pt idx="1524">
                  <c:v>0.80961738757992896</c:v>
                </c:pt>
                <c:pt idx="1525">
                  <c:v>0.80961738757992896</c:v>
                </c:pt>
                <c:pt idx="1526">
                  <c:v>0.80961738757992896</c:v>
                </c:pt>
                <c:pt idx="1527">
                  <c:v>0.80961738757992896</c:v>
                </c:pt>
                <c:pt idx="1528">
                  <c:v>0.80961738757992896</c:v>
                </c:pt>
                <c:pt idx="1529">
                  <c:v>0.80961738757992896</c:v>
                </c:pt>
                <c:pt idx="1530">
                  <c:v>0.80961738757992896</c:v>
                </c:pt>
                <c:pt idx="1531">
                  <c:v>0.80961738757992896</c:v>
                </c:pt>
                <c:pt idx="1532">
                  <c:v>0.80961738757992896</c:v>
                </c:pt>
                <c:pt idx="1533">
                  <c:v>0.80961738757992896</c:v>
                </c:pt>
                <c:pt idx="1534">
                  <c:v>0.80961738757992896</c:v>
                </c:pt>
                <c:pt idx="1535">
                  <c:v>0.80961738757992896</c:v>
                </c:pt>
                <c:pt idx="1536">
                  <c:v>0.80961738757992896</c:v>
                </c:pt>
                <c:pt idx="1537">
                  <c:v>0.80961738757992896</c:v>
                </c:pt>
                <c:pt idx="1538">
                  <c:v>0.80961738757992896</c:v>
                </c:pt>
                <c:pt idx="1539">
                  <c:v>0.80961738757992896</c:v>
                </c:pt>
                <c:pt idx="1540">
                  <c:v>0.80961738757992896</c:v>
                </c:pt>
                <c:pt idx="1541">
                  <c:v>0.80961738757992896</c:v>
                </c:pt>
                <c:pt idx="1542">
                  <c:v>0.80961738757992896</c:v>
                </c:pt>
                <c:pt idx="1543">
                  <c:v>0.80961738757992896</c:v>
                </c:pt>
                <c:pt idx="1544">
                  <c:v>0.80961738757992896</c:v>
                </c:pt>
                <c:pt idx="1545">
                  <c:v>0.80961738757992896</c:v>
                </c:pt>
                <c:pt idx="1546">
                  <c:v>0.80961738757992896</c:v>
                </c:pt>
                <c:pt idx="1547">
                  <c:v>0.80961738757992896</c:v>
                </c:pt>
                <c:pt idx="1548">
                  <c:v>0.80961738757992896</c:v>
                </c:pt>
                <c:pt idx="1549">
                  <c:v>0.80961738757992896</c:v>
                </c:pt>
                <c:pt idx="1550">
                  <c:v>0.80961738757992896</c:v>
                </c:pt>
                <c:pt idx="1551">
                  <c:v>0.80961738757992896</c:v>
                </c:pt>
                <c:pt idx="1552">
                  <c:v>0.80961738757992896</c:v>
                </c:pt>
                <c:pt idx="1553">
                  <c:v>0.80961738757992896</c:v>
                </c:pt>
                <c:pt idx="1554">
                  <c:v>0.80961738757992896</c:v>
                </c:pt>
                <c:pt idx="1555">
                  <c:v>0.80961738757992896</c:v>
                </c:pt>
                <c:pt idx="1556">
                  <c:v>0.80961738757992896</c:v>
                </c:pt>
                <c:pt idx="1557">
                  <c:v>0.80961738757992896</c:v>
                </c:pt>
                <c:pt idx="1558">
                  <c:v>0.80961738757992896</c:v>
                </c:pt>
                <c:pt idx="1559">
                  <c:v>0.80961738757992896</c:v>
                </c:pt>
                <c:pt idx="1560">
                  <c:v>0.80961738757992896</c:v>
                </c:pt>
                <c:pt idx="1561">
                  <c:v>0.80961738757992896</c:v>
                </c:pt>
                <c:pt idx="1562">
                  <c:v>0.80961738757992896</c:v>
                </c:pt>
                <c:pt idx="1563">
                  <c:v>0.80961738757992896</c:v>
                </c:pt>
                <c:pt idx="1564">
                  <c:v>0.80961738757992896</c:v>
                </c:pt>
                <c:pt idx="1565">
                  <c:v>0.80961738757992896</c:v>
                </c:pt>
                <c:pt idx="1566">
                  <c:v>0.80961738757992896</c:v>
                </c:pt>
                <c:pt idx="1567">
                  <c:v>0.80961738757992896</c:v>
                </c:pt>
                <c:pt idx="1568">
                  <c:v>0.80961738757992896</c:v>
                </c:pt>
                <c:pt idx="1569">
                  <c:v>0.80961738757992896</c:v>
                </c:pt>
                <c:pt idx="1570">
                  <c:v>0.80961738757992896</c:v>
                </c:pt>
                <c:pt idx="1571">
                  <c:v>0.80961738757992896</c:v>
                </c:pt>
                <c:pt idx="1572">
                  <c:v>0.80961738757992896</c:v>
                </c:pt>
                <c:pt idx="1573">
                  <c:v>0.80961738757992896</c:v>
                </c:pt>
                <c:pt idx="1574">
                  <c:v>0.80961738757992896</c:v>
                </c:pt>
                <c:pt idx="1575">
                  <c:v>0.80961738757992896</c:v>
                </c:pt>
                <c:pt idx="1576">
                  <c:v>0.80961738757992896</c:v>
                </c:pt>
                <c:pt idx="1577">
                  <c:v>0.85777764581297189</c:v>
                </c:pt>
                <c:pt idx="1578">
                  <c:v>0.85777764581297189</c:v>
                </c:pt>
                <c:pt idx="1579">
                  <c:v>0.85777764581297189</c:v>
                </c:pt>
                <c:pt idx="1580">
                  <c:v>0.85777764581297189</c:v>
                </c:pt>
                <c:pt idx="1581">
                  <c:v>0.85777764581297189</c:v>
                </c:pt>
                <c:pt idx="1582">
                  <c:v>0.85777764581297189</c:v>
                </c:pt>
                <c:pt idx="1583">
                  <c:v>0.85777764581297189</c:v>
                </c:pt>
                <c:pt idx="1584">
                  <c:v>0.85777764581297189</c:v>
                </c:pt>
                <c:pt idx="1585">
                  <c:v>0.85777764581297189</c:v>
                </c:pt>
                <c:pt idx="1586">
                  <c:v>0.85777764581297189</c:v>
                </c:pt>
                <c:pt idx="1587">
                  <c:v>0.85777764581297189</c:v>
                </c:pt>
                <c:pt idx="1588">
                  <c:v>0.85777764581297189</c:v>
                </c:pt>
                <c:pt idx="1589">
                  <c:v>0.85777764581297189</c:v>
                </c:pt>
                <c:pt idx="1590">
                  <c:v>0.85777764581297189</c:v>
                </c:pt>
                <c:pt idx="1591">
                  <c:v>0.85777764581297189</c:v>
                </c:pt>
                <c:pt idx="1592">
                  <c:v>0.85777764581297189</c:v>
                </c:pt>
                <c:pt idx="1593">
                  <c:v>0.85777764581297189</c:v>
                </c:pt>
                <c:pt idx="1594">
                  <c:v>0.85777764581297189</c:v>
                </c:pt>
                <c:pt idx="1595">
                  <c:v>0.85777764581297189</c:v>
                </c:pt>
                <c:pt idx="1596">
                  <c:v>0.85777764581297189</c:v>
                </c:pt>
                <c:pt idx="1597">
                  <c:v>0.85777764581297189</c:v>
                </c:pt>
                <c:pt idx="1598">
                  <c:v>0.85777764581297189</c:v>
                </c:pt>
                <c:pt idx="1599">
                  <c:v>0.85777764581297189</c:v>
                </c:pt>
                <c:pt idx="1600">
                  <c:v>0.85777764581297189</c:v>
                </c:pt>
                <c:pt idx="1601">
                  <c:v>0.85777764581297189</c:v>
                </c:pt>
                <c:pt idx="1602">
                  <c:v>0.85777764581297189</c:v>
                </c:pt>
                <c:pt idx="1603">
                  <c:v>0.85777764581297189</c:v>
                </c:pt>
                <c:pt idx="1604">
                  <c:v>0.85777764581297189</c:v>
                </c:pt>
                <c:pt idx="1605">
                  <c:v>0.85777764581297189</c:v>
                </c:pt>
                <c:pt idx="1606">
                  <c:v>0.85777764581297189</c:v>
                </c:pt>
                <c:pt idx="1607">
                  <c:v>0.85777764581297189</c:v>
                </c:pt>
                <c:pt idx="1608">
                  <c:v>0.85777764581297189</c:v>
                </c:pt>
                <c:pt idx="1609">
                  <c:v>0.85777764581297189</c:v>
                </c:pt>
                <c:pt idx="1610">
                  <c:v>0.85777764581297189</c:v>
                </c:pt>
                <c:pt idx="1611">
                  <c:v>0.85777764581297189</c:v>
                </c:pt>
                <c:pt idx="1612">
                  <c:v>0.85777764581297189</c:v>
                </c:pt>
                <c:pt idx="1613">
                  <c:v>0.85777764581297189</c:v>
                </c:pt>
                <c:pt idx="1614">
                  <c:v>0.85777764581297189</c:v>
                </c:pt>
                <c:pt idx="1615">
                  <c:v>0.85777764581297189</c:v>
                </c:pt>
                <c:pt idx="1616">
                  <c:v>0.85777764581297189</c:v>
                </c:pt>
                <c:pt idx="1617">
                  <c:v>0.85777764581297189</c:v>
                </c:pt>
                <c:pt idx="1618">
                  <c:v>0.85777764581297189</c:v>
                </c:pt>
                <c:pt idx="1619">
                  <c:v>0.85777764581297189</c:v>
                </c:pt>
                <c:pt idx="1620">
                  <c:v>0.85777764581297189</c:v>
                </c:pt>
                <c:pt idx="1621">
                  <c:v>0.85777764581297189</c:v>
                </c:pt>
                <c:pt idx="1622">
                  <c:v>0.85777764581297189</c:v>
                </c:pt>
                <c:pt idx="1623">
                  <c:v>0.85777764581297189</c:v>
                </c:pt>
                <c:pt idx="1624">
                  <c:v>0.89182709502218804</c:v>
                </c:pt>
                <c:pt idx="1625">
                  <c:v>0.89182709502218804</c:v>
                </c:pt>
                <c:pt idx="1626">
                  <c:v>0.89182709502218804</c:v>
                </c:pt>
                <c:pt idx="1627">
                  <c:v>0.89182709502218804</c:v>
                </c:pt>
                <c:pt idx="1628">
                  <c:v>0.89182709502218804</c:v>
                </c:pt>
                <c:pt idx="1629">
                  <c:v>0.89182709502218804</c:v>
                </c:pt>
                <c:pt idx="1630">
                  <c:v>0.89182709502218804</c:v>
                </c:pt>
                <c:pt idx="1631">
                  <c:v>0.89182709502218804</c:v>
                </c:pt>
                <c:pt idx="1632">
                  <c:v>0.89182709502218804</c:v>
                </c:pt>
                <c:pt idx="1633">
                  <c:v>0.89182709502218804</c:v>
                </c:pt>
                <c:pt idx="1634">
                  <c:v>0.89182709502218804</c:v>
                </c:pt>
                <c:pt idx="1635">
                  <c:v>0.89182709502218804</c:v>
                </c:pt>
                <c:pt idx="1636">
                  <c:v>0.89182709502218804</c:v>
                </c:pt>
                <c:pt idx="1637">
                  <c:v>0.89182709502218804</c:v>
                </c:pt>
                <c:pt idx="1638">
                  <c:v>0.89182709502218804</c:v>
                </c:pt>
                <c:pt idx="1639">
                  <c:v>0.89182709502218804</c:v>
                </c:pt>
                <c:pt idx="1640">
                  <c:v>0.89182709502218804</c:v>
                </c:pt>
                <c:pt idx="1641">
                  <c:v>0.89182709502218804</c:v>
                </c:pt>
                <c:pt idx="1642">
                  <c:v>0.89182709502218804</c:v>
                </c:pt>
                <c:pt idx="1643">
                  <c:v>0.89182709502218804</c:v>
                </c:pt>
                <c:pt idx="1644">
                  <c:v>0.89182709502218804</c:v>
                </c:pt>
                <c:pt idx="1645">
                  <c:v>0.89182709502218804</c:v>
                </c:pt>
                <c:pt idx="1646">
                  <c:v>0.89182709502218804</c:v>
                </c:pt>
                <c:pt idx="1647">
                  <c:v>0.89182709502218804</c:v>
                </c:pt>
                <c:pt idx="1648">
                  <c:v>0.89182709502218804</c:v>
                </c:pt>
                <c:pt idx="1649">
                  <c:v>0.89182709502218804</c:v>
                </c:pt>
                <c:pt idx="1650">
                  <c:v>0.89182709502218804</c:v>
                </c:pt>
                <c:pt idx="1651">
                  <c:v>0.89182709502218804</c:v>
                </c:pt>
                <c:pt idx="1652">
                  <c:v>0.89182709502218804</c:v>
                </c:pt>
                <c:pt idx="1653">
                  <c:v>0.89182709502218804</c:v>
                </c:pt>
                <c:pt idx="1654">
                  <c:v>0.89182709502218804</c:v>
                </c:pt>
                <c:pt idx="1655">
                  <c:v>0.89182709502218804</c:v>
                </c:pt>
                <c:pt idx="1656">
                  <c:v>0.89182709502218804</c:v>
                </c:pt>
                <c:pt idx="1657">
                  <c:v>0.89182709502218804</c:v>
                </c:pt>
                <c:pt idx="1658">
                  <c:v>0.89182709502218804</c:v>
                </c:pt>
                <c:pt idx="1659">
                  <c:v>0.89182709502218804</c:v>
                </c:pt>
                <c:pt idx="1660">
                  <c:v>0.89182709502218804</c:v>
                </c:pt>
                <c:pt idx="1661">
                  <c:v>0.89182709502218804</c:v>
                </c:pt>
                <c:pt idx="1662">
                  <c:v>0.89182709502218804</c:v>
                </c:pt>
                <c:pt idx="1663">
                  <c:v>0.89182709502218804</c:v>
                </c:pt>
                <c:pt idx="1664">
                  <c:v>0.89182709502218804</c:v>
                </c:pt>
                <c:pt idx="1665">
                  <c:v>0.89182709502218804</c:v>
                </c:pt>
                <c:pt idx="1666">
                  <c:v>0.89182709502218804</c:v>
                </c:pt>
                <c:pt idx="1667">
                  <c:v>0.89182709502218804</c:v>
                </c:pt>
                <c:pt idx="1668">
                  <c:v>0.89182709502218804</c:v>
                </c:pt>
                <c:pt idx="1669">
                  <c:v>0.89182709502218804</c:v>
                </c:pt>
                <c:pt idx="1670">
                  <c:v>0.89182709502218804</c:v>
                </c:pt>
                <c:pt idx="1671">
                  <c:v>0.89182709502218804</c:v>
                </c:pt>
                <c:pt idx="1672">
                  <c:v>0.89182709502218804</c:v>
                </c:pt>
                <c:pt idx="1673">
                  <c:v>0.89182709502218804</c:v>
                </c:pt>
                <c:pt idx="1674">
                  <c:v>0.89182709502218804</c:v>
                </c:pt>
                <c:pt idx="1675">
                  <c:v>0.89182709502218804</c:v>
                </c:pt>
                <c:pt idx="1676">
                  <c:v>0.89575640708706006</c:v>
                </c:pt>
                <c:pt idx="1677">
                  <c:v>0.89575640708706006</c:v>
                </c:pt>
                <c:pt idx="1678">
                  <c:v>0.89575640708706006</c:v>
                </c:pt>
                <c:pt idx="1679">
                  <c:v>0.89575640708706006</c:v>
                </c:pt>
                <c:pt idx="1680">
                  <c:v>0.89575640708706006</c:v>
                </c:pt>
                <c:pt idx="1681">
                  <c:v>0.89575640708706006</c:v>
                </c:pt>
                <c:pt idx="1682">
                  <c:v>0.89575640708706006</c:v>
                </c:pt>
                <c:pt idx="1683">
                  <c:v>0.89575640708706006</c:v>
                </c:pt>
                <c:pt idx="1684">
                  <c:v>0.89575640708706006</c:v>
                </c:pt>
                <c:pt idx="1685">
                  <c:v>0.89575640708706006</c:v>
                </c:pt>
                <c:pt idx="1686">
                  <c:v>0.89575640708706006</c:v>
                </c:pt>
                <c:pt idx="1687">
                  <c:v>0.89575640708706006</c:v>
                </c:pt>
                <c:pt idx="1688">
                  <c:v>0.89575640708706006</c:v>
                </c:pt>
                <c:pt idx="1689">
                  <c:v>0.89575640708706006</c:v>
                </c:pt>
                <c:pt idx="1690">
                  <c:v>0.89575640708706006</c:v>
                </c:pt>
                <c:pt idx="1691">
                  <c:v>0.89575640708706006</c:v>
                </c:pt>
                <c:pt idx="1692">
                  <c:v>0.89575640708706006</c:v>
                </c:pt>
                <c:pt idx="1693">
                  <c:v>0.89575640708706006</c:v>
                </c:pt>
                <c:pt idx="1694">
                  <c:v>0.89575640708706006</c:v>
                </c:pt>
                <c:pt idx="1695">
                  <c:v>0.89575640708706006</c:v>
                </c:pt>
                <c:pt idx="1696">
                  <c:v>0.89575640708706006</c:v>
                </c:pt>
                <c:pt idx="1697">
                  <c:v>0.89575640708706006</c:v>
                </c:pt>
                <c:pt idx="1698">
                  <c:v>0.89575640708706006</c:v>
                </c:pt>
                <c:pt idx="1699">
                  <c:v>0.90156293078335092</c:v>
                </c:pt>
                <c:pt idx="1700">
                  <c:v>0.90156293078335092</c:v>
                </c:pt>
                <c:pt idx="1701">
                  <c:v>0.90156293078335092</c:v>
                </c:pt>
                <c:pt idx="1702">
                  <c:v>0.90156293078335092</c:v>
                </c:pt>
                <c:pt idx="1703">
                  <c:v>0.90156293078335092</c:v>
                </c:pt>
                <c:pt idx="1704">
                  <c:v>0.90156293078335092</c:v>
                </c:pt>
                <c:pt idx="1705">
                  <c:v>0.90156293078335092</c:v>
                </c:pt>
                <c:pt idx="1706">
                  <c:v>0.90156293078335092</c:v>
                </c:pt>
                <c:pt idx="1707">
                  <c:v>0.90156293078335092</c:v>
                </c:pt>
                <c:pt idx="1708">
                  <c:v>0.90156293078335092</c:v>
                </c:pt>
                <c:pt idx="1709">
                  <c:v>0.90156293078335092</c:v>
                </c:pt>
                <c:pt idx="1710">
                  <c:v>0.90156293078335092</c:v>
                </c:pt>
                <c:pt idx="1711">
                  <c:v>0.90156293078335092</c:v>
                </c:pt>
                <c:pt idx="1712">
                  <c:v>0.90156293078335092</c:v>
                </c:pt>
                <c:pt idx="1713">
                  <c:v>0.90156293078335092</c:v>
                </c:pt>
                <c:pt idx="1714">
                  <c:v>0.90156293078335092</c:v>
                </c:pt>
                <c:pt idx="1715">
                  <c:v>0.90156293078335092</c:v>
                </c:pt>
                <c:pt idx="1716">
                  <c:v>0.90156293078335092</c:v>
                </c:pt>
                <c:pt idx="1717">
                  <c:v>0.90156293078335092</c:v>
                </c:pt>
                <c:pt idx="1718">
                  <c:v>0.90156293078335092</c:v>
                </c:pt>
                <c:pt idx="1719">
                  <c:v>0.90156293078335092</c:v>
                </c:pt>
                <c:pt idx="1720">
                  <c:v>0.90156293078335092</c:v>
                </c:pt>
                <c:pt idx="1721">
                  <c:v>0.90156293078335092</c:v>
                </c:pt>
                <c:pt idx="1722">
                  <c:v>0.90156293078335092</c:v>
                </c:pt>
                <c:pt idx="1723">
                  <c:v>0.90156293078335092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A8-418A-864B-DDFE1048B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103999"/>
        <c:axId val="250113151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valAx>
        <c:axId val="2501131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03999"/>
        <c:crosses val="max"/>
        <c:crossBetween val="midCat"/>
      </c:valAx>
      <c:valAx>
        <c:axId val="250103999"/>
        <c:scaling>
          <c:orientation val="minMax"/>
        </c:scaling>
        <c:delete val="1"/>
        <c:axPos val="b"/>
        <c:majorTickMark val="out"/>
        <c:minorTickMark val="none"/>
        <c:tickLblPos val="nextTo"/>
        <c:crossAx val="2501131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794683921706249"/>
          <c:y val="0.22941885476425392"/>
          <c:w val="0.3198581694760993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 (Kw/h) and Vehicle speed over Wltp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1364715098392E-2"/>
          <c:y val="8.6704875811169937E-2"/>
          <c:w val="0.8475783378953744"/>
          <c:h val="0.77360216390939496"/>
        </c:manualLayout>
      </c:layout>
      <c:scatterChart>
        <c:scatterStyle val="lineMarker"/>
        <c:varyColors val="0"/>
        <c:ser>
          <c:idx val="0"/>
          <c:order val="0"/>
          <c:tx>
            <c:v>M/s</c:v>
          </c:tx>
          <c:spPr>
            <a:ln w="19050" cap="rnd">
              <a:solidFill>
                <a:schemeClr val="accent1">
                  <a:alpha val="52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D3-4298-9E8D-CA9D1E0B0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scatterChart>
        <c:scatterStyle val="lineMarker"/>
        <c:varyColors val="0"/>
        <c:ser>
          <c:idx val="1"/>
          <c:order val="1"/>
          <c:tx>
            <c:v>Braking energy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yVal>
            <c:numRef>
              <c:f>WLTC_class_3!$BF$8:$BF$1780</c:f>
              <c:numCache>
                <c:formatCode>General</c:formatCode>
                <c:ptCount val="17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1.0716815129188377E-3</c:v>
                </c:pt>
                <c:pt idx="36">
                  <c:v>2.0854406116754681E-2</c:v>
                </c:pt>
                <c:pt idx="37">
                  <c:v>2.0854406116754681E-2</c:v>
                </c:pt>
                <c:pt idx="38">
                  <c:v>2.0854406116754681E-2</c:v>
                </c:pt>
                <c:pt idx="39">
                  <c:v>2.0854406116754681E-2</c:v>
                </c:pt>
                <c:pt idx="40">
                  <c:v>2.0854406116754681E-2</c:v>
                </c:pt>
                <c:pt idx="41">
                  <c:v>2.0854406116754681E-2</c:v>
                </c:pt>
                <c:pt idx="42">
                  <c:v>2.0854406116754681E-2</c:v>
                </c:pt>
                <c:pt idx="43">
                  <c:v>2.0854406116754681E-2</c:v>
                </c:pt>
                <c:pt idx="44">
                  <c:v>2.0854406116754681E-2</c:v>
                </c:pt>
                <c:pt idx="45">
                  <c:v>2.0854406116754681E-2</c:v>
                </c:pt>
                <c:pt idx="46">
                  <c:v>2.0854406116754681E-2</c:v>
                </c:pt>
                <c:pt idx="47">
                  <c:v>2.0854406116754681E-2</c:v>
                </c:pt>
                <c:pt idx="48">
                  <c:v>2.0854406116754681E-2</c:v>
                </c:pt>
                <c:pt idx="49">
                  <c:v>2.0854406116754681E-2</c:v>
                </c:pt>
                <c:pt idx="50">
                  <c:v>2.0854406116754681E-2</c:v>
                </c:pt>
                <c:pt idx="51">
                  <c:v>2.0854406116754681E-2</c:v>
                </c:pt>
                <c:pt idx="52">
                  <c:v>2.0854406116754681E-2</c:v>
                </c:pt>
                <c:pt idx="53">
                  <c:v>2.0854406116754681E-2</c:v>
                </c:pt>
                <c:pt idx="54">
                  <c:v>2.0854406116754681E-2</c:v>
                </c:pt>
                <c:pt idx="55">
                  <c:v>2.0854406116754681E-2</c:v>
                </c:pt>
                <c:pt idx="56">
                  <c:v>2.0854406116754681E-2</c:v>
                </c:pt>
                <c:pt idx="57">
                  <c:v>2.0854406116754681E-2</c:v>
                </c:pt>
                <c:pt idx="58">
                  <c:v>2.0854406116754681E-2</c:v>
                </c:pt>
                <c:pt idx="59">
                  <c:v>2.0854406116754681E-2</c:v>
                </c:pt>
                <c:pt idx="60">
                  <c:v>2.0854406116754681E-2</c:v>
                </c:pt>
                <c:pt idx="61">
                  <c:v>2.0854406116754681E-2</c:v>
                </c:pt>
                <c:pt idx="62">
                  <c:v>2.0854406116754681E-2</c:v>
                </c:pt>
                <c:pt idx="63">
                  <c:v>2.0854406116754681E-2</c:v>
                </c:pt>
                <c:pt idx="64">
                  <c:v>2.0854406116754681E-2</c:v>
                </c:pt>
                <c:pt idx="65">
                  <c:v>2.0854406116754681E-2</c:v>
                </c:pt>
                <c:pt idx="66">
                  <c:v>2.0854406116754681E-2</c:v>
                </c:pt>
                <c:pt idx="67">
                  <c:v>2.0854406116754681E-2</c:v>
                </c:pt>
                <c:pt idx="68">
                  <c:v>2.0854406116754681E-2</c:v>
                </c:pt>
                <c:pt idx="69">
                  <c:v>2.0854406116754681E-2</c:v>
                </c:pt>
                <c:pt idx="70">
                  <c:v>2.0854406116754681E-2</c:v>
                </c:pt>
                <c:pt idx="71">
                  <c:v>2.0854406116754681E-2</c:v>
                </c:pt>
                <c:pt idx="72">
                  <c:v>2.0854406116754681E-2</c:v>
                </c:pt>
                <c:pt idx="73">
                  <c:v>2.0854406116754681E-2</c:v>
                </c:pt>
                <c:pt idx="74">
                  <c:v>2.0854406116754681E-2</c:v>
                </c:pt>
                <c:pt idx="75">
                  <c:v>2.0854406116754681E-2</c:v>
                </c:pt>
                <c:pt idx="76">
                  <c:v>2.0854406116754681E-2</c:v>
                </c:pt>
                <c:pt idx="77">
                  <c:v>2.0854406116754681E-2</c:v>
                </c:pt>
                <c:pt idx="78">
                  <c:v>2.0854406116754681E-2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3.953135706638624E-2</c:v>
                </c:pt>
                <c:pt idx="138">
                  <c:v>3.953135706638624E-2</c:v>
                </c:pt>
                <c:pt idx="139">
                  <c:v>3.953135706638624E-2</c:v>
                </c:pt>
                <c:pt idx="140">
                  <c:v>3.953135706638624E-2</c:v>
                </c:pt>
                <c:pt idx="141">
                  <c:v>3.953135706638624E-2</c:v>
                </c:pt>
                <c:pt idx="142">
                  <c:v>3.953135706638624E-2</c:v>
                </c:pt>
                <c:pt idx="143">
                  <c:v>3.953135706638624E-2</c:v>
                </c:pt>
                <c:pt idx="144">
                  <c:v>3.953135706638624E-2</c:v>
                </c:pt>
                <c:pt idx="145">
                  <c:v>3.953135706638624E-2</c:v>
                </c:pt>
                <c:pt idx="146">
                  <c:v>3.953135706638624E-2</c:v>
                </c:pt>
                <c:pt idx="147">
                  <c:v>3.953135706638624E-2</c:v>
                </c:pt>
                <c:pt idx="148">
                  <c:v>3.953135706638624E-2</c:v>
                </c:pt>
                <c:pt idx="149">
                  <c:v>3.953135706638624E-2</c:v>
                </c:pt>
                <c:pt idx="150">
                  <c:v>4.8437877550003526E-2</c:v>
                </c:pt>
                <c:pt idx="151">
                  <c:v>4.8437877550003526E-2</c:v>
                </c:pt>
                <c:pt idx="152">
                  <c:v>4.8437877550003526E-2</c:v>
                </c:pt>
                <c:pt idx="153">
                  <c:v>4.8437877550003526E-2</c:v>
                </c:pt>
                <c:pt idx="154">
                  <c:v>4.8437877550003526E-2</c:v>
                </c:pt>
                <c:pt idx="155">
                  <c:v>4.8437877550003526E-2</c:v>
                </c:pt>
                <c:pt idx="156">
                  <c:v>4.8437877550003526E-2</c:v>
                </c:pt>
                <c:pt idx="157">
                  <c:v>4.8437877550003526E-2</c:v>
                </c:pt>
                <c:pt idx="158">
                  <c:v>4.8437877550003526E-2</c:v>
                </c:pt>
                <c:pt idx="159">
                  <c:v>4.8437877550003526E-2</c:v>
                </c:pt>
                <c:pt idx="160">
                  <c:v>4.8437877550003526E-2</c:v>
                </c:pt>
                <c:pt idx="161">
                  <c:v>4.8437877550003526E-2</c:v>
                </c:pt>
                <c:pt idx="162">
                  <c:v>4.8437877550003526E-2</c:v>
                </c:pt>
                <c:pt idx="163">
                  <c:v>4.8437877550003526E-2</c:v>
                </c:pt>
                <c:pt idx="164">
                  <c:v>4.8437877550003526E-2</c:v>
                </c:pt>
                <c:pt idx="165">
                  <c:v>4.8437877550003526E-2</c:v>
                </c:pt>
                <c:pt idx="166">
                  <c:v>4.8437877550003526E-2</c:v>
                </c:pt>
                <c:pt idx="167">
                  <c:v>4.8437877550003526E-2</c:v>
                </c:pt>
                <c:pt idx="168">
                  <c:v>4.8437877550003526E-2</c:v>
                </c:pt>
                <c:pt idx="169">
                  <c:v>4.8437877550003526E-2</c:v>
                </c:pt>
                <c:pt idx="170">
                  <c:v>5.8181733536858578E-2</c:v>
                </c:pt>
                <c:pt idx="171">
                  <c:v>5.8181733536858578E-2</c:v>
                </c:pt>
                <c:pt idx="172">
                  <c:v>5.8181733536858578E-2</c:v>
                </c:pt>
                <c:pt idx="173">
                  <c:v>5.8181733536858578E-2</c:v>
                </c:pt>
                <c:pt idx="174">
                  <c:v>5.8181733536858578E-2</c:v>
                </c:pt>
                <c:pt idx="175">
                  <c:v>5.8181733536858578E-2</c:v>
                </c:pt>
                <c:pt idx="176">
                  <c:v>5.8181733536858578E-2</c:v>
                </c:pt>
                <c:pt idx="177">
                  <c:v>5.8181733536858578E-2</c:v>
                </c:pt>
                <c:pt idx="178">
                  <c:v>5.8181733536858578E-2</c:v>
                </c:pt>
                <c:pt idx="179">
                  <c:v>5.8181733536858578E-2</c:v>
                </c:pt>
                <c:pt idx="180">
                  <c:v>6.6946044645515679E-2</c:v>
                </c:pt>
                <c:pt idx="181">
                  <c:v>6.6946044645515679E-2</c:v>
                </c:pt>
                <c:pt idx="182">
                  <c:v>6.6946044645515679E-2</c:v>
                </c:pt>
                <c:pt idx="183">
                  <c:v>6.6946044645515679E-2</c:v>
                </c:pt>
                <c:pt idx="184">
                  <c:v>6.6946044645515679E-2</c:v>
                </c:pt>
                <c:pt idx="185">
                  <c:v>6.6946044645515679E-2</c:v>
                </c:pt>
                <c:pt idx="186">
                  <c:v>6.6946044645515679E-2</c:v>
                </c:pt>
                <c:pt idx="187">
                  <c:v>6.6946044645515679E-2</c:v>
                </c:pt>
                <c:pt idx="188">
                  <c:v>6.6946044645515679E-2</c:v>
                </c:pt>
                <c:pt idx="189">
                  <c:v>6.6946044645515679E-2</c:v>
                </c:pt>
                <c:pt idx="190">
                  <c:v>6.6946044645515679E-2</c:v>
                </c:pt>
                <c:pt idx="191">
                  <c:v>6.6946044645515679E-2</c:v>
                </c:pt>
                <c:pt idx="192">
                  <c:v>6.6946044645515679E-2</c:v>
                </c:pt>
                <c:pt idx="193">
                  <c:v>6.6946044645515679E-2</c:v>
                </c:pt>
                <c:pt idx="194">
                  <c:v>6.6946044645515679E-2</c:v>
                </c:pt>
                <c:pt idx="195">
                  <c:v>6.6946044645515679E-2</c:v>
                </c:pt>
                <c:pt idx="196">
                  <c:v>6.6946044645515679E-2</c:v>
                </c:pt>
                <c:pt idx="197">
                  <c:v>6.6946044645515679E-2</c:v>
                </c:pt>
                <c:pt idx="198">
                  <c:v>6.6946044645515679E-2</c:v>
                </c:pt>
                <c:pt idx="199">
                  <c:v>6.6946044645515679E-2</c:v>
                </c:pt>
                <c:pt idx="200">
                  <c:v>6.6946044645515679E-2</c:v>
                </c:pt>
                <c:pt idx="201">
                  <c:v>6.6946044645515679E-2</c:v>
                </c:pt>
                <c:pt idx="202">
                  <c:v>6.6946044645515679E-2</c:v>
                </c:pt>
                <c:pt idx="203">
                  <c:v>6.6946044645515679E-2</c:v>
                </c:pt>
                <c:pt idx="204">
                  <c:v>6.6946044645515679E-2</c:v>
                </c:pt>
                <c:pt idx="205">
                  <c:v>6.6946044645515679E-2</c:v>
                </c:pt>
                <c:pt idx="206">
                  <c:v>6.6946044645515679E-2</c:v>
                </c:pt>
                <c:pt idx="207">
                  <c:v>6.6946044645515679E-2</c:v>
                </c:pt>
                <c:pt idx="208">
                  <c:v>6.6946044645515679E-2</c:v>
                </c:pt>
                <c:pt idx="209">
                  <c:v>6.6946044645515679E-2</c:v>
                </c:pt>
                <c:pt idx="210">
                  <c:v>6.6946044645515679E-2</c:v>
                </c:pt>
                <c:pt idx="211">
                  <c:v>6.6946044645515679E-2</c:v>
                </c:pt>
                <c:pt idx="212">
                  <c:v>6.6946044645515679E-2</c:v>
                </c:pt>
                <c:pt idx="213">
                  <c:v>6.6946044645515679E-2</c:v>
                </c:pt>
                <c:pt idx="214">
                  <c:v>6.6946044645515679E-2</c:v>
                </c:pt>
                <c:pt idx="215">
                  <c:v>6.6946044645515679E-2</c:v>
                </c:pt>
                <c:pt idx="216">
                  <c:v>6.6946044645515679E-2</c:v>
                </c:pt>
                <c:pt idx="217">
                  <c:v>6.6946044645515679E-2</c:v>
                </c:pt>
                <c:pt idx="218">
                  <c:v>6.6946044645515679E-2</c:v>
                </c:pt>
                <c:pt idx="219">
                  <c:v>6.6946044645515679E-2</c:v>
                </c:pt>
                <c:pt idx="220">
                  <c:v>6.6946044645515679E-2</c:v>
                </c:pt>
                <c:pt idx="221">
                  <c:v>6.6946044645515679E-2</c:v>
                </c:pt>
                <c:pt idx="222">
                  <c:v>6.6946044645515679E-2</c:v>
                </c:pt>
                <c:pt idx="223">
                  <c:v>6.6946044645515679E-2</c:v>
                </c:pt>
                <c:pt idx="224">
                  <c:v>6.6946044645515679E-2</c:v>
                </c:pt>
                <c:pt idx="225">
                  <c:v>6.6946044645515679E-2</c:v>
                </c:pt>
                <c:pt idx="226">
                  <c:v>6.6946044645515679E-2</c:v>
                </c:pt>
                <c:pt idx="227">
                  <c:v>6.6946044645515679E-2</c:v>
                </c:pt>
                <c:pt idx="228">
                  <c:v>6.6946044645515679E-2</c:v>
                </c:pt>
                <c:pt idx="229">
                  <c:v>6.6946044645515679E-2</c:v>
                </c:pt>
                <c:pt idx="230">
                  <c:v>6.6946044645515679E-2</c:v>
                </c:pt>
                <c:pt idx="231">
                  <c:v>0.10264203421885416</c:v>
                </c:pt>
                <c:pt idx="232">
                  <c:v>0.10264203421885416</c:v>
                </c:pt>
                <c:pt idx="233">
                  <c:v>0.10264203421885416</c:v>
                </c:pt>
                <c:pt idx="234">
                  <c:v>0.10264203421885416</c:v>
                </c:pt>
                <c:pt idx="235">
                  <c:v>0.10264203421885416</c:v>
                </c:pt>
                <c:pt idx="236">
                  <c:v>0.10264203421885416</c:v>
                </c:pt>
                <c:pt idx="237">
                  <c:v>0.10264203421885416</c:v>
                </c:pt>
                <c:pt idx="238">
                  <c:v>0.10264203421885416</c:v>
                </c:pt>
                <c:pt idx="239">
                  <c:v>0.10264203421885416</c:v>
                </c:pt>
                <c:pt idx="240">
                  <c:v>0.10264203421885416</c:v>
                </c:pt>
                <c:pt idx="241">
                  <c:v>0.10264203421885416</c:v>
                </c:pt>
                <c:pt idx="242">
                  <c:v>0.10264203421885416</c:v>
                </c:pt>
                <c:pt idx="243">
                  <c:v>0.10264203421885416</c:v>
                </c:pt>
                <c:pt idx="244">
                  <c:v>0.10264203421885416</c:v>
                </c:pt>
                <c:pt idx="245">
                  <c:v>0.10264203421885416</c:v>
                </c:pt>
                <c:pt idx="246">
                  <c:v>0.10264203421885416</c:v>
                </c:pt>
                <c:pt idx="247">
                  <c:v>0.10264203421885416</c:v>
                </c:pt>
                <c:pt idx="248">
                  <c:v>0.10264203421885416</c:v>
                </c:pt>
                <c:pt idx="249">
                  <c:v>0.10264203421885416</c:v>
                </c:pt>
                <c:pt idx="250">
                  <c:v>0.10264203421885416</c:v>
                </c:pt>
                <c:pt idx="251">
                  <c:v>0.10264203421885416</c:v>
                </c:pt>
                <c:pt idx="252">
                  <c:v>0.10264203421885416</c:v>
                </c:pt>
                <c:pt idx="253">
                  <c:v>0.10264203421885416</c:v>
                </c:pt>
                <c:pt idx="254">
                  <c:v>0.10264203421885416</c:v>
                </c:pt>
                <c:pt idx="255">
                  <c:v>0.10264203421885416</c:v>
                </c:pt>
                <c:pt idx="256">
                  <c:v>0.10264203421885416</c:v>
                </c:pt>
                <c:pt idx="257">
                  <c:v>0.10264203421885416</c:v>
                </c:pt>
                <c:pt idx="258">
                  <c:v>0.10264203421885416</c:v>
                </c:pt>
                <c:pt idx="259">
                  <c:v>0.10264203421885416</c:v>
                </c:pt>
                <c:pt idx="260">
                  <c:v>0.10264203421885416</c:v>
                </c:pt>
                <c:pt idx="261">
                  <c:v>0.10264203421885416</c:v>
                </c:pt>
                <c:pt idx="262">
                  <c:v>0.10264203421885416</c:v>
                </c:pt>
                <c:pt idx="263">
                  <c:v>0.10264203421885416</c:v>
                </c:pt>
                <c:pt idx="264">
                  <c:v>0.10264203421885416</c:v>
                </c:pt>
                <c:pt idx="265">
                  <c:v>0.10264203421885416</c:v>
                </c:pt>
                <c:pt idx="266">
                  <c:v>0.10264203421885416</c:v>
                </c:pt>
                <c:pt idx="267">
                  <c:v>0.10264203421885416</c:v>
                </c:pt>
                <c:pt idx="268">
                  <c:v>0.10264203421885416</c:v>
                </c:pt>
                <c:pt idx="269">
                  <c:v>0.10264203421885416</c:v>
                </c:pt>
                <c:pt idx="270">
                  <c:v>0.10264203421885416</c:v>
                </c:pt>
                <c:pt idx="271">
                  <c:v>0.12308714567146285</c:v>
                </c:pt>
                <c:pt idx="272">
                  <c:v>0.12308714567146285</c:v>
                </c:pt>
                <c:pt idx="273">
                  <c:v>0.12308714567146285</c:v>
                </c:pt>
                <c:pt idx="274">
                  <c:v>0.12308714567146285</c:v>
                </c:pt>
                <c:pt idx="275">
                  <c:v>0.12308714567146285</c:v>
                </c:pt>
                <c:pt idx="276">
                  <c:v>0.12308714567146285</c:v>
                </c:pt>
                <c:pt idx="277">
                  <c:v>0.12308714567146285</c:v>
                </c:pt>
                <c:pt idx="278">
                  <c:v>0.12308714567146285</c:v>
                </c:pt>
                <c:pt idx="279">
                  <c:v>0.12308714567146285</c:v>
                </c:pt>
                <c:pt idx="280">
                  <c:v>0.12308714567146285</c:v>
                </c:pt>
                <c:pt idx="281">
                  <c:v>0.12308714567146285</c:v>
                </c:pt>
                <c:pt idx="282">
                  <c:v>0.12308714567146285</c:v>
                </c:pt>
                <c:pt idx="283">
                  <c:v>0.12308714567146285</c:v>
                </c:pt>
                <c:pt idx="284">
                  <c:v>0.12308714567146285</c:v>
                </c:pt>
                <c:pt idx="285">
                  <c:v>0.12308714567146285</c:v>
                </c:pt>
                <c:pt idx="286">
                  <c:v>0.12308714567146285</c:v>
                </c:pt>
                <c:pt idx="287">
                  <c:v>0.12308714567146285</c:v>
                </c:pt>
                <c:pt idx="288">
                  <c:v>0.12308714567146285</c:v>
                </c:pt>
                <c:pt idx="289">
                  <c:v>0.12308714567146285</c:v>
                </c:pt>
                <c:pt idx="290">
                  <c:v>0.12308714567146285</c:v>
                </c:pt>
                <c:pt idx="291">
                  <c:v>0.12666811659059909</c:v>
                </c:pt>
                <c:pt idx="292">
                  <c:v>0.12666811659059909</c:v>
                </c:pt>
                <c:pt idx="293">
                  <c:v>0.12666811659059909</c:v>
                </c:pt>
                <c:pt idx="294">
                  <c:v>0.12666811659059909</c:v>
                </c:pt>
                <c:pt idx="295">
                  <c:v>0.12666811659059909</c:v>
                </c:pt>
                <c:pt idx="296">
                  <c:v>0.12666811659059909</c:v>
                </c:pt>
                <c:pt idx="297">
                  <c:v>0.12666811659059909</c:v>
                </c:pt>
                <c:pt idx="298">
                  <c:v>0.12666811659059909</c:v>
                </c:pt>
                <c:pt idx="299">
                  <c:v>0.12666811659059909</c:v>
                </c:pt>
                <c:pt idx="300">
                  <c:v>0.15100172075045235</c:v>
                </c:pt>
                <c:pt idx="301">
                  <c:v>0.15100172075045235</c:v>
                </c:pt>
                <c:pt idx="302">
                  <c:v>0.15100172075045235</c:v>
                </c:pt>
                <c:pt idx="303">
                  <c:v>0.15100172075045235</c:v>
                </c:pt>
                <c:pt idx="304">
                  <c:v>0.15100172075045235</c:v>
                </c:pt>
                <c:pt idx="305">
                  <c:v>0.15100172075045235</c:v>
                </c:pt>
                <c:pt idx="306">
                  <c:v>0.15100172075045235</c:v>
                </c:pt>
                <c:pt idx="307">
                  <c:v>0.15100172075045235</c:v>
                </c:pt>
                <c:pt idx="308">
                  <c:v>0.15100172075045235</c:v>
                </c:pt>
                <c:pt idx="309">
                  <c:v>0.15100172075045235</c:v>
                </c:pt>
                <c:pt idx="310">
                  <c:v>0.15100172075045235</c:v>
                </c:pt>
                <c:pt idx="311">
                  <c:v>0.15100172075045235</c:v>
                </c:pt>
                <c:pt idx="312">
                  <c:v>0.15100172075045235</c:v>
                </c:pt>
                <c:pt idx="313">
                  <c:v>0.15100172075045235</c:v>
                </c:pt>
                <c:pt idx="314">
                  <c:v>0.15100172075045235</c:v>
                </c:pt>
                <c:pt idx="315">
                  <c:v>0.15100172075045235</c:v>
                </c:pt>
                <c:pt idx="316">
                  <c:v>0.15100172075045235</c:v>
                </c:pt>
                <c:pt idx="317">
                  <c:v>0.15100172075045235</c:v>
                </c:pt>
                <c:pt idx="318">
                  <c:v>0.15100172075045235</c:v>
                </c:pt>
                <c:pt idx="319">
                  <c:v>0.15100172075045235</c:v>
                </c:pt>
                <c:pt idx="320">
                  <c:v>0.15100172075045235</c:v>
                </c:pt>
                <c:pt idx="321">
                  <c:v>0.15100172075045235</c:v>
                </c:pt>
                <c:pt idx="322">
                  <c:v>0.15100172075045235</c:v>
                </c:pt>
                <c:pt idx="323">
                  <c:v>0.15100172075045235</c:v>
                </c:pt>
                <c:pt idx="324">
                  <c:v>0.15100172075045235</c:v>
                </c:pt>
                <c:pt idx="325">
                  <c:v>0.15100172075045235</c:v>
                </c:pt>
                <c:pt idx="326">
                  <c:v>0.15100172075045235</c:v>
                </c:pt>
                <c:pt idx="327">
                  <c:v>0.15100172075045235</c:v>
                </c:pt>
                <c:pt idx="328">
                  <c:v>0.15100172075045235</c:v>
                </c:pt>
                <c:pt idx="329">
                  <c:v>0.15100172075045235</c:v>
                </c:pt>
                <c:pt idx="330">
                  <c:v>0.15100172075045235</c:v>
                </c:pt>
                <c:pt idx="331">
                  <c:v>0.15100172075045235</c:v>
                </c:pt>
                <c:pt idx="332">
                  <c:v>0.15100172075045235</c:v>
                </c:pt>
                <c:pt idx="333">
                  <c:v>0.15100172075045235</c:v>
                </c:pt>
                <c:pt idx="334">
                  <c:v>0.15100172075045235</c:v>
                </c:pt>
                <c:pt idx="335">
                  <c:v>0.15100172075045235</c:v>
                </c:pt>
                <c:pt idx="336">
                  <c:v>0.15100172075045235</c:v>
                </c:pt>
                <c:pt idx="337">
                  <c:v>0.15100172075045235</c:v>
                </c:pt>
                <c:pt idx="338">
                  <c:v>0.15100172075045235</c:v>
                </c:pt>
                <c:pt idx="339">
                  <c:v>0.15100172075045235</c:v>
                </c:pt>
                <c:pt idx="340">
                  <c:v>0.15100172075045235</c:v>
                </c:pt>
                <c:pt idx="341">
                  <c:v>0.15100172075045235</c:v>
                </c:pt>
                <c:pt idx="342">
                  <c:v>0.15100172075045235</c:v>
                </c:pt>
                <c:pt idx="343">
                  <c:v>0.15100172075045235</c:v>
                </c:pt>
                <c:pt idx="344">
                  <c:v>0.15100172075045235</c:v>
                </c:pt>
                <c:pt idx="345">
                  <c:v>0.15100172075045235</c:v>
                </c:pt>
                <c:pt idx="346">
                  <c:v>0.15100172075045235</c:v>
                </c:pt>
                <c:pt idx="347">
                  <c:v>0.15100172075045235</c:v>
                </c:pt>
                <c:pt idx="348">
                  <c:v>0.15100172075045235</c:v>
                </c:pt>
                <c:pt idx="349">
                  <c:v>0.15100172075045235</c:v>
                </c:pt>
                <c:pt idx="350">
                  <c:v>0.15100172075045235</c:v>
                </c:pt>
                <c:pt idx="351">
                  <c:v>0.15100172075045235</c:v>
                </c:pt>
                <c:pt idx="352">
                  <c:v>0.15100172075045235</c:v>
                </c:pt>
                <c:pt idx="353">
                  <c:v>0.15100172075045235</c:v>
                </c:pt>
                <c:pt idx="354">
                  <c:v>0.15100172075045235</c:v>
                </c:pt>
                <c:pt idx="355">
                  <c:v>0.15100172075045235</c:v>
                </c:pt>
                <c:pt idx="356">
                  <c:v>0.15100172075045235</c:v>
                </c:pt>
                <c:pt idx="357">
                  <c:v>0.15539189653047311</c:v>
                </c:pt>
                <c:pt idx="358">
                  <c:v>0.15539189653047311</c:v>
                </c:pt>
                <c:pt idx="359">
                  <c:v>0.15539189653047311</c:v>
                </c:pt>
                <c:pt idx="360">
                  <c:v>0.15539189653047311</c:v>
                </c:pt>
                <c:pt idx="361">
                  <c:v>0.15539189653047311</c:v>
                </c:pt>
                <c:pt idx="362">
                  <c:v>0.15539189653047311</c:v>
                </c:pt>
                <c:pt idx="363">
                  <c:v>0.15539189653047311</c:v>
                </c:pt>
                <c:pt idx="364">
                  <c:v>0.15539189653047311</c:v>
                </c:pt>
                <c:pt idx="365">
                  <c:v>0.15539189653047311</c:v>
                </c:pt>
                <c:pt idx="366">
                  <c:v>0.15539189653047311</c:v>
                </c:pt>
                <c:pt idx="367">
                  <c:v>0.15539189653047311</c:v>
                </c:pt>
                <c:pt idx="368">
                  <c:v>0.15539189653047311</c:v>
                </c:pt>
                <c:pt idx="369">
                  <c:v>0.15539189653047311</c:v>
                </c:pt>
                <c:pt idx="370">
                  <c:v>0.15539189653047311</c:v>
                </c:pt>
                <c:pt idx="371">
                  <c:v>0.16257718081665568</c:v>
                </c:pt>
                <c:pt idx="372">
                  <c:v>0.16257718081665568</c:v>
                </c:pt>
                <c:pt idx="373">
                  <c:v>0.16257718081665568</c:v>
                </c:pt>
                <c:pt idx="374">
                  <c:v>0.16257718081665568</c:v>
                </c:pt>
                <c:pt idx="375">
                  <c:v>0.16257718081665568</c:v>
                </c:pt>
                <c:pt idx="376">
                  <c:v>0.16257718081665568</c:v>
                </c:pt>
                <c:pt idx="377">
                  <c:v>0.16257718081665568</c:v>
                </c:pt>
                <c:pt idx="378">
                  <c:v>0.16257718081665568</c:v>
                </c:pt>
                <c:pt idx="379">
                  <c:v>0.16257718081665568</c:v>
                </c:pt>
                <c:pt idx="380">
                  <c:v>0.16257718081665568</c:v>
                </c:pt>
                <c:pt idx="381">
                  <c:v>0.16257718081665568</c:v>
                </c:pt>
                <c:pt idx="382">
                  <c:v>0.16257718081665568</c:v>
                </c:pt>
                <c:pt idx="383">
                  <c:v>0.16257718081665568</c:v>
                </c:pt>
                <c:pt idx="384">
                  <c:v>0.16257718081665568</c:v>
                </c:pt>
                <c:pt idx="385">
                  <c:v>0.16257718081665568</c:v>
                </c:pt>
                <c:pt idx="386">
                  <c:v>0.16257718081665568</c:v>
                </c:pt>
                <c:pt idx="387">
                  <c:v>0.16257718081665568</c:v>
                </c:pt>
                <c:pt idx="388">
                  <c:v>0.16257718081665568</c:v>
                </c:pt>
                <c:pt idx="389">
                  <c:v>0.16257718081665568</c:v>
                </c:pt>
                <c:pt idx="390">
                  <c:v>0.16257718081665568</c:v>
                </c:pt>
                <c:pt idx="391">
                  <c:v>0.16257718081665568</c:v>
                </c:pt>
                <c:pt idx="392">
                  <c:v>0.16257718081665568</c:v>
                </c:pt>
                <c:pt idx="393">
                  <c:v>0.16257718081665568</c:v>
                </c:pt>
                <c:pt idx="394">
                  <c:v>0.16257718081665568</c:v>
                </c:pt>
                <c:pt idx="395">
                  <c:v>0.16257718081665568</c:v>
                </c:pt>
                <c:pt idx="396">
                  <c:v>0.16257718081665568</c:v>
                </c:pt>
                <c:pt idx="397">
                  <c:v>0.16257718081665568</c:v>
                </c:pt>
                <c:pt idx="398">
                  <c:v>0.16257718081665568</c:v>
                </c:pt>
                <c:pt idx="399">
                  <c:v>0.16257718081665568</c:v>
                </c:pt>
                <c:pt idx="400">
                  <c:v>0.16257718081665568</c:v>
                </c:pt>
                <c:pt idx="401">
                  <c:v>0.16810934097135669</c:v>
                </c:pt>
                <c:pt idx="402">
                  <c:v>0.16810934097135669</c:v>
                </c:pt>
                <c:pt idx="403">
                  <c:v>0.16810934097135669</c:v>
                </c:pt>
                <c:pt idx="404">
                  <c:v>0.16810934097135669</c:v>
                </c:pt>
                <c:pt idx="405">
                  <c:v>0.16810934097135669</c:v>
                </c:pt>
                <c:pt idx="406">
                  <c:v>0.16810934097135669</c:v>
                </c:pt>
                <c:pt idx="407">
                  <c:v>0.16810934097135669</c:v>
                </c:pt>
                <c:pt idx="408">
                  <c:v>0.16810934097135669</c:v>
                </c:pt>
                <c:pt idx="409">
                  <c:v>0.16810934097135669</c:v>
                </c:pt>
                <c:pt idx="410">
                  <c:v>0.16810934097135669</c:v>
                </c:pt>
                <c:pt idx="411">
                  <c:v>0.16810934097135669</c:v>
                </c:pt>
                <c:pt idx="412">
                  <c:v>0.16810934097135669</c:v>
                </c:pt>
                <c:pt idx="413">
                  <c:v>0.16810934097135669</c:v>
                </c:pt>
                <c:pt idx="414">
                  <c:v>0.16810934097135669</c:v>
                </c:pt>
                <c:pt idx="415">
                  <c:v>0.16810934097135669</c:v>
                </c:pt>
                <c:pt idx="416">
                  <c:v>0.16810934097135669</c:v>
                </c:pt>
                <c:pt idx="417">
                  <c:v>0.16810934097135669</c:v>
                </c:pt>
                <c:pt idx="418">
                  <c:v>0.16933475963420802</c:v>
                </c:pt>
                <c:pt idx="419">
                  <c:v>0.16933475963420802</c:v>
                </c:pt>
                <c:pt idx="420">
                  <c:v>0.16933475963420802</c:v>
                </c:pt>
                <c:pt idx="421">
                  <c:v>0.16933475963420802</c:v>
                </c:pt>
                <c:pt idx="422">
                  <c:v>0.16933475963420802</c:v>
                </c:pt>
                <c:pt idx="423">
                  <c:v>0.16933475963420802</c:v>
                </c:pt>
                <c:pt idx="424">
                  <c:v>0.16933475963420802</c:v>
                </c:pt>
                <c:pt idx="425">
                  <c:v>0.16933475963420802</c:v>
                </c:pt>
                <c:pt idx="426">
                  <c:v>0.16933475963420802</c:v>
                </c:pt>
                <c:pt idx="427">
                  <c:v>0.16933475963420802</c:v>
                </c:pt>
                <c:pt idx="428">
                  <c:v>0.16933475963420802</c:v>
                </c:pt>
                <c:pt idx="429">
                  <c:v>0.16933475963420802</c:v>
                </c:pt>
                <c:pt idx="430">
                  <c:v>0.18276863766864096</c:v>
                </c:pt>
                <c:pt idx="431">
                  <c:v>0.18276863766864096</c:v>
                </c:pt>
                <c:pt idx="432">
                  <c:v>0.18276863766864096</c:v>
                </c:pt>
                <c:pt idx="433">
                  <c:v>0.18276863766864096</c:v>
                </c:pt>
                <c:pt idx="434">
                  <c:v>0.18276863766864096</c:v>
                </c:pt>
                <c:pt idx="435">
                  <c:v>0.18276863766864096</c:v>
                </c:pt>
                <c:pt idx="436">
                  <c:v>0.18276863766864096</c:v>
                </c:pt>
                <c:pt idx="437">
                  <c:v>0.18276863766864096</c:v>
                </c:pt>
                <c:pt idx="438">
                  <c:v>0.18276863766864096</c:v>
                </c:pt>
                <c:pt idx="439">
                  <c:v>0.18276863766864096</c:v>
                </c:pt>
                <c:pt idx="440">
                  <c:v>0.18276863766864096</c:v>
                </c:pt>
                <c:pt idx="441">
                  <c:v>0.18276863766864096</c:v>
                </c:pt>
                <c:pt idx="442">
                  <c:v>0.18276863766864096</c:v>
                </c:pt>
                <c:pt idx="443">
                  <c:v>0.18276863766864096</c:v>
                </c:pt>
                <c:pt idx="444">
                  <c:v>0.18276863766864096</c:v>
                </c:pt>
                <c:pt idx="445">
                  <c:v>0.18276863766864096</c:v>
                </c:pt>
                <c:pt idx="446">
                  <c:v>0.18276863766864096</c:v>
                </c:pt>
                <c:pt idx="447">
                  <c:v>0.18276863766864096</c:v>
                </c:pt>
                <c:pt idx="448">
                  <c:v>0.18276863766864096</c:v>
                </c:pt>
                <c:pt idx="449">
                  <c:v>0.18276863766864096</c:v>
                </c:pt>
                <c:pt idx="450">
                  <c:v>0.18276863766864096</c:v>
                </c:pt>
                <c:pt idx="451">
                  <c:v>0.18276863766864096</c:v>
                </c:pt>
                <c:pt idx="452">
                  <c:v>0.18276863766864096</c:v>
                </c:pt>
                <c:pt idx="453">
                  <c:v>0.18276863766864096</c:v>
                </c:pt>
                <c:pt idx="454">
                  <c:v>0.18276863766864096</c:v>
                </c:pt>
                <c:pt idx="455">
                  <c:v>0.18276863766864096</c:v>
                </c:pt>
                <c:pt idx="456">
                  <c:v>0.18276863766864096</c:v>
                </c:pt>
                <c:pt idx="457">
                  <c:v>0.18276863766864096</c:v>
                </c:pt>
                <c:pt idx="458">
                  <c:v>0.18276863766864096</c:v>
                </c:pt>
                <c:pt idx="459">
                  <c:v>0.18276863766864096</c:v>
                </c:pt>
                <c:pt idx="460">
                  <c:v>0.18276863766864096</c:v>
                </c:pt>
                <c:pt idx="461">
                  <c:v>0.18276863766864096</c:v>
                </c:pt>
                <c:pt idx="462">
                  <c:v>0.18276863766864096</c:v>
                </c:pt>
                <c:pt idx="463">
                  <c:v>0.18276863766864096</c:v>
                </c:pt>
                <c:pt idx="464">
                  <c:v>0.18276863766864096</c:v>
                </c:pt>
                <c:pt idx="465">
                  <c:v>0.18276863766864096</c:v>
                </c:pt>
                <c:pt idx="466">
                  <c:v>0.18276863766864096</c:v>
                </c:pt>
                <c:pt idx="467">
                  <c:v>0.18276863766864096</c:v>
                </c:pt>
                <c:pt idx="468">
                  <c:v>0.18276863766864096</c:v>
                </c:pt>
                <c:pt idx="469">
                  <c:v>0.18276863766864096</c:v>
                </c:pt>
                <c:pt idx="470">
                  <c:v>0.18276863766864096</c:v>
                </c:pt>
                <c:pt idx="471">
                  <c:v>0.18276863766864096</c:v>
                </c:pt>
                <c:pt idx="472">
                  <c:v>0.18276863766864096</c:v>
                </c:pt>
                <c:pt idx="473">
                  <c:v>0.18276863766864096</c:v>
                </c:pt>
                <c:pt idx="474">
                  <c:v>0.18276863766864096</c:v>
                </c:pt>
                <c:pt idx="475">
                  <c:v>0.18276863766864096</c:v>
                </c:pt>
                <c:pt idx="476">
                  <c:v>0.18276863766864096</c:v>
                </c:pt>
                <c:pt idx="477">
                  <c:v>0.18276863766864096</c:v>
                </c:pt>
                <c:pt idx="478">
                  <c:v>0.18276863766864096</c:v>
                </c:pt>
                <c:pt idx="479">
                  <c:v>0.18276863766864096</c:v>
                </c:pt>
                <c:pt idx="480">
                  <c:v>0.18276863766864096</c:v>
                </c:pt>
                <c:pt idx="481">
                  <c:v>0.18276863766864096</c:v>
                </c:pt>
                <c:pt idx="482">
                  <c:v>0.18276863766864096</c:v>
                </c:pt>
                <c:pt idx="483">
                  <c:v>0.18276863766864096</c:v>
                </c:pt>
                <c:pt idx="484">
                  <c:v>0.18276863766864096</c:v>
                </c:pt>
                <c:pt idx="485">
                  <c:v>0.18276863766864096</c:v>
                </c:pt>
                <c:pt idx="486">
                  <c:v>0.18276863766864096</c:v>
                </c:pt>
                <c:pt idx="487">
                  <c:v>0.18276863766864096</c:v>
                </c:pt>
                <c:pt idx="488">
                  <c:v>0.18276863766864096</c:v>
                </c:pt>
                <c:pt idx="489">
                  <c:v>0.18276863766864096</c:v>
                </c:pt>
                <c:pt idx="490">
                  <c:v>0.18276863766864096</c:v>
                </c:pt>
                <c:pt idx="491">
                  <c:v>0.18276863766864096</c:v>
                </c:pt>
                <c:pt idx="492">
                  <c:v>0.18276863766864096</c:v>
                </c:pt>
                <c:pt idx="493">
                  <c:v>0.18276863766864096</c:v>
                </c:pt>
                <c:pt idx="494">
                  <c:v>0.18276863766864096</c:v>
                </c:pt>
                <c:pt idx="495">
                  <c:v>0.18276863766864096</c:v>
                </c:pt>
                <c:pt idx="496">
                  <c:v>0.18276863766864096</c:v>
                </c:pt>
                <c:pt idx="497">
                  <c:v>0.18276863766864096</c:v>
                </c:pt>
                <c:pt idx="498">
                  <c:v>0.18276863766864096</c:v>
                </c:pt>
                <c:pt idx="499">
                  <c:v>0.18276863766864096</c:v>
                </c:pt>
                <c:pt idx="500">
                  <c:v>0.18276863766864096</c:v>
                </c:pt>
                <c:pt idx="501">
                  <c:v>0.18276863766864096</c:v>
                </c:pt>
                <c:pt idx="502">
                  <c:v>0.18276863766864096</c:v>
                </c:pt>
                <c:pt idx="503">
                  <c:v>0.18276863766864096</c:v>
                </c:pt>
                <c:pt idx="504">
                  <c:v>0.18276863766864096</c:v>
                </c:pt>
                <c:pt idx="505">
                  <c:v>0.18276863766864096</c:v>
                </c:pt>
                <c:pt idx="506">
                  <c:v>0.18276863766864096</c:v>
                </c:pt>
                <c:pt idx="507">
                  <c:v>0.18276863766864096</c:v>
                </c:pt>
                <c:pt idx="508">
                  <c:v>0.18276863766864096</c:v>
                </c:pt>
                <c:pt idx="509">
                  <c:v>0.18276863766864096</c:v>
                </c:pt>
                <c:pt idx="510">
                  <c:v>0.18276863766864096</c:v>
                </c:pt>
                <c:pt idx="511">
                  <c:v>0.18276863766864096</c:v>
                </c:pt>
                <c:pt idx="512">
                  <c:v>0.18276863766864096</c:v>
                </c:pt>
                <c:pt idx="513">
                  <c:v>0.18276863766864096</c:v>
                </c:pt>
                <c:pt idx="514">
                  <c:v>0.18276863766864096</c:v>
                </c:pt>
                <c:pt idx="515">
                  <c:v>0.18276863766864096</c:v>
                </c:pt>
                <c:pt idx="516">
                  <c:v>0.18276863766864096</c:v>
                </c:pt>
                <c:pt idx="517">
                  <c:v>0.18276863766864096</c:v>
                </c:pt>
                <c:pt idx="518">
                  <c:v>0.18850980251078345</c:v>
                </c:pt>
                <c:pt idx="519">
                  <c:v>0.18850980251078345</c:v>
                </c:pt>
                <c:pt idx="520">
                  <c:v>0.18850980251078345</c:v>
                </c:pt>
                <c:pt idx="521">
                  <c:v>0.18850980251078345</c:v>
                </c:pt>
                <c:pt idx="522">
                  <c:v>0.18850980251078345</c:v>
                </c:pt>
                <c:pt idx="523">
                  <c:v>0.18850980251078345</c:v>
                </c:pt>
                <c:pt idx="524">
                  <c:v>0.18850980251078345</c:v>
                </c:pt>
                <c:pt idx="525">
                  <c:v>0.18850980251078345</c:v>
                </c:pt>
                <c:pt idx="526">
                  <c:v>0.18850980251078345</c:v>
                </c:pt>
                <c:pt idx="527">
                  <c:v>0.18850980251078345</c:v>
                </c:pt>
                <c:pt idx="528">
                  <c:v>0.18850980251078345</c:v>
                </c:pt>
                <c:pt idx="529">
                  <c:v>0.18850980251078345</c:v>
                </c:pt>
                <c:pt idx="530">
                  <c:v>0.18850980251078345</c:v>
                </c:pt>
                <c:pt idx="531">
                  <c:v>0.18850980251078345</c:v>
                </c:pt>
                <c:pt idx="532">
                  <c:v>0.18850980251078345</c:v>
                </c:pt>
                <c:pt idx="533">
                  <c:v>0.18850980251078345</c:v>
                </c:pt>
                <c:pt idx="534">
                  <c:v>0.18850980251078345</c:v>
                </c:pt>
                <c:pt idx="535">
                  <c:v>0.18850980251078345</c:v>
                </c:pt>
                <c:pt idx="536">
                  <c:v>0.18850980251078345</c:v>
                </c:pt>
                <c:pt idx="537">
                  <c:v>0.18850980251078345</c:v>
                </c:pt>
                <c:pt idx="538">
                  <c:v>0.18850980251078345</c:v>
                </c:pt>
                <c:pt idx="539">
                  <c:v>0.18850980251078345</c:v>
                </c:pt>
                <c:pt idx="540">
                  <c:v>0.18850980251078345</c:v>
                </c:pt>
                <c:pt idx="541">
                  <c:v>0.18850980251078345</c:v>
                </c:pt>
                <c:pt idx="542">
                  <c:v>0.19364083167601343</c:v>
                </c:pt>
                <c:pt idx="543">
                  <c:v>0.19364083167601343</c:v>
                </c:pt>
                <c:pt idx="544">
                  <c:v>0.19364083167601343</c:v>
                </c:pt>
                <c:pt idx="545">
                  <c:v>0.19364083167601343</c:v>
                </c:pt>
                <c:pt idx="546">
                  <c:v>0.19364083167601343</c:v>
                </c:pt>
                <c:pt idx="547">
                  <c:v>0.19364083167601343</c:v>
                </c:pt>
                <c:pt idx="548">
                  <c:v>0.19364083167601343</c:v>
                </c:pt>
                <c:pt idx="549">
                  <c:v>0.19364083167601343</c:v>
                </c:pt>
                <c:pt idx="550">
                  <c:v>0.19364083167601343</c:v>
                </c:pt>
                <c:pt idx="551">
                  <c:v>0.19364083167601343</c:v>
                </c:pt>
                <c:pt idx="552">
                  <c:v>0.19364083167601343</c:v>
                </c:pt>
                <c:pt idx="553">
                  <c:v>0.19364083167601343</c:v>
                </c:pt>
                <c:pt idx="554">
                  <c:v>0.19364083167601343</c:v>
                </c:pt>
                <c:pt idx="555">
                  <c:v>0.19364083167601343</c:v>
                </c:pt>
                <c:pt idx="556">
                  <c:v>0.19364083167601343</c:v>
                </c:pt>
                <c:pt idx="557">
                  <c:v>0.19364083167601343</c:v>
                </c:pt>
                <c:pt idx="558">
                  <c:v>0.19364083167601343</c:v>
                </c:pt>
                <c:pt idx="559">
                  <c:v>0.19364083167601343</c:v>
                </c:pt>
                <c:pt idx="560">
                  <c:v>0.19364083167601343</c:v>
                </c:pt>
                <c:pt idx="561">
                  <c:v>0.19364083167601343</c:v>
                </c:pt>
                <c:pt idx="562">
                  <c:v>0.19364083167601343</c:v>
                </c:pt>
                <c:pt idx="563">
                  <c:v>0.19710030216115587</c:v>
                </c:pt>
                <c:pt idx="564">
                  <c:v>0.19710030216115587</c:v>
                </c:pt>
                <c:pt idx="565">
                  <c:v>0.19710030216115587</c:v>
                </c:pt>
                <c:pt idx="566">
                  <c:v>0.19710030216115587</c:v>
                </c:pt>
                <c:pt idx="567">
                  <c:v>0.19710030216115587</c:v>
                </c:pt>
                <c:pt idx="568">
                  <c:v>0.19710030216115587</c:v>
                </c:pt>
                <c:pt idx="569">
                  <c:v>0.19710030216115587</c:v>
                </c:pt>
                <c:pt idx="570">
                  <c:v>0.19710030216115587</c:v>
                </c:pt>
                <c:pt idx="571">
                  <c:v>0.19710030216115587</c:v>
                </c:pt>
                <c:pt idx="572">
                  <c:v>0.19710030216115587</c:v>
                </c:pt>
                <c:pt idx="573">
                  <c:v>0.19710030216115587</c:v>
                </c:pt>
                <c:pt idx="574">
                  <c:v>0.19710030216115587</c:v>
                </c:pt>
                <c:pt idx="575">
                  <c:v>0.19710030216115587</c:v>
                </c:pt>
                <c:pt idx="576">
                  <c:v>0.19710030216115587</c:v>
                </c:pt>
                <c:pt idx="577">
                  <c:v>0.19710030216115587</c:v>
                </c:pt>
                <c:pt idx="578">
                  <c:v>0.19710030216115587</c:v>
                </c:pt>
                <c:pt idx="579">
                  <c:v>0.19710030216115587</c:v>
                </c:pt>
                <c:pt idx="580">
                  <c:v>0.19710030216115587</c:v>
                </c:pt>
                <c:pt idx="581">
                  <c:v>0.19710030216115587</c:v>
                </c:pt>
                <c:pt idx="582">
                  <c:v>0.19710030216115587</c:v>
                </c:pt>
                <c:pt idx="583">
                  <c:v>0.19710030216115587</c:v>
                </c:pt>
                <c:pt idx="584">
                  <c:v>0.19710030216115587</c:v>
                </c:pt>
                <c:pt idx="585">
                  <c:v>0.19710030216115587</c:v>
                </c:pt>
                <c:pt idx="586">
                  <c:v>0.19710030216115587</c:v>
                </c:pt>
                <c:pt idx="587">
                  <c:v>0.19710030216115587</c:v>
                </c:pt>
                <c:pt idx="588">
                  <c:v>0.19710030216115587</c:v>
                </c:pt>
                <c:pt idx="589">
                  <c:v>0.19710030216115587</c:v>
                </c:pt>
                <c:pt idx="590">
                  <c:v>0.19710030216115587</c:v>
                </c:pt>
                <c:pt idx="591">
                  <c:v>0.19710030216115587</c:v>
                </c:pt>
                <c:pt idx="592">
                  <c:v>0.19710030216115587</c:v>
                </c:pt>
                <c:pt idx="593">
                  <c:v>0.19710030216115587</c:v>
                </c:pt>
                <c:pt idx="594">
                  <c:v>0.19710030216115587</c:v>
                </c:pt>
                <c:pt idx="595">
                  <c:v>0.19710030216115587</c:v>
                </c:pt>
                <c:pt idx="596">
                  <c:v>0.19710030216115587</c:v>
                </c:pt>
                <c:pt idx="597">
                  <c:v>0.19710030216115587</c:v>
                </c:pt>
                <c:pt idx="598">
                  <c:v>0.19710030216115587</c:v>
                </c:pt>
                <c:pt idx="599">
                  <c:v>0.19710030216115587</c:v>
                </c:pt>
                <c:pt idx="600">
                  <c:v>0.19710030216115587</c:v>
                </c:pt>
                <c:pt idx="601">
                  <c:v>0.19710030216115587</c:v>
                </c:pt>
                <c:pt idx="602">
                  <c:v>0.19710030216115587</c:v>
                </c:pt>
                <c:pt idx="603">
                  <c:v>0.19710030216115587</c:v>
                </c:pt>
                <c:pt idx="604">
                  <c:v>0.19710030216115587</c:v>
                </c:pt>
                <c:pt idx="605">
                  <c:v>0.19710030216115587</c:v>
                </c:pt>
                <c:pt idx="606">
                  <c:v>0.19710030216115587</c:v>
                </c:pt>
                <c:pt idx="607">
                  <c:v>0.19710030216115587</c:v>
                </c:pt>
                <c:pt idx="608">
                  <c:v>0.19710030216115587</c:v>
                </c:pt>
                <c:pt idx="609">
                  <c:v>0.19710030216115587</c:v>
                </c:pt>
                <c:pt idx="610">
                  <c:v>0.19710030216115587</c:v>
                </c:pt>
                <c:pt idx="611">
                  <c:v>0.19710030216115587</c:v>
                </c:pt>
                <c:pt idx="612">
                  <c:v>0.19710030216115587</c:v>
                </c:pt>
                <c:pt idx="613">
                  <c:v>0.19710030216115587</c:v>
                </c:pt>
                <c:pt idx="614">
                  <c:v>0.20199862507645103</c:v>
                </c:pt>
                <c:pt idx="615">
                  <c:v>0.20199862507645103</c:v>
                </c:pt>
                <c:pt idx="616">
                  <c:v>0.20199862507645103</c:v>
                </c:pt>
                <c:pt idx="617">
                  <c:v>0.20199862507645103</c:v>
                </c:pt>
                <c:pt idx="618">
                  <c:v>0.20199862507645103</c:v>
                </c:pt>
                <c:pt idx="619">
                  <c:v>0.20199862507645103</c:v>
                </c:pt>
                <c:pt idx="620">
                  <c:v>0.20199862507645103</c:v>
                </c:pt>
                <c:pt idx="621">
                  <c:v>0.20199862507645103</c:v>
                </c:pt>
                <c:pt idx="622">
                  <c:v>0.20199862507645103</c:v>
                </c:pt>
                <c:pt idx="623">
                  <c:v>0.20199862507645103</c:v>
                </c:pt>
                <c:pt idx="624">
                  <c:v>0.20199862507645103</c:v>
                </c:pt>
                <c:pt idx="625">
                  <c:v>0.20199862507645103</c:v>
                </c:pt>
                <c:pt idx="626">
                  <c:v>0.20199862507645103</c:v>
                </c:pt>
                <c:pt idx="627">
                  <c:v>0.20199862507645103</c:v>
                </c:pt>
                <c:pt idx="628">
                  <c:v>0.20199862507645103</c:v>
                </c:pt>
                <c:pt idx="629">
                  <c:v>0.20199862507645103</c:v>
                </c:pt>
                <c:pt idx="630">
                  <c:v>0.20199862507645103</c:v>
                </c:pt>
                <c:pt idx="631">
                  <c:v>0.20199862507645103</c:v>
                </c:pt>
                <c:pt idx="632">
                  <c:v>0.20199862507645103</c:v>
                </c:pt>
                <c:pt idx="633">
                  <c:v>0.20199862507645103</c:v>
                </c:pt>
                <c:pt idx="634">
                  <c:v>0.20199862507645103</c:v>
                </c:pt>
                <c:pt idx="635">
                  <c:v>0.20199862507645103</c:v>
                </c:pt>
                <c:pt idx="636">
                  <c:v>0.20199862507645103</c:v>
                </c:pt>
                <c:pt idx="637">
                  <c:v>0.20199862507645103</c:v>
                </c:pt>
                <c:pt idx="638">
                  <c:v>0.20250425840964278</c:v>
                </c:pt>
                <c:pt idx="639">
                  <c:v>0.20250425840964278</c:v>
                </c:pt>
                <c:pt idx="640">
                  <c:v>0.20250425840964278</c:v>
                </c:pt>
                <c:pt idx="641">
                  <c:v>0.20250425840964278</c:v>
                </c:pt>
                <c:pt idx="642">
                  <c:v>0.20250425840964278</c:v>
                </c:pt>
                <c:pt idx="643">
                  <c:v>0.20250425840964278</c:v>
                </c:pt>
                <c:pt idx="644">
                  <c:v>0.20250425840964278</c:v>
                </c:pt>
                <c:pt idx="645">
                  <c:v>0.20250425840964278</c:v>
                </c:pt>
                <c:pt idx="646">
                  <c:v>0.20250425840964278</c:v>
                </c:pt>
                <c:pt idx="647">
                  <c:v>0.20250425840964278</c:v>
                </c:pt>
                <c:pt idx="648">
                  <c:v>0.20250425840964278</c:v>
                </c:pt>
                <c:pt idx="649">
                  <c:v>0.23953627393746829</c:v>
                </c:pt>
                <c:pt idx="650">
                  <c:v>0.23953627393746829</c:v>
                </c:pt>
                <c:pt idx="651">
                  <c:v>0.23953627393746829</c:v>
                </c:pt>
                <c:pt idx="652">
                  <c:v>0.23953627393746829</c:v>
                </c:pt>
                <c:pt idx="653">
                  <c:v>0.23953627393746829</c:v>
                </c:pt>
                <c:pt idx="654">
                  <c:v>0.23953627393746829</c:v>
                </c:pt>
                <c:pt idx="655">
                  <c:v>0.23953627393746829</c:v>
                </c:pt>
                <c:pt idx="656">
                  <c:v>0.23953627393746829</c:v>
                </c:pt>
                <c:pt idx="657">
                  <c:v>0.23953627393746829</c:v>
                </c:pt>
                <c:pt idx="658">
                  <c:v>0.23953627393746829</c:v>
                </c:pt>
                <c:pt idx="659">
                  <c:v>0.23953627393746829</c:v>
                </c:pt>
                <c:pt idx="660">
                  <c:v>0.23953627393746829</c:v>
                </c:pt>
                <c:pt idx="661">
                  <c:v>0.23953627393746829</c:v>
                </c:pt>
                <c:pt idx="662">
                  <c:v>0.23953627393746829</c:v>
                </c:pt>
                <c:pt idx="663">
                  <c:v>0.23953627393746829</c:v>
                </c:pt>
                <c:pt idx="664">
                  <c:v>0.23953627393746829</c:v>
                </c:pt>
                <c:pt idx="665">
                  <c:v>0.23953627393746829</c:v>
                </c:pt>
                <c:pt idx="666">
                  <c:v>0.23953627393746829</c:v>
                </c:pt>
                <c:pt idx="667">
                  <c:v>0.23953627393746829</c:v>
                </c:pt>
                <c:pt idx="668">
                  <c:v>0.23953627393746829</c:v>
                </c:pt>
                <c:pt idx="669">
                  <c:v>0.23953627393746829</c:v>
                </c:pt>
                <c:pt idx="670">
                  <c:v>0.23953627393746829</c:v>
                </c:pt>
                <c:pt idx="671">
                  <c:v>0.23953627393746829</c:v>
                </c:pt>
                <c:pt idx="672">
                  <c:v>0.23953627393746829</c:v>
                </c:pt>
                <c:pt idx="673">
                  <c:v>0.23953627393746829</c:v>
                </c:pt>
                <c:pt idx="674">
                  <c:v>0.23953627393746829</c:v>
                </c:pt>
                <c:pt idx="675">
                  <c:v>0.23953627393746829</c:v>
                </c:pt>
                <c:pt idx="676">
                  <c:v>0.23953627393746829</c:v>
                </c:pt>
                <c:pt idx="677">
                  <c:v>0.25489488643316782</c:v>
                </c:pt>
                <c:pt idx="678">
                  <c:v>0.25489488643316782</c:v>
                </c:pt>
                <c:pt idx="679">
                  <c:v>0.25489488643316782</c:v>
                </c:pt>
                <c:pt idx="680">
                  <c:v>0.25489488643316782</c:v>
                </c:pt>
                <c:pt idx="681">
                  <c:v>0.25489488643316782</c:v>
                </c:pt>
                <c:pt idx="682">
                  <c:v>0.25489488643316782</c:v>
                </c:pt>
                <c:pt idx="683">
                  <c:v>0.25489488643316782</c:v>
                </c:pt>
                <c:pt idx="684">
                  <c:v>0.25489488643316782</c:v>
                </c:pt>
                <c:pt idx="685">
                  <c:v>0.25489488643316782</c:v>
                </c:pt>
                <c:pt idx="686">
                  <c:v>0.25489488643316782</c:v>
                </c:pt>
                <c:pt idx="687">
                  <c:v>0.25489488643316782</c:v>
                </c:pt>
                <c:pt idx="688">
                  <c:v>0.25489488643316782</c:v>
                </c:pt>
                <c:pt idx="689">
                  <c:v>0.25489488643316782</c:v>
                </c:pt>
                <c:pt idx="690">
                  <c:v>0.25489488643316782</c:v>
                </c:pt>
                <c:pt idx="691">
                  <c:v>0.25489488643316782</c:v>
                </c:pt>
                <c:pt idx="692">
                  <c:v>0.25489488643316782</c:v>
                </c:pt>
                <c:pt idx="693">
                  <c:v>0.25489488643316782</c:v>
                </c:pt>
                <c:pt idx="694">
                  <c:v>0.25489488643316782</c:v>
                </c:pt>
                <c:pt idx="695">
                  <c:v>0.26636548504106722</c:v>
                </c:pt>
                <c:pt idx="696">
                  <c:v>0.26636548504106722</c:v>
                </c:pt>
                <c:pt idx="697">
                  <c:v>0.26636548504106722</c:v>
                </c:pt>
                <c:pt idx="698">
                  <c:v>0.26636548504106722</c:v>
                </c:pt>
                <c:pt idx="699">
                  <c:v>0.26636548504106722</c:v>
                </c:pt>
                <c:pt idx="700">
                  <c:v>0.26636548504106722</c:v>
                </c:pt>
                <c:pt idx="701">
                  <c:v>0.26636548504106722</c:v>
                </c:pt>
                <c:pt idx="702">
                  <c:v>0.26636548504106722</c:v>
                </c:pt>
                <c:pt idx="703">
                  <c:v>0.26636548504106722</c:v>
                </c:pt>
                <c:pt idx="704">
                  <c:v>0.26636548504106722</c:v>
                </c:pt>
                <c:pt idx="705">
                  <c:v>0.26636548504106722</c:v>
                </c:pt>
                <c:pt idx="706">
                  <c:v>0.26636548504106722</c:v>
                </c:pt>
                <c:pt idx="707">
                  <c:v>0.26636548504106722</c:v>
                </c:pt>
                <c:pt idx="708">
                  <c:v>0.26636548504106722</c:v>
                </c:pt>
                <c:pt idx="709">
                  <c:v>0.26636548504106722</c:v>
                </c:pt>
                <c:pt idx="710">
                  <c:v>0.26636548504106722</c:v>
                </c:pt>
                <c:pt idx="711">
                  <c:v>0.26636548504106722</c:v>
                </c:pt>
                <c:pt idx="712">
                  <c:v>0.26636548504106722</c:v>
                </c:pt>
                <c:pt idx="713">
                  <c:v>0.27033058885940142</c:v>
                </c:pt>
                <c:pt idx="714">
                  <c:v>0.27033058885940142</c:v>
                </c:pt>
                <c:pt idx="715">
                  <c:v>0.27033058885940142</c:v>
                </c:pt>
                <c:pt idx="716">
                  <c:v>0.27033058885940142</c:v>
                </c:pt>
                <c:pt idx="717">
                  <c:v>0.27033058885940142</c:v>
                </c:pt>
                <c:pt idx="718">
                  <c:v>0.27033058885940142</c:v>
                </c:pt>
                <c:pt idx="719">
                  <c:v>0.27033058885940142</c:v>
                </c:pt>
                <c:pt idx="720">
                  <c:v>0.27033058885940142</c:v>
                </c:pt>
                <c:pt idx="721">
                  <c:v>0.27033058885940142</c:v>
                </c:pt>
                <c:pt idx="722">
                  <c:v>0.27033058885940142</c:v>
                </c:pt>
                <c:pt idx="723">
                  <c:v>0.27033058885940142</c:v>
                </c:pt>
                <c:pt idx="724">
                  <c:v>0.27033058885940142</c:v>
                </c:pt>
                <c:pt idx="725">
                  <c:v>0.27033058885940142</c:v>
                </c:pt>
                <c:pt idx="726">
                  <c:v>0.27033058885940142</c:v>
                </c:pt>
                <c:pt idx="727">
                  <c:v>0.27033058885940142</c:v>
                </c:pt>
                <c:pt idx="728">
                  <c:v>0.27033058885940142</c:v>
                </c:pt>
                <c:pt idx="729">
                  <c:v>0.27033058885940142</c:v>
                </c:pt>
                <c:pt idx="730">
                  <c:v>0.27033058885940142</c:v>
                </c:pt>
                <c:pt idx="731">
                  <c:v>0.27033058885940142</c:v>
                </c:pt>
                <c:pt idx="732">
                  <c:v>0.27033058885940142</c:v>
                </c:pt>
                <c:pt idx="733">
                  <c:v>0.27033058885940142</c:v>
                </c:pt>
                <c:pt idx="734">
                  <c:v>0.27033058885940142</c:v>
                </c:pt>
                <c:pt idx="735">
                  <c:v>0.27033058885940142</c:v>
                </c:pt>
                <c:pt idx="736">
                  <c:v>0.27033058885940142</c:v>
                </c:pt>
                <c:pt idx="737">
                  <c:v>0.27033058885940142</c:v>
                </c:pt>
                <c:pt idx="738">
                  <c:v>0.27033058885940142</c:v>
                </c:pt>
                <c:pt idx="739">
                  <c:v>0.27033058885940142</c:v>
                </c:pt>
                <c:pt idx="740">
                  <c:v>0.27033058885940142</c:v>
                </c:pt>
                <c:pt idx="741">
                  <c:v>0.27033058885940142</c:v>
                </c:pt>
                <c:pt idx="742">
                  <c:v>0.27033058885940142</c:v>
                </c:pt>
                <c:pt idx="743">
                  <c:v>0.27033058885940142</c:v>
                </c:pt>
                <c:pt idx="744">
                  <c:v>0.27033058885940142</c:v>
                </c:pt>
                <c:pt idx="745">
                  <c:v>0.27033058885940142</c:v>
                </c:pt>
                <c:pt idx="746">
                  <c:v>0.27033058885940142</c:v>
                </c:pt>
                <c:pt idx="747">
                  <c:v>0.27033058885940142</c:v>
                </c:pt>
                <c:pt idx="748">
                  <c:v>0.27033058885940142</c:v>
                </c:pt>
                <c:pt idx="749">
                  <c:v>0.27033058885940142</c:v>
                </c:pt>
                <c:pt idx="750">
                  <c:v>0.27033058885940142</c:v>
                </c:pt>
                <c:pt idx="751">
                  <c:v>0.29829412322657162</c:v>
                </c:pt>
                <c:pt idx="752">
                  <c:v>0.29829412322657162</c:v>
                </c:pt>
                <c:pt idx="753">
                  <c:v>0.29829412322657162</c:v>
                </c:pt>
                <c:pt idx="754">
                  <c:v>0.29829412322657162</c:v>
                </c:pt>
                <c:pt idx="755">
                  <c:v>0.29829412322657162</c:v>
                </c:pt>
                <c:pt idx="756">
                  <c:v>0.29829412322657162</c:v>
                </c:pt>
                <c:pt idx="757">
                  <c:v>0.29829412322657162</c:v>
                </c:pt>
                <c:pt idx="758">
                  <c:v>0.29829412322657162</c:v>
                </c:pt>
                <c:pt idx="759">
                  <c:v>0.29829412322657162</c:v>
                </c:pt>
                <c:pt idx="760">
                  <c:v>0.29829412322657162</c:v>
                </c:pt>
                <c:pt idx="761">
                  <c:v>0.29829412322657162</c:v>
                </c:pt>
                <c:pt idx="762">
                  <c:v>0.29829412322657162</c:v>
                </c:pt>
                <c:pt idx="763">
                  <c:v>0.29829412322657162</c:v>
                </c:pt>
                <c:pt idx="764">
                  <c:v>0.29829412322657162</c:v>
                </c:pt>
                <c:pt idx="765">
                  <c:v>0.29829412322657162</c:v>
                </c:pt>
                <c:pt idx="766">
                  <c:v>0.29829412322657162</c:v>
                </c:pt>
                <c:pt idx="767">
                  <c:v>0.29829412322657162</c:v>
                </c:pt>
                <c:pt idx="768">
                  <c:v>0.29829412322657162</c:v>
                </c:pt>
                <c:pt idx="769">
                  <c:v>0.29829412322657162</c:v>
                </c:pt>
                <c:pt idx="770">
                  <c:v>0.29829412322657162</c:v>
                </c:pt>
                <c:pt idx="771">
                  <c:v>0.29829412322657162</c:v>
                </c:pt>
                <c:pt idx="772">
                  <c:v>0.29829412322657162</c:v>
                </c:pt>
                <c:pt idx="773">
                  <c:v>0.29829412322657162</c:v>
                </c:pt>
                <c:pt idx="774">
                  <c:v>0.29829412322657162</c:v>
                </c:pt>
                <c:pt idx="775">
                  <c:v>0.29829412322657162</c:v>
                </c:pt>
                <c:pt idx="776">
                  <c:v>0.29829412322657162</c:v>
                </c:pt>
                <c:pt idx="777">
                  <c:v>0.29829412322657162</c:v>
                </c:pt>
                <c:pt idx="778">
                  <c:v>0.29829412322657162</c:v>
                </c:pt>
                <c:pt idx="779">
                  <c:v>0.29829412322657162</c:v>
                </c:pt>
                <c:pt idx="780">
                  <c:v>0.29829412322657162</c:v>
                </c:pt>
                <c:pt idx="781">
                  <c:v>0.29829412322657162</c:v>
                </c:pt>
                <c:pt idx="782">
                  <c:v>0.29829412322657162</c:v>
                </c:pt>
                <c:pt idx="783">
                  <c:v>0.29829412322657162</c:v>
                </c:pt>
                <c:pt idx="784">
                  <c:v>0.29829412322657162</c:v>
                </c:pt>
                <c:pt idx="785">
                  <c:v>0.29829412322657162</c:v>
                </c:pt>
                <c:pt idx="786">
                  <c:v>0.29829412322657162</c:v>
                </c:pt>
                <c:pt idx="787">
                  <c:v>0.29829412322657162</c:v>
                </c:pt>
                <c:pt idx="788">
                  <c:v>0.29829412322657162</c:v>
                </c:pt>
                <c:pt idx="789">
                  <c:v>0.29829412322657162</c:v>
                </c:pt>
                <c:pt idx="790">
                  <c:v>0.29829412322657162</c:v>
                </c:pt>
                <c:pt idx="791">
                  <c:v>0.29829412322657162</c:v>
                </c:pt>
                <c:pt idx="792">
                  <c:v>0.33001962226282738</c:v>
                </c:pt>
                <c:pt idx="793">
                  <c:v>0.33001962226282738</c:v>
                </c:pt>
                <c:pt idx="794">
                  <c:v>0.33001962226282738</c:v>
                </c:pt>
                <c:pt idx="795">
                  <c:v>0.33001962226282738</c:v>
                </c:pt>
                <c:pt idx="796">
                  <c:v>0.33001962226282738</c:v>
                </c:pt>
                <c:pt idx="797">
                  <c:v>0.33001962226282738</c:v>
                </c:pt>
                <c:pt idx="798">
                  <c:v>0.33001962226282738</c:v>
                </c:pt>
                <c:pt idx="799">
                  <c:v>0.33001962226282738</c:v>
                </c:pt>
                <c:pt idx="800">
                  <c:v>0.33001962226282738</c:v>
                </c:pt>
                <c:pt idx="801">
                  <c:v>0.33001962226282738</c:v>
                </c:pt>
                <c:pt idx="802">
                  <c:v>0.33001962226282738</c:v>
                </c:pt>
                <c:pt idx="803">
                  <c:v>0.33001962226282738</c:v>
                </c:pt>
                <c:pt idx="804">
                  <c:v>0.33001962226282738</c:v>
                </c:pt>
                <c:pt idx="805">
                  <c:v>0.33001962226282738</c:v>
                </c:pt>
                <c:pt idx="806">
                  <c:v>0.33001962226282738</c:v>
                </c:pt>
                <c:pt idx="807">
                  <c:v>0.36018524725438106</c:v>
                </c:pt>
                <c:pt idx="808">
                  <c:v>0.36018524725438106</c:v>
                </c:pt>
                <c:pt idx="809">
                  <c:v>0.36018524725438106</c:v>
                </c:pt>
                <c:pt idx="810">
                  <c:v>0.36018524725438106</c:v>
                </c:pt>
                <c:pt idx="811">
                  <c:v>0.36018524725438106</c:v>
                </c:pt>
                <c:pt idx="812">
                  <c:v>0.36018524725438106</c:v>
                </c:pt>
                <c:pt idx="813">
                  <c:v>0.36018524725438106</c:v>
                </c:pt>
                <c:pt idx="814">
                  <c:v>0.36018524725438106</c:v>
                </c:pt>
                <c:pt idx="815">
                  <c:v>0.36018524725438106</c:v>
                </c:pt>
                <c:pt idx="816">
                  <c:v>0.36018524725438106</c:v>
                </c:pt>
                <c:pt idx="817">
                  <c:v>0.36018524725438106</c:v>
                </c:pt>
                <c:pt idx="818">
                  <c:v>0.36018524725438106</c:v>
                </c:pt>
                <c:pt idx="819">
                  <c:v>0.36018524725438106</c:v>
                </c:pt>
                <c:pt idx="820">
                  <c:v>0.36018524725438106</c:v>
                </c:pt>
                <c:pt idx="821">
                  <c:v>0.36018524725438106</c:v>
                </c:pt>
                <c:pt idx="822">
                  <c:v>0.36018524725438106</c:v>
                </c:pt>
                <c:pt idx="823">
                  <c:v>0.36018524725438106</c:v>
                </c:pt>
                <c:pt idx="824">
                  <c:v>0.36018524725438106</c:v>
                </c:pt>
                <c:pt idx="825">
                  <c:v>0.36018524725438106</c:v>
                </c:pt>
                <c:pt idx="826">
                  <c:v>0.36018524725438106</c:v>
                </c:pt>
                <c:pt idx="827">
                  <c:v>0.36018524725438106</c:v>
                </c:pt>
                <c:pt idx="828">
                  <c:v>0.36018524725438106</c:v>
                </c:pt>
                <c:pt idx="829">
                  <c:v>0.36018524725438106</c:v>
                </c:pt>
                <c:pt idx="830">
                  <c:v>0.36018524725438106</c:v>
                </c:pt>
                <c:pt idx="831">
                  <c:v>0.36018524725438106</c:v>
                </c:pt>
                <c:pt idx="832">
                  <c:v>0.36018524725438106</c:v>
                </c:pt>
                <c:pt idx="833">
                  <c:v>0.36018524725438106</c:v>
                </c:pt>
                <c:pt idx="834">
                  <c:v>0.36018524725438106</c:v>
                </c:pt>
                <c:pt idx="835">
                  <c:v>0.36018524725438106</c:v>
                </c:pt>
                <c:pt idx="836">
                  <c:v>0.36018524725438106</c:v>
                </c:pt>
                <c:pt idx="837">
                  <c:v>0.36018524725438106</c:v>
                </c:pt>
                <c:pt idx="838">
                  <c:v>0.36018524725438106</c:v>
                </c:pt>
                <c:pt idx="839">
                  <c:v>0.36018524725438106</c:v>
                </c:pt>
                <c:pt idx="840">
                  <c:v>0.36018524725438106</c:v>
                </c:pt>
                <c:pt idx="841">
                  <c:v>0.36018524725438106</c:v>
                </c:pt>
                <c:pt idx="842">
                  <c:v>0.36018524725438106</c:v>
                </c:pt>
                <c:pt idx="843">
                  <c:v>0.36018524725438106</c:v>
                </c:pt>
                <c:pt idx="844">
                  <c:v>0.36018524725438106</c:v>
                </c:pt>
                <c:pt idx="845">
                  <c:v>0.36018524725438106</c:v>
                </c:pt>
                <c:pt idx="846">
                  <c:v>0.36018524725438106</c:v>
                </c:pt>
                <c:pt idx="847">
                  <c:v>0.36018524725438106</c:v>
                </c:pt>
                <c:pt idx="848">
                  <c:v>0.36018524725438106</c:v>
                </c:pt>
                <c:pt idx="849">
                  <c:v>0.36018524725438106</c:v>
                </c:pt>
                <c:pt idx="850">
                  <c:v>0.36018524725438106</c:v>
                </c:pt>
                <c:pt idx="851">
                  <c:v>0.36018524725438106</c:v>
                </c:pt>
                <c:pt idx="852">
                  <c:v>0.36018524725438106</c:v>
                </c:pt>
                <c:pt idx="853">
                  <c:v>0.36018524725438106</c:v>
                </c:pt>
                <c:pt idx="854">
                  <c:v>0.36018524725438106</c:v>
                </c:pt>
                <c:pt idx="855">
                  <c:v>0.36018524725438106</c:v>
                </c:pt>
                <c:pt idx="856">
                  <c:v>0.36018524725438106</c:v>
                </c:pt>
                <c:pt idx="857">
                  <c:v>0.36018524725438106</c:v>
                </c:pt>
                <c:pt idx="858">
                  <c:v>0.36018524725438106</c:v>
                </c:pt>
                <c:pt idx="859">
                  <c:v>0.36018524725438106</c:v>
                </c:pt>
                <c:pt idx="860">
                  <c:v>0.36018524725438106</c:v>
                </c:pt>
                <c:pt idx="861">
                  <c:v>0.36018524725438106</c:v>
                </c:pt>
                <c:pt idx="862">
                  <c:v>0.36018524725438106</c:v>
                </c:pt>
                <c:pt idx="863">
                  <c:v>0.36018524725438106</c:v>
                </c:pt>
                <c:pt idx="864">
                  <c:v>0.36018524725438106</c:v>
                </c:pt>
                <c:pt idx="865">
                  <c:v>0.36018524725438106</c:v>
                </c:pt>
                <c:pt idx="866">
                  <c:v>0.36018524725438106</c:v>
                </c:pt>
                <c:pt idx="867">
                  <c:v>0.36018524725438106</c:v>
                </c:pt>
                <c:pt idx="868">
                  <c:v>0.36018524725438106</c:v>
                </c:pt>
                <c:pt idx="869">
                  <c:v>0.37507126495854626</c:v>
                </c:pt>
                <c:pt idx="870">
                  <c:v>0.37507126495854626</c:v>
                </c:pt>
                <c:pt idx="871">
                  <c:v>0.37507126495854626</c:v>
                </c:pt>
                <c:pt idx="872">
                  <c:v>0.37507126495854626</c:v>
                </c:pt>
                <c:pt idx="873">
                  <c:v>0.37507126495854626</c:v>
                </c:pt>
                <c:pt idx="874">
                  <c:v>0.37507126495854626</c:v>
                </c:pt>
                <c:pt idx="875">
                  <c:v>0.37507126495854626</c:v>
                </c:pt>
                <c:pt idx="876">
                  <c:v>0.37507126495854626</c:v>
                </c:pt>
                <c:pt idx="877">
                  <c:v>0.37507126495854626</c:v>
                </c:pt>
                <c:pt idx="878">
                  <c:v>0.37507126495854626</c:v>
                </c:pt>
                <c:pt idx="879">
                  <c:v>0.37507126495854626</c:v>
                </c:pt>
                <c:pt idx="880">
                  <c:v>0.37507126495854626</c:v>
                </c:pt>
                <c:pt idx="881">
                  <c:v>0.37507126495854626</c:v>
                </c:pt>
                <c:pt idx="882">
                  <c:v>0.37507126495854626</c:v>
                </c:pt>
                <c:pt idx="883">
                  <c:v>0.37507126495854626</c:v>
                </c:pt>
                <c:pt idx="884">
                  <c:v>0.37507126495854626</c:v>
                </c:pt>
                <c:pt idx="885">
                  <c:v>0.37507126495854626</c:v>
                </c:pt>
                <c:pt idx="886">
                  <c:v>0.37507126495854626</c:v>
                </c:pt>
                <c:pt idx="887">
                  <c:v>0.37507126495854626</c:v>
                </c:pt>
                <c:pt idx="888">
                  <c:v>0.41115031008733299</c:v>
                </c:pt>
                <c:pt idx="889">
                  <c:v>0.41115031008733299</c:v>
                </c:pt>
                <c:pt idx="890">
                  <c:v>0.41115031008733299</c:v>
                </c:pt>
                <c:pt idx="891">
                  <c:v>0.41115031008733299</c:v>
                </c:pt>
                <c:pt idx="892">
                  <c:v>0.41115031008733299</c:v>
                </c:pt>
                <c:pt idx="893">
                  <c:v>0.41115031008733299</c:v>
                </c:pt>
                <c:pt idx="894">
                  <c:v>0.41115031008733299</c:v>
                </c:pt>
                <c:pt idx="895">
                  <c:v>0.41115031008733299</c:v>
                </c:pt>
                <c:pt idx="896">
                  <c:v>0.41115031008733299</c:v>
                </c:pt>
                <c:pt idx="897">
                  <c:v>0.41115031008733299</c:v>
                </c:pt>
                <c:pt idx="898">
                  <c:v>0.41115031008733299</c:v>
                </c:pt>
                <c:pt idx="899">
                  <c:v>0.41115031008733299</c:v>
                </c:pt>
                <c:pt idx="900">
                  <c:v>0.41115031008733299</c:v>
                </c:pt>
                <c:pt idx="901">
                  <c:v>0.41115031008733299</c:v>
                </c:pt>
                <c:pt idx="902">
                  <c:v>0.41115031008733299</c:v>
                </c:pt>
                <c:pt idx="903">
                  <c:v>0.41115031008733299</c:v>
                </c:pt>
                <c:pt idx="904">
                  <c:v>0.41115031008733299</c:v>
                </c:pt>
                <c:pt idx="905">
                  <c:v>0.41115031008733299</c:v>
                </c:pt>
                <c:pt idx="906">
                  <c:v>0.41115031008733299</c:v>
                </c:pt>
                <c:pt idx="907">
                  <c:v>0.41115031008733299</c:v>
                </c:pt>
                <c:pt idx="908">
                  <c:v>0.41115031008733299</c:v>
                </c:pt>
                <c:pt idx="909">
                  <c:v>0.41115031008733299</c:v>
                </c:pt>
                <c:pt idx="910">
                  <c:v>0.41115031008733299</c:v>
                </c:pt>
                <c:pt idx="911">
                  <c:v>0.41115031008733299</c:v>
                </c:pt>
                <c:pt idx="912">
                  <c:v>0.41115031008733299</c:v>
                </c:pt>
                <c:pt idx="913">
                  <c:v>0.41115031008733299</c:v>
                </c:pt>
                <c:pt idx="914">
                  <c:v>0.41115031008733299</c:v>
                </c:pt>
                <c:pt idx="915">
                  <c:v>0.41115031008733299</c:v>
                </c:pt>
                <c:pt idx="916">
                  <c:v>0.41115031008733299</c:v>
                </c:pt>
                <c:pt idx="917">
                  <c:v>0.41115031008733299</c:v>
                </c:pt>
                <c:pt idx="918">
                  <c:v>0.41115031008733299</c:v>
                </c:pt>
                <c:pt idx="919">
                  <c:v>0.41115031008733299</c:v>
                </c:pt>
                <c:pt idx="920">
                  <c:v>0.41115031008733299</c:v>
                </c:pt>
                <c:pt idx="921">
                  <c:v>0.41115031008733299</c:v>
                </c:pt>
                <c:pt idx="922">
                  <c:v>0.41115031008733299</c:v>
                </c:pt>
                <c:pt idx="923">
                  <c:v>0.41115031008733299</c:v>
                </c:pt>
                <c:pt idx="924">
                  <c:v>0.42710457397175472</c:v>
                </c:pt>
                <c:pt idx="925">
                  <c:v>0.42710457397175472</c:v>
                </c:pt>
                <c:pt idx="926">
                  <c:v>0.42710457397175472</c:v>
                </c:pt>
                <c:pt idx="927">
                  <c:v>0.42710457397175472</c:v>
                </c:pt>
                <c:pt idx="928">
                  <c:v>0.42710457397175472</c:v>
                </c:pt>
                <c:pt idx="929">
                  <c:v>0.42710457397175472</c:v>
                </c:pt>
                <c:pt idx="930">
                  <c:v>0.42710457397175472</c:v>
                </c:pt>
                <c:pt idx="931">
                  <c:v>0.42710457397175472</c:v>
                </c:pt>
                <c:pt idx="932">
                  <c:v>0.42710457397175472</c:v>
                </c:pt>
                <c:pt idx="933">
                  <c:v>0.42710457397175472</c:v>
                </c:pt>
                <c:pt idx="934">
                  <c:v>0.42710457397175472</c:v>
                </c:pt>
                <c:pt idx="935">
                  <c:v>0.42710457397175472</c:v>
                </c:pt>
                <c:pt idx="936">
                  <c:v>0.42710457397175472</c:v>
                </c:pt>
                <c:pt idx="937">
                  <c:v>0.42710457397175472</c:v>
                </c:pt>
                <c:pt idx="938">
                  <c:v>0.42710457397175472</c:v>
                </c:pt>
                <c:pt idx="939">
                  <c:v>0.42710457397175472</c:v>
                </c:pt>
                <c:pt idx="940">
                  <c:v>0.42710457397175472</c:v>
                </c:pt>
                <c:pt idx="941">
                  <c:v>0.42710457397175472</c:v>
                </c:pt>
                <c:pt idx="942">
                  <c:v>0.42710457397175472</c:v>
                </c:pt>
                <c:pt idx="943">
                  <c:v>0.42710457397175472</c:v>
                </c:pt>
                <c:pt idx="944">
                  <c:v>0.42710457397175472</c:v>
                </c:pt>
                <c:pt idx="945">
                  <c:v>0.42710457397175472</c:v>
                </c:pt>
                <c:pt idx="946">
                  <c:v>0.42710457397175472</c:v>
                </c:pt>
                <c:pt idx="947">
                  <c:v>0.42710457397175472</c:v>
                </c:pt>
                <c:pt idx="948">
                  <c:v>0.42710457397175472</c:v>
                </c:pt>
                <c:pt idx="949">
                  <c:v>0.45737111016119675</c:v>
                </c:pt>
                <c:pt idx="950">
                  <c:v>0.45737111016119675</c:v>
                </c:pt>
                <c:pt idx="951">
                  <c:v>0.45737111016119675</c:v>
                </c:pt>
                <c:pt idx="952">
                  <c:v>0.45737111016119675</c:v>
                </c:pt>
                <c:pt idx="953">
                  <c:v>0.45737111016119675</c:v>
                </c:pt>
                <c:pt idx="954">
                  <c:v>0.45737111016119675</c:v>
                </c:pt>
                <c:pt idx="955">
                  <c:v>0.45737111016119675</c:v>
                </c:pt>
                <c:pt idx="956">
                  <c:v>0.45737111016119675</c:v>
                </c:pt>
                <c:pt idx="957">
                  <c:v>0.45737111016119675</c:v>
                </c:pt>
                <c:pt idx="958">
                  <c:v>0.45737111016119675</c:v>
                </c:pt>
                <c:pt idx="959">
                  <c:v>0.45737111016119675</c:v>
                </c:pt>
                <c:pt idx="960">
                  <c:v>0.45737111016119675</c:v>
                </c:pt>
                <c:pt idx="961">
                  <c:v>0.45737111016119675</c:v>
                </c:pt>
                <c:pt idx="962">
                  <c:v>0.45737111016119675</c:v>
                </c:pt>
                <c:pt idx="963">
                  <c:v>0.45737111016119675</c:v>
                </c:pt>
                <c:pt idx="964">
                  <c:v>0.45737111016119675</c:v>
                </c:pt>
                <c:pt idx="965">
                  <c:v>0.45737111016119675</c:v>
                </c:pt>
                <c:pt idx="966">
                  <c:v>0.45737111016119675</c:v>
                </c:pt>
                <c:pt idx="967">
                  <c:v>0.48998876952706377</c:v>
                </c:pt>
                <c:pt idx="968">
                  <c:v>0.48998876952706377</c:v>
                </c:pt>
                <c:pt idx="969">
                  <c:v>0.48998876952706377</c:v>
                </c:pt>
                <c:pt idx="970">
                  <c:v>0.48998876952706377</c:v>
                </c:pt>
                <c:pt idx="971">
                  <c:v>0.48998876952706377</c:v>
                </c:pt>
                <c:pt idx="972">
                  <c:v>0.48998876952706377</c:v>
                </c:pt>
                <c:pt idx="973">
                  <c:v>0.48998876952706377</c:v>
                </c:pt>
                <c:pt idx="974">
                  <c:v>0.48998876952706377</c:v>
                </c:pt>
                <c:pt idx="975">
                  <c:v>0.48998876952706377</c:v>
                </c:pt>
                <c:pt idx="976">
                  <c:v>0.48998876952706377</c:v>
                </c:pt>
                <c:pt idx="977">
                  <c:v>0.48998876952706377</c:v>
                </c:pt>
                <c:pt idx="978">
                  <c:v>0.48998876952706377</c:v>
                </c:pt>
                <c:pt idx="979">
                  <c:v>0.48998876952706377</c:v>
                </c:pt>
                <c:pt idx="980">
                  <c:v>0.48998876952706377</c:v>
                </c:pt>
                <c:pt idx="981">
                  <c:v>0.48998876952706377</c:v>
                </c:pt>
                <c:pt idx="982">
                  <c:v>0.48998876952706377</c:v>
                </c:pt>
                <c:pt idx="983">
                  <c:v>0.48998876952706377</c:v>
                </c:pt>
                <c:pt idx="984">
                  <c:v>0.48998876952706377</c:v>
                </c:pt>
                <c:pt idx="985">
                  <c:v>0.48998876952706377</c:v>
                </c:pt>
                <c:pt idx="986">
                  <c:v>0.48998876952706377</c:v>
                </c:pt>
                <c:pt idx="987">
                  <c:v>0.48998876952706377</c:v>
                </c:pt>
                <c:pt idx="988">
                  <c:v>0.48998876952706377</c:v>
                </c:pt>
                <c:pt idx="989">
                  <c:v>0.48998876952706377</c:v>
                </c:pt>
                <c:pt idx="990">
                  <c:v>0.48998876952706377</c:v>
                </c:pt>
                <c:pt idx="991">
                  <c:v>0.48998876952706377</c:v>
                </c:pt>
                <c:pt idx="992">
                  <c:v>0.48998876952706377</c:v>
                </c:pt>
                <c:pt idx="993">
                  <c:v>0.48998876952706377</c:v>
                </c:pt>
                <c:pt idx="994">
                  <c:v>0.48998876952706377</c:v>
                </c:pt>
                <c:pt idx="995">
                  <c:v>0.48998876952706377</c:v>
                </c:pt>
                <c:pt idx="996">
                  <c:v>0.48998876952706377</c:v>
                </c:pt>
                <c:pt idx="997">
                  <c:v>0.48998876952706377</c:v>
                </c:pt>
                <c:pt idx="998">
                  <c:v>0.48998876952706377</c:v>
                </c:pt>
                <c:pt idx="999">
                  <c:v>0.48998876952706377</c:v>
                </c:pt>
                <c:pt idx="1000">
                  <c:v>0.48998876952706377</c:v>
                </c:pt>
                <c:pt idx="1001">
                  <c:v>0.48998876952706377</c:v>
                </c:pt>
                <c:pt idx="1002">
                  <c:v>0.48998876952706377</c:v>
                </c:pt>
                <c:pt idx="1003">
                  <c:v>0.48998876952706377</c:v>
                </c:pt>
                <c:pt idx="1004">
                  <c:v>0.48998876952706377</c:v>
                </c:pt>
                <c:pt idx="1005">
                  <c:v>0.48998876952706377</c:v>
                </c:pt>
                <c:pt idx="1006">
                  <c:v>0.48998876952706377</c:v>
                </c:pt>
                <c:pt idx="1007">
                  <c:v>0.48998876952706377</c:v>
                </c:pt>
                <c:pt idx="1008">
                  <c:v>0.48998876952706377</c:v>
                </c:pt>
                <c:pt idx="1009">
                  <c:v>0.48998876952706377</c:v>
                </c:pt>
                <c:pt idx="1010">
                  <c:v>0.48998876952706377</c:v>
                </c:pt>
                <c:pt idx="1011">
                  <c:v>0.48998876952706377</c:v>
                </c:pt>
                <c:pt idx="1012">
                  <c:v>0.48998876952706377</c:v>
                </c:pt>
                <c:pt idx="1013">
                  <c:v>0.48998876952706377</c:v>
                </c:pt>
                <c:pt idx="1014">
                  <c:v>0.48998876952706377</c:v>
                </c:pt>
                <c:pt idx="1015">
                  <c:v>0.48998876952706377</c:v>
                </c:pt>
                <c:pt idx="1016">
                  <c:v>0.48998876952706377</c:v>
                </c:pt>
                <c:pt idx="1017">
                  <c:v>0.48998876952706377</c:v>
                </c:pt>
                <c:pt idx="1018">
                  <c:v>0.48998876952706377</c:v>
                </c:pt>
                <c:pt idx="1019">
                  <c:v>0.48998876952706377</c:v>
                </c:pt>
                <c:pt idx="1020">
                  <c:v>0.48998876952706377</c:v>
                </c:pt>
                <c:pt idx="1021">
                  <c:v>0.48998876952706377</c:v>
                </c:pt>
                <c:pt idx="1022">
                  <c:v>0.48998876952706377</c:v>
                </c:pt>
                <c:pt idx="1023">
                  <c:v>0.48998876952706377</c:v>
                </c:pt>
                <c:pt idx="1024">
                  <c:v>0.48998876952706377</c:v>
                </c:pt>
                <c:pt idx="1025">
                  <c:v>0.48998876952706377</c:v>
                </c:pt>
                <c:pt idx="1026">
                  <c:v>0.48998876952706377</c:v>
                </c:pt>
                <c:pt idx="1027">
                  <c:v>0.48998876952706377</c:v>
                </c:pt>
                <c:pt idx="1028">
                  <c:v>0.48998876952706377</c:v>
                </c:pt>
                <c:pt idx="1029">
                  <c:v>0.48998876952706377</c:v>
                </c:pt>
                <c:pt idx="1030">
                  <c:v>0.48998876952706377</c:v>
                </c:pt>
                <c:pt idx="1031">
                  <c:v>0.48998876952706377</c:v>
                </c:pt>
                <c:pt idx="1032">
                  <c:v>0.48998876952706377</c:v>
                </c:pt>
                <c:pt idx="1033">
                  <c:v>0.48998876952706377</c:v>
                </c:pt>
                <c:pt idx="1034">
                  <c:v>0.48998876952706377</c:v>
                </c:pt>
                <c:pt idx="1035">
                  <c:v>0.48998876952706377</c:v>
                </c:pt>
                <c:pt idx="1036">
                  <c:v>0.48998876952706377</c:v>
                </c:pt>
                <c:pt idx="1037">
                  <c:v>0.48998876952706377</c:v>
                </c:pt>
                <c:pt idx="1038">
                  <c:v>0.48998876952706377</c:v>
                </c:pt>
                <c:pt idx="1039">
                  <c:v>0.48998876952706377</c:v>
                </c:pt>
                <c:pt idx="1040">
                  <c:v>0.48998876952706377</c:v>
                </c:pt>
                <c:pt idx="1041">
                  <c:v>0.48998876952706377</c:v>
                </c:pt>
                <c:pt idx="1042">
                  <c:v>0.48998876952706377</c:v>
                </c:pt>
                <c:pt idx="1043">
                  <c:v>0.48998876952706377</c:v>
                </c:pt>
                <c:pt idx="1044">
                  <c:v>0.48998876952706377</c:v>
                </c:pt>
                <c:pt idx="1045">
                  <c:v>0.48998876952706377</c:v>
                </c:pt>
                <c:pt idx="1046">
                  <c:v>0.48998876952706377</c:v>
                </c:pt>
                <c:pt idx="1047">
                  <c:v>0.48998876952706377</c:v>
                </c:pt>
                <c:pt idx="1048">
                  <c:v>0.5222718538062191</c:v>
                </c:pt>
                <c:pt idx="1049">
                  <c:v>0.5222718538062191</c:v>
                </c:pt>
                <c:pt idx="1050">
                  <c:v>0.5222718538062191</c:v>
                </c:pt>
                <c:pt idx="1051">
                  <c:v>0.5222718538062191</c:v>
                </c:pt>
                <c:pt idx="1052">
                  <c:v>0.5222718538062191</c:v>
                </c:pt>
                <c:pt idx="1053">
                  <c:v>0.5222718538062191</c:v>
                </c:pt>
                <c:pt idx="1054">
                  <c:v>0.5222718538062191</c:v>
                </c:pt>
                <c:pt idx="1055">
                  <c:v>0.5222718538062191</c:v>
                </c:pt>
                <c:pt idx="1056">
                  <c:v>0.5222718538062191</c:v>
                </c:pt>
                <c:pt idx="1057">
                  <c:v>0.5222718538062191</c:v>
                </c:pt>
                <c:pt idx="1058">
                  <c:v>0.5222718538062191</c:v>
                </c:pt>
                <c:pt idx="1059">
                  <c:v>0.5222718538062191</c:v>
                </c:pt>
                <c:pt idx="1060">
                  <c:v>0.5222718538062191</c:v>
                </c:pt>
                <c:pt idx="1061">
                  <c:v>0.5222718538062191</c:v>
                </c:pt>
                <c:pt idx="1062">
                  <c:v>0.5222718538062191</c:v>
                </c:pt>
                <c:pt idx="1063">
                  <c:v>0.5222718538062191</c:v>
                </c:pt>
                <c:pt idx="1064">
                  <c:v>0.5222718538062191</c:v>
                </c:pt>
                <c:pt idx="1065">
                  <c:v>0.5222718538062191</c:v>
                </c:pt>
                <c:pt idx="1066">
                  <c:v>0.5222718538062191</c:v>
                </c:pt>
                <c:pt idx="1067">
                  <c:v>0.5222718538062191</c:v>
                </c:pt>
                <c:pt idx="1068">
                  <c:v>0.5222718538062191</c:v>
                </c:pt>
                <c:pt idx="1069">
                  <c:v>0.5222718538062191</c:v>
                </c:pt>
                <c:pt idx="1070">
                  <c:v>0.5222718538062191</c:v>
                </c:pt>
                <c:pt idx="1071">
                  <c:v>0.5222718538062191</c:v>
                </c:pt>
                <c:pt idx="1072">
                  <c:v>0.5222718538062191</c:v>
                </c:pt>
                <c:pt idx="1073">
                  <c:v>0.5222718538062191</c:v>
                </c:pt>
                <c:pt idx="1074">
                  <c:v>0.5222718538062191</c:v>
                </c:pt>
                <c:pt idx="1075">
                  <c:v>0.5222718538062191</c:v>
                </c:pt>
                <c:pt idx="1076">
                  <c:v>0.5222718538062191</c:v>
                </c:pt>
                <c:pt idx="1077">
                  <c:v>0.5222718538062191</c:v>
                </c:pt>
                <c:pt idx="1078">
                  <c:v>0.5222718538062191</c:v>
                </c:pt>
                <c:pt idx="1079">
                  <c:v>0.5222718538062191</c:v>
                </c:pt>
                <c:pt idx="1080">
                  <c:v>0.5222718538062191</c:v>
                </c:pt>
                <c:pt idx="1081">
                  <c:v>0.5222718538062191</c:v>
                </c:pt>
                <c:pt idx="1082">
                  <c:v>0.52867654269331465</c:v>
                </c:pt>
                <c:pt idx="1083">
                  <c:v>0.52867654269331465</c:v>
                </c:pt>
                <c:pt idx="1084">
                  <c:v>0.52867654269331465</c:v>
                </c:pt>
                <c:pt idx="1085">
                  <c:v>0.52867654269331465</c:v>
                </c:pt>
                <c:pt idx="1086">
                  <c:v>0.52867654269331465</c:v>
                </c:pt>
                <c:pt idx="1087">
                  <c:v>0.52867654269331465</c:v>
                </c:pt>
                <c:pt idx="1088">
                  <c:v>0.52867654269331465</c:v>
                </c:pt>
                <c:pt idx="1089">
                  <c:v>0.52867654269331465</c:v>
                </c:pt>
                <c:pt idx="1090">
                  <c:v>0.52867654269331465</c:v>
                </c:pt>
                <c:pt idx="1091">
                  <c:v>0.52867654269331465</c:v>
                </c:pt>
                <c:pt idx="1092">
                  <c:v>0.52867654269331465</c:v>
                </c:pt>
                <c:pt idx="1093">
                  <c:v>0.52867654269331465</c:v>
                </c:pt>
                <c:pt idx="1094">
                  <c:v>0.52867654269331465</c:v>
                </c:pt>
                <c:pt idx="1095">
                  <c:v>0.52867654269331465</c:v>
                </c:pt>
                <c:pt idx="1096">
                  <c:v>0.52867654269331465</c:v>
                </c:pt>
                <c:pt idx="1097">
                  <c:v>0.53672849017369895</c:v>
                </c:pt>
                <c:pt idx="1098">
                  <c:v>0.53672849017369895</c:v>
                </c:pt>
                <c:pt idx="1099">
                  <c:v>0.53672849017369895</c:v>
                </c:pt>
                <c:pt idx="1100">
                  <c:v>0.53672849017369895</c:v>
                </c:pt>
                <c:pt idx="1101">
                  <c:v>0.53672849017369895</c:v>
                </c:pt>
                <c:pt idx="1102">
                  <c:v>0.53672849017369895</c:v>
                </c:pt>
                <c:pt idx="1103">
                  <c:v>0.53672849017369895</c:v>
                </c:pt>
                <c:pt idx="1104">
                  <c:v>0.53672849017369895</c:v>
                </c:pt>
                <c:pt idx="1105">
                  <c:v>0.53672849017369895</c:v>
                </c:pt>
                <c:pt idx="1106">
                  <c:v>0.53672849017369895</c:v>
                </c:pt>
                <c:pt idx="1107">
                  <c:v>0.54169396751605869</c:v>
                </c:pt>
                <c:pt idx="1108">
                  <c:v>0.54169396751605869</c:v>
                </c:pt>
                <c:pt idx="1109">
                  <c:v>0.54169396751605869</c:v>
                </c:pt>
                <c:pt idx="1110">
                  <c:v>0.54169396751605869</c:v>
                </c:pt>
                <c:pt idx="1111">
                  <c:v>0.54169396751605869</c:v>
                </c:pt>
                <c:pt idx="1112">
                  <c:v>0.54169396751605869</c:v>
                </c:pt>
                <c:pt idx="1113">
                  <c:v>0.54169396751605869</c:v>
                </c:pt>
                <c:pt idx="1114">
                  <c:v>0.54169396751605869</c:v>
                </c:pt>
                <c:pt idx="1115">
                  <c:v>0.54169396751605869</c:v>
                </c:pt>
                <c:pt idx="1116">
                  <c:v>0.54169396751605869</c:v>
                </c:pt>
                <c:pt idx="1117">
                  <c:v>0.59743393755253471</c:v>
                </c:pt>
                <c:pt idx="1118">
                  <c:v>0.59743393755253471</c:v>
                </c:pt>
                <c:pt idx="1119">
                  <c:v>0.59743393755253471</c:v>
                </c:pt>
                <c:pt idx="1120">
                  <c:v>0.59743393755253471</c:v>
                </c:pt>
                <c:pt idx="1121">
                  <c:v>0.59743393755253471</c:v>
                </c:pt>
                <c:pt idx="1122">
                  <c:v>0.59743393755253471</c:v>
                </c:pt>
                <c:pt idx="1123">
                  <c:v>0.59743393755253471</c:v>
                </c:pt>
                <c:pt idx="1124">
                  <c:v>0.59743393755253471</c:v>
                </c:pt>
                <c:pt idx="1125">
                  <c:v>0.59743393755253471</c:v>
                </c:pt>
                <c:pt idx="1126">
                  <c:v>0.59743393755253471</c:v>
                </c:pt>
                <c:pt idx="1127">
                  <c:v>0.59743393755253471</c:v>
                </c:pt>
                <c:pt idx="1128">
                  <c:v>0.59743393755253471</c:v>
                </c:pt>
                <c:pt idx="1129">
                  <c:v>0.59743393755253471</c:v>
                </c:pt>
                <c:pt idx="1130">
                  <c:v>0.59743393755253471</c:v>
                </c:pt>
                <c:pt idx="1131">
                  <c:v>0.59743393755253471</c:v>
                </c:pt>
                <c:pt idx="1132">
                  <c:v>0.59743393755253471</c:v>
                </c:pt>
                <c:pt idx="1133">
                  <c:v>0.59743393755253471</c:v>
                </c:pt>
                <c:pt idx="1134">
                  <c:v>0.59743393755253471</c:v>
                </c:pt>
                <c:pt idx="1135">
                  <c:v>0.59743393755253471</c:v>
                </c:pt>
                <c:pt idx="1136">
                  <c:v>0.59743393755253471</c:v>
                </c:pt>
                <c:pt idx="1137">
                  <c:v>0.59743393755253471</c:v>
                </c:pt>
                <c:pt idx="1138">
                  <c:v>0.59743393755253471</c:v>
                </c:pt>
                <c:pt idx="1139">
                  <c:v>0.59743393755253471</c:v>
                </c:pt>
                <c:pt idx="1140">
                  <c:v>0.59743393755253471</c:v>
                </c:pt>
                <c:pt idx="1141">
                  <c:v>0.59743393755253471</c:v>
                </c:pt>
                <c:pt idx="1142">
                  <c:v>0.59743393755253471</c:v>
                </c:pt>
                <c:pt idx="1143">
                  <c:v>0.59743393755253471</c:v>
                </c:pt>
                <c:pt idx="1144">
                  <c:v>0.59743393755253471</c:v>
                </c:pt>
                <c:pt idx="1145">
                  <c:v>0.59743393755253471</c:v>
                </c:pt>
                <c:pt idx="1146">
                  <c:v>0.60307251532873374</c:v>
                </c:pt>
                <c:pt idx="1147">
                  <c:v>0.60307251532873374</c:v>
                </c:pt>
                <c:pt idx="1148">
                  <c:v>0.60307251532873374</c:v>
                </c:pt>
                <c:pt idx="1149">
                  <c:v>0.60307251532873374</c:v>
                </c:pt>
                <c:pt idx="1150">
                  <c:v>0.60307251532873374</c:v>
                </c:pt>
                <c:pt idx="1151">
                  <c:v>0.60307251532873374</c:v>
                </c:pt>
                <c:pt idx="1152">
                  <c:v>0.60307251532873374</c:v>
                </c:pt>
                <c:pt idx="1153">
                  <c:v>0.60307251532873374</c:v>
                </c:pt>
                <c:pt idx="1154">
                  <c:v>0.60307251532873374</c:v>
                </c:pt>
                <c:pt idx="1155">
                  <c:v>0.60307251532873374</c:v>
                </c:pt>
                <c:pt idx="1156">
                  <c:v>0.60307251532873374</c:v>
                </c:pt>
                <c:pt idx="1157">
                  <c:v>0.60307251532873374</c:v>
                </c:pt>
                <c:pt idx="1158">
                  <c:v>0.60307251532873374</c:v>
                </c:pt>
                <c:pt idx="1159">
                  <c:v>0.60307251532873374</c:v>
                </c:pt>
                <c:pt idx="1160">
                  <c:v>0.60307251532873374</c:v>
                </c:pt>
                <c:pt idx="1161">
                  <c:v>0.60307251532873374</c:v>
                </c:pt>
                <c:pt idx="1162">
                  <c:v>0.60307251532873374</c:v>
                </c:pt>
                <c:pt idx="1163">
                  <c:v>0.60307251532873374</c:v>
                </c:pt>
                <c:pt idx="1164">
                  <c:v>0.60307251532873374</c:v>
                </c:pt>
                <c:pt idx="1165">
                  <c:v>0.60307251532873374</c:v>
                </c:pt>
                <c:pt idx="1166">
                  <c:v>0.60307251532873374</c:v>
                </c:pt>
                <c:pt idx="1167">
                  <c:v>0.60307251532873374</c:v>
                </c:pt>
                <c:pt idx="1168">
                  <c:v>0.60307251532873374</c:v>
                </c:pt>
                <c:pt idx="1169">
                  <c:v>0.60307251532873374</c:v>
                </c:pt>
                <c:pt idx="1170">
                  <c:v>0.60307251532873374</c:v>
                </c:pt>
                <c:pt idx="1171">
                  <c:v>0.60307251532873374</c:v>
                </c:pt>
                <c:pt idx="1172">
                  <c:v>0.60307251532873374</c:v>
                </c:pt>
                <c:pt idx="1173">
                  <c:v>0.60307251532873374</c:v>
                </c:pt>
                <c:pt idx="1174">
                  <c:v>0.60307251532873374</c:v>
                </c:pt>
                <c:pt idx="1175">
                  <c:v>0.60307251532873374</c:v>
                </c:pt>
                <c:pt idx="1176">
                  <c:v>0.60307251532873374</c:v>
                </c:pt>
                <c:pt idx="1177">
                  <c:v>0.60307251532873374</c:v>
                </c:pt>
                <c:pt idx="1178">
                  <c:v>0.60307251532873374</c:v>
                </c:pt>
                <c:pt idx="1179">
                  <c:v>0.60307251532873374</c:v>
                </c:pt>
                <c:pt idx="1180">
                  <c:v>0.60307251532873374</c:v>
                </c:pt>
                <c:pt idx="1181">
                  <c:v>0.60307251532873374</c:v>
                </c:pt>
                <c:pt idx="1182">
                  <c:v>0.60307251532873374</c:v>
                </c:pt>
                <c:pt idx="1183">
                  <c:v>0.60307251532873374</c:v>
                </c:pt>
                <c:pt idx="1184">
                  <c:v>0.60307251532873374</c:v>
                </c:pt>
                <c:pt idx="1185">
                  <c:v>0.60307251532873374</c:v>
                </c:pt>
                <c:pt idx="1186">
                  <c:v>0.60307251532873374</c:v>
                </c:pt>
                <c:pt idx="1187">
                  <c:v>0.60307251532873374</c:v>
                </c:pt>
                <c:pt idx="1188">
                  <c:v>0.60307251532873374</c:v>
                </c:pt>
                <c:pt idx="1189">
                  <c:v>0.60307251532873374</c:v>
                </c:pt>
                <c:pt idx="1190">
                  <c:v>0.60307251532873374</c:v>
                </c:pt>
                <c:pt idx="1191">
                  <c:v>0.60307251532873374</c:v>
                </c:pt>
                <c:pt idx="1192">
                  <c:v>0.60307251532873374</c:v>
                </c:pt>
                <c:pt idx="1193">
                  <c:v>0.60307251532873374</c:v>
                </c:pt>
                <c:pt idx="1194">
                  <c:v>0.60307251532873374</c:v>
                </c:pt>
                <c:pt idx="1195">
                  <c:v>0.60307251532873374</c:v>
                </c:pt>
                <c:pt idx="1196">
                  <c:v>0.60307251532873374</c:v>
                </c:pt>
                <c:pt idx="1197">
                  <c:v>0.60307251532873374</c:v>
                </c:pt>
                <c:pt idx="1198">
                  <c:v>0.60307251532873374</c:v>
                </c:pt>
                <c:pt idx="1199">
                  <c:v>0.60307251532873374</c:v>
                </c:pt>
                <c:pt idx="1200">
                  <c:v>0.60307251532873374</c:v>
                </c:pt>
                <c:pt idx="1201">
                  <c:v>0.60307251532873374</c:v>
                </c:pt>
                <c:pt idx="1202">
                  <c:v>0.60307251532873374</c:v>
                </c:pt>
                <c:pt idx="1203">
                  <c:v>0.60307251532873374</c:v>
                </c:pt>
                <c:pt idx="1204">
                  <c:v>0.60307251532873374</c:v>
                </c:pt>
                <c:pt idx="1205">
                  <c:v>0.60307251532873374</c:v>
                </c:pt>
                <c:pt idx="1206">
                  <c:v>0.60307251532873374</c:v>
                </c:pt>
                <c:pt idx="1207">
                  <c:v>0.60307251532873374</c:v>
                </c:pt>
                <c:pt idx="1208">
                  <c:v>0.60307251532873374</c:v>
                </c:pt>
                <c:pt idx="1209">
                  <c:v>0.60307251532873374</c:v>
                </c:pt>
                <c:pt idx="1210">
                  <c:v>0.60307251532873374</c:v>
                </c:pt>
                <c:pt idx="1211">
                  <c:v>0.60307251532873374</c:v>
                </c:pt>
                <c:pt idx="1212">
                  <c:v>0.64249216401561293</c:v>
                </c:pt>
                <c:pt idx="1213">
                  <c:v>0.64249216401561293</c:v>
                </c:pt>
                <c:pt idx="1214">
                  <c:v>0.64249216401561293</c:v>
                </c:pt>
                <c:pt idx="1215">
                  <c:v>0.64249216401561293</c:v>
                </c:pt>
                <c:pt idx="1216">
                  <c:v>0.64249216401561293</c:v>
                </c:pt>
                <c:pt idx="1217">
                  <c:v>0.64249216401561293</c:v>
                </c:pt>
                <c:pt idx="1218">
                  <c:v>0.64249216401561293</c:v>
                </c:pt>
                <c:pt idx="1219">
                  <c:v>0.64249216401561293</c:v>
                </c:pt>
                <c:pt idx="1220">
                  <c:v>0.64249216401561293</c:v>
                </c:pt>
                <c:pt idx="1221">
                  <c:v>0.64249216401561293</c:v>
                </c:pt>
                <c:pt idx="1222">
                  <c:v>0.64249216401561293</c:v>
                </c:pt>
                <c:pt idx="1223">
                  <c:v>0.64249216401561293</c:v>
                </c:pt>
                <c:pt idx="1224">
                  <c:v>0.64249216401561293</c:v>
                </c:pt>
                <c:pt idx="1225">
                  <c:v>0.64249216401561293</c:v>
                </c:pt>
                <c:pt idx="1226">
                  <c:v>0.64249216401561293</c:v>
                </c:pt>
                <c:pt idx="1227">
                  <c:v>0.64249216401561293</c:v>
                </c:pt>
                <c:pt idx="1228">
                  <c:v>0.64249216401561293</c:v>
                </c:pt>
                <c:pt idx="1229">
                  <c:v>0.64249216401561293</c:v>
                </c:pt>
                <c:pt idx="1230">
                  <c:v>0.64249216401561293</c:v>
                </c:pt>
                <c:pt idx="1231">
                  <c:v>0.64249216401561293</c:v>
                </c:pt>
                <c:pt idx="1232">
                  <c:v>0.64249216401561293</c:v>
                </c:pt>
                <c:pt idx="1233">
                  <c:v>0.64249216401561293</c:v>
                </c:pt>
                <c:pt idx="1234">
                  <c:v>0.64249216401561293</c:v>
                </c:pt>
                <c:pt idx="1235">
                  <c:v>0.64249216401561293</c:v>
                </c:pt>
                <c:pt idx="1236">
                  <c:v>0.64249216401561293</c:v>
                </c:pt>
                <c:pt idx="1237">
                  <c:v>0.64249216401561293</c:v>
                </c:pt>
                <c:pt idx="1238">
                  <c:v>0.64249216401561293</c:v>
                </c:pt>
                <c:pt idx="1239">
                  <c:v>0.64249216401561293</c:v>
                </c:pt>
                <c:pt idx="1240">
                  <c:v>0.64249216401561293</c:v>
                </c:pt>
                <c:pt idx="1241">
                  <c:v>0.64249216401561293</c:v>
                </c:pt>
                <c:pt idx="1242">
                  <c:v>0.64249216401561293</c:v>
                </c:pt>
                <c:pt idx="1243">
                  <c:v>0.64249216401561293</c:v>
                </c:pt>
                <c:pt idx="1244">
                  <c:v>0.64249216401561293</c:v>
                </c:pt>
                <c:pt idx="1245">
                  <c:v>0.64249216401561293</c:v>
                </c:pt>
                <c:pt idx="1246">
                  <c:v>0.64249216401561293</c:v>
                </c:pt>
                <c:pt idx="1247">
                  <c:v>0.64249216401561293</c:v>
                </c:pt>
                <c:pt idx="1248">
                  <c:v>0.64249216401561293</c:v>
                </c:pt>
                <c:pt idx="1249">
                  <c:v>0.64249216401561293</c:v>
                </c:pt>
                <c:pt idx="1250">
                  <c:v>0.64249216401561293</c:v>
                </c:pt>
                <c:pt idx="1251">
                  <c:v>0.64249216401561293</c:v>
                </c:pt>
                <c:pt idx="1252">
                  <c:v>0.64249216401561293</c:v>
                </c:pt>
                <c:pt idx="1253">
                  <c:v>0.64249216401561293</c:v>
                </c:pt>
                <c:pt idx="1254">
                  <c:v>0.64249216401561293</c:v>
                </c:pt>
                <c:pt idx="1255">
                  <c:v>0.64249216401561293</c:v>
                </c:pt>
                <c:pt idx="1256">
                  <c:v>0.64249216401561293</c:v>
                </c:pt>
                <c:pt idx="1257">
                  <c:v>0.64249216401561293</c:v>
                </c:pt>
                <c:pt idx="1258">
                  <c:v>0.64249216401561293</c:v>
                </c:pt>
                <c:pt idx="1259">
                  <c:v>0.64249216401561293</c:v>
                </c:pt>
                <c:pt idx="1260">
                  <c:v>0.64249216401561293</c:v>
                </c:pt>
                <c:pt idx="1261">
                  <c:v>0.64249216401561293</c:v>
                </c:pt>
                <c:pt idx="1262">
                  <c:v>0.64249216401561293</c:v>
                </c:pt>
                <c:pt idx="1263">
                  <c:v>0.64249216401561293</c:v>
                </c:pt>
                <c:pt idx="1264">
                  <c:v>0.64249216401561293</c:v>
                </c:pt>
                <c:pt idx="1265">
                  <c:v>0.64249216401561293</c:v>
                </c:pt>
                <c:pt idx="1266">
                  <c:v>0.64249216401561293</c:v>
                </c:pt>
                <c:pt idx="1267">
                  <c:v>0.64249216401561293</c:v>
                </c:pt>
                <c:pt idx="1268">
                  <c:v>0.64249216401561293</c:v>
                </c:pt>
                <c:pt idx="1269">
                  <c:v>0.64645140229575426</c:v>
                </c:pt>
                <c:pt idx="1270">
                  <c:v>0.64645140229575426</c:v>
                </c:pt>
                <c:pt idx="1271">
                  <c:v>0.64645140229575426</c:v>
                </c:pt>
                <c:pt idx="1272">
                  <c:v>0.64645140229575426</c:v>
                </c:pt>
                <c:pt idx="1273">
                  <c:v>0.64645140229575426</c:v>
                </c:pt>
                <c:pt idx="1274">
                  <c:v>0.64645140229575426</c:v>
                </c:pt>
                <c:pt idx="1275">
                  <c:v>0.64645140229575426</c:v>
                </c:pt>
                <c:pt idx="1276">
                  <c:v>0.64645140229575426</c:v>
                </c:pt>
                <c:pt idx="1277">
                  <c:v>0.64645140229575426</c:v>
                </c:pt>
                <c:pt idx="1278">
                  <c:v>0.64645140229575426</c:v>
                </c:pt>
                <c:pt idx="1279">
                  <c:v>0.64645140229575426</c:v>
                </c:pt>
                <c:pt idx="1280">
                  <c:v>0.64645140229575426</c:v>
                </c:pt>
                <c:pt idx="1281">
                  <c:v>0.64645140229575426</c:v>
                </c:pt>
                <c:pt idx="1282">
                  <c:v>0.64645140229575426</c:v>
                </c:pt>
                <c:pt idx="1283">
                  <c:v>0.64645140229575426</c:v>
                </c:pt>
                <c:pt idx="1284">
                  <c:v>0.64645140229575426</c:v>
                </c:pt>
                <c:pt idx="1285">
                  <c:v>0.65394576453323927</c:v>
                </c:pt>
                <c:pt idx="1286">
                  <c:v>0.65394576453323927</c:v>
                </c:pt>
                <c:pt idx="1287">
                  <c:v>0.65394576453323927</c:v>
                </c:pt>
                <c:pt idx="1288">
                  <c:v>0.65394576453323927</c:v>
                </c:pt>
                <c:pt idx="1289">
                  <c:v>0.65394576453323927</c:v>
                </c:pt>
                <c:pt idx="1290">
                  <c:v>0.65394576453323927</c:v>
                </c:pt>
                <c:pt idx="1291">
                  <c:v>0.65394576453323927</c:v>
                </c:pt>
                <c:pt idx="1292">
                  <c:v>0.65394576453323927</c:v>
                </c:pt>
                <c:pt idx="1293">
                  <c:v>0.65394576453323927</c:v>
                </c:pt>
                <c:pt idx="1294">
                  <c:v>0.65394576453323927</c:v>
                </c:pt>
                <c:pt idx="1295">
                  <c:v>0.65394576453323927</c:v>
                </c:pt>
                <c:pt idx="1296">
                  <c:v>0.65394576453323927</c:v>
                </c:pt>
                <c:pt idx="1297">
                  <c:v>0.65394576453323927</c:v>
                </c:pt>
                <c:pt idx="1298">
                  <c:v>0.65394576453323927</c:v>
                </c:pt>
                <c:pt idx="1299">
                  <c:v>0.65394576453323927</c:v>
                </c:pt>
                <c:pt idx="1300">
                  <c:v>0.65394576453323927</c:v>
                </c:pt>
                <c:pt idx="1301">
                  <c:v>0.65394576453323927</c:v>
                </c:pt>
                <c:pt idx="1302">
                  <c:v>0.65394576453323927</c:v>
                </c:pt>
                <c:pt idx="1303">
                  <c:v>0.65394576453323927</c:v>
                </c:pt>
                <c:pt idx="1304">
                  <c:v>0.65394576453323927</c:v>
                </c:pt>
                <c:pt idx="1305">
                  <c:v>0.65394576453323927</c:v>
                </c:pt>
                <c:pt idx="1306">
                  <c:v>0.65394576453323927</c:v>
                </c:pt>
                <c:pt idx="1307">
                  <c:v>0.65394576453323927</c:v>
                </c:pt>
                <c:pt idx="1308">
                  <c:v>0.6587711871881381</c:v>
                </c:pt>
                <c:pt idx="1309">
                  <c:v>0.6587711871881381</c:v>
                </c:pt>
                <c:pt idx="1310">
                  <c:v>0.6587711871881381</c:v>
                </c:pt>
                <c:pt idx="1311">
                  <c:v>0.6587711871881381</c:v>
                </c:pt>
                <c:pt idx="1312">
                  <c:v>0.6587711871881381</c:v>
                </c:pt>
                <c:pt idx="1313">
                  <c:v>0.6587711871881381</c:v>
                </c:pt>
                <c:pt idx="1314">
                  <c:v>0.6587711871881381</c:v>
                </c:pt>
                <c:pt idx="1315">
                  <c:v>0.6587711871881381</c:v>
                </c:pt>
                <c:pt idx="1316">
                  <c:v>0.6587711871881381</c:v>
                </c:pt>
                <c:pt idx="1317">
                  <c:v>0.6587711871881381</c:v>
                </c:pt>
                <c:pt idx="1318">
                  <c:v>0.6587711871881381</c:v>
                </c:pt>
                <c:pt idx="1319">
                  <c:v>0.6587711871881381</c:v>
                </c:pt>
                <c:pt idx="1320">
                  <c:v>0.6587711871881381</c:v>
                </c:pt>
                <c:pt idx="1321">
                  <c:v>0.6587711871881381</c:v>
                </c:pt>
                <c:pt idx="1322">
                  <c:v>0.6587711871881381</c:v>
                </c:pt>
                <c:pt idx="1323">
                  <c:v>0.6587711871881381</c:v>
                </c:pt>
                <c:pt idx="1324">
                  <c:v>0.6587711871881381</c:v>
                </c:pt>
                <c:pt idx="1325">
                  <c:v>0.6587711871881381</c:v>
                </c:pt>
                <c:pt idx="1326">
                  <c:v>0.6587711871881381</c:v>
                </c:pt>
                <c:pt idx="1327">
                  <c:v>0.6587711871881381</c:v>
                </c:pt>
                <c:pt idx="1328">
                  <c:v>0.6587711871881381</c:v>
                </c:pt>
                <c:pt idx="1329">
                  <c:v>0.6587711871881381</c:v>
                </c:pt>
                <c:pt idx="1330">
                  <c:v>0.6587711871881381</c:v>
                </c:pt>
                <c:pt idx="1331">
                  <c:v>0.6587711871881381</c:v>
                </c:pt>
                <c:pt idx="1332">
                  <c:v>0.66108101218749138</c:v>
                </c:pt>
                <c:pt idx="1333">
                  <c:v>0.66108101218749138</c:v>
                </c:pt>
                <c:pt idx="1334">
                  <c:v>0.66108101218749138</c:v>
                </c:pt>
                <c:pt idx="1335">
                  <c:v>0.66108101218749138</c:v>
                </c:pt>
                <c:pt idx="1336">
                  <c:v>0.66108101218749138</c:v>
                </c:pt>
                <c:pt idx="1337">
                  <c:v>0.66108101218749138</c:v>
                </c:pt>
                <c:pt idx="1338">
                  <c:v>0.66108101218749138</c:v>
                </c:pt>
                <c:pt idx="1339">
                  <c:v>0.66108101218749138</c:v>
                </c:pt>
                <c:pt idx="1340">
                  <c:v>0.66108101218749138</c:v>
                </c:pt>
                <c:pt idx="1341">
                  <c:v>0.66108101218749138</c:v>
                </c:pt>
                <c:pt idx="1342">
                  <c:v>0.66108101218749138</c:v>
                </c:pt>
                <c:pt idx="1343">
                  <c:v>0.66108101218749138</c:v>
                </c:pt>
                <c:pt idx="1344">
                  <c:v>0.66108101218749138</c:v>
                </c:pt>
                <c:pt idx="1345">
                  <c:v>0.66108101218749138</c:v>
                </c:pt>
                <c:pt idx="1346">
                  <c:v>0.66108101218749138</c:v>
                </c:pt>
                <c:pt idx="1347">
                  <c:v>0.66108101218749138</c:v>
                </c:pt>
                <c:pt idx="1348">
                  <c:v>0.69798027502438176</c:v>
                </c:pt>
                <c:pt idx="1349">
                  <c:v>0.69798027502438176</c:v>
                </c:pt>
                <c:pt idx="1350">
                  <c:v>0.69798027502438176</c:v>
                </c:pt>
                <c:pt idx="1351">
                  <c:v>0.69798027502438176</c:v>
                </c:pt>
                <c:pt idx="1352">
                  <c:v>0.69798027502438176</c:v>
                </c:pt>
                <c:pt idx="1353">
                  <c:v>0.69798027502438176</c:v>
                </c:pt>
                <c:pt idx="1354">
                  <c:v>0.69798027502438176</c:v>
                </c:pt>
                <c:pt idx="1355">
                  <c:v>0.69798027502438176</c:v>
                </c:pt>
                <c:pt idx="1356">
                  <c:v>0.69798027502438176</c:v>
                </c:pt>
                <c:pt idx="1357">
                  <c:v>0.69798027502438176</c:v>
                </c:pt>
                <c:pt idx="1358">
                  <c:v>0.69798027502438176</c:v>
                </c:pt>
                <c:pt idx="1359">
                  <c:v>0.69798027502438176</c:v>
                </c:pt>
                <c:pt idx="1360">
                  <c:v>0.69798027502438176</c:v>
                </c:pt>
                <c:pt idx="1361">
                  <c:v>0.69798027502438176</c:v>
                </c:pt>
                <c:pt idx="1362">
                  <c:v>0.69798027502438176</c:v>
                </c:pt>
                <c:pt idx="1363">
                  <c:v>0.69798027502438176</c:v>
                </c:pt>
                <c:pt idx="1364">
                  <c:v>0.69798027502438176</c:v>
                </c:pt>
                <c:pt idx="1365">
                  <c:v>0.69798027502438176</c:v>
                </c:pt>
                <c:pt idx="1366">
                  <c:v>0.69798027502438176</c:v>
                </c:pt>
                <c:pt idx="1367">
                  <c:v>0.73611824376370316</c:v>
                </c:pt>
                <c:pt idx="1368">
                  <c:v>0.73611824376370316</c:v>
                </c:pt>
                <c:pt idx="1369">
                  <c:v>0.73611824376370316</c:v>
                </c:pt>
                <c:pt idx="1370">
                  <c:v>0.73611824376370316</c:v>
                </c:pt>
                <c:pt idx="1371">
                  <c:v>0.73611824376370316</c:v>
                </c:pt>
                <c:pt idx="1372">
                  <c:v>0.73611824376370316</c:v>
                </c:pt>
                <c:pt idx="1373">
                  <c:v>0.73611824376370316</c:v>
                </c:pt>
                <c:pt idx="1374">
                  <c:v>0.73611824376370316</c:v>
                </c:pt>
                <c:pt idx="1375">
                  <c:v>0.73611824376370316</c:v>
                </c:pt>
                <c:pt idx="1376">
                  <c:v>0.73611824376370316</c:v>
                </c:pt>
                <c:pt idx="1377">
                  <c:v>0.73611824376370316</c:v>
                </c:pt>
                <c:pt idx="1378">
                  <c:v>0.73611824376370316</c:v>
                </c:pt>
                <c:pt idx="1379">
                  <c:v>0.73611824376370316</c:v>
                </c:pt>
                <c:pt idx="1380">
                  <c:v>0.73611824376370316</c:v>
                </c:pt>
                <c:pt idx="1381">
                  <c:v>0.73611824376370316</c:v>
                </c:pt>
                <c:pt idx="1382">
                  <c:v>0.73611824376370316</c:v>
                </c:pt>
                <c:pt idx="1383">
                  <c:v>0.73611824376370316</c:v>
                </c:pt>
                <c:pt idx="1384">
                  <c:v>0.73611824376370316</c:v>
                </c:pt>
                <c:pt idx="1385">
                  <c:v>0.73611824376370316</c:v>
                </c:pt>
                <c:pt idx="1386">
                  <c:v>0.73611824376370316</c:v>
                </c:pt>
                <c:pt idx="1387">
                  <c:v>0.73611824376370316</c:v>
                </c:pt>
                <c:pt idx="1388">
                  <c:v>0.73611824376370316</c:v>
                </c:pt>
                <c:pt idx="1389">
                  <c:v>0.73611824376370316</c:v>
                </c:pt>
                <c:pt idx="1390">
                  <c:v>0.73611824376370316</c:v>
                </c:pt>
                <c:pt idx="1391">
                  <c:v>0.73611824376370316</c:v>
                </c:pt>
                <c:pt idx="1392">
                  <c:v>0.73611824376370316</c:v>
                </c:pt>
                <c:pt idx="1393">
                  <c:v>0.73611824376370316</c:v>
                </c:pt>
                <c:pt idx="1394">
                  <c:v>0.73611824376370316</c:v>
                </c:pt>
                <c:pt idx="1395">
                  <c:v>0.7636637687559904</c:v>
                </c:pt>
                <c:pt idx="1396">
                  <c:v>0.7636637687559904</c:v>
                </c:pt>
                <c:pt idx="1397">
                  <c:v>0.7636637687559904</c:v>
                </c:pt>
                <c:pt idx="1398">
                  <c:v>0.7636637687559904</c:v>
                </c:pt>
                <c:pt idx="1399">
                  <c:v>0.7636637687559904</c:v>
                </c:pt>
                <c:pt idx="1400">
                  <c:v>0.7636637687559904</c:v>
                </c:pt>
                <c:pt idx="1401">
                  <c:v>0.7636637687559904</c:v>
                </c:pt>
                <c:pt idx="1402">
                  <c:v>0.7636637687559904</c:v>
                </c:pt>
                <c:pt idx="1403">
                  <c:v>0.7636637687559904</c:v>
                </c:pt>
                <c:pt idx="1404">
                  <c:v>0.7636637687559904</c:v>
                </c:pt>
                <c:pt idx="1405">
                  <c:v>0.7636637687559904</c:v>
                </c:pt>
                <c:pt idx="1406">
                  <c:v>0.7636637687559904</c:v>
                </c:pt>
                <c:pt idx="1407">
                  <c:v>0.7636637687559904</c:v>
                </c:pt>
                <c:pt idx="1408">
                  <c:v>0.7636637687559904</c:v>
                </c:pt>
                <c:pt idx="1409">
                  <c:v>0.7636637687559904</c:v>
                </c:pt>
                <c:pt idx="1410">
                  <c:v>0.7636637687559904</c:v>
                </c:pt>
                <c:pt idx="1411">
                  <c:v>0.7636637687559904</c:v>
                </c:pt>
                <c:pt idx="1412">
                  <c:v>0.7636637687559904</c:v>
                </c:pt>
                <c:pt idx="1413">
                  <c:v>0.7636637687559904</c:v>
                </c:pt>
                <c:pt idx="1414">
                  <c:v>0.7636637687559904</c:v>
                </c:pt>
                <c:pt idx="1415">
                  <c:v>0.7636637687559904</c:v>
                </c:pt>
                <c:pt idx="1416">
                  <c:v>0.7636637687559904</c:v>
                </c:pt>
                <c:pt idx="1417">
                  <c:v>0.7636637687559904</c:v>
                </c:pt>
                <c:pt idx="1418">
                  <c:v>0.7636637687559904</c:v>
                </c:pt>
                <c:pt idx="1419">
                  <c:v>0.7636637687559904</c:v>
                </c:pt>
                <c:pt idx="1420">
                  <c:v>0.7636637687559904</c:v>
                </c:pt>
                <c:pt idx="1421">
                  <c:v>0.7636637687559904</c:v>
                </c:pt>
                <c:pt idx="1422">
                  <c:v>0.7636637687559904</c:v>
                </c:pt>
                <c:pt idx="1423">
                  <c:v>0.7636637687559904</c:v>
                </c:pt>
                <c:pt idx="1424">
                  <c:v>0.7636637687559904</c:v>
                </c:pt>
                <c:pt idx="1425">
                  <c:v>0.7636637687559904</c:v>
                </c:pt>
                <c:pt idx="1426">
                  <c:v>0.7636637687559904</c:v>
                </c:pt>
                <c:pt idx="1427">
                  <c:v>0.7636637687559904</c:v>
                </c:pt>
                <c:pt idx="1428">
                  <c:v>0.7636637687559904</c:v>
                </c:pt>
                <c:pt idx="1429">
                  <c:v>0.78091850625115922</c:v>
                </c:pt>
                <c:pt idx="1430">
                  <c:v>0.78091850625115922</c:v>
                </c:pt>
                <c:pt idx="1431">
                  <c:v>0.78091850625115922</c:v>
                </c:pt>
                <c:pt idx="1432">
                  <c:v>0.78091850625115922</c:v>
                </c:pt>
                <c:pt idx="1433">
                  <c:v>0.78091850625115922</c:v>
                </c:pt>
                <c:pt idx="1434">
                  <c:v>0.78091850625115922</c:v>
                </c:pt>
                <c:pt idx="1435">
                  <c:v>0.78091850625115922</c:v>
                </c:pt>
                <c:pt idx="1436">
                  <c:v>0.78091850625115922</c:v>
                </c:pt>
                <c:pt idx="1437">
                  <c:v>0.78091850625115922</c:v>
                </c:pt>
                <c:pt idx="1438">
                  <c:v>0.78091850625115922</c:v>
                </c:pt>
                <c:pt idx="1439">
                  <c:v>0.78091850625115922</c:v>
                </c:pt>
                <c:pt idx="1440">
                  <c:v>0.78288657387213589</c:v>
                </c:pt>
                <c:pt idx="1441">
                  <c:v>0.78288657387213589</c:v>
                </c:pt>
                <c:pt idx="1442">
                  <c:v>0.78288657387213589</c:v>
                </c:pt>
                <c:pt idx="1443">
                  <c:v>0.78288657387213589</c:v>
                </c:pt>
                <c:pt idx="1444">
                  <c:v>0.78288657387213589</c:v>
                </c:pt>
                <c:pt idx="1445">
                  <c:v>0.78288657387213589</c:v>
                </c:pt>
                <c:pt idx="1446">
                  <c:v>0.78698347274251657</c:v>
                </c:pt>
                <c:pt idx="1447">
                  <c:v>0.78698347274251657</c:v>
                </c:pt>
                <c:pt idx="1448">
                  <c:v>0.78698347274251657</c:v>
                </c:pt>
                <c:pt idx="1449">
                  <c:v>0.78698347274251657</c:v>
                </c:pt>
                <c:pt idx="1450">
                  <c:v>0.78698347274251657</c:v>
                </c:pt>
                <c:pt idx="1451">
                  <c:v>0.78698347274251657</c:v>
                </c:pt>
                <c:pt idx="1452">
                  <c:v>0.78698347274251657</c:v>
                </c:pt>
                <c:pt idx="1453">
                  <c:v>0.78698347274251657</c:v>
                </c:pt>
                <c:pt idx="1454">
                  <c:v>0.78698347274251657</c:v>
                </c:pt>
                <c:pt idx="1455">
                  <c:v>0.78698347274251657</c:v>
                </c:pt>
                <c:pt idx="1456">
                  <c:v>0.78698347274251657</c:v>
                </c:pt>
                <c:pt idx="1457">
                  <c:v>0.78698347274251657</c:v>
                </c:pt>
                <c:pt idx="1458">
                  <c:v>0.78698347274251657</c:v>
                </c:pt>
                <c:pt idx="1459">
                  <c:v>0.78698347274251657</c:v>
                </c:pt>
                <c:pt idx="1460">
                  <c:v>0.78698347274251657</c:v>
                </c:pt>
                <c:pt idx="1461">
                  <c:v>0.78698347274251657</c:v>
                </c:pt>
                <c:pt idx="1462">
                  <c:v>0.78698347274251657</c:v>
                </c:pt>
                <c:pt idx="1463">
                  <c:v>0.78698347274251657</c:v>
                </c:pt>
                <c:pt idx="1464">
                  <c:v>0.78698347274251657</c:v>
                </c:pt>
                <c:pt idx="1465">
                  <c:v>0.78698347274251657</c:v>
                </c:pt>
                <c:pt idx="1466">
                  <c:v>0.78698347274251657</c:v>
                </c:pt>
                <c:pt idx="1467">
                  <c:v>0.78698347274251657</c:v>
                </c:pt>
                <c:pt idx="1468">
                  <c:v>0.78698347274251657</c:v>
                </c:pt>
                <c:pt idx="1469">
                  <c:v>0.78698347274251657</c:v>
                </c:pt>
                <c:pt idx="1470">
                  <c:v>0.78698347274251657</c:v>
                </c:pt>
                <c:pt idx="1471">
                  <c:v>0.78698347274251657</c:v>
                </c:pt>
                <c:pt idx="1472">
                  <c:v>0.78698347274251657</c:v>
                </c:pt>
                <c:pt idx="1473">
                  <c:v>0.78698347274251657</c:v>
                </c:pt>
                <c:pt idx="1474">
                  <c:v>0.78698347274251657</c:v>
                </c:pt>
                <c:pt idx="1475">
                  <c:v>0.78698347274251657</c:v>
                </c:pt>
                <c:pt idx="1476">
                  <c:v>0.78698347274251657</c:v>
                </c:pt>
                <c:pt idx="1477">
                  <c:v>0.78698347274251657</c:v>
                </c:pt>
                <c:pt idx="1478">
                  <c:v>0.78698347274251657</c:v>
                </c:pt>
                <c:pt idx="1479">
                  <c:v>0.78698347274251657</c:v>
                </c:pt>
                <c:pt idx="1480">
                  <c:v>0.78698347274251657</c:v>
                </c:pt>
                <c:pt idx="1481">
                  <c:v>0.78698347274251657</c:v>
                </c:pt>
                <c:pt idx="1482">
                  <c:v>0.78698347274251657</c:v>
                </c:pt>
                <c:pt idx="1483">
                  <c:v>0.78698347274251657</c:v>
                </c:pt>
                <c:pt idx="1484">
                  <c:v>0.78698347274251657</c:v>
                </c:pt>
                <c:pt idx="1485">
                  <c:v>0.78698347274251657</c:v>
                </c:pt>
                <c:pt idx="1486">
                  <c:v>0.78698347274251657</c:v>
                </c:pt>
                <c:pt idx="1487">
                  <c:v>0.78698347274251657</c:v>
                </c:pt>
                <c:pt idx="1488">
                  <c:v>0.78698347274251657</c:v>
                </c:pt>
                <c:pt idx="1489">
                  <c:v>0.78698347274251657</c:v>
                </c:pt>
                <c:pt idx="1490">
                  <c:v>0.78698347274251657</c:v>
                </c:pt>
                <c:pt idx="1491">
                  <c:v>0.78698347274251657</c:v>
                </c:pt>
                <c:pt idx="1492">
                  <c:v>0.78698347274251657</c:v>
                </c:pt>
                <c:pt idx="1493">
                  <c:v>0.78698347274251657</c:v>
                </c:pt>
                <c:pt idx="1494">
                  <c:v>0.78698347274251657</c:v>
                </c:pt>
                <c:pt idx="1495">
                  <c:v>0.78698347274251657</c:v>
                </c:pt>
                <c:pt idx="1496">
                  <c:v>0.78698347274251657</c:v>
                </c:pt>
                <c:pt idx="1497">
                  <c:v>0.78698347274251657</c:v>
                </c:pt>
                <c:pt idx="1498">
                  <c:v>0.78698347274251657</c:v>
                </c:pt>
                <c:pt idx="1499">
                  <c:v>0.78698347274251657</c:v>
                </c:pt>
                <c:pt idx="1500">
                  <c:v>0.78698347274251657</c:v>
                </c:pt>
                <c:pt idx="1501">
                  <c:v>0.78698347274251657</c:v>
                </c:pt>
                <c:pt idx="1502">
                  <c:v>0.78698347274251657</c:v>
                </c:pt>
                <c:pt idx="1503">
                  <c:v>0.78698347274251657</c:v>
                </c:pt>
                <c:pt idx="1504">
                  <c:v>0.78698347274251657</c:v>
                </c:pt>
                <c:pt idx="1505">
                  <c:v>0.78698347274251657</c:v>
                </c:pt>
                <c:pt idx="1506">
                  <c:v>0.78698347274251657</c:v>
                </c:pt>
                <c:pt idx="1507">
                  <c:v>0.78698347274251657</c:v>
                </c:pt>
                <c:pt idx="1508">
                  <c:v>0.78698347274251657</c:v>
                </c:pt>
                <c:pt idx="1509">
                  <c:v>0.78698347274251657</c:v>
                </c:pt>
                <c:pt idx="1510">
                  <c:v>0.78698347274251657</c:v>
                </c:pt>
                <c:pt idx="1511">
                  <c:v>0.78698347274251657</c:v>
                </c:pt>
                <c:pt idx="1512">
                  <c:v>0.78698347274251657</c:v>
                </c:pt>
                <c:pt idx="1513">
                  <c:v>0.78698347274251657</c:v>
                </c:pt>
                <c:pt idx="1514">
                  <c:v>0.78698347274251657</c:v>
                </c:pt>
                <c:pt idx="1515">
                  <c:v>0.78698347274251657</c:v>
                </c:pt>
                <c:pt idx="1516">
                  <c:v>0.78698347274251657</c:v>
                </c:pt>
                <c:pt idx="1517">
                  <c:v>0.78698347274251657</c:v>
                </c:pt>
                <c:pt idx="1518">
                  <c:v>0.78698347274251657</c:v>
                </c:pt>
                <c:pt idx="1519">
                  <c:v>0.78698347274251657</c:v>
                </c:pt>
                <c:pt idx="1520">
                  <c:v>0.78698347274251657</c:v>
                </c:pt>
                <c:pt idx="1521">
                  <c:v>0.78698347274251657</c:v>
                </c:pt>
                <c:pt idx="1522">
                  <c:v>0.80961738757992896</c:v>
                </c:pt>
                <c:pt idx="1523">
                  <c:v>0.80961738757992896</c:v>
                </c:pt>
                <c:pt idx="1524">
                  <c:v>0.80961738757992896</c:v>
                </c:pt>
                <c:pt idx="1525">
                  <c:v>0.80961738757992896</c:v>
                </c:pt>
                <c:pt idx="1526">
                  <c:v>0.80961738757992896</c:v>
                </c:pt>
                <c:pt idx="1527">
                  <c:v>0.80961738757992896</c:v>
                </c:pt>
                <c:pt idx="1528">
                  <c:v>0.80961738757992896</c:v>
                </c:pt>
                <c:pt idx="1529">
                  <c:v>0.80961738757992896</c:v>
                </c:pt>
                <c:pt idx="1530">
                  <c:v>0.80961738757992896</c:v>
                </c:pt>
                <c:pt idx="1531">
                  <c:v>0.80961738757992896</c:v>
                </c:pt>
                <c:pt idx="1532">
                  <c:v>0.80961738757992896</c:v>
                </c:pt>
                <c:pt idx="1533">
                  <c:v>0.80961738757992896</c:v>
                </c:pt>
                <c:pt idx="1534">
                  <c:v>0.80961738757992896</c:v>
                </c:pt>
                <c:pt idx="1535">
                  <c:v>0.80961738757992896</c:v>
                </c:pt>
                <c:pt idx="1536">
                  <c:v>0.80961738757992896</c:v>
                </c:pt>
                <c:pt idx="1537">
                  <c:v>0.80961738757992896</c:v>
                </c:pt>
                <c:pt idx="1538">
                  <c:v>0.80961738757992896</c:v>
                </c:pt>
                <c:pt idx="1539">
                  <c:v>0.80961738757992896</c:v>
                </c:pt>
                <c:pt idx="1540">
                  <c:v>0.80961738757992896</c:v>
                </c:pt>
                <c:pt idx="1541">
                  <c:v>0.80961738757992896</c:v>
                </c:pt>
                <c:pt idx="1542">
                  <c:v>0.80961738757992896</c:v>
                </c:pt>
                <c:pt idx="1543">
                  <c:v>0.80961738757992896</c:v>
                </c:pt>
                <c:pt idx="1544">
                  <c:v>0.80961738757992896</c:v>
                </c:pt>
                <c:pt idx="1545">
                  <c:v>0.80961738757992896</c:v>
                </c:pt>
                <c:pt idx="1546">
                  <c:v>0.80961738757992896</c:v>
                </c:pt>
                <c:pt idx="1547">
                  <c:v>0.80961738757992896</c:v>
                </c:pt>
                <c:pt idx="1548">
                  <c:v>0.80961738757992896</c:v>
                </c:pt>
                <c:pt idx="1549">
                  <c:v>0.80961738757992896</c:v>
                </c:pt>
                <c:pt idx="1550">
                  <c:v>0.80961738757992896</c:v>
                </c:pt>
                <c:pt idx="1551">
                  <c:v>0.80961738757992896</c:v>
                </c:pt>
                <c:pt idx="1552">
                  <c:v>0.80961738757992896</c:v>
                </c:pt>
                <c:pt idx="1553">
                  <c:v>0.80961738757992896</c:v>
                </c:pt>
                <c:pt idx="1554">
                  <c:v>0.80961738757992896</c:v>
                </c:pt>
                <c:pt idx="1555">
                  <c:v>0.80961738757992896</c:v>
                </c:pt>
                <c:pt idx="1556">
                  <c:v>0.80961738757992896</c:v>
                </c:pt>
                <c:pt idx="1557">
                  <c:v>0.80961738757992896</c:v>
                </c:pt>
                <c:pt idx="1558">
                  <c:v>0.80961738757992896</c:v>
                </c:pt>
                <c:pt idx="1559">
                  <c:v>0.80961738757992896</c:v>
                </c:pt>
                <c:pt idx="1560">
                  <c:v>0.80961738757992896</c:v>
                </c:pt>
                <c:pt idx="1561">
                  <c:v>0.80961738757992896</c:v>
                </c:pt>
                <c:pt idx="1562">
                  <c:v>0.80961738757992896</c:v>
                </c:pt>
                <c:pt idx="1563">
                  <c:v>0.80961738757992896</c:v>
                </c:pt>
                <c:pt idx="1564">
                  <c:v>0.80961738757992896</c:v>
                </c:pt>
                <c:pt idx="1565">
                  <c:v>0.80961738757992896</c:v>
                </c:pt>
                <c:pt idx="1566">
                  <c:v>0.80961738757992896</c:v>
                </c:pt>
                <c:pt idx="1567">
                  <c:v>0.80961738757992896</c:v>
                </c:pt>
                <c:pt idx="1568">
                  <c:v>0.80961738757992896</c:v>
                </c:pt>
                <c:pt idx="1569">
                  <c:v>0.80961738757992896</c:v>
                </c:pt>
                <c:pt idx="1570">
                  <c:v>0.80961738757992896</c:v>
                </c:pt>
                <c:pt idx="1571">
                  <c:v>0.80961738757992896</c:v>
                </c:pt>
                <c:pt idx="1572">
                  <c:v>0.80961738757992896</c:v>
                </c:pt>
                <c:pt idx="1573">
                  <c:v>0.80961738757992896</c:v>
                </c:pt>
                <c:pt idx="1574">
                  <c:v>0.80961738757992896</c:v>
                </c:pt>
                <c:pt idx="1575">
                  <c:v>0.80961738757992896</c:v>
                </c:pt>
                <c:pt idx="1576">
                  <c:v>0.80961738757992896</c:v>
                </c:pt>
                <c:pt idx="1577">
                  <c:v>0.85777764581297189</c:v>
                </c:pt>
                <c:pt idx="1578">
                  <c:v>0.85777764581297189</c:v>
                </c:pt>
                <c:pt idx="1579">
                  <c:v>0.85777764581297189</c:v>
                </c:pt>
                <c:pt idx="1580">
                  <c:v>0.85777764581297189</c:v>
                </c:pt>
                <c:pt idx="1581">
                  <c:v>0.85777764581297189</c:v>
                </c:pt>
                <c:pt idx="1582">
                  <c:v>0.85777764581297189</c:v>
                </c:pt>
                <c:pt idx="1583">
                  <c:v>0.85777764581297189</c:v>
                </c:pt>
                <c:pt idx="1584">
                  <c:v>0.85777764581297189</c:v>
                </c:pt>
                <c:pt idx="1585">
                  <c:v>0.85777764581297189</c:v>
                </c:pt>
                <c:pt idx="1586">
                  <c:v>0.85777764581297189</c:v>
                </c:pt>
                <c:pt idx="1587">
                  <c:v>0.85777764581297189</c:v>
                </c:pt>
                <c:pt idx="1588">
                  <c:v>0.85777764581297189</c:v>
                </c:pt>
                <c:pt idx="1589">
                  <c:v>0.85777764581297189</c:v>
                </c:pt>
                <c:pt idx="1590">
                  <c:v>0.85777764581297189</c:v>
                </c:pt>
                <c:pt idx="1591">
                  <c:v>0.85777764581297189</c:v>
                </c:pt>
                <c:pt idx="1592">
                  <c:v>0.85777764581297189</c:v>
                </c:pt>
                <c:pt idx="1593">
                  <c:v>0.85777764581297189</c:v>
                </c:pt>
                <c:pt idx="1594">
                  <c:v>0.85777764581297189</c:v>
                </c:pt>
                <c:pt idx="1595">
                  <c:v>0.85777764581297189</c:v>
                </c:pt>
                <c:pt idx="1596">
                  <c:v>0.85777764581297189</c:v>
                </c:pt>
                <c:pt idx="1597">
                  <c:v>0.85777764581297189</c:v>
                </c:pt>
                <c:pt idx="1598">
                  <c:v>0.85777764581297189</c:v>
                </c:pt>
                <c:pt idx="1599">
                  <c:v>0.85777764581297189</c:v>
                </c:pt>
                <c:pt idx="1600">
                  <c:v>0.85777764581297189</c:v>
                </c:pt>
                <c:pt idx="1601">
                  <c:v>0.85777764581297189</c:v>
                </c:pt>
                <c:pt idx="1602">
                  <c:v>0.85777764581297189</c:v>
                </c:pt>
                <c:pt idx="1603">
                  <c:v>0.85777764581297189</c:v>
                </c:pt>
                <c:pt idx="1604">
                  <c:v>0.85777764581297189</c:v>
                </c:pt>
                <c:pt idx="1605">
                  <c:v>0.85777764581297189</c:v>
                </c:pt>
                <c:pt idx="1606">
                  <c:v>0.85777764581297189</c:v>
                </c:pt>
                <c:pt idx="1607">
                  <c:v>0.85777764581297189</c:v>
                </c:pt>
                <c:pt idx="1608">
                  <c:v>0.85777764581297189</c:v>
                </c:pt>
                <c:pt idx="1609">
                  <c:v>0.85777764581297189</c:v>
                </c:pt>
                <c:pt idx="1610">
                  <c:v>0.85777764581297189</c:v>
                </c:pt>
                <c:pt idx="1611">
                  <c:v>0.85777764581297189</c:v>
                </c:pt>
                <c:pt idx="1612">
                  <c:v>0.85777764581297189</c:v>
                </c:pt>
                <c:pt idx="1613">
                  <c:v>0.85777764581297189</c:v>
                </c:pt>
                <c:pt idx="1614">
                  <c:v>0.85777764581297189</c:v>
                </c:pt>
                <c:pt idx="1615">
                  <c:v>0.85777764581297189</c:v>
                </c:pt>
                <c:pt idx="1616">
                  <c:v>0.85777764581297189</c:v>
                </c:pt>
                <c:pt idx="1617">
                  <c:v>0.85777764581297189</c:v>
                </c:pt>
                <c:pt idx="1618">
                  <c:v>0.85777764581297189</c:v>
                </c:pt>
                <c:pt idx="1619">
                  <c:v>0.85777764581297189</c:v>
                </c:pt>
                <c:pt idx="1620">
                  <c:v>0.85777764581297189</c:v>
                </c:pt>
                <c:pt idx="1621">
                  <c:v>0.85777764581297189</c:v>
                </c:pt>
                <c:pt idx="1622">
                  <c:v>0.85777764581297189</c:v>
                </c:pt>
                <c:pt idx="1623">
                  <c:v>0.85777764581297189</c:v>
                </c:pt>
                <c:pt idx="1624">
                  <c:v>0.89182709502218804</c:v>
                </c:pt>
                <c:pt idx="1625">
                  <c:v>0.89182709502218804</c:v>
                </c:pt>
                <c:pt idx="1626">
                  <c:v>0.89182709502218804</c:v>
                </c:pt>
                <c:pt idx="1627">
                  <c:v>0.89182709502218804</c:v>
                </c:pt>
                <c:pt idx="1628">
                  <c:v>0.89182709502218804</c:v>
                </c:pt>
                <c:pt idx="1629">
                  <c:v>0.89182709502218804</c:v>
                </c:pt>
                <c:pt idx="1630">
                  <c:v>0.89182709502218804</c:v>
                </c:pt>
                <c:pt idx="1631">
                  <c:v>0.89182709502218804</c:v>
                </c:pt>
                <c:pt idx="1632">
                  <c:v>0.89182709502218804</c:v>
                </c:pt>
                <c:pt idx="1633">
                  <c:v>0.89182709502218804</c:v>
                </c:pt>
                <c:pt idx="1634">
                  <c:v>0.89182709502218804</c:v>
                </c:pt>
                <c:pt idx="1635">
                  <c:v>0.89182709502218804</c:v>
                </c:pt>
                <c:pt idx="1636">
                  <c:v>0.89182709502218804</c:v>
                </c:pt>
                <c:pt idx="1637">
                  <c:v>0.89182709502218804</c:v>
                </c:pt>
                <c:pt idx="1638">
                  <c:v>0.89182709502218804</c:v>
                </c:pt>
                <c:pt idx="1639">
                  <c:v>0.89182709502218804</c:v>
                </c:pt>
                <c:pt idx="1640">
                  <c:v>0.89182709502218804</c:v>
                </c:pt>
                <c:pt idx="1641">
                  <c:v>0.89182709502218804</c:v>
                </c:pt>
                <c:pt idx="1642">
                  <c:v>0.89182709502218804</c:v>
                </c:pt>
                <c:pt idx="1643">
                  <c:v>0.89182709502218804</c:v>
                </c:pt>
                <c:pt idx="1644">
                  <c:v>0.89182709502218804</c:v>
                </c:pt>
                <c:pt idx="1645">
                  <c:v>0.89182709502218804</c:v>
                </c:pt>
                <c:pt idx="1646">
                  <c:v>0.89182709502218804</c:v>
                </c:pt>
                <c:pt idx="1647">
                  <c:v>0.89182709502218804</c:v>
                </c:pt>
                <c:pt idx="1648">
                  <c:v>0.89182709502218804</c:v>
                </c:pt>
                <c:pt idx="1649">
                  <c:v>0.89182709502218804</c:v>
                </c:pt>
                <c:pt idx="1650">
                  <c:v>0.89182709502218804</c:v>
                </c:pt>
                <c:pt idx="1651">
                  <c:v>0.89182709502218804</c:v>
                </c:pt>
                <c:pt idx="1652">
                  <c:v>0.89182709502218804</c:v>
                </c:pt>
                <c:pt idx="1653">
                  <c:v>0.89182709502218804</c:v>
                </c:pt>
                <c:pt idx="1654">
                  <c:v>0.89182709502218804</c:v>
                </c:pt>
                <c:pt idx="1655">
                  <c:v>0.89182709502218804</c:v>
                </c:pt>
                <c:pt idx="1656">
                  <c:v>0.89182709502218804</c:v>
                </c:pt>
                <c:pt idx="1657">
                  <c:v>0.89182709502218804</c:v>
                </c:pt>
                <c:pt idx="1658">
                  <c:v>0.89182709502218804</c:v>
                </c:pt>
                <c:pt idx="1659">
                  <c:v>0.89182709502218804</c:v>
                </c:pt>
                <c:pt idx="1660">
                  <c:v>0.89182709502218804</c:v>
                </c:pt>
                <c:pt idx="1661">
                  <c:v>0.89182709502218804</c:v>
                </c:pt>
                <c:pt idx="1662">
                  <c:v>0.89182709502218804</c:v>
                </c:pt>
                <c:pt idx="1663">
                  <c:v>0.89182709502218804</c:v>
                </c:pt>
                <c:pt idx="1664">
                  <c:v>0.89182709502218804</c:v>
                </c:pt>
                <c:pt idx="1665">
                  <c:v>0.89182709502218804</c:v>
                </c:pt>
                <c:pt idx="1666">
                  <c:v>0.89182709502218804</c:v>
                </c:pt>
                <c:pt idx="1667">
                  <c:v>0.89182709502218804</c:v>
                </c:pt>
                <c:pt idx="1668">
                  <c:v>0.89182709502218804</c:v>
                </c:pt>
                <c:pt idx="1669">
                  <c:v>0.89182709502218804</c:v>
                </c:pt>
                <c:pt idx="1670">
                  <c:v>0.89182709502218804</c:v>
                </c:pt>
                <c:pt idx="1671">
                  <c:v>0.89182709502218804</c:v>
                </c:pt>
                <c:pt idx="1672">
                  <c:v>0.89182709502218804</c:v>
                </c:pt>
                <c:pt idx="1673">
                  <c:v>0.89182709502218804</c:v>
                </c:pt>
                <c:pt idx="1674">
                  <c:v>0.89182709502218804</c:v>
                </c:pt>
                <c:pt idx="1675">
                  <c:v>0.89182709502218804</c:v>
                </c:pt>
                <c:pt idx="1676">
                  <c:v>0.89575640708706006</c:v>
                </c:pt>
                <c:pt idx="1677">
                  <c:v>0.89575640708706006</c:v>
                </c:pt>
                <c:pt idx="1678">
                  <c:v>0.89575640708706006</c:v>
                </c:pt>
                <c:pt idx="1679">
                  <c:v>0.89575640708706006</c:v>
                </c:pt>
                <c:pt idx="1680">
                  <c:v>0.89575640708706006</c:v>
                </c:pt>
                <c:pt idx="1681">
                  <c:v>0.89575640708706006</c:v>
                </c:pt>
                <c:pt idx="1682">
                  <c:v>0.89575640708706006</c:v>
                </c:pt>
                <c:pt idx="1683">
                  <c:v>0.89575640708706006</c:v>
                </c:pt>
                <c:pt idx="1684">
                  <c:v>0.89575640708706006</c:v>
                </c:pt>
                <c:pt idx="1685">
                  <c:v>0.89575640708706006</c:v>
                </c:pt>
                <c:pt idx="1686">
                  <c:v>0.89575640708706006</c:v>
                </c:pt>
                <c:pt idx="1687">
                  <c:v>0.89575640708706006</c:v>
                </c:pt>
                <c:pt idx="1688">
                  <c:v>0.89575640708706006</c:v>
                </c:pt>
                <c:pt idx="1689">
                  <c:v>0.89575640708706006</c:v>
                </c:pt>
                <c:pt idx="1690">
                  <c:v>0.89575640708706006</c:v>
                </c:pt>
                <c:pt idx="1691">
                  <c:v>0.89575640708706006</c:v>
                </c:pt>
                <c:pt idx="1692">
                  <c:v>0.89575640708706006</c:v>
                </c:pt>
                <c:pt idx="1693">
                  <c:v>0.89575640708706006</c:v>
                </c:pt>
                <c:pt idx="1694">
                  <c:v>0.89575640708706006</c:v>
                </c:pt>
                <c:pt idx="1695">
                  <c:v>0.89575640708706006</c:v>
                </c:pt>
                <c:pt idx="1696">
                  <c:v>0.89575640708706006</c:v>
                </c:pt>
                <c:pt idx="1697">
                  <c:v>0.89575640708706006</c:v>
                </c:pt>
                <c:pt idx="1698">
                  <c:v>0.89575640708706006</c:v>
                </c:pt>
                <c:pt idx="1699">
                  <c:v>0.90156293078335092</c:v>
                </c:pt>
                <c:pt idx="1700">
                  <c:v>0.90156293078335092</c:v>
                </c:pt>
                <c:pt idx="1701">
                  <c:v>0.90156293078335092</c:v>
                </c:pt>
                <c:pt idx="1702">
                  <c:v>0.90156293078335092</c:v>
                </c:pt>
                <c:pt idx="1703">
                  <c:v>0.90156293078335092</c:v>
                </c:pt>
                <c:pt idx="1704">
                  <c:v>0.90156293078335092</c:v>
                </c:pt>
                <c:pt idx="1705">
                  <c:v>0.90156293078335092</c:v>
                </c:pt>
                <c:pt idx="1706">
                  <c:v>0.90156293078335092</c:v>
                </c:pt>
                <c:pt idx="1707">
                  <c:v>0.90156293078335092</c:v>
                </c:pt>
                <c:pt idx="1708">
                  <c:v>0.90156293078335092</c:v>
                </c:pt>
                <c:pt idx="1709">
                  <c:v>0.90156293078335092</c:v>
                </c:pt>
                <c:pt idx="1710">
                  <c:v>0.90156293078335092</c:v>
                </c:pt>
                <c:pt idx="1711">
                  <c:v>0.90156293078335092</c:v>
                </c:pt>
                <c:pt idx="1712">
                  <c:v>0.90156293078335092</c:v>
                </c:pt>
                <c:pt idx="1713">
                  <c:v>0.90156293078335092</c:v>
                </c:pt>
                <c:pt idx="1714">
                  <c:v>0.90156293078335092</c:v>
                </c:pt>
                <c:pt idx="1715">
                  <c:v>0.90156293078335092</c:v>
                </c:pt>
                <c:pt idx="1716">
                  <c:v>0.90156293078335092</c:v>
                </c:pt>
                <c:pt idx="1717">
                  <c:v>0.90156293078335092</c:v>
                </c:pt>
                <c:pt idx="1718">
                  <c:v>0.90156293078335092</c:v>
                </c:pt>
                <c:pt idx="1719">
                  <c:v>0.90156293078335092</c:v>
                </c:pt>
                <c:pt idx="1720">
                  <c:v>0.90156293078335092</c:v>
                </c:pt>
                <c:pt idx="1721">
                  <c:v>0.90156293078335092</c:v>
                </c:pt>
                <c:pt idx="1722">
                  <c:v>0.90156293078335092</c:v>
                </c:pt>
                <c:pt idx="1723">
                  <c:v>0.90156293078335092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D3-4298-9E8D-CA9D1E0B07C1}"/>
            </c:ext>
          </c:extLst>
        </c:ser>
        <c:ser>
          <c:idx val="2"/>
          <c:order val="2"/>
          <c:tx>
            <c:v>Tractive Energy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yVal>
            <c:numRef>
              <c:f>WLTC_class_3!$BE$8:$BE$1792</c:f>
              <c:numCache>
                <c:formatCode>General</c:formatCode>
                <c:ptCount val="17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2.2578156116272029E-2</c:v>
                </c:pt>
                <c:pt idx="13">
                  <c:v>2.2578156116272029E-2</c:v>
                </c:pt>
                <c:pt idx="14">
                  <c:v>2.2578156116272029E-2</c:v>
                </c:pt>
                <c:pt idx="15">
                  <c:v>2.2578156116272029E-2</c:v>
                </c:pt>
                <c:pt idx="16">
                  <c:v>2.2578156116272029E-2</c:v>
                </c:pt>
                <c:pt idx="17">
                  <c:v>2.2578156116272029E-2</c:v>
                </c:pt>
                <c:pt idx="18">
                  <c:v>2.2578156116272029E-2</c:v>
                </c:pt>
                <c:pt idx="19">
                  <c:v>2.2578156116272029E-2</c:v>
                </c:pt>
                <c:pt idx="20">
                  <c:v>2.2578156116272029E-2</c:v>
                </c:pt>
                <c:pt idx="21">
                  <c:v>2.2578156116272029E-2</c:v>
                </c:pt>
                <c:pt idx="22">
                  <c:v>2.2578156116272029E-2</c:v>
                </c:pt>
                <c:pt idx="23">
                  <c:v>2.2578156116272029E-2</c:v>
                </c:pt>
                <c:pt idx="24">
                  <c:v>2.2578156116272029E-2</c:v>
                </c:pt>
                <c:pt idx="25">
                  <c:v>2.2578156116272029E-2</c:v>
                </c:pt>
                <c:pt idx="26">
                  <c:v>2.2578156116272029E-2</c:v>
                </c:pt>
                <c:pt idx="27">
                  <c:v>2.2578156116272029E-2</c:v>
                </c:pt>
                <c:pt idx="28">
                  <c:v>2.2578156116272029E-2</c:v>
                </c:pt>
                <c:pt idx="29">
                  <c:v>2.2578156116272029E-2</c:v>
                </c:pt>
                <c:pt idx="30">
                  <c:v>2.2578156116272029E-2</c:v>
                </c:pt>
                <c:pt idx="31">
                  <c:v>2.2578156116272029E-2</c:v>
                </c:pt>
                <c:pt idx="32">
                  <c:v>2.2578156116272029E-2</c:v>
                </c:pt>
                <c:pt idx="33">
                  <c:v>2.2578156116272029E-2</c:v>
                </c:pt>
                <c:pt idx="34">
                  <c:v>2.2578156116272029E-2</c:v>
                </c:pt>
                <c:pt idx="35">
                  <c:v>2.2578156116272029E-2</c:v>
                </c:pt>
                <c:pt idx="36">
                  <c:v>2.2578156116272029E-2</c:v>
                </c:pt>
                <c:pt idx="37">
                  <c:v>2.2578156116272029E-2</c:v>
                </c:pt>
                <c:pt idx="38">
                  <c:v>2.2578156116272029E-2</c:v>
                </c:pt>
                <c:pt idx="39">
                  <c:v>2.2578156116272029E-2</c:v>
                </c:pt>
                <c:pt idx="40">
                  <c:v>2.2578156116272029E-2</c:v>
                </c:pt>
                <c:pt idx="41">
                  <c:v>2.2578156116272029E-2</c:v>
                </c:pt>
                <c:pt idx="42">
                  <c:v>2.2578156116272029E-2</c:v>
                </c:pt>
                <c:pt idx="43">
                  <c:v>2.2578156116272029E-2</c:v>
                </c:pt>
                <c:pt idx="44">
                  <c:v>2.2578156116272029E-2</c:v>
                </c:pt>
                <c:pt idx="45">
                  <c:v>2.2578156116272029E-2</c:v>
                </c:pt>
                <c:pt idx="46">
                  <c:v>2.2578156116272029E-2</c:v>
                </c:pt>
                <c:pt idx="47">
                  <c:v>2.2578156116272029E-2</c:v>
                </c:pt>
                <c:pt idx="48">
                  <c:v>2.2578156116272029E-2</c:v>
                </c:pt>
                <c:pt idx="49">
                  <c:v>2.2578156116272029E-2</c:v>
                </c:pt>
                <c:pt idx="50">
                  <c:v>2.2578156116272029E-2</c:v>
                </c:pt>
                <c:pt idx="51">
                  <c:v>2.2578156116272029E-2</c:v>
                </c:pt>
                <c:pt idx="52">
                  <c:v>2.2578156116272029E-2</c:v>
                </c:pt>
                <c:pt idx="53">
                  <c:v>2.2578156116272029E-2</c:v>
                </c:pt>
                <c:pt idx="54">
                  <c:v>2.2578156116272029E-2</c:v>
                </c:pt>
                <c:pt idx="55">
                  <c:v>2.2578156116272029E-2</c:v>
                </c:pt>
                <c:pt idx="56">
                  <c:v>2.2578156116272029E-2</c:v>
                </c:pt>
                <c:pt idx="57">
                  <c:v>3.953135706638624E-2</c:v>
                </c:pt>
                <c:pt idx="58">
                  <c:v>3.953135706638624E-2</c:v>
                </c:pt>
                <c:pt idx="59">
                  <c:v>3.953135706638624E-2</c:v>
                </c:pt>
                <c:pt idx="60">
                  <c:v>3.953135706638624E-2</c:v>
                </c:pt>
                <c:pt idx="61">
                  <c:v>3.953135706638624E-2</c:v>
                </c:pt>
                <c:pt idx="62">
                  <c:v>3.953135706638624E-2</c:v>
                </c:pt>
                <c:pt idx="63">
                  <c:v>3.953135706638624E-2</c:v>
                </c:pt>
                <c:pt idx="64">
                  <c:v>3.953135706638624E-2</c:v>
                </c:pt>
                <c:pt idx="65">
                  <c:v>3.953135706638624E-2</c:v>
                </c:pt>
                <c:pt idx="66">
                  <c:v>3.953135706638624E-2</c:v>
                </c:pt>
                <c:pt idx="67">
                  <c:v>3.953135706638624E-2</c:v>
                </c:pt>
                <c:pt idx="68">
                  <c:v>3.953135706638624E-2</c:v>
                </c:pt>
                <c:pt idx="69">
                  <c:v>3.953135706638624E-2</c:v>
                </c:pt>
                <c:pt idx="70">
                  <c:v>3.953135706638624E-2</c:v>
                </c:pt>
                <c:pt idx="71">
                  <c:v>3.953135706638624E-2</c:v>
                </c:pt>
                <c:pt idx="72">
                  <c:v>3.953135706638624E-2</c:v>
                </c:pt>
                <c:pt idx="73">
                  <c:v>3.953135706638624E-2</c:v>
                </c:pt>
                <c:pt idx="74">
                  <c:v>3.953135706638624E-2</c:v>
                </c:pt>
                <c:pt idx="75">
                  <c:v>3.953135706638624E-2</c:v>
                </c:pt>
                <c:pt idx="76">
                  <c:v>3.953135706638624E-2</c:v>
                </c:pt>
                <c:pt idx="77">
                  <c:v>3.953135706638624E-2</c:v>
                </c:pt>
                <c:pt idx="78">
                  <c:v>3.953135706638624E-2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5.0161627549520874E-2</c:v>
                </c:pt>
                <c:pt idx="138">
                  <c:v>5.0161627549520874E-2</c:v>
                </c:pt>
                <c:pt idx="139">
                  <c:v>5.0161627549520874E-2</c:v>
                </c:pt>
                <c:pt idx="140">
                  <c:v>5.0161627549520874E-2</c:v>
                </c:pt>
                <c:pt idx="141">
                  <c:v>5.0161627549520874E-2</c:v>
                </c:pt>
                <c:pt idx="142">
                  <c:v>5.0161627549520874E-2</c:v>
                </c:pt>
                <c:pt idx="143">
                  <c:v>5.0161627549520874E-2</c:v>
                </c:pt>
                <c:pt idx="144">
                  <c:v>5.0161627549520874E-2</c:v>
                </c:pt>
                <c:pt idx="145">
                  <c:v>5.0161627549520874E-2</c:v>
                </c:pt>
                <c:pt idx="146">
                  <c:v>5.0161627549520874E-2</c:v>
                </c:pt>
                <c:pt idx="147">
                  <c:v>5.0161627549520874E-2</c:v>
                </c:pt>
                <c:pt idx="148">
                  <c:v>5.0161627549520874E-2</c:v>
                </c:pt>
                <c:pt idx="149">
                  <c:v>5.0161627549520874E-2</c:v>
                </c:pt>
                <c:pt idx="150">
                  <c:v>5.0161627549520874E-2</c:v>
                </c:pt>
                <c:pt idx="151">
                  <c:v>5.0161627549520874E-2</c:v>
                </c:pt>
                <c:pt idx="152">
                  <c:v>5.0161627549520874E-2</c:v>
                </c:pt>
                <c:pt idx="153">
                  <c:v>5.0161627549520874E-2</c:v>
                </c:pt>
                <c:pt idx="154">
                  <c:v>5.0161627549520874E-2</c:v>
                </c:pt>
                <c:pt idx="155">
                  <c:v>5.0161627549520874E-2</c:v>
                </c:pt>
                <c:pt idx="156">
                  <c:v>6.5723259489608069E-2</c:v>
                </c:pt>
                <c:pt idx="157">
                  <c:v>6.5723259489608069E-2</c:v>
                </c:pt>
                <c:pt idx="158">
                  <c:v>6.5723259489608069E-2</c:v>
                </c:pt>
                <c:pt idx="159">
                  <c:v>6.5723259489608069E-2</c:v>
                </c:pt>
                <c:pt idx="160">
                  <c:v>6.5723259489608069E-2</c:v>
                </c:pt>
                <c:pt idx="161">
                  <c:v>6.5723259489608069E-2</c:v>
                </c:pt>
                <c:pt idx="162">
                  <c:v>6.5723259489608069E-2</c:v>
                </c:pt>
                <c:pt idx="163">
                  <c:v>6.5723259489608069E-2</c:v>
                </c:pt>
                <c:pt idx="164">
                  <c:v>6.5723259489608069E-2</c:v>
                </c:pt>
                <c:pt idx="165">
                  <c:v>6.5723259489608069E-2</c:v>
                </c:pt>
                <c:pt idx="166">
                  <c:v>6.5723259489608069E-2</c:v>
                </c:pt>
                <c:pt idx="167">
                  <c:v>6.5723259489608069E-2</c:v>
                </c:pt>
                <c:pt idx="168">
                  <c:v>6.5723259489608069E-2</c:v>
                </c:pt>
                <c:pt idx="169">
                  <c:v>6.5723259489608069E-2</c:v>
                </c:pt>
                <c:pt idx="170">
                  <c:v>6.5723259489608069E-2</c:v>
                </c:pt>
                <c:pt idx="171">
                  <c:v>6.5723259489608069E-2</c:v>
                </c:pt>
                <c:pt idx="172">
                  <c:v>6.5723259489608069E-2</c:v>
                </c:pt>
                <c:pt idx="173">
                  <c:v>6.5723259489608069E-2</c:v>
                </c:pt>
                <c:pt idx="174">
                  <c:v>6.5723259489608069E-2</c:v>
                </c:pt>
                <c:pt idx="175">
                  <c:v>6.5723259489608069E-2</c:v>
                </c:pt>
                <c:pt idx="176">
                  <c:v>6.8669794645033033E-2</c:v>
                </c:pt>
                <c:pt idx="177">
                  <c:v>6.8669794645033033E-2</c:v>
                </c:pt>
                <c:pt idx="178">
                  <c:v>6.8669794645033033E-2</c:v>
                </c:pt>
                <c:pt idx="179">
                  <c:v>6.8669794645033033E-2</c:v>
                </c:pt>
                <c:pt idx="180">
                  <c:v>6.8669794645033033E-2</c:v>
                </c:pt>
                <c:pt idx="181">
                  <c:v>6.8669794645033033E-2</c:v>
                </c:pt>
                <c:pt idx="182">
                  <c:v>6.8669794645033033E-2</c:v>
                </c:pt>
                <c:pt idx="183">
                  <c:v>6.8669794645033033E-2</c:v>
                </c:pt>
                <c:pt idx="184">
                  <c:v>6.8669794645033033E-2</c:v>
                </c:pt>
                <c:pt idx="185">
                  <c:v>6.8669794645033033E-2</c:v>
                </c:pt>
                <c:pt idx="186">
                  <c:v>6.8669794645033033E-2</c:v>
                </c:pt>
                <c:pt idx="187">
                  <c:v>6.8669794645033033E-2</c:v>
                </c:pt>
                <c:pt idx="188">
                  <c:v>6.8669794645033033E-2</c:v>
                </c:pt>
                <c:pt idx="189">
                  <c:v>6.8669794645033033E-2</c:v>
                </c:pt>
                <c:pt idx="190">
                  <c:v>6.8669794645033033E-2</c:v>
                </c:pt>
                <c:pt idx="191">
                  <c:v>6.8669794645033033E-2</c:v>
                </c:pt>
                <c:pt idx="192">
                  <c:v>6.8669794645033033E-2</c:v>
                </c:pt>
                <c:pt idx="193">
                  <c:v>6.8669794645033033E-2</c:v>
                </c:pt>
                <c:pt idx="194">
                  <c:v>6.8669794645033033E-2</c:v>
                </c:pt>
                <c:pt idx="195">
                  <c:v>6.8669794645033033E-2</c:v>
                </c:pt>
                <c:pt idx="196">
                  <c:v>6.8669794645033033E-2</c:v>
                </c:pt>
                <c:pt idx="197">
                  <c:v>6.8669794645033033E-2</c:v>
                </c:pt>
                <c:pt idx="198">
                  <c:v>0.10515882892301055</c:v>
                </c:pt>
                <c:pt idx="199">
                  <c:v>0.10515882892301055</c:v>
                </c:pt>
                <c:pt idx="200">
                  <c:v>0.10515882892301055</c:v>
                </c:pt>
                <c:pt idx="201">
                  <c:v>0.10515882892301055</c:v>
                </c:pt>
                <c:pt idx="202">
                  <c:v>0.10515882892301055</c:v>
                </c:pt>
                <c:pt idx="203">
                  <c:v>0.10515882892301055</c:v>
                </c:pt>
                <c:pt idx="204">
                  <c:v>0.10515882892301055</c:v>
                </c:pt>
                <c:pt idx="205">
                  <c:v>0.10515882892301055</c:v>
                </c:pt>
                <c:pt idx="206">
                  <c:v>0.10515882892301055</c:v>
                </c:pt>
                <c:pt idx="207">
                  <c:v>0.10515882892301055</c:v>
                </c:pt>
                <c:pt idx="208">
                  <c:v>0.10515882892301055</c:v>
                </c:pt>
                <c:pt idx="209">
                  <c:v>0.10515882892301055</c:v>
                </c:pt>
                <c:pt idx="210">
                  <c:v>0.10515882892301055</c:v>
                </c:pt>
                <c:pt idx="211">
                  <c:v>0.10515882892301055</c:v>
                </c:pt>
                <c:pt idx="212">
                  <c:v>0.10515882892301055</c:v>
                </c:pt>
                <c:pt idx="213">
                  <c:v>0.10515882892301055</c:v>
                </c:pt>
                <c:pt idx="214">
                  <c:v>0.10515882892301055</c:v>
                </c:pt>
                <c:pt idx="215">
                  <c:v>0.10515882892301055</c:v>
                </c:pt>
                <c:pt idx="216">
                  <c:v>0.10515882892301055</c:v>
                </c:pt>
                <c:pt idx="217">
                  <c:v>0.10515882892301055</c:v>
                </c:pt>
                <c:pt idx="218">
                  <c:v>0.10515882892301055</c:v>
                </c:pt>
                <c:pt idx="219">
                  <c:v>0.10515882892301055</c:v>
                </c:pt>
                <c:pt idx="220">
                  <c:v>0.10515882892301055</c:v>
                </c:pt>
                <c:pt idx="221">
                  <c:v>0.10515882892301055</c:v>
                </c:pt>
                <c:pt idx="222">
                  <c:v>0.10515882892301055</c:v>
                </c:pt>
                <c:pt idx="223">
                  <c:v>0.10515882892301055</c:v>
                </c:pt>
                <c:pt idx="224">
                  <c:v>0.10515882892301055</c:v>
                </c:pt>
                <c:pt idx="225">
                  <c:v>0.10515882892301055</c:v>
                </c:pt>
                <c:pt idx="226">
                  <c:v>0.10515882892301055</c:v>
                </c:pt>
                <c:pt idx="227">
                  <c:v>0.10515882892301055</c:v>
                </c:pt>
                <c:pt idx="228">
                  <c:v>0.10515882892301055</c:v>
                </c:pt>
                <c:pt idx="229">
                  <c:v>0.10515882892301055</c:v>
                </c:pt>
                <c:pt idx="230">
                  <c:v>0.10515882892301055</c:v>
                </c:pt>
                <c:pt idx="231">
                  <c:v>0.10515882892301055</c:v>
                </c:pt>
                <c:pt idx="232">
                  <c:v>0.10515882892301055</c:v>
                </c:pt>
                <c:pt idx="233">
                  <c:v>0.10515882892301055</c:v>
                </c:pt>
                <c:pt idx="234">
                  <c:v>0.10515882892301055</c:v>
                </c:pt>
                <c:pt idx="235">
                  <c:v>0.10515882892301055</c:v>
                </c:pt>
                <c:pt idx="236">
                  <c:v>0.10515882892301055</c:v>
                </c:pt>
                <c:pt idx="237">
                  <c:v>0.10515882892301055</c:v>
                </c:pt>
                <c:pt idx="238">
                  <c:v>0.10515882892301055</c:v>
                </c:pt>
                <c:pt idx="239">
                  <c:v>0.10515882892301055</c:v>
                </c:pt>
                <c:pt idx="240">
                  <c:v>0.10515882892301055</c:v>
                </c:pt>
                <c:pt idx="241">
                  <c:v>0.10515882892301055</c:v>
                </c:pt>
                <c:pt idx="242">
                  <c:v>0.10515882892301055</c:v>
                </c:pt>
                <c:pt idx="243">
                  <c:v>0.10515882892301055</c:v>
                </c:pt>
                <c:pt idx="244">
                  <c:v>0.10515882892301055</c:v>
                </c:pt>
                <c:pt idx="245">
                  <c:v>0.10515882892301055</c:v>
                </c:pt>
                <c:pt idx="246">
                  <c:v>0.10515882892301055</c:v>
                </c:pt>
                <c:pt idx="247">
                  <c:v>0.10515882892301055</c:v>
                </c:pt>
                <c:pt idx="248">
                  <c:v>0.10515882892301055</c:v>
                </c:pt>
                <c:pt idx="249">
                  <c:v>0.10515882892301055</c:v>
                </c:pt>
                <c:pt idx="250">
                  <c:v>0.10515882892301055</c:v>
                </c:pt>
                <c:pt idx="251">
                  <c:v>0.10515882892301055</c:v>
                </c:pt>
                <c:pt idx="252">
                  <c:v>0.10515882892301055</c:v>
                </c:pt>
                <c:pt idx="253">
                  <c:v>0.10515882892301055</c:v>
                </c:pt>
                <c:pt idx="254">
                  <c:v>0.10515882892301055</c:v>
                </c:pt>
                <c:pt idx="255">
                  <c:v>0.10515882892301055</c:v>
                </c:pt>
                <c:pt idx="256">
                  <c:v>0.10515882892301055</c:v>
                </c:pt>
                <c:pt idx="257">
                  <c:v>0.12797158282287299</c:v>
                </c:pt>
                <c:pt idx="258">
                  <c:v>0.12797158282287299</c:v>
                </c:pt>
                <c:pt idx="259">
                  <c:v>0.12797158282287299</c:v>
                </c:pt>
                <c:pt idx="260">
                  <c:v>0.12797158282287299</c:v>
                </c:pt>
                <c:pt idx="261">
                  <c:v>0.12797158282287299</c:v>
                </c:pt>
                <c:pt idx="262">
                  <c:v>0.12797158282287299</c:v>
                </c:pt>
                <c:pt idx="263">
                  <c:v>0.12797158282287299</c:v>
                </c:pt>
                <c:pt idx="264">
                  <c:v>0.12797158282287299</c:v>
                </c:pt>
                <c:pt idx="265">
                  <c:v>0.12797158282287299</c:v>
                </c:pt>
                <c:pt idx="266">
                  <c:v>0.12797158282287299</c:v>
                </c:pt>
                <c:pt idx="267">
                  <c:v>0.12797158282287299</c:v>
                </c:pt>
                <c:pt idx="268">
                  <c:v>0.12797158282287299</c:v>
                </c:pt>
                <c:pt idx="269">
                  <c:v>0.12797158282287299</c:v>
                </c:pt>
                <c:pt idx="270">
                  <c:v>0.12797158282287299</c:v>
                </c:pt>
                <c:pt idx="271">
                  <c:v>0.12797158282287299</c:v>
                </c:pt>
                <c:pt idx="272">
                  <c:v>0.12797158282287299</c:v>
                </c:pt>
                <c:pt idx="273">
                  <c:v>0.12797158282287299</c:v>
                </c:pt>
                <c:pt idx="274">
                  <c:v>0.12797158282287299</c:v>
                </c:pt>
                <c:pt idx="275">
                  <c:v>0.12797158282287299</c:v>
                </c:pt>
                <c:pt idx="276">
                  <c:v>0.12797158282287299</c:v>
                </c:pt>
                <c:pt idx="277">
                  <c:v>0.12797158282287299</c:v>
                </c:pt>
                <c:pt idx="278">
                  <c:v>0.12797158282287299</c:v>
                </c:pt>
                <c:pt idx="279">
                  <c:v>0.12797158282287299</c:v>
                </c:pt>
                <c:pt idx="280">
                  <c:v>0.12797158282287299</c:v>
                </c:pt>
                <c:pt idx="281">
                  <c:v>0.15277443003815042</c:v>
                </c:pt>
                <c:pt idx="282">
                  <c:v>0.15277443003815042</c:v>
                </c:pt>
                <c:pt idx="283">
                  <c:v>0.15277443003815042</c:v>
                </c:pt>
                <c:pt idx="284">
                  <c:v>0.15277443003815042</c:v>
                </c:pt>
                <c:pt idx="285">
                  <c:v>0.15277443003815042</c:v>
                </c:pt>
                <c:pt idx="286">
                  <c:v>0.15277443003815042</c:v>
                </c:pt>
                <c:pt idx="287">
                  <c:v>0.15277443003815042</c:v>
                </c:pt>
                <c:pt idx="288">
                  <c:v>0.15277443003815042</c:v>
                </c:pt>
                <c:pt idx="289">
                  <c:v>0.15277443003815042</c:v>
                </c:pt>
                <c:pt idx="290">
                  <c:v>0.15277443003815042</c:v>
                </c:pt>
                <c:pt idx="291">
                  <c:v>0.15277443003815042</c:v>
                </c:pt>
                <c:pt idx="292">
                  <c:v>0.15277443003815042</c:v>
                </c:pt>
                <c:pt idx="293">
                  <c:v>0.15277443003815042</c:v>
                </c:pt>
                <c:pt idx="294">
                  <c:v>0.15277443003815042</c:v>
                </c:pt>
                <c:pt idx="295">
                  <c:v>0.15277443003815042</c:v>
                </c:pt>
                <c:pt idx="296">
                  <c:v>0.15344956545462801</c:v>
                </c:pt>
                <c:pt idx="297">
                  <c:v>0.15344956545462801</c:v>
                </c:pt>
                <c:pt idx="298">
                  <c:v>0.15344956545462801</c:v>
                </c:pt>
                <c:pt idx="299">
                  <c:v>0.15344956545462801</c:v>
                </c:pt>
                <c:pt idx="300">
                  <c:v>0.15344956545462801</c:v>
                </c:pt>
                <c:pt idx="301">
                  <c:v>0.15344956545462801</c:v>
                </c:pt>
                <c:pt idx="302">
                  <c:v>0.15344956545462801</c:v>
                </c:pt>
                <c:pt idx="303">
                  <c:v>0.15344956545462801</c:v>
                </c:pt>
                <c:pt idx="304">
                  <c:v>0.15344956545462801</c:v>
                </c:pt>
                <c:pt idx="305">
                  <c:v>0.15344956545462801</c:v>
                </c:pt>
                <c:pt idx="306">
                  <c:v>0.15344956545462801</c:v>
                </c:pt>
                <c:pt idx="307">
                  <c:v>0.15344956545462801</c:v>
                </c:pt>
                <c:pt idx="308">
                  <c:v>0.15344956545462801</c:v>
                </c:pt>
                <c:pt idx="309">
                  <c:v>0.15344956545462801</c:v>
                </c:pt>
                <c:pt idx="310">
                  <c:v>0.15344956545462801</c:v>
                </c:pt>
                <c:pt idx="311">
                  <c:v>0.15344956545462801</c:v>
                </c:pt>
                <c:pt idx="312">
                  <c:v>0.15344956545462801</c:v>
                </c:pt>
                <c:pt idx="313">
                  <c:v>0.15344956545462801</c:v>
                </c:pt>
                <c:pt idx="314">
                  <c:v>0.15344956545462801</c:v>
                </c:pt>
                <c:pt idx="315">
                  <c:v>0.15344956545462801</c:v>
                </c:pt>
                <c:pt idx="316">
                  <c:v>0.15344956545462801</c:v>
                </c:pt>
                <c:pt idx="317">
                  <c:v>0.15344956545462801</c:v>
                </c:pt>
                <c:pt idx="318">
                  <c:v>0.15344956545462801</c:v>
                </c:pt>
                <c:pt idx="319">
                  <c:v>0.15344956545462801</c:v>
                </c:pt>
                <c:pt idx="320">
                  <c:v>0.15344956545462801</c:v>
                </c:pt>
                <c:pt idx="321">
                  <c:v>0.15344956545462801</c:v>
                </c:pt>
                <c:pt idx="322">
                  <c:v>0.15344956545462801</c:v>
                </c:pt>
                <c:pt idx="323">
                  <c:v>0.15344956545462801</c:v>
                </c:pt>
                <c:pt idx="324">
                  <c:v>0.15344956545462801</c:v>
                </c:pt>
                <c:pt idx="325">
                  <c:v>0.15344956545462801</c:v>
                </c:pt>
                <c:pt idx="326">
                  <c:v>0.15344956545462801</c:v>
                </c:pt>
                <c:pt idx="327">
                  <c:v>0.15344956545462801</c:v>
                </c:pt>
                <c:pt idx="328">
                  <c:v>0.15344956545462801</c:v>
                </c:pt>
                <c:pt idx="329">
                  <c:v>0.15344956545462801</c:v>
                </c:pt>
                <c:pt idx="330">
                  <c:v>0.15344956545462801</c:v>
                </c:pt>
                <c:pt idx="331">
                  <c:v>0.15344956545462801</c:v>
                </c:pt>
                <c:pt idx="332">
                  <c:v>0.15344956545462801</c:v>
                </c:pt>
                <c:pt idx="333">
                  <c:v>0.15344956545462801</c:v>
                </c:pt>
                <c:pt idx="334">
                  <c:v>0.15344956545462801</c:v>
                </c:pt>
                <c:pt idx="335">
                  <c:v>0.15344956545462801</c:v>
                </c:pt>
                <c:pt idx="336">
                  <c:v>0.15344956545462801</c:v>
                </c:pt>
                <c:pt idx="337">
                  <c:v>0.16052113012278688</c:v>
                </c:pt>
                <c:pt idx="338">
                  <c:v>0.16052113012278688</c:v>
                </c:pt>
                <c:pt idx="339">
                  <c:v>0.16052113012278688</c:v>
                </c:pt>
                <c:pt idx="340">
                  <c:v>0.16052113012278688</c:v>
                </c:pt>
                <c:pt idx="341">
                  <c:v>0.16052113012278688</c:v>
                </c:pt>
                <c:pt idx="342">
                  <c:v>0.16052113012278688</c:v>
                </c:pt>
                <c:pt idx="343">
                  <c:v>0.16052113012278688</c:v>
                </c:pt>
                <c:pt idx="344">
                  <c:v>0.16052113012278688</c:v>
                </c:pt>
                <c:pt idx="345">
                  <c:v>0.16052113012278688</c:v>
                </c:pt>
                <c:pt idx="346">
                  <c:v>0.16052113012278688</c:v>
                </c:pt>
                <c:pt idx="347">
                  <c:v>0.16052113012278688</c:v>
                </c:pt>
                <c:pt idx="348">
                  <c:v>0.16052113012278688</c:v>
                </c:pt>
                <c:pt idx="349">
                  <c:v>0.16052113012278688</c:v>
                </c:pt>
                <c:pt idx="350">
                  <c:v>0.16052113012278688</c:v>
                </c:pt>
                <c:pt idx="351">
                  <c:v>0.16052113012278688</c:v>
                </c:pt>
                <c:pt idx="352">
                  <c:v>0.16052113012278688</c:v>
                </c:pt>
                <c:pt idx="353">
                  <c:v>0.16052113012278688</c:v>
                </c:pt>
                <c:pt idx="354">
                  <c:v>0.16052113012278688</c:v>
                </c:pt>
                <c:pt idx="355">
                  <c:v>0.16072259340398046</c:v>
                </c:pt>
                <c:pt idx="356">
                  <c:v>0.16072259340398046</c:v>
                </c:pt>
                <c:pt idx="357">
                  <c:v>0.16072259340398046</c:v>
                </c:pt>
                <c:pt idx="358">
                  <c:v>0.16072259340398046</c:v>
                </c:pt>
                <c:pt idx="359">
                  <c:v>0.16072259340398046</c:v>
                </c:pt>
                <c:pt idx="360">
                  <c:v>0.16072259340398046</c:v>
                </c:pt>
                <c:pt idx="361">
                  <c:v>0.16072259340398046</c:v>
                </c:pt>
                <c:pt idx="362">
                  <c:v>0.16072259340398046</c:v>
                </c:pt>
                <c:pt idx="363">
                  <c:v>0.16072259340398046</c:v>
                </c:pt>
                <c:pt idx="364">
                  <c:v>0.16072259340398046</c:v>
                </c:pt>
                <c:pt idx="365">
                  <c:v>0.1627786440978492</c:v>
                </c:pt>
                <c:pt idx="366">
                  <c:v>0.1627786440978492</c:v>
                </c:pt>
                <c:pt idx="367">
                  <c:v>0.1627786440978492</c:v>
                </c:pt>
                <c:pt idx="368">
                  <c:v>0.1627786440978492</c:v>
                </c:pt>
                <c:pt idx="369">
                  <c:v>0.1627786440978492</c:v>
                </c:pt>
                <c:pt idx="370">
                  <c:v>0.1627786440978492</c:v>
                </c:pt>
                <c:pt idx="371">
                  <c:v>0.1627786440978492</c:v>
                </c:pt>
                <c:pt idx="372">
                  <c:v>0.1627786440978492</c:v>
                </c:pt>
                <c:pt idx="373">
                  <c:v>0.1627786440978492</c:v>
                </c:pt>
                <c:pt idx="374">
                  <c:v>0.1627786440978492</c:v>
                </c:pt>
                <c:pt idx="375">
                  <c:v>0.1627786440978492</c:v>
                </c:pt>
                <c:pt idx="376">
                  <c:v>0.1627786440978492</c:v>
                </c:pt>
                <c:pt idx="377">
                  <c:v>0.1627786440978492</c:v>
                </c:pt>
                <c:pt idx="378">
                  <c:v>0.1627786440978492</c:v>
                </c:pt>
                <c:pt idx="379">
                  <c:v>0.1627786440978492</c:v>
                </c:pt>
                <c:pt idx="380">
                  <c:v>0.1627786440978492</c:v>
                </c:pt>
                <c:pt idx="381">
                  <c:v>0.1627786440978492</c:v>
                </c:pt>
                <c:pt idx="382">
                  <c:v>0.1627786440978492</c:v>
                </c:pt>
                <c:pt idx="383">
                  <c:v>0.1627786440978492</c:v>
                </c:pt>
                <c:pt idx="384">
                  <c:v>0.1627786440978492</c:v>
                </c:pt>
                <c:pt idx="385">
                  <c:v>0.1627786440978492</c:v>
                </c:pt>
                <c:pt idx="386">
                  <c:v>0.1627786440978492</c:v>
                </c:pt>
                <c:pt idx="387">
                  <c:v>0.1627786440978492</c:v>
                </c:pt>
                <c:pt idx="388">
                  <c:v>0.1627786440978492</c:v>
                </c:pt>
                <c:pt idx="389">
                  <c:v>0.1627786440978492</c:v>
                </c:pt>
                <c:pt idx="390">
                  <c:v>0.1627786440978492</c:v>
                </c:pt>
                <c:pt idx="391">
                  <c:v>0.17062362187343039</c:v>
                </c:pt>
                <c:pt idx="392">
                  <c:v>0.17062362187343039</c:v>
                </c:pt>
                <c:pt idx="393">
                  <c:v>0.17062362187343039</c:v>
                </c:pt>
                <c:pt idx="394">
                  <c:v>0.17062362187343039</c:v>
                </c:pt>
                <c:pt idx="395">
                  <c:v>0.17062362187343039</c:v>
                </c:pt>
                <c:pt idx="396">
                  <c:v>0.17062362187343039</c:v>
                </c:pt>
                <c:pt idx="397">
                  <c:v>0.17062362187343039</c:v>
                </c:pt>
                <c:pt idx="398">
                  <c:v>0.17062362187343039</c:v>
                </c:pt>
                <c:pt idx="399">
                  <c:v>0.17062362187343039</c:v>
                </c:pt>
                <c:pt idx="400">
                  <c:v>0.17062362187343039</c:v>
                </c:pt>
                <c:pt idx="401">
                  <c:v>0.17062362187343039</c:v>
                </c:pt>
                <c:pt idx="402">
                  <c:v>0.17062362187343039</c:v>
                </c:pt>
                <c:pt idx="403">
                  <c:v>0.17062362187343039</c:v>
                </c:pt>
                <c:pt idx="404">
                  <c:v>0.17062362187343039</c:v>
                </c:pt>
                <c:pt idx="405">
                  <c:v>0.17062362187343039</c:v>
                </c:pt>
                <c:pt idx="406">
                  <c:v>0.17062362187343039</c:v>
                </c:pt>
                <c:pt idx="407">
                  <c:v>0.17062362187343039</c:v>
                </c:pt>
                <c:pt idx="408">
                  <c:v>0.17062362187343039</c:v>
                </c:pt>
                <c:pt idx="409">
                  <c:v>0.17062362187343039</c:v>
                </c:pt>
                <c:pt idx="410">
                  <c:v>0.17267775728952189</c:v>
                </c:pt>
                <c:pt idx="411">
                  <c:v>0.17267775728952189</c:v>
                </c:pt>
                <c:pt idx="412">
                  <c:v>0.17267775728952189</c:v>
                </c:pt>
                <c:pt idx="413">
                  <c:v>0.17267775728952189</c:v>
                </c:pt>
                <c:pt idx="414">
                  <c:v>0.17267775728952189</c:v>
                </c:pt>
                <c:pt idx="415">
                  <c:v>0.17267775728952189</c:v>
                </c:pt>
                <c:pt idx="416">
                  <c:v>0.17267775728952189</c:v>
                </c:pt>
                <c:pt idx="417">
                  <c:v>0.17267775728952189</c:v>
                </c:pt>
                <c:pt idx="418">
                  <c:v>0.17267775728952189</c:v>
                </c:pt>
                <c:pt idx="419">
                  <c:v>0.17267775728952189</c:v>
                </c:pt>
                <c:pt idx="420">
                  <c:v>0.17267775728952189</c:v>
                </c:pt>
                <c:pt idx="421">
                  <c:v>0.17267775728952189</c:v>
                </c:pt>
                <c:pt idx="422">
                  <c:v>0.18297010094983446</c:v>
                </c:pt>
                <c:pt idx="423">
                  <c:v>0.18297010094983446</c:v>
                </c:pt>
                <c:pt idx="424">
                  <c:v>0.18297010094983446</c:v>
                </c:pt>
                <c:pt idx="425">
                  <c:v>0.18297010094983446</c:v>
                </c:pt>
                <c:pt idx="426">
                  <c:v>0.18297010094983446</c:v>
                </c:pt>
                <c:pt idx="427">
                  <c:v>0.18297010094983446</c:v>
                </c:pt>
                <c:pt idx="428">
                  <c:v>0.18297010094983446</c:v>
                </c:pt>
                <c:pt idx="429">
                  <c:v>0.18297010094983446</c:v>
                </c:pt>
                <c:pt idx="430">
                  <c:v>0.18297010094983446</c:v>
                </c:pt>
                <c:pt idx="431">
                  <c:v>0.18297010094983446</c:v>
                </c:pt>
                <c:pt idx="432">
                  <c:v>0.18297010094983446</c:v>
                </c:pt>
                <c:pt idx="433">
                  <c:v>0.18297010094983446</c:v>
                </c:pt>
                <c:pt idx="434">
                  <c:v>0.18297010094983446</c:v>
                </c:pt>
                <c:pt idx="435">
                  <c:v>0.18297010094983446</c:v>
                </c:pt>
                <c:pt idx="436">
                  <c:v>0.18297010094983446</c:v>
                </c:pt>
                <c:pt idx="437">
                  <c:v>0.18297010094983446</c:v>
                </c:pt>
                <c:pt idx="438">
                  <c:v>0.18297010094983446</c:v>
                </c:pt>
                <c:pt idx="439">
                  <c:v>0.18297010094983446</c:v>
                </c:pt>
                <c:pt idx="440">
                  <c:v>0.18297010094983446</c:v>
                </c:pt>
                <c:pt idx="441">
                  <c:v>0.18297010094983446</c:v>
                </c:pt>
                <c:pt idx="442">
                  <c:v>0.18297010094983446</c:v>
                </c:pt>
                <c:pt idx="443">
                  <c:v>0.18297010094983446</c:v>
                </c:pt>
                <c:pt idx="444">
                  <c:v>0.18297010094983446</c:v>
                </c:pt>
                <c:pt idx="445">
                  <c:v>0.18297010094983446</c:v>
                </c:pt>
                <c:pt idx="446">
                  <c:v>0.18297010094983446</c:v>
                </c:pt>
                <c:pt idx="447">
                  <c:v>0.18297010094983446</c:v>
                </c:pt>
                <c:pt idx="448">
                  <c:v>0.18297010094983446</c:v>
                </c:pt>
                <c:pt idx="449">
                  <c:v>0.18297010094983446</c:v>
                </c:pt>
                <c:pt idx="450">
                  <c:v>0.18297010094983446</c:v>
                </c:pt>
                <c:pt idx="451">
                  <c:v>0.18297010094983446</c:v>
                </c:pt>
                <c:pt idx="452">
                  <c:v>0.18297010094983446</c:v>
                </c:pt>
                <c:pt idx="453">
                  <c:v>0.18297010094983446</c:v>
                </c:pt>
                <c:pt idx="454">
                  <c:v>0.18297010094983446</c:v>
                </c:pt>
                <c:pt idx="455">
                  <c:v>0.18297010094983446</c:v>
                </c:pt>
                <c:pt idx="456">
                  <c:v>0.18297010094983446</c:v>
                </c:pt>
                <c:pt idx="457">
                  <c:v>0.18297010094983446</c:v>
                </c:pt>
                <c:pt idx="458">
                  <c:v>0.18297010094983446</c:v>
                </c:pt>
                <c:pt idx="459">
                  <c:v>0.18297010094983446</c:v>
                </c:pt>
                <c:pt idx="460">
                  <c:v>0.18297010094983446</c:v>
                </c:pt>
                <c:pt idx="461">
                  <c:v>0.18297010094983446</c:v>
                </c:pt>
                <c:pt idx="462">
                  <c:v>0.18297010094983446</c:v>
                </c:pt>
                <c:pt idx="463">
                  <c:v>0.18297010094983446</c:v>
                </c:pt>
                <c:pt idx="464">
                  <c:v>0.18297010094983446</c:v>
                </c:pt>
                <c:pt idx="465">
                  <c:v>0.18297010094983446</c:v>
                </c:pt>
                <c:pt idx="466">
                  <c:v>0.18297010094983446</c:v>
                </c:pt>
                <c:pt idx="467">
                  <c:v>0.18297010094983446</c:v>
                </c:pt>
                <c:pt idx="468">
                  <c:v>0.18297010094983446</c:v>
                </c:pt>
                <c:pt idx="469">
                  <c:v>0.18297010094983446</c:v>
                </c:pt>
                <c:pt idx="470">
                  <c:v>0.18297010094983446</c:v>
                </c:pt>
                <c:pt idx="471">
                  <c:v>0.18297010094983446</c:v>
                </c:pt>
                <c:pt idx="472">
                  <c:v>0.18297010094983446</c:v>
                </c:pt>
                <c:pt idx="473">
                  <c:v>0.18297010094983446</c:v>
                </c:pt>
                <c:pt idx="474">
                  <c:v>0.18297010094983446</c:v>
                </c:pt>
                <c:pt idx="475">
                  <c:v>0.18297010094983446</c:v>
                </c:pt>
                <c:pt idx="476">
                  <c:v>0.18297010094983446</c:v>
                </c:pt>
                <c:pt idx="477">
                  <c:v>0.18297010094983446</c:v>
                </c:pt>
                <c:pt idx="478">
                  <c:v>0.18297010094983446</c:v>
                </c:pt>
                <c:pt idx="479">
                  <c:v>0.18297010094983446</c:v>
                </c:pt>
                <c:pt idx="480">
                  <c:v>0.18297010094983446</c:v>
                </c:pt>
                <c:pt idx="481">
                  <c:v>0.18297010094983446</c:v>
                </c:pt>
                <c:pt idx="482">
                  <c:v>0.18297010094983446</c:v>
                </c:pt>
                <c:pt idx="483">
                  <c:v>0.18297010094983446</c:v>
                </c:pt>
                <c:pt idx="484">
                  <c:v>0.18297010094983446</c:v>
                </c:pt>
                <c:pt idx="485">
                  <c:v>0.18297010094983446</c:v>
                </c:pt>
                <c:pt idx="486">
                  <c:v>0.18297010094983446</c:v>
                </c:pt>
                <c:pt idx="487">
                  <c:v>0.18297010094983446</c:v>
                </c:pt>
                <c:pt idx="488">
                  <c:v>0.18297010094983446</c:v>
                </c:pt>
                <c:pt idx="489">
                  <c:v>0.18297010094983446</c:v>
                </c:pt>
                <c:pt idx="490">
                  <c:v>0.18297010094983446</c:v>
                </c:pt>
                <c:pt idx="491">
                  <c:v>0.18297010094983446</c:v>
                </c:pt>
                <c:pt idx="492">
                  <c:v>0.18297010094983446</c:v>
                </c:pt>
                <c:pt idx="493">
                  <c:v>0.18297010094983446</c:v>
                </c:pt>
                <c:pt idx="494">
                  <c:v>0.18297010094983446</c:v>
                </c:pt>
                <c:pt idx="495">
                  <c:v>0.18297010094983446</c:v>
                </c:pt>
                <c:pt idx="496">
                  <c:v>0.18297010094983446</c:v>
                </c:pt>
                <c:pt idx="497">
                  <c:v>0.18297010094983446</c:v>
                </c:pt>
                <c:pt idx="498">
                  <c:v>0.18297010094983446</c:v>
                </c:pt>
                <c:pt idx="499">
                  <c:v>0.18297010094983446</c:v>
                </c:pt>
                <c:pt idx="500">
                  <c:v>0.18297010094983446</c:v>
                </c:pt>
                <c:pt idx="501">
                  <c:v>0.18297010094983446</c:v>
                </c:pt>
                <c:pt idx="502">
                  <c:v>0.18297010094983446</c:v>
                </c:pt>
                <c:pt idx="503">
                  <c:v>0.18297010094983446</c:v>
                </c:pt>
                <c:pt idx="504">
                  <c:v>0.18297010094983446</c:v>
                </c:pt>
                <c:pt idx="505">
                  <c:v>0.18297010094983446</c:v>
                </c:pt>
                <c:pt idx="506">
                  <c:v>0.18297010094983446</c:v>
                </c:pt>
                <c:pt idx="507">
                  <c:v>0.18297010094983446</c:v>
                </c:pt>
                <c:pt idx="508">
                  <c:v>0.18297010094983446</c:v>
                </c:pt>
                <c:pt idx="509">
                  <c:v>0.18297010094983446</c:v>
                </c:pt>
                <c:pt idx="510">
                  <c:v>0.18297010094983446</c:v>
                </c:pt>
                <c:pt idx="511">
                  <c:v>0.18871126579197695</c:v>
                </c:pt>
                <c:pt idx="512">
                  <c:v>0.18871126579197695</c:v>
                </c:pt>
                <c:pt idx="513">
                  <c:v>0.18871126579197695</c:v>
                </c:pt>
                <c:pt idx="514">
                  <c:v>0.18871126579197695</c:v>
                </c:pt>
                <c:pt idx="515">
                  <c:v>0.18871126579197695</c:v>
                </c:pt>
                <c:pt idx="516">
                  <c:v>0.18871126579197695</c:v>
                </c:pt>
                <c:pt idx="517">
                  <c:v>0.18871126579197695</c:v>
                </c:pt>
                <c:pt idx="518">
                  <c:v>0.18871126579197695</c:v>
                </c:pt>
                <c:pt idx="519">
                  <c:v>0.18871126579197695</c:v>
                </c:pt>
                <c:pt idx="520">
                  <c:v>0.18871126579197695</c:v>
                </c:pt>
                <c:pt idx="521">
                  <c:v>0.18871126579197695</c:v>
                </c:pt>
                <c:pt idx="522">
                  <c:v>0.18871126579197695</c:v>
                </c:pt>
                <c:pt idx="523">
                  <c:v>0.18871126579197695</c:v>
                </c:pt>
                <c:pt idx="524">
                  <c:v>0.18871126579197695</c:v>
                </c:pt>
                <c:pt idx="525">
                  <c:v>0.18871126579197695</c:v>
                </c:pt>
                <c:pt idx="526">
                  <c:v>0.18871126579197695</c:v>
                </c:pt>
                <c:pt idx="527">
                  <c:v>0.18871126579197695</c:v>
                </c:pt>
                <c:pt idx="528">
                  <c:v>0.18871126579197695</c:v>
                </c:pt>
                <c:pt idx="529">
                  <c:v>0.18871126579197695</c:v>
                </c:pt>
                <c:pt idx="530">
                  <c:v>0.18871126579197695</c:v>
                </c:pt>
                <c:pt idx="531">
                  <c:v>0.18871126579197695</c:v>
                </c:pt>
                <c:pt idx="532">
                  <c:v>0.19589655007815951</c:v>
                </c:pt>
                <c:pt idx="533">
                  <c:v>0.19589655007815951</c:v>
                </c:pt>
                <c:pt idx="534">
                  <c:v>0.19589655007815951</c:v>
                </c:pt>
                <c:pt idx="535">
                  <c:v>0.19589655007815951</c:v>
                </c:pt>
                <c:pt idx="536">
                  <c:v>0.19589655007815951</c:v>
                </c:pt>
                <c:pt idx="537">
                  <c:v>0.19589655007815951</c:v>
                </c:pt>
                <c:pt idx="538">
                  <c:v>0.19589655007815951</c:v>
                </c:pt>
                <c:pt idx="539">
                  <c:v>0.19589655007815951</c:v>
                </c:pt>
                <c:pt idx="540">
                  <c:v>0.19589655007815951</c:v>
                </c:pt>
                <c:pt idx="541">
                  <c:v>0.19589655007815951</c:v>
                </c:pt>
                <c:pt idx="542">
                  <c:v>0.19589655007815951</c:v>
                </c:pt>
                <c:pt idx="543">
                  <c:v>0.19589655007815951</c:v>
                </c:pt>
                <c:pt idx="544">
                  <c:v>0.19589655007815951</c:v>
                </c:pt>
                <c:pt idx="545">
                  <c:v>0.19589655007815951</c:v>
                </c:pt>
                <c:pt idx="546">
                  <c:v>0.19589655007815951</c:v>
                </c:pt>
                <c:pt idx="547">
                  <c:v>0.19589655007815951</c:v>
                </c:pt>
                <c:pt idx="548">
                  <c:v>0.19589655007815951</c:v>
                </c:pt>
                <c:pt idx="549">
                  <c:v>0.19589655007815951</c:v>
                </c:pt>
                <c:pt idx="550">
                  <c:v>0.19589655007815951</c:v>
                </c:pt>
                <c:pt idx="551">
                  <c:v>0.19589655007815951</c:v>
                </c:pt>
                <c:pt idx="552">
                  <c:v>0.19589655007815951</c:v>
                </c:pt>
                <c:pt idx="553">
                  <c:v>0.19589655007815951</c:v>
                </c:pt>
                <c:pt idx="554">
                  <c:v>0.19589655007815951</c:v>
                </c:pt>
                <c:pt idx="555">
                  <c:v>0.19589655007815951</c:v>
                </c:pt>
                <c:pt idx="556">
                  <c:v>0.19730176544234937</c:v>
                </c:pt>
                <c:pt idx="557">
                  <c:v>0.19730176544234937</c:v>
                </c:pt>
                <c:pt idx="558">
                  <c:v>0.19730176544234937</c:v>
                </c:pt>
                <c:pt idx="559">
                  <c:v>0.19730176544234937</c:v>
                </c:pt>
                <c:pt idx="560">
                  <c:v>0.19730176544234937</c:v>
                </c:pt>
                <c:pt idx="561">
                  <c:v>0.19730176544234937</c:v>
                </c:pt>
                <c:pt idx="562">
                  <c:v>0.19730176544234937</c:v>
                </c:pt>
                <c:pt idx="563">
                  <c:v>0.19730176544234937</c:v>
                </c:pt>
                <c:pt idx="564">
                  <c:v>0.19730176544234937</c:v>
                </c:pt>
                <c:pt idx="565">
                  <c:v>0.19730176544234937</c:v>
                </c:pt>
                <c:pt idx="566">
                  <c:v>0.19730176544234937</c:v>
                </c:pt>
                <c:pt idx="567">
                  <c:v>0.19730176544234937</c:v>
                </c:pt>
                <c:pt idx="568">
                  <c:v>0.19730176544234937</c:v>
                </c:pt>
                <c:pt idx="569">
                  <c:v>0.19730176544234937</c:v>
                </c:pt>
                <c:pt idx="570">
                  <c:v>0.19730176544234937</c:v>
                </c:pt>
                <c:pt idx="571">
                  <c:v>0.19730176544234937</c:v>
                </c:pt>
                <c:pt idx="572">
                  <c:v>0.19730176544234937</c:v>
                </c:pt>
                <c:pt idx="573">
                  <c:v>0.19730176544234937</c:v>
                </c:pt>
                <c:pt idx="574">
                  <c:v>0.19730176544234937</c:v>
                </c:pt>
                <c:pt idx="575">
                  <c:v>0.19730176544234937</c:v>
                </c:pt>
                <c:pt idx="576">
                  <c:v>0.19730176544234937</c:v>
                </c:pt>
                <c:pt idx="577">
                  <c:v>0.19730176544234937</c:v>
                </c:pt>
                <c:pt idx="578">
                  <c:v>0.19730176544234937</c:v>
                </c:pt>
                <c:pt idx="579">
                  <c:v>0.19730176544234937</c:v>
                </c:pt>
                <c:pt idx="580">
                  <c:v>0.19730176544234937</c:v>
                </c:pt>
                <c:pt idx="581">
                  <c:v>0.19730176544234937</c:v>
                </c:pt>
                <c:pt idx="582">
                  <c:v>0.19730176544234937</c:v>
                </c:pt>
                <c:pt idx="583">
                  <c:v>0.19730176544234937</c:v>
                </c:pt>
                <c:pt idx="584">
                  <c:v>0.19730176544234937</c:v>
                </c:pt>
                <c:pt idx="585">
                  <c:v>0.19730176544234937</c:v>
                </c:pt>
                <c:pt idx="586">
                  <c:v>0.19730176544234937</c:v>
                </c:pt>
                <c:pt idx="587">
                  <c:v>0.19730176544234937</c:v>
                </c:pt>
                <c:pt idx="588">
                  <c:v>0.19730176544234937</c:v>
                </c:pt>
                <c:pt idx="589">
                  <c:v>0.19730176544234937</c:v>
                </c:pt>
                <c:pt idx="590">
                  <c:v>0.19730176544234937</c:v>
                </c:pt>
                <c:pt idx="591">
                  <c:v>0.19730176544234937</c:v>
                </c:pt>
                <c:pt idx="592">
                  <c:v>0.19730176544234937</c:v>
                </c:pt>
                <c:pt idx="593">
                  <c:v>0.19730176544234937</c:v>
                </c:pt>
                <c:pt idx="594">
                  <c:v>0.19730176544234937</c:v>
                </c:pt>
                <c:pt idx="595">
                  <c:v>0.19730176544234937</c:v>
                </c:pt>
                <c:pt idx="596">
                  <c:v>0.19730176544234937</c:v>
                </c:pt>
                <c:pt idx="597">
                  <c:v>0.19730176544234937</c:v>
                </c:pt>
                <c:pt idx="598">
                  <c:v>0.19730176544234937</c:v>
                </c:pt>
                <c:pt idx="599">
                  <c:v>0.19730176544234937</c:v>
                </c:pt>
                <c:pt idx="600">
                  <c:v>0.22569204763926123</c:v>
                </c:pt>
                <c:pt idx="601">
                  <c:v>0.22569204763926123</c:v>
                </c:pt>
                <c:pt idx="602">
                  <c:v>0.22569204763926123</c:v>
                </c:pt>
                <c:pt idx="603">
                  <c:v>0.22569204763926123</c:v>
                </c:pt>
                <c:pt idx="604">
                  <c:v>0.22569204763926123</c:v>
                </c:pt>
                <c:pt idx="605">
                  <c:v>0.22569204763926123</c:v>
                </c:pt>
                <c:pt idx="606">
                  <c:v>0.22569204763926123</c:v>
                </c:pt>
                <c:pt idx="607">
                  <c:v>0.22569204763926123</c:v>
                </c:pt>
                <c:pt idx="608">
                  <c:v>0.22569204763926123</c:v>
                </c:pt>
                <c:pt idx="609">
                  <c:v>0.22569204763926123</c:v>
                </c:pt>
                <c:pt idx="610">
                  <c:v>0.22569204763926123</c:v>
                </c:pt>
                <c:pt idx="611">
                  <c:v>0.22569204763926123</c:v>
                </c:pt>
                <c:pt idx="612">
                  <c:v>0.22569204763926123</c:v>
                </c:pt>
                <c:pt idx="613">
                  <c:v>0.22569204763926123</c:v>
                </c:pt>
                <c:pt idx="614">
                  <c:v>0.22569204763926123</c:v>
                </c:pt>
                <c:pt idx="615">
                  <c:v>0.22569204763926123</c:v>
                </c:pt>
                <c:pt idx="616">
                  <c:v>0.22569204763926123</c:v>
                </c:pt>
                <c:pt idx="617">
                  <c:v>0.22569204763926123</c:v>
                </c:pt>
                <c:pt idx="618">
                  <c:v>0.22569204763926123</c:v>
                </c:pt>
                <c:pt idx="619">
                  <c:v>0.22569204763926123</c:v>
                </c:pt>
                <c:pt idx="620">
                  <c:v>0.22569204763926123</c:v>
                </c:pt>
                <c:pt idx="621">
                  <c:v>0.22569204763926123</c:v>
                </c:pt>
                <c:pt idx="622">
                  <c:v>0.22569204763926123</c:v>
                </c:pt>
                <c:pt idx="623">
                  <c:v>0.23582518383434062</c:v>
                </c:pt>
                <c:pt idx="624">
                  <c:v>0.23582518383434062</c:v>
                </c:pt>
                <c:pt idx="625">
                  <c:v>0.23582518383434062</c:v>
                </c:pt>
                <c:pt idx="626">
                  <c:v>0.23582518383434062</c:v>
                </c:pt>
                <c:pt idx="627">
                  <c:v>0.23582518383434062</c:v>
                </c:pt>
                <c:pt idx="628">
                  <c:v>0.23582518383434062</c:v>
                </c:pt>
                <c:pt idx="629">
                  <c:v>0.23582518383434062</c:v>
                </c:pt>
                <c:pt idx="630">
                  <c:v>0.23582518383434062</c:v>
                </c:pt>
                <c:pt idx="631">
                  <c:v>0.23582518383434062</c:v>
                </c:pt>
                <c:pt idx="632">
                  <c:v>0.23582518383434062</c:v>
                </c:pt>
                <c:pt idx="633">
                  <c:v>0.23582518383434062</c:v>
                </c:pt>
                <c:pt idx="634">
                  <c:v>0.23582518383434062</c:v>
                </c:pt>
                <c:pt idx="635">
                  <c:v>0.23582518383434062</c:v>
                </c:pt>
                <c:pt idx="636">
                  <c:v>0.23582518383434062</c:v>
                </c:pt>
                <c:pt idx="637">
                  <c:v>0.23582518383434062</c:v>
                </c:pt>
                <c:pt idx="638">
                  <c:v>0.23582518383434062</c:v>
                </c:pt>
                <c:pt idx="639">
                  <c:v>0.23582518383434062</c:v>
                </c:pt>
                <c:pt idx="640">
                  <c:v>0.23582518383434062</c:v>
                </c:pt>
                <c:pt idx="641">
                  <c:v>0.24146148721817909</c:v>
                </c:pt>
                <c:pt idx="642">
                  <c:v>0.24146148721817909</c:v>
                </c:pt>
                <c:pt idx="643">
                  <c:v>0.24146148721817909</c:v>
                </c:pt>
                <c:pt idx="644">
                  <c:v>0.24146148721817909</c:v>
                </c:pt>
                <c:pt idx="645">
                  <c:v>0.24146148721817909</c:v>
                </c:pt>
                <c:pt idx="646">
                  <c:v>0.24146148721817909</c:v>
                </c:pt>
                <c:pt idx="647">
                  <c:v>0.24146148721817909</c:v>
                </c:pt>
                <c:pt idx="648">
                  <c:v>0.24146148721817909</c:v>
                </c:pt>
                <c:pt idx="649">
                  <c:v>0.24146148721817909</c:v>
                </c:pt>
                <c:pt idx="650">
                  <c:v>0.24146148721817909</c:v>
                </c:pt>
                <c:pt idx="651">
                  <c:v>0.24146148721817909</c:v>
                </c:pt>
                <c:pt idx="652">
                  <c:v>0.24146148721817909</c:v>
                </c:pt>
                <c:pt idx="653">
                  <c:v>0.24146148721817909</c:v>
                </c:pt>
                <c:pt idx="654">
                  <c:v>0.24146148721817909</c:v>
                </c:pt>
                <c:pt idx="655">
                  <c:v>0.24146148721817909</c:v>
                </c:pt>
                <c:pt idx="656">
                  <c:v>0.24146148721817909</c:v>
                </c:pt>
                <c:pt idx="657">
                  <c:v>0.24146148721817909</c:v>
                </c:pt>
                <c:pt idx="658">
                  <c:v>0.24146148721817909</c:v>
                </c:pt>
                <c:pt idx="659">
                  <c:v>0.24146148721817909</c:v>
                </c:pt>
                <c:pt idx="660">
                  <c:v>0.24146148721817909</c:v>
                </c:pt>
                <c:pt idx="661">
                  <c:v>0.24146148721817909</c:v>
                </c:pt>
                <c:pt idx="662">
                  <c:v>0.24146148721817909</c:v>
                </c:pt>
                <c:pt idx="663">
                  <c:v>0.24146148721817909</c:v>
                </c:pt>
                <c:pt idx="664">
                  <c:v>0.24146148721817909</c:v>
                </c:pt>
                <c:pt idx="665">
                  <c:v>0.25937232705691404</c:v>
                </c:pt>
                <c:pt idx="666">
                  <c:v>0.25937232705691404</c:v>
                </c:pt>
                <c:pt idx="667">
                  <c:v>0.25937232705691404</c:v>
                </c:pt>
                <c:pt idx="668">
                  <c:v>0.25937232705691404</c:v>
                </c:pt>
                <c:pt idx="669">
                  <c:v>0.25937232705691404</c:v>
                </c:pt>
                <c:pt idx="670">
                  <c:v>0.25937232705691404</c:v>
                </c:pt>
                <c:pt idx="671">
                  <c:v>0.25937232705691404</c:v>
                </c:pt>
                <c:pt idx="672">
                  <c:v>0.25937232705691404</c:v>
                </c:pt>
                <c:pt idx="673">
                  <c:v>0.25937232705691404</c:v>
                </c:pt>
                <c:pt idx="674">
                  <c:v>0.25937232705691404</c:v>
                </c:pt>
                <c:pt idx="675">
                  <c:v>0.25937232705691404</c:v>
                </c:pt>
                <c:pt idx="676">
                  <c:v>0.25937232705691404</c:v>
                </c:pt>
                <c:pt idx="677">
                  <c:v>0.25937232705691404</c:v>
                </c:pt>
                <c:pt idx="678">
                  <c:v>0.25937232705691404</c:v>
                </c:pt>
                <c:pt idx="679">
                  <c:v>0.25937232705691404</c:v>
                </c:pt>
                <c:pt idx="680">
                  <c:v>0.25937232705691404</c:v>
                </c:pt>
                <c:pt idx="681">
                  <c:v>0.25937232705691404</c:v>
                </c:pt>
                <c:pt idx="682">
                  <c:v>0.25937232705691404</c:v>
                </c:pt>
                <c:pt idx="683">
                  <c:v>0.25937232705691404</c:v>
                </c:pt>
                <c:pt idx="684">
                  <c:v>0.25937232705691404</c:v>
                </c:pt>
                <c:pt idx="685">
                  <c:v>0.26829069832177799</c:v>
                </c:pt>
                <c:pt idx="686">
                  <c:v>0.26829069832177799</c:v>
                </c:pt>
                <c:pt idx="687">
                  <c:v>0.26829069832177799</c:v>
                </c:pt>
                <c:pt idx="688">
                  <c:v>0.26829069832177799</c:v>
                </c:pt>
                <c:pt idx="689">
                  <c:v>0.26829069832177799</c:v>
                </c:pt>
                <c:pt idx="690">
                  <c:v>0.26829069832177799</c:v>
                </c:pt>
                <c:pt idx="691">
                  <c:v>0.26829069832177799</c:v>
                </c:pt>
                <c:pt idx="692">
                  <c:v>0.26829069832177799</c:v>
                </c:pt>
                <c:pt idx="693">
                  <c:v>0.26829069832177799</c:v>
                </c:pt>
                <c:pt idx="694">
                  <c:v>0.26829069832177799</c:v>
                </c:pt>
                <c:pt idx="695">
                  <c:v>0.26829069832177799</c:v>
                </c:pt>
                <c:pt idx="696">
                  <c:v>0.26829069832177799</c:v>
                </c:pt>
                <c:pt idx="697">
                  <c:v>0.26829069832177799</c:v>
                </c:pt>
                <c:pt idx="698">
                  <c:v>0.26829069832177799</c:v>
                </c:pt>
                <c:pt idx="699">
                  <c:v>0.26829069832177799</c:v>
                </c:pt>
                <c:pt idx="700">
                  <c:v>0.26829069832177799</c:v>
                </c:pt>
                <c:pt idx="701">
                  <c:v>0.26829069832177799</c:v>
                </c:pt>
                <c:pt idx="702">
                  <c:v>0.26829069832177799</c:v>
                </c:pt>
                <c:pt idx="703">
                  <c:v>0.26829069832177799</c:v>
                </c:pt>
                <c:pt idx="704">
                  <c:v>0.26829069832177799</c:v>
                </c:pt>
                <c:pt idx="705">
                  <c:v>0.26829069832177799</c:v>
                </c:pt>
                <c:pt idx="706">
                  <c:v>0.26829069832177799</c:v>
                </c:pt>
                <c:pt idx="707">
                  <c:v>0.26829069832177799</c:v>
                </c:pt>
                <c:pt idx="708">
                  <c:v>0.26829069832177799</c:v>
                </c:pt>
                <c:pt idx="709">
                  <c:v>0.27225580214011225</c:v>
                </c:pt>
                <c:pt idx="710">
                  <c:v>0.27225580214011225</c:v>
                </c:pt>
                <c:pt idx="711">
                  <c:v>0.27225580214011225</c:v>
                </c:pt>
                <c:pt idx="712">
                  <c:v>0.27225580214011225</c:v>
                </c:pt>
                <c:pt idx="713">
                  <c:v>0.27225580214011225</c:v>
                </c:pt>
                <c:pt idx="714">
                  <c:v>0.27225580214011225</c:v>
                </c:pt>
                <c:pt idx="715">
                  <c:v>0.27225580214011225</c:v>
                </c:pt>
                <c:pt idx="716">
                  <c:v>0.27225580214011225</c:v>
                </c:pt>
                <c:pt idx="717">
                  <c:v>0.27225580214011225</c:v>
                </c:pt>
                <c:pt idx="718">
                  <c:v>0.30021933650728244</c:v>
                </c:pt>
                <c:pt idx="719">
                  <c:v>0.30021933650728244</c:v>
                </c:pt>
                <c:pt idx="720">
                  <c:v>0.30021933650728244</c:v>
                </c:pt>
                <c:pt idx="721">
                  <c:v>0.30021933650728244</c:v>
                </c:pt>
                <c:pt idx="722">
                  <c:v>0.30021933650728244</c:v>
                </c:pt>
                <c:pt idx="723">
                  <c:v>0.30021933650728244</c:v>
                </c:pt>
                <c:pt idx="724">
                  <c:v>0.30021933650728244</c:v>
                </c:pt>
                <c:pt idx="725">
                  <c:v>0.30021933650728244</c:v>
                </c:pt>
                <c:pt idx="726">
                  <c:v>0.30021933650728244</c:v>
                </c:pt>
                <c:pt idx="727">
                  <c:v>0.30021933650728244</c:v>
                </c:pt>
                <c:pt idx="728">
                  <c:v>0.30021933650728244</c:v>
                </c:pt>
                <c:pt idx="729">
                  <c:v>0.30021933650728244</c:v>
                </c:pt>
                <c:pt idx="730">
                  <c:v>0.30021933650728244</c:v>
                </c:pt>
                <c:pt idx="731">
                  <c:v>0.30021933650728244</c:v>
                </c:pt>
                <c:pt idx="732">
                  <c:v>0.30021933650728244</c:v>
                </c:pt>
                <c:pt idx="733">
                  <c:v>0.30021933650728244</c:v>
                </c:pt>
                <c:pt idx="734">
                  <c:v>0.30021933650728244</c:v>
                </c:pt>
                <c:pt idx="735">
                  <c:v>0.30021933650728244</c:v>
                </c:pt>
                <c:pt idx="736">
                  <c:v>0.30021933650728244</c:v>
                </c:pt>
                <c:pt idx="737">
                  <c:v>0.30021933650728244</c:v>
                </c:pt>
                <c:pt idx="738">
                  <c:v>0.30021933650728244</c:v>
                </c:pt>
                <c:pt idx="739">
                  <c:v>0.30021933650728244</c:v>
                </c:pt>
                <c:pt idx="740">
                  <c:v>0.30021933650728244</c:v>
                </c:pt>
                <c:pt idx="741">
                  <c:v>0.30021933650728244</c:v>
                </c:pt>
                <c:pt idx="742">
                  <c:v>0.30021933650728244</c:v>
                </c:pt>
                <c:pt idx="743">
                  <c:v>0.30021933650728244</c:v>
                </c:pt>
                <c:pt idx="744">
                  <c:v>0.30021933650728244</c:v>
                </c:pt>
                <c:pt idx="745">
                  <c:v>0.30021933650728244</c:v>
                </c:pt>
                <c:pt idx="746">
                  <c:v>0.30021933650728244</c:v>
                </c:pt>
                <c:pt idx="747">
                  <c:v>0.30021933650728244</c:v>
                </c:pt>
                <c:pt idx="748">
                  <c:v>0.30021933650728244</c:v>
                </c:pt>
                <c:pt idx="749">
                  <c:v>0.30021933650728244</c:v>
                </c:pt>
                <c:pt idx="750">
                  <c:v>0.30021933650728244</c:v>
                </c:pt>
                <c:pt idx="751">
                  <c:v>0.30021933650728244</c:v>
                </c:pt>
                <c:pt idx="752">
                  <c:v>0.30021933650728244</c:v>
                </c:pt>
                <c:pt idx="753">
                  <c:v>0.30021933650728244</c:v>
                </c:pt>
                <c:pt idx="754">
                  <c:v>0.30021933650728244</c:v>
                </c:pt>
                <c:pt idx="755">
                  <c:v>0.30021933650728244</c:v>
                </c:pt>
                <c:pt idx="756">
                  <c:v>0.30021933650728244</c:v>
                </c:pt>
                <c:pt idx="757">
                  <c:v>0.30021933650728244</c:v>
                </c:pt>
                <c:pt idx="758">
                  <c:v>0.30021933650728244</c:v>
                </c:pt>
                <c:pt idx="759">
                  <c:v>0.30021933650728244</c:v>
                </c:pt>
                <c:pt idx="760">
                  <c:v>0.30021933650728244</c:v>
                </c:pt>
                <c:pt idx="761">
                  <c:v>0.30021933650728244</c:v>
                </c:pt>
                <c:pt idx="762">
                  <c:v>0.30021933650728244</c:v>
                </c:pt>
                <c:pt idx="763">
                  <c:v>0.30021933650728244</c:v>
                </c:pt>
                <c:pt idx="764">
                  <c:v>0.35063902399316493</c:v>
                </c:pt>
                <c:pt idx="765">
                  <c:v>0.35063902399316493</c:v>
                </c:pt>
                <c:pt idx="766">
                  <c:v>0.35063902399316493</c:v>
                </c:pt>
                <c:pt idx="767">
                  <c:v>0.35063902399316493</c:v>
                </c:pt>
                <c:pt idx="768">
                  <c:v>0.35063902399316493</c:v>
                </c:pt>
                <c:pt idx="769">
                  <c:v>0.35063902399316493</c:v>
                </c:pt>
                <c:pt idx="770">
                  <c:v>0.35063902399316493</c:v>
                </c:pt>
                <c:pt idx="771">
                  <c:v>0.35063902399316493</c:v>
                </c:pt>
                <c:pt idx="772">
                  <c:v>0.35063902399316493</c:v>
                </c:pt>
                <c:pt idx="773">
                  <c:v>0.35063902399316493</c:v>
                </c:pt>
                <c:pt idx="774">
                  <c:v>0.35063902399316493</c:v>
                </c:pt>
                <c:pt idx="775">
                  <c:v>0.35063902399316493</c:v>
                </c:pt>
                <c:pt idx="776">
                  <c:v>0.35063902399316493</c:v>
                </c:pt>
                <c:pt idx="777">
                  <c:v>0.35063902399316493</c:v>
                </c:pt>
                <c:pt idx="778">
                  <c:v>0.35063902399316493</c:v>
                </c:pt>
                <c:pt idx="779">
                  <c:v>0.35063902399316493</c:v>
                </c:pt>
                <c:pt idx="780">
                  <c:v>0.35063902399316493</c:v>
                </c:pt>
                <c:pt idx="781">
                  <c:v>0.35063902399316493</c:v>
                </c:pt>
                <c:pt idx="782">
                  <c:v>0.35063902399316493</c:v>
                </c:pt>
                <c:pt idx="783">
                  <c:v>0.35063902399316493</c:v>
                </c:pt>
                <c:pt idx="784">
                  <c:v>0.35063902399316493</c:v>
                </c:pt>
                <c:pt idx="785">
                  <c:v>0.35063902399316493</c:v>
                </c:pt>
                <c:pt idx="786">
                  <c:v>0.35063902399316493</c:v>
                </c:pt>
                <c:pt idx="787">
                  <c:v>0.35063902399316493</c:v>
                </c:pt>
                <c:pt idx="788">
                  <c:v>0.35063902399316493</c:v>
                </c:pt>
                <c:pt idx="789">
                  <c:v>0.35063902399316493</c:v>
                </c:pt>
                <c:pt idx="790">
                  <c:v>0.35063902399316493</c:v>
                </c:pt>
                <c:pt idx="791">
                  <c:v>0.35063902399316493</c:v>
                </c:pt>
                <c:pt idx="792">
                  <c:v>0.35063902399316493</c:v>
                </c:pt>
                <c:pt idx="793">
                  <c:v>0.35063902399316493</c:v>
                </c:pt>
                <c:pt idx="794">
                  <c:v>0.35063902399316493</c:v>
                </c:pt>
                <c:pt idx="795">
                  <c:v>0.35063902399316493</c:v>
                </c:pt>
                <c:pt idx="796">
                  <c:v>0.35063902399316493</c:v>
                </c:pt>
                <c:pt idx="797">
                  <c:v>0.35063902399316493</c:v>
                </c:pt>
                <c:pt idx="798">
                  <c:v>0.35063902399316493</c:v>
                </c:pt>
                <c:pt idx="799">
                  <c:v>0.35063902399316493</c:v>
                </c:pt>
                <c:pt idx="800">
                  <c:v>0.35063902399316493</c:v>
                </c:pt>
                <c:pt idx="801">
                  <c:v>0.36384618102071697</c:v>
                </c:pt>
                <c:pt idx="802">
                  <c:v>0.36384618102071697</c:v>
                </c:pt>
                <c:pt idx="803">
                  <c:v>0.36384618102071697</c:v>
                </c:pt>
                <c:pt idx="804">
                  <c:v>0.36384618102071697</c:v>
                </c:pt>
                <c:pt idx="805">
                  <c:v>0.36384618102071697</c:v>
                </c:pt>
                <c:pt idx="806">
                  <c:v>0.36384618102071697</c:v>
                </c:pt>
                <c:pt idx="807">
                  <c:v>0.36384618102071697</c:v>
                </c:pt>
                <c:pt idx="808">
                  <c:v>0.36384618102071697</c:v>
                </c:pt>
                <c:pt idx="809">
                  <c:v>0.36384618102071697</c:v>
                </c:pt>
                <c:pt idx="810">
                  <c:v>0.36384618102071697</c:v>
                </c:pt>
                <c:pt idx="811">
                  <c:v>0.36384618102071697</c:v>
                </c:pt>
                <c:pt idx="812">
                  <c:v>0.36384618102071697</c:v>
                </c:pt>
                <c:pt idx="813">
                  <c:v>0.36384618102071697</c:v>
                </c:pt>
                <c:pt idx="814">
                  <c:v>0.36384618102071697</c:v>
                </c:pt>
                <c:pt idx="815">
                  <c:v>0.36384618102071697</c:v>
                </c:pt>
                <c:pt idx="816">
                  <c:v>0.36384618102071697</c:v>
                </c:pt>
                <c:pt idx="817">
                  <c:v>0.36384618102071697</c:v>
                </c:pt>
                <c:pt idx="818">
                  <c:v>0.36384618102071697</c:v>
                </c:pt>
                <c:pt idx="819">
                  <c:v>0.43062425600201909</c:v>
                </c:pt>
                <c:pt idx="820">
                  <c:v>0.43062425600201909</c:v>
                </c:pt>
                <c:pt idx="821">
                  <c:v>0.43062425600201909</c:v>
                </c:pt>
                <c:pt idx="822">
                  <c:v>0.43062425600201909</c:v>
                </c:pt>
                <c:pt idx="823">
                  <c:v>0.43062425600201909</c:v>
                </c:pt>
                <c:pt idx="824">
                  <c:v>0.43062425600201909</c:v>
                </c:pt>
                <c:pt idx="825">
                  <c:v>0.43062425600201909</c:v>
                </c:pt>
                <c:pt idx="826">
                  <c:v>0.43062425600201909</c:v>
                </c:pt>
                <c:pt idx="827">
                  <c:v>0.43062425600201909</c:v>
                </c:pt>
                <c:pt idx="828">
                  <c:v>0.43062425600201909</c:v>
                </c:pt>
                <c:pt idx="829">
                  <c:v>0.43062425600201909</c:v>
                </c:pt>
                <c:pt idx="830">
                  <c:v>0.43062425600201909</c:v>
                </c:pt>
                <c:pt idx="831">
                  <c:v>0.43062425600201909</c:v>
                </c:pt>
                <c:pt idx="832">
                  <c:v>0.43062425600201909</c:v>
                </c:pt>
                <c:pt idx="833">
                  <c:v>0.43062425600201909</c:v>
                </c:pt>
                <c:pt idx="834">
                  <c:v>0.43062425600201909</c:v>
                </c:pt>
                <c:pt idx="835">
                  <c:v>0.43062425600201909</c:v>
                </c:pt>
                <c:pt idx="836">
                  <c:v>0.43062425600201909</c:v>
                </c:pt>
                <c:pt idx="837">
                  <c:v>0.43062425600201909</c:v>
                </c:pt>
                <c:pt idx="838">
                  <c:v>0.43062425600201909</c:v>
                </c:pt>
                <c:pt idx="839">
                  <c:v>0.43062425600201909</c:v>
                </c:pt>
                <c:pt idx="840">
                  <c:v>0.43062425600201909</c:v>
                </c:pt>
                <c:pt idx="841">
                  <c:v>0.43062425600201909</c:v>
                </c:pt>
                <c:pt idx="842">
                  <c:v>0.43062425600201909</c:v>
                </c:pt>
                <c:pt idx="843">
                  <c:v>0.43062425600201909</c:v>
                </c:pt>
                <c:pt idx="844">
                  <c:v>0.43062425600201909</c:v>
                </c:pt>
                <c:pt idx="845">
                  <c:v>0.43062425600201909</c:v>
                </c:pt>
                <c:pt idx="846">
                  <c:v>0.43062425600201909</c:v>
                </c:pt>
                <c:pt idx="847">
                  <c:v>0.43062425600201909</c:v>
                </c:pt>
                <c:pt idx="848">
                  <c:v>0.43062425600201909</c:v>
                </c:pt>
                <c:pt idx="849">
                  <c:v>0.43062425600201909</c:v>
                </c:pt>
                <c:pt idx="850">
                  <c:v>0.43062425600201909</c:v>
                </c:pt>
                <c:pt idx="851">
                  <c:v>0.43062425600201909</c:v>
                </c:pt>
                <c:pt idx="852">
                  <c:v>0.43062425600201909</c:v>
                </c:pt>
                <c:pt idx="853">
                  <c:v>0.43062425600201909</c:v>
                </c:pt>
                <c:pt idx="854">
                  <c:v>0.43062425600201909</c:v>
                </c:pt>
                <c:pt idx="855">
                  <c:v>0.43062425600201909</c:v>
                </c:pt>
                <c:pt idx="856">
                  <c:v>0.43062425600201909</c:v>
                </c:pt>
                <c:pt idx="857">
                  <c:v>0.43062425600201909</c:v>
                </c:pt>
                <c:pt idx="858">
                  <c:v>0.43062425600201909</c:v>
                </c:pt>
                <c:pt idx="859">
                  <c:v>0.43062425600201909</c:v>
                </c:pt>
                <c:pt idx="860">
                  <c:v>0.43062425600201909</c:v>
                </c:pt>
                <c:pt idx="861">
                  <c:v>0.43062425600201909</c:v>
                </c:pt>
                <c:pt idx="862">
                  <c:v>0.43062425600201909</c:v>
                </c:pt>
                <c:pt idx="863">
                  <c:v>0.43062425600201909</c:v>
                </c:pt>
                <c:pt idx="864">
                  <c:v>0.43062425600201909</c:v>
                </c:pt>
                <c:pt idx="865">
                  <c:v>0.43062425600201909</c:v>
                </c:pt>
                <c:pt idx="866">
                  <c:v>0.43062425600201909</c:v>
                </c:pt>
                <c:pt idx="867">
                  <c:v>0.43062425600201909</c:v>
                </c:pt>
                <c:pt idx="868">
                  <c:v>0.43062425600201909</c:v>
                </c:pt>
                <c:pt idx="869">
                  <c:v>0.43062425600201909</c:v>
                </c:pt>
                <c:pt idx="870">
                  <c:v>0.43062425600201909</c:v>
                </c:pt>
                <c:pt idx="871">
                  <c:v>0.43062425600201909</c:v>
                </c:pt>
                <c:pt idx="872">
                  <c:v>0.43062425600201909</c:v>
                </c:pt>
                <c:pt idx="873">
                  <c:v>0.43062425600201909</c:v>
                </c:pt>
                <c:pt idx="874">
                  <c:v>0.43062425600201909</c:v>
                </c:pt>
                <c:pt idx="875">
                  <c:v>0.43062425600201909</c:v>
                </c:pt>
                <c:pt idx="876">
                  <c:v>0.43062425600201909</c:v>
                </c:pt>
                <c:pt idx="877">
                  <c:v>0.43062425600201909</c:v>
                </c:pt>
                <c:pt idx="878">
                  <c:v>0.43062425600201909</c:v>
                </c:pt>
                <c:pt idx="879">
                  <c:v>0.43062425600201909</c:v>
                </c:pt>
                <c:pt idx="880">
                  <c:v>0.43062425600201909</c:v>
                </c:pt>
                <c:pt idx="881">
                  <c:v>0.43062425600201909</c:v>
                </c:pt>
                <c:pt idx="882">
                  <c:v>0.43062425600201909</c:v>
                </c:pt>
                <c:pt idx="883">
                  <c:v>0.43062425600201909</c:v>
                </c:pt>
                <c:pt idx="884">
                  <c:v>0.4317697118176706</c:v>
                </c:pt>
                <c:pt idx="885">
                  <c:v>0.4317697118176706</c:v>
                </c:pt>
                <c:pt idx="886">
                  <c:v>0.4317697118176706</c:v>
                </c:pt>
                <c:pt idx="887">
                  <c:v>0.4317697118176706</c:v>
                </c:pt>
                <c:pt idx="888">
                  <c:v>0.4317697118176706</c:v>
                </c:pt>
                <c:pt idx="889">
                  <c:v>0.4317697118176706</c:v>
                </c:pt>
                <c:pt idx="890">
                  <c:v>0.4317697118176706</c:v>
                </c:pt>
                <c:pt idx="891">
                  <c:v>0.4317697118176706</c:v>
                </c:pt>
                <c:pt idx="892">
                  <c:v>0.4317697118176706</c:v>
                </c:pt>
                <c:pt idx="893">
                  <c:v>0.4317697118176706</c:v>
                </c:pt>
                <c:pt idx="894">
                  <c:v>0.4317697118176706</c:v>
                </c:pt>
                <c:pt idx="895">
                  <c:v>0.4317697118176706</c:v>
                </c:pt>
                <c:pt idx="896">
                  <c:v>0.4317697118176706</c:v>
                </c:pt>
                <c:pt idx="897">
                  <c:v>0.4317697118176706</c:v>
                </c:pt>
                <c:pt idx="898">
                  <c:v>0.4317697118176706</c:v>
                </c:pt>
                <c:pt idx="899">
                  <c:v>0.4317697118176706</c:v>
                </c:pt>
                <c:pt idx="900">
                  <c:v>0.4317697118176706</c:v>
                </c:pt>
                <c:pt idx="901">
                  <c:v>0.4317697118176706</c:v>
                </c:pt>
                <c:pt idx="902">
                  <c:v>0.4317697118176706</c:v>
                </c:pt>
                <c:pt idx="903">
                  <c:v>0.4317697118176706</c:v>
                </c:pt>
                <c:pt idx="904">
                  <c:v>0.4317697118176706</c:v>
                </c:pt>
                <c:pt idx="905">
                  <c:v>0.4317697118176706</c:v>
                </c:pt>
                <c:pt idx="906">
                  <c:v>0.4317697118176706</c:v>
                </c:pt>
                <c:pt idx="907">
                  <c:v>0.4317697118176706</c:v>
                </c:pt>
                <c:pt idx="908">
                  <c:v>0.46208281319807182</c:v>
                </c:pt>
                <c:pt idx="909">
                  <c:v>0.46208281319807182</c:v>
                </c:pt>
                <c:pt idx="910">
                  <c:v>0.46208281319807182</c:v>
                </c:pt>
                <c:pt idx="911">
                  <c:v>0.46208281319807182</c:v>
                </c:pt>
                <c:pt idx="912">
                  <c:v>0.46208281319807182</c:v>
                </c:pt>
                <c:pt idx="913">
                  <c:v>0.46208281319807182</c:v>
                </c:pt>
                <c:pt idx="914">
                  <c:v>0.46208281319807182</c:v>
                </c:pt>
                <c:pt idx="915">
                  <c:v>0.46208281319807182</c:v>
                </c:pt>
                <c:pt idx="916">
                  <c:v>0.46208281319807182</c:v>
                </c:pt>
                <c:pt idx="917">
                  <c:v>0.46208281319807182</c:v>
                </c:pt>
                <c:pt idx="918">
                  <c:v>0.46208281319807182</c:v>
                </c:pt>
                <c:pt idx="919">
                  <c:v>0.46208281319807182</c:v>
                </c:pt>
                <c:pt idx="920">
                  <c:v>0.46208281319807182</c:v>
                </c:pt>
                <c:pt idx="921">
                  <c:v>0.46208281319807182</c:v>
                </c:pt>
                <c:pt idx="922">
                  <c:v>0.46208281319807182</c:v>
                </c:pt>
                <c:pt idx="923">
                  <c:v>0.46208281319807182</c:v>
                </c:pt>
                <c:pt idx="924">
                  <c:v>0.46208281319807182</c:v>
                </c:pt>
                <c:pt idx="925">
                  <c:v>0.46208281319807182</c:v>
                </c:pt>
                <c:pt idx="926">
                  <c:v>0.46208281319807182</c:v>
                </c:pt>
                <c:pt idx="927">
                  <c:v>0.46208281319807182</c:v>
                </c:pt>
                <c:pt idx="928">
                  <c:v>0.46208281319807182</c:v>
                </c:pt>
                <c:pt idx="929">
                  <c:v>0.46208281319807182</c:v>
                </c:pt>
                <c:pt idx="930">
                  <c:v>0.46208281319807182</c:v>
                </c:pt>
                <c:pt idx="931">
                  <c:v>0.46208281319807182</c:v>
                </c:pt>
                <c:pt idx="932">
                  <c:v>0.46208281319807182</c:v>
                </c:pt>
                <c:pt idx="933">
                  <c:v>0.46208281319807182</c:v>
                </c:pt>
                <c:pt idx="934">
                  <c:v>0.46208281319807182</c:v>
                </c:pt>
                <c:pt idx="935">
                  <c:v>0.46208281319807182</c:v>
                </c:pt>
                <c:pt idx="936">
                  <c:v>0.46208281319807182</c:v>
                </c:pt>
                <c:pt idx="937">
                  <c:v>0.46208281319807182</c:v>
                </c:pt>
                <c:pt idx="938">
                  <c:v>0.46208281319807182</c:v>
                </c:pt>
                <c:pt idx="939">
                  <c:v>0.46208281319807182</c:v>
                </c:pt>
                <c:pt idx="940">
                  <c:v>0.46208281319807182</c:v>
                </c:pt>
                <c:pt idx="941">
                  <c:v>0.46208281319807182</c:v>
                </c:pt>
                <c:pt idx="942">
                  <c:v>0.46208281319807182</c:v>
                </c:pt>
                <c:pt idx="943">
                  <c:v>0.46208281319807182</c:v>
                </c:pt>
                <c:pt idx="944">
                  <c:v>0.4645778216175121</c:v>
                </c:pt>
                <c:pt idx="945">
                  <c:v>0.4645778216175121</c:v>
                </c:pt>
                <c:pt idx="946">
                  <c:v>0.4645778216175121</c:v>
                </c:pt>
                <c:pt idx="947">
                  <c:v>0.4645778216175121</c:v>
                </c:pt>
                <c:pt idx="948">
                  <c:v>0.4645778216175121</c:v>
                </c:pt>
                <c:pt idx="949">
                  <c:v>0.4645778216175121</c:v>
                </c:pt>
                <c:pt idx="950">
                  <c:v>0.4645778216175121</c:v>
                </c:pt>
                <c:pt idx="951">
                  <c:v>0.4645778216175121</c:v>
                </c:pt>
                <c:pt idx="952">
                  <c:v>0.4645778216175121</c:v>
                </c:pt>
                <c:pt idx="953">
                  <c:v>0.4645778216175121</c:v>
                </c:pt>
                <c:pt idx="954">
                  <c:v>0.4645778216175121</c:v>
                </c:pt>
                <c:pt idx="955">
                  <c:v>0.4645778216175121</c:v>
                </c:pt>
                <c:pt idx="956">
                  <c:v>0.4645778216175121</c:v>
                </c:pt>
                <c:pt idx="957">
                  <c:v>0.4645778216175121</c:v>
                </c:pt>
                <c:pt idx="958">
                  <c:v>0.4896539550306297</c:v>
                </c:pt>
                <c:pt idx="959">
                  <c:v>0.4896539550306297</c:v>
                </c:pt>
                <c:pt idx="960">
                  <c:v>0.4896539550306297</c:v>
                </c:pt>
                <c:pt idx="961">
                  <c:v>0.4896539550306297</c:v>
                </c:pt>
                <c:pt idx="962">
                  <c:v>0.4896539550306297</c:v>
                </c:pt>
                <c:pt idx="963">
                  <c:v>0.4896539550306297</c:v>
                </c:pt>
                <c:pt idx="964">
                  <c:v>0.4896539550306297</c:v>
                </c:pt>
                <c:pt idx="965">
                  <c:v>0.4896539550306297</c:v>
                </c:pt>
                <c:pt idx="966">
                  <c:v>0.4896539550306297</c:v>
                </c:pt>
                <c:pt idx="967">
                  <c:v>0.4896539550306297</c:v>
                </c:pt>
                <c:pt idx="968">
                  <c:v>0.4896539550306297</c:v>
                </c:pt>
                <c:pt idx="969">
                  <c:v>0.4896539550306297</c:v>
                </c:pt>
                <c:pt idx="970">
                  <c:v>0.4896539550306297</c:v>
                </c:pt>
                <c:pt idx="971">
                  <c:v>0.4896539550306297</c:v>
                </c:pt>
                <c:pt idx="972">
                  <c:v>0.4896539550306297</c:v>
                </c:pt>
                <c:pt idx="973">
                  <c:v>0.4896539550306297</c:v>
                </c:pt>
                <c:pt idx="974">
                  <c:v>0.4896539550306297</c:v>
                </c:pt>
                <c:pt idx="975">
                  <c:v>0.4896539550306297</c:v>
                </c:pt>
                <c:pt idx="976">
                  <c:v>0.4896539550306297</c:v>
                </c:pt>
                <c:pt idx="977">
                  <c:v>0.4896539550306297</c:v>
                </c:pt>
                <c:pt idx="978">
                  <c:v>0.4896539550306297</c:v>
                </c:pt>
                <c:pt idx="979">
                  <c:v>0.4896539550306297</c:v>
                </c:pt>
                <c:pt idx="980">
                  <c:v>0.4896539550306297</c:v>
                </c:pt>
                <c:pt idx="981">
                  <c:v>0.4896539550306297</c:v>
                </c:pt>
                <c:pt idx="982">
                  <c:v>0.4896539550306297</c:v>
                </c:pt>
                <c:pt idx="983">
                  <c:v>0.4896539550306297</c:v>
                </c:pt>
                <c:pt idx="984">
                  <c:v>0.4896539550306297</c:v>
                </c:pt>
                <c:pt idx="985">
                  <c:v>0.4896539550306297</c:v>
                </c:pt>
                <c:pt idx="986">
                  <c:v>0.4896539550306297</c:v>
                </c:pt>
                <c:pt idx="987">
                  <c:v>0.4896539550306297</c:v>
                </c:pt>
                <c:pt idx="988">
                  <c:v>0.4896539550306297</c:v>
                </c:pt>
                <c:pt idx="989">
                  <c:v>0.4896539550306297</c:v>
                </c:pt>
                <c:pt idx="990">
                  <c:v>0.4896539550306297</c:v>
                </c:pt>
                <c:pt idx="991">
                  <c:v>0.4896539550306297</c:v>
                </c:pt>
                <c:pt idx="992">
                  <c:v>0.4896539550306297</c:v>
                </c:pt>
                <c:pt idx="993">
                  <c:v>0.4896539550306297</c:v>
                </c:pt>
                <c:pt idx="994">
                  <c:v>0.4896539550306297</c:v>
                </c:pt>
                <c:pt idx="995">
                  <c:v>0.4896539550306297</c:v>
                </c:pt>
                <c:pt idx="996">
                  <c:v>0.4896539550306297</c:v>
                </c:pt>
                <c:pt idx="997">
                  <c:v>0.4896539550306297</c:v>
                </c:pt>
                <c:pt idx="998">
                  <c:v>0.4896539550306297</c:v>
                </c:pt>
                <c:pt idx="999">
                  <c:v>0.4896539550306297</c:v>
                </c:pt>
                <c:pt idx="1000">
                  <c:v>0.4896539550306297</c:v>
                </c:pt>
                <c:pt idx="1001">
                  <c:v>0.4896539550306297</c:v>
                </c:pt>
                <c:pt idx="1002">
                  <c:v>0.4896539550306297</c:v>
                </c:pt>
                <c:pt idx="1003">
                  <c:v>0.4896539550306297</c:v>
                </c:pt>
                <c:pt idx="1004">
                  <c:v>0.4896539550306297</c:v>
                </c:pt>
                <c:pt idx="1005">
                  <c:v>0.4896539550306297</c:v>
                </c:pt>
                <c:pt idx="1006">
                  <c:v>0.4896539550306297</c:v>
                </c:pt>
                <c:pt idx="1007">
                  <c:v>0.4896539550306297</c:v>
                </c:pt>
                <c:pt idx="1008">
                  <c:v>0.4896539550306297</c:v>
                </c:pt>
                <c:pt idx="1009">
                  <c:v>0.4896539550306297</c:v>
                </c:pt>
                <c:pt idx="1010">
                  <c:v>0.4896539550306297</c:v>
                </c:pt>
                <c:pt idx="1011">
                  <c:v>0.4896539550306297</c:v>
                </c:pt>
                <c:pt idx="1012">
                  <c:v>0.4896539550306297</c:v>
                </c:pt>
                <c:pt idx="1013">
                  <c:v>0.4896539550306297</c:v>
                </c:pt>
                <c:pt idx="1014">
                  <c:v>0.4896539550306297</c:v>
                </c:pt>
                <c:pt idx="1015">
                  <c:v>0.4896539550306297</c:v>
                </c:pt>
                <c:pt idx="1016">
                  <c:v>0.4896539550306297</c:v>
                </c:pt>
                <c:pt idx="1017">
                  <c:v>0.4896539550306297</c:v>
                </c:pt>
                <c:pt idx="1018">
                  <c:v>0.4896539550306297</c:v>
                </c:pt>
                <c:pt idx="1019">
                  <c:v>0.4896539550306297</c:v>
                </c:pt>
                <c:pt idx="1020">
                  <c:v>0.4896539550306297</c:v>
                </c:pt>
                <c:pt idx="1021">
                  <c:v>0.4896539550306297</c:v>
                </c:pt>
                <c:pt idx="1022">
                  <c:v>0.4896539550306297</c:v>
                </c:pt>
                <c:pt idx="1023">
                  <c:v>0.4896539550306297</c:v>
                </c:pt>
                <c:pt idx="1024">
                  <c:v>0.4896539550306297</c:v>
                </c:pt>
                <c:pt idx="1025">
                  <c:v>0.4896539550306297</c:v>
                </c:pt>
                <c:pt idx="1026">
                  <c:v>0.52366078930930227</c:v>
                </c:pt>
                <c:pt idx="1027">
                  <c:v>0.52366078930930227</c:v>
                </c:pt>
                <c:pt idx="1028">
                  <c:v>0.52366078930930227</c:v>
                </c:pt>
                <c:pt idx="1029">
                  <c:v>0.52366078930930227</c:v>
                </c:pt>
                <c:pt idx="1030">
                  <c:v>0.52366078930930227</c:v>
                </c:pt>
                <c:pt idx="1031">
                  <c:v>0.52366078930930227</c:v>
                </c:pt>
                <c:pt idx="1032">
                  <c:v>0.52366078930930227</c:v>
                </c:pt>
                <c:pt idx="1033">
                  <c:v>0.52366078930930227</c:v>
                </c:pt>
                <c:pt idx="1034">
                  <c:v>0.52366078930930227</c:v>
                </c:pt>
                <c:pt idx="1035">
                  <c:v>0.52366078930930227</c:v>
                </c:pt>
                <c:pt idx="1036">
                  <c:v>0.52366078930930227</c:v>
                </c:pt>
                <c:pt idx="1037">
                  <c:v>0.52366078930930227</c:v>
                </c:pt>
                <c:pt idx="1038">
                  <c:v>0.52366078930930227</c:v>
                </c:pt>
                <c:pt idx="1039">
                  <c:v>0.52366078930930227</c:v>
                </c:pt>
                <c:pt idx="1040">
                  <c:v>0.52366078930930227</c:v>
                </c:pt>
                <c:pt idx="1041">
                  <c:v>0.52366078930930227</c:v>
                </c:pt>
                <c:pt idx="1042">
                  <c:v>0.52366078930930227</c:v>
                </c:pt>
                <c:pt idx="1043">
                  <c:v>0.52366078930930227</c:v>
                </c:pt>
                <c:pt idx="1044">
                  <c:v>0.52366078930930227</c:v>
                </c:pt>
                <c:pt idx="1045">
                  <c:v>0.52366078930930227</c:v>
                </c:pt>
                <c:pt idx="1046">
                  <c:v>0.52366078930930227</c:v>
                </c:pt>
                <c:pt idx="1047">
                  <c:v>0.52366078930930227</c:v>
                </c:pt>
                <c:pt idx="1048">
                  <c:v>0.52366078930930227</c:v>
                </c:pt>
                <c:pt idx="1049">
                  <c:v>0.52366078930930227</c:v>
                </c:pt>
                <c:pt idx="1050">
                  <c:v>0.52366078930930227</c:v>
                </c:pt>
                <c:pt idx="1051">
                  <c:v>0.52366078930930227</c:v>
                </c:pt>
                <c:pt idx="1052">
                  <c:v>0.52366078930930227</c:v>
                </c:pt>
                <c:pt idx="1053">
                  <c:v>0.52366078930930227</c:v>
                </c:pt>
                <c:pt idx="1054">
                  <c:v>0.52366078930930227</c:v>
                </c:pt>
                <c:pt idx="1055">
                  <c:v>0.52366078930930227</c:v>
                </c:pt>
                <c:pt idx="1056">
                  <c:v>0.52366078930930227</c:v>
                </c:pt>
                <c:pt idx="1057">
                  <c:v>0.52366078930930227</c:v>
                </c:pt>
                <c:pt idx="1058">
                  <c:v>0.52366078930930227</c:v>
                </c:pt>
                <c:pt idx="1059">
                  <c:v>0.52366078930930227</c:v>
                </c:pt>
                <c:pt idx="1060">
                  <c:v>0.52366078930930227</c:v>
                </c:pt>
                <c:pt idx="1061">
                  <c:v>0.52366078930930227</c:v>
                </c:pt>
                <c:pt idx="1062">
                  <c:v>0.56944789867148193</c:v>
                </c:pt>
                <c:pt idx="1063">
                  <c:v>0.56944789867148193</c:v>
                </c:pt>
                <c:pt idx="1064">
                  <c:v>0.56944789867148193</c:v>
                </c:pt>
                <c:pt idx="1065">
                  <c:v>0.56944789867148193</c:v>
                </c:pt>
                <c:pt idx="1066">
                  <c:v>0.56944789867148193</c:v>
                </c:pt>
                <c:pt idx="1067">
                  <c:v>0.56944789867148193</c:v>
                </c:pt>
                <c:pt idx="1068">
                  <c:v>0.56944789867148193</c:v>
                </c:pt>
                <c:pt idx="1069">
                  <c:v>0.56944789867148193</c:v>
                </c:pt>
                <c:pt idx="1070">
                  <c:v>0.56944789867148193</c:v>
                </c:pt>
                <c:pt idx="1071">
                  <c:v>0.56944789867148193</c:v>
                </c:pt>
                <c:pt idx="1072">
                  <c:v>0.56944789867148193</c:v>
                </c:pt>
                <c:pt idx="1073">
                  <c:v>0.56944789867148193</c:v>
                </c:pt>
                <c:pt idx="1074">
                  <c:v>0.56944789867148193</c:v>
                </c:pt>
                <c:pt idx="1075">
                  <c:v>0.56944789867148193</c:v>
                </c:pt>
                <c:pt idx="1076">
                  <c:v>0.56944789867148193</c:v>
                </c:pt>
                <c:pt idx="1077">
                  <c:v>0.56944789867148193</c:v>
                </c:pt>
                <c:pt idx="1078">
                  <c:v>0.56944789867148193</c:v>
                </c:pt>
                <c:pt idx="1079">
                  <c:v>0.56944789867148193</c:v>
                </c:pt>
                <c:pt idx="1080">
                  <c:v>0.56944789867148193</c:v>
                </c:pt>
                <c:pt idx="1081">
                  <c:v>0.56944789867148193</c:v>
                </c:pt>
                <c:pt idx="1082">
                  <c:v>0.56944789867148193</c:v>
                </c:pt>
                <c:pt idx="1083">
                  <c:v>0.56944789867148193</c:v>
                </c:pt>
                <c:pt idx="1084">
                  <c:v>0.56944789867148193</c:v>
                </c:pt>
                <c:pt idx="1085">
                  <c:v>0.56944789867148193</c:v>
                </c:pt>
                <c:pt idx="1086">
                  <c:v>0.56944789867148193</c:v>
                </c:pt>
                <c:pt idx="1087">
                  <c:v>0.57721973677694471</c:v>
                </c:pt>
                <c:pt idx="1088">
                  <c:v>0.57721973677694471</c:v>
                </c:pt>
                <c:pt idx="1089">
                  <c:v>0.57721973677694471</c:v>
                </c:pt>
                <c:pt idx="1090">
                  <c:v>0.57721973677694471</c:v>
                </c:pt>
                <c:pt idx="1091">
                  <c:v>0.57721973677694471</c:v>
                </c:pt>
                <c:pt idx="1092">
                  <c:v>0.57721973677694471</c:v>
                </c:pt>
                <c:pt idx="1093">
                  <c:v>0.57721973677694471</c:v>
                </c:pt>
                <c:pt idx="1094">
                  <c:v>0.57721973677694471</c:v>
                </c:pt>
                <c:pt idx="1095">
                  <c:v>0.57721973677694471</c:v>
                </c:pt>
                <c:pt idx="1096">
                  <c:v>0.57721973677694471</c:v>
                </c:pt>
                <c:pt idx="1097">
                  <c:v>0.57721973677694471</c:v>
                </c:pt>
                <c:pt idx="1098">
                  <c:v>0.57721973677694471</c:v>
                </c:pt>
                <c:pt idx="1099">
                  <c:v>0.57721973677694471</c:v>
                </c:pt>
                <c:pt idx="1100">
                  <c:v>0.57721973677694471</c:v>
                </c:pt>
                <c:pt idx="1101">
                  <c:v>0.57721973677694471</c:v>
                </c:pt>
                <c:pt idx="1102">
                  <c:v>0.58619389050707083</c:v>
                </c:pt>
                <c:pt idx="1103">
                  <c:v>0.58619389050707083</c:v>
                </c:pt>
                <c:pt idx="1104">
                  <c:v>0.58619389050707083</c:v>
                </c:pt>
                <c:pt idx="1105">
                  <c:v>0.58619389050707083</c:v>
                </c:pt>
                <c:pt idx="1106">
                  <c:v>0.58619389050707083</c:v>
                </c:pt>
                <c:pt idx="1107">
                  <c:v>0.58619389050707083</c:v>
                </c:pt>
                <c:pt idx="1108">
                  <c:v>0.58619389050707083</c:v>
                </c:pt>
                <c:pt idx="1109">
                  <c:v>0.58619389050707083</c:v>
                </c:pt>
                <c:pt idx="1110">
                  <c:v>0.58619389050707083</c:v>
                </c:pt>
                <c:pt idx="1111">
                  <c:v>0.59951285187486925</c:v>
                </c:pt>
                <c:pt idx="1112">
                  <c:v>0.59951285187486925</c:v>
                </c:pt>
                <c:pt idx="1113">
                  <c:v>0.59951285187486925</c:v>
                </c:pt>
                <c:pt idx="1114">
                  <c:v>0.59951285187486925</c:v>
                </c:pt>
                <c:pt idx="1115">
                  <c:v>0.59951285187486925</c:v>
                </c:pt>
                <c:pt idx="1116">
                  <c:v>0.59951285187486925</c:v>
                </c:pt>
                <c:pt idx="1117">
                  <c:v>0.59951285187486925</c:v>
                </c:pt>
                <c:pt idx="1118">
                  <c:v>0.59951285187486925</c:v>
                </c:pt>
                <c:pt idx="1119">
                  <c:v>0.59951285187486925</c:v>
                </c:pt>
                <c:pt idx="1120">
                  <c:v>0.59951285187486925</c:v>
                </c:pt>
                <c:pt idx="1121">
                  <c:v>0.59951285187486925</c:v>
                </c:pt>
                <c:pt idx="1122">
                  <c:v>0.59951285187486925</c:v>
                </c:pt>
                <c:pt idx="1123">
                  <c:v>0.59951285187486925</c:v>
                </c:pt>
                <c:pt idx="1124">
                  <c:v>0.59951285187486925</c:v>
                </c:pt>
                <c:pt idx="1125">
                  <c:v>0.59951285187486925</c:v>
                </c:pt>
                <c:pt idx="1126">
                  <c:v>0.59951285187486925</c:v>
                </c:pt>
                <c:pt idx="1127">
                  <c:v>0.59951285187486925</c:v>
                </c:pt>
                <c:pt idx="1128">
                  <c:v>0.59951285187486925</c:v>
                </c:pt>
                <c:pt idx="1129">
                  <c:v>0.59951285187486925</c:v>
                </c:pt>
                <c:pt idx="1130">
                  <c:v>0.59951285187486925</c:v>
                </c:pt>
                <c:pt idx="1131">
                  <c:v>0.59951285187486925</c:v>
                </c:pt>
                <c:pt idx="1132">
                  <c:v>0.59951285187486925</c:v>
                </c:pt>
                <c:pt idx="1133">
                  <c:v>0.59951285187486925</c:v>
                </c:pt>
                <c:pt idx="1134">
                  <c:v>0.59951285187486925</c:v>
                </c:pt>
                <c:pt idx="1135">
                  <c:v>0.59951285187486925</c:v>
                </c:pt>
                <c:pt idx="1136">
                  <c:v>0.59951285187486925</c:v>
                </c:pt>
                <c:pt idx="1137">
                  <c:v>0.59951285187486925</c:v>
                </c:pt>
                <c:pt idx="1138">
                  <c:v>0.6044614508318169</c:v>
                </c:pt>
                <c:pt idx="1139">
                  <c:v>0.6044614508318169</c:v>
                </c:pt>
                <c:pt idx="1140">
                  <c:v>0.6044614508318169</c:v>
                </c:pt>
                <c:pt idx="1141">
                  <c:v>0.6044614508318169</c:v>
                </c:pt>
                <c:pt idx="1142">
                  <c:v>0.6044614508318169</c:v>
                </c:pt>
                <c:pt idx="1143">
                  <c:v>0.6044614508318169</c:v>
                </c:pt>
                <c:pt idx="1144">
                  <c:v>0.6044614508318169</c:v>
                </c:pt>
                <c:pt idx="1145">
                  <c:v>0.6044614508318169</c:v>
                </c:pt>
                <c:pt idx="1146">
                  <c:v>0.6044614508318169</c:v>
                </c:pt>
                <c:pt idx="1147">
                  <c:v>0.6044614508318169</c:v>
                </c:pt>
                <c:pt idx="1148">
                  <c:v>0.6044614508318169</c:v>
                </c:pt>
                <c:pt idx="1149">
                  <c:v>0.6044614508318169</c:v>
                </c:pt>
                <c:pt idx="1150">
                  <c:v>0.6044614508318169</c:v>
                </c:pt>
                <c:pt idx="1151">
                  <c:v>0.6044614508318169</c:v>
                </c:pt>
                <c:pt idx="1152">
                  <c:v>0.71629882961994695</c:v>
                </c:pt>
                <c:pt idx="1153">
                  <c:v>0.71629882961994695</c:v>
                </c:pt>
                <c:pt idx="1154">
                  <c:v>0.71629882961994695</c:v>
                </c:pt>
                <c:pt idx="1155">
                  <c:v>0.71629882961994695</c:v>
                </c:pt>
                <c:pt idx="1156">
                  <c:v>0.71629882961994695</c:v>
                </c:pt>
                <c:pt idx="1157">
                  <c:v>0.71629882961994695</c:v>
                </c:pt>
                <c:pt idx="1158">
                  <c:v>0.71629882961994695</c:v>
                </c:pt>
                <c:pt idx="1159">
                  <c:v>0.71629882961994695</c:v>
                </c:pt>
                <c:pt idx="1160">
                  <c:v>0.71629882961994695</c:v>
                </c:pt>
                <c:pt idx="1161">
                  <c:v>0.71629882961994695</c:v>
                </c:pt>
                <c:pt idx="1162">
                  <c:v>0.71629882961994695</c:v>
                </c:pt>
                <c:pt idx="1163">
                  <c:v>0.71629882961994695</c:v>
                </c:pt>
                <c:pt idx="1164">
                  <c:v>0.71629882961994695</c:v>
                </c:pt>
                <c:pt idx="1165">
                  <c:v>0.71629882961994695</c:v>
                </c:pt>
                <c:pt idx="1166">
                  <c:v>0.71629882961994695</c:v>
                </c:pt>
                <c:pt idx="1167">
                  <c:v>0.71629882961994695</c:v>
                </c:pt>
                <c:pt idx="1168">
                  <c:v>0.71629882961994695</c:v>
                </c:pt>
                <c:pt idx="1169">
                  <c:v>0.71629882961994695</c:v>
                </c:pt>
                <c:pt idx="1170">
                  <c:v>0.71629882961994695</c:v>
                </c:pt>
                <c:pt idx="1171">
                  <c:v>0.71629882961994695</c:v>
                </c:pt>
                <c:pt idx="1172">
                  <c:v>0.71629882961994695</c:v>
                </c:pt>
                <c:pt idx="1173">
                  <c:v>0.71629882961994695</c:v>
                </c:pt>
                <c:pt idx="1174">
                  <c:v>0.71629882961994695</c:v>
                </c:pt>
                <c:pt idx="1175">
                  <c:v>0.71629882961994695</c:v>
                </c:pt>
                <c:pt idx="1176">
                  <c:v>0.71629882961994695</c:v>
                </c:pt>
                <c:pt idx="1177">
                  <c:v>0.71629882961994695</c:v>
                </c:pt>
                <c:pt idx="1178">
                  <c:v>0.71629882961994695</c:v>
                </c:pt>
                <c:pt idx="1179">
                  <c:v>0.71629882961994695</c:v>
                </c:pt>
                <c:pt idx="1180">
                  <c:v>0.71629882961994695</c:v>
                </c:pt>
                <c:pt idx="1181">
                  <c:v>0.71629882961994695</c:v>
                </c:pt>
                <c:pt idx="1182">
                  <c:v>0.71629882961994695</c:v>
                </c:pt>
                <c:pt idx="1183">
                  <c:v>0.71629882961994695</c:v>
                </c:pt>
                <c:pt idx="1184">
                  <c:v>0.71629882961994695</c:v>
                </c:pt>
                <c:pt idx="1185">
                  <c:v>0.71629882961994695</c:v>
                </c:pt>
                <c:pt idx="1186">
                  <c:v>0.71629882961994695</c:v>
                </c:pt>
                <c:pt idx="1187">
                  <c:v>0.71629882961994695</c:v>
                </c:pt>
                <c:pt idx="1188">
                  <c:v>0.71629882961994695</c:v>
                </c:pt>
                <c:pt idx="1189">
                  <c:v>0.71629882961994695</c:v>
                </c:pt>
                <c:pt idx="1190">
                  <c:v>0.71629882961994695</c:v>
                </c:pt>
                <c:pt idx="1191">
                  <c:v>0.71629882961994695</c:v>
                </c:pt>
                <c:pt idx="1192">
                  <c:v>0.71629882961994695</c:v>
                </c:pt>
                <c:pt idx="1193">
                  <c:v>0.71629882961994695</c:v>
                </c:pt>
                <c:pt idx="1194">
                  <c:v>0.71629882961994695</c:v>
                </c:pt>
                <c:pt idx="1195">
                  <c:v>0.71629882961994695</c:v>
                </c:pt>
                <c:pt idx="1196">
                  <c:v>0.71629882961994695</c:v>
                </c:pt>
                <c:pt idx="1197">
                  <c:v>0.71629882961994695</c:v>
                </c:pt>
                <c:pt idx="1198">
                  <c:v>0.71629882961994695</c:v>
                </c:pt>
                <c:pt idx="1199">
                  <c:v>0.71629882961994695</c:v>
                </c:pt>
                <c:pt idx="1200">
                  <c:v>0.71629882961994695</c:v>
                </c:pt>
                <c:pt idx="1201">
                  <c:v>0.71629882961994695</c:v>
                </c:pt>
                <c:pt idx="1202">
                  <c:v>0.71629882961994695</c:v>
                </c:pt>
                <c:pt idx="1203">
                  <c:v>0.71629882961994695</c:v>
                </c:pt>
                <c:pt idx="1204">
                  <c:v>0.71629882961994695</c:v>
                </c:pt>
                <c:pt idx="1205">
                  <c:v>0.71629882961994695</c:v>
                </c:pt>
                <c:pt idx="1206">
                  <c:v>0.71629882961994695</c:v>
                </c:pt>
                <c:pt idx="1207">
                  <c:v>0.71629882961994695</c:v>
                </c:pt>
                <c:pt idx="1208">
                  <c:v>0.71629882961994695</c:v>
                </c:pt>
                <c:pt idx="1209">
                  <c:v>0.71629882961994695</c:v>
                </c:pt>
                <c:pt idx="1210">
                  <c:v>0.71629882961994695</c:v>
                </c:pt>
                <c:pt idx="1211">
                  <c:v>0.71629882961994695</c:v>
                </c:pt>
                <c:pt idx="1212">
                  <c:v>0.71629882961994695</c:v>
                </c:pt>
                <c:pt idx="1213">
                  <c:v>0.71629882961994695</c:v>
                </c:pt>
                <c:pt idx="1214">
                  <c:v>0.71629882961994695</c:v>
                </c:pt>
                <c:pt idx="1215">
                  <c:v>0.71629882961994695</c:v>
                </c:pt>
                <c:pt idx="1216">
                  <c:v>0.71629882961994695</c:v>
                </c:pt>
                <c:pt idx="1217">
                  <c:v>0.71629882961994695</c:v>
                </c:pt>
                <c:pt idx="1218">
                  <c:v>0.71629882961994695</c:v>
                </c:pt>
                <c:pt idx="1219">
                  <c:v>0.71629882961994695</c:v>
                </c:pt>
                <c:pt idx="1220">
                  <c:v>0.71629882961994695</c:v>
                </c:pt>
                <c:pt idx="1221">
                  <c:v>0.71629882961994695</c:v>
                </c:pt>
                <c:pt idx="1222">
                  <c:v>0.71629882961994695</c:v>
                </c:pt>
                <c:pt idx="1223">
                  <c:v>0.71629882961994695</c:v>
                </c:pt>
                <c:pt idx="1224">
                  <c:v>0.71629882961994695</c:v>
                </c:pt>
                <c:pt idx="1225">
                  <c:v>0.71629882961994695</c:v>
                </c:pt>
                <c:pt idx="1226">
                  <c:v>0.71629882961994695</c:v>
                </c:pt>
                <c:pt idx="1227">
                  <c:v>0.71629882961994695</c:v>
                </c:pt>
                <c:pt idx="1228">
                  <c:v>0.71629882961994695</c:v>
                </c:pt>
                <c:pt idx="1229">
                  <c:v>0.71629882961994695</c:v>
                </c:pt>
                <c:pt idx="1230">
                  <c:v>0.71629882961994695</c:v>
                </c:pt>
                <c:pt idx="1231">
                  <c:v>0.71629882961994695</c:v>
                </c:pt>
                <c:pt idx="1232">
                  <c:v>0.71629882961994695</c:v>
                </c:pt>
                <c:pt idx="1233">
                  <c:v>0.71629882961994695</c:v>
                </c:pt>
                <c:pt idx="1234">
                  <c:v>0.71629882961994695</c:v>
                </c:pt>
                <c:pt idx="1235">
                  <c:v>0.71629882961994695</c:v>
                </c:pt>
                <c:pt idx="1236">
                  <c:v>0.71629882961994695</c:v>
                </c:pt>
                <c:pt idx="1237">
                  <c:v>0.71629882961994695</c:v>
                </c:pt>
                <c:pt idx="1238">
                  <c:v>0.71629882961994695</c:v>
                </c:pt>
                <c:pt idx="1239">
                  <c:v>0.71629882961994695</c:v>
                </c:pt>
                <c:pt idx="1240">
                  <c:v>0.71629882961994695</c:v>
                </c:pt>
                <c:pt idx="1241">
                  <c:v>0.71629882961994695</c:v>
                </c:pt>
                <c:pt idx="1242">
                  <c:v>0.71629882961994695</c:v>
                </c:pt>
                <c:pt idx="1243">
                  <c:v>0.71629882961994695</c:v>
                </c:pt>
                <c:pt idx="1244">
                  <c:v>0.71629882961994695</c:v>
                </c:pt>
                <c:pt idx="1245">
                  <c:v>0.71629882961994695</c:v>
                </c:pt>
                <c:pt idx="1246">
                  <c:v>0.71629882961994695</c:v>
                </c:pt>
                <c:pt idx="1247">
                  <c:v>0.71629882961994695</c:v>
                </c:pt>
                <c:pt idx="1248">
                  <c:v>0.71629882961994695</c:v>
                </c:pt>
                <c:pt idx="1249">
                  <c:v>0.71629882961994695</c:v>
                </c:pt>
                <c:pt idx="1250">
                  <c:v>0.71629882961994695</c:v>
                </c:pt>
                <c:pt idx="1251">
                  <c:v>0.71629882961994695</c:v>
                </c:pt>
                <c:pt idx="1252">
                  <c:v>0.71629882961994695</c:v>
                </c:pt>
                <c:pt idx="1253">
                  <c:v>0.71629882961994695</c:v>
                </c:pt>
                <c:pt idx="1254">
                  <c:v>0.71629882961994695</c:v>
                </c:pt>
                <c:pt idx="1255">
                  <c:v>0.71629882961994695</c:v>
                </c:pt>
                <c:pt idx="1256">
                  <c:v>0.71629882961994695</c:v>
                </c:pt>
                <c:pt idx="1257">
                  <c:v>0.71629882961994695</c:v>
                </c:pt>
                <c:pt idx="1258">
                  <c:v>0.71629882961994695</c:v>
                </c:pt>
                <c:pt idx="1259">
                  <c:v>0.71629882961994695</c:v>
                </c:pt>
                <c:pt idx="1260">
                  <c:v>0.71629882961994695</c:v>
                </c:pt>
                <c:pt idx="1261">
                  <c:v>0.71629882961994695</c:v>
                </c:pt>
                <c:pt idx="1262">
                  <c:v>0.71629882961994695</c:v>
                </c:pt>
                <c:pt idx="1263">
                  <c:v>0.71838588387283475</c:v>
                </c:pt>
                <c:pt idx="1264">
                  <c:v>0.71838588387283475</c:v>
                </c:pt>
                <c:pt idx="1265">
                  <c:v>0.71838588387283475</c:v>
                </c:pt>
                <c:pt idx="1266">
                  <c:v>0.71838588387283475</c:v>
                </c:pt>
                <c:pt idx="1267">
                  <c:v>0.71838588387283475</c:v>
                </c:pt>
                <c:pt idx="1268">
                  <c:v>0.71838588387283475</c:v>
                </c:pt>
                <c:pt idx="1269">
                  <c:v>0.71838588387283475</c:v>
                </c:pt>
                <c:pt idx="1270">
                  <c:v>0.71838588387283475</c:v>
                </c:pt>
                <c:pt idx="1271">
                  <c:v>0.71838588387283475</c:v>
                </c:pt>
                <c:pt idx="1272">
                  <c:v>0.71838588387283475</c:v>
                </c:pt>
                <c:pt idx="1273">
                  <c:v>0.71838588387283475</c:v>
                </c:pt>
                <c:pt idx="1274">
                  <c:v>0.71838588387283475</c:v>
                </c:pt>
                <c:pt idx="1275">
                  <c:v>0.71838588387283475</c:v>
                </c:pt>
                <c:pt idx="1276">
                  <c:v>0.71838588387283475</c:v>
                </c:pt>
                <c:pt idx="1277">
                  <c:v>0.7196938988898296</c:v>
                </c:pt>
                <c:pt idx="1278">
                  <c:v>0.7196938988898296</c:v>
                </c:pt>
                <c:pt idx="1279">
                  <c:v>0.7196938988898296</c:v>
                </c:pt>
                <c:pt idx="1280">
                  <c:v>0.7196938988898296</c:v>
                </c:pt>
                <c:pt idx="1281">
                  <c:v>0.7196938988898296</c:v>
                </c:pt>
                <c:pt idx="1282">
                  <c:v>0.7196938988898296</c:v>
                </c:pt>
                <c:pt idx="1283">
                  <c:v>0.7196938988898296</c:v>
                </c:pt>
                <c:pt idx="1284">
                  <c:v>0.7196938988898296</c:v>
                </c:pt>
                <c:pt idx="1285">
                  <c:v>0.7196938988898296</c:v>
                </c:pt>
                <c:pt idx="1286">
                  <c:v>0.7196938988898296</c:v>
                </c:pt>
                <c:pt idx="1287">
                  <c:v>0.7196938988898296</c:v>
                </c:pt>
                <c:pt idx="1288">
                  <c:v>0.7196938988898296</c:v>
                </c:pt>
                <c:pt idx="1289">
                  <c:v>0.7196938988898296</c:v>
                </c:pt>
                <c:pt idx="1290">
                  <c:v>0.7196938988898296</c:v>
                </c:pt>
                <c:pt idx="1291">
                  <c:v>0.7196938988898296</c:v>
                </c:pt>
                <c:pt idx="1292">
                  <c:v>0.7196938988898296</c:v>
                </c:pt>
                <c:pt idx="1293">
                  <c:v>0.7196938988898296</c:v>
                </c:pt>
                <c:pt idx="1294">
                  <c:v>0.7196938988898296</c:v>
                </c:pt>
                <c:pt idx="1295">
                  <c:v>0.7196938988898296</c:v>
                </c:pt>
                <c:pt idx="1296">
                  <c:v>0.7196938988898296</c:v>
                </c:pt>
                <c:pt idx="1297">
                  <c:v>0.72275247779522322</c:v>
                </c:pt>
                <c:pt idx="1298">
                  <c:v>0.72275247779522322</c:v>
                </c:pt>
                <c:pt idx="1299">
                  <c:v>0.72275247779522322</c:v>
                </c:pt>
                <c:pt idx="1300">
                  <c:v>0.72275247779522322</c:v>
                </c:pt>
                <c:pt idx="1301">
                  <c:v>0.72275247779522322</c:v>
                </c:pt>
                <c:pt idx="1302">
                  <c:v>0.72275247779522322</c:v>
                </c:pt>
                <c:pt idx="1303">
                  <c:v>0.72275247779522322</c:v>
                </c:pt>
                <c:pt idx="1304">
                  <c:v>0.72275247779522322</c:v>
                </c:pt>
                <c:pt idx="1305">
                  <c:v>0.72275247779522322</c:v>
                </c:pt>
                <c:pt idx="1306">
                  <c:v>0.72275247779522322</c:v>
                </c:pt>
                <c:pt idx="1307">
                  <c:v>0.72275247779522322</c:v>
                </c:pt>
                <c:pt idx="1308">
                  <c:v>0.72275247779522322</c:v>
                </c:pt>
                <c:pt idx="1309">
                  <c:v>0.72275247779522322</c:v>
                </c:pt>
                <c:pt idx="1310">
                  <c:v>0.72275247779522322</c:v>
                </c:pt>
                <c:pt idx="1311">
                  <c:v>0.72275247779522322</c:v>
                </c:pt>
                <c:pt idx="1312">
                  <c:v>0.72275247779522322</c:v>
                </c:pt>
                <c:pt idx="1313">
                  <c:v>0.72275247779522322</c:v>
                </c:pt>
                <c:pt idx="1314">
                  <c:v>0.72275247779522322</c:v>
                </c:pt>
                <c:pt idx="1315">
                  <c:v>0.72275247779522322</c:v>
                </c:pt>
                <c:pt idx="1316">
                  <c:v>0.72275247779522322</c:v>
                </c:pt>
                <c:pt idx="1317">
                  <c:v>0.72275247779522322</c:v>
                </c:pt>
                <c:pt idx="1318">
                  <c:v>0.72275247779522322</c:v>
                </c:pt>
                <c:pt idx="1319">
                  <c:v>0.7369747320447132</c:v>
                </c:pt>
                <c:pt idx="1320">
                  <c:v>0.7369747320447132</c:v>
                </c:pt>
                <c:pt idx="1321">
                  <c:v>0.7369747320447132</c:v>
                </c:pt>
                <c:pt idx="1322">
                  <c:v>0.7369747320447132</c:v>
                </c:pt>
                <c:pt idx="1323">
                  <c:v>0.7369747320447132</c:v>
                </c:pt>
                <c:pt idx="1324">
                  <c:v>0.7369747320447132</c:v>
                </c:pt>
                <c:pt idx="1325">
                  <c:v>0.7369747320447132</c:v>
                </c:pt>
                <c:pt idx="1326">
                  <c:v>0.7369747320447132</c:v>
                </c:pt>
                <c:pt idx="1327">
                  <c:v>0.7369747320447132</c:v>
                </c:pt>
                <c:pt idx="1328">
                  <c:v>0.7369747320447132</c:v>
                </c:pt>
                <c:pt idx="1329">
                  <c:v>0.7369747320447132</c:v>
                </c:pt>
                <c:pt idx="1330">
                  <c:v>0.7369747320447132</c:v>
                </c:pt>
                <c:pt idx="1331">
                  <c:v>0.7369747320447132</c:v>
                </c:pt>
                <c:pt idx="1332">
                  <c:v>0.7369747320447132</c:v>
                </c:pt>
                <c:pt idx="1333">
                  <c:v>0.7369747320447132</c:v>
                </c:pt>
                <c:pt idx="1334">
                  <c:v>0.7369747320447132</c:v>
                </c:pt>
                <c:pt idx="1335">
                  <c:v>0.7369747320447132</c:v>
                </c:pt>
                <c:pt idx="1336">
                  <c:v>0.7369747320447132</c:v>
                </c:pt>
                <c:pt idx="1337">
                  <c:v>0.7369747320447132</c:v>
                </c:pt>
                <c:pt idx="1338">
                  <c:v>0.7369747320447132</c:v>
                </c:pt>
                <c:pt idx="1339">
                  <c:v>0.7369747320447132</c:v>
                </c:pt>
                <c:pt idx="1340">
                  <c:v>0.74045239766873949</c:v>
                </c:pt>
                <c:pt idx="1341">
                  <c:v>0.74045239766873949</c:v>
                </c:pt>
                <c:pt idx="1342">
                  <c:v>0.74045239766873949</c:v>
                </c:pt>
                <c:pt idx="1343">
                  <c:v>0.74045239766873949</c:v>
                </c:pt>
                <c:pt idx="1344">
                  <c:v>0.74045239766873949</c:v>
                </c:pt>
                <c:pt idx="1345">
                  <c:v>0.74045239766873949</c:v>
                </c:pt>
                <c:pt idx="1346">
                  <c:v>0.74045239766873949</c:v>
                </c:pt>
                <c:pt idx="1347">
                  <c:v>0.74045239766873949</c:v>
                </c:pt>
                <c:pt idx="1348">
                  <c:v>0.74045239766873949</c:v>
                </c:pt>
                <c:pt idx="1349">
                  <c:v>0.74045239766873949</c:v>
                </c:pt>
                <c:pt idx="1350">
                  <c:v>0.74045239766873949</c:v>
                </c:pt>
                <c:pt idx="1351">
                  <c:v>0.74045239766873949</c:v>
                </c:pt>
                <c:pt idx="1352">
                  <c:v>0.74045239766873949</c:v>
                </c:pt>
                <c:pt idx="1353">
                  <c:v>0.74045239766873949</c:v>
                </c:pt>
                <c:pt idx="1354">
                  <c:v>0.74045239766873949</c:v>
                </c:pt>
                <c:pt idx="1355">
                  <c:v>0.74045239766873949</c:v>
                </c:pt>
                <c:pt idx="1356">
                  <c:v>0.74045239766873949</c:v>
                </c:pt>
                <c:pt idx="1357">
                  <c:v>0.74045239766873949</c:v>
                </c:pt>
                <c:pt idx="1358">
                  <c:v>0.74045239766873949</c:v>
                </c:pt>
                <c:pt idx="1359">
                  <c:v>0.74045239766873949</c:v>
                </c:pt>
                <c:pt idx="1360">
                  <c:v>0.74045239766873949</c:v>
                </c:pt>
                <c:pt idx="1361">
                  <c:v>0.74045239766873949</c:v>
                </c:pt>
                <c:pt idx="1362">
                  <c:v>0.74045239766873949</c:v>
                </c:pt>
                <c:pt idx="1363">
                  <c:v>0.74470491285852103</c:v>
                </c:pt>
                <c:pt idx="1364">
                  <c:v>0.74470491285852103</c:v>
                </c:pt>
                <c:pt idx="1365">
                  <c:v>0.74470491285852103</c:v>
                </c:pt>
                <c:pt idx="1366">
                  <c:v>0.74470491285852103</c:v>
                </c:pt>
                <c:pt idx="1367">
                  <c:v>0.74470491285852103</c:v>
                </c:pt>
                <c:pt idx="1368">
                  <c:v>0.74470491285852103</c:v>
                </c:pt>
                <c:pt idx="1369">
                  <c:v>0.74470491285852103</c:v>
                </c:pt>
                <c:pt idx="1370">
                  <c:v>0.74470491285852103</c:v>
                </c:pt>
                <c:pt idx="1371">
                  <c:v>0.74470491285852103</c:v>
                </c:pt>
                <c:pt idx="1372">
                  <c:v>0.74470491285852103</c:v>
                </c:pt>
                <c:pt idx="1373">
                  <c:v>0.74470491285852103</c:v>
                </c:pt>
                <c:pt idx="1374">
                  <c:v>0.74470491285852103</c:v>
                </c:pt>
                <c:pt idx="1375">
                  <c:v>0.74470491285852103</c:v>
                </c:pt>
                <c:pt idx="1376">
                  <c:v>0.74470491285852103</c:v>
                </c:pt>
                <c:pt idx="1377">
                  <c:v>0.74470491285852103</c:v>
                </c:pt>
                <c:pt idx="1378">
                  <c:v>0.74470491285852103</c:v>
                </c:pt>
                <c:pt idx="1379">
                  <c:v>0.74470491285852103</c:v>
                </c:pt>
                <c:pt idx="1380">
                  <c:v>0.74470491285852103</c:v>
                </c:pt>
                <c:pt idx="1381">
                  <c:v>0.74470491285852103</c:v>
                </c:pt>
                <c:pt idx="1382">
                  <c:v>0.77186259410091684</c:v>
                </c:pt>
                <c:pt idx="1383">
                  <c:v>0.77186259410091684</c:v>
                </c:pt>
                <c:pt idx="1384">
                  <c:v>0.77186259410091684</c:v>
                </c:pt>
                <c:pt idx="1385">
                  <c:v>0.77186259410091684</c:v>
                </c:pt>
                <c:pt idx="1386">
                  <c:v>0.77186259410091684</c:v>
                </c:pt>
                <c:pt idx="1387">
                  <c:v>0.77186259410091684</c:v>
                </c:pt>
                <c:pt idx="1388">
                  <c:v>0.77186259410091684</c:v>
                </c:pt>
                <c:pt idx="1389">
                  <c:v>0.77186259410091684</c:v>
                </c:pt>
                <c:pt idx="1390">
                  <c:v>0.77186259410091684</c:v>
                </c:pt>
                <c:pt idx="1391">
                  <c:v>0.77186259410091684</c:v>
                </c:pt>
                <c:pt idx="1392">
                  <c:v>0.77186259410091684</c:v>
                </c:pt>
                <c:pt idx="1393">
                  <c:v>0.77186259410091684</c:v>
                </c:pt>
                <c:pt idx="1394">
                  <c:v>0.77186259410091684</c:v>
                </c:pt>
                <c:pt idx="1395">
                  <c:v>0.77186259410091684</c:v>
                </c:pt>
                <c:pt idx="1396">
                  <c:v>0.77186259410091684</c:v>
                </c:pt>
                <c:pt idx="1397">
                  <c:v>0.77186259410091684</c:v>
                </c:pt>
                <c:pt idx="1398">
                  <c:v>0.77186259410091684</c:v>
                </c:pt>
                <c:pt idx="1399">
                  <c:v>0.77186259410091684</c:v>
                </c:pt>
                <c:pt idx="1400">
                  <c:v>0.77186259410091684</c:v>
                </c:pt>
                <c:pt idx="1401">
                  <c:v>0.77186259410091684</c:v>
                </c:pt>
                <c:pt idx="1402">
                  <c:v>0.77186259410091684</c:v>
                </c:pt>
                <c:pt idx="1403">
                  <c:v>0.77186259410091684</c:v>
                </c:pt>
                <c:pt idx="1404">
                  <c:v>0.77186259410091684</c:v>
                </c:pt>
                <c:pt idx="1405">
                  <c:v>0.77186259410091684</c:v>
                </c:pt>
                <c:pt idx="1406">
                  <c:v>0.77186259410091684</c:v>
                </c:pt>
                <c:pt idx="1407">
                  <c:v>0.77186259410091684</c:v>
                </c:pt>
                <c:pt idx="1408">
                  <c:v>0.78401598923640281</c:v>
                </c:pt>
                <c:pt idx="1409">
                  <c:v>0.78401598923640281</c:v>
                </c:pt>
                <c:pt idx="1410">
                  <c:v>0.78401598923640281</c:v>
                </c:pt>
                <c:pt idx="1411">
                  <c:v>0.78401598923640281</c:v>
                </c:pt>
                <c:pt idx="1412">
                  <c:v>0.78401598923640281</c:v>
                </c:pt>
                <c:pt idx="1413">
                  <c:v>0.78401598923640281</c:v>
                </c:pt>
                <c:pt idx="1414">
                  <c:v>0.78401598923640281</c:v>
                </c:pt>
                <c:pt idx="1415">
                  <c:v>0.78401598923640281</c:v>
                </c:pt>
                <c:pt idx="1416">
                  <c:v>0.78401598923640281</c:v>
                </c:pt>
                <c:pt idx="1417">
                  <c:v>0.78401598923640281</c:v>
                </c:pt>
                <c:pt idx="1418">
                  <c:v>0.78401598923640281</c:v>
                </c:pt>
                <c:pt idx="1419">
                  <c:v>0.78401598923640281</c:v>
                </c:pt>
                <c:pt idx="1420">
                  <c:v>0.78401598923640281</c:v>
                </c:pt>
                <c:pt idx="1421">
                  <c:v>0.78401598923640281</c:v>
                </c:pt>
                <c:pt idx="1422">
                  <c:v>0.78401598923640281</c:v>
                </c:pt>
                <c:pt idx="1423">
                  <c:v>0.78401598923640281</c:v>
                </c:pt>
                <c:pt idx="1424">
                  <c:v>0.79155452256762537</c:v>
                </c:pt>
                <c:pt idx="1425">
                  <c:v>0.79155452256762537</c:v>
                </c:pt>
                <c:pt idx="1426">
                  <c:v>0.79155452256762537</c:v>
                </c:pt>
                <c:pt idx="1427">
                  <c:v>0.79155452256762537</c:v>
                </c:pt>
                <c:pt idx="1428">
                  <c:v>0.79155452256762537</c:v>
                </c:pt>
                <c:pt idx="1429">
                  <c:v>0.79155452256762537</c:v>
                </c:pt>
                <c:pt idx="1430">
                  <c:v>0.79155452256762537</c:v>
                </c:pt>
                <c:pt idx="1431">
                  <c:v>0.79155452256762537</c:v>
                </c:pt>
                <c:pt idx="1432">
                  <c:v>0.79155452256762537</c:v>
                </c:pt>
                <c:pt idx="1433">
                  <c:v>0.79155452256762537</c:v>
                </c:pt>
                <c:pt idx="1434">
                  <c:v>0.79155452256762537</c:v>
                </c:pt>
                <c:pt idx="1435">
                  <c:v>0.79155452256762537</c:v>
                </c:pt>
                <c:pt idx="1436">
                  <c:v>0.79303407465054454</c:v>
                </c:pt>
                <c:pt idx="1437">
                  <c:v>0.79303407465054454</c:v>
                </c:pt>
                <c:pt idx="1438">
                  <c:v>0.79303407465054454</c:v>
                </c:pt>
                <c:pt idx="1439">
                  <c:v>0.79303407465054454</c:v>
                </c:pt>
                <c:pt idx="1440">
                  <c:v>0.79303407465054454</c:v>
                </c:pt>
                <c:pt idx="1441">
                  <c:v>0.79303407465054454</c:v>
                </c:pt>
                <c:pt idx="1442">
                  <c:v>0.79303407465054454</c:v>
                </c:pt>
                <c:pt idx="1443">
                  <c:v>0.79303407465054454</c:v>
                </c:pt>
                <c:pt idx="1444">
                  <c:v>0.79325253602201107</c:v>
                </c:pt>
                <c:pt idx="1445">
                  <c:v>0.79325253602201107</c:v>
                </c:pt>
                <c:pt idx="1446">
                  <c:v>0.79325253602201107</c:v>
                </c:pt>
                <c:pt idx="1447">
                  <c:v>0.79325253602201107</c:v>
                </c:pt>
                <c:pt idx="1448">
                  <c:v>0.79325253602201107</c:v>
                </c:pt>
                <c:pt idx="1449">
                  <c:v>0.79325253602201107</c:v>
                </c:pt>
                <c:pt idx="1450">
                  <c:v>0.79325253602201107</c:v>
                </c:pt>
                <c:pt idx="1451">
                  <c:v>0.79325253602201107</c:v>
                </c:pt>
                <c:pt idx="1452">
                  <c:v>0.79325253602201107</c:v>
                </c:pt>
                <c:pt idx="1453">
                  <c:v>0.79325253602201107</c:v>
                </c:pt>
                <c:pt idx="1454">
                  <c:v>0.79325253602201107</c:v>
                </c:pt>
                <c:pt idx="1455">
                  <c:v>0.79325253602201107</c:v>
                </c:pt>
                <c:pt idx="1456">
                  <c:v>0.79325253602201107</c:v>
                </c:pt>
                <c:pt idx="1457">
                  <c:v>0.79325253602201107</c:v>
                </c:pt>
                <c:pt idx="1458">
                  <c:v>0.79325253602201107</c:v>
                </c:pt>
                <c:pt idx="1459">
                  <c:v>0.79325253602201107</c:v>
                </c:pt>
                <c:pt idx="1460">
                  <c:v>0.79325253602201107</c:v>
                </c:pt>
                <c:pt idx="1461">
                  <c:v>0.79325253602201107</c:v>
                </c:pt>
                <c:pt idx="1462">
                  <c:v>0.79325253602201107</c:v>
                </c:pt>
                <c:pt idx="1463">
                  <c:v>0.79325253602201107</c:v>
                </c:pt>
                <c:pt idx="1464">
                  <c:v>0.79325253602201107</c:v>
                </c:pt>
                <c:pt idx="1465">
                  <c:v>0.79325253602201107</c:v>
                </c:pt>
                <c:pt idx="1466">
                  <c:v>0.79325253602201107</c:v>
                </c:pt>
                <c:pt idx="1467">
                  <c:v>0.79325253602201107</c:v>
                </c:pt>
                <c:pt idx="1468">
                  <c:v>0.79325253602201107</c:v>
                </c:pt>
                <c:pt idx="1469">
                  <c:v>0.79325253602201107</c:v>
                </c:pt>
                <c:pt idx="1470">
                  <c:v>0.79325253602201107</c:v>
                </c:pt>
                <c:pt idx="1471">
                  <c:v>0.79325253602201107</c:v>
                </c:pt>
                <c:pt idx="1472">
                  <c:v>0.79325253602201107</c:v>
                </c:pt>
                <c:pt idx="1473">
                  <c:v>0.79325253602201107</c:v>
                </c:pt>
                <c:pt idx="1474">
                  <c:v>0.79325253602201107</c:v>
                </c:pt>
                <c:pt idx="1475">
                  <c:v>0.79325253602201107</c:v>
                </c:pt>
                <c:pt idx="1476">
                  <c:v>0.79325253602201107</c:v>
                </c:pt>
                <c:pt idx="1477">
                  <c:v>0.79325253602201107</c:v>
                </c:pt>
                <c:pt idx="1478">
                  <c:v>0.85898020084735727</c:v>
                </c:pt>
                <c:pt idx="1479">
                  <c:v>0.85898020084735727</c:v>
                </c:pt>
                <c:pt idx="1480">
                  <c:v>0.85898020084735727</c:v>
                </c:pt>
                <c:pt idx="1481">
                  <c:v>0.85898020084735727</c:v>
                </c:pt>
                <c:pt idx="1482">
                  <c:v>0.85898020084735727</c:v>
                </c:pt>
                <c:pt idx="1483">
                  <c:v>0.85898020084735727</c:v>
                </c:pt>
                <c:pt idx="1484">
                  <c:v>0.85898020084735727</c:v>
                </c:pt>
                <c:pt idx="1485">
                  <c:v>0.85898020084735727</c:v>
                </c:pt>
                <c:pt idx="1486">
                  <c:v>0.85898020084735727</c:v>
                </c:pt>
                <c:pt idx="1487">
                  <c:v>0.85898020084735727</c:v>
                </c:pt>
                <c:pt idx="1488">
                  <c:v>0.85898020084735727</c:v>
                </c:pt>
                <c:pt idx="1489">
                  <c:v>0.85898020084735727</c:v>
                </c:pt>
                <c:pt idx="1490">
                  <c:v>0.85898020084735727</c:v>
                </c:pt>
                <c:pt idx="1491">
                  <c:v>0.85898020084735727</c:v>
                </c:pt>
                <c:pt idx="1492">
                  <c:v>0.85898020084735727</c:v>
                </c:pt>
                <c:pt idx="1493">
                  <c:v>0.85898020084735727</c:v>
                </c:pt>
                <c:pt idx="1494">
                  <c:v>0.85898020084735727</c:v>
                </c:pt>
                <c:pt idx="1495">
                  <c:v>0.85898020084735727</c:v>
                </c:pt>
                <c:pt idx="1496">
                  <c:v>0.85898020084735727</c:v>
                </c:pt>
                <c:pt idx="1497">
                  <c:v>0.85898020084735727</c:v>
                </c:pt>
                <c:pt idx="1498">
                  <c:v>0.85898020084735727</c:v>
                </c:pt>
                <c:pt idx="1499">
                  <c:v>0.85898020084735727</c:v>
                </c:pt>
                <c:pt idx="1500">
                  <c:v>0.85898020084735727</c:v>
                </c:pt>
                <c:pt idx="1501">
                  <c:v>0.85898020084735727</c:v>
                </c:pt>
                <c:pt idx="1502">
                  <c:v>0.85898020084735727</c:v>
                </c:pt>
                <c:pt idx="1503">
                  <c:v>0.85898020084735727</c:v>
                </c:pt>
                <c:pt idx="1504">
                  <c:v>0.85898020084735727</c:v>
                </c:pt>
                <c:pt idx="1505">
                  <c:v>0.85898020084735727</c:v>
                </c:pt>
                <c:pt idx="1506">
                  <c:v>0.85898020084735727</c:v>
                </c:pt>
                <c:pt idx="1507">
                  <c:v>0.85898020084735727</c:v>
                </c:pt>
                <c:pt idx="1508">
                  <c:v>0.85898020084735727</c:v>
                </c:pt>
                <c:pt idx="1509">
                  <c:v>0.85898020084735727</c:v>
                </c:pt>
                <c:pt idx="1510">
                  <c:v>0.85898020084735727</c:v>
                </c:pt>
                <c:pt idx="1511">
                  <c:v>0.85898020084735727</c:v>
                </c:pt>
                <c:pt idx="1512">
                  <c:v>0.85898020084735727</c:v>
                </c:pt>
                <c:pt idx="1513">
                  <c:v>0.85898020084735727</c:v>
                </c:pt>
                <c:pt idx="1514">
                  <c:v>0.85898020084735727</c:v>
                </c:pt>
                <c:pt idx="1515">
                  <c:v>0.85898020084735727</c:v>
                </c:pt>
                <c:pt idx="1516">
                  <c:v>0.85898020084735727</c:v>
                </c:pt>
                <c:pt idx="1517">
                  <c:v>0.85898020084735727</c:v>
                </c:pt>
                <c:pt idx="1518">
                  <c:v>0.85898020084735727</c:v>
                </c:pt>
                <c:pt idx="1519">
                  <c:v>0.85898020084735727</c:v>
                </c:pt>
                <c:pt idx="1520">
                  <c:v>0.85898020084735727</c:v>
                </c:pt>
                <c:pt idx="1521">
                  <c:v>0.85898020084735727</c:v>
                </c:pt>
                <c:pt idx="1522">
                  <c:v>0.85898020084735727</c:v>
                </c:pt>
                <c:pt idx="1523">
                  <c:v>0.85898020084735727</c:v>
                </c:pt>
                <c:pt idx="1524">
                  <c:v>0.85898020084735727</c:v>
                </c:pt>
                <c:pt idx="1525">
                  <c:v>0.85898020084735727</c:v>
                </c:pt>
                <c:pt idx="1526">
                  <c:v>0.85898020084735727</c:v>
                </c:pt>
                <c:pt idx="1527">
                  <c:v>0.85898020084735727</c:v>
                </c:pt>
                <c:pt idx="1528">
                  <c:v>0.85898020084735727</c:v>
                </c:pt>
                <c:pt idx="1529">
                  <c:v>0.85898020084735727</c:v>
                </c:pt>
                <c:pt idx="1530">
                  <c:v>0.85898020084735727</c:v>
                </c:pt>
                <c:pt idx="1531">
                  <c:v>0.85898020084735727</c:v>
                </c:pt>
                <c:pt idx="1532">
                  <c:v>0.85898020084735727</c:v>
                </c:pt>
                <c:pt idx="1533">
                  <c:v>0.99905511842966421</c:v>
                </c:pt>
                <c:pt idx="1534">
                  <c:v>0.99905511842966421</c:v>
                </c:pt>
                <c:pt idx="1535">
                  <c:v>0.99905511842966421</c:v>
                </c:pt>
                <c:pt idx="1536">
                  <c:v>0.99905511842966421</c:v>
                </c:pt>
                <c:pt idx="1537">
                  <c:v>0.99905511842966421</c:v>
                </c:pt>
                <c:pt idx="1538">
                  <c:v>0.99905511842966421</c:v>
                </c:pt>
                <c:pt idx="1539">
                  <c:v>0.99905511842966421</c:v>
                </c:pt>
                <c:pt idx="1540">
                  <c:v>0.99905511842966421</c:v>
                </c:pt>
                <c:pt idx="1541">
                  <c:v>0.99905511842966421</c:v>
                </c:pt>
                <c:pt idx="1542">
                  <c:v>0.99905511842966421</c:v>
                </c:pt>
                <c:pt idx="1543">
                  <c:v>0.99905511842966421</c:v>
                </c:pt>
                <c:pt idx="1544">
                  <c:v>0.99905511842966421</c:v>
                </c:pt>
                <c:pt idx="1545">
                  <c:v>0.99905511842966421</c:v>
                </c:pt>
                <c:pt idx="1546">
                  <c:v>0.99905511842966421</c:v>
                </c:pt>
                <c:pt idx="1547">
                  <c:v>0.99905511842966421</c:v>
                </c:pt>
                <c:pt idx="1548">
                  <c:v>0.99905511842966421</c:v>
                </c:pt>
                <c:pt idx="1549">
                  <c:v>0.99905511842966421</c:v>
                </c:pt>
                <c:pt idx="1550">
                  <c:v>0.99905511842966421</c:v>
                </c:pt>
                <c:pt idx="1551">
                  <c:v>0.99905511842966421</c:v>
                </c:pt>
                <c:pt idx="1552">
                  <c:v>0.99905511842966421</c:v>
                </c:pt>
                <c:pt idx="1553">
                  <c:v>0.99905511842966421</c:v>
                </c:pt>
                <c:pt idx="1554">
                  <c:v>0.99905511842966421</c:v>
                </c:pt>
                <c:pt idx="1555">
                  <c:v>0.99905511842966421</c:v>
                </c:pt>
                <c:pt idx="1556">
                  <c:v>0.99905511842966421</c:v>
                </c:pt>
                <c:pt idx="1557">
                  <c:v>0.99905511842966421</c:v>
                </c:pt>
                <c:pt idx="1558">
                  <c:v>0.99905511842966421</c:v>
                </c:pt>
                <c:pt idx="1559">
                  <c:v>0.99905511842966421</c:v>
                </c:pt>
                <c:pt idx="1560">
                  <c:v>0.99905511842966421</c:v>
                </c:pt>
                <c:pt idx="1561">
                  <c:v>0.99905511842966421</c:v>
                </c:pt>
                <c:pt idx="1562">
                  <c:v>0.99905511842966421</c:v>
                </c:pt>
                <c:pt idx="1563">
                  <c:v>0.99905511842966421</c:v>
                </c:pt>
                <c:pt idx="1564">
                  <c:v>0.99905511842966421</c:v>
                </c:pt>
                <c:pt idx="1565">
                  <c:v>0.99905511842966421</c:v>
                </c:pt>
                <c:pt idx="1566">
                  <c:v>0.99905511842966421</c:v>
                </c:pt>
                <c:pt idx="1567">
                  <c:v>0.99905511842966421</c:v>
                </c:pt>
                <c:pt idx="1568">
                  <c:v>0.99905511842966421</c:v>
                </c:pt>
                <c:pt idx="1569">
                  <c:v>0.99905511842966421</c:v>
                </c:pt>
                <c:pt idx="1570">
                  <c:v>0.99905511842966421</c:v>
                </c:pt>
                <c:pt idx="1571">
                  <c:v>0.99905511842966421</c:v>
                </c:pt>
                <c:pt idx="1572">
                  <c:v>0.99905511842966421</c:v>
                </c:pt>
                <c:pt idx="1573">
                  <c:v>0.99905511842966421</c:v>
                </c:pt>
                <c:pt idx="1574">
                  <c:v>0.99905511842966421</c:v>
                </c:pt>
                <c:pt idx="1575">
                  <c:v>0.99905511842966421</c:v>
                </c:pt>
                <c:pt idx="1576">
                  <c:v>0.99905511842966421</c:v>
                </c:pt>
                <c:pt idx="1577">
                  <c:v>0.99905511842966421</c:v>
                </c:pt>
                <c:pt idx="1578">
                  <c:v>0.99905511842966421</c:v>
                </c:pt>
                <c:pt idx="1579">
                  <c:v>0.99905511842966421</c:v>
                </c:pt>
                <c:pt idx="1580">
                  <c:v>0.99905511842966421</c:v>
                </c:pt>
                <c:pt idx="1581">
                  <c:v>0.99905511842966421</c:v>
                </c:pt>
                <c:pt idx="1582">
                  <c:v>0.99905511842966421</c:v>
                </c:pt>
                <c:pt idx="1583">
                  <c:v>0.99905511842966421</c:v>
                </c:pt>
                <c:pt idx="1584">
                  <c:v>0.99905511842966421</c:v>
                </c:pt>
                <c:pt idx="1585">
                  <c:v>0.99905511842966421</c:v>
                </c:pt>
                <c:pt idx="1586">
                  <c:v>0.99905511842966421</c:v>
                </c:pt>
                <c:pt idx="1587">
                  <c:v>0.99905511842966421</c:v>
                </c:pt>
                <c:pt idx="1588">
                  <c:v>0.99905511842966421</c:v>
                </c:pt>
                <c:pt idx="1589">
                  <c:v>0.99905511842966421</c:v>
                </c:pt>
                <c:pt idx="1590">
                  <c:v>0.99905511842966421</c:v>
                </c:pt>
                <c:pt idx="1591">
                  <c:v>0.99905511842966421</c:v>
                </c:pt>
                <c:pt idx="1592">
                  <c:v>0.99905511842966421</c:v>
                </c:pt>
                <c:pt idx="1593">
                  <c:v>0.99905511842966421</c:v>
                </c:pt>
                <c:pt idx="1594">
                  <c:v>0.99905511842966421</c:v>
                </c:pt>
                <c:pt idx="1595">
                  <c:v>0.99905511842966421</c:v>
                </c:pt>
                <c:pt idx="1596">
                  <c:v>0.99905511842966421</c:v>
                </c:pt>
                <c:pt idx="1597">
                  <c:v>0.99905511842966421</c:v>
                </c:pt>
                <c:pt idx="1598">
                  <c:v>0.99905511842966421</c:v>
                </c:pt>
                <c:pt idx="1599">
                  <c:v>0.99905511842966421</c:v>
                </c:pt>
                <c:pt idx="1600">
                  <c:v>0.99905511842966421</c:v>
                </c:pt>
                <c:pt idx="1601">
                  <c:v>0.99905511842966421</c:v>
                </c:pt>
                <c:pt idx="1602">
                  <c:v>0.99905511842966421</c:v>
                </c:pt>
                <c:pt idx="1603">
                  <c:v>0.99905511842966421</c:v>
                </c:pt>
                <c:pt idx="1604">
                  <c:v>0.99905511842966421</c:v>
                </c:pt>
                <c:pt idx="1605">
                  <c:v>0.99905511842966421</c:v>
                </c:pt>
                <c:pt idx="1606">
                  <c:v>0.99905511842966421</c:v>
                </c:pt>
                <c:pt idx="1607">
                  <c:v>0.99905511842966421</c:v>
                </c:pt>
                <c:pt idx="1608">
                  <c:v>0.99905511842966421</c:v>
                </c:pt>
                <c:pt idx="1609">
                  <c:v>1.0270714426405694</c:v>
                </c:pt>
                <c:pt idx="1610">
                  <c:v>1.0270714426405694</c:v>
                </c:pt>
                <c:pt idx="1611">
                  <c:v>1.0270714426405694</c:v>
                </c:pt>
                <c:pt idx="1612">
                  <c:v>1.0270714426405694</c:v>
                </c:pt>
                <c:pt idx="1613">
                  <c:v>1.0270714426405694</c:v>
                </c:pt>
                <c:pt idx="1614">
                  <c:v>1.0270714426405694</c:v>
                </c:pt>
                <c:pt idx="1615">
                  <c:v>1.0270714426405694</c:v>
                </c:pt>
                <c:pt idx="1616">
                  <c:v>1.0270714426405694</c:v>
                </c:pt>
                <c:pt idx="1617">
                  <c:v>1.0270714426405694</c:v>
                </c:pt>
                <c:pt idx="1618">
                  <c:v>1.0270714426405694</c:v>
                </c:pt>
                <c:pt idx="1619">
                  <c:v>1.0270714426405694</c:v>
                </c:pt>
                <c:pt idx="1620">
                  <c:v>1.0270714426405694</c:v>
                </c:pt>
                <c:pt idx="1621">
                  <c:v>1.0270714426405694</c:v>
                </c:pt>
                <c:pt idx="1622">
                  <c:v>1.0270714426405694</c:v>
                </c:pt>
                <c:pt idx="1623">
                  <c:v>1.0270714426405694</c:v>
                </c:pt>
                <c:pt idx="1624">
                  <c:v>1.0270714426405694</c:v>
                </c:pt>
                <c:pt idx="1625">
                  <c:v>1.0270714426405694</c:v>
                </c:pt>
                <c:pt idx="1626">
                  <c:v>1.0270714426405694</c:v>
                </c:pt>
                <c:pt idx="1627">
                  <c:v>1.0270714426405694</c:v>
                </c:pt>
                <c:pt idx="1628">
                  <c:v>1.0270714426405694</c:v>
                </c:pt>
                <c:pt idx="1629">
                  <c:v>1.0270714426405694</c:v>
                </c:pt>
                <c:pt idx="1630">
                  <c:v>1.0270714426405694</c:v>
                </c:pt>
                <c:pt idx="1631">
                  <c:v>1.0270714426405694</c:v>
                </c:pt>
                <c:pt idx="1632">
                  <c:v>1.0270714426405694</c:v>
                </c:pt>
                <c:pt idx="1633">
                  <c:v>1.0270714426405694</c:v>
                </c:pt>
                <c:pt idx="1634">
                  <c:v>1.0270714426405694</c:v>
                </c:pt>
                <c:pt idx="1635">
                  <c:v>1.0270714426405694</c:v>
                </c:pt>
                <c:pt idx="1636">
                  <c:v>1.0270714426405694</c:v>
                </c:pt>
                <c:pt idx="1637">
                  <c:v>1.0270714426405694</c:v>
                </c:pt>
                <c:pt idx="1638">
                  <c:v>1.0270714426405694</c:v>
                </c:pt>
                <c:pt idx="1639">
                  <c:v>1.0270714426405694</c:v>
                </c:pt>
                <c:pt idx="1640">
                  <c:v>1.0270714426405694</c:v>
                </c:pt>
                <c:pt idx="1641">
                  <c:v>1.0270714426405694</c:v>
                </c:pt>
                <c:pt idx="1642">
                  <c:v>1.0908641980914575</c:v>
                </c:pt>
                <c:pt idx="1643">
                  <c:v>1.0908641980914575</c:v>
                </c:pt>
                <c:pt idx="1644">
                  <c:v>1.0908641980914575</c:v>
                </c:pt>
                <c:pt idx="1645">
                  <c:v>1.0908641980914575</c:v>
                </c:pt>
                <c:pt idx="1646">
                  <c:v>1.0908641980914575</c:v>
                </c:pt>
                <c:pt idx="1647">
                  <c:v>1.0908641980914575</c:v>
                </c:pt>
                <c:pt idx="1648">
                  <c:v>1.0908641980914575</c:v>
                </c:pt>
                <c:pt idx="1649">
                  <c:v>1.0908641980914575</c:v>
                </c:pt>
                <c:pt idx="1650">
                  <c:v>1.0908641980914575</c:v>
                </c:pt>
                <c:pt idx="1651">
                  <c:v>1.0908641980914575</c:v>
                </c:pt>
                <c:pt idx="1652">
                  <c:v>1.0908641980914575</c:v>
                </c:pt>
                <c:pt idx="1653">
                  <c:v>1.0908641980914575</c:v>
                </c:pt>
                <c:pt idx="1654">
                  <c:v>1.0908641980914575</c:v>
                </c:pt>
                <c:pt idx="1655">
                  <c:v>1.0908641980914575</c:v>
                </c:pt>
                <c:pt idx="1656">
                  <c:v>1.0908641980914575</c:v>
                </c:pt>
                <c:pt idx="1657">
                  <c:v>1.0908641980914575</c:v>
                </c:pt>
                <c:pt idx="1658">
                  <c:v>1.0908641980914575</c:v>
                </c:pt>
                <c:pt idx="1659">
                  <c:v>1.0908641980914575</c:v>
                </c:pt>
                <c:pt idx="1660">
                  <c:v>1.0908641980914575</c:v>
                </c:pt>
                <c:pt idx="1661">
                  <c:v>1.0908641980914575</c:v>
                </c:pt>
                <c:pt idx="1662">
                  <c:v>1.0908641980914575</c:v>
                </c:pt>
                <c:pt idx="1663">
                  <c:v>1.0908641980914575</c:v>
                </c:pt>
                <c:pt idx="1664">
                  <c:v>1.0908641980914575</c:v>
                </c:pt>
                <c:pt idx="1665">
                  <c:v>1.0908641980914575</c:v>
                </c:pt>
                <c:pt idx="1666">
                  <c:v>1.0908641980914575</c:v>
                </c:pt>
                <c:pt idx="1667">
                  <c:v>1.0908641980914575</c:v>
                </c:pt>
                <c:pt idx="1668">
                  <c:v>1.0908641980914575</c:v>
                </c:pt>
                <c:pt idx="1669">
                  <c:v>1.0908641980914575</c:v>
                </c:pt>
                <c:pt idx="1670">
                  <c:v>1.0908641980914575</c:v>
                </c:pt>
                <c:pt idx="1671">
                  <c:v>1.0908641980914575</c:v>
                </c:pt>
                <c:pt idx="1672">
                  <c:v>1.0908641980914575</c:v>
                </c:pt>
                <c:pt idx="1673">
                  <c:v>1.0908641980914575</c:v>
                </c:pt>
                <c:pt idx="1674">
                  <c:v>1.0908641980914575</c:v>
                </c:pt>
                <c:pt idx="1675">
                  <c:v>1.0908641980914575</c:v>
                </c:pt>
                <c:pt idx="1676">
                  <c:v>1.0908641980914575</c:v>
                </c:pt>
                <c:pt idx="1677">
                  <c:v>1.0908641980914575</c:v>
                </c:pt>
                <c:pt idx="1678">
                  <c:v>1.0908641980914575</c:v>
                </c:pt>
                <c:pt idx="1679">
                  <c:v>1.0908641980914575</c:v>
                </c:pt>
                <c:pt idx="1680">
                  <c:v>1.0908641980914575</c:v>
                </c:pt>
                <c:pt idx="1681">
                  <c:v>1.0908641980914575</c:v>
                </c:pt>
                <c:pt idx="1682">
                  <c:v>1.0908641980914575</c:v>
                </c:pt>
                <c:pt idx="1683">
                  <c:v>1.0999928907972347</c:v>
                </c:pt>
                <c:pt idx="1684">
                  <c:v>1.0999928907972347</c:v>
                </c:pt>
                <c:pt idx="1685">
                  <c:v>1.0999928907972347</c:v>
                </c:pt>
                <c:pt idx="1686">
                  <c:v>1.0999928907972347</c:v>
                </c:pt>
                <c:pt idx="1687">
                  <c:v>1.0999928907972347</c:v>
                </c:pt>
                <c:pt idx="1688">
                  <c:v>1.0999928907972347</c:v>
                </c:pt>
                <c:pt idx="1689">
                  <c:v>1.0999928907972347</c:v>
                </c:pt>
                <c:pt idx="1690">
                  <c:v>1.0999928907972347</c:v>
                </c:pt>
                <c:pt idx="1691">
                  <c:v>1.0999928907972347</c:v>
                </c:pt>
                <c:pt idx="1692">
                  <c:v>1.0999928907972347</c:v>
                </c:pt>
                <c:pt idx="1693">
                  <c:v>1.0999928907972347</c:v>
                </c:pt>
                <c:pt idx="1694">
                  <c:v>1.0999928907972347</c:v>
                </c:pt>
                <c:pt idx="1695">
                  <c:v>1.0999928907972347</c:v>
                </c:pt>
                <c:pt idx="1696">
                  <c:v>1.0999928907972347</c:v>
                </c:pt>
                <c:pt idx="1697">
                  <c:v>1.0999928907972347</c:v>
                </c:pt>
                <c:pt idx="1698">
                  <c:v>1.0999928907972347</c:v>
                </c:pt>
                <c:pt idx="1699">
                  <c:v>1.0999928907972347</c:v>
                </c:pt>
                <c:pt idx="1700">
                  <c:v>1.0999928907972347</c:v>
                </c:pt>
                <c:pt idx="1701">
                  <c:v>1.0999928907972347</c:v>
                </c:pt>
                <c:pt idx="1702">
                  <c:v>1.0999928907972347</c:v>
                </c:pt>
                <c:pt idx="1703">
                  <c:v>1.0999928907972347</c:v>
                </c:pt>
                <c:pt idx="1704">
                  <c:v>1.0999928907972347</c:v>
                </c:pt>
                <c:pt idx="1705">
                  <c:v>1.0999928907972347</c:v>
                </c:pt>
                <c:pt idx="1706">
                  <c:v>1.0999928907972347</c:v>
                </c:pt>
                <c:pt idx="1707">
                  <c:v>1.0999928907972347</c:v>
                </c:pt>
                <c:pt idx="1708">
                  <c:v>1.0999928907972347</c:v>
                </c:pt>
                <c:pt idx="1709">
                  <c:v>1.0999928907972347</c:v>
                </c:pt>
                <c:pt idx="1710">
                  <c:v>1.1141994637099237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D3-4298-9E8D-CA9D1E0B0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103999"/>
        <c:axId val="250113151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valAx>
        <c:axId val="2501131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03999"/>
        <c:crosses val="max"/>
        <c:crossBetween val="midCat"/>
      </c:valAx>
      <c:valAx>
        <c:axId val="250103999"/>
        <c:scaling>
          <c:orientation val="minMax"/>
        </c:scaling>
        <c:delete val="1"/>
        <c:axPos val="b"/>
        <c:majorTickMark val="out"/>
        <c:minorTickMark val="none"/>
        <c:tickLblPos val="nextTo"/>
        <c:crossAx val="2501131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794683921706249"/>
          <c:y val="0.22941885476425392"/>
          <c:w val="0.53891753158219169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energy (Kw/h) and Vehicle speed over Wltp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1364715098392E-2"/>
          <c:y val="8.6704875811169937E-2"/>
          <c:w val="0.8475783378953744"/>
          <c:h val="0.77360216390939496"/>
        </c:manualLayout>
      </c:layout>
      <c:scatterChart>
        <c:scatterStyle val="lineMarker"/>
        <c:varyColors val="0"/>
        <c:ser>
          <c:idx val="0"/>
          <c:order val="0"/>
          <c:tx>
            <c:v>M/s</c:v>
          </c:tx>
          <c:spPr>
            <a:ln w="19050" cap="rnd">
              <a:solidFill>
                <a:schemeClr val="accent1">
                  <a:alpha val="52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C5-4783-AED6-E9F2381E68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scatterChart>
        <c:scatterStyle val="lineMarker"/>
        <c:varyColors val="0"/>
        <c:ser>
          <c:idx val="2"/>
          <c:order val="1"/>
          <c:tx>
            <c:v>Tractive Energy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yVal>
            <c:numRef>
              <c:f>WLTC_class_3!$BE$8:$BE$1792</c:f>
              <c:numCache>
                <c:formatCode>General</c:formatCode>
                <c:ptCount val="17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2.2578156116272029E-2</c:v>
                </c:pt>
                <c:pt idx="13">
                  <c:v>2.2578156116272029E-2</c:v>
                </c:pt>
                <c:pt idx="14">
                  <c:v>2.2578156116272029E-2</c:v>
                </c:pt>
                <c:pt idx="15">
                  <c:v>2.2578156116272029E-2</c:v>
                </c:pt>
                <c:pt idx="16">
                  <c:v>2.2578156116272029E-2</c:v>
                </c:pt>
                <c:pt idx="17">
                  <c:v>2.2578156116272029E-2</c:v>
                </c:pt>
                <c:pt idx="18">
                  <c:v>2.2578156116272029E-2</c:v>
                </c:pt>
                <c:pt idx="19">
                  <c:v>2.2578156116272029E-2</c:v>
                </c:pt>
                <c:pt idx="20">
                  <c:v>2.2578156116272029E-2</c:v>
                </c:pt>
                <c:pt idx="21">
                  <c:v>2.2578156116272029E-2</c:v>
                </c:pt>
                <c:pt idx="22">
                  <c:v>2.2578156116272029E-2</c:v>
                </c:pt>
                <c:pt idx="23">
                  <c:v>2.2578156116272029E-2</c:v>
                </c:pt>
                <c:pt idx="24">
                  <c:v>2.2578156116272029E-2</c:v>
                </c:pt>
                <c:pt idx="25">
                  <c:v>2.2578156116272029E-2</c:v>
                </c:pt>
                <c:pt idx="26">
                  <c:v>2.2578156116272029E-2</c:v>
                </c:pt>
                <c:pt idx="27">
                  <c:v>2.2578156116272029E-2</c:v>
                </c:pt>
                <c:pt idx="28">
                  <c:v>2.2578156116272029E-2</c:v>
                </c:pt>
                <c:pt idx="29">
                  <c:v>2.2578156116272029E-2</c:v>
                </c:pt>
                <c:pt idx="30">
                  <c:v>2.2578156116272029E-2</c:v>
                </c:pt>
                <c:pt idx="31">
                  <c:v>2.2578156116272029E-2</c:v>
                </c:pt>
                <c:pt idx="32">
                  <c:v>2.2578156116272029E-2</c:v>
                </c:pt>
                <c:pt idx="33">
                  <c:v>2.2578156116272029E-2</c:v>
                </c:pt>
                <c:pt idx="34">
                  <c:v>2.2578156116272029E-2</c:v>
                </c:pt>
                <c:pt idx="35">
                  <c:v>2.2578156116272029E-2</c:v>
                </c:pt>
                <c:pt idx="36">
                  <c:v>2.2578156116272029E-2</c:v>
                </c:pt>
                <c:pt idx="37">
                  <c:v>2.2578156116272029E-2</c:v>
                </c:pt>
                <c:pt idx="38">
                  <c:v>2.2578156116272029E-2</c:v>
                </c:pt>
                <c:pt idx="39">
                  <c:v>2.2578156116272029E-2</c:v>
                </c:pt>
                <c:pt idx="40">
                  <c:v>2.2578156116272029E-2</c:v>
                </c:pt>
                <c:pt idx="41">
                  <c:v>2.2578156116272029E-2</c:v>
                </c:pt>
                <c:pt idx="42">
                  <c:v>2.2578156116272029E-2</c:v>
                </c:pt>
                <c:pt idx="43">
                  <c:v>2.2578156116272029E-2</c:v>
                </c:pt>
                <c:pt idx="44">
                  <c:v>2.2578156116272029E-2</c:v>
                </c:pt>
                <c:pt idx="45">
                  <c:v>2.2578156116272029E-2</c:v>
                </c:pt>
                <c:pt idx="46">
                  <c:v>2.2578156116272029E-2</c:v>
                </c:pt>
                <c:pt idx="47">
                  <c:v>2.2578156116272029E-2</c:v>
                </c:pt>
                <c:pt idx="48">
                  <c:v>2.2578156116272029E-2</c:v>
                </c:pt>
                <c:pt idx="49">
                  <c:v>2.2578156116272029E-2</c:v>
                </c:pt>
                <c:pt idx="50">
                  <c:v>2.2578156116272029E-2</c:v>
                </c:pt>
                <c:pt idx="51">
                  <c:v>2.2578156116272029E-2</c:v>
                </c:pt>
                <c:pt idx="52">
                  <c:v>2.2578156116272029E-2</c:v>
                </c:pt>
                <c:pt idx="53">
                  <c:v>2.2578156116272029E-2</c:v>
                </c:pt>
                <c:pt idx="54">
                  <c:v>2.2578156116272029E-2</c:v>
                </c:pt>
                <c:pt idx="55">
                  <c:v>2.2578156116272029E-2</c:v>
                </c:pt>
                <c:pt idx="56">
                  <c:v>2.2578156116272029E-2</c:v>
                </c:pt>
                <c:pt idx="57">
                  <c:v>3.953135706638624E-2</c:v>
                </c:pt>
                <c:pt idx="58">
                  <c:v>3.953135706638624E-2</c:v>
                </c:pt>
                <c:pt idx="59">
                  <c:v>3.953135706638624E-2</c:v>
                </c:pt>
                <c:pt idx="60">
                  <c:v>3.953135706638624E-2</c:v>
                </c:pt>
                <c:pt idx="61">
                  <c:v>3.953135706638624E-2</c:v>
                </c:pt>
                <c:pt idx="62">
                  <c:v>3.953135706638624E-2</c:v>
                </c:pt>
                <c:pt idx="63">
                  <c:v>3.953135706638624E-2</c:v>
                </c:pt>
                <c:pt idx="64">
                  <c:v>3.953135706638624E-2</c:v>
                </c:pt>
                <c:pt idx="65">
                  <c:v>3.953135706638624E-2</c:v>
                </c:pt>
                <c:pt idx="66">
                  <c:v>3.953135706638624E-2</c:v>
                </c:pt>
                <c:pt idx="67">
                  <c:v>3.953135706638624E-2</c:v>
                </c:pt>
                <c:pt idx="68">
                  <c:v>3.953135706638624E-2</c:v>
                </c:pt>
                <c:pt idx="69">
                  <c:v>3.953135706638624E-2</c:v>
                </c:pt>
                <c:pt idx="70">
                  <c:v>3.953135706638624E-2</c:v>
                </c:pt>
                <c:pt idx="71">
                  <c:v>3.953135706638624E-2</c:v>
                </c:pt>
                <c:pt idx="72">
                  <c:v>3.953135706638624E-2</c:v>
                </c:pt>
                <c:pt idx="73">
                  <c:v>3.953135706638624E-2</c:v>
                </c:pt>
                <c:pt idx="74">
                  <c:v>3.953135706638624E-2</c:v>
                </c:pt>
                <c:pt idx="75">
                  <c:v>3.953135706638624E-2</c:v>
                </c:pt>
                <c:pt idx="76">
                  <c:v>3.953135706638624E-2</c:v>
                </c:pt>
                <c:pt idx="77">
                  <c:v>3.953135706638624E-2</c:v>
                </c:pt>
                <c:pt idx="78">
                  <c:v>3.953135706638624E-2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5.0161627549520874E-2</c:v>
                </c:pt>
                <c:pt idx="138">
                  <c:v>5.0161627549520874E-2</c:v>
                </c:pt>
                <c:pt idx="139">
                  <c:v>5.0161627549520874E-2</c:v>
                </c:pt>
                <c:pt idx="140">
                  <c:v>5.0161627549520874E-2</c:v>
                </c:pt>
                <c:pt idx="141">
                  <c:v>5.0161627549520874E-2</c:v>
                </c:pt>
                <c:pt idx="142">
                  <c:v>5.0161627549520874E-2</c:v>
                </c:pt>
                <c:pt idx="143">
                  <c:v>5.0161627549520874E-2</c:v>
                </c:pt>
                <c:pt idx="144">
                  <c:v>5.0161627549520874E-2</c:v>
                </c:pt>
                <c:pt idx="145">
                  <c:v>5.0161627549520874E-2</c:v>
                </c:pt>
                <c:pt idx="146">
                  <c:v>5.0161627549520874E-2</c:v>
                </c:pt>
                <c:pt idx="147">
                  <c:v>5.0161627549520874E-2</c:v>
                </c:pt>
                <c:pt idx="148">
                  <c:v>5.0161627549520874E-2</c:v>
                </c:pt>
                <c:pt idx="149">
                  <c:v>5.0161627549520874E-2</c:v>
                </c:pt>
                <c:pt idx="150">
                  <c:v>5.0161627549520874E-2</c:v>
                </c:pt>
                <c:pt idx="151">
                  <c:v>5.0161627549520874E-2</c:v>
                </c:pt>
                <c:pt idx="152">
                  <c:v>5.0161627549520874E-2</c:v>
                </c:pt>
                <c:pt idx="153">
                  <c:v>5.0161627549520874E-2</c:v>
                </c:pt>
                <c:pt idx="154">
                  <c:v>5.0161627549520874E-2</c:v>
                </c:pt>
                <c:pt idx="155">
                  <c:v>5.0161627549520874E-2</c:v>
                </c:pt>
                <c:pt idx="156">
                  <c:v>6.5723259489608069E-2</c:v>
                </c:pt>
                <c:pt idx="157">
                  <c:v>6.5723259489608069E-2</c:v>
                </c:pt>
                <c:pt idx="158">
                  <c:v>6.5723259489608069E-2</c:v>
                </c:pt>
                <c:pt idx="159">
                  <c:v>6.5723259489608069E-2</c:v>
                </c:pt>
                <c:pt idx="160">
                  <c:v>6.5723259489608069E-2</c:v>
                </c:pt>
                <c:pt idx="161">
                  <c:v>6.5723259489608069E-2</c:v>
                </c:pt>
                <c:pt idx="162">
                  <c:v>6.5723259489608069E-2</c:v>
                </c:pt>
                <c:pt idx="163">
                  <c:v>6.5723259489608069E-2</c:v>
                </c:pt>
                <c:pt idx="164">
                  <c:v>6.5723259489608069E-2</c:v>
                </c:pt>
                <c:pt idx="165">
                  <c:v>6.5723259489608069E-2</c:v>
                </c:pt>
                <c:pt idx="166">
                  <c:v>6.5723259489608069E-2</c:v>
                </c:pt>
                <c:pt idx="167">
                  <c:v>6.5723259489608069E-2</c:v>
                </c:pt>
                <c:pt idx="168">
                  <c:v>6.5723259489608069E-2</c:v>
                </c:pt>
                <c:pt idx="169">
                  <c:v>6.5723259489608069E-2</c:v>
                </c:pt>
                <c:pt idx="170">
                  <c:v>6.5723259489608069E-2</c:v>
                </c:pt>
                <c:pt idx="171">
                  <c:v>6.5723259489608069E-2</c:v>
                </c:pt>
                <c:pt idx="172">
                  <c:v>6.5723259489608069E-2</c:v>
                </c:pt>
                <c:pt idx="173">
                  <c:v>6.5723259489608069E-2</c:v>
                </c:pt>
                <c:pt idx="174">
                  <c:v>6.5723259489608069E-2</c:v>
                </c:pt>
                <c:pt idx="175">
                  <c:v>6.5723259489608069E-2</c:v>
                </c:pt>
                <c:pt idx="176">
                  <c:v>6.8669794645033033E-2</c:v>
                </c:pt>
                <c:pt idx="177">
                  <c:v>6.8669794645033033E-2</c:v>
                </c:pt>
                <c:pt idx="178">
                  <c:v>6.8669794645033033E-2</c:v>
                </c:pt>
                <c:pt idx="179">
                  <c:v>6.8669794645033033E-2</c:v>
                </c:pt>
                <c:pt idx="180">
                  <c:v>6.8669794645033033E-2</c:v>
                </c:pt>
                <c:pt idx="181">
                  <c:v>6.8669794645033033E-2</c:v>
                </c:pt>
                <c:pt idx="182">
                  <c:v>6.8669794645033033E-2</c:v>
                </c:pt>
                <c:pt idx="183">
                  <c:v>6.8669794645033033E-2</c:v>
                </c:pt>
                <c:pt idx="184">
                  <c:v>6.8669794645033033E-2</c:v>
                </c:pt>
                <c:pt idx="185">
                  <c:v>6.8669794645033033E-2</c:v>
                </c:pt>
                <c:pt idx="186">
                  <c:v>6.8669794645033033E-2</c:v>
                </c:pt>
                <c:pt idx="187">
                  <c:v>6.8669794645033033E-2</c:v>
                </c:pt>
                <c:pt idx="188">
                  <c:v>6.8669794645033033E-2</c:v>
                </c:pt>
                <c:pt idx="189">
                  <c:v>6.8669794645033033E-2</c:v>
                </c:pt>
                <c:pt idx="190">
                  <c:v>6.8669794645033033E-2</c:v>
                </c:pt>
                <c:pt idx="191">
                  <c:v>6.8669794645033033E-2</c:v>
                </c:pt>
                <c:pt idx="192">
                  <c:v>6.8669794645033033E-2</c:v>
                </c:pt>
                <c:pt idx="193">
                  <c:v>6.8669794645033033E-2</c:v>
                </c:pt>
                <c:pt idx="194">
                  <c:v>6.8669794645033033E-2</c:v>
                </c:pt>
                <c:pt idx="195">
                  <c:v>6.8669794645033033E-2</c:v>
                </c:pt>
                <c:pt idx="196">
                  <c:v>6.8669794645033033E-2</c:v>
                </c:pt>
                <c:pt idx="197">
                  <c:v>6.8669794645033033E-2</c:v>
                </c:pt>
                <c:pt idx="198">
                  <c:v>0.10515882892301055</c:v>
                </c:pt>
                <c:pt idx="199">
                  <c:v>0.10515882892301055</c:v>
                </c:pt>
                <c:pt idx="200">
                  <c:v>0.10515882892301055</c:v>
                </c:pt>
                <c:pt idx="201">
                  <c:v>0.10515882892301055</c:v>
                </c:pt>
                <c:pt idx="202">
                  <c:v>0.10515882892301055</c:v>
                </c:pt>
                <c:pt idx="203">
                  <c:v>0.10515882892301055</c:v>
                </c:pt>
                <c:pt idx="204">
                  <c:v>0.10515882892301055</c:v>
                </c:pt>
                <c:pt idx="205">
                  <c:v>0.10515882892301055</c:v>
                </c:pt>
                <c:pt idx="206">
                  <c:v>0.10515882892301055</c:v>
                </c:pt>
                <c:pt idx="207">
                  <c:v>0.10515882892301055</c:v>
                </c:pt>
                <c:pt idx="208">
                  <c:v>0.10515882892301055</c:v>
                </c:pt>
                <c:pt idx="209">
                  <c:v>0.10515882892301055</c:v>
                </c:pt>
                <c:pt idx="210">
                  <c:v>0.10515882892301055</c:v>
                </c:pt>
                <c:pt idx="211">
                  <c:v>0.10515882892301055</c:v>
                </c:pt>
                <c:pt idx="212">
                  <c:v>0.10515882892301055</c:v>
                </c:pt>
                <c:pt idx="213">
                  <c:v>0.10515882892301055</c:v>
                </c:pt>
                <c:pt idx="214">
                  <c:v>0.10515882892301055</c:v>
                </c:pt>
                <c:pt idx="215">
                  <c:v>0.10515882892301055</c:v>
                </c:pt>
                <c:pt idx="216">
                  <c:v>0.10515882892301055</c:v>
                </c:pt>
                <c:pt idx="217">
                  <c:v>0.10515882892301055</c:v>
                </c:pt>
                <c:pt idx="218">
                  <c:v>0.10515882892301055</c:v>
                </c:pt>
                <c:pt idx="219">
                  <c:v>0.10515882892301055</c:v>
                </c:pt>
                <c:pt idx="220">
                  <c:v>0.10515882892301055</c:v>
                </c:pt>
                <c:pt idx="221">
                  <c:v>0.10515882892301055</c:v>
                </c:pt>
                <c:pt idx="222">
                  <c:v>0.10515882892301055</c:v>
                </c:pt>
                <c:pt idx="223">
                  <c:v>0.10515882892301055</c:v>
                </c:pt>
                <c:pt idx="224">
                  <c:v>0.10515882892301055</c:v>
                </c:pt>
                <c:pt idx="225">
                  <c:v>0.10515882892301055</c:v>
                </c:pt>
                <c:pt idx="226">
                  <c:v>0.10515882892301055</c:v>
                </c:pt>
                <c:pt idx="227">
                  <c:v>0.10515882892301055</c:v>
                </c:pt>
                <c:pt idx="228">
                  <c:v>0.10515882892301055</c:v>
                </c:pt>
                <c:pt idx="229">
                  <c:v>0.10515882892301055</c:v>
                </c:pt>
                <c:pt idx="230">
                  <c:v>0.10515882892301055</c:v>
                </c:pt>
                <c:pt idx="231">
                  <c:v>0.10515882892301055</c:v>
                </c:pt>
                <c:pt idx="232">
                  <c:v>0.10515882892301055</c:v>
                </c:pt>
                <c:pt idx="233">
                  <c:v>0.10515882892301055</c:v>
                </c:pt>
                <c:pt idx="234">
                  <c:v>0.10515882892301055</c:v>
                </c:pt>
                <c:pt idx="235">
                  <c:v>0.10515882892301055</c:v>
                </c:pt>
                <c:pt idx="236">
                  <c:v>0.10515882892301055</c:v>
                </c:pt>
                <c:pt idx="237">
                  <c:v>0.10515882892301055</c:v>
                </c:pt>
                <c:pt idx="238">
                  <c:v>0.10515882892301055</c:v>
                </c:pt>
                <c:pt idx="239">
                  <c:v>0.10515882892301055</c:v>
                </c:pt>
                <c:pt idx="240">
                  <c:v>0.10515882892301055</c:v>
                </c:pt>
                <c:pt idx="241">
                  <c:v>0.10515882892301055</c:v>
                </c:pt>
                <c:pt idx="242">
                  <c:v>0.10515882892301055</c:v>
                </c:pt>
                <c:pt idx="243">
                  <c:v>0.10515882892301055</c:v>
                </c:pt>
                <c:pt idx="244">
                  <c:v>0.10515882892301055</c:v>
                </c:pt>
                <c:pt idx="245">
                  <c:v>0.10515882892301055</c:v>
                </c:pt>
                <c:pt idx="246">
                  <c:v>0.10515882892301055</c:v>
                </c:pt>
                <c:pt idx="247">
                  <c:v>0.10515882892301055</c:v>
                </c:pt>
                <c:pt idx="248">
                  <c:v>0.10515882892301055</c:v>
                </c:pt>
                <c:pt idx="249">
                  <c:v>0.10515882892301055</c:v>
                </c:pt>
                <c:pt idx="250">
                  <c:v>0.10515882892301055</c:v>
                </c:pt>
                <c:pt idx="251">
                  <c:v>0.10515882892301055</c:v>
                </c:pt>
                <c:pt idx="252">
                  <c:v>0.10515882892301055</c:v>
                </c:pt>
                <c:pt idx="253">
                  <c:v>0.10515882892301055</c:v>
                </c:pt>
                <c:pt idx="254">
                  <c:v>0.10515882892301055</c:v>
                </c:pt>
                <c:pt idx="255">
                  <c:v>0.10515882892301055</c:v>
                </c:pt>
                <c:pt idx="256">
                  <c:v>0.10515882892301055</c:v>
                </c:pt>
                <c:pt idx="257">
                  <c:v>0.12797158282287299</c:v>
                </c:pt>
                <c:pt idx="258">
                  <c:v>0.12797158282287299</c:v>
                </c:pt>
                <c:pt idx="259">
                  <c:v>0.12797158282287299</c:v>
                </c:pt>
                <c:pt idx="260">
                  <c:v>0.12797158282287299</c:v>
                </c:pt>
                <c:pt idx="261">
                  <c:v>0.12797158282287299</c:v>
                </c:pt>
                <c:pt idx="262">
                  <c:v>0.12797158282287299</c:v>
                </c:pt>
                <c:pt idx="263">
                  <c:v>0.12797158282287299</c:v>
                </c:pt>
                <c:pt idx="264">
                  <c:v>0.12797158282287299</c:v>
                </c:pt>
                <c:pt idx="265">
                  <c:v>0.12797158282287299</c:v>
                </c:pt>
                <c:pt idx="266">
                  <c:v>0.12797158282287299</c:v>
                </c:pt>
                <c:pt idx="267">
                  <c:v>0.12797158282287299</c:v>
                </c:pt>
                <c:pt idx="268">
                  <c:v>0.12797158282287299</c:v>
                </c:pt>
                <c:pt idx="269">
                  <c:v>0.12797158282287299</c:v>
                </c:pt>
                <c:pt idx="270">
                  <c:v>0.12797158282287299</c:v>
                </c:pt>
                <c:pt idx="271">
                  <c:v>0.12797158282287299</c:v>
                </c:pt>
                <c:pt idx="272">
                  <c:v>0.12797158282287299</c:v>
                </c:pt>
                <c:pt idx="273">
                  <c:v>0.12797158282287299</c:v>
                </c:pt>
                <c:pt idx="274">
                  <c:v>0.12797158282287299</c:v>
                </c:pt>
                <c:pt idx="275">
                  <c:v>0.12797158282287299</c:v>
                </c:pt>
                <c:pt idx="276">
                  <c:v>0.12797158282287299</c:v>
                </c:pt>
                <c:pt idx="277">
                  <c:v>0.12797158282287299</c:v>
                </c:pt>
                <c:pt idx="278">
                  <c:v>0.12797158282287299</c:v>
                </c:pt>
                <c:pt idx="279">
                  <c:v>0.12797158282287299</c:v>
                </c:pt>
                <c:pt idx="280">
                  <c:v>0.12797158282287299</c:v>
                </c:pt>
                <c:pt idx="281">
                  <c:v>0.15277443003815042</c:v>
                </c:pt>
                <c:pt idx="282">
                  <c:v>0.15277443003815042</c:v>
                </c:pt>
                <c:pt idx="283">
                  <c:v>0.15277443003815042</c:v>
                </c:pt>
                <c:pt idx="284">
                  <c:v>0.15277443003815042</c:v>
                </c:pt>
                <c:pt idx="285">
                  <c:v>0.15277443003815042</c:v>
                </c:pt>
                <c:pt idx="286">
                  <c:v>0.15277443003815042</c:v>
                </c:pt>
                <c:pt idx="287">
                  <c:v>0.15277443003815042</c:v>
                </c:pt>
                <c:pt idx="288">
                  <c:v>0.15277443003815042</c:v>
                </c:pt>
                <c:pt idx="289">
                  <c:v>0.15277443003815042</c:v>
                </c:pt>
                <c:pt idx="290">
                  <c:v>0.15277443003815042</c:v>
                </c:pt>
                <c:pt idx="291">
                  <c:v>0.15277443003815042</c:v>
                </c:pt>
                <c:pt idx="292">
                  <c:v>0.15277443003815042</c:v>
                </c:pt>
                <c:pt idx="293">
                  <c:v>0.15277443003815042</c:v>
                </c:pt>
                <c:pt idx="294">
                  <c:v>0.15277443003815042</c:v>
                </c:pt>
                <c:pt idx="295">
                  <c:v>0.15277443003815042</c:v>
                </c:pt>
                <c:pt idx="296">
                  <c:v>0.15344956545462801</c:v>
                </c:pt>
                <c:pt idx="297">
                  <c:v>0.15344956545462801</c:v>
                </c:pt>
                <c:pt idx="298">
                  <c:v>0.15344956545462801</c:v>
                </c:pt>
                <c:pt idx="299">
                  <c:v>0.15344956545462801</c:v>
                </c:pt>
                <c:pt idx="300">
                  <c:v>0.15344956545462801</c:v>
                </c:pt>
                <c:pt idx="301">
                  <c:v>0.15344956545462801</c:v>
                </c:pt>
                <c:pt idx="302">
                  <c:v>0.15344956545462801</c:v>
                </c:pt>
                <c:pt idx="303">
                  <c:v>0.15344956545462801</c:v>
                </c:pt>
                <c:pt idx="304">
                  <c:v>0.15344956545462801</c:v>
                </c:pt>
                <c:pt idx="305">
                  <c:v>0.15344956545462801</c:v>
                </c:pt>
                <c:pt idx="306">
                  <c:v>0.15344956545462801</c:v>
                </c:pt>
                <c:pt idx="307">
                  <c:v>0.15344956545462801</c:v>
                </c:pt>
                <c:pt idx="308">
                  <c:v>0.15344956545462801</c:v>
                </c:pt>
                <c:pt idx="309">
                  <c:v>0.15344956545462801</c:v>
                </c:pt>
                <c:pt idx="310">
                  <c:v>0.15344956545462801</c:v>
                </c:pt>
                <c:pt idx="311">
                  <c:v>0.15344956545462801</c:v>
                </c:pt>
                <c:pt idx="312">
                  <c:v>0.15344956545462801</c:v>
                </c:pt>
                <c:pt idx="313">
                  <c:v>0.15344956545462801</c:v>
                </c:pt>
                <c:pt idx="314">
                  <c:v>0.15344956545462801</c:v>
                </c:pt>
                <c:pt idx="315">
                  <c:v>0.15344956545462801</c:v>
                </c:pt>
                <c:pt idx="316">
                  <c:v>0.15344956545462801</c:v>
                </c:pt>
                <c:pt idx="317">
                  <c:v>0.15344956545462801</c:v>
                </c:pt>
                <c:pt idx="318">
                  <c:v>0.15344956545462801</c:v>
                </c:pt>
                <c:pt idx="319">
                  <c:v>0.15344956545462801</c:v>
                </c:pt>
                <c:pt idx="320">
                  <c:v>0.15344956545462801</c:v>
                </c:pt>
                <c:pt idx="321">
                  <c:v>0.15344956545462801</c:v>
                </c:pt>
                <c:pt idx="322">
                  <c:v>0.15344956545462801</c:v>
                </c:pt>
                <c:pt idx="323">
                  <c:v>0.15344956545462801</c:v>
                </c:pt>
                <c:pt idx="324">
                  <c:v>0.15344956545462801</c:v>
                </c:pt>
                <c:pt idx="325">
                  <c:v>0.15344956545462801</c:v>
                </c:pt>
                <c:pt idx="326">
                  <c:v>0.15344956545462801</c:v>
                </c:pt>
                <c:pt idx="327">
                  <c:v>0.15344956545462801</c:v>
                </c:pt>
                <c:pt idx="328">
                  <c:v>0.15344956545462801</c:v>
                </c:pt>
                <c:pt idx="329">
                  <c:v>0.15344956545462801</c:v>
                </c:pt>
                <c:pt idx="330">
                  <c:v>0.15344956545462801</c:v>
                </c:pt>
                <c:pt idx="331">
                  <c:v>0.15344956545462801</c:v>
                </c:pt>
                <c:pt idx="332">
                  <c:v>0.15344956545462801</c:v>
                </c:pt>
                <c:pt idx="333">
                  <c:v>0.15344956545462801</c:v>
                </c:pt>
                <c:pt idx="334">
                  <c:v>0.15344956545462801</c:v>
                </c:pt>
                <c:pt idx="335">
                  <c:v>0.15344956545462801</c:v>
                </c:pt>
                <c:pt idx="336">
                  <c:v>0.15344956545462801</c:v>
                </c:pt>
                <c:pt idx="337">
                  <c:v>0.16052113012278688</c:v>
                </c:pt>
                <c:pt idx="338">
                  <c:v>0.16052113012278688</c:v>
                </c:pt>
                <c:pt idx="339">
                  <c:v>0.16052113012278688</c:v>
                </c:pt>
                <c:pt idx="340">
                  <c:v>0.16052113012278688</c:v>
                </c:pt>
                <c:pt idx="341">
                  <c:v>0.16052113012278688</c:v>
                </c:pt>
                <c:pt idx="342">
                  <c:v>0.16052113012278688</c:v>
                </c:pt>
                <c:pt idx="343">
                  <c:v>0.16052113012278688</c:v>
                </c:pt>
                <c:pt idx="344">
                  <c:v>0.16052113012278688</c:v>
                </c:pt>
                <c:pt idx="345">
                  <c:v>0.16052113012278688</c:v>
                </c:pt>
                <c:pt idx="346">
                  <c:v>0.16052113012278688</c:v>
                </c:pt>
                <c:pt idx="347">
                  <c:v>0.16052113012278688</c:v>
                </c:pt>
                <c:pt idx="348">
                  <c:v>0.16052113012278688</c:v>
                </c:pt>
                <c:pt idx="349">
                  <c:v>0.16052113012278688</c:v>
                </c:pt>
                <c:pt idx="350">
                  <c:v>0.16052113012278688</c:v>
                </c:pt>
                <c:pt idx="351">
                  <c:v>0.16052113012278688</c:v>
                </c:pt>
                <c:pt idx="352">
                  <c:v>0.16052113012278688</c:v>
                </c:pt>
                <c:pt idx="353">
                  <c:v>0.16052113012278688</c:v>
                </c:pt>
                <c:pt idx="354">
                  <c:v>0.16052113012278688</c:v>
                </c:pt>
                <c:pt idx="355">
                  <c:v>0.16072259340398046</c:v>
                </c:pt>
                <c:pt idx="356">
                  <c:v>0.16072259340398046</c:v>
                </c:pt>
                <c:pt idx="357">
                  <c:v>0.16072259340398046</c:v>
                </c:pt>
                <c:pt idx="358">
                  <c:v>0.16072259340398046</c:v>
                </c:pt>
                <c:pt idx="359">
                  <c:v>0.16072259340398046</c:v>
                </c:pt>
                <c:pt idx="360">
                  <c:v>0.16072259340398046</c:v>
                </c:pt>
                <c:pt idx="361">
                  <c:v>0.16072259340398046</c:v>
                </c:pt>
                <c:pt idx="362">
                  <c:v>0.16072259340398046</c:v>
                </c:pt>
                <c:pt idx="363">
                  <c:v>0.16072259340398046</c:v>
                </c:pt>
                <c:pt idx="364">
                  <c:v>0.16072259340398046</c:v>
                </c:pt>
                <c:pt idx="365">
                  <c:v>0.1627786440978492</c:v>
                </c:pt>
                <c:pt idx="366">
                  <c:v>0.1627786440978492</c:v>
                </c:pt>
                <c:pt idx="367">
                  <c:v>0.1627786440978492</c:v>
                </c:pt>
                <c:pt idx="368">
                  <c:v>0.1627786440978492</c:v>
                </c:pt>
                <c:pt idx="369">
                  <c:v>0.1627786440978492</c:v>
                </c:pt>
                <c:pt idx="370">
                  <c:v>0.1627786440978492</c:v>
                </c:pt>
                <c:pt idx="371">
                  <c:v>0.1627786440978492</c:v>
                </c:pt>
                <c:pt idx="372">
                  <c:v>0.1627786440978492</c:v>
                </c:pt>
                <c:pt idx="373">
                  <c:v>0.1627786440978492</c:v>
                </c:pt>
                <c:pt idx="374">
                  <c:v>0.1627786440978492</c:v>
                </c:pt>
                <c:pt idx="375">
                  <c:v>0.1627786440978492</c:v>
                </c:pt>
                <c:pt idx="376">
                  <c:v>0.1627786440978492</c:v>
                </c:pt>
                <c:pt idx="377">
                  <c:v>0.1627786440978492</c:v>
                </c:pt>
                <c:pt idx="378">
                  <c:v>0.1627786440978492</c:v>
                </c:pt>
                <c:pt idx="379">
                  <c:v>0.1627786440978492</c:v>
                </c:pt>
                <c:pt idx="380">
                  <c:v>0.1627786440978492</c:v>
                </c:pt>
                <c:pt idx="381">
                  <c:v>0.1627786440978492</c:v>
                </c:pt>
                <c:pt idx="382">
                  <c:v>0.1627786440978492</c:v>
                </c:pt>
                <c:pt idx="383">
                  <c:v>0.1627786440978492</c:v>
                </c:pt>
                <c:pt idx="384">
                  <c:v>0.1627786440978492</c:v>
                </c:pt>
                <c:pt idx="385">
                  <c:v>0.1627786440978492</c:v>
                </c:pt>
                <c:pt idx="386">
                  <c:v>0.1627786440978492</c:v>
                </c:pt>
                <c:pt idx="387">
                  <c:v>0.1627786440978492</c:v>
                </c:pt>
                <c:pt idx="388">
                  <c:v>0.1627786440978492</c:v>
                </c:pt>
                <c:pt idx="389">
                  <c:v>0.1627786440978492</c:v>
                </c:pt>
                <c:pt idx="390">
                  <c:v>0.1627786440978492</c:v>
                </c:pt>
                <c:pt idx="391">
                  <c:v>0.17062362187343039</c:v>
                </c:pt>
                <c:pt idx="392">
                  <c:v>0.17062362187343039</c:v>
                </c:pt>
                <c:pt idx="393">
                  <c:v>0.17062362187343039</c:v>
                </c:pt>
                <c:pt idx="394">
                  <c:v>0.17062362187343039</c:v>
                </c:pt>
                <c:pt idx="395">
                  <c:v>0.17062362187343039</c:v>
                </c:pt>
                <c:pt idx="396">
                  <c:v>0.17062362187343039</c:v>
                </c:pt>
                <c:pt idx="397">
                  <c:v>0.17062362187343039</c:v>
                </c:pt>
                <c:pt idx="398">
                  <c:v>0.17062362187343039</c:v>
                </c:pt>
                <c:pt idx="399">
                  <c:v>0.17062362187343039</c:v>
                </c:pt>
                <c:pt idx="400">
                  <c:v>0.17062362187343039</c:v>
                </c:pt>
                <c:pt idx="401">
                  <c:v>0.17062362187343039</c:v>
                </c:pt>
                <c:pt idx="402">
                  <c:v>0.17062362187343039</c:v>
                </c:pt>
                <c:pt idx="403">
                  <c:v>0.17062362187343039</c:v>
                </c:pt>
                <c:pt idx="404">
                  <c:v>0.17062362187343039</c:v>
                </c:pt>
                <c:pt idx="405">
                  <c:v>0.17062362187343039</c:v>
                </c:pt>
                <c:pt idx="406">
                  <c:v>0.17062362187343039</c:v>
                </c:pt>
                <c:pt idx="407">
                  <c:v>0.17062362187343039</c:v>
                </c:pt>
                <c:pt idx="408">
                  <c:v>0.17062362187343039</c:v>
                </c:pt>
                <c:pt idx="409">
                  <c:v>0.17062362187343039</c:v>
                </c:pt>
                <c:pt idx="410">
                  <c:v>0.17267775728952189</c:v>
                </c:pt>
                <c:pt idx="411">
                  <c:v>0.17267775728952189</c:v>
                </c:pt>
                <c:pt idx="412">
                  <c:v>0.17267775728952189</c:v>
                </c:pt>
                <c:pt idx="413">
                  <c:v>0.17267775728952189</c:v>
                </c:pt>
                <c:pt idx="414">
                  <c:v>0.17267775728952189</c:v>
                </c:pt>
                <c:pt idx="415">
                  <c:v>0.17267775728952189</c:v>
                </c:pt>
                <c:pt idx="416">
                  <c:v>0.17267775728952189</c:v>
                </c:pt>
                <c:pt idx="417">
                  <c:v>0.17267775728952189</c:v>
                </c:pt>
                <c:pt idx="418">
                  <c:v>0.17267775728952189</c:v>
                </c:pt>
                <c:pt idx="419">
                  <c:v>0.17267775728952189</c:v>
                </c:pt>
                <c:pt idx="420">
                  <c:v>0.17267775728952189</c:v>
                </c:pt>
                <c:pt idx="421">
                  <c:v>0.17267775728952189</c:v>
                </c:pt>
                <c:pt idx="422">
                  <c:v>0.18297010094983446</c:v>
                </c:pt>
                <c:pt idx="423">
                  <c:v>0.18297010094983446</c:v>
                </c:pt>
                <c:pt idx="424">
                  <c:v>0.18297010094983446</c:v>
                </c:pt>
                <c:pt idx="425">
                  <c:v>0.18297010094983446</c:v>
                </c:pt>
                <c:pt idx="426">
                  <c:v>0.18297010094983446</c:v>
                </c:pt>
                <c:pt idx="427">
                  <c:v>0.18297010094983446</c:v>
                </c:pt>
                <c:pt idx="428">
                  <c:v>0.18297010094983446</c:v>
                </c:pt>
                <c:pt idx="429">
                  <c:v>0.18297010094983446</c:v>
                </c:pt>
                <c:pt idx="430">
                  <c:v>0.18297010094983446</c:v>
                </c:pt>
                <c:pt idx="431">
                  <c:v>0.18297010094983446</c:v>
                </c:pt>
                <c:pt idx="432">
                  <c:v>0.18297010094983446</c:v>
                </c:pt>
                <c:pt idx="433">
                  <c:v>0.18297010094983446</c:v>
                </c:pt>
                <c:pt idx="434">
                  <c:v>0.18297010094983446</c:v>
                </c:pt>
                <c:pt idx="435">
                  <c:v>0.18297010094983446</c:v>
                </c:pt>
                <c:pt idx="436">
                  <c:v>0.18297010094983446</c:v>
                </c:pt>
                <c:pt idx="437">
                  <c:v>0.18297010094983446</c:v>
                </c:pt>
                <c:pt idx="438">
                  <c:v>0.18297010094983446</c:v>
                </c:pt>
                <c:pt idx="439">
                  <c:v>0.18297010094983446</c:v>
                </c:pt>
                <c:pt idx="440">
                  <c:v>0.18297010094983446</c:v>
                </c:pt>
                <c:pt idx="441">
                  <c:v>0.18297010094983446</c:v>
                </c:pt>
                <c:pt idx="442">
                  <c:v>0.18297010094983446</c:v>
                </c:pt>
                <c:pt idx="443">
                  <c:v>0.18297010094983446</c:v>
                </c:pt>
                <c:pt idx="444">
                  <c:v>0.18297010094983446</c:v>
                </c:pt>
                <c:pt idx="445">
                  <c:v>0.18297010094983446</c:v>
                </c:pt>
                <c:pt idx="446">
                  <c:v>0.18297010094983446</c:v>
                </c:pt>
                <c:pt idx="447">
                  <c:v>0.18297010094983446</c:v>
                </c:pt>
                <c:pt idx="448">
                  <c:v>0.18297010094983446</c:v>
                </c:pt>
                <c:pt idx="449">
                  <c:v>0.18297010094983446</c:v>
                </c:pt>
                <c:pt idx="450">
                  <c:v>0.18297010094983446</c:v>
                </c:pt>
                <c:pt idx="451">
                  <c:v>0.18297010094983446</c:v>
                </c:pt>
                <c:pt idx="452">
                  <c:v>0.18297010094983446</c:v>
                </c:pt>
                <c:pt idx="453">
                  <c:v>0.18297010094983446</c:v>
                </c:pt>
                <c:pt idx="454">
                  <c:v>0.18297010094983446</c:v>
                </c:pt>
                <c:pt idx="455">
                  <c:v>0.18297010094983446</c:v>
                </c:pt>
                <c:pt idx="456">
                  <c:v>0.18297010094983446</c:v>
                </c:pt>
                <c:pt idx="457">
                  <c:v>0.18297010094983446</c:v>
                </c:pt>
                <c:pt idx="458">
                  <c:v>0.18297010094983446</c:v>
                </c:pt>
                <c:pt idx="459">
                  <c:v>0.18297010094983446</c:v>
                </c:pt>
                <c:pt idx="460">
                  <c:v>0.18297010094983446</c:v>
                </c:pt>
                <c:pt idx="461">
                  <c:v>0.18297010094983446</c:v>
                </c:pt>
                <c:pt idx="462">
                  <c:v>0.18297010094983446</c:v>
                </c:pt>
                <c:pt idx="463">
                  <c:v>0.18297010094983446</c:v>
                </c:pt>
                <c:pt idx="464">
                  <c:v>0.18297010094983446</c:v>
                </c:pt>
                <c:pt idx="465">
                  <c:v>0.18297010094983446</c:v>
                </c:pt>
                <c:pt idx="466">
                  <c:v>0.18297010094983446</c:v>
                </c:pt>
                <c:pt idx="467">
                  <c:v>0.18297010094983446</c:v>
                </c:pt>
                <c:pt idx="468">
                  <c:v>0.18297010094983446</c:v>
                </c:pt>
                <c:pt idx="469">
                  <c:v>0.18297010094983446</c:v>
                </c:pt>
                <c:pt idx="470">
                  <c:v>0.18297010094983446</c:v>
                </c:pt>
                <c:pt idx="471">
                  <c:v>0.18297010094983446</c:v>
                </c:pt>
                <c:pt idx="472">
                  <c:v>0.18297010094983446</c:v>
                </c:pt>
                <c:pt idx="473">
                  <c:v>0.18297010094983446</c:v>
                </c:pt>
                <c:pt idx="474">
                  <c:v>0.18297010094983446</c:v>
                </c:pt>
                <c:pt idx="475">
                  <c:v>0.18297010094983446</c:v>
                </c:pt>
                <c:pt idx="476">
                  <c:v>0.18297010094983446</c:v>
                </c:pt>
                <c:pt idx="477">
                  <c:v>0.18297010094983446</c:v>
                </c:pt>
                <c:pt idx="478">
                  <c:v>0.18297010094983446</c:v>
                </c:pt>
                <c:pt idx="479">
                  <c:v>0.18297010094983446</c:v>
                </c:pt>
                <c:pt idx="480">
                  <c:v>0.18297010094983446</c:v>
                </c:pt>
                <c:pt idx="481">
                  <c:v>0.18297010094983446</c:v>
                </c:pt>
                <c:pt idx="482">
                  <c:v>0.18297010094983446</c:v>
                </c:pt>
                <c:pt idx="483">
                  <c:v>0.18297010094983446</c:v>
                </c:pt>
                <c:pt idx="484">
                  <c:v>0.18297010094983446</c:v>
                </c:pt>
                <c:pt idx="485">
                  <c:v>0.18297010094983446</c:v>
                </c:pt>
                <c:pt idx="486">
                  <c:v>0.18297010094983446</c:v>
                </c:pt>
                <c:pt idx="487">
                  <c:v>0.18297010094983446</c:v>
                </c:pt>
                <c:pt idx="488">
                  <c:v>0.18297010094983446</c:v>
                </c:pt>
                <c:pt idx="489">
                  <c:v>0.18297010094983446</c:v>
                </c:pt>
                <c:pt idx="490">
                  <c:v>0.18297010094983446</c:v>
                </c:pt>
                <c:pt idx="491">
                  <c:v>0.18297010094983446</c:v>
                </c:pt>
                <c:pt idx="492">
                  <c:v>0.18297010094983446</c:v>
                </c:pt>
                <c:pt idx="493">
                  <c:v>0.18297010094983446</c:v>
                </c:pt>
                <c:pt idx="494">
                  <c:v>0.18297010094983446</c:v>
                </c:pt>
                <c:pt idx="495">
                  <c:v>0.18297010094983446</c:v>
                </c:pt>
                <c:pt idx="496">
                  <c:v>0.18297010094983446</c:v>
                </c:pt>
                <c:pt idx="497">
                  <c:v>0.18297010094983446</c:v>
                </c:pt>
                <c:pt idx="498">
                  <c:v>0.18297010094983446</c:v>
                </c:pt>
                <c:pt idx="499">
                  <c:v>0.18297010094983446</c:v>
                </c:pt>
                <c:pt idx="500">
                  <c:v>0.18297010094983446</c:v>
                </c:pt>
                <c:pt idx="501">
                  <c:v>0.18297010094983446</c:v>
                </c:pt>
                <c:pt idx="502">
                  <c:v>0.18297010094983446</c:v>
                </c:pt>
                <c:pt idx="503">
                  <c:v>0.18297010094983446</c:v>
                </c:pt>
                <c:pt idx="504">
                  <c:v>0.18297010094983446</c:v>
                </c:pt>
                <c:pt idx="505">
                  <c:v>0.18297010094983446</c:v>
                </c:pt>
                <c:pt idx="506">
                  <c:v>0.18297010094983446</c:v>
                </c:pt>
                <c:pt idx="507">
                  <c:v>0.18297010094983446</c:v>
                </c:pt>
                <c:pt idx="508">
                  <c:v>0.18297010094983446</c:v>
                </c:pt>
                <c:pt idx="509">
                  <c:v>0.18297010094983446</c:v>
                </c:pt>
                <c:pt idx="510">
                  <c:v>0.18297010094983446</c:v>
                </c:pt>
                <c:pt idx="511">
                  <c:v>0.18871126579197695</c:v>
                </c:pt>
                <c:pt idx="512">
                  <c:v>0.18871126579197695</c:v>
                </c:pt>
                <c:pt idx="513">
                  <c:v>0.18871126579197695</c:v>
                </c:pt>
                <c:pt idx="514">
                  <c:v>0.18871126579197695</c:v>
                </c:pt>
                <c:pt idx="515">
                  <c:v>0.18871126579197695</c:v>
                </c:pt>
                <c:pt idx="516">
                  <c:v>0.18871126579197695</c:v>
                </c:pt>
                <c:pt idx="517">
                  <c:v>0.18871126579197695</c:v>
                </c:pt>
                <c:pt idx="518">
                  <c:v>0.18871126579197695</c:v>
                </c:pt>
                <c:pt idx="519">
                  <c:v>0.18871126579197695</c:v>
                </c:pt>
                <c:pt idx="520">
                  <c:v>0.18871126579197695</c:v>
                </c:pt>
                <c:pt idx="521">
                  <c:v>0.18871126579197695</c:v>
                </c:pt>
                <c:pt idx="522">
                  <c:v>0.18871126579197695</c:v>
                </c:pt>
                <c:pt idx="523">
                  <c:v>0.18871126579197695</c:v>
                </c:pt>
                <c:pt idx="524">
                  <c:v>0.18871126579197695</c:v>
                </c:pt>
                <c:pt idx="525">
                  <c:v>0.18871126579197695</c:v>
                </c:pt>
                <c:pt idx="526">
                  <c:v>0.18871126579197695</c:v>
                </c:pt>
                <c:pt idx="527">
                  <c:v>0.18871126579197695</c:v>
                </c:pt>
                <c:pt idx="528">
                  <c:v>0.18871126579197695</c:v>
                </c:pt>
                <c:pt idx="529">
                  <c:v>0.18871126579197695</c:v>
                </c:pt>
                <c:pt idx="530">
                  <c:v>0.18871126579197695</c:v>
                </c:pt>
                <c:pt idx="531">
                  <c:v>0.18871126579197695</c:v>
                </c:pt>
                <c:pt idx="532">
                  <c:v>0.19589655007815951</c:v>
                </c:pt>
                <c:pt idx="533">
                  <c:v>0.19589655007815951</c:v>
                </c:pt>
                <c:pt idx="534">
                  <c:v>0.19589655007815951</c:v>
                </c:pt>
                <c:pt idx="535">
                  <c:v>0.19589655007815951</c:v>
                </c:pt>
                <c:pt idx="536">
                  <c:v>0.19589655007815951</c:v>
                </c:pt>
                <c:pt idx="537">
                  <c:v>0.19589655007815951</c:v>
                </c:pt>
                <c:pt idx="538">
                  <c:v>0.19589655007815951</c:v>
                </c:pt>
                <c:pt idx="539">
                  <c:v>0.19589655007815951</c:v>
                </c:pt>
                <c:pt idx="540">
                  <c:v>0.19589655007815951</c:v>
                </c:pt>
                <c:pt idx="541">
                  <c:v>0.19589655007815951</c:v>
                </c:pt>
                <c:pt idx="542">
                  <c:v>0.19589655007815951</c:v>
                </c:pt>
                <c:pt idx="543">
                  <c:v>0.19589655007815951</c:v>
                </c:pt>
                <c:pt idx="544">
                  <c:v>0.19589655007815951</c:v>
                </c:pt>
                <c:pt idx="545">
                  <c:v>0.19589655007815951</c:v>
                </c:pt>
                <c:pt idx="546">
                  <c:v>0.19589655007815951</c:v>
                </c:pt>
                <c:pt idx="547">
                  <c:v>0.19589655007815951</c:v>
                </c:pt>
                <c:pt idx="548">
                  <c:v>0.19589655007815951</c:v>
                </c:pt>
                <c:pt idx="549">
                  <c:v>0.19589655007815951</c:v>
                </c:pt>
                <c:pt idx="550">
                  <c:v>0.19589655007815951</c:v>
                </c:pt>
                <c:pt idx="551">
                  <c:v>0.19589655007815951</c:v>
                </c:pt>
                <c:pt idx="552">
                  <c:v>0.19589655007815951</c:v>
                </c:pt>
                <c:pt idx="553">
                  <c:v>0.19589655007815951</c:v>
                </c:pt>
                <c:pt idx="554">
                  <c:v>0.19589655007815951</c:v>
                </c:pt>
                <c:pt idx="555">
                  <c:v>0.19589655007815951</c:v>
                </c:pt>
                <c:pt idx="556">
                  <c:v>0.19730176544234937</c:v>
                </c:pt>
                <c:pt idx="557">
                  <c:v>0.19730176544234937</c:v>
                </c:pt>
                <c:pt idx="558">
                  <c:v>0.19730176544234937</c:v>
                </c:pt>
                <c:pt idx="559">
                  <c:v>0.19730176544234937</c:v>
                </c:pt>
                <c:pt idx="560">
                  <c:v>0.19730176544234937</c:v>
                </c:pt>
                <c:pt idx="561">
                  <c:v>0.19730176544234937</c:v>
                </c:pt>
                <c:pt idx="562">
                  <c:v>0.19730176544234937</c:v>
                </c:pt>
                <c:pt idx="563">
                  <c:v>0.19730176544234937</c:v>
                </c:pt>
                <c:pt idx="564">
                  <c:v>0.19730176544234937</c:v>
                </c:pt>
                <c:pt idx="565">
                  <c:v>0.19730176544234937</c:v>
                </c:pt>
                <c:pt idx="566">
                  <c:v>0.19730176544234937</c:v>
                </c:pt>
                <c:pt idx="567">
                  <c:v>0.19730176544234937</c:v>
                </c:pt>
                <c:pt idx="568">
                  <c:v>0.19730176544234937</c:v>
                </c:pt>
                <c:pt idx="569">
                  <c:v>0.19730176544234937</c:v>
                </c:pt>
                <c:pt idx="570">
                  <c:v>0.19730176544234937</c:v>
                </c:pt>
                <c:pt idx="571">
                  <c:v>0.19730176544234937</c:v>
                </c:pt>
                <c:pt idx="572">
                  <c:v>0.19730176544234937</c:v>
                </c:pt>
                <c:pt idx="573">
                  <c:v>0.19730176544234937</c:v>
                </c:pt>
                <c:pt idx="574">
                  <c:v>0.19730176544234937</c:v>
                </c:pt>
                <c:pt idx="575">
                  <c:v>0.19730176544234937</c:v>
                </c:pt>
                <c:pt idx="576">
                  <c:v>0.19730176544234937</c:v>
                </c:pt>
                <c:pt idx="577">
                  <c:v>0.19730176544234937</c:v>
                </c:pt>
                <c:pt idx="578">
                  <c:v>0.19730176544234937</c:v>
                </c:pt>
                <c:pt idx="579">
                  <c:v>0.19730176544234937</c:v>
                </c:pt>
                <c:pt idx="580">
                  <c:v>0.19730176544234937</c:v>
                </c:pt>
                <c:pt idx="581">
                  <c:v>0.19730176544234937</c:v>
                </c:pt>
                <c:pt idx="582">
                  <c:v>0.19730176544234937</c:v>
                </c:pt>
                <c:pt idx="583">
                  <c:v>0.19730176544234937</c:v>
                </c:pt>
                <c:pt idx="584">
                  <c:v>0.19730176544234937</c:v>
                </c:pt>
                <c:pt idx="585">
                  <c:v>0.19730176544234937</c:v>
                </c:pt>
                <c:pt idx="586">
                  <c:v>0.19730176544234937</c:v>
                </c:pt>
                <c:pt idx="587">
                  <c:v>0.19730176544234937</c:v>
                </c:pt>
                <c:pt idx="588">
                  <c:v>0.19730176544234937</c:v>
                </c:pt>
                <c:pt idx="589">
                  <c:v>0.19730176544234937</c:v>
                </c:pt>
                <c:pt idx="590">
                  <c:v>0.19730176544234937</c:v>
                </c:pt>
                <c:pt idx="591">
                  <c:v>0.19730176544234937</c:v>
                </c:pt>
                <c:pt idx="592">
                  <c:v>0.19730176544234937</c:v>
                </c:pt>
                <c:pt idx="593">
                  <c:v>0.19730176544234937</c:v>
                </c:pt>
                <c:pt idx="594">
                  <c:v>0.19730176544234937</c:v>
                </c:pt>
                <c:pt idx="595">
                  <c:v>0.19730176544234937</c:v>
                </c:pt>
                <c:pt idx="596">
                  <c:v>0.19730176544234937</c:v>
                </c:pt>
                <c:pt idx="597">
                  <c:v>0.19730176544234937</c:v>
                </c:pt>
                <c:pt idx="598">
                  <c:v>0.19730176544234937</c:v>
                </c:pt>
                <c:pt idx="599">
                  <c:v>0.19730176544234937</c:v>
                </c:pt>
                <c:pt idx="600">
                  <c:v>0.22569204763926123</c:v>
                </c:pt>
                <c:pt idx="601">
                  <c:v>0.22569204763926123</c:v>
                </c:pt>
                <c:pt idx="602">
                  <c:v>0.22569204763926123</c:v>
                </c:pt>
                <c:pt idx="603">
                  <c:v>0.22569204763926123</c:v>
                </c:pt>
                <c:pt idx="604">
                  <c:v>0.22569204763926123</c:v>
                </c:pt>
                <c:pt idx="605">
                  <c:v>0.22569204763926123</c:v>
                </c:pt>
                <c:pt idx="606">
                  <c:v>0.22569204763926123</c:v>
                </c:pt>
                <c:pt idx="607">
                  <c:v>0.22569204763926123</c:v>
                </c:pt>
                <c:pt idx="608">
                  <c:v>0.22569204763926123</c:v>
                </c:pt>
                <c:pt idx="609">
                  <c:v>0.22569204763926123</c:v>
                </c:pt>
                <c:pt idx="610">
                  <c:v>0.22569204763926123</c:v>
                </c:pt>
                <c:pt idx="611">
                  <c:v>0.22569204763926123</c:v>
                </c:pt>
                <c:pt idx="612">
                  <c:v>0.22569204763926123</c:v>
                </c:pt>
                <c:pt idx="613">
                  <c:v>0.22569204763926123</c:v>
                </c:pt>
                <c:pt idx="614">
                  <c:v>0.22569204763926123</c:v>
                </c:pt>
                <c:pt idx="615">
                  <c:v>0.22569204763926123</c:v>
                </c:pt>
                <c:pt idx="616">
                  <c:v>0.22569204763926123</c:v>
                </c:pt>
                <c:pt idx="617">
                  <c:v>0.22569204763926123</c:v>
                </c:pt>
                <c:pt idx="618">
                  <c:v>0.22569204763926123</c:v>
                </c:pt>
                <c:pt idx="619">
                  <c:v>0.22569204763926123</c:v>
                </c:pt>
                <c:pt idx="620">
                  <c:v>0.22569204763926123</c:v>
                </c:pt>
                <c:pt idx="621">
                  <c:v>0.22569204763926123</c:v>
                </c:pt>
                <c:pt idx="622">
                  <c:v>0.22569204763926123</c:v>
                </c:pt>
                <c:pt idx="623">
                  <c:v>0.23582518383434062</c:v>
                </c:pt>
                <c:pt idx="624">
                  <c:v>0.23582518383434062</c:v>
                </c:pt>
                <c:pt idx="625">
                  <c:v>0.23582518383434062</c:v>
                </c:pt>
                <c:pt idx="626">
                  <c:v>0.23582518383434062</c:v>
                </c:pt>
                <c:pt idx="627">
                  <c:v>0.23582518383434062</c:v>
                </c:pt>
                <c:pt idx="628">
                  <c:v>0.23582518383434062</c:v>
                </c:pt>
                <c:pt idx="629">
                  <c:v>0.23582518383434062</c:v>
                </c:pt>
                <c:pt idx="630">
                  <c:v>0.23582518383434062</c:v>
                </c:pt>
                <c:pt idx="631">
                  <c:v>0.23582518383434062</c:v>
                </c:pt>
                <c:pt idx="632">
                  <c:v>0.23582518383434062</c:v>
                </c:pt>
                <c:pt idx="633">
                  <c:v>0.23582518383434062</c:v>
                </c:pt>
                <c:pt idx="634">
                  <c:v>0.23582518383434062</c:v>
                </c:pt>
                <c:pt idx="635">
                  <c:v>0.23582518383434062</c:v>
                </c:pt>
                <c:pt idx="636">
                  <c:v>0.23582518383434062</c:v>
                </c:pt>
                <c:pt idx="637">
                  <c:v>0.23582518383434062</c:v>
                </c:pt>
                <c:pt idx="638">
                  <c:v>0.23582518383434062</c:v>
                </c:pt>
                <c:pt idx="639">
                  <c:v>0.23582518383434062</c:v>
                </c:pt>
                <c:pt idx="640">
                  <c:v>0.23582518383434062</c:v>
                </c:pt>
                <c:pt idx="641">
                  <c:v>0.24146148721817909</c:v>
                </c:pt>
                <c:pt idx="642">
                  <c:v>0.24146148721817909</c:v>
                </c:pt>
                <c:pt idx="643">
                  <c:v>0.24146148721817909</c:v>
                </c:pt>
                <c:pt idx="644">
                  <c:v>0.24146148721817909</c:v>
                </c:pt>
                <c:pt idx="645">
                  <c:v>0.24146148721817909</c:v>
                </c:pt>
                <c:pt idx="646">
                  <c:v>0.24146148721817909</c:v>
                </c:pt>
                <c:pt idx="647">
                  <c:v>0.24146148721817909</c:v>
                </c:pt>
                <c:pt idx="648">
                  <c:v>0.24146148721817909</c:v>
                </c:pt>
                <c:pt idx="649">
                  <c:v>0.24146148721817909</c:v>
                </c:pt>
                <c:pt idx="650">
                  <c:v>0.24146148721817909</c:v>
                </c:pt>
                <c:pt idx="651">
                  <c:v>0.24146148721817909</c:v>
                </c:pt>
                <c:pt idx="652">
                  <c:v>0.24146148721817909</c:v>
                </c:pt>
                <c:pt idx="653">
                  <c:v>0.24146148721817909</c:v>
                </c:pt>
                <c:pt idx="654">
                  <c:v>0.24146148721817909</c:v>
                </c:pt>
                <c:pt idx="655">
                  <c:v>0.24146148721817909</c:v>
                </c:pt>
                <c:pt idx="656">
                  <c:v>0.24146148721817909</c:v>
                </c:pt>
                <c:pt idx="657">
                  <c:v>0.24146148721817909</c:v>
                </c:pt>
                <c:pt idx="658">
                  <c:v>0.24146148721817909</c:v>
                </c:pt>
                <c:pt idx="659">
                  <c:v>0.24146148721817909</c:v>
                </c:pt>
                <c:pt idx="660">
                  <c:v>0.24146148721817909</c:v>
                </c:pt>
                <c:pt idx="661">
                  <c:v>0.24146148721817909</c:v>
                </c:pt>
                <c:pt idx="662">
                  <c:v>0.24146148721817909</c:v>
                </c:pt>
                <c:pt idx="663">
                  <c:v>0.24146148721817909</c:v>
                </c:pt>
                <c:pt idx="664">
                  <c:v>0.24146148721817909</c:v>
                </c:pt>
                <c:pt idx="665">
                  <c:v>0.25937232705691404</c:v>
                </c:pt>
                <c:pt idx="666">
                  <c:v>0.25937232705691404</c:v>
                </c:pt>
                <c:pt idx="667">
                  <c:v>0.25937232705691404</c:v>
                </c:pt>
                <c:pt idx="668">
                  <c:v>0.25937232705691404</c:v>
                </c:pt>
                <c:pt idx="669">
                  <c:v>0.25937232705691404</c:v>
                </c:pt>
                <c:pt idx="670">
                  <c:v>0.25937232705691404</c:v>
                </c:pt>
                <c:pt idx="671">
                  <c:v>0.25937232705691404</c:v>
                </c:pt>
                <c:pt idx="672">
                  <c:v>0.25937232705691404</c:v>
                </c:pt>
                <c:pt idx="673">
                  <c:v>0.25937232705691404</c:v>
                </c:pt>
                <c:pt idx="674">
                  <c:v>0.25937232705691404</c:v>
                </c:pt>
                <c:pt idx="675">
                  <c:v>0.25937232705691404</c:v>
                </c:pt>
                <c:pt idx="676">
                  <c:v>0.25937232705691404</c:v>
                </c:pt>
                <c:pt idx="677">
                  <c:v>0.25937232705691404</c:v>
                </c:pt>
                <c:pt idx="678">
                  <c:v>0.25937232705691404</c:v>
                </c:pt>
                <c:pt idx="679">
                  <c:v>0.25937232705691404</c:v>
                </c:pt>
                <c:pt idx="680">
                  <c:v>0.25937232705691404</c:v>
                </c:pt>
                <c:pt idx="681">
                  <c:v>0.25937232705691404</c:v>
                </c:pt>
                <c:pt idx="682">
                  <c:v>0.25937232705691404</c:v>
                </c:pt>
                <c:pt idx="683">
                  <c:v>0.25937232705691404</c:v>
                </c:pt>
                <c:pt idx="684">
                  <c:v>0.25937232705691404</c:v>
                </c:pt>
                <c:pt idx="685">
                  <c:v>0.26829069832177799</c:v>
                </c:pt>
                <c:pt idx="686">
                  <c:v>0.26829069832177799</c:v>
                </c:pt>
                <c:pt idx="687">
                  <c:v>0.26829069832177799</c:v>
                </c:pt>
                <c:pt idx="688">
                  <c:v>0.26829069832177799</c:v>
                </c:pt>
                <c:pt idx="689">
                  <c:v>0.26829069832177799</c:v>
                </c:pt>
                <c:pt idx="690">
                  <c:v>0.26829069832177799</c:v>
                </c:pt>
                <c:pt idx="691">
                  <c:v>0.26829069832177799</c:v>
                </c:pt>
                <c:pt idx="692">
                  <c:v>0.26829069832177799</c:v>
                </c:pt>
                <c:pt idx="693">
                  <c:v>0.26829069832177799</c:v>
                </c:pt>
                <c:pt idx="694">
                  <c:v>0.26829069832177799</c:v>
                </c:pt>
                <c:pt idx="695">
                  <c:v>0.26829069832177799</c:v>
                </c:pt>
                <c:pt idx="696">
                  <c:v>0.26829069832177799</c:v>
                </c:pt>
                <c:pt idx="697">
                  <c:v>0.26829069832177799</c:v>
                </c:pt>
                <c:pt idx="698">
                  <c:v>0.26829069832177799</c:v>
                </c:pt>
                <c:pt idx="699">
                  <c:v>0.26829069832177799</c:v>
                </c:pt>
                <c:pt idx="700">
                  <c:v>0.26829069832177799</c:v>
                </c:pt>
                <c:pt idx="701">
                  <c:v>0.26829069832177799</c:v>
                </c:pt>
                <c:pt idx="702">
                  <c:v>0.26829069832177799</c:v>
                </c:pt>
                <c:pt idx="703">
                  <c:v>0.26829069832177799</c:v>
                </c:pt>
                <c:pt idx="704">
                  <c:v>0.26829069832177799</c:v>
                </c:pt>
                <c:pt idx="705">
                  <c:v>0.26829069832177799</c:v>
                </c:pt>
                <c:pt idx="706">
                  <c:v>0.26829069832177799</c:v>
                </c:pt>
                <c:pt idx="707">
                  <c:v>0.26829069832177799</c:v>
                </c:pt>
                <c:pt idx="708">
                  <c:v>0.26829069832177799</c:v>
                </c:pt>
                <c:pt idx="709">
                  <c:v>0.27225580214011225</c:v>
                </c:pt>
                <c:pt idx="710">
                  <c:v>0.27225580214011225</c:v>
                </c:pt>
                <c:pt idx="711">
                  <c:v>0.27225580214011225</c:v>
                </c:pt>
                <c:pt idx="712">
                  <c:v>0.27225580214011225</c:v>
                </c:pt>
                <c:pt idx="713">
                  <c:v>0.27225580214011225</c:v>
                </c:pt>
                <c:pt idx="714">
                  <c:v>0.27225580214011225</c:v>
                </c:pt>
                <c:pt idx="715">
                  <c:v>0.27225580214011225</c:v>
                </c:pt>
                <c:pt idx="716">
                  <c:v>0.27225580214011225</c:v>
                </c:pt>
                <c:pt idx="717">
                  <c:v>0.27225580214011225</c:v>
                </c:pt>
                <c:pt idx="718">
                  <c:v>0.30021933650728244</c:v>
                </c:pt>
                <c:pt idx="719">
                  <c:v>0.30021933650728244</c:v>
                </c:pt>
                <c:pt idx="720">
                  <c:v>0.30021933650728244</c:v>
                </c:pt>
                <c:pt idx="721">
                  <c:v>0.30021933650728244</c:v>
                </c:pt>
                <c:pt idx="722">
                  <c:v>0.30021933650728244</c:v>
                </c:pt>
                <c:pt idx="723">
                  <c:v>0.30021933650728244</c:v>
                </c:pt>
                <c:pt idx="724">
                  <c:v>0.30021933650728244</c:v>
                </c:pt>
                <c:pt idx="725">
                  <c:v>0.30021933650728244</c:v>
                </c:pt>
                <c:pt idx="726">
                  <c:v>0.30021933650728244</c:v>
                </c:pt>
                <c:pt idx="727">
                  <c:v>0.30021933650728244</c:v>
                </c:pt>
                <c:pt idx="728">
                  <c:v>0.30021933650728244</c:v>
                </c:pt>
                <c:pt idx="729">
                  <c:v>0.30021933650728244</c:v>
                </c:pt>
                <c:pt idx="730">
                  <c:v>0.30021933650728244</c:v>
                </c:pt>
                <c:pt idx="731">
                  <c:v>0.30021933650728244</c:v>
                </c:pt>
                <c:pt idx="732">
                  <c:v>0.30021933650728244</c:v>
                </c:pt>
                <c:pt idx="733">
                  <c:v>0.30021933650728244</c:v>
                </c:pt>
                <c:pt idx="734">
                  <c:v>0.30021933650728244</c:v>
                </c:pt>
                <c:pt idx="735">
                  <c:v>0.30021933650728244</c:v>
                </c:pt>
                <c:pt idx="736">
                  <c:v>0.30021933650728244</c:v>
                </c:pt>
                <c:pt idx="737">
                  <c:v>0.30021933650728244</c:v>
                </c:pt>
                <c:pt idx="738">
                  <c:v>0.30021933650728244</c:v>
                </c:pt>
                <c:pt idx="739">
                  <c:v>0.30021933650728244</c:v>
                </c:pt>
                <c:pt idx="740">
                  <c:v>0.30021933650728244</c:v>
                </c:pt>
                <c:pt idx="741">
                  <c:v>0.30021933650728244</c:v>
                </c:pt>
                <c:pt idx="742">
                  <c:v>0.30021933650728244</c:v>
                </c:pt>
                <c:pt idx="743">
                  <c:v>0.30021933650728244</c:v>
                </c:pt>
                <c:pt idx="744">
                  <c:v>0.30021933650728244</c:v>
                </c:pt>
                <c:pt idx="745">
                  <c:v>0.30021933650728244</c:v>
                </c:pt>
                <c:pt idx="746">
                  <c:v>0.30021933650728244</c:v>
                </c:pt>
                <c:pt idx="747">
                  <c:v>0.30021933650728244</c:v>
                </c:pt>
                <c:pt idx="748">
                  <c:v>0.30021933650728244</c:v>
                </c:pt>
                <c:pt idx="749">
                  <c:v>0.30021933650728244</c:v>
                </c:pt>
                <c:pt idx="750">
                  <c:v>0.30021933650728244</c:v>
                </c:pt>
                <c:pt idx="751">
                  <c:v>0.30021933650728244</c:v>
                </c:pt>
                <c:pt idx="752">
                  <c:v>0.30021933650728244</c:v>
                </c:pt>
                <c:pt idx="753">
                  <c:v>0.30021933650728244</c:v>
                </c:pt>
                <c:pt idx="754">
                  <c:v>0.30021933650728244</c:v>
                </c:pt>
                <c:pt idx="755">
                  <c:v>0.30021933650728244</c:v>
                </c:pt>
                <c:pt idx="756">
                  <c:v>0.30021933650728244</c:v>
                </c:pt>
                <c:pt idx="757">
                  <c:v>0.30021933650728244</c:v>
                </c:pt>
                <c:pt idx="758">
                  <c:v>0.30021933650728244</c:v>
                </c:pt>
                <c:pt idx="759">
                  <c:v>0.30021933650728244</c:v>
                </c:pt>
                <c:pt idx="760">
                  <c:v>0.30021933650728244</c:v>
                </c:pt>
                <c:pt idx="761">
                  <c:v>0.30021933650728244</c:v>
                </c:pt>
                <c:pt idx="762">
                  <c:v>0.30021933650728244</c:v>
                </c:pt>
                <c:pt idx="763">
                  <c:v>0.30021933650728244</c:v>
                </c:pt>
                <c:pt idx="764">
                  <c:v>0.35063902399316493</c:v>
                </c:pt>
                <c:pt idx="765">
                  <c:v>0.35063902399316493</c:v>
                </c:pt>
                <c:pt idx="766">
                  <c:v>0.35063902399316493</c:v>
                </c:pt>
                <c:pt idx="767">
                  <c:v>0.35063902399316493</c:v>
                </c:pt>
                <c:pt idx="768">
                  <c:v>0.35063902399316493</c:v>
                </c:pt>
                <c:pt idx="769">
                  <c:v>0.35063902399316493</c:v>
                </c:pt>
                <c:pt idx="770">
                  <c:v>0.35063902399316493</c:v>
                </c:pt>
                <c:pt idx="771">
                  <c:v>0.35063902399316493</c:v>
                </c:pt>
                <c:pt idx="772">
                  <c:v>0.35063902399316493</c:v>
                </c:pt>
                <c:pt idx="773">
                  <c:v>0.35063902399316493</c:v>
                </c:pt>
                <c:pt idx="774">
                  <c:v>0.35063902399316493</c:v>
                </c:pt>
                <c:pt idx="775">
                  <c:v>0.35063902399316493</c:v>
                </c:pt>
                <c:pt idx="776">
                  <c:v>0.35063902399316493</c:v>
                </c:pt>
                <c:pt idx="777">
                  <c:v>0.35063902399316493</c:v>
                </c:pt>
                <c:pt idx="778">
                  <c:v>0.35063902399316493</c:v>
                </c:pt>
                <c:pt idx="779">
                  <c:v>0.35063902399316493</c:v>
                </c:pt>
                <c:pt idx="780">
                  <c:v>0.35063902399316493</c:v>
                </c:pt>
                <c:pt idx="781">
                  <c:v>0.35063902399316493</c:v>
                </c:pt>
                <c:pt idx="782">
                  <c:v>0.35063902399316493</c:v>
                </c:pt>
                <c:pt idx="783">
                  <c:v>0.35063902399316493</c:v>
                </c:pt>
                <c:pt idx="784">
                  <c:v>0.35063902399316493</c:v>
                </c:pt>
                <c:pt idx="785">
                  <c:v>0.35063902399316493</c:v>
                </c:pt>
                <c:pt idx="786">
                  <c:v>0.35063902399316493</c:v>
                </c:pt>
                <c:pt idx="787">
                  <c:v>0.35063902399316493</c:v>
                </c:pt>
                <c:pt idx="788">
                  <c:v>0.35063902399316493</c:v>
                </c:pt>
                <c:pt idx="789">
                  <c:v>0.35063902399316493</c:v>
                </c:pt>
                <c:pt idx="790">
                  <c:v>0.35063902399316493</c:v>
                </c:pt>
                <c:pt idx="791">
                  <c:v>0.35063902399316493</c:v>
                </c:pt>
                <c:pt idx="792">
                  <c:v>0.35063902399316493</c:v>
                </c:pt>
                <c:pt idx="793">
                  <c:v>0.35063902399316493</c:v>
                </c:pt>
                <c:pt idx="794">
                  <c:v>0.35063902399316493</c:v>
                </c:pt>
                <c:pt idx="795">
                  <c:v>0.35063902399316493</c:v>
                </c:pt>
                <c:pt idx="796">
                  <c:v>0.35063902399316493</c:v>
                </c:pt>
                <c:pt idx="797">
                  <c:v>0.35063902399316493</c:v>
                </c:pt>
                <c:pt idx="798">
                  <c:v>0.35063902399316493</c:v>
                </c:pt>
                <c:pt idx="799">
                  <c:v>0.35063902399316493</c:v>
                </c:pt>
                <c:pt idx="800">
                  <c:v>0.35063902399316493</c:v>
                </c:pt>
                <c:pt idx="801">
                  <c:v>0.36384618102071697</c:v>
                </c:pt>
                <c:pt idx="802">
                  <c:v>0.36384618102071697</c:v>
                </c:pt>
                <c:pt idx="803">
                  <c:v>0.36384618102071697</c:v>
                </c:pt>
                <c:pt idx="804">
                  <c:v>0.36384618102071697</c:v>
                </c:pt>
                <c:pt idx="805">
                  <c:v>0.36384618102071697</c:v>
                </c:pt>
                <c:pt idx="806">
                  <c:v>0.36384618102071697</c:v>
                </c:pt>
                <c:pt idx="807">
                  <c:v>0.36384618102071697</c:v>
                </c:pt>
                <c:pt idx="808">
                  <c:v>0.36384618102071697</c:v>
                </c:pt>
                <c:pt idx="809">
                  <c:v>0.36384618102071697</c:v>
                </c:pt>
                <c:pt idx="810">
                  <c:v>0.36384618102071697</c:v>
                </c:pt>
                <c:pt idx="811">
                  <c:v>0.36384618102071697</c:v>
                </c:pt>
                <c:pt idx="812">
                  <c:v>0.36384618102071697</c:v>
                </c:pt>
                <c:pt idx="813">
                  <c:v>0.36384618102071697</c:v>
                </c:pt>
                <c:pt idx="814">
                  <c:v>0.36384618102071697</c:v>
                </c:pt>
                <c:pt idx="815">
                  <c:v>0.36384618102071697</c:v>
                </c:pt>
                <c:pt idx="816">
                  <c:v>0.36384618102071697</c:v>
                </c:pt>
                <c:pt idx="817">
                  <c:v>0.36384618102071697</c:v>
                </c:pt>
                <c:pt idx="818">
                  <c:v>0.36384618102071697</c:v>
                </c:pt>
                <c:pt idx="819">
                  <c:v>0.43062425600201909</c:v>
                </c:pt>
                <c:pt idx="820">
                  <c:v>0.43062425600201909</c:v>
                </c:pt>
                <c:pt idx="821">
                  <c:v>0.43062425600201909</c:v>
                </c:pt>
                <c:pt idx="822">
                  <c:v>0.43062425600201909</c:v>
                </c:pt>
                <c:pt idx="823">
                  <c:v>0.43062425600201909</c:v>
                </c:pt>
                <c:pt idx="824">
                  <c:v>0.43062425600201909</c:v>
                </c:pt>
                <c:pt idx="825">
                  <c:v>0.43062425600201909</c:v>
                </c:pt>
                <c:pt idx="826">
                  <c:v>0.43062425600201909</c:v>
                </c:pt>
                <c:pt idx="827">
                  <c:v>0.43062425600201909</c:v>
                </c:pt>
                <c:pt idx="828">
                  <c:v>0.43062425600201909</c:v>
                </c:pt>
                <c:pt idx="829">
                  <c:v>0.43062425600201909</c:v>
                </c:pt>
                <c:pt idx="830">
                  <c:v>0.43062425600201909</c:v>
                </c:pt>
                <c:pt idx="831">
                  <c:v>0.43062425600201909</c:v>
                </c:pt>
                <c:pt idx="832">
                  <c:v>0.43062425600201909</c:v>
                </c:pt>
                <c:pt idx="833">
                  <c:v>0.43062425600201909</c:v>
                </c:pt>
                <c:pt idx="834">
                  <c:v>0.43062425600201909</c:v>
                </c:pt>
                <c:pt idx="835">
                  <c:v>0.43062425600201909</c:v>
                </c:pt>
                <c:pt idx="836">
                  <c:v>0.43062425600201909</c:v>
                </c:pt>
                <c:pt idx="837">
                  <c:v>0.43062425600201909</c:v>
                </c:pt>
                <c:pt idx="838">
                  <c:v>0.43062425600201909</c:v>
                </c:pt>
                <c:pt idx="839">
                  <c:v>0.43062425600201909</c:v>
                </c:pt>
                <c:pt idx="840">
                  <c:v>0.43062425600201909</c:v>
                </c:pt>
                <c:pt idx="841">
                  <c:v>0.43062425600201909</c:v>
                </c:pt>
                <c:pt idx="842">
                  <c:v>0.43062425600201909</c:v>
                </c:pt>
                <c:pt idx="843">
                  <c:v>0.43062425600201909</c:v>
                </c:pt>
                <c:pt idx="844">
                  <c:v>0.43062425600201909</c:v>
                </c:pt>
                <c:pt idx="845">
                  <c:v>0.43062425600201909</c:v>
                </c:pt>
                <c:pt idx="846">
                  <c:v>0.43062425600201909</c:v>
                </c:pt>
                <c:pt idx="847">
                  <c:v>0.43062425600201909</c:v>
                </c:pt>
                <c:pt idx="848">
                  <c:v>0.43062425600201909</c:v>
                </c:pt>
                <c:pt idx="849">
                  <c:v>0.43062425600201909</c:v>
                </c:pt>
                <c:pt idx="850">
                  <c:v>0.43062425600201909</c:v>
                </c:pt>
                <c:pt idx="851">
                  <c:v>0.43062425600201909</c:v>
                </c:pt>
                <c:pt idx="852">
                  <c:v>0.43062425600201909</c:v>
                </c:pt>
                <c:pt idx="853">
                  <c:v>0.43062425600201909</c:v>
                </c:pt>
                <c:pt idx="854">
                  <c:v>0.43062425600201909</c:v>
                </c:pt>
                <c:pt idx="855">
                  <c:v>0.43062425600201909</c:v>
                </c:pt>
                <c:pt idx="856">
                  <c:v>0.43062425600201909</c:v>
                </c:pt>
                <c:pt idx="857">
                  <c:v>0.43062425600201909</c:v>
                </c:pt>
                <c:pt idx="858">
                  <c:v>0.43062425600201909</c:v>
                </c:pt>
                <c:pt idx="859">
                  <c:v>0.43062425600201909</c:v>
                </c:pt>
                <c:pt idx="860">
                  <c:v>0.43062425600201909</c:v>
                </c:pt>
                <c:pt idx="861">
                  <c:v>0.43062425600201909</c:v>
                </c:pt>
                <c:pt idx="862">
                  <c:v>0.43062425600201909</c:v>
                </c:pt>
                <c:pt idx="863">
                  <c:v>0.43062425600201909</c:v>
                </c:pt>
                <c:pt idx="864">
                  <c:v>0.43062425600201909</c:v>
                </c:pt>
                <c:pt idx="865">
                  <c:v>0.43062425600201909</c:v>
                </c:pt>
                <c:pt idx="866">
                  <c:v>0.43062425600201909</c:v>
                </c:pt>
                <c:pt idx="867">
                  <c:v>0.43062425600201909</c:v>
                </c:pt>
                <c:pt idx="868">
                  <c:v>0.43062425600201909</c:v>
                </c:pt>
                <c:pt idx="869">
                  <c:v>0.43062425600201909</c:v>
                </c:pt>
                <c:pt idx="870">
                  <c:v>0.43062425600201909</c:v>
                </c:pt>
                <c:pt idx="871">
                  <c:v>0.43062425600201909</c:v>
                </c:pt>
                <c:pt idx="872">
                  <c:v>0.43062425600201909</c:v>
                </c:pt>
                <c:pt idx="873">
                  <c:v>0.43062425600201909</c:v>
                </c:pt>
                <c:pt idx="874">
                  <c:v>0.43062425600201909</c:v>
                </c:pt>
                <c:pt idx="875">
                  <c:v>0.43062425600201909</c:v>
                </c:pt>
                <c:pt idx="876">
                  <c:v>0.43062425600201909</c:v>
                </c:pt>
                <c:pt idx="877">
                  <c:v>0.43062425600201909</c:v>
                </c:pt>
                <c:pt idx="878">
                  <c:v>0.43062425600201909</c:v>
                </c:pt>
                <c:pt idx="879">
                  <c:v>0.43062425600201909</c:v>
                </c:pt>
                <c:pt idx="880">
                  <c:v>0.43062425600201909</c:v>
                </c:pt>
                <c:pt idx="881">
                  <c:v>0.43062425600201909</c:v>
                </c:pt>
                <c:pt idx="882">
                  <c:v>0.43062425600201909</c:v>
                </c:pt>
                <c:pt idx="883">
                  <c:v>0.43062425600201909</c:v>
                </c:pt>
                <c:pt idx="884">
                  <c:v>0.4317697118176706</c:v>
                </c:pt>
                <c:pt idx="885">
                  <c:v>0.4317697118176706</c:v>
                </c:pt>
                <c:pt idx="886">
                  <c:v>0.4317697118176706</c:v>
                </c:pt>
                <c:pt idx="887">
                  <c:v>0.4317697118176706</c:v>
                </c:pt>
                <c:pt idx="888">
                  <c:v>0.4317697118176706</c:v>
                </c:pt>
                <c:pt idx="889">
                  <c:v>0.4317697118176706</c:v>
                </c:pt>
                <c:pt idx="890">
                  <c:v>0.4317697118176706</c:v>
                </c:pt>
                <c:pt idx="891">
                  <c:v>0.4317697118176706</c:v>
                </c:pt>
                <c:pt idx="892">
                  <c:v>0.4317697118176706</c:v>
                </c:pt>
                <c:pt idx="893">
                  <c:v>0.4317697118176706</c:v>
                </c:pt>
                <c:pt idx="894">
                  <c:v>0.4317697118176706</c:v>
                </c:pt>
                <c:pt idx="895">
                  <c:v>0.4317697118176706</c:v>
                </c:pt>
                <c:pt idx="896">
                  <c:v>0.4317697118176706</c:v>
                </c:pt>
                <c:pt idx="897">
                  <c:v>0.4317697118176706</c:v>
                </c:pt>
                <c:pt idx="898">
                  <c:v>0.4317697118176706</c:v>
                </c:pt>
                <c:pt idx="899">
                  <c:v>0.4317697118176706</c:v>
                </c:pt>
                <c:pt idx="900">
                  <c:v>0.4317697118176706</c:v>
                </c:pt>
                <c:pt idx="901">
                  <c:v>0.4317697118176706</c:v>
                </c:pt>
                <c:pt idx="902">
                  <c:v>0.4317697118176706</c:v>
                </c:pt>
                <c:pt idx="903">
                  <c:v>0.4317697118176706</c:v>
                </c:pt>
                <c:pt idx="904">
                  <c:v>0.4317697118176706</c:v>
                </c:pt>
                <c:pt idx="905">
                  <c:v>0.4317697118176706</c:v>
                </c:pt>
                <c:pt idx="906">
                  <c:v>0.4317697118176706</c:v>
                </c:pt>
                <c:pt idx="907">
                  <c:v>0.4317697118176706</c:v>
                </c:pt>
                <c:pt idx="908">
                  <c:v>0.46208281319807182</c:v>
                </c:pt>
                <c:pt idx="909">
                  <c:v>0.46208281319807182</c:v>
                </c:pt>
                <c:pt idx="910">
                  <c:v>0.46208281319807182</c:v>
                </c:pt>
                <c:pt idx="911">
                  <c:v>0.46208281319807182</c:v>
                </c:pt>
                <c:pt idx="912">
                  <c:v>0.46208281319807182</c:v>
                </c:pt>
                <c:pt idx="913">
                  <c:v>0.46208281319807182</c:v>
                </c:pt>
                <c:pt idx="914">
                  <c:v>0.46208281319807182</c:v>
                </c:pt>
                <c:pt idx="915">
                  <c:v>0.46208281319807182</c:v>
                </c:pt>
                <c:pt idx="916">
                  <c:v>0.46208281319807182</c:v>
                </c:pt>
                <c:pt idx="917">
                  <c:v>0.46208281319807182</c:v>
                </c:pt>
                <c:pt idx="918">
                  <c:v>0.46208281319807182</c:v>
                </c:pt>
                <c:pt idx="919">
                  <c:v>0.46208281319807182</c:v>
                </c:pt>
                <c:pt idx="920">
                  <c:v>0.46208281319807182</c:v>
                </c:pt>
                <c:pt idx="921">
                  <c:v>0.46208281319807182</c:v>
                </c:pt>
                <c:pt idx="922">
                  <c:v>0.46208281319807182</c:v>
                </c:pt>
                <c:pt idx="923">
                  <c:v>0.46208281319807182</c:v>
                </c:pt>
                <c:pt idx="924">
                  <c:v>0.46208281319807182</c:v>
                </c:pt>
                <c:pt idx="925">
                  <c:v>0.46208281319807182</c:v>
                </c:pt>
                <c:pt idx="926">
                  <c:v>0.46208281319807182</c:v>
                </c:pt>
                <c:pt idx="927">
                  <c:v>0.46208281319807182</c:v>
                </c:pt>
                <c:pt idx="928">
                  <c:v>0.46208281319807182</c:v>
                </c:pt>
                <c:pt idx="929">
                  <c:v>0.46208281319807182</c:v>
                </c:pt>
                <c:pt idx="930">
                  <c:v>0.46208281319807182</c:v>
                </c:pt>
                <c:pt idx="931">
                  <c:v>0.46208281319807182</c:v>
                </c:pt>
                <c:pt idx="932">
                  <c:v>0.46208281319807182</c:v>
                </c:pt>
                <c:pt idx="933">
                  <c:v>0.46208281319807182</c:v>
                </c:pt>
                <c:pt idx="934">
                  <c:v>0.46208281319807182</c:v>
                </c:pt>
                <c:pt idx="935">
                  <c:v>0.46208281319807182</c:v>
                </c:pt>
                <c:pt idx="936">
                  <c:v>0.46208281319807182</c:v>
                </c:pt>
                <c:pt idx="937">
                  <c:v>0.46208281319807182</c:v>
                </c:pt>
                <c:pt idx="938">
                  <c:v>0.46208281319807182</c:v>
                </c:pt>
                <c:pt idx="939">
                  <c:v>0.46208281319807182</c:v>
                </c:pt>
                <c:pt idx="940">
                  <c:v>0.46208281319807182</c:v>
                </c:pt>
                <c:pt idx="941">
                  <c:v>0.46208281319807182</c:v>
                </c:pt>
                <c:pt idx="942">
                  <c:v>0.46208281319807182</c:v>
                </c:pt>
                <c:pt idx="943">
                  <c:v>0.46208281319807182</c:v>
                </c:pt>
                <c:pt idx="944">
                  <c:v>0.4645778216175121</c:v>
                </c:pt>
                <c:pt idx="945">
                  <c:v>0.4645778216175121</c:v>
                </c:pt>
                <c:pt idx="946">
                  <c:v>0.4645778216175121</c:v>
                </c:pt>
                <c:pt idx="947">
                  <c:v>0.4645778216175121</c:v>
                </c:pt>
                <c:pt idx="948">
                  <c:v>0.4645778216175121</c:v>
                </c:pt>
                <c:pt idx="949">
                  <c:v>0.4645778216175121</c:v>
                </c:pt>
                <c:pt idx="950">
                  <c:v>0.4645778216175121</c:v>
                </c:pt>
                <c:pt idx="951">
                  <c:v>0.4645778216175121</c:v>
                </c:pt>
                <c:pt idx="952">
                  <c:v>0.4645778216175121</c:v>
                </c:pt>
                <c:pt idx="953">
                  <c:v>0.4645778216175121</c:v>
                </c:pt>
                <c:pt idx="954">
                  <c:v>0.4645778216175121</c:v>
                </c:pt>
                <c:pt idx="955">
                  <c:v>0.4645778216175121</c:v>
                </c:pt>
                <c:pt idx="956">
                  <c:v>0.4645778216175121</c:v>
                </c:pt>
                <c:pt idx="957">
                  <c:v>0.4645778216175121</c:v>
                </c:pt>
                <c:pt idx="958">
                  <c:v>0.4896539550306297</c:v>
                </c:pt>
                <c:pt idx="959">
                  <c:v>0.4896539550306297</c:v>
                </c:pt>
                <c:pt idx="960">
                  <c:v>0.4896539550306297</c:v>
                </c:pt>
                <c:pt idx="961">
                  <c:v>0.4896539550306297</c:v>
                </c:pt>
                <c:pt idx="962">
                  <c:v>0.4896539550306297</c:v>
                </c:pt>
                <c:pt idx="963">
                  <c:v>0.4896539550306297</c:v>
                </c:pt>
                <c:pt idx="964">
                  <c:v>0.4896539550306297</c:v>
                </c:pt>
                <c:pt idx="965">
                  <c:v>0.4896539550306297</c:v>
                </c:pt>
                <c:pt idx="966">
                  <c:v>0.4896539550306297</c:v>
                </c:pt>
                <c:pt idx="967">
                  <c:v>0.4896539550306297</c:v>
                </c:pt>
                <c:pt idx="968">
                  <c:v>0.4896539550306297</c:v>
                </c:pt>
                <c:pt idx="969">
                  <c:v>0.4896539550306297</c:v>
                </c:pt>
                <c:pt idx="970">
                  <c:v>0.4896539550306297</c:v>
                </c:pt>
                <c:pt idx="971">
                  <c:v>0.4896539550306297</c:v>
                </c:pt>
                <c:pt idx="972">
                  <c:v>0.4896539550306297</c:v>
                </c:pt>
                <c:pt idx="973">
                  <c:v>0.4896539550306297</c:v>
                </c:pt>
                <c:pt idx="974">
                  <c:v>0.4896539550306297</c:v>
                </c:pt>
                <c:pt idx="975">
                  <c:v>0.4896539550306297</c:v>
                </c:pt>
                <c:pt idx="976">
                  <c:v>0.4896539550306297</c:v>
                </c:pt>
                <c:pt idx="977">
                  <c:v>0.4896539550306297</c:v>
                </c:pt>
                <c:pt idx="978">
                  <c:v>0.4896539550306297</c:v>
                </c:pt>
                <c:pt idx="979">
                  <c:v>0.4896539550306297</c:v>
                </c:pt>
                <c:pt idx="980">
                  <c:v>0.4896539550306297</c:v>
                </c:pt>
                <c:pt idx="981">
                  <c:v>0.4896539550306297</c:v>
                </c:pt>
                <c:pt idx="982">
                  <c:v>0.4896539550306297</c:v>
                </c:pt>
                <c:pt idx="983">
                  <c:v>0.4896539550306297</c:v>
                </c:pt>
                <c:pt idx="984">
                  <c:v>0.4896539550306297</c:v>
                </c:pt>
                <c:pt idx="985">
                  <c:v>0.4896539550306297</c:v>
                </c:pt>
                <c:pt idx="986">
                  <c:v>0.4896539550306297</c:v>
                </c:pt>
                <c:pt idx="987">
                  <c:v>0.4896539550306297</c:v>
                </c:pt>
                <c:pt idx="988">
                  <c:v>0.4896539550306297</c:v>
                </c:pt>
                <c:pt idx="989">
                  <c:v>0.4896539550306297</c:v>
                </c:pt>
                <c:pt idx="990">
                  <c:v>0.4896539550306297</c:v>
                </c:pt>
                <c:pt idx="991">
                  <c:v>0.4896539550306297</c:v>
                </c:pt>
                <c:pt idx="992">
                  <c:v>0.4896539550306297</c:v>
                </c:pt>
                <c:pt idx="993">
                  <c:v>0.4896539550306297</c:v>
                </c:pt>
                <c:pt idx="994">
                  <c:v>0.4896539550306297</c:v>
                </c:pt>
                <c:pt idx="995">
                  <c:v>0.4896539550306297</c:v>
                </c:pt>
                <c:pt idx="996">
                  <c:v>0.4896539550306297</c:v>
                </c:pt>
                <c:pt idx="997">
                  <c:v>0.4896539550306297</c:v>
                </c:pt>
                <c:pt idx="998">
                  <c:v>0.4896539550306297</c:v>
                </c:pt>
                <c:pt idx="999">
                  <c:v>0.4896539550306297</c:v>
                </c:pt>
                <c:pt idx="1000">
                  <c:v>0.4896539550306297</c:v>
                </c:pt>
                <c:pt idx="1001">
                  <c:v>0.4896539550306297</c:v>
                </c:pt>
                <c:pt idx="1002">
                  <c:v>0.4896539550306297</c:v>
                </c:pt>
                <c:pt idx="1003">
                  <c:v>0.4896539550306297</c:v>
                </c:pt>
                <c:pt idx="1004">
                  <c:v>0.4896539550306297</c:v>
                </c:pt>
                <c:pt idx="1005">
                  <c:v>0.4896539550306297</c:v>
                </c:pt>
                <c:pt idx="1006">
                  <c:v>0.4896539550306297</c:v>
                </c:pt>
                <c:pt idx="1007">
                  <c:v>0.4896539550306297</c:v>
                </c:pt>
                <c:pt idx="1008">
                  <c:v>0.4896539550306297</c:v>
                </c:pt>
                <c:pt idx="1009">
                  <c:v>0.4896539550306297</c:v>
                </c:pt>
                <c:pt idx="1010">
                  <c:v>0.4896539550306297</c:v>
                </c:pt>
                <c:pt idx="1011">
                  <c:v>0.4896539550306297</c:v>
                </c:pt>
                <c:pt idx="1012">
                  <c:v>0.4896539550306297</c:v>
                </c:pt>
                <c:pt idx="1013">
                  <c:v>0.4896539550306297</c:v>
                </c:pt>
                <c:pt idx="1014">
                  <c:v>0.4896539550306297</c:v>
                </c:pt>
                <c:pt idx="1015">
                  <c:v>0.4896539550306297</c:v>
                </c:pt>
                <c:pt idx="1016">
                  <c:v>0.4896539550306297</c:v>
                </c:pt>
                <c:pt idx="1017">
                  <c:v>0.4896539550306297</c:v>
                </c:pt>
                <c:pt idx="1018">
                  <c:v>0.4896539550306297</c:v>
                </c:pt>
                <c:pt idx="1019">
                  <c:v>0.4896539550306297</c:v>
                </c:pt>
                <c:pt idx="1020">
                  <c:v>0.4896539550306297</c:v>
                </c:pt>
                <c:pt idx="1021">
                  <c:v>0.4896539550306297</c:v>
                </c:pt>
                <c:pt idx="1022">
                  <c:v>0.4896539550306297</c:v>
                </c:pt>
                <c:pt idx="1023">
                  <c:v>0.4896539550306297</c:v>
                </c:pt>
                <c:pt idx="1024">
                  <c:v>0.4896539550306297</c:v>
                </c:pt>
                <c:pt idx="1025">
                  <c:v>0.4896539550306297</c:v>
                </c:pt>
                <c:pt idx="1026">
                  <c:v>0.52366078930930227</c:v>
                </c:pt>
                <c:pt idx="1027">
                  <c:v>0.52366078930930227</c:v>
                </c:pt>
                <c:pt idx="1028">
                  <c:v>0.52366078930930227</c:v>
                </c:pt>
                <c:pt idx="1029">
                  <c:v>0.52366078930930227</c:v>
                </c:pt>
                <c:pt idx="1030">
                  <c:v>0.52366078930930227</c:v>
                </c:pt>
                <c:pt idx="1031">
                  <c:v>0.52366078930930227</c:v>
                </c:pt>
                <c:pt idx="1032">
                  <c:v>0.52366078930930227</c:v>
                </c:pt>
                <c:pt idx="1033">
                  <c:v>0.52366078930930227</c:v>
                </c:pt>
                <c:pt idx="1034">
                  <c:v>0.52366078930930227</c:v>
                </c:pt>
                <c:pt idx="1035">
                  <c:v>0.52366078930930227</c:v>
                </c:pt>
                <c:pt idx="1036">
                  <c:v>0.52366078930930227</c:v>
                </c:pt>
                <c:pt idx="1037">
                  <c:v>0.52366078930930227</c:v>
                </c:pt>
                <c:pt idx="1038">
                  <c:v>0.52366078930930227</c:v>
                </c:pt>
                <c:pt idx="1039">
                  <c:v>0.52366078930930227</c:v>
                </c:pt>
                <c:pt idx="1040">
                  <c:v>0.52366078930930227</c:v>
                </c:pt>
                <c:pt idx="1041">
                  <c:v>0.52366078930930227</c:v>
                </c:pt>
                <c:pt idx="1042">
                  <c:v>0.52366078930930227</c:v>
                </c:pt>
                <c:pt idx="1043">
                  <c:v>0.52366078930930227</c:v>
                </c:pt>
                <c:pt idx="1044">
                  <c:v>0.52366078930930227</c:v>
                </c:pt>
                <c:pt idx="1045">
                  <c:v>0.52366078930930227</c:v>
                </c:pt>
                <c:pt idx="1046">
                  <c:v>0.52366078930930227</c:v>
                </c:pt>
                <c:pt idx="1047">
                  <c:v>0.52366078930930227</c:v>
                </c:pt>
                <c:pt idx="1048">
                  <c:v>0.52366078930930227</c:v>
                </c:pt>
                <c:pt idx="1049">
                  <c:v>0.52366078930930227</c:v>
                </c:pt>
                <c:pt idx="1050">
                  <c:v>0.52366078930930227</c:v>
                </c:pt>
                <c:pt idx="1051">
                  <c:v>0.52366078930930227</c:v>
                </c:pt>
                <c:pt idx="1052">
                  <c:v>0.52366078930930227</c:v>
                </c:pt>
                <c:pt idx="1053">
                  <c:v>0.52366078930930227</c:v>
                </c:pt>
                <c:pt idx="1054">
                  <c:v>0.52366078930930227</c:v>
                </c:pt>
                <c:pt idx="1055">
                  <c:v>0.52366078930930227</c:v>
                </c:pt>
                <c:pt idx="1056">
                  <c:v>0.52366078930930227</c:v>
                </c:pt>
                <c:pt idx="1057">
                  <c:v>0.52366078930930227</c:v>
                </c:pt>
                <c:pt idx="1058">
                  <c:v>0.52366078930930227</c:v>
                </c:pt>
                <c:pt idx="1059">
                  <c:v>0.52366078930930227</c:v>
                </c:pt>
                <c:pt idx="1060">
                  <c:v>0.52366078930930227</c:v>
                </c:pt>
                <c:pt idx="1061">
                  <c:v>0.52366078930930227</c:v>
                </c:pt>
                <c:pt idx="1062">
                  <c:v>0.56944789867148193</c:v>
                </c:pt>
                <c:pt idx="1063">
                  <c:v>0.56944789867148193</c:v>
                </c:pt>
                <c:pt idx="1064">
                  <c:v>0.56944789867148193</c:v>
                </c:pt>
                <c:pt idx="1065">
                  <c:v>0.56944789867148193</c:v>
                </c:pt>
                <c:pt idx="1066">
                  <c:v>0.56944789867148193</c:v>
                </c:pt>
                <c:pt idx="1067">
                  <c:v>0.56944789867148193</c:v>
                </c:pt>
                <c:pt idx="1068">
                  <c:v>0.56944789867148193</c:v>
                </c:pt>
                <c:pt idx="1069">
                  <c:v>0.56944789867148193</c:v>
                </c:pt>
                <c:pt idx="1070">
                  <c:v>0.56944789867148193</c:v>
                </c:pt>
                <c:pt idx="1071">
                  <c:v>0.56944789867148193</c:v>
                </c:pt>
                <c:pt idx="1072">
                  <c:v>0.56944789867148193</c:v>
                </c:pt>
                <c:pt idx="1073">
                  <c:v>0.56944789867148193</c:v>
                </c:pt>
                <c:pt idx="1074">
                  <c:v>0.56944789867148193</c:v>
                </c:pt>
                <c:pt idx="1075">
                  <c:v>0.56944789867148193</c:v>
                </c:pt>
                <c:pt idx="1076">
                  <c:v>0.56944789867148193</c:v>
                </c:pt>
                <c:pt idx="1077">
                  <c:v>0.56944789867148193</c:v>
                </c:pt>
                <c:pt idx="1078">
                  <c:v>0.56944789867148193</c:v>
                </c:pt>
                <c:pt idx="1079">
                  <c:v>0.56944789867148193</c:v>
                </c:pt>
                <c:pt idx="1080">
                  <c:v>0.56944789867148193</c:v>
                </c:pt>
                <c:pt idx="1081">
                  <c:v>0.56944789867148193</c:v>
                </c:pt>
                <c:pt idx="1082">
                  <c:v>0.56944789867148193</c:v>
                </c:pt>
                <c:pt idx="1083">
                  <c:v>0.56944789867148193</c:v>
                </c:pt>
                <c:pt idx="1084">
                  <c:v>0.56944789867148193</c:v>
                </c:pt>
                <c:pt idx="1085">
                  <c:v>0.56944789867148193</c:v>
                </c:pt>
                <c:pt idx="1086">
                  <c:v>0.56944789867148193</c:v>
                </c:pt>
                <c:pt idx="1087">
                  <c:v>0.57721973677694471</c:v>
                </c:pt>
                <c:pt idx="1088">
                  <c:v>0.57721973677694471</c:v>
                </c:pt>
                <c:pt idx="1089">
                  <c:v>0.57721973677694471</c:v>
                </c:pt>
                <c:pt idx="1090">
                  <c:v>0.57721973677694471</c:v>
                </c:pt>
                <c:pt idx="1091">
                  <c:v>0.57721973677694471</c:v>
                </c:pt>
                <c:pt idx="1092">
                  <c:v>0.57721973677694471</c:v>
                </c:pt>
                <c:pt idx="1093">
                  <c:v>0.57721973677694471</c:v>
                </c:pt>
                <c:pt idx="1094">
                  <c:v>0.57721973677694471</c:v>
                </c:pt>
                <c:pt idx="1095">
                  <c:v>0.57721973677694471</c:v>
                </c:pt>
                <c:pt idx="1096">
                  <c:v>0.57721973677694471</c:v>
                </c:pt>
                <c:pt idx="1097">
                  <c:v>0.57721973677694471</c:v>
                </c:pt>
                <c:pt idx="1098">
                  <c:v>0.57721973677694471</c:v>
                </c:pt>
                <c:pt idx="1099">
                  <c:v>0.57721973677694471</c:v>
                </c:pt>
                <c:pt idx="1100">
                  <c:v>0.57721973677694471</c:v>
                </c:pt>
                <c:pt idx="1101">
                  <c:v>0.57721973677694471</c:v>
                </c:pt>
                <c:pt idx="1102">
                  <c:v>0.58619389050707083</c:v>
                </c:pt>
                <c:pt idx="1103">
                  <c:v>0.58619389050707083</c:v>
                </c:pt>
                <c:pt idx="1104">
                  <c:v>0.58619389050707083</c:v>
                </c:pt>
                <c:pt idx="1105">
                  <c:v>0.58619389050707083</c:v>
                </c:pt>
                <c:pt idx="1106">
                  <c:v>0.58619389050707083</c:v>
                </c:pt>
                <c:pt idx="1107">
                  <c:v>0.58619389050707083</c:v>
                </c:pt>
                <c:pt idx="1108">
                  <c:v>0.58619389050707083</c:v>
                </c:pt>
                <c:pt idx="1109">
                  <c:v>0.58619389050707083</c:v>
                </c:pt>
                <c:pt idx="1110">
                  <c:v>0.58619389050707083</c:v>
                </c:pt>
                <c:pt idx="1111">
                  <c:v>0.59951285187486925</c:v>
                </c:pt>
                <c:pt idx="1112">
                  <c:v>0.59951285187486925</c:v>
                </c:pt>
                <c:pt idx="1113">
                  <c:v>0.59951285187486925</c:v>
                </c:pt>
                <c:pt idx="1114">
                  <c:v>0.59951285187486925</c:v>
                </c:pt>
                <c:pt idx="1115">
                  <c:v>0.59951285187486925</c:v>
                </c:pt>
                <c:pt idx="1116">
                  <c:v>0.59951285187486925</c:v>
                </c:pt>
                <c:pt idx="1117">
                  <c:v>0.59951285187486925</c:v>
                </c:pt>
                <c:pt idx="1118">
                  <c:v>0.59951285187486925</c:v>
                </c:pt>
                <c:pt idx="1119">
                  <c:v>0.59951285187486925</c:v>
                </c:pt>
                <c:pt idx="1120">
                  <c:v>0.59951285187486925</c:v>
                </c:pt>
                <c:pt idx="1121">
                  <c:v>0.59951285187486925</c:v>
                </c:pt>
                <c:pt idx="1122">
                  <c:v>0.59951285187486925</c:v>
                </c:pt>
                <c:pt idx="1123">
                  <c:v>0.59951285187486925</c:v>
                </c:pt>
                <c:pt idx="1124">
                  <c:v>0.59951285187486925</c:v>
                </c:pt>
                <c:pt idx="1125">
                  <c:v>0.59951285187486925</c:v>
                </c:pt>
                <c:pt idx="1126">
                  <c:v>0.59951285187486925</c:v>
                </c:pt>
                <c:pt idx="1127">
                  <c:v>0.59951285187486925</c:v>
                </c:pt>
                <c:pt idx="1128">
                  <c:v>0.59951285187486925</c:v>
                </c:pt>
                <c:pt idx="1129">
                  <c:v>0.59951285187486925</c:v>
                </c:pt>
                <c:pt idx="1130">
                  <c:v>0.59951285187486925</c:v>
                </c:pt>
                <c:pt idx="1131">
                  <c:v>0.59951285187486925</c:v>
                </c:pt>
                <c:pt idx="1132">
                  <c:v>0.59951285187486925</c:v>
                </c:pt>
                <c:pt idx="1133">
                  <c:v>0.59951285187486925</c:v>
                </c:pt>
                <c:pt idx="1134">
                  <c:v>0.59951285187486925</c:v>
                </c:pt>
                <c:pt idx="1135">
                  <c:v>0.59951285187486925</c:v>
                </c:pt>
                <c:pt idx="1136">
                  <c:v>0.59951285187486925</c:v>
                </c:pt>
                <c:pt idx="1137">
                  <c:v>0.59951285187486925</c:v>
                </c:pt>
                <c:pt idx="1138">
                  <c:v>0.6044614508318169</c:v>
                </c:pt>
                <c:pt idx="1139">
                  <c:v>0.6044614508318169</c:v>
                </c:pt>
                <c:pt idx="1140">
                  <c:v>0.6044614508318169</c:v>
                </c:pt>
                <c:pt idx="1141">
                  <c:v>0.6044614508318169</c:v>
                </c:pt>
                <c:pt idx="1142">
                  <c:v>0.6044614508318169</c:v>
                </c:pt>
                <c:pt idx="1143">
                  <c:v>0.6044614508318169</c:v>
                </c:pt>
                <c:pt idx="1144">
                  <c:v>0.6044614508318169</c:v>
                </c:pt>
                <c:pt idx="1145">
                  <c:v>0.6044614508318169</c:v>
                </c:pt>
                <c:pt idx="1146">
                  <c:v>0.6044614508318169</c:v>
                </c:pt>
                <c:pt idx="1147">
                  <c:v>0.6044614508318169</c:v>
                </c:pt>
                <c:pt idx="1148">
                  <c:v>0.6044614508318169</c:v>
                </c:pt>
                <c:pt idx="1149">
                  <c:v>0.6044614508318169</c:v>
                </c:pt>
                <c:pt idx="1150">
                  <c:v>0.6044614508318169</c:v>
                </c:pt>
                <c:pt idx="1151">
                  <c:v>0.6044614508318169</c:v>
                </c:pt>
                <c:pt idx="1152">
                  <c:v>0.71629882961994695</c:v>
                </c:pt>
                <c:pt idx="1153">
                  <c:v>0.71629882961994695</c:v>
                </c:pt>
                <c:pt idx="1154">
                  <c:v>0.71629882961994695</c:v>
                </c:pt>
                <c:pt idx="1155">
                  <c:v>0.71629882961994695</c:v>
                </c:pt>
                <c:pt idx="1156">
                  <c:v>0.71629882961994695</c:v>
                </c:pt>
                <c:pt idx="1157">
                  <c:v>0.71629882961994695</c:v>
                </c:pt>
                <c:pt idx="1158">
                  <c:v>0.71629882961994695</c:v>
                </c:pt>
                <c:pt idx="1159">
                  <c:v>0.71629882961994695</c:v>
                </c:pt>
                <c:pt idx="1160">
                  <c:v>0.71629882961994695</c:v>
                </c:pt>
                <c:pt idx="1161">
                  <c:v>0.71629882961994695</c:v>
                </c:pt>
                <c:pt idx="1162">
                  <c:v>0.71629882961994695</c:v>
                </c:pt>
                <c:pt idx="1163">
                  <c:v>0.71629882961994695</c:v>
                </c:pt>
                <c:pt idx="1164">
                  <c:v>0.71629882961994695</c:v>
                </c:pt>
                <c:pt idx="1165">
                  <c:v>0.71629882961994695</c:v>
                </c:pt>
                <c:pt idx="1166">
                  <c:v>0.71629882961994695</c:v>
                </c:pt>
                <c:pt idx="1167">
                  <c:v>0.71629882961994695</c:v>
                </c:pt>
                <c:pt idx="1168">
                  <c:v>0.71629882961994695</c:v>
                </c:pt>
                <c:pt idx="1169">
                  <c:v>0.71629882961994695</c:v>
                </c:pt>
                <c:pt idx="1170">
                  <c:v>0.71629882961994695</c:v>
                </c:pt>
                <c:pt idx="1171">
                  <c:v>0.71629882961994695</c:v>
                </c:pt>
                <c:pt idx="1172">
                  <c:v>0.71629882961994695</c:v>
                </c:pt>
                <c:pt idx="1173">
                  <c:v>0.71629882961994695</c:v>
                </c:pt>
                <c:pt idx="1174">
                  <c:v>0.71629882961994695</c:v>
                </c:pt>
                <c:pt idx="1175">
                  <c:v>0.71629882961994695</c:v>
                </c:pt>
                <c:pt idx="1176">
                  <c:v>0.71629882961994695</c:v>
                </c:pt>
                <c:pt idx="1177">
                  <c:v>0.71629882961994695</c:v>
                </c:pt>
                <c:pt idx="1178">
                  <c:v>0.71629882961994695</c:v>
                </c:pt>
                <c:pt idx="1179">
                  <c:v>0.71629882961994695</c:v>
                </c:pt>
                <c:pt idx="1180">
                  <c:v>0.71629882961994695</c:v>
                </c:pt>
                <c:pt idx="1181">
                  <c:v>0.71629882961994695</c:v>
                </c:pt>
                <c:pt idx="1182">
                  <c:v>0.71629882961994695</c:v>
                </c:pt>
                <c:pt idx="1183">
                  <c:v>0.71629882961994695</c:v>
                </c:pt>
                <c:pt idx="1184">
                  <c:v>0.71629882961994695</c:v>
                </c:pt>
                <c:pt idx="1185">
                  <c:v>0.71629882961994695</c:v>
                </c:pt>
                <c:pt idx="1186">
                  <c:v>0.71629882961994695</c:v>
                </c:pt>
                <c:pt idx="1187">
                  <c:v>0.71629882961994695</c:v>
                </c:pt>
                <c:pt idx="1188">
                  <c:v>0.71629882961994695</c:v>
                </c:pt>
                <c:pt idx="1189">
                  <c:v>0.71629882961994695</c:v>
                </c:pt>
                <c:pt idx="1190">
                  <c:v>0.71629882961994695</c:v>
                </c:pt>
                <c:pt idx="1191">
                  <c:v>0.71629882961994695</c:v>
                </c:pt>
                <c:pt idx="1192">
                  <c:v>0.71629882961994695</c:v>
                </c:pt>
                <c:pt idx="1193">
                  <c:v>0.71629882961994695</c:v>
                </c:pt>
                <c:pt idx="1194">
                  <c:v>0.71629882961994695</c:v>
                </c:pt>
                <c:pt idx="1195">
                  <c:v>0.71629882961994695</c:v>
                </c:pt>
                <c:pt idx="1196">
                  <c:v>0.71629882961994695</c:v>
                </c:pt>
                <c:pt idx="1197">
                  <c:v>0.71629882961994695</c:v>
                </c:pt>
                <c:pt idx="1198">
                  <c:v>0.71629882961994695</c:v>
                </c:pt>
                <c:pt idx="1199">
                  <c:v>0.71629882961994695</c:v>
                </c:pt>
                <c:pt idx="1200">
                  <c:v>0.71629882961994695</c:v>
                </c:pt>
                <c:pt idx="1201">
                  <c:v>0.71629882961994695</c:v>
                </c:pt>
                <c:pt idx="1202">
                  <c:v>0.71629882961994695</c:v>
                </c:pt>
                <c:pt idx="1203">
                  <c:v>0.71629882961994695</c:v>
                </c:pt>
                <c:pt idx="1204">
                  <c:v>0.71629882961994695</c:v>
                </c:pt>
                <c:pt idx="1205">
                  <c:v>0.71629882961994695</c:v>
                </c:pt>
                <c:pt idx="1206">
                  <c:v>0.71629882961994695</c:v>
                </c:pt>
                <c:pt idx="1207">
                  <c:v>0.71629882961994695</c:v>
                </c:pt>
                <c:pt idx="1208">
                  <c:v>0.71629882961994695</c:v>
                </c:pt>
                <c:pt idx="1209">
                  <c:v>0.71629882961994695</c:v>
                </c:pt>
                <c:pt idx="1210">
                  <c:v>0.71629882961994695</c:v>
                </c:pt>
                <c:pt idx="1211">
                  <c:v>0.71629882961994695</c:v>
                </c:pt>
                <c:pt idx="1212">
                  <c:v>0.71629882961994695</c:v>
                </c:pt>
                <c:pt idx="1213">
                  <c:v>0.71629882961994695</c:v>
                </c:pt>
                <c:pt idx="1214">
                  <c:v>0.71629882961994695</c:v>
                </c:pt>
                <c:pt idx="1215">
                  <c:v>0.71629882961994695</c:v>
                </c:pt>
                <c:pt idx="1216">
                  <c:v>0.71629882961994695</c:v>
                </c:pt>
                <c:pt idx="1217">
                  <c:v>0.71629882961994695</c:v>
                </c:pt>
                <c:pt idx="1218">
                  <c:v>0.71629882961994695</c:v>
                </c:pt>
                <c:pt idx="1219">
                  <c:v>0.71629882961994695</c:v>
                </c:pt>
                <c:pt idx="1220">
                  <c:v>0.71629882961994695</c:v>
                </c:pt>
                <c:pt idx="1221">
                  <c:v>0.71629882961994695</c:v>
                </c:pt>
                <c:pt idx="1222">
                  <c:v>0.71629882961994695</c:v>
                </c:pt>
                <c:pt idx="1223">
                  <c:v>0.71629882961994695</c:v>
                </c:pt>
                <c:pt idx="1224">
                  <c:v>0.71629882961994695</c:v>
                </c:pt>
                <c:pt idx="1225">
                  <c:v>0.71629882961994695</c:v>
                </c:pt>
                <c:pt idx="1226">
                  <c:v>0.71629882961994695</c:v>
                </c:pt>
                <c:pt idx="1227">
                  <c:v>0.71629882961994695</c:v>
                </c:pt>
                <c:pt idx="1228">
                  <c:v>0.71629882961994695</c:v>
                </c:pt>
                <c:pt idx="1229">
                  <c:v>0.71629882961994695</c:v>
                </c:pt>
                <c:pt idx="1230">
                  <c:v>0.71629882961994695</c:v>
                </c:pt>
                <c:pt idx="1231">
                  <c:v>0.71629882961994695</c:v>
                </c:pt>
                <c:pt idx="1232">
                  <c:v>0.71629882961994695</c:v>
                </c:pt>
                <c:pt idx="1233">
                  <c:v>0.71629882961994695</c:v>
                </c:pt>
                <c:pt idx="1234">
                  <c:v>0.71629882961994695</c:v>
                </c:pt>
                <c:pt idx="1235">
                  <c:v>0.71629882961994695</c:v>
                </c:pt>
                <c:pt idx="1236">
                  <c:v>0.71629882961994695</c:v>
                </c:pt>
                <c:pt idx="1237">
                  <c:v>0.71629882961994695</c:v>
                </c:pt>
                <c:pt idx="1238">
                  <c:v>0.71629882961994695</c:v>
                </c:pt>
                <c:pt idx="1239">
                  <c:v>0.71629882961994695</c:v>
                </c:pt>
                <c:pt idx="1240">
                  <c:v>0.71629882961994695</c:v>
                </c:pt>
                <c:pt idx="1241">
                  <c:v>0.71629882961994695</c:v>
                </c:pt>
                <c:pt idx="1242">
                  <c:v>0.71629882961994695</c:v>
                </c:pt>
                <c:pt idx="1243">
                  <c:v>0.71629882961994695</c:v>
                </c:pt>
                <c:pt idx="1244">
                  <c:v>0.71629882961994695</c:v>
                </c:pt>
                <c:pt idx="1245">
                  <c:v>0.71629882961994695</c:v>
                </c:pt>
                <c:pt idx="1246">
                  <c:v>0.71629882961994695</c:v>
                </c:pt>
                <c:pt idx="1247">
                  <c:v>0.71629882961994695</c:v>
                </c:pt>
                <c:pt idx="1248">
                  <c:v>0.71629882961994695</c:v>
                </c:pt>
                <c:pt idx="1249">
                  <c:v>0.71629882961994695</c:v>
                </c:pt>
                <c:pt idx="1250">
                  <c:v>0.71629882961994695</c:v>
                </c:pt>
                <c:pt idx="1251">
                  <c:v>0.71629882961994695</c:v>
                </c:pt>
                <c:pt idx="1252">
                  <c:v>0.71629882961994695</c:v>
                </c:pt>
                <c:pt idx="1253">
                  <c:v>0.71629882961994695</c:v>
                </c:pt>
                <c:pt idx="1254">
                  <c:v>0.71629882961994695</c:v>
                </c:pt>
                <c:pt idx="1255">
                  <c:v>0.71629882961994695</c:v>
                </c:pt>
                <c:pt idx="1256">
                  <c:v>0.71629882961994695</c:v>
                </c:pt>
                <c:pt idx="1257">
                  <c:v>0.71629882961994695</c:v>
                </c:pt>
                <c:pt idx="1258">
                  <c:v>0.71629882961994695</c:v>
                </c:pt>
                <c:pt idx="1259">
                  <c:v>0.71629882961994695</c:v>
                </c:pt>
                <c:pt idx="1260">
                  <c:v>0.71629882961994695</c:v>
                </c:pt>
                <c:pt idx="1261">
                  <c:v>0.71629882961994695</c:v>
                </c:pt>
                <c:pt idx="1262">
                  <c:v>0.71629882961994695</c:v>
                </c:pt>
                <c:pt idx="1263">
                  <c:v>0.71838588387283475</c:v>
                </c:pt>
                <c:pt idx="1264">
                  <c:v>0.71838588387283475</c:v>
                </c:pt>
                <c:pt idx="1265">
                  <c:v>0.71838588387283475</c:v>
                </c:pt>
                <c:pt idx="1266">
                  <c:v>0.71838588387283475</c:v>
                </c:pt>
                <c:pt idx="1267">
                  <c:v>0.71838588387283475</c:v>
                </c:pt>
                <c:pt idx="1268">
                  <c:v>0.71838588387283475</c:v>
                </c:pt>
                <c:pt idx="1269">
                  <c:v>0.71838588387283475</c:v>
                </c:pt>
                <c:pt idx="1270">
                  <c:v>0.71838588387283475</c:v>
                </c:pt>
                <c:pt idx="1271">
                  <c:v>0.71838588387283475</c:v>
                </c:pt>
                <c:pt idx="1272">
                  <c:v>0.71838588387283475</c:v>
                </c:pt>
                <c:pt idx="1273">
                  <c:v>0.71838588387283475</c:v>
                </c:pt>
                <c:pt idx="1274">
                  <c:v>0.71838588387283475</c:v>
                </c:pt>
                <c:pt idx="1275">
                  <c:v>0.71838588387283475</c:v>
                </c:pt>
                <c:pt idx="1276">
                  <c:v>0.71838588387283475</c:v>
                </c:pt>
                <c:pt idx="1277">
                  <c:v>0.7196938988898296</c:v>
                </c:pt>
                <c:pt idx="1278">
                  <c:v>0.7196938988898296</c:v>
                </c:pt>
                <c:pt idx="1279">
                  <c:v>0.7196938988898296</c:v>
                </c:pt>
                <c:pt idx="1280">
                  <c:v>0.7196938988898296</c:v>
                </c:pt>
                <c:pt idx="1281">
                  <c:v>0.7196938988898296</c:v>
                </c:pt>
                <c:pt idx="1282">
                  <c:v>0.7196938988898296</c:v>
                </c:pt>
                <c:pt idx="1283">
                  <c:v>0.7196938988898296</c:v>
                </c:pt>
                <c:pt idx="1284">
                  <c:v>0.7196938988898296</c:v>
                </c:pt>
                <c:pt idx="1285">
                  <c:v>0.7196938988898296</c:v>
                </c:pt>
                <c:pt idx="1286">
                  <c:v>0.7196938988898296</c:v>
                </c:pt>
                <c:pt idx="1287">
                  <c:v>0.7196938988898296</c:v>
                </c:pt>
                <c:pt idx="1288">
                  <c:v>0.7196938988898296</c:v>
                </c:pt>
                <c:pt idx="1289">
                  <c:v>0.7196938988898296</c:v>
                </c:pt>
                <c:pt idx="1290">
                  <c:v>0.7196938988898296</c:v>
                </c:pt>
                <c:pt idx="1291">
                  <c:v>0.7196938988898296</c:v>
                </c:pt>
                <c:pt idx="1292">
                  <c:v>0.7196938988898296</c:v>
                </c:pt>
                <c:pt idx="1293">
                  <c:v>0.7196938988898296</c:v>
                </c:pt>
                <c:pt idx="1294">
                  <c:v>0.7196938988898296</c:v>
                </c:pt>
                <c:pt idx="1295">
                  <c:v>0.7196938988898296</c:v>
                </c:pt>
                <c:pt idx="1296">
                  <c:v>0.7196938988898296</c:v>
                </c:pt>
                <c:pt idx="1297">
                  <c:v>0.72275247779522322</c:v>
                </c:pt>
                <c:pt idx="1298">
                  <c:v>0.72275247779522322</c:v>
                </c:pt>
                <c:pt idx="1299">
                  <c:v>0.72275247779522322</c:v>
                </c:pt>
                <c:pt idx="1300">
                  <c:v>0.72275247779522322</c:v>
                </c:pt>
                <c:pt idx="1301">
                  <c:v>0.72275247779522322</c:v>
                </c:pt>
                <c:pt idx="1302">
                  <c:v>0.72275247779522322</c:v>
                </c:pt>
                <c:pt idx="1303">
                  <c:v>0.72275247779522322</c:v>
                </c:pt>
                <c:pt idx="1304">
                  <c:v>0.72275247779522322</c:v>
                </c:pt>
                <c:pt idx="1305">
                  <c:v>0.72275247779522322</c:v>
                </c:pt>
                <c:pt idx="1306">
                  <c:v>0.72275247779522322</c:v>
                </c:pt>
                <c:pt idx="1307">
                  <c:v>0.72275247779522322</c:v>
                </c:pt>
                <c:pt idx="1308">
                  <c:v>0.72275247779522322</c:v>
                </c:pt>
                <c:pt idx="1309">
                  <c:v>0.72275247779522322</c:v>
                </c:pt>
                <c:pt idx="1310">
                  <c:v>0.72275247779522322</c:v>
                </c:pt>
                <c:pt idx="1311">
                  <c:v>0.72275247779522322</c:v>
                </c:pt>
                <c:pt idx="1312">
                  <c:v>0.72275247779522322</c:v>
                </c:pt>
                <c:pt idx="1313">
                  <c:v>0.72275247779522322</c:v>
                </c:pt>
                <c:pt idx="1314">
                  <c:v>0.72275247779522322</c:v>
                </c:pt>
                <c:pt idx="1315">
                  <c:v>0.72275247779522322</c:v>
                </c:pt>
                <c:pt idx="1316">
                  <c:v>0.72275247779522322</c:v>
                </c:pt>
                <c:pt idx="1317">
                  <c:v>0.72275247779522322</c:v>
                </c:pt>
                <c:pt idx="1318">
                  <c:v>0.72275247779522322</c:v>
                </c:pt>
                <c:pt idx="1319">
                  <c:v>0.7369747320447132</c:v>
                </c:pt>
                <c:pt idx="1320">
                  <c:v>0.7369747320447132</c:v>
                </c:pt>
                <c:pt idx="1321">
                  <c:v>0.7369747320447132</c:v>
                </c:pt>
                <c:pt idx="1322">
                  <c:v>0.7369747320447132</c:v>
                </c:pt>
                <c:pt idx="1323">
                  <c:v>0.7369747320447132</c:v>
                </c:pt>
                <c:pt idx="1324">
                  <c:v>0.7369747320447132</c:v>
                </c:pt>
                <c:pt idx="1325">
                  <c:v>0.7369747320447132</c:v>
                </c:pt>
                <c:pt idx="1326">
                  <c:v>0.7369747320447132</c:v>
                </c:pt>
                <c:pt idx="1327">
                  <c:v>0.7369747320447132</c:v>
                </c:pt>
                <c:pt idx="1328">
                  <c:v>0.7369747320447132</c:v>
                </c:pt>
                <c:pt idx="1329">
                  <c:v>0.7369747320447132</c:v>
                </c:pt>
                <c:pt idx="1330">
                  <c:v>0.7369747320447132</c:v>
                </c:pt>
                <c:pt idx="1331">
                  <c:v>0.7369747320447132</c:v>
                </c:pt>
                <c:pt idx="1332">
                  <c:v>0.7369747320447132</c:v>
                </c:pt>
                <c:pt idx="1333">
                  <c:v>0.7369747320447132</c:v>
                </c:pt>
                <c:pt idx="1334">
                  <c:v>0.7369747320447132</c:v>
                </c:pt>
                <c:pt idx="1335">
                  <c:v>0.7369747320447132</c:v>
                </c:pt>
                <c:pt idx="1336">
                  <c:v>0.7369747320447132</c:v>
                </c:pt>
                <c:pt idx="1337">
                  <c:v>0.7369747320447132</c:v>
                </c:pt>
                <c:pt idx="1338">
                  <c:v>0.7369747320447132</c:v>
                </c:pt>
                <c:pt idx="1339">
                  <c:v>0.7369747320447132</c:v>
                </c:pt>
                <c:pt idx="1340">
                  <c:v>0.74045239766873949</c:v>
                </c:pt>
                <c:pt idx="1341">
                  <c:v>0.74045239766873949</c:v>
                </c:pt>
                <c:pt idx="1342">
                  <c:v>0.74045239766873949</c:v>
                </c:pt>
                <c:pt idx="1343">
                  <c:v>0.74045239766873949</c:v>
                </c:pt>
                <c:pt idx="1344">
                  <c:v>0.74045239766873949</c:v>
                </c:pt>
                <c:pt idx="1345">
                  <c:v>0.74045239766873949</c:v>
                </c:pt>
                <c:pt idx="1346">
                  <c:v>0.74045239766873949</c:v>
                </c:pt>
                <c:pt idx="1347">
                  <c:v>0.74045239766873949</c:v>
                </c:pt>
                <c:pt idx="1348">
                  <c:v>0.74045239766873949</c:v>
                </c:pt>
                <c:pt idx="1349">
                  <c:v>0.74045239766873949</c:v>
                </c:pt>
                <c:pt idx="1350">
                  <c:v>0.74045239766873949</c:v>
                </c:pt>
                <c:pt idx="1351">
                  <c:v>0.74045239766873949</c:v>
                </c:pt>
                <c:pt idx="1352">
                  <c:v>0.74045239766873949</c:v>
                </c:pt>
                <c:pt idx="1353">
                  <c:v>0.74045239766873949</c:v>
                </c:pt>
                <c:pt idx="1354">
                  <c:v>0.74045239766873949</c:v>
                </c:pt>
                <c:pt idx="1355">
                  <c:v>0.74045239766873949</c:v>
                </c:pt>
                <c:pt idx="1356">
                  <c:v>0.74045239766873949</c:v>
                </c:pt>
                <c:pt idx="1357">
                  <c:v>0.74045239766873949</c:v>
                </c:pt>
                <c:pt idx="1358">
                  <c:v>0.74045239766873949</c:v>
                </c:pt>
                <c:pt idx="1359">
                  <c:v>0.74045239766873949</c:v>
                </c:pt>
                <c:pt idx="1360">
                  <c:v>0.74045239766873949</c:v>
                </c:pt>
                <c:pt idx="1361">
                  <c:v>0.74045239766873949</c:v>
                </c:pt>
                <c:pt idx="1362">
                  <c:v>0.74045239766873949</c:v>
                </c:pt>
                <c:pt idx="1363">
                  <c:v>0.74470491285852103</c:v>
                </c:pt>
                <c:pt idx="1364">
                  <c:v>0.74470491285852103</c:v>
                </c:pt>
                <c:pt idx="1365">
                  <c:v>0.74470491285852103</c:v>
                </c:pt>
                <c:pt idx="1366">
                  <c:v>0.74470491285852103</c:v>
                </c:pt>
                <c:pt idx="1367">
                  <c:v>0.74470491285852103</c:v>
                </c:pt>
                <c:pt idx="1368">
                  <c:v>0.74470491285852103</c:v>
                </c:pt>
                <c:pt idx="1369">
                  <c:v>0.74470491285852103</c:v>
                </c:pt>
                <c:pt idx="1370">
                  <c:v>0.74470491285852103</c:v>
                </c:pt>
                <c:pt idx="1371">
                  <c:v>0.74470491285852103</c:v>
                </c:pt>
                <c:pt idx="1372">
                  <c:v>0.74470491285852103</c:v>
                </c:pt>
                <c:pt idx="1373">
                  <c:v>0.74470491285852103</c:v>
                </c:pt>
                <c:pt idx="1374">
                  <c:v>0.74470491285852103</c:v>
                </c:pt>
                <c:pt idx="1375">
                  <c:v>0.74470491285852103</c:v>
                </c:pt>
                <c:pt idx="1376">
                  <c:v>0.74470491285852103</c:v>
                </c:pt>
                <c:pt idx="1377">
                  <c:v>0.74470491285852103</c:v>
                </c:pt>
                <c:pt idx="1378">
                  <c:v>0.74470491285852103</c:v>
                </c:pt>
                <c:pt idx="1379">
                  <c:v>0.74470491285852103</c:v>
                </c:pt>
                <c:pt idx="1380">
                  <c:v>0.74470491285852103</c:v>
                </c:pt>
                <c:pt idx="1381">
                  <c:v>0.74470491285852103</c:v>
                </c:pt>
                <c:pt idx="1382">
                  <c:v>0.77186259410091684</c:v>
                </c:pt>
                <c:pt idx="1383">
                  <c:v>0.77186259410091684</c:v>
                </c:pt>
                <c:pt idx="1384">
                  <c:v>0.77186259410091684</c:v>
                </c:pt>
                <c:pt idx="1385">
                  <c:v>0.77186259410091684</c:v>
                </c:pt>
                <c:pt idx="1386">
                  <c:v>0.77186259410091684</c:v>
                </c:pt>
                <c:pt idx="1387">
                  <c:v>0.77186259410091684</c:v>
                </c:pt>
                <c:pt idx="1388">
                  <c:v>0.77186259410091684</c:v>
                </c:pt>
                <c:pt idx="1389">
                  <c:v>0.77186259410091684</c:v>
                </c:pt>
                <c:pt idx="1390">
                  <c:v>0.77186259410091684</c:v>
                </c:pt>
                <c:pt idx="1391">
                  <c:v>0.77186259410091684</c:v>
                </c:pt>
                <c:pt idx="1392">
                  <c:v>0.77186259410091684</c:v>
                </c:pt>
                <c:pt idx="1393">
                  <c:v>0.77186259410091684</c:v>
                </c:pt>
                <c:pt idx="1394">
                  <c:v>0.77186259410091684</c:v>
                </c:pt>
                <c:pt idx="1395">
                  <c:v>0.77186259410091684</c:v>
                </c:pt>
                <c:pt idx="1396">
                  <c:v>0.77186259410091684</c:v>
                </c:pt>
                <c:pt idx="1397">
                  <c:v>0.77186259410091684</c:v>
                </c:pt>
                <c:pt idx="1398">
                  <c:v>0.77186259410091684</c:v>
                </c:pt>
                <c:pt idx="1399">
                  <c:v>0.77186259410091684</c:v>
                </c:pt>
                <c:pt idx="1400">
                  <c:v>0.77186259410091684</c:v>
                </c:pt>
                <c:pt idx="1401">
                  <c:v>0.77186259410091684</c:v>
                </c:pt>
                <c:pt idx="1402">
                  <c:v>0.77186259410091684</c:v>
                </c:pt>
                <c:pt idx="1403">
                  <c:v>0.77186259410091684</c:v>
                </c:pt>
                <c:pt idx="1404">
                  <c:v>0.77186259410091684</c:v>
                </c:pt>
                <c:pt idx="1405">
                  <c:v>0.77186259410091684</c:v>
                </c:pt>
                <c:pt idx="1406">
                  <c:v>0.77186259410091684</c:v>
                </c:pt>
                <c:pt idx="1407">
                  <c:v>0.77186259410091684</c:v>
                </c:pt>
                <c:pt idx="1408">
                  <c:v>0.78401598923640281</c:v>
                </c:pt>
                <c:pt idx="1409">
                  <c:v>0.78401598923640281</c:v>
                </c:pt>
                <c:pt idx="1410">
                  <c:v>0.78401598923640281</c:v>
                </c:pt>
                <c:pt idx="1411">
                  <c:v>0.78401598923640281</c:v>
                </c:pt>
                <c:pt idx="1412">
                  <c:v>0.78401598923640281</c:v>
                </c:pt>
                <c:pt idx="1413">
                  <c:v>0.78401598923640281</c:v>
                </c:pt>
                <c:pt idx="1414">
                  <c:v>0.78401598923640281</c:v>
                </c:pt>
                <c:pt idx="1415">
                  <c:v>0.78401598923640281</c:v>
                </c:pt>
                <c:pt idx="1416">
                  <c:v>0.78401598923640281</c:v>
                </c:pt>
                <c:pt idx="1417">
                  <c:v>0.78401598923640281</c:v>
                </c:pt>
                <c:pt idx="1418">
                  <c:v>0.78401598923640281</c:v>
                </c:pt>
                <c:pt idx="1419">
                  <c:v>0.78401598923640281</c:v>
                </c:pt>
                <c:pt idx="1420">
                  <c:v>0.78401598923640281</c:v>
                </c:pt>
                <c:pt idx="1421">
                  <c:v>0.78401598923640281</c:v>
                </c:pt>
                <c:pt idx="1422">
                  <c:v>0.78401598923640281</c:v>
                </c:pt>
                <c:pt idx="1423">
                  <c:v>0.78401598923640281</c:v>
                </c:pt>
                <c:pt idx="1424">
                  <c:v>0.79155452256762537</c:v>
                </c:pt>
                <c:pt idx="1425">
                  <c:v>0.79155452256762537</c:v>
                </c:pt>
                <c:pt idx="1426">
                  <c:v>0.79155452256762537</c:v>
                </c:pt>
                <c:pt idx="1427">
                  <c:v>0.79155452256762537</c:v>
                </c:pt>
                <c:pt idx="1428">
                  <c:v>0.79155452256762537</c:v>
                </c:pt>
                <c:pt idx="1429">
                  <c:v>0.79155452256762537</c:v>
                </c:pt>
                <c:pt idx="1430">
                  <c:v>0.79155452256762537</c:v>
                </c:pt>
                <c:pt idx="1431">
                  <c:v>0.79155452256762537</c:v>
                </c:pt>
                <c:pt idx="1432">
                  <c:v>0.79155452256762537</c:v>
                </c:pt>
                <c:pt idx="1433">
                  <c:v>0.79155452256762537</c:v>
                </c:pt>
                <c:pt idx="1434">
                  <c:v>0.79155452256762537</c:v>
                </c:pt>
                <c:pt idx="1435">
                  <c:v>0.79155452256762537</c:v>
                </c:pt>
                <c:pt idx="1436">
                  <c:v>0.79303407465054454</c:v>
                </c:pt>
                <c:pt idx="1437">
                  <c:v>0.79303407465054454</c:v>
                </c:pt>
                <c:pt idx="1438">
                  <c:v>0.79303407465054454</c:v>
                </c:pt>
                <c:pt idx="1439">
                  <c:v>0.79303407465054454</c:v>
                </c:pt>
                <c:pt idx="1440">
                  <c:v>0.79303407465054454</c:v>
                </c:pt>
                <c:pt idx="1441">
                  <c:v>0.79303407465054454</c:v>
                </c:pt>
                <c:pt idx="1442">
                  <c:v>0.79303407465054454</c:v>
                </c:pt>
                <c:pt idx="1443">
                  <c:v>0.79303407465054454</c:v>
                </c:pt>
                <c:pt idx="1444">
                  <c:v>0.79325253602201107</c:v>
                </c:pt>
                <c:pt idx="1445">
                  <c:v>0.79325253602201107</c:v>
                </c:pt>
                <c:pt idx="1446">
                  <c:v>0.79325253602201107</c:v>
                </c:pt>
                <c:pt idx="1447">
                  <c:v>0.79325253602201107</c:v>
                </c:pt>
                <c:pt idx="1448">
                  <c:v>0.79325253602201107</c:v>
                </c:pt>
                <c:pt idx="1449">
                  <c:v>0.79325253602201107</c:v>
                </c:pt>
                <c:pt idx="1450">
                  <c:v>0.79325253602201107</c:v>
                </c:pt>
                <c:pt idx="1451">
                  <c:v>0.79325253602201107</c:v>
                </c:pt>
                <c:pt idx="1452">
                  <c:v>0.79325253602201107</c:v>
                </c:pt>
                <c:pt idx="1453">
                  <c:v>0.79325253602201107</c:v>
                </c:pt>
                <c:pt idx="1454">
                  <c:v>0.79325253602201107</c:v>
                </c:pt>
                <c:pt idx="1455">
                  <c:v>0.79325253602201107</c:v>
                </c:pt>
                <c:pt idx="1456">
                  <c:v>0.79325253602201107</c:v>
                </c:pt>
                <c:pt idx="1457">
                  <c:v>0.79325253602201107</c:v>
                </c:pt>
                <c:pt idx="1458">
                  <c:v>0.79325253602201107</c:v>
                </c:pt>
                <c:pt idx="1459">
                  <c:v>0.79325253602201107</c:v>
                </c:pt>
                <c:pt idx="1460">
                  <c:v>0.79325253602201107</c:v>
                </c:pt>
                <c:pt idx="1461">
                  <c:v>0.79325253602201107</c:v>
                </c:pt>
                <c:pt idx="1462">
                  <c:v>0.79325253602201107</c:v>
                </c:pt>
                <c:pt idx="1463">
                  <c:v>0.79325253602201107</c:v>
                </c:pt>
                <c:pt idx="1464">
                  <c:v>0.79325253602201107</c:v>
                </c:pt>
                <c:pt idx="1465">
                  <c:v>0.79325253602201107</c:v>
                </c:pt>
                <c:pt idx="1466">
                  <c:v>0.79325253602201107</c:v>
                </c:pt>
                <c:pt idx="1467">
                  <c:v>0.79325253602201107</c:v>
                </c:pt>
                <c:pt idx="1468">
                  <c:v>0.79325253602201107</c:v>
                </c:pt>
                <c:pt idx="1469">
                  <c:v>0.79325253602201107</c:v>
                </c:pt>
                <c:pt idx="1470">
                  <c:v>0.79325253602201107</c:v>
                </c:pt>
                <c:pt idx="1471">
                  <c:v>0.79325253602201107</c:v>
                </c:pt>
                <c:pt idx="1472">
                  <c:v>0.79325253602201107</c:v>
                </c:pt>
                <c:pt idx="1473">
                  <c:v>0.79325253602201107</c:v>
                </c:pt>
                <c:pt idx="1474">
                  <c:v>0.79325253602201107</c:v>
                </c:pt>
                <c:pt idx="1475">
                  <c:v>0.79325253602201107</c:v>
                </c:pt>
                <c:pt idx="1476">
                  <c:v>0.79325253602201107</c:v>
                </c:pt>
                <c:pt idx="1477">
                  <c:v>0.79325253602201107</c:v>
                </c:pt>
                <c:pt idx="1478">
                  <c:v>0.85898020084735727</c:v>
                </c:pt>
                <c:pt idx="1479">
                  <c:v>0.85898020084735727</c:v>
                </c:pt>
                <c:pt idx="1480">
                  <c:v>0.85898020084735727</c:v>
                </c:pt>
                <c:pt idx="1481">
                  <c:v>0.85898020084735727</c:v>
                </c:pt>
                <c:pt idx="1482">
                  <c:v>0.85898020084735727</c:v>
                </c:pt>
                <c:pt idx="1483">
                  <c:v>0.85898020084735727</c:v>
                </c:pt>
                <c:pt idx="1484">
                  <c:v>0.85898020084735727</c:v>
                </c:pt>
                <c:pt idx="1485">
                  <c:v>0.85898020084735727</c:v>
                </c:pt>
                <c:pt idx="1486">
                  <c:v>0.85898020084735727</c:v>
                </c:pt>
                <c:pt idx="1487">
                  <c:v>0.85898020084735727</c:v>
                </c:pt>
                <c:pt idx="1488">
                  <c:v>0.85898020084735727</c:v>
                </c:pt>
                <c:pt idx="1489">
                  <c:v>0.85898020084735727</c:v>
                </c:pt>
                <c:pt idx="1490">
                  <c:v>0.85898020084735727</c:v>
                </c:pt>
                <c:pt idx="1491">
                  <c:v>0.85898020084735727</c:v>
                </c:pt>
                <c:pt idx="1492">
                  <c:v>0.85898020084735727</c:v>
                </c:pt>
                <c:pt idx="1493">
                  <c:v>0.85898020084735727</c:v>
                </c:pt>
                <c:pt idx="1494">
                  <c:v>0.85898020084735727</c:v>
                </c:pt>
                <c:pt idx="1495">
                  <c:v>0.85898020084735727</c:v>
                </c:pt>
                <c:pt idx="1496">
                  <c:v>0.85898020084735727</c:v>
                </c:pt>
                <c:pt idx="1497">
                  <c:v>0.85898020084735727</c:v>
                </c:pt>
                <c:pt idx="1498">
                  <c:v>0.85898020084735727</c:v>
                </c:pt>
                <c:pt idx="1499">
                  <c:v>0.85898020084735727</c:v>
                </c:pt>
                <c:pt idx="1500">
                  <c:v>0.85898020084735727</c:v>
                </c:pt>
                <c:pt idx="1501">
                  <c:v>0.85898020084735727</c:v>
                </c:pt>
                <c:pt idx="1502">
                  <c:v>0.85898020084735727</c:v>
                </c:pt>
                <c:pt idx="1503">
                  <c:v>0.85898020084735727</c:v>
                </c:pt>
                <c:pt idx="1504">
                  <c:v>0.85898020084735727</c:v>
                </c:pt>
                <c:pt idx="1505">
                  <c:v>0.85898020084735727</c:v>
                </c:pt>
                <c:pt idx="1506">
                  <c:v>0.85898020084735727</c:v>
                </c:pt>
                <c:pt idx="1507">
                  <c:v>0.85898020084735727</c:v>
                </c:pt>
                <c:pt idx="1508">
                  <c:v>0.85898020084735727</c:v>
                </c:pt>
                <c:pt idx="1509">
                  <c:v>0.85898020084735727</c:v>
                </c:pt>
                <c:pt idx="1510">
                  <c:v>0.85898020084735727</c:v>
                </c:pt>
                <c:pt idx="1511">
                  <c:v>0.85898020084735727</c:v>
                </c:pt>
                <c:pt idx="1512">
                  <c:v>0.85898020084735727</c:v>
                </c:pt>
                <c:pt idx="1513">
                  <c:v>0.85898020084735727</c:v>
                </c:pt>
                <c:pt idx="1514">
                  <c:v>0.85898020084735727</c:v>
                </c:pt>
                <c:pt idx="1515">
                  <c:v>0.85898020084735727</c:v>
                </c:pt>
                <c:pt idx="1516">
                  <c:v>0.85898020084735727</c:v>
                </c:pt>
                <c:pt idx="1517">
                  <c:v>0.85898020084735727</c:v>
                </c:pt>
                <c:pt idx="1518">
                  <c:v>0.85898020084735727</c:v>
                </c:pt>
                <c:pt idx="1519">
                  <c:v>0.85898020084735727</c:v>
                </c:pt>
                <c:pt idx="1520">
                  <c:v>0.85898020084735727</c:v>
                </c:pt>
                <c:pt idx="1521">
                  <c:v>0.85898020084735727</c:v>
                </c:pt>
                <c:pt idx="1522">
                  <c:v>0.85898020084735727</c:v>
                </c:pt>
                <c:pt idx="1523">
                  <c:v>0.85898020084735727</c:v>
                </c:pt>
                <c:pt idx="1524">
                  <c:v>0.85898020084735727</c:v>
                </c:pt>
                <c:pt idx="1525">
                  <c:v>0.85898020084735727</c:v>
                </c:pt>
                <c:pt idx="1526">
                  <c:v>0.85898020084735727</c:v>
                </c:pt>
                <c:pt idx="1527">
                  <c:v>0.85898020084735727</c:v>
                </c:pt>
                <c:pt idx="1528">
                  <c:v>0.85898020084735727</c:v>
                </c:pt>
                <c:pt idx="1529">
                  <c:v>0.85898020084735727</c:v>
                </c:pt>
                <c:pt idx="1530">
                  <c:v>0.85898020084735727</c:v>
                </c:pt>
                <c:pt idx="1531">
                  <c:v>0.85898020084735727</c:v>
                </c:pt>
                <c:pt idx="1532">
                  <c:v>0.85898020084735727</c:v>
                </c:pt>
                <c:pt idx="1533">
                  <c:v>0.99905511842966421</c:v>
                </c:pt>
                <c:pt idx="1534">
                  <c:v>0.99905511842966421</c:v>
                </c:pt>
                <c:pt idx="1535">
                  <c:v>0.99905511842966421</c:v>
                </c:pt>
                <c:pt idx="1536">
                  <c:v>0.99905511842966421</c:v>
                </c:pt>
                <c:pt idx="1537">
                  <c:v>0.99905511842966421</c:v>
                </c:pt>
                <c:pt idx="1538">
                  <c:v>0.99905511842966421</c:v>
                </c:pt>
                <c:pt idx="1539">
                  <c:v>0.99905511842966421</c:v>
                </c:pt>
                <c:pt idx="1540">
                  <c:v>0.99905511842966421</c:v>
                </c:pt>
                <c:pt idx="1541">
                  <c:v>0.99905511842966421</c:v>
                </c:pt>
                <c:pt idx="1542">
                  <c:v>0.99905511842966421</c:v>
                </c:pt>
                <c:pt idx="1543">
                  <c:v>0.99905511842966421</c:v>
                </c:pt>
                <c:pt idx="1544">
                  <c:v>0.99905511842966421</c:v>
                </c:pt>
                <c:pt idx="1545">
                  <c:v>0.99905511842966421</c:v>
                </c:pt>
                <c:pt idx="1546">
                  <c:v>0.99905511842966421</c:v>
                </c:pt>
                <c:pt idx="1547">
                  <c:v>0.99905511842966421</c:v>
                </c:pt>
                <c:pt idx="1548">
                  <c:v>0.99905511842966421</c:v>
                </c:pt>
                <c:pt idx="1549">
                  <c:v>0.99905511842966421</c:v>
                </c:pt>
                <c:pt idx="1550">
                  <c:v>0.99905511842966421</c:v>
                </c:pt>
                <c:pt idx="1551">
                  <c:v>0.99905511842966421</c:v>
                </c:pt>
                <c:pt idx="1552">
                  <c:v>0.99905511842966421</c:v>
                </c:pt>
                <c:pt idx="1553">
                  <c:v>0.99905511842966421</c:v>
                </c:pt>
                <c:pt idx="1554">
                  <c:v>0.99905511842966421</c:v>
                </c:pt>
                <c:pt idx="1555">
                  <c:v>0.99905511842966421</c:v>
                </c:pt>
                <c:pt idx="1556">
                  <c:v>0.99905511842966421</c:v>
                </c:pt>
                <c:pt idx="1557">
                  <c:v>0.99905511842966421</c:v>
                </c:pt>
                <c:pt idx="1558">
                  <c:v>0.99905511842966421</c:v>
                </c:pt>
                <c:pt idx="1559">
                  <c:v>0.99905511842966421</c:v>
                </c:pt>
                <c:pt idx="1560">
                  <c:v>0.99905511842966421</c:v>
                </c:pt>
                <c:pt idx="1561">
                  <c:v>0.99905511842966421</c:v>
                </c:pt>
                <c:pt idx="1562">
                  <c:v>0.99905511842966421</c:v>
                </c:pt>
                <c:pt idx="1563">
                  <c:v>0.99905511842966421</c:v>
                </c:pt>
                <c:pt idx="1564">
                  <c:v>0.99905511842966421</c:v>
                </c:pt>
                <c:pt idx="1565">
                  <c:v>0.99905511842966421</c:v>
                </c:pt>
                <c:pt idx="1566">
                  <c:v>0.99905511842966421</c:v>
                </c:pt>
                <c:pt idx="1567">
                  <c:v>0.99905511842966421</c:v>
                </c:pt>
                <c:pt idx="1568">
                  <c:v>0.99905511842966421</c:v>
                </c:pt>
                <c:pt idx="1569">
                  <c:v>0.99905511842966421</c:v>
                </c:pt>
                <c:pt idx="1570">
                  <c:v>0.99905511842966421</c:v>
                </c:pt>
                <c:pt idx="1571">
                  <c:v>0.99905511842966421</c:v>
                </c:pt>
                <c:pt idx="1572">
                  <c:v>0.99905511842966421</c:v>
                </c:pt>
                <c:pt idx="1573">
                  <c:v>0.99905511842966421</c:v>
                </c:pt>
                <c:pt idx="1574">
                  <c:v>0.99905511842966421</c:v>
                </c:pt>
                <c:pt idx="1575">
                  <c:v>0.99905511842966421</c:v>
                </c:pt>
                <c:pt idx="1576">
                  <c:v>0.99905511842966421</c:v>
                </c:pt>
                <c:pt idx="1577">
                  <c:v>0.99905511842966421</c:v>
                </c:pt>
                <c:pt idx="1578">
                  <c:v>0.99905511842966421</c:v>
                </c:pt>
                <c:pt idx="1579">
                  <c:v>0.99905511842966421</c:v>
                </c:pt>
                <c:pt idx="1580">
                  <c:v>0.99905511842966421</c:v>
                </c:pt>
                <c:pt idx="1581">
                  <c:v>0.99905511842966421</c:v>
                </c:pt>
                <c:pt idx="1582">
                  <c:v>0.99905511842966421</c:v>
                </c:pt>
                <c:pt idx="1583">
                  <c:v>0.99905511842966421</c:v>
                </c:pt>
                <c:pt idx="1584">
                  <c:v>0.99905511842966421</c:v>
                </c:pt>
                <c:pt idx="1585">
                  <c:v>0.99905511842966421</c:v>
                </c:pt>
                <c:pt idx="1586">
                  <c:v>0.99905511842966421</c:v>
                </c:pt>
                <c:pt idx="1587">
                  <c:v>0.99905511842966421</c:v>
                </c:pt>
                <c:pt idx="1588">
                  <c:v>0.99905511842966421</c:v>
                </c:pt>
                <c:pt idx="1589">
                  <c:v>0.99905511842966421</c:v>
                </c:pt>
                <c:pt idx="1590">
                  <c:v>0.99905511842966421</c:v>
                </c:pt>
                <c:pt idx="1591">
                  <c:v>0.99905511842966421</c:v>
                </c:pt>
                <c:pt idx="1592">
                  <c:v>0.99905511842966421</c:v>
                </c:pt>
                <c:pt idx="1593">
                  <c:v>0.99905511842966421</c:v>
                </c:pt>
                <c:pt idx="1594">
                  <c:v>0.99905511842966421</c:v>
                </c:pt>
                <c:pt idx="1595">
                  <c:v>0.99905511842966421</c:v>
                </c:pt>
                <c:pt idx="1596">
                  <c:v>0.99905511842966421</c:v>
                </c:pt>
                <c:pt idx="1597">
                  <c:v>0.99905511842966421</c:v>
                </c:pt>
                <c:pt idx="1598">
                  <c:v>0.99905511842966421</c:v>
                </c:pt>
                <c:pt idx="1599">
                  <c:v>0.99905511842966421</c:v>
                </c:pt>
                <c:pt idx="1600">
                  <c:v>0.99905511842966421</c:v>
                </c:pt>
                <c:pt idx="1601">
                  <c:v>0.99905511842966421</c:v>
                </c:pt>
                <c:pt idx="1602">
                  <c:v>0.99905511842966421</c:v>
                </c:pt>
                <c:pt idx="1603">
                  <c:v>0.99905511842966421</c:v>
                </c:pt>
                <c:pt idx="1604">
                  <c:v>0.99905511842966421</c:v>
                </c:pt>
                <c:pt idx="1605">
                  <c:v>0.99905511842966421</c:v>
                </c:pt>
                <c:pt idx="1606">
                  <c:v>0.99905511842966421</c:v>
                </c:pt>
                <c:pt idx="1607">
                  <c:v>0.99905511842966421</c:v>
                </c:pt>
                <c:pt idx="1608">
                  <c:v>0.99905511842966421</c:v>
                </c:pt>
                <c:pt idx="1609">
                  <c:v>1.0270714426405694</c:v>
                </c:pt>
                <c:pt idx="1610">
                  <c:v>1.0270714426405694</c:v>
                </c:pt>
                <c:pt idx="1611">
                  <c:v>1.0270714426405694</c:v>
                </c:pt>
                <c:pt idx="1612">
                  <c:v>1.0270714426405694</c:v>
                </c:pt>
                <c:pt idx="1613">
                  <c:v>1.0270714426405694</c:v>
                </c:pt>
                <c:pt idx="1614">
                  <c:v>1.0270714426405694</c:v>
                </c:pt>
                <c:pt idx="1615">
                  <c:v>1.0270714426405694</c:v>
                </c:pt>
                <c:pt idx="1616">
                  <c:v>1.0270714426405694</c:v>
                </c:pt>
                <c:pt idx="1617">
                  <c:v>1.0270714426405694</c:v>
                </c:pt>
                <c:pt idx="1618">
                  <c:v>1.0270714426405694</c:v>
                </c:pt>
                <c:pt idx="1619">
                  <c:v>1.0270714426405694</c:v>
                </c:pt>
                <c:pt idx="1620">
                  <c:v>1.0270714426405694</c:v>
                </c:pt>
                <c:pt idx="1621">
                  <c:v>1.0270714426405694</c:v>
                </c:pt>
                <c:pt idx="1622">
                  <c:v>1.0270714426405694</c:v>
                </c:pt>
                <c:pt idx="1623">
                  <c:v>1.0270714426405694</c:v>
                </c:pt>
                <c:pt idx="1624">
                  <c:v>1.0270714426405694</c:v>
                </c:pt>
                <c:pt idx="1625">
                  <c:v>1.0270714426405694</c:v>
                </c:pt>
                <c:pt idx="1626">
                  <c:v>1.0270714426405694</c:v>
                </c:pt>
                <c:pt idx="1627">
                  <c:v>1.0270714426405694</c:v>
                </c:pt>
                <c:pt idx="1628">
                  <c:v>1.0270714426405694</c:v>
                </c:pt>
                <c:pt idx="1629">
                  <c:v>1.0270714426405694</c:v>
                </c:pt>
                <c:pt idx="1630">
                  <c:v>1.0270714426405694</c:v>
                </c:pt>
                <c:pt idx="1631">
                  <c:v>1.0270714426405694</c:v>
                </c:pt>
                <c:pt idx="1632">
                  <c:v>1.0270714426405694</c:v>
                </c:pt>
                <c:pt idx="1633">
                  <c:v>1.0270714426405694</c:v>
                </c:pt>
                <c:pt idx="1634">
                  <c:v>1.0270714426405694</c:v>
                </c:pt>
                <c:pt idx="1635">
                  <c:v>1.0270714426405694</c:v>
                </c:pt>
                <c:pt idx="1636">
                  <c:v>1.0270714426405694</c:v>
                </c:pt>
                <c:pt idx="1637">
                  <c:v>1.0270714426405694</c:v>
                </c:pt>
                <c:pt idx="1638">
                  <c:v>1.0270714426405694</c:v>
                </c:pt>
                <c:pt idx="1639">
                  <c:v>1.0270714426405694</c:v>
                </c:pt>
                <c:pt idx="1640">
                  <c:v>1.0270714426405694</c:v>
                </c:pt>
                <c:pt idx="1641">
                  <c:v>1.0270714426405694</c:v>
                </c:pt>
                <c:pt idx="1642">
                  <c:v>1.0908641980914575</c:v>
                </c:pt>
                <c:pt idx="1643">
                  <c:v>1.0908641980914575</c:v>
                </c:pt>
                <c:pt idx="1644">
                  <c:v>1.0908641980914575</c:v>
                </c:pt>
                <c:pt idx="1645">
                  <c:v>1.0908641980914575</c:v>
                </c:pt>
                <c:pt idx="1646">
                  <c:v>1.0908641980914575</c:v>
                </c:pt>
                <c:pt idx="1647">
                  <c:v>1.0908641980914575</c:v>
                </c:pt>
                <c:pt idx="1648">
                  <c:v>1.0908641980914575</c:v>
                </c:pt>
                <c:pt idx="1649">
                  <c:v>1.0908641980914575</c:v>
                </c:pt>
                <c:pt idx="1650">
                  <c:v>1.0908641980914575</c:v>
                </c:pt>
                <c:pt idx="1651">
                  <c:v>1.0908641980914575</c:v>
                </c:pt>
                <c:pt idx="1652">
                  <c:v>1.0908641980914575</c:v>
                </c:pt>
                <c:pt idx="1653">
                  <c:v>1.0908641980914575</c:v>
                </c:pt>
                <c:pt idx="1654">
                  <c:v>1.0908641980914575</c:v>
                </c:pt>
                <c:pt idx="1655">
                  <c:v>1.0908641980914575</c:v>
                </c:pt>
                <c:pt idx="1656">
                  <c:v>1.0908641980914575</c:v>
                </c:pt>
                <c:pt idx="1657">
                  <c:v>1.0908641980914575</c:v>
                </c:pt>
                <c:pt idx="1658">
                  <c:v>1.0908641980914575</c:v>
                </c:pt>
                <c:pt idx="1659">
                  <c:v>1.0908641980914575</c:v>
                </c:pt>
                <c:pt idx="1660">
                  <c:v>1.0908641980914575</c:v>
                </c:pt>
                <c:pt idx="1661">
                  <c:v>1.0908641980914575</c:v>
                </c:pt>
                <c:pt idx="1662">
                  <c:v>1.0908641980914575</c:v>
                </c:pt>
                <c:pt idx="1663">
                  <c:v>1.0908641980914575</c:v>
                </c:pt>
                <c:pt idx="1664">
                  <c:v>1.0908641980914575</c:v>
                </c:pt>
                <c:pt idx="1665">
                  <c:v>1.0908641980914575</c:v>
                </c:pt>
                <c:pt idx="1666">
                  <c:v>1.0908641980914575</c:v>
                </c:pt>
                <c:pt idx="1667">
                  <c:v>1.0908641980914575</c:v>
                </c:pt>
                <c:pt idx="1668">
                  <c:v>1.0908641980914575</c:v>
                </c:pt>
                <c:pt idx="1669">
                  <c:v>1.0908641980914575</c:v>
                </c:pt>
                <c:pt idx="1670">
                  <c:v>1.0908641980914575</c:v>
                </c:pt>
                <c:pt idx="1671">
                  <c:v>1.0908641980914575</c:v>
                </c:pt>
                <c:pt idx="1672">
                  <c:v>1.0908641980914575</c:v>
                </c:pt>
                <c:pt idx="1673">
                  <c:v>1.0908641980914575</c:v>
                </c:pt>
                <c:pt idx="1674">
                  <c:v>1.0908641980914575</c:v>
                </c:pt>
                <c:pt idx="1675">
                  <c:v>1.0908641980914575</c:v>
                </c:pt>
                <c:pt idx="1676">
                  <c:v>1.0908641980914575</c:v>
                </c:pt>
                <c:pt idx="1677">
                  <c:v>1.0908641980914575</c:v>
                </c:pt>
                <c:pt idx="1678">
                  <c:v>1.0908641980914575</c:v>
                </c:pt>
                <c:pt idx="1679">
                  <c:v>1.0908641980914575</c:v>
                </c:pt>
                <c:pt idx="1680">
                  <c:v>1.0908641980914575</c:v>
                </c:pt>
                <c:pt idx="1681">
                  <c:v>1.0908641980914575</c:v>
                </c:pt>
                <c:pt idx="1682">
                  <c:v>1.0908641980914575</c:v>
                </c:pt>
                <c:pt idx="1683">
                  <c:v>1.0999928907972347</c:v>
                </c:pt>
                <c:pt idx="1684">
                  <c:v>1.0999928907972347</c:v>
                </c:pt>
                <c:pt idx="1685">
                  <c:v>1.0999928907972347</c:v>
                </c:pt>
                <c:pt idx="1686">
                  <c:v>1.0999928907972347</c:v>
                </c:pt>
                <c:pt idx="1687">
                  <c:v>1.0999928907972347</c:v>
                </c:pt>
                <c:pt idx="1688">
                  <c:v>1.0999928907972347</c:v>
                </c:pt>
                <c:pt idx="1689">
                  <c:v>1.0999928907972347</c:v>
                </c:pt>
                <c:pt idx="1690">
                  <c:v>1.0999928907972347</c:v>
                </c:pt>
                <c:pt idx="1691">
                  <c:v>1.0999928907972347</c:v>
                </c:pt>
                <c:pt idx="1692">
                  <c:v>1.0999928907972347</c:v>
                </c:pt>
                <c:pt idx="1693">
                  <c:v>1.0999928907972347</c:v>
                </c:pt>
                <c:pt idx="1694">
                  <c:v>1.0999928907972347</c:v>
                </c:pt>
                <c:pt idx="1695">
                  <c:v>1.0999928907972347</c:v>
                </c:pt>
                <c:pt idx="1696">
                  <c:v>1.0999928907972347</c:v>
                </c:pt>
                <c:pt idx="1697">
                  <c:v>1.0999928907972347</c:v>
                </c:pt>
                <c:pt idx="1698">
                  <c:v>1.0999928907972347</c:v>
                </c:pt>
                <c:pt idx="1699">
                  <c:v>1.0999928907972347</c:v>
                </c:pt>
                <c:pt idx="1700">
                  <c:v>1.0999928907972347</c:v>
                </c:pt>
                <c:pt idx="1701">
                  <c:v>1.0999928907972347</c:v>
                </c:pt>
                <c:pt idx="1702">
                  <c:v>1.0999928907972347</c:v>
                </c:pt>
                <c:pt idx="1703">
                  <c:v>1.0999928907972347</c:v>
                </c:pt>
                <c:pt idx="1704">
                  <c:v>1.0999928907972347</c:v>
                </c:pt>
                <c:pt idx="1705">
                  <c:v>1.0999928907972347</c:v>
                </c:pt>
                <c:pt idx="1706">
                  <c:v>1.0999928907972347</c:v>
                </c:pt>
                <c:pt idx="1707">
                  <c:v>1.0999928907972347</c:v>
                </c:pt>
                <c:pt idx="1708">
                  <c:v>1.0999928907972347</c:v>
                </c:pt>
                <c:pt idx="1709">
                  <c:v>1.0999928907972347</c:v>
                </c:pt>
                <c:pt idx="1710">
                  <c:v>1.1141994637099237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C5-4783-AED6-E9F2381E68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103999"/>
        <c:axId val="250113151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valAx>
        <c:axId val="2501131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03999"/>
        <c:crosses val="max"/>
        <c:crossBetween val="midCat"/>
      </c:valAx>
      <c:valAx>
        <c:axId val="250103999"/>
        <c:scaling>
          <c:orientation val="minMax"/>
        </c:scaling>
        <c:delete val="1"/>
        <c:axPos val="b"/>
        <c:majorTickMark val="out"/>
        <c:minorTickMark val="none"/>
        <c:tickLblPos val="nextTo"/>
        <c:crossAx val="2501131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794679888536178"/>
          <c:y val="0.20242161309885515"/>
          <c:w val="0.53891753158219169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 Wltp (Km/h))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047588771694372"/>
          <c:y val="3.271049596309112E-2"/>
          <c:w val="0.82053233073991483"/>
          <c:h val="0.82759665422445028"/>
        </c:manualLayout>
      </c:layout>
      <c:scatterChart>
        <c:scatterStyle val="lineMarker"/>
        <c:varyColors val="0"/>
        <c:ser>
          <c:idx val="0"/>
          <c:order val="0"/>
          <c:tx>
            <c:v>Km/h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47-4ECC-A8B6-14949B5130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06841304956289"/>
          <c:y val="0.24098910119228201"/>
          <c:w val="0.32450644386761501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energy (Kw/h) and Vehicle speed over Wltp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1364715098392E-2"/>
          <c:y val="8.6704875811169937E-2"/>
          <c:w val="0.8475783378953744"/>
          <c:h val="0.77360216390939496"/>
        </c:manualLayout>
      </c:layout>
      <c:scatterChart>
        <c:scatterStyle val="lineMarker"/>
        <c:varyColors val="0"/>
        <c:ser>
          <c:idx val="0"/>
          <c:order val="0"/>
          <c:tx>
            <c:v>M/s</c:v>
          </c:tx>
          <c:spPr>
            <a:ln w="19050" cap="rnd">
              <a:solidFill>
                <a:schemeClr val="accent1">
                  <a:alpha val="52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06-4755-9F98-B86939B6E1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scatterChart>
        <c:scatterStyle val="lineMarker"/>
        <c:varyColors val="0"/>
        <c:ser>
          <c:idx val="1"/>
          <c:order val="1"/>
          <c:tx>
            <c:v>Braking energy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228"/>
              <c:layout>
                <c:manualLayout>
                  <c:x val="1.817422715708936E-2"/>
                  <c:y val="2.69972416653987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E06-4755-9F98-B86939B6E102}"/>
                </c:ext>
              </c:extLst>
            </c:dLbl>
            <c:dLbl>
              <c:idx val="742"/>
              <c:layout>
                <c:manualLayout>
                  <c:x val="-2.0446005551725533E-2"/>
                  <c:y val="0.1079889666615951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E06-4755-9F98-B86939B6E102}"/>
                </c:ext>
              </c:extLst>
            </c:dLbl>
            <c:dLbl>
              <c:idx val="1338"/>
              <c:layout>
                <c:manualLayout>
                  <c:x val="2.4989562340997955E-2"/>
                  <c:y val="0.1079889666615951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E06-4755-9F98-B86939B6E102}"/>
                </c:ext>
              </c:extLst>
            </c:dLbl>
            <c:dLbl>
              <c:idx val="1509"/>
              <c:layout>
                <c:manualLayout>
                  <c:x val="2.2717783946361703E-2"/>
                  <c:y val="8.0991724996196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E06-4755-9F98-B86939B6E10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ysClr val="windowText" lastClr="000000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WLTC_class_3!$BF$8:$BF$1780</c:f>
              <c:numCache>
                <c:formatCode>General</c:formatCode>
                <c:ptCount val="17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1.0716815129188377E-3</c:v>
                </c:pt>
                <c:pt idx="36">
                  <c:v>2.0854406116754681E-2</c:v>
                </c:pt>
                <c:pt idx="37">
                  <c:v>2.0854406116754681E-2</c:v>
                </c:pt>
                <c:pt idx="38">
                  <c:v>2.0854406116754681E-2</c:v>
                </c:pt>
                <c:pt idx="39">
                  <c:v>2.0854406116754681E-2</c:v>
                </c:pt>
                <c:pt idx="40">
                  <c:v>2.0854406116754681E-2</c:v>
                </c:pt>
                <c:pt idx="41">
                  <c:v>2.0854406116754681E-2</c:v>
                </c:pt>
                <c:pt idx="42">
                  <c:v>2.0854406116754681E-2</c:v>
                </c:pt>
                <c:pt idx="43">
                  <c:v>2.0854406116754681E-2</c:v>
                </c:pt>
                <c:pt idx="44">
                  <c:v>2.0854406116754681E-2</c:v>
                </c:pt>
                <c:pt idx="45">
                  <c:v>2.0854406116754681E-2</c:v>
                </c:pt>
                <c:pt idx="46">
                  <c:v>2.0854406116754681E-2</c:v>
                </c:pt>
                <c:pt idx="47">
                  <c:v>2.0854406116754681E-2</c:v>
                </c:pt>
                <c:pt idx="48">
                  <c:v>2.0854406116754681E-2</c:v>
                </c:pt>
                <c:pt idx="49">
                  <c:v>2.0854406116754681E-2</c:v>
                </c:pt>
                <c:pt idx="50">
                  <c:v>2.0854406116754681E-2</c:v>
                </c:pt>
                <c:pt idx="51">
                  <c:v>2.0854406116754681E-2</c:v>
                </c:pt>
                <c:pt idx="52">
                  <c:v>2.0854406116754681E-2</c:v>
                </c:pt>
                <c:pt idx="53">
                  <c:v>2.0854406116754681E-2</c:v>
                </c:pt>
                <c:pt idx="54">
                  <c:v>2.0854406116754681E-2</c:v>
                </c:pt>
                <c:pt idx="55">
                  <c:v>2.0854406116754681E-2</c:v>
                </c:pt>
                <c:pt idx="56">
                  <c:v>2.0854406116754681E-2</c:v>
                </c:pt>
                <c:pt idx="57">
                  <c:v>2.0854406116754681E-2</c:v>
                </c:pt>
                <c:pt idx="58">
                  <c:v>2.0854406116754681E-2</c:v>
                </c:pt>
                <c:pt idx="59">
                  <c:v>2.0854406116754681E-2</c:v>
                </c:pt>
                <c:pt idx="60">
                  <c:v>2.0854406116754681E-2</c:v>
                </c:pt>
                <c:pt idx="61">
                  <c:v>2.0854406116754681E-2</c:v>
                </c:pt>
                <c:pt idx="62">
                  <c:v>2.0854406116754681E-2</c:v>
                </c:pt>
                <c:pt idx="63">
                  <c:v>2.0854406116754681E-2</c:v>
                </c:pt>
                <c:pt idx="64">
                  <c:v>2.0854406116754681E-2</c:v>
                </c:pt>
                <c:pt idx="65">
                  <c:v>2.0854406116754681E-2</c:v>
                </c:pt>
                <c:pt idx="66">
                  <c:v>2.0854406116754681E-2</c:v>
                </c:pt>
                <c:pt idx="67">
                  <c:v>2.0854406116754681E-2</c:v>
                </c:pt>
                <c:pt idx="68">
                  <c:v>2.0854406116754681E-2</c:v>
                </c:pt>
                <c:pt idx="69">
                  <c:v>2.0854406116754681E-2</c:v>
                </c:pt>
                <c:pt idx="70">
                  <c:v>2.0854406116754681E-2</c:v>
                </c:pt>
                <c:pt idx="71">
                  <c:v>2.0854406116754681E-2</c:v>
                </c:pt>
                <c:pt idx="72">
                  <c:v>2.0854406116754681E-2</c:v>
                </c:pt>
                <c:pt idx="73">
                  <c:v>2.0854406116754681E-2</c:v>
                </c:pt>
                <c:pt idx="74">
                  <c:v>2.0854406116754681E-2</c:v>
                </c:pt>
                <c:pt idx="75">
                  <c:v>2.0854406116754681E-2</c:v>
                </c:pt>
                <c:pt idx="76">
                  <c:v>2.0854406116754681E-2</c:v>
                </c:pt>
                <c:pt idx="77">
                  <c:v>2.0854406116754681E-2</c:v>
                </c:pt>
                <c:pt idx="78">
                  <c:v>2.0854406116754681E-2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3.953135706638624E-2</c:v>
                </c:pt>
                <c:pt idx="138">
                  <c:v>3.953135706638624E-2</c:v>
                </c:pt>
                <c:pt idx="139">
                  <c:v>3.953135706638624E-2</c:v>
                </c:pt>
                <c:pt idx="140">
                  <c:v>3.953135706638624E-2</c:v>
                </c:pt>
                <c:pt idx="141">
                  <c:v>3.953135706638624E-2</c:v>
                </c:pt>
                <c:pt idx="142">
                  <c:v>3.953135706638624E-2</c:v>
                </c:pt>
                <c:pt idx="143">
                  <c:v>3.953135706638624E-2</c:v>
                </c:pt>
                <c:pt idx="144">
                  <c:v>3.953135706638624E-2</c:v>
                </c:pt>
                <c:pt idx="145">
                  <c:v>3.953135706638624E-2</c:v>
                </c:pt>
                <c:pt idx="146">
                  <c:v>3.953135706638624E-2</c:v>
                </c:pt>
                <c:pt idx="147">
                  <c:v>3.953135706638624E-2</c:v>
                </c:pt>
                <c:pt idx="148">
                  <c:v>3.953135706638624E-2</c:v>
                </c:pt>
                <c:pt idx="149">
                  <c:v>3.953135706638624E-2</c:v>
                </c:pt>
                <c:pt idx="150">
                  <c:v>4.8437877550003526E-2</c:v>
                </c:pt>
                <c:pt idx="151">
                  <c:v>4.8437877550003526E-2</c:v>
                </c:pt>
                <c:pt idx="152">
                  <c:v>4.8437877550003526E-2</c:v>
                </c:pt>
                <c:pt idx="153">
                  <c:v>4.8437877550003526E-2</c:v>
                </c:pt>
                <c:pt idx="154">
                  <c:v>4.8437877550003526E-2</c:v>
                </c:pt>
                <c:pt idx="155">
                  <c:v>4.8437877550003526E-2</c:v>
                </c:pt>
                <c:pt idx="156">
                  <c:v>4.8437877550003526E-2</c:v>
                </c:pt>
                <c:pt idx="157">
                  <c:v>4.8437877550003526E-2</c:v>
                </c:pt>
                <c:pt idx="158">
                  <c:v>4.8437877550003526E-2</c:v>
                </c:pt>
                <c:pt idx="159">
                  <c:v>4.8437877550003526E-2</c:v>
                </c:pt>
                <c:pt idx="160">
                  <c:v>4.8437877550003526E-2</c:v>
                </c:pt>
                <c:pt idx="161">
                  <c:v>4.8437877550003526E-2</c:v>
                </c:pt>
                <c:pt idx="162">
                  <c:v>4.8437877550003526E-2</c:v>
                </c:pt>
                <c:pt idx="163">
                  <c:v>4.8437877550003526E-2</c:v>
                </c:pt>
                <c:pt idx="164">
                  <c:v>4.8437877550003526E-2</c:v>
                </c:pt>
                <c:pt idx="165">
                  <c:v>4.8437877550003526E-2</c:v>
                </c:pt>
                <c:pt idx="166">
                  <c:v>4.8437877550003526E-2</c:v>
                </c:pt>
                <c:pt idx="167">
                  <c:v>4.8437877550003526E-2</c:v>
                </c:pt>
                <c:pt idx="168">
                  <c:v>4.8437877550003526E-2</c:v>
                </c:pt>
                <c:pt idx="169">
                  <c:v>4.8437877550003526E-2</c:v>
                </c:pt>
                <c:pt idx="170">
                  <c:v>5.8181733536858578E-2</c:v>
                </c:pt>
                <c:pt idx="171">
                  <c:v>5.8181733536858578E-2</c:v>
                </c:pt>
                <c:pt idx="172">
                  <c:v>5.8181733536858578E-2</c:v>
                </c:pt>
                <c:pt idx="173">
                  <c:v>5.8181733536858578E-2</c:v>
                </c:pt>
                <c:pt idx="174">
                  <c:v>5.8181733536858578E-2</c:v>
                </c:pt>
                <c:pt idx="175">
                  <c:v>5.8181733536858578E-2</c:v>
                </c:pt>
                <c:pt idx="176">
                  <c:v>5.8181733536858578E-2</c:v>
                </c:pt>
                <c:pt idx="177">
                  <c:v>5.8181733536858578E-2</c:v>
                </c:pt>
                <c:pt idx="178">
                  <c:v>5.8181733536858578E-2</c:v>
                </c:pt>
                <c:pt idx="179">
                  <c:v>5.8181733536858578E-2</c:v>
                </c:pt>
                <c:pt idx="180">
                  <c:v>6.6946044645515679E-2</c:v>
                </c:pt>
                <c:pt idx="181">
                  <c:v>6.6946044645515679E-2</c:v>
                </c:pt>
                <c:pt idx="182">
                  <c:v>6.6946044645515679E-2</c:v>
                </c:pt>
                <c:pt idx="183">
                  <c:v>6.6946044645515679E-2</c:v>
                </c:pt>
                <c:pt idx="184">
                  <c:v>6.6946044645515679E-2</c:v>
                </c:pt>
                <c:pt idx="185">
                  <c:v>6.6946044645515679E-2</c:v>
                </c:pt>
                <c:pt idx="186">
                  <c:v>6.6946044645515679E-2</c:v>
                </c:pt>
                <c:pt idx="187">
                  <c:v>6.6946044645515679E-2</c:v>
                </c:pt>
                <c:pt idx="188">
                  <c:v>6.6946044645515679E-2</c:v>
                </c:pt>
                <c:pt idx="189">
                  <c:v>6.6946044645515679E-2</c:v>
                </c:pt>
                <c:pt idx="190">
                  <c:v>6.6946044645515679E-2</c:v>
                </c:pt>
                <c:pt idx="191">
                  <c:v>6.6946044645515679E-2</c:v>
                </c:pt>
                <c:pt idx="192">
                  <c:v>6.6946044645515679E-2</c:v>
                </c:pt>
                <c:pt idx="193">
                  <c:v>6.6946044645515679E-2</c:v>
                </c:pt>
                <c:pt idx="194">
                  <c:v>6.6946044645515679E-2</c:v>
                </c:pt>
                <c:pt idx="195">
                  <c:v>6.6946044645515679E-2</c:v>
                </c:pt>
                <c:pt idx="196">
                  <c:v>6.6946044645515679E-2</c:v>
                </c:pt>
                <c:pt idx="197">
                  <c:v>6.6946044645515679E-2</c:v>
                </c:pt>
                <c:pt idx="198">
                  <c:v>6.6946044645515679E-2</c:v>
                </c:pt>
                <c:pt idx="199">
                  <c:v>6.6946044645515679E-2</c:v>
                </c:pt>
                <c:pt idx="200">
                  <c:v>6.6946044645515679E-2</c:v>
                </c:pt>
                <c:pt idx="201">
                  <c:v>6.6946044645515679E-2</c:v>
                </c:pt>
                <c:pt idx="202">
                  <c:v>6.6946044645515679E-2</c:v>
                </c:pt>
                <c:pt idx="203">
                  <c:v>6.6946044645515679E-2</c:v>
                </c:pt>
                <c:pt idx="204">
                  <c:v>6.6946044645515679E-2</c:v>
                </c:pt>
                <c:pt idx="205">
                  <c:v>6.6946044645515679E-2</c:v>
                </c:pt>
                <c:pt idx="206">
                  <c:v>6.6946044645515679E-2</c:v>
                </c:pt>
                <c:pt idx="207">
                  <c:v>6.6946044645515679E-2</c:v>
                </c:pt>
                <c:pt idx="208">
                  <c:v>6.6946044645515679E-2</c:v>
                </c:pt>
                <c:pt idx="209">
                  <c:v>6.6946044645515679E-2</c:v>
                </c:pt>
                <c:pt idx="210">
                  <c:v>6.6946044645515679E-2</c:v>
                </c:pt>
                <c:pt idx="211">
                  <c:v>6.6946044645515679E-2</c:v>
                </c:pt>
                <c:pt idx="212">
                  <c:v>6.6946044645515679E-2</c:v>
                </c:pt>
                <c:pt idx="213">
                  <c:v>6.6946044645515679E-2</c:v>
                </c:pt>
                <c:pt idx="214">
                  <c:v>6.6946044645515679E-2</c:v>
                </c:pt>
                <c:pt idx="215">
                  <c:v>6.6946044645515679E-2</c:v>
                </c:pt>
                <c:pt idx="216">
                  <c:v>6.6946044645515679E-2</c:v>
                </c:pt>
                <c:pt idx="217">
                  <c:v>6.6946044645515679E-2</c:v>
                </c:pt>
                <c:pt idx="218">
                  <c:v>6.6946044645515679E-2</c:v>
                </c:pt>
                <c:pt idx="219">
                  <c:v>6.6946044645515679E-2</c:v>
                </c:pt>
                <c:pt idx="220">
                  <c:v>6.6946044645515679E-2</c:v>
                </c:pt>
                <c:pt idx="221">
                  <c:v>6.6946044645515679E-2</c:v>
                </c:pt>
                <c:pt idx="222">
                  <c:v>6.6946044645515679E-2</c:v>
                </c:pt>
                <c:pt idx="223">
                  <c:v>6.6946044645515679E-2</c:v>
                </c:pt>
                <c:pt idx="224">
                  <c:v>6.6946044645515679E-2</c:v>
                </c:pt>
                <c:pt idx="225">
                  <c:v>6.6946044645515679E-2</c:v>
                </c:pt>
                <c:pt idx="226">
                  <c:v>6.6946044645515679E-2</c:v>
                </c:pt>
                <c:pt idx="227">
                  <c:v>6.6946044645515679E-2</c:v>
                </c:pt>
                <c:pt idx="228">
                  <c:v>6.6946044645515679E-2</c:v>
                </c:pt>
                <c:pt idx="229">
                  <c:v>6.6946044645515679E-2</c:v>
                </c:pt>
                <c:pt idx="230">
                  <c:v>6.6946044645515679E-2</c:v>
                </c:pt>
                <c:pt idx="231">
                  <c:v>0.10264203421885416</c:v>
                </c:pt>
                <c:pt idx="232">
                  <c:v>0.10264203421885416</c:v>
                </c:pt>
                <c:pt idx="233">
                  <c:v>0.10264203421885416</c:v>
                </c:pt>
                <c:pt idx="234">
                  <c:v>0.10264203421885416</c:v>
                </c:pt>
                <c:pt idx="235">
                  <c:v>0.10264203421885416</c:v>
                </c:pt>
                <c:pt idx="236">
                  <c:v>0.10264203421885416</c:v>
                </c:pt>
                <c:pt idx="237">
                  <c:v>0.10264203421885416</c:v>
                </c:pt>
                <c:pt idx="238">
                  <c:v>0.10264203421885416</c:v>
                </c:pt>
                <c:pt idx="239">
                  <c:v>0.10264203421885416</c:v>
                </c:pt>
                <c:pt idx="240">
                  <c:v>0.10264203421885416</c:v>
                </c:pt>
                <c:pt idx="241">
                  <c:v>0.10264203421885416</c:v>
                </c:pt>
                <c:pt idx="242">
                  <c:v>0.10264203421885416</c:v>
                </c:pt>
                <c:pt idx="243">
                  <c:v>0.10264203421885416</c:v>
                </c:pt>
                <c:pt idx="244">
                  <c:v>0.10264203421885416</c:v>
                </c:pt>
                <c:pt idx="245">
                  <c:v>0.10264203421885416</c:v>
                </c:pt>
                <c:pt idx="246">
                  <c:v>0.10264203421885416</c:v>
                </c:pt>
                <c:pt idx="247">
                  <c:v>0.10264203421885416</c:v>
                </c:pt>
                <c:pt idx="248">
                  <c:v>0.10264203421885416</c:v>
                </c:pt>
                <c:pt idx="249">
                  <c:v>0.10264203421885416</c:v>
                </c:pt>
                <c:pt idx="250">
                  <c:v>0.10264203421885416</c:v>
                </c:pt>
                <c:pt idx="251">
                  <c:v>0.10264203421885416</c:v>
                </c:pt>
                <c:pt idx="252">
                  <c:v>0.10264203421885416</c:v>
                </c:pt>
                <c:pt idx="253">
                  <c:v>0.10264203421885416</c:v>
                </c:pt>
                <c:pt idx="254">
                  <c:v>0.10264203421885416</c:v>
                </c:pt>
                <c:pt idx="255">
                  <c:v>0.10264203421885416</c:v>
                </c:pt>
                <c:pt idx="256">
                  <c:v>0.10264203421885416</c:v>
                </c:pt>
                <c:pt idx="257">
                  <c:v>0.10264203421885416</c:v>
                </c:pt>
                <c:pt idx="258">
                  <c:v>0.10264203421885416</c:v>
                </c:pt>
                <c:pt idx="259">
                  <c:v>0.10264203421885416</c:v>
                </c:pt>
                <c:pt idx="260">
                  <c:v>0.10264203421885416</c:v>
                </c:pt>
                <c:pt idx="261">
                  <c:v>0.10264203421885416</c:v>
                </c:pt>
                <c:pt idx="262">
                  <c:v>0.10264203421885416</c:v>
                </c:pt>
                <c:pt idx="263">
                  <c:v>0.10264203421885416</c:v>
                </c:pt>
                <c:pt idx="264">
                  <c:v>0.10264203421885416</c:v>
                </c:pt>
                <c:pt idx="265">
                  <c:v>0.10264203421885416</c:v>
                </c:pt>
                <c:pt idx="266">
                  <c:v>0.10264203421885416</c:v>
                </c:pt>
                <c:pt idx="267">
                  <c:v>0.10264203421885416</c:v>
                </c:pt>
                <c:pt idx="268">
                  <c:v>0.10264203421885416</c:v>
                </c:pt>
                <c:pt idx="269">
                  <c:v>0.10264203421885416</c:v>
                </c:pt>
                <c:pt idx="270">
                  <c:v>0.10264203421885416</c:v>
                </c:pt>
                <c:pt idx="271">
                  <c:v>0.12308714567146285</c:v>
                </c:pt>
                <c:pt idx="272">
                  <c:v>0.12308714567146285</c:v>
                </c:pt>
                <c:pt idx="273">
                  <c:v>0.12308714567146285</c:v>
                </c:pt>
                <c:pt idx="274">
                  <c:v>0.12308714567146285</c:v>
                </c:pt>
                <c:pt idx="275">
                  <c:v>0.12308714567146285</c:v>
                </c:pt>
                <c:pt idx="276">
                  <c:v>0.12308714567146285</c:v>
                </c:pt>
                <c:pt idx="277">
                  <c:v>0.12308714567146285</c:v>
                </c:pt>
                <c:pt idx="278">
                  <c:v>0.12308714567146285</c:v>
                </c:pt>
                <c:pt idx="279">
                  <c:v>0.12308714567146285</c:v>
                </c:pt>
                <c:pt idx="280">
                  <c:v>0.12308714567146285</c:v>
                </c:pt>
                <c:pt idx="281">
                  <c:v>0.12308714567146285</c:v>
                </c:pt>
                <c:pt idx="282">
                  <c:v>0.12308714567146285</c:v>
                </c:pt>
                <c:pt idx="283">
                  <c:v>0.12308714567146285</c:v>
                </c:pt>
                <c:pt idx="284">
                  <c:v>0.12308714567146285</c:v>
                </c:pt>
                <c:pt idx="285">
                  <c:v>0.12308714567146285</c:v>
                </c:pt>
                <c:pt idx="286">
                  <c:v>0.12308714567146285</c:v>
                </c:pt>
                <c:pt idx="287">
                  <c:v>0.12308714567146285</c:v>
                </c:pt>
                <c:pt idx="288">
                  <c:v>0.12308714567146285</c:v>
                </c:pt>
                <c:pt idx="289">
                  <c:v>0.12308714567146285</c:v>
                </c:pt>
                <c:pt idx="290">
                  <c:v>0.12308714567146285</c:v>
                </c:pt>
                <c:pt idx="291">
                  <c:v>0.12666811659059909</c:v>
                </c:pt>
                <c:pt idx="292">
                  <c:v>0.12666811659059909</c:v>
                </c:pt>
                <c:pt idx="293">
                  <c:v>0.12666811659059909</c:v>
                </c:pt>
                <c:pt idx="294">
                  <c:v>0.12666811659059909</c:v>
                </c:pt>
                <c:pt idx="295">
                  <c:v>0.12666811659059909</c:v>
                </c:pt>
                <c:pt idx="296">
                  <c:v>0.12666811659059909</c:v>
                </c:pt>
                <c:pt idx="297">
                  <c:v>0.12666811659059909</c:v>
                </c:pt>
                <c:pt idx="298">
                  <c:v>0.12666811659059909</c:v>
                </c:pt>
                <c:pt idx="299">
                  <c:v>0.12666811659059909</c:v>
                </c:pt>
                <c:pt idx="300">
                  <c:v>0.15100172075045235</c:v>
                </c:pt>
                <c:pt idx="301">
                  <c:v>0.15100172075045235</c:v>
                </c:pt>
                <c:pt idx="302">
                  <c:v>0.15100172075045235</c:v>
                </c:pt>
                <c:pt idx="303">
                  <c:v>0.15100172075045235</c:v>
                </c:pt>
                <c:pt idx="304">
                  <c:v>0.15100172075045235</c:v>
                </c:pt>
                <c:pt idx="305">
                  <c:v>0.15100172075045235</c:v>
                </c:pt>
                <c:pt idx="306">
                  <c:v>0.15100172075045235</c:v>
                </c:pt>
                <c:pt idx="307">
                  <c:v>0.15100172075045235</c:v>
                </c:pt>
                <c:pt idx="308">
                  <c:v>0.15100172075045235</c:v>
                </c:pt>
                <c:pt idx="309">
                  <c:v>0.15100172075045235</c:v>
                </c:pt>
                <c:pt idx="310">
                  <c:v>0.15100172075045235</c:v>
                </c:pt>
                <c:pt idx="311">
                  <c:v>0.15100172075045235</c:v>
                </c:pt>
                <c:pt idx="312">
                  <c:v>0.15100172075045235</c:v>
                </c:pt>
                <c:pt idx="313">
                  <c:v>0.15100172075045235</c:v>
                </c:pt>
                <c:pt idx="314">
                  <c:v>0.15100172075045235</c:v>
                </c:pt>
                <c:pt idx="315">
                  <c:v>0.15100172075045235</c:v>
                </c:pt>
                <c:pt idx="316">
                  <c:v>0.15100172075045235</c:v>
                </c:pt>
                <c:pt idx="317">
                  <c:v>0.15100172075045235</c:v>
                </c:pt>
                <c:pt idx="318">
                  <c:v>0.15100172075045235</c:v>
                </c:pt>
                <c:pt idx="319">
                  <c:v>0.15100172075045235</c:v>
                </c:pt>
                <c:pt idx="320">
                  <c:v>0.15100172075045235</c:v>
                </c:pt>
                <c:pt idx="321">
                  <c:v>0.15100172075045235</c:v>
                </c:pt>
                <c:pt idx="322">
                  <c:v>0.15100172075045235</c:v>
                </c:pt>
                <c:pt idx="323">
                  <c:v>0.15100172075045235</c:v>
                </c:pt>
                <c:pt idx="324">
                  <c:v>0.15100172075045235</c:v>
                </c:pt>
                <c:pt idx="325">
                  <c:v>0.15100172075045235</c:v>
                </c:pt>
                <c:pt idx="326">
                  <c:v>0.15100172075045235</c:v>
                </c:pt>
                <c:pt idx="327">
                  <c:v>0.15100172075045235</c:v>
                </c:pt>
                <c:pt idx="328">
                  <c:v>0.15100172075045235</c:v>
                </c:pt>
                <c:pt idx="329">
                  <c:v>0.15100172075045235</c:v>
                </c:pt>
                <c:pt idx="330">
                  <c:v>0.15100172075045235</c:v>
                </c:pt>
                <c:pt idx="331">
                  <c:v>0.15100172075045235</c:v>
                </c:pt>
                <c:pt idx="332">
                  <c:v>0.15100172075045235</c:v>
                </c:pt>
                <c:pt idx="333">
                  <c:v>0.15100172075045235</c:v>
                </c:pt>
                <c:pt idx="334">
                  <c:v>0.15100172075045235</c:v>
                </c:pt>
                <c:pt idx="335">
                  <c:v>0.15100172075045235</c:v>
                </c:pt>
                <c:pt idx="336">
                  <c:v>0.15100172075045235</c:v>
                </c:pt>
                <c:pt idx="337">
                  <c:v>0.15100172075045235</c:v>
                </c:pt>
                <c:pt idx="338">
                  <c:v>0.15100172075045235</c:v>
                </c:pt>
                <c:pt idx="339">
                  <c:v>0.15100172075045235</c:v>
                </c:pt>
                <c:pt idx="340">
                  <c:v>0.15100172075045235</c:v>
                </c:pt>
                <c:pt idx="341">
                  <c:v>0.15100172075045235</c:v>
                </c:pt>
                <c:pt idx="342">
                  <c:v>0.15100172075045235</c:v>
                </c:pt>
                <c:pt idx="343">
                  <c:v>0.15100172075045235</c:v>
                </c:pt>
                <c:pt idx="344">
                  <c:v>0.15100172075045235</c:v>
                </c:pt>
                <c:pt idx="345">
                  <c:v>0.15100172075045235</c:v>
                </c:pt>
                <c:pt idx="346">
                  <c:v>0.15100172075045235</c:v>
                </c:pt>
                <c:pt idx="347">
                  <c:v>0.15100172075045235</c:v>
                </c:pt>
                <c:pt idx="348">
                  <c:v>0.15100172075045235</c:v>
                </c:pt>
                <c:pt idx="349">
                  <c:v>0.15100172075045235</c:v>
                </c:pt>
                <c:pt idx="350">
                  <c:v>0.15100172075045235</c:v>
                </c:pt>
                <c:pt idx="351">
                  <c:v>0.15100172075045235</c:v>
                </c:pt>
                <c:pt idx="352">
                  <c:v>0.15100172075045235</c:v>
                </c:pt>
                <c:pt idx="353">
                  <c:v>0.15100172075045235</c:v>
                </c:pt>
                <c:pt idx="354">
                  <c:v>0.15100172075045235</c:v>
                </c:pt>
                <c:pt idx="355">
                  <c:v>0.15100172075045235</c:v>
                </c:pt>
                <c:pt idx="356">
                  <c:v>0.15100172075045235</c:v>
                </c:pt>
                <c:pt idx="357">
                  <c:v>0.15539189653047311</c:v>
                </c:pt>
                <c:pt idx="358">
                  <c:v>0.15539189653047311</c:v>
                </c:pt>
                <c:pt idx="359">
                  <c:v>0.15539189653047311</c:v>
                </c:pt>
                <c:pt idx="360">
                  <c:v>0.15539189653047311</c:v>
                </c:pt>
                <c:pt idx="361">
                  <c:v>0.15539189653047311</c:v>
                </c:pt>
                <c:pt idx="362">
                  <c:v>0.15539189653047311</c:v>
                </c:pt>
                <c:pt idx="363">
                  <c:v>0.15539189653047311</c:v>
                </c:pt>
                <c:pt idx="364">
                  <c:v>0.15539189653047311</c:v>
                </c:pt>
                <c:pt idx="365">
                  <c:v>0.15539189653047311</c:v>
                </c:pt>
                <c:pt idx="366">
                  <c:v>0.15539189653047311</c:v>
                </c:pt>
                <c:pt idx="367">
                  <c:v>0.15539189653047311</c:v>
                </c:pt>
                <c:pt idx="368">
                  <c:v>0.15539189653047311</c:v>
                </c:pt>
                <c:pt idx="369">
                  <c:v>0.15539189653047311</c:v>
                </c:pt>
                <c:pt idx="370">
                  <c:v>0.15539189653047311</c:v>
                </c:pt>
                <c:pt idx="371">
                  <c:v>0.16257718081665568</c:v>
                </c:pt>
                <c:pt idx="372">
                  <c:v>0.16257718081665568</c:v>
                </c:pt>
                <c:pt idx="373">
                  <c:v>0.16257718081665568</c:v>
                </c:pt>
                <c:pt idx="374">
                  <c:v>0.16257718081665568</c:v>
                </c:pt>
                <c:pt idx="375">
                  <c:v>0.16257718081665568</c:v>
                </c:pt>
                <c:pt idx="376">
                  <c:v>0.16257718081665568</c:v>
                </c:pt>
                <c:pt idx="377">
                  <c:v>0.16257718081665568</c:v>
                </c:pt>
                <c:pt idx="378">
                  <c:v>0.16257718081665568</c:v>
                </c:pt>
                <c:pt idx="379">
                  <c:v>0.16257718081665568</c:v>
                </c:pt>
                <c:pt idx="380">
                  <c:v>0.16257718081665568</c:v>
                </c:pt>
                <c:pt idx="381">
                  <c:v>0.16257718081665568</c:v>
                </c:pt>
                <c:pt idx="382">
                  <c:v>0.16257718081665568</c:v>
                </c:pt>
                <c:pt idx="383">
                  <c:v>0.16257718081665568</c:v>
                </c:pt>
                <c:pt idx="384">
                  <c:v>0.16257718081665568</c:v>
                </c:pt>
                <c:pt idx="385">
                  <c:v>0.16257718081665568</c:v>
                </c:pt>
                <c:pt idx="386">
                  <c:v>0.16257718081665568</c:v>
                </c:pt>
                <c:pt idx="387">
                  <c:v>0.16257718081665568</c:v>
                </c:pt>
                <c:pt idx="388">
                  <c:v>0.16257718081665568</c:v>
                </c:pt>
                <c:pt idx="389">
                  <c:v>0.16257718081665568</c:v>
                </c:pt>
                <c:pt idx="390">
                  <c:v>0.16257718081665568</c:v>
                </c:pt>
                <c:pt idx="391">
                  <c:v>0.16257718081665568</c:v>
                </c:pt>
                <c:pt idx="392">
                  <c:v>0.16257718081665568</c:v>
                </c:pt>
                <c:pt idx="393">
                  <c:v>0.16257718081665568</c:v>
                </c:pt>
                <c:pt idx="394">
                  <c:v>0.16257718081665568</c:v>
                </c:pt>
                <c:pt idx="395">
                  <c:v>0.16257718081665568</c:v>
                </c:pt>
                <c:pt idx="396">
                  <c:v>0.16257718081665568</c:v>
                </c:pt>
                <c:pt idx="397">
                  <c:v>0.16257718081665568</c:v>
                </c:pt>
                <c:pt idx="398">
                  <c:v>0.16257718081665568</c:v>
                </c:pt>
                <c:pt idx="399">
                  <c:v>0.16257718081665568</c:v>
                </c:pt>
                <c:pt idx="400">
                  <c:v>0.16257718081665568</c:v>
                </c:pt>
                <c:pt idx="401">
                  <c:v>0.16810934097135669</c:v>
                </c:pt>
                <c:pt idx="402">
                  <c:v>0.16810934097135669</c:v>
                </c:pt>
                <c:pt idx="403">
                  <c:v>0.16810934097135669</c:v>
                </c:pt>
                <c:pt idx="404">
                  <c:v>0.16810934097135669</c:v>
                </c:pt>
                <c:pt idx="405">
                  <c:v>0.16810934097135669</c:v>
                </c:pt>
                <c:pt idx="406">
                  <c:v>0.16810934097135669</c:v>
                </c:pt>
                <c:pt idx="407">
                  <c:v>0.16810934097135669</c:v>
                </c:pt>
                <c:pt idx="408">
                  <c:v>0.16810934097135669</c:v>
                </c:pt>
                <c:pt idx="409">
                  <c:v>0.16810934097135669</c:v>
                </c:pt>
                <c:pt idx="410">
                  <c:v>0.16810934097135669</c:v>
                </c:pt>
                <c:pt idx="411">
                  <c:v>0.16810934097135669</c:v>
                </c:pt>
                <c:pt idx="412">
                  <c:v>0.16810934097135669</c:v>
                </c:pt>
                <c:pt idx="413">
                  <c:v>0.16810934097135669</c:v>
                </c:pt>
                <c:pt idx="414">
                  <c:v>0.16810934097135669</c:v>
                </c:pt>
                <c:pt idx="415">
                  <c:v>0.16810934097135669</c:v>
                </c:pt>
                <c:pt idx="416">
                  <c:v>0.16810934097135669</c:v>
                </c:pt>
                <c:pt idx="417">
                  <c:v>0.16810934097135669</c:v>
                </c:pt>
                <c:pt idx="418">
                  <c:v>0.16933475963420802</c:v>
                </c:pt>
                <c:pt idx="419">
                  <c:v>0.16933475963420802</c:v>
                </c:pt>
                <c:pt idx="420">
                  <c:v>0.16933475963420802</c:v>
                </c:pt>
                <c:pt idx="421">
                  <c:v>0.16933475963420802</c:v>
                </c:pt>
                <c:pt idx="422">
                  <c:v>0.16933475963420802</c:v>
                </c:pt>
                <c:pt idx="423">
                  <c:v>0.16933475963420802</c:v>
                </c:pt>
                <c:pt idx="424">
                  <c:v>0.16933475963420802</c:v>
                </c:pt>
                <c:pt idx="425">
                  <c:v>0.16933475963420802</c:v>
                </c:pt>
                <c:pt idx="426">
                  <c:v>0.16933475963420802</c:v>
                </c:pt>
                <c:pt idx="427">
                  <c:v>0.16933475963420802</c:v>
                </c:pt>
                <c:pt idx="428">
                  <c:v>0.16933475963420802</c:v>
                </c:pt>
                <c:pt idx="429">
                  <c:v>0.16933475963420802</c:v>
                </c:pt>
                <c:pt idx="430">
                  <c:v>0.18276863766864096</c:v>
                </c:pt>
                <c:pt idx="431">
                  <c:v>0.18276863766864096</c:v>
                </c:pt>
                <c:pt idx="432">
                  <c:v>0.18276863766864096</c:v>
                </c:pt>
                <c:pt idx="433">
                  <c:v>0.18276863766864096</c:v>
                </c:pt>
                <c:pt idx="434">
                  <c:v>0.18276863766864096</c:v>
                </c:pt>
                <c:pt idx="435">
                  <c:v>0.18276863766864096</c:v>
                </c:pt>
                <c:pt idx="436">
                  <c:v>0.18276863766864096</c:v>
                </c:pt>
                <c:pt idx="437">
                  <c:v>0.18276863766864096</c:v>
                </c:pt>
                <c:pt idx="438">
                  <c:v>0.18276863766864096</c:v>
                </c:pt>
                <c:pt idx="439">
                  <c:v>0.18276863766864096</c:v>
                </c:pt>
                <c:pt idx="440">
                  <c:v>0.18276863766864096</c:v>
                </c:pt>
                <c:pt idx="441">
                  <c:v>0.18276863766864096</c:v>
                </c:pt>
                <c:pt idx="442">
                  <c:v>0.18276863766864096</c:v>
                </c:pt>
                <c:pt idx="443">
                  <c:v>0.18276863766864096</c:v>
                </c:pt>
                <c:pt idx="444">
                  <c:v>0.18276863766864096</c:v>
                </c:pt>
                <c:pt idx="445">
                  <c:v>0.18276863766864096</c:v>
                </c:pt>
                <c:pt idx="446">
                  <c:v>0.18276863766864096</c:v>
                </c:pt>
                <c:pt idx="447">
                  <c:v>0.18276863766864096</c:v>
                </c:pt>
                <c:pt idx="448">
                  <c:v>0.18276863766864096</c:v>
                </c:pt>
                <c:pt idx="449">
                  <c:v>0.18276863766864096</c:v>
                </c:pt>
                <c:pt idx="450">
                  <c:v>0.18276863766864096</c:v>
                </c:pt>
                <c:pt idx="451">
                  <c:v>0.18276863766864096</c:v>
                </c:pt>
                <c:pt idx="452">
                  <c:v>0.18276863766864096</c:v>
                </c:pt>
                <c:pt idx="453">
                  <c:v>0.18276863766864096</c:v>
                </c:pt>
                <c:pt idx="454">
                  <c:v>0.18276863766864096</c:v>
                </c:pt>
                <c:pt idx="455">
                  <c:v>0.18276863766864096</c:v>
                </c:pt>
                <c:pt idx="456">
                  <c:v>0.18276863766864096</c:v>
                </c:pt>
                <c:pt idx="457">
                  <c:v>0.18276863766864096</c:v>
                </c:pt>
                <c:pt idx="458">
                  <c:v>0.18276863766864096</c:v>
                </c:pt>
                <c:pt idx="459">
                  <c:v>0.18276863766864096</c:v>
                </c:pt>
                <c:pt idx="460">
                  <c:v>0.18276863766864096</c:v>
                </c:pt>
                <c:pt idx="461">
                  <c:v>0.18276863766864096</c:v>
                </c:pt>
                <c:pt idx="462">
                  <c:v>0.18276863766864096</c:v>
                </c:pt>
                <c:pt idx="463">
                  <c:v>0.18276863766864096</c:v>
                </c:pt>
                <c:pt idx="464">
                  <c:v>0.18276863766864096</c:v>
                </c:pt>
                <c:pt idx="465">
                  <c:v>0.18276863766864096</c:v>
                </c:pt>
                <c:pt idx="466">
                  <c:v>0.18276863766864096</c:v>
                </c:pt>
                <c:pt idx="467">
                  <c:v>0.18276863766864096</c:v>
                </c:pt>
                <c:pt idx="468">
                  <c:v>0.18276863766864096</c:v>
                </c:pt>
                <c:pt idx="469">
                  <c:v>0.18276863766864096</c:v>
                </c:pt>
                <c:pt idx="470">
                  <c:v>0.18276863766864096</c:v>
                </c:pt>
                <c:pt idx="471">
                  <c:v>0.18276863766864096</c:v>
                </c:pt>
                <c:pt idx="472">
                  <c:v>0.18276863766864096</c:v>
                </c:pt>
                <c:pt idx="473">
                  <c:v>0.18276863766864096</c:v>
                </c:pt>
                <c:pt idx="474">
                  <c:v>0.18276863766864096</c:v>
                </c:pt>
                <c:pt idx="475">
                  <c:v>0.18276863766864096</c:v>
                </c:pt>
                <c:pt idx="476">
                  <c:v>0.18276863766864096</c:v>
                </c:pt>
                <c:pt idx="477">
                  <c:v>0.18276863766864096</c:v>
                </c:pt>
                <c:pt idx="478">
                  <c:v>0.18276863766864096</c:v>
                </c:pt>
                <c:pt idx="479">
                  <c:v>0.18276863766864096</c:v>
                </c:pt>
                <c:pt idx="480">
                  <c:v>0.18276863766864096</c:v>
                </c:pt>
                <c:pt idx="481">
                  <c:v>0.18276863766864096</c:v>
                </c:pt>
                <c:pt idx="482">
                  <c:v>0.18276863766864096</c:v>
                </c:pt>
                <c:pt idx="483">
                  <c:v>0.18276863766864096</c:v>
                </c:pt>
                <c:pt idx="484">
                  <c:v>0.18276863766864096</c:v>
                </c:pt>
                <c:pt idx="485">
                  <c:v>0.18276863766864096</c:v>
                </c:pt>
                <c:pt idx="486">
                  <c:v>0.18276863766864096</c:v>
                </c:pt>
                <c:pt idx="487">
                  <c:v>0.18276863766864096</c:v>
                </c:pt>
                <c:pt idx="488">
                  <c:v>0.18276863766864096</c:v>
                </c:pt>
                <c:pt idx="489">
                  <c:v>0.18276863766864096</c:v>
                </c:pt>
                <c:pt idx="490">
                  <c:v>0.18276863766864096</c:v>
                </c:pt>
                <c:pt idx="491">
                  <c:v>0.18276863766864096</c:v>
                </c:pt>
                <c:pt idx="492">
                  <c:v>0.18276863766864096</c:v>
                </c:pt>
                <c:pt idx="493">
                  <c:v>0.18276863766864096</c:v>
                </c:pt>
                <c:pt idx="494">
                  <c:v>0.18276863766864096</c:v>
                </c:pt>
                <c:pt idx="495">
                  <c:v>0.18276863766864096</c:v>
                </c:pt>
                <c:pt idx="496">
                  <c:v>0.18276863766864096</c:v>
                </c:pt>
                <c:pt idx="497">
                  <c:v>0.18276863766864096</c:v>
                </c:pt>
                <c:pt idx="498">
                  <c:v>0.18276863766864096</c:v>
                </c:pt>
                <c:pt idx="499">
                  <c:v>0.18276863766864096</c:v>
                </c:pt>
                <c:pt idx="500">
                  <c:v>0.18276863766864096</c:v>
                </c:pt>
                <c:pt idx="501">
                  <c:v>0.18276863766864096</c:v>
                </c:pt>
                <c:pt idx="502">
                  <c:v>0.18276863766864096</c:v>
                </c:pt>
                <c:pt idx="503">
                  <c:v>0.18276863766864096</c:v>
                </c:pt>
                <c:pt idx="504">
                  <c:v>0.18276863766864096</c:v>
                </c:pt>
                <c:pt idx="505">
                  <c:v>0.18276863766864096</c:v>
                </c:pt>
                <c:pt idx="506">
                  <c:v>0.18276863766864096</c:v>
                </c:pt>
                <c:pt idx="507">
                  <c:v>0.18276863766864096</c:v>
                </c:pt>
                <c:pt idx="508">
                  <c:v>0.18276863766864096</c:v>
                </c:pt>
                <c:pt idx="509">
                  <c:v>0.18276863766864096</c:v>
                </c:pt>
                <c:pt idx="510">
                  <c:v>0.18276863766864096</c:v>
                </c:pt>
                <c:pt idx="511">
                  <c:v>0.18276863766864096</c:v>
                </c:pt>
                <c:pt idx="512">
                  <c:v>0.18276863766864096</c:v>
                </c:pt>
                <c:pt idx="513">
                  <c:v>0.18276863766864096</c:v>
                </c:pt>
                <c:pt idx="514">
                  <c:v>0.18276863766864096</c:v>
                </c:pt>
                <c:pt idx="515">
                  <c:v>0.18276863766864096</c:v>
                </c:pt>
                <c:pt idx="516">
                  <c:v>0.18276863766864096</c:v>
                </c:pt>
                <c:pt idx="517">
                  <c:v>0.18276863766864096</c:v>
                </c:pt>
                <c:pt idx="518">
                  <c:v>0.18850980251078345</c:v>
                </c:pt>
                <c:pt idx="519">
                  <c:v>0.18850980251078345</c:v>
                </c:pt>
                <c:pt idx="520">
                  <c:v>0.18850980251078345</c:v>
                </c:pt>
                <c:pt idx="521">
                  <c:v>0.18850980251078345</c:v>
                </c:pt>
                <c:pt idx="522">
                  <c:v>0.18850980251078345</c:v>
                </c:pt>
                <c:pt idx="523">
                  <c:v>0.18850980251078345</c:v>
                </c:pt>
                <c:pt idx="524">
                  <c:v>0.18850980251078345</c:v>
                </c:pt>
                <c:pt idx="525">
                  <c:v>0.18850980251078345</c:v>
                </c:pt>
                <c:pt idx="526">
                  <c:v>0.18850980251078345</c:v>
                </c:pt>
                <c:pt idx="527">
                  <c:v>0.18850980251078345</c:v>
                </c:pt>
                <c:pt idx="528">
                  <c:v>0.18850980251078345</c:v>
                </c:pt>
                <c:pt idx="529">
                  <c:v>0.18850980251078345</c:v>
                </c:pt>
                <c:pt idx="530">
                  <c:v>0.18850980251078345</c:v>
                </c:pt>
                <c:pt idx="531">
                  <c:v>0.18850980251078345</c:v>
                </c:pt>
                <c:pt idx="532">
                  <c:v>0.18850980251078345</c:v>
                </c:pt>
                <c:pt idx="533">
                  <c:v>0.18850980251078345</c:v>
                </c:pt>
                <c:pt idx="534">
                  <c:v>0.18850980251078345</c:v>
                </c:pt>
                <c:pt idx="535">
                  <c:v>0.18850980251078345</c:v>
                </c:pt>
                <c:pt idx="536">
                  <c:v>0.18850980251078345</c:v>
                </c:pt>
                <c:pt idx="537">
                  <c:v>0.18850980251078345</c:v>
                </c:pt>
                <c:pt idx="538">
                  <c:v>0.18850980251078345</c:v>
                </c:pt>
                <c:pt idx="539">
                  <c:v>0.18850980251078345</c:v>
                </c:pt>
                <c:pt idx="540">
                  <c:v>0.18850980251078345</c:v>
                </c:pt>
                <c:pt idx="541">
                  <c:v>0.18850980251078345</c:v>
                </c:pt>
                <c:pt idx="542">
                  <c:v>0.19364083167601343</c:v>
                </c:pt>
                <c:pt idx="543">
                  <c:v>0.19364083167601343</c:v>
                </c:pt>
                <c:pt idx="544">
                  <c:v>0.19364083167601343</c:v>
                </c:pt>
                <c:pt idx="545">
                  <c:v>0.19364083167601343</c:v>
                </c:pt>
                <c:pt idx="546">
                  <c:v>0.19364083167601343</c:v>
                </c:pt>
                <c:pt idx="547">
                  <c:v>0.19364083167601343</c:v>
                </c:pt>
                <c:pt idx="548">
                  <c:v>0.19364083167601343</c:v>
                </c:pt>
                <c:pt idx="549">
                  <c:v>0.19364083167601343</c:v>
                </c:pt>
                <c:pt idx="550">
                  <c:v>0.19364083167601343</c:v>
                </c:pt>
                <c:pt idx="551">
                  <c:v>0.19364083167601343</c:v>
                </c:pt>
                <c:pt idx="552">
                  <c:v>0.19364083167601343</c:v>
                </c:pt>
                <c:pt idx="553">
                  <c:v>0.19364083167601343</c:v>
                </c:pt>
                <c:pt idx="554">
                  <c:v>0.19364083167601343</c:v>
                </c:pt>
                <c:pt idx="555">
                  <c:v>0.19364083167601343</c:v>
                </c:pt>
                <c:pt idx="556">
                  <c:v>0.19364083167601343</c:v>
                </c:pt>
                <c:pt idx="557">
                  <c:v>0.19364083167601343</c:v>
                </c:pt>
                <c:pt idx="558">
                  <c:v>0.19364083167601343</c:v>
                </c:pt>
                <c:pt idx="559">
                  <c:v>0.19364083167601343</c:v>
                </c:pt>
                <c:pt idx="560">
                  <c:v>0.19364083167601343</c:v>
                </c:pt>
                <c:pt idx="561">
                  <c:v>0.19364083167601343</c:v>
                </c:pt>
                <c:pt idx="562">
                  <c:v>0.19364083167601343</c:v>
                </c:pt>
                <c:pt idx="563">
                  <c:v>0.19710030216115587</c:v>
                </c:pt>
                <c:pt idx="564">
                  <c:v>0.19710030216115587</c:v>
                </c:pt>
                <c:pt idx="565">
                  <c:v>0.19710030216115587</c:v>
                </c:pt>
                <c:pt idx="566">
                  <c:v>0.19710030216115587</c:v>
                </c:pt>
                <c:pt idx="567">
                  <c:v>0.19710030216115587</c:v>
                </c:pt>
                <c:pt idx="568">
                  <c:v>0.19710030216115587</c:v>
                </c:pt>
                <c:pt idx="569">
                  <c:v>0.19710030216115587</c:v>
                </c:pt>
                <c:pt idx="570">
                  <c:v>0.19710030216115587</c:v>
                </c:pt>
                <c:pt idx="571">
                  <c:v>0.19710030216115587</c:v>
                </c:pt>
                <c:pt idx="572">
                  <c:v>0.19710030216115587</c:v>
                </c:pt>
                <c:pt idx="573">
                  <c:v>0.19710030216115587</c:v>
                </c:pt>
                <c:pt idx="574">
                  <c:v>0.19710030216115587</c:v>
                </c:pt>
                <c:pt idx="575">
                  <c:v>0.19710030216115587</c:v>
                </c:pt>
                <c:pt idx="576">
                  <c:v>0.19710030216115587</c:v>
                </c:pt>
                <c:pt idx="577">
                  <c:v>0.19710030216115587</c:v>
                </c:pt>
                <c:pt idx="578">
                  <c:v>0.19710030216115587</c:v>
                </c:pt>
                <c:pt idx="579">
                  <c:v>0.19710030216115587</c:v>
                </c:pt>
                <c:pt idx="580">
                  <c:v>0.19710030216115587</c:v>
                </c:pt>
                <c:pt idx="581">
                  <c:v>0.19710030216115587</c:v>
                </c:pt>
                <c:pt idx="582">
                  <c:v>0.19710030216115587</c:v>
                </c:pt>
                <c:pt idx="583">
                  <c:v>0.19710030216115587</c:v>
                </c:pt>
                <c:pt idx="584">
                  <c:v>0.19710030216115587</c:v>
                </c:pt>
                <c:pt idx="585">
                  <c:v>0.19710030216115587</c:v>
                </c:pt>
                <c:pt idx="586">
                  <c:v>0.19710030216115587</c:v>
                </c:pt>
                <c:pt idx="587">
                  <c:v>0.19710030216115587</c:v>
                </c:pt>
                <c:pt idx="588">
                  <c:v>0.19710030216115587</c:v>
                </c:pt>
                <c:pt idx="589">
                  <c:v>0.19710030216115587</c:v>
                </c:pt>
                <c:pt idx="590">
                  <c:v>0.19710030216115587</c:v>
                </c:pt>
                <c:pt idx="591">
                  <c:v>0.19710030216115587</c:v>
                </c:pt>
                <c:pt idx="592">
                  <c:v>0.19710030216115587</c:v>
                </c:pt>
                <c:pt idx="593">
                  <c:v>0.19710030216115587</c:v>
                </c:pt>
                <c:pt idx="594">
                  <c:v>0.19710030216115587</c:v>
                </c:pt>
                <c:pt idx="595">
                  <c:v>0.19710030216115587</c:v>
                </c:pt>
                <c:pt idx="596">
                  <c:v>0.19710030216115587</c:v>
                </c:pt>
                <c:pt idx="597">
                  <c:v>0.19710030216115587</c:v>
                </c:pt>
                <c:pt idx="598">
                  <c:v>0.19710030216115587</c:v>
                </c:pt>
                <c:pt idx="599">
                  <c:v>0.19710030216115587</c:v>
                </c:pt>
                <c:pt idx="600">
                  <c:v>0.19710030216115587</c:v>
                </c:pt>
                <c:pt idx="601">
                  <c:v>0.19710030216115587</c:v>
                </c:pt>
                <c:pt idx="602">
                  <c:v>0.19710030216115587</c:v>
                </c:pt>
                <c:pt idx="603">
                  <c:v>0.19710030216115587</c:v>
                </c:pt>
                <c:pt idx="604">
                  <c:v>0.19710030216115587</c:v>
                </c:pt>
                <c:pt idx="605">
                  <c:v>0.19710030216115587</c:v>
                </c:pt>
                <c:pt idx="606">
                  <c:v>0.19710030216115587</c:v>
                </c:pt>
                <c:pt idx="607">
                  <c:v>0.19710030216115587</c:v>
                </c:pt>
                <c:pt idx="608">
                  <c:v>0.19710030216115587</c:v>
                </c:pt>
                <c:pt idx="609">
                  <c:v>0.19710030216115587</c:v>
                </c:pt>
                <c:pt idx="610">
                  <c:v>0.19710030216115587</c:v>
                </c:pt>
                <c:pt idx="611">
                  <c:v>0.19710030216115587</c:v>
                </c:pt>
                <c:pt idx="612">
                  <c:v>0.19710030216115587</c:v>
                </c:pt>
                <c:pt idx="613">
                  <c:v>0.19710030216115587</c:v>
                </c:pt>
                <c:pt idx="614">
                  <c:v>0.20199862507645103</c:v>
                </c:pt>
                <c:pt idx="615">
                  <c:v>0.20199862507645103</c:v>
                </c:pt>
                <c:pt idx="616">
                  <c:v>0.20199862507645103</c:v>
                </c:pt>
                <c:pt idx="617">
                  <c:v>0.20199862507645103</c:v>
                </c:pt>
                <c:pt idx="618">
                  <c:v>0.20199862507645103</c:v>
                </c:pt>
                <c:pt idx="619">
                  <c:v>0.20199862507645103</c:v>
                </c:pt>
                <c:pt idx="620">
                  <c:v>0.20199862507645103</c:v>
                </c:pt>
                <c:pt idx="621">
                  <c:v>0.20199862507645103</c:v>
                </c:pt>
                <c:pt idx="622">
                  <c:v>0.20199862507645103</c:v>
                </c:pt>
                <c:pt idx="623">
                  <c:v>0.20199862507645103</c:v>
                </c:pt>
                <c:pt idx="624">
                  <c:v>0.20199862507645103</c:v>
                </c:pt>
                <c:pt idx="625">
                  <c:v>0.20199862507645103</c:v>
                </c:pt>
                <c:pt idx="626">
                  <c:v>0.20199862507645103</c:v>
                </c:pt>
                <c:pt idx="627">
                  <c:v>0.20199862507645103</c:v>
                </c:pt>
                <c:pt idx="628">
                  <c:v>0.20199862507645103</c:v>
                </c:pt>
                <c:pt idx="629">
                  <c:v>0.20199862507645103</c:v>
                </c:pt>
                <c:pt idx="630">
                  <c:v>0.20199862507645103</c:v>
                </c:pt>
                <c:pt idx="631">
                  <c:v>0.20199862507645103</c:v>
                </c:pt>
                <c:pt idx="632">
                  <c:v>0.20199862507645103</c:v>
                </c:pt>
                <c:pt idx="633">
                  <c:v>0.20199862507645103</c:v>
                </c:pt>
                <c:pt idx="634">
                  <c:v>0.20199862507645103</c:v>
                </c:pt>
                <c:pt idx="635">
                  <c:v>0.20199862507645103</c:v>
                </c:pt>
                <c:pt idx="636">
                  <c:v>0.20199862507645103</c:v>
                </c:pt>
                <c:pt idx="637">
                  <c:v>0.20199862507645103</c:v>
                </c:pt>
                <c:pt idx="638">
                  <c:v>0.20250425840964278</c:v>
                </c:pt>
                <c:pt idx="639">
                  <c:v>0.20250425840964278</c:v>
                </c:pt>
                <c:pt idx="640">
                  <c:v>0.20250425840964278</c:v>
                </c:pt>
                <c:pt idx="641">
                  <c:v>0.20250425840964278</c:v>
                </c:pt>
                <c:pt idx="642">
                  <c:v>0.20250425840964278</c:v>
                </c:pt>
                <c:pt idx="643">
                  <c:v>0.20250425840964278</c:v>
                </c:pt>
                <c:pt idx="644">
                  <c:v>0.20250425840964278</c:v>
                </c:pt>
                <c:pt idx="645">
                  <c:v>0.20250425840964278</c:v>
                </c:pt>
                <c:pt idx="646">
                  <c:v>0.20250425840964278</c:v>
                </c:pt>
                <c:pt idx="647">
                  <c:v>0.20250425840964278</c:v>
                </c:pt>
                <c:pt idx="648">
                  <c:v>0.20250425840964278</c:v>
                </c:pt>
                <c:pt idx="649">
                  <c:v>0.23953627393746829</c:v>
                </c:pt>
                <c:pt idx="650">
                  <c:v>0.23953627393746829</c:v>
                </c:pt>
                <c:pt idx="651">
                  <c:v>0.23953627393746829</c:v>
                </c:pt>
                <c:pt idx="652">
                  <c:v>0.23953627393746829</c:v>
                </c:pt>
                <c:pt idx="653">
                  <c:v>0.23953627393746829</c:v>
                </c:pt>
                <c:pt idx="654">
                  <c:v>0.23953627393746829</c:v>
                </c:pt>
                <c:pt idx="655">
                  <c:v>0.23953627393746829</c:v>
                </c:pt>
                <c:pt idx="656">
                  <c:v>0.23953627393746829</c:v>
                </c:pt>
                <c:pt idx="657">
                  <c:v>0.23953627393746829</c:v>
                </c:pt>
                <c:pt idx="658">
                  <c:v>0.23953627393746829</c:v>
                </c:pt>
                <c:pt idx="659">
                  <c:v>0.23953627393746829</c:v>
                </c:pt>
                <c:pt idx="660">
                  <c:v>0.23953627393746829</c:v>
                </c:pt>
                <c:pt idx="661">
                  <c:v>0.23953627393746829</c:v>
                </c:pt>
                <c:pt idx="662">
                  <c:v>0.23953627393746829</c:v>
                </c:pt>
                <c:pt idx="663">
                  <c:v>0.23953627393746829</c:v>
                </c:pt>
                <c:pt idx="664">
                  <c:v>0.23953627393746829</c:v>
                </c:pt>
                <c:pt idx="665">
                  <c:v>0.23953627393746829</c:v>
                </c:pt>
                <c:pt idx="666">
                  <c:v>0.23953627393746829</c:v>
                </c:pt>
                <c:pt idx="667">
                  <c:v>0.23953627393746829</c:v>
                </c:pt>
                <c:pt idx="668">
                  <c:v>0.23953627393746829</c:v>
                </c:pt>
                <c:pt idx="669">
                  <c:v>0.23953627393746829</c:v>
                </c:pt>
                <c:pt idx="670">
                  <c:v>0.23953627393746829</c:v>
                </c:pt>
                <c:pt idx="671">
                  <c:v>0.23953627393746829</c:v>
                </c:pt>
                <c:pt idx="672">
                  <c:v>0.23953627393746829</c:v>
                </c:pt>
                <c:pt idx="673">
                  <c:v>0.23953627393746829</c:v>
                </c:pt>
                <c:pt idx="674">
                  <c:v>0.23953627393746829</c:v>
                </c:pt>
                <c:pt idx="675">
                  <c:v>0.23953627393746829</c:v>
                </c:pt>
                <c:pt idx="676">
                  <c:v>0.23953627393746829</c:v>
                </c:pt>
                <c:pt idx="677">
                  <c:v>0.25489488643316782</c:v>
                </c:pt>
                <c:pt idx="678">
                  <c:v>0.25489488643316782</c:v>
                </c:pt>
                <c:pt idx="679">
                  <c:v>0.25489488643316782</c:v>
                </c:pt>
                <c:pt idx="680">
                  <c:v>0.25489488643316782</c:v>
                </c:pt>
                <c:pt idx="681">
                  <c:v>0.25489488643316782</c:v>
                </c:pt>
                <c:pt idx="682">
                  <c:v>0.25489488643316782</c:v>
                </c:pt>
                <c:pt idx="683">
                  <c:v>0.25489488643316782</c:v>
                </c:pt>
                <c:pt idx="684">
                  <c:v>0.25489488643316782</c:v>
                </c:pt>
                <c:pt idx="685">
                  <c:v>0.25489488643316782</c:v>
                </c:pt>
                <c:pt idx="686">
                  <c:v>0.25489488643316782</c:v>
                </c:pt>
                <c:pt idx="687">
                  <c:v>0.25489488643316782</c:v>
                </c:pt>
                <c:pt idx="688">
                  <c:v>0.25489488643316782</c:v>
                </c:pt>
                <c:pt idx="689">
                  <c:v>0.25489488643316782</c:v>
                </c:pt>
                <c:pt idx="690">
                  <c:v>0.25489488643316782</c:v>
                </c:pt>
                <c:pt idx="691">
                  <c:v>0.25489488643316782</c:v>
                </c:pt>
                <c:pt idx="692">
                  <c:v>0.25489488643316782</c:v>
                </c:pt>
                <c:pt idx="693">
                  <c:v>0.25489488643316782</c:v>
                </c:pt>
                <c:pt idx="694">
                  <c:v>0.25489488643316782</c:v>
                </c:pt>
                <c:pt idx="695">
                  <c:v>0.26636548504106722</c:v>
                </c:pt>
                <c:pt idx="696">
                  <c:v>0.26636548504106722</c:v>
                </c:pt>
                <c:pt idx="697">
                  <c:v>0.26636548504106722</c:v>
                </c:pt>
                <c:pt idx="698">
                  <c:v>0.26636548504106722</c:v>
                </c:pt>
                <c:pt idx="699">
                  <c:v>0.26636548504106722</c:v>
                </c:pt>
                <c:pt idx="700">
                  <c:v>0.26636548504106722</c:v>
                </c:pt>
                <c:pt idx="701">
                  <c:v>0.26636548504106722</c:v>
                </c:pt>
                <c:pt idx="702">
                  <c:v>0.26636548504106722</c:v>
                </c:pt>
                <c:pt idx="703">
                  <c:v>0.26636548504106722</c:v>
                </c:pt>
                <c:pt idx="704">
                  <c:v>0.26636548504106722</c:v>
                </c:pt>
                <c:pt idx="705">
                  <c:v>0.26636548504106722</c:v>
                </c:pt>
                <c:pt idx="706">
                  <c:v>0.26636548504106722</c:v>
                </c:pt>
                <c:pt idx="707">
                  <c:v>0.26636548504106722</c:v>
                </c:pt>
                <c:pt idx="708">
                  <c:v>0.26636548504106722</c:v>
                </c:pt>
                <c:pt idx="709">
                  <c:v>0.26636548504106722</c:v>
                </c:pt>
                <c:pt idx="710">
                  <c:v>0.26636548504106722</c:v>
                </c:pt>
                <c:pt idx="711">
                  <c:v>0.26636548504106722</c:v>
                </c:pt>
                <c:pt idx="712">
                  <c:v>0.26636548504106722</c:v>
                </c:pt>
                <c:pt idx="713">
                  <c:v>0.27033058885940142</c:v>
                </c:pt>
                <c:pt idx="714">
                  <c:v>0.27033058885940142</c:v>
                </c:pt>
                <c:pt idx="715">
                  <c:v>0.27033058885940142</c:v>
                </c:pt>
                <c:pt idx="716">
                  <c:v>0.27033058885940142</c:v>
                </c:pt>
                <c:pt idx="717">
                  <c:v>0.27033058885940142</c:v>
                </c:pt>
                <c:pt idx="718">
                  <c:v>0.27033058885940142</c:v>
                </c:pt>
                <c:pt idx="719">
                  <c:v>0.27033058885940142</c:v>
                </c:pt>
                <c:pt idx="720">
                  <c:v>0.27033058885940142</c:v>
                </c:pt>
                <c:pt idx="721">
                  <c:v>0.27033058885940142</c:v>
                </c:pt>
                <c:pt idx="722">
                  <c:v>0.27033058885940142</c:v>
                </c:pt>
                <c:pt idx="723">
                  <c:v>0.27033058885940142</c:v>
                </c:pt>
                <c:pt idx="724">
                  <c:v>0.27033058885940142</c:v>
                </c:pt>
                <c:pt idx="725">
                  <c:v>0.27033058885940142</c:v>
                </c:pt>
                <c:pt idx="726">
                  <c:v>0.27033058885940142</c:v>
                </c:pt>
                <c:pt idx="727">
                  <c:v>0.27033058885940142</c:v>
                </c:pt>
                <c:pt idx="728">
                  <c:v>0.27033058885940142</c:v>
                </c:pt>
                <c:pt idx="729">
                  <c:v>0.27033058885940142</c:v>
                </c:pt>
                <c:pt idx="730">
                  <c:v>0.27033058885940142</c:v>
                </c:pt>
                <c:pt idx="731">
                  <c:v>0.27033058885940142</c:v>
                </c:pt>
                <c:pt idx="732">
                  <c:v>0.27033058885940142</c:v>
                </c:pt>
                <c:pt idx="733">
                  <c:v>0.27033058885940142</c:v>
                </c:pt>
                <c:pt idx="734">
                  <c:v>0.27033058885940142</c:v>
                </c:pt>
                <c:pt idx="735">
                  <c:v>0.27033058885940142</c:v>
                </c:pt>
                <c:pt idx="736">
                  <c:v>0.27033058885940142</c:v>
                </c:pt>
                <c:pt idx="737">
                  <c:v>0.27033058885940142</c:v>
                </c:pt>
                <c:pt idx="738">
                  <c:v>0.27033058885940142</c:v>
                </c:pt>
                <c:pt idx="739">
                  <c:v>0.27033058885940142</c:v>
                </c:pt>
                <c:pt idx="740">
                  <c:v>0.27033058885940142</c:v>
                </c:pt>
                <c:pt idx="741">
                  <c:v>0.27033058885940142</c:v>
                </c:pt>
                <c:pt idx="742">
                  <c:v>0.27033058885940142</c:v>
                </c:pt>
                <c:pt idx="743">
                  <c:v>0.27033058885940142</c:v>
                </c:pt>
                <c:pt idx="744">
                  <c:v>0.27033058885940142</c:v>
                </c:pt>
                <c:pt idx="745">
                  <c:v>0.27033058885940142</c:v>
                </c:pt>
                <c:pt idx="746">
                  <c:v>0.27033058885940142</c:v>
                </c:pt>
                <c:pt idx="747">
                  <c:v>0.27033058885940142</c:v>
                </c:pt>
                <c:pt idx="748">
                  <c:v>0.27033058885940142</c:v>
                </c:pt>
                <c:pt idx="749">
                  <c:v>0.27033058885940142</c:v>
                </c:pt>
                <c:pt idx="750">
                  <c:v>0.27033058885940142</c:v>
                </c:pt>
                <c:pt idx="751">
                  <c:v>0.29829412322657162</c:v>
                </c:pt>
                <c:pt idx="752">
                  <c:v>0.29829412322657162</c:v>
                </c:pt>
                <c:pt idx="753">
                  <c:v>0.29829412322657162</c:v>
                </c:pt>
                <c:pt idx="754">
                  <c:v>0.29829412322657162</c:v>
                </c:pt>
                <c:pt idx="755">
                  <c:v>0.29829412322657162</c:v>
                </c:pt>
                <c:pt idx="756">
                  <c:v>0.29829412322657162</c:v>
                </c:pt>
                <c:pt idx="757">
                  <c:v>0.29829412322657162</c:v>
                </c:pt>
                <c:pt idx="758">
                  <c:v>0.29829412322657162</c:v>
                </c:pt>
                <c:pt idx="759">
                  <c:v>0.29829412322657162</c:v>
                </c:pt>
                <c:pt idx="760">
                  <c:v>0.29829412322657162</c:v>
                </c:pt>
                <c:pt idx="761">
                  <c:v>0.29829412322657162</c:v>
                </c:pt>
                <c:pt idx="762">
                  <c:v>0.29829412322657162</c:v>
                </c:pt>
                <c:pt idx="763">
                  <c:v>0.29829412322657162</c:v>
                </c:pt>
                <c:pt idx="764">
                  <c:v>0.29829412322657162</c:v>
                </c:pt>
                <c:pt idx="765">
                  <c:v>0.29829412322657162</c:v>
                </c:pt>
                <c:pt idx="766">
                  <c:v>0.29829412322657162</c:v>
                </c:pt>
                <c:pt idx="767">
                  <c:v>0.29829412322657162</c:v>
                </c:pt>
                <c:pt idx="768">
                  <c:v>0.29829412322657162</c:v>
                </c:pt>
                <c:pt idx="769">
                  <c:v>0.29829412322657162</c:v>
                </c:pt>
                <c:pt idx="770">
                  <c:v>0.29829412322657162</c:v>
                </c:pt>
                <c:pt idx="771">
                  <c:v>0.29829412322657162</c:v>
                </c:pt>
                <c:pt idx="772">
                  <c:v>0.29829412322657162</c:v>
                </c:pt>
                <c:pt idx="773">
                  <c:v>0.29829412322657162</c:v>
                </c:pt>
                <c:pt idx="774">
                  <c:v>0.29829412322657162</c:v>
                </c:pt>
                <c:pt idx="775">
                  <c:v>0.29829412322657162</c:v>
                </c:pt>
                <c:pt idx="776">
                  <c:v>0.29829412322657162</c:v>
                </c:pt>
                <c:pt idx="777">
                  <c:v>0.29829412322657162</c:v>
                </c:pt>
                <c:pt idx="778">
                  <c:v>0.29829412322657162</c:v>
                </c:pt>
                <c:pt idx="779">
                  <c:v>0.29829412322657162</c:v>
                </c:pt>
                <c:pt idx="780">
                  <c:v>0.29829412322657162</c:v>
                </c:pt>
                <c:pt idx="781">
                  <c:v>0.29829412322657162</c:v>
                </c:pt>
                <c:pt idx="782">
                  <c:v>0.29829412322657162</c:v>
                </c:pt>
                <c:pt idx="783">
                  <c:v>0.29829412322657162</c:v>
                </c:pt>
                <c:pt idx="784">
                  <c:v>0.29829412322657162</c:v>
                </c:pt>
                <c:pt idx="785">
                  <c:v>0.29829412322657162</c:v>
                </c:pt>
                <c:pt idx="786">
                  <c:v>0.29829412322657162</c:v>
                </c:pt>
                <c:pt idx="787">
                  <c:v>0.29829412322657162</c:v>
                </c:pt>
                <c:pt idx="788">
                  <c:v>0.29829412322657162</c:v>
                </c:pt>
                <c:pt idx="789">
                  <c:v>0.29829412322657162</c:v>
                </c:pt>
                <c:pt idx="790">
                  <c:v>0.29829412322657162</c:v>
                </c:pt>
                <c:pt idx="791">
                  <c:v>0.29829412322657162</c:v>
                </c:pt>
                <c:pt idx="792">
                  <c:v>0.33001962226282738</c:v>
                </c:pt>
                <c:pt idx="793">
                  <c:v>0.33001962226282738</c:v>
                </c:pt>
                <c:pt idx="794">
                  <c:v>0.33001962226282738</c:v>
                </c:pt>
                <c:pt idx="795">
                  <c:v>0.33001962226282738</c:v>
                </c:pt>
                <c:pt idx="796">
                  <c:v>0.33001962226282738</c:v>
                </c:pt>
                <c:pt idx="797">
                  <c:v>0.33001962226282738</c:v>
                </c:pt>
                <c:pt idx="798">
                  <c:v>0.33001962226282738</c:v>
                </c:pt>
                <c:pt idx="799">
                  <c:v>0.33001962226282738</c:v>
                </c:pt>
                <c:pt idx="800">
                  <c:v>0.33001962226282738</c:v>
                </c:pt>
                <c:pt idx="801">
                  <c:v>0.33001962226282738</c:v>
                </c:pt>
                <c:pt idx="802">
                  <c:v>0.33001962226282738</c:v>
                </c:pt>
                <c:pt idx="803">
                  <c:v>0.33001962226282738</c:v>
                </c:pt>
                <c:pt idx="804">
                  <c:v>0.33001962226282738</c:v>
                </c:pt>
                <c:pt idx="805">
                  <c:v>0.33001962226282738</c:v>
                </c:pt>
                <c:pt idx="806">
                  <c:v>0.33001962226282738</c:v>
                </c:pt>
                <c:pt idx="807">
                  <c:v>0.36018524725438106</c:v>
                </c:pt>
                <c:pt idx="808">
                  <c:v>0.36018524725438106</c:v>
                </c:pt>
                <c:pt idx="809">
                  <c:v>0.36018524725438106</c:v>
                </c:pt>
                <c:pt idx="810">
                  <c:v>0.36018524725438106</c:v>
                </c:pt>
                <c:pt idx="811">
                  <c:v>0.36018524725438106</c:v>
                </c:pt>
                <c:pt idx="812">
                  <c:v>0.36018524725438106</c:v>
                </c:pt>
                <c:pt idx="813">
                  <c:v>0.36018524725438106</c:v>
                </c:pt>
                <c:pt idx="814">
                  <c:v>0.36018524725438106</c:v>
                </c:pt>
                <c:pt idx="815">
                  <c:v>0.36018524725438106</c:v>
                </c:pt>
                <c:pt idx="816">
                  <c:v>0.36018524725438106</c:v>
                </c:pt>
                <c:pt idx="817">
                  <c:v>0.36018524725438106</c:v>
                </c:pt>
                <c:pt idx="818">
                  <c:v>0.36018524725438106</c:v>
                </c:pt>
                <c:pt idx="819">
                  <c:v>0.36018524725438106</c:v>
                </c:pt>
                <c:pt idx="820">
                  <c:v>0.36018524725438106</c:v>
                </c:pt>
                <c:pt idx="821">
                  <c:v>0.36018524725438106</c:v>
                </c:pt>
                <c:pt idx="822">
                  <c:v>0.36018524725438106</c:v>
                </c:pt>
                <c:pt idx="823">
                  <c:v>0.36018524725438106</c:v>
                </c:pt>
                <c:pt idx="824">
                  <c:v>0.36018524725438106</c:v>
                </c:pt>
                <c:pt idx="825">
                  <c:v>0.36018524725438106</c:v>
                </c:pt>
                <c:pt idx="826">
                  <c:v>0.36018524725438106</c:v>
                </c:pt>
                <c:pt idx="827">
                  <c:v>0.36018524725438106</c:v>
                </c:pt>
                <c:pt idx="828">
                  <c:v>0.36018524725438106</c:v>
                </c:pt>
                <c:pt idx="829">
                  <c:v>0.36018524725438106</c:v>
                </c:pt>
                <c:pt idx="830">
                  <c:v>0.36018524725438106</c:v>
                </c:pt>
                <c:pt idx="831">
                  <c:v>0.36018524725438106</c:v>
                </c:pt>
                <c:pt idx="832">
                  <c:v>0.36018524725438106</c:v>
                </c:pt>
                <c:pt idx="833">
                  <c:v>0.36018524725438106</c:v>
                </c:pt>
                <c:pt idx="834">
                  <c:v>0.36018524725438106</c:v>
                </c:pt>
                <c:pt idx="835">
                  <c:v>0.36018524725438106</c:v>
                </c:pt>
                <c:pt idx="836">
                  <c:v>0.36018524725438106</c:v>
                </c:pt>
                <c:pt idx="837">
                  <c:v>0.36018524725438106</c:v>
                </c:pt>
                <c:pt idx="838">
                  <c:v>0.36018524725438106</c:v>
                </c:pt>
                <c:pt idx="839">
                  <c:v>0.36018524725438106</c:v>
                </c:pt>
                <c:pt idx="840">
                  <c:v>0.36018524725438106</c:v>
                </c:pt>
                <c:pt idx="841">
                  <c:v>0.36018524725438106</c:v>
                </c:pt>
                <c:pt idx="842">
                  <c:v>0.36018524725438106</c:v>
                </c:pt>
                <c:pt idx="843">
                  <c:v>0.36018524725438106</c:v>
                </c:pt>
                <c:pt idx="844">
                  <c:v>0.36018524725438106</c:v>
                </c:pt>
                <c:pt idx="845">
                  <c:v>0.36018524725438106</c:v>
                </c:pt>
                <c:pt idx="846">
                  <c:v>0.36018524725438106</c:v>
                </c:pt>
                <c:pt idx="847">
                  <c:v>0.36018524725438106</c:v>
                </c:pt>
                <c:pt idx="848">
                  <c:v>0.36018524725438106</c:v>
                </c:pt>
                <c:pt idx="849">
                  <c:v>0.36018524725438106</c:v>
                </c:pt>
                <c:pt idx="850">
                  <c:v>0.36018524725438106</c:v>
                </c:pt>
                <c:pt idx="851">
                  <c:v>0.36018524725438106</c:v>
                </c:pt>
                <c:pt idx="852">
                  <c:v>0.36018524725438106</c:v>
                </c:pt>
                <c:pt idx="853">
                  <c:v>0.36018524725438106</c:v>
                </c:pt>
                <c:pt idx="854">
                  <c:v>0.36018524725438106</c:v>
                </c:pt>
                <c:pt idx="855">
                  <c:v>0.36018524725438106</c:v>
                </c:pt>
                <c:pt idx="856">
                  <c:v>0.36018524725438106</c:v>
                </c:pt>
                <c:pt idx="857">
                  <c:v>0.36018524725438106</c:v>
                </c:pt>
                <c:pt idx="858">
                  <c:v>0.36018524725438106</c:v>
                </c:pt>
                <c:pt idx="859">
                  <c:v>0.36018524725438106</c:v>
                </c:pt>
                <c:pt idx="860">
                  <c:v>0.36018524725438106</c:v>
                </c:pt>
                <c:pt idx="861">
                  <c:v>0.36018524725438106</c:v>
                </c:pt>
                <c:pt idx="862">
                  <c:v>0.36018524725438106</c:v>
                </c:pt>
                <c:pt idx="863">
                  <c:v>0.36018524725438106</c:v>
                </c:pt>
                <c:pt idx="864">
                  <c:v>0.36018524725438106</c:v>
                </c:pt>
                <c:pt idx="865">
                  <c:v>0.36018524725438106</c:v>
                </c:pt>
                <c:pt idx="866">
                  <c:v>0.36018524725438106</c:v>
                </c:pt>
                <c:pt idx="867">
                  <c:v>0.36018524725438106</c:v>
                </c:pt>
                <c:pt idx="868">
                  <c:v>0.36018524725438106</c:v>
                </c:pt>
                <c:pt idx="869">
                  <c:v>0.37507126495854626</c:v>
                </c:pt>
                <c:pt idx="870">
                  <c:v>0.37507126495854626</c:v>
                </c:pt>
                <c:pt idx="871">
                  <c:v>0.37507126495854626</c:v>
                </c:pt>
                <c:pt idx="872">
                  <c:v>0.37507126495854626</c:v>
                </c:pt>
                <c:pt idx="873">
                  <c:v>0.37507126495854626</c:v>
                </c:pt>
                <c:pt idx="874">
                  <c:v>0.37507126495854626</c:v>
                </c:pt>
                <c:pt idx="875">
                  <c:v>0.37507126495854626</c:v>
                </c:pt>
                <c:pt idx="876">
                  <c:v>0.37507126495854626</c:v>
                </c:pt>
                <c:pt idx="877">
                  <c:v>0.37507126495854626</c:v>
                </c:pt>
                <c:pt idx="878">
                  <c:v>0.37507126495854626</c:v>
                </c:pt>
                <c:pt idx="879">
                  <c:v>0.37507126495854626</c:v>
                </c:pt>
                <c:pt idx="880">
                  <c:v>0.37507126495854626</c:v>
                </c:pt>
                <c:pt idx="881">
                  <c:v>0.37507126495854626</c:v>
                </c:pt>
                <c:pt idx="882">
                  <c:v>0.37507126495854626</c:v>
                </c:pt>
                <c:pt idx="883">
                  <c:v>0.37507126495854626</c:v>
                </c:pt>
                <c:pt idx="884">
                  <c:v>0.37507126495854626</c:v>
                </c:pt>
                <c:pt idx="885">
                  <c:v>0.37507126495854626</c:v>
                </c:pt>
                <c:pt idx="886">
                  <c:v>0.37507126495854626</c:v>
                </c:pt>
                <c:pt idx="887">
                  <c:v>0.37507126495854626</c:v>
                </c:pt>
                <c:pt idx="888">
                  <c:v>0.41115031008733299</c:v>
                </c:pt>
                <c:pt idx="889">
                  <c:v>0.41115031008733299</c:v>
                </c:pt>
                <c:pt idx="890">
                  <c:v>0.41115031008733299</c:v>
                </c:pt>
                <c:pt idx="891">
                  <c:v>0.41115031008733299</c:v>
                </c:pt>
                <c:pt idx="892">
                  <c:v>0.41115031008733299</c:v>
                </c:pt>
                <c:pt idx="893">
                  <c:v>0.41115031008733299</c:v>
                </c:pt>
                <c:pt idx="894">
                  <c:v>0.41115031008733299</c:v>
                </c:pt>
                <c:pt idx="895">
                  <c:v>0.41115031008733299</c:v>
                </c:pt>
                <c:pt idx="896">
                  <c:v>0.41115031008733299</c:v>
                </c:pt>
                <c:pt idx="897">
                  <c:v>0.41115031008733299</c:v>
                </c:pt>
                <c:pt idx="898">
                  <c:v>0.41115031008733299</c:v>
                </c:pt>
                <c:pt idx="899">
                  <c:v>0.41115031008733299</c:v>
                </c:pt>
                <c:pt idx="900">
                  <c:v>0.41115031008733299</c:v>
                </c:pt>
                <c:pt idx="901">
                  <c:v>0.41115031008733299</c:v>
                </c:pt>
                <c:pt idx="902">
                  <c:v>0.41115031008733299</c:v>
                </c:pt>
                <c:pt idx="903">
                  <c:v>0.41115031008733299</c:v>
                </c:pt>
                <c:pt idx="904">
                  <c:v>0.41115031008733299</c:v>
                </c:pt>
                <c:pt idx="905">
                  <c:v>0.41115031008733299</c:v>
                </c:pt>
                <c:pt idx="906">
                  <c:v>0.41115031008733299</c:v>
                </c:pt>
                <c:pt idx="907">
                  <c:v>0.41115031008733299</c:v>
                </c:pt>
                <c:pt idx="908">
                  <c:v>0.41115031008733299</c:v>
                </c:pt>
                <c:pt idx="909">
                  <c:v>0.41115031008733299</c:v>
                </c:pt>
                <c:pt idx="910">
                  <c:v>0.41115031008733299</c:v>
                </c:pt>
                <c:pt idx="911">
                  <c:v>0.41115031008733299</c:v>
                </c:pt>
                <c:pt idx="912">
                  <c:v>0.41115031008733299</c:v>
                </c:pt>
                <c:pt idx="913">
                  <c:v>0.41115031008733299</c:v>
                </c:pt>
                <c:pt idx="914">
                  <c:v>0.41115031008733299</c:v>
                </c:pt>
                <c:pt idx="915">
                  <c:v>0.41115031008733299</c:v>
                </c:pt>
                <c:pt idx="916">
                  <c:v>0.41115031008733299</c:v>
                </c:pt>
                <c:pt idx="917">
                  <c:v>0.41115031008733299</c:v>
                </c:pt>
                <c:pt idx="918">
                  <c:v>0.41115031008733299</c:v>
                </c:pt>
                <c:pt idx="919">
                  <c:v>0.41115031008733299</c:v>
                </c:pt>
                <c:pt idx="920">
                  <c:v>0.41115031008733299</c:v>
                </c:pt>
                <c:pt idx="921">
                  <c:v>0.41115031008733299</c:v>
                </c:pt>
                <c:pt idx="922">
                  <c:v>0.41115031008733299</c:v>
                </c:pt>
                <c:pt idx="923">
                  <c:v>0.41115031008733299</c:v>
                </c:pt>
                <c:pt idx="924">
                  <c:v>0.42710457397175472</c:v>
                </c:pt>
                <c:pt idx="925">
                  <c:v>0.42710457397175472</c:v>
                </c:pt>
                <c:pt idx="926">
                  <c:v>0.42710457397175472</c:v>
                </c:pt>
                <c:pt idx="927">
                  <c:v>0.42710457397175472</c:v>
                </c:pt>
                <c:pt idx="928">
                  <c:v>0.42710457397175472</c:v>
                </c:pt>
                <c:pt idx="929">
                  <c:v>0.42710457397175472</c:v>
                </c:pt>
                <c:pt idx="930">
                  <c:v>0.42710457397175472</c:v>
                </c:pt>
                <c:pt idx="931">
                  <c:v>0.42710457397175472</c:v>
                </c:pt>
                <c:pt idx="932">
                  <c:v>0.42710457397175472</c:v>
                </c:pt>
                <c:pt idx="933">
                  <c:v>0.42710457397175472</c:v>
                </c:pt>
                <c:pt idx="934">
                  <c:v>0.42710457397175472</c:v>
                </c:pt>
                <c:pt idx="935">
                  <c:v>0.42710457397175472</c:v>
                </c:pt>
                <c:pt idx="936">
                  <c:v>0.42710457397175472</c:v>
                </c:pt>
                <c:pt idx="937">
                  <c:v>0.42710457397175472</c:v>
                </c:pt>
                <c:pt idx="938">
                  <c:v>0.42710457397175472</c:v>
                </c:pt>
                <c:pt idx="939">
                  <c:v>0.42710457397175472</c:v>
                </c:pt>
                <c:pt idx="940">
                  <c:v>0.42710457397175472</c:v>
                </c:pt>
                <c:pt idx="941">
                  <c:v>0.42710457397175472</c:v>
                </c:pt>
                <c:pt idx="942">
                  <c:v>0.42710457397175472</c:v>
                </c:pt>
                <c:pt idx="943">
                  <c:v>0.42710457397175472</c:v>
                </c:pt>
                <c:pt idx="944">
                  <c:v>0.42710457397175472</c:v>
                </c:pt>
                <c:pt idx="945">
                  <c:v>0.42710457397175472</c:v>
                </c:pt>
                <c:pt idx="946">
                  <c:v>0.42710457397175472</c:v>
                </c:pt>
                <c:pt idx="947">
                  <c:v>0.42710457397175472</c:v>
                </c:pt>
                <c:pt idx="948">
                  <c:v>0.42710457397175472</c:v>
                </c:pt>
                <c:pt idx="949">
                  <c:v>0.45737111016119675</c:v>
                </c:pt>
                <c:pt idx="950">
                  <c:v>0.45737111016119675</c:v>
                </c:pt>
                <c:pt idx="951">
                  <c:v>0.45737111016119675</c:v>
                </c:pt>
                <c:pt idx="952">
                  <c:v>0.45737111016119675</c:v>
                </c:pt>
                <c:pt idx="953">
                  <c:v>0.45737111016119675</c:v>
                </c:pt>
                <c:pt idx="954">
                  <c:v>0.45737111016119675</c:v>
                </c:pt>
                <c:pt idx="955">
                  <c:v>0.45737111016119675</c:v>
                </c:pt>
                <c:pt idx="956">
                  <c:v>0.45737111016119675</c:v>
                </c:pt>
                <c:pt idx="957">
                  <c:v>0.45737111016119675</c:v>
                </c:pt>
                <c:pt idx="958">
                  <c:v>0.45737111016119675</c:v>
                </c:pt>
                <c:pt idx="959">
                  <c:v>0.45737111016119675</c:v>
                </c:pt>
                <c:pt idx="960">
                  <c:v>0.45737111016119675</c:v>
                </c:pt>
                <c:pt idx="961">
                  <c:v>0.45737111016119675</c:v>
                </c:pt>
                <c:pt idx="962">
                  <c:v>0.45737111016119675</c:v>
                </c:pt>
                <c:pt idx="963">
                  <c:v>0.45737111016119675</c:v>
                </c:pt>
                <c:pt idx="964">
                  <c:v>0.45737111016119675</c:v>
                </c:pt>
                <c:pt idx="965">
                  <c:v>0.45737111016119675</c:v>
                </c:pt>
                <c:pt idx="966">
                  <c:v>0.45737111016119675</c:v>
                </c:pt>
                <c:pt idx="967">
                  <c:v>0.48998876952706377</c:v>
                </c:pt>
                <c:pt idx="968">
                  <c:v>0.48998876952706377</c:v>
                </c:pt>
                <c:pt idx="969">
                  <c:v>0.48998876952706377</c:v>
                </c:pt>
                <c:pt idx="970">
                  <c:v>0.48998876952706377</c:v>
                </c:pt>
                <c:pt idx="971">
                  <c:v>0.48998876952706377</c:v>
                </c:pt>
                <c:pt idx="972">
                  <c:v>0.48998876952706377</c:v>
                </c:pt>
                <c:pt idx="973">
                  <c:v>0.48998876952706377</c:v>
                </c:pt>
                <c:pt idx="974">
                  <c:v>0.48998876952706377</c:v>
                </c:pt>
                <c:pt idx="975">
                  <c:v>0.48998876952706377</c:v>
                </c:pt>
                <c:pt idx="976">
                  <c:v>0.48998876952706377</c:v>
                </c:pt>
                <c:pt idx="977">
                  <c:v>0.48998876952706377</c:v>
                </c:pt>
                <c:pt idx="978">
                  <c:v>0.48998876952706377</c:v>
                </c:pt>
                <c:pt idx="979">
                  <c:v>0.48998876952706377</c:v>
                </c:pt>
                <c:pt idx="980">
                  <c:v>0.48998876952706377</c:v>
                </c:pt>
                <c:pt idx="981">
                  <c:v>0.48998876952706377</c:v>
                </c:pt>
                <c:pt idx="982">
                  <c:v>0.48998876952706377</c:v>
                </c:pt>
                <c:pt idx="983">
                  <c:v>0.48998876952706377</c:v>
                </c:pt>
                <c:pt idx="984">
                  <c:v>0.48998876952706377</c:v>
                </c:pt>
                <c:pt idx="985">
                  <c:v>0.48998876952706377</c:v>
                </c:pt>
                <c:pt idx="986">
                  <c:v>0.48998876952706377</c:v>
                </c:pt>
                <c:pt idx="987">
                  <c:v>0.48998876952706377</c:v>
                </c:pt>
                <c:pt idx="988">
                  <c:v>0.48998876952706377</c:v>
                </c:pt>
                <c:pt idx="989">
                  <c:v>0.48998876952706377</c:v>
                </c:pt>
                <c:pt idx="990">
                  <c:v>0.48998876952706377</c:v>
                </c:pt>
                <c:pt idx="991">
                  <c:v>0.48998876952706377</c:v>
                </c:pt>
                <c:pt idx="992">
                  <c:v>0.48998876952706377</c:v>
                </c:pt>
                <c:pt idx="993">
                  <c:v>0.48998876952706377</c:v>
                </c:pt>
                <c:pt idx="994">
                  <c:v>0.48998876952706377</c:v>
                </c:pt>
                <c:pt idx="995">
                  <c:v>0.48998876952706377</c:v>
                </c:pt>
                <c:pt idx="996">
                  <c:v>0.48998876952706377</c:v>
                </c:pt>
                <c:pt idx="997">
                  <c:v>0.48998876952706377</c:v>
                </c:pt>
                <c:pt idx="998">
                  <c:v>0.48998876952706377</c:v>
                </c:pt>
                <c:pt idx="999">
                  <c:v>0.48998876952706377</c:v>
                </c:pt>
                <c:pt idx="1000">
                  <c:v>0.48998876952706377</c:v>
                </c:pt>
                <c:pt idx="1001">
                  <c:v>0.48998876952706377</c:v>
                </c:pt>
                <c:pt idx="1002">
                  <c:v>0.48998876952706377</c:v>
                </c:pt>
                <c:pt idx="1003">
                  <c:v>0.48998876952706377</c:v>
                </c:pt>
                <c:pt idx="1004">
                  <c:v>0.48998876952706377</c:v>
                </c:pt>
                <c:pt idx="1005">
                  <c:v>0.48998876952706377</c:v>
                </c:pt>
                <c:pt idx="1006">
                  <c:v>0.48998876952706377</c:v>
                </c:pt>
                <c:pt idx="1007">
                  <c:v>0.48998876952706377</c:v>
                </c:pt>
                <c:pt idx="1008">
                  <c:v>0.48998876952706377</c:v>
                </c:pt>
                <c:pt idx="1009">
                  <c:v>0.48998876952706377</c:v>
                </c:pt>
                <c:pt idx="1010">
                  <c:v>0.48998876952706377</c:v>
                </c:pt>
                <c:pt idx="1011">
                  <c:v>0.48998876952706377</c:v>
                </c:pt>
                <c:pt idx="1012">
                  <c:v>0.48998876952706377</c:v>
                </c:pt>
                <c:pt idx="1013">
                  <c:v>0.48998876952706377</c:v>
                </c:pt>
                <c:pt idx="1014">
                  <c:v>0.48998876952706377</c:v>
                </c:pt>
                <c:pt idx="1015">
                  <c:v>0.48998876952706377</c:v>
                </c:pt>
                <c:pt idx="1016">
                  <c:v>0.48998876952706377</c:v>
                </c:pt>
                <c:pt idx="1017">
                  <c:v>0.48998876952706377</c:v>
                </c:pt>
                <c:pt idx="1018">
                  <c:v>0.48998876952706377</c:v>
                </c:pt>
                <c:pt idx="1019">
                  <c:v>0.48998876952706377</c:v>
                </c:pt>
                <c:pt idx="1020">
                  <c:v>0.48998876952706377</c:v>
                </c:pt>
                <c:pt idx="1021">
                  <c:v>0.48998876952706377</c:v>
                </c:pt>
                <c:pt idx="1022">
                  <c:v>0.48998876952706377</c:v>
                </c:pt>
                <c:pt idx="1023">
                  <c:v>0.48998876952706377</c:v>
                </c:pt>
                <c:pt idx="1024">
                  <c:v>0.48998876952706377</c:v>
                </c:pt>
                <c:pt idx="1025">
                  <c:v>0.48998876952706377</c:v>
                </c:pt>
                <c:pt idx="1026">
                  <c:v>0.48998876952706377</c:v>
                </c:pt>
                <c:pt idx="1027">
                  <c:v>0.48998876952706377</c:v>
                </c:pt>
                <c:pt idx="1028">
                  <c:v>0.48998876952706377</c:v>
                </c:pt>
                <c:pt idx="1029">
                  <c:v>0.48998876952706377</c:v>
                </c:pt>
                <c:pt idx="1030">
                  <c:v>0.48998876952706377</c:v>
                </c:pt>
                <c:pt idx="1031">
                  <c:v>0.48998876952706377</c:v>
                </c:pt>
                <c:pt idx="1032">
                  <c:v>0.48998876952706377</c:v>
                </c:pt>
                <c:pt idx="1033">
                  <c:v>0.48998876952706377</c:v>
                </c:pt>
                <c:pt idx="1034">
                  <c:v>0.48998876952706377</c:v>
                </c:pt>
                <c:pt idx="1035">
                  <c:v>0.48998876952706377</c:v>
                </c:pt>
                <c:pt idx="1036">
                  <c:v>0.48998876952706377</c:v>
                </c:pt>
                <c:pt idx="1037">
                  <c:v>0.48998876952706377</c:v>
                </c:pt>
                <c:pt idx="1038">
                  <c:v>0.48998876952706377</c:v>
                </c:pt>
                <c:pt idx="1039">
                  <c:v>0.48998876952706377</c:v>
                </c:pt>
                <c:pt idx="1040">
                  <c:v>0.48998876952706377</c:v>
                </c:pt>
                <c:pt idx="1041">
                  <c:v>0.48998876952706377</c:v>
                </c:pt>
                <c:pt idx="1042">
                  <c:v>0.48998876952706377</c:v>
                </c:pt>
                <c:pt idx="1043">
                  <c:v>0.48998876952706377</c:v>
                </c:pt>
                <c:pt idx="1044">
                  <c:v>0.48998876952706377</c:v>
                </c:pt>
                <c:pt idx="1045">
                  <c:v>0.48998876952706377</c:v>
                </c:pt>
                <c:pt idx="1046">
                  <c:v>0.48998876952706377</c:v>
                </c:pt>
                <c:pt idx="1047">
                  <c:v>0.48998876952706377</c:v>
                </c:pt>
                <c:pt idx="1048">
                  <c:v>0.5222718538062191</c:v>
                </c:pt>
                <c:pt idx="1049">
                  <c:v>0.5222718538062191</c:v>
                </c:pt>
                <c:pt idx="1050">
                  <c:v>0.5222718538062191</c:v>
                </c:pt>
                <c:pt idx="1051">
                  <c:v>0.5222718538062191</c:v>
                </c:pt>
                <c:pt idx="1052">
                  <c:v>0.5222718538062191</c:v>
                </c:pt>
                <c:pt idx="1053">
                  <c:v>0.5222718538062191</c:v>
                </c:pt>
                <c:pt idx="1054">
                  <c:v>0.5222718538062191</c:v>
                </c:pt>
                <c:pt idx="1055">
                  <c:v>0.5222718538062191</c:v>
                </c:pt>
                <c:pt idx="1056">
                  <c:v>0.5222718538062191</c:v>
                </c:pt>
                <c:pt idx="1057">
                  <c:v>0.5222718538062191</c:v>
                </c:pt>
                <c:pt idx="1058">
                  <c:v>0.5222718538062191</c:v>
                </c:pt>
                <c:pt idx="1059">
                  <c:v>0.5222718538062191</c:v>
                </c:pt>
                <c:pt idx="1060">
                  <c:v>0.5222718538062191</c:v>
                </c:pt>
                <c:pt idx="1061">
                  <c:v>0.5222718538062191</c:v>
                </c:pt>
                <c:pt idx="1062">
                  <c:v>0.5222718538062191</c:v>
                </c:pt>
                <c:pt idx="1063">
                  <c:v>0.5222718538062191</c:v>
                </c:pt>
                <c:pt idx="1064">
                  <c:v>0.5222718538062191</c:v>
                </c:pt>
                <c:pt idx="1065">
                  <c:v>0.5222718538062191</c:v>
                </c:pt>
                <c:pt idx="1066">
                  <c:v>0.5222718538062191</c:v>
                </c:pt>
                <c:pt idx="1067">
                  <c:v>0.5222718538062191</c:v>
                </c:pt>
                <c:pt idx="1068">
                  <c:v>0.5222718538062191</c:v>
                </c:pt>
                <c:pt idx="1069">
                  <c:v>0.5222718538062191</c:v>
                </c:pt>
                <c:pt idx="1070">
                  <c:v>0.5222718538062191</c:v>
                </c:pt>
                <c:pt idx="1071">
                  <c:v>0.5222718538062191</c:v>
                </c:pt>
                <c:pt idx="1072">
                  <c:v>0.5222718538062191</c:v>
                </c:pt>
                <c:pt idx="1073">
                  <c:v>0.5222718538062191</c:v>
                </c:pt>
                <c:pt idx="1074">
                  <c:v>0.5222718538062191</c:v>
                </c:pt>
                <c:pt idx="1075">
                  <c:v>0.5222718538062191</c:v>
                </c:pt>
                <c:pt idx="1076">
                  <c:v>0.5222718538062191</c:v>
                </c:pt>
                <c:pt idx="1077">
                  <c:v>0.5222718538062191</c:v>
                </c:pt>
                <c:pt idx="1078">
                  <c:v>0.5222718538062191</c:v>
                </c:pt>
                <c:pt idx="1079">
                  <c:v>0.5222718538062191</c:v>
                </c:pt>
                <c:pt idx="1080">
                  <c:v>0.5222718538062191</c:v>
                </c:pt>
                <c:pt idx="1081">
                  <c:v>0.5222718538062191</c:v>
                </c:pt>
                <c:pt idx="1082">
                  <c:v>0.52867654269331465</c:v>
                </c:pt>
                <c:pt idx="1083">
                  <c:v>0.52867654269331465</c:v>
                </c:pt>
                <c:pt idx="1084">
                  <c:v>0.52867654269331465</c:v>
                </c:pt>
                <c:pt idx="1085">
                  <c:v>0.52867654269331465</c:v>
                </c:pt>
                <c:pt idx="1086">
                  <c:v>0.52867654269331465</c:v>
                </c:pt>
                <c:pt idx="1087">
                  <c:v>0.52867654269331465</c:v>
                </c:pt>
                <c:pt idx="1088">
                  <c:v>0.52867654269331465</c:v>
                </c:pt>
                <c:pt idx="1089">
                  <c:v>0.52867654269331465</c:v>
                </c:pt>
                <c:pt idx="1090">
                  <c:v>0.52867654269331465</c:v>
                </c:pt>
                <c:pt idx="1091">
                  <c:v>0.52867654269331465</c:v>
                </c:pt>
                <c:pt idx="1092">
                  <c:v>0.52867654269331465</c:v>
                </c:pt>
                <c:pt idx="1093">
                  <c:v>0.52867654269331465</c:v>
                </c:pt>
                <c:pt idx="1094">
                  <c:v>0.52867654269331465</c:v>
                </c:pt>
                <c:pt idx="1095">
                  <c:v>0.52867654269331465</c:v>
                </c:pt>
                <c:pt idx="1096">
                  <c:v>0.52867654269331465</c:v>
                </c:pt>
                <c:pt idx="1097">
                  <c:v>0.53672849017369895</c:v>
                </c:pt>
                <c:pt idx="1098">
                  <c:v>0.53672849017369895</c:v>
                </c:pt>
                <c:pt idx="1099">
                  <c:v>0.53672849017369895</c:v>
                </c:pt>
                <c:pt idx="1100">
                  <c:v>0.53672849017369895</c:v>
                </c:pt>
                <c:pt idx="1101">
                  <c:v>0.53672849017369895</c:v>
                </c:pt>
                <c:pt idx="1102">
                  <c:v>0.53672849017369895</c:v>
                </c:pt>
                <c:pt idx="1103">
                  <c:v>0.53672849017369895</c:v>
                </c:pt>
                <c:pt idx="1104">
                  <c:v>0.53672849017369895</c:v>
                </c:pt>
                <c:pt idx="1105">
                  <c:v>0.53672849017369895</c:v>
                </c:pt>
                <c:pt idx="1106">
                  <c:v>0.53672849017369895</c:v>
                </c:pt>
                <c:pt idx="1107">
                  <c:v>0.54169396751605869</c:v>
                </c:pt>
                <c:pt idx="1108">
                  <c:v>0.54169396751605869</c:v>
                </c:pt>
                <c:pt idx="1109">
                  <c:v>0.54169396751605869</c:v>
                </c:pt>
                <c:pt idx="1110">
                  <c:v>0.54169396751605869</c:v>
                </c:pt>
                <c:pt idx="1111">
                  <c:v>0.54169396751605869</c:v>
                </c:pt>
                <c:pt idx="1112">
                  <c:v>0.54169396751605869</c:v>
                </c:pt>
                <c:pt idx="1113">
                  <c:v>0.54169396751605869</c:v>
                </c:pt>
                <c:pt idx="1114">
                  <c:v>0.54169396751605869</c:v>
                </c:pt>
                <c:pt idx="1115">
                  <c:v>0.54169396751605869</c:v>
                </c:pt>
                <c:pt idx="1116">
                  <c:v>0.54169396751605869</c:v>
                </c:pt>
                <c:pt idx="1117">
                  <c:v>0.59743393755253471</c:v>
                </c:pt>
                <c:pt idx="1118">
                  <c:v>0.59743393755253471</c:v>
                </c:pt>
                <c:pt idx="1119">
                  <c:v>0.59743393755253471</c:v>
                </c:pt>
                <c:pt idx="1120">
                  <c:v>0.59743393755253471</c:v>
                </c:pt>
                <c:pt idx="1121">
                  <c:v>0.59743393755253471</c:v>
                </c:pt>
                <c:pt idx="1122">
                  <c:v>0.59743393755253471</c:v>
                </c:pt>
                <c:pt idx="1123">
                  <c:v>0.59743393755253471</c:v>
                </c:pt>
                <c:pt idx="1124">
                  <c:v>0.59743393755253471</c:v>
                </c:pt>
                <c:pt idx="1125">
                  <c:v>0.59743393755253471</c:v>
                </c:pt>
                <c:pt idx="1126">
                  <c:v>0.59743393755253471</c:v>
                </c:pt>
                <c:pt idx="1127">
                  <c:v>0.59743393755253471</c:v>
                </c:pt>
                <c:pt idx="1128">
                  <c:v>0.59743393755253471</c:v>
                </c:pt>
                <c:pt idx="1129">
                  <c:v>0.59743393755253471</c:v>
                </c:pt>
                <c:pt idx="1130">
                  <c:v>0.59743393755253471</c:v>
                </c:pt>
                <c:pt idx="1131">
                  <c:v>0.59743393755253471</c:v>
                </c:pt>
                <c:pt idx="1132">
                  <c:v>0.59743393755253471</c:v>
                </c:pt>
                <c:pt idx="1133">
                  <c:v>0.59743393755253471</c:v>
                </c:pt>
                <c:pt idx="1134">
                  <c:v>0.59743393755253471</c:v>
                </c:pt>
                <c:pt idx="1135">
                  <c:v>0.59743393755253471</c:v>
                </c:pt>
                <c:pt idx="1136">
                  <c:v>0.59743393755253471</c:v>
                </c:pt>
                <c:pt idx="1137">
                  <c:v>0.59743393755253471</c:v>
                </c:pt>
                <c:pt idx="1138">
                  <c:v>0.59743393755253471</c:v>
                </c:pt>
                <c:pt idx="1139">
                  <c:v>0.59743393755253471</c:v>
                </c:pt>
                <c:pt idx="1140">
                  <c:v>0.59743393755253471</c:v>
                </c:pt>
                <c:pt idx="1141">
                  <c:v>0.59743393755253471</c:v>
                </c:pt>
                <c:pt idx="1142">
                  <c:v>0.59743393755253471</c:v>
                </c:pt>
                <c:pt idx="1143">
                  <c:v>0.59743393755253471</c:v>
                </c:pt>
                <c:pt idx="1144">
                  <c:v>0.59743393755253471</c:v>
                </c:pt>
                <c:pt idx="1145">
                  <c:v>0.59743393755253471</c:v>
                </c:pt>
                <c:pt idx="1146">
                  <c:v>0.60307251532873374</c:v>
                </c:pt>
                <c:pt idx="1147">
                  <c:v>0.60307251532873374</c:v>
                </c:pt>
                <c:pt idx="1148">
                  <c:v>0.60307251532873374</c:v>
                </c:pt>
                <c:pt idx="1149">
                  <c:v>0.60307251532873374</c:v>
                </c:pt>
                <c:pt idx="1150">
                  <c:v>0.60307251532873374</c:v>
                </c:pt>
                <c:pt idx="1151">
                  <c:v>0.60307251532873374</c:v>
                </c:pt>
                <c:pt idx="1152">
                  <c:v>0.60307251532873374</c:v>
                </c:pt>
                <c:pt idx="1153">
                  <c:v>0.60307251532873374</c:v>
                </c:pt>
                <c:pt idx="1154">
                  <c:v>0.60307251532873374</c:v>
                </c:pt>
                <c:pt idx="1155">
                  <c:v>0.60307251532873374</c:v>
                </c:pt>
                <c:pt idx="1156">
                  <c:v>0.60307251532873374</c:v>
                </c:pt>
                <c:pt idx="1157">
                  <c:v>0.60307251532873374</c:v>
                </c:pt>
                <c:pt idx="1158">
                  <c:v>0.60307251532873374</c:v>
                </c:pt>
                <c:pt idx="1159">
                  <c:v>0.60307251532873374</c:v>
                </c:pt>
                <c:pt idx="1160">
                  <c:v>0.60307251532873374</c:v>
                </c:pt>
                <c:pt idx="1161">
                  <c:v>0.60307251532873374</c:v>
                </c:pt>
                <c:pt idx="1162">
                  <c:v>0.60307251532873374</c:v>
                </c:pt>
                <c:pt idx="1163">
                  <c:v>0.60307251532873374</c:v>
                </c:pt>
                <c:pt idx="1164">
                  <c:v>0.60307251532873374</c:v>
                </c:pt>
                <c:pt idx="1165">
                  <c:v>0.60307251532873374</c:v>
                </c:pt>
                <c:pt idx="1166">
                  <c:v>0.60307251532873374</c:v>
                </c:pt>
                <c:pt idx="1167">
                  <c:v>0.60307251532873374</c:v>
                </c:pt>
                <c:pt idx="1168">
                  <c:v>0.60307251532873374</c:v>
                </c:pt>
                <c:pt idx="1169">
                  <c:v>0.60307251532873374</c:v>
                </c:pt>
                <c:pt idx="1170">
                  <c:v>0.60307251532873374</c:v>
                </c:pt>
                <c:pt idx="1171">
                  <c:v>0.60307251532873374</c:v>
                </c:pt>
                <c:pt idx="1172">
                  <c:v>0.60307251532873374</c:v>
                </c:pt>
                <c:pt idx="1173">
                  <c:v>0.60307251532873374</c:v>
                </c:pt>
                <c:pt idx="1174">
                  <c:v>0.60307251532873374</c:v>
                </c:pt>
                <c:pt idx="1175">
                  <c:v>0.60307251532873374</c:v>
                </c:pt>
                <c:pt idx="1176">
                  <c:v>0.60307251532873374</c:v>
                </c:pt>
                <c:pt idx="1177">
                  <c:v>0.60307251532873374</c:v>
                </c:pt>
                <c:pt idx="1178">
                  <c:v>0.60307251532873374</c:v>
                </c:pt>
                <c:pt idx="1179">
                  <c:v>0.60307251532873374</c:v>
                </c:pt>
                <c:pt idx="1180">
                  <c:v>0.60307251532873374</c:v>
                </c:pt>
                <c:pt idx="1181">
                  <c:v>0.60307251532873374</c:v>
                </c:pt>
                <c:pt idx="1182">
                  <c:v>0.60307251532873374</c:v>
                </c:pt>
                <c:pt idx="1183">
                  <c:v>0.60307251532873374</c:v>
                </c:pt>
                <c:pt idx="1184">
                  <c:v>0.60307251532873374</c:v>
                </c:pt>
                <c:pt idx="1185">
                  <c:v>0.60307251532873374</c:v>
                </c:pt>
                <c:pt idx="1186">
                  <c:v>0.60307251532873374</c:v>
                </c:pt>
                <c:pt idx="1187">
                  <c:v>0.60307251532873374</c:v>
                </c:pt>
                <c:pt idx="1188">
                  <c:v>0.60307251532873374</c:v>
                </c:pt>
                <c:pt idx="1189">
                  <c:v>0.60307251532873374</c:v>
                </c:pt>
                <c:pt idx="1190">
                  <c:v>0.60307251532873374</c:v>
                </c:pt>
                <c:pt idx="1191">
                  <c:v>0.60307251532873374</c:v>
                </c:pt>
                <c:pt idx="1192">
                  <c:v>0.60307251532873374</c:v>
                </c:pt>
                <c:pt idx="1193">
                  <c:v>0.60307251532873374</c:v>
                </c:pt>
                <c:pt idx="1194">
                  <c:v>0.60307251532873374</c:v>
                </c:pt>
                <c:pt idx="1195">
                  <c:v>0.60307251532873374</c:v>
                </c:pt>
                <c:pt idx="1196">
                  <c:v>0.60307251532873374</c:v>
                </c:pt>
                <c:pt idx="1197">
                  <c:v>0.60307251532873374</c:v>
                </c:pt>
                <c:pt idx="1198">
                  <c:v>0.60307251532873374</c:v>
                </c:pt>
                <c:pt idx="1199">
                  <c:v>0.60307251532873374</c:v>
                </c:pt>
                <c:pt idx="1200">
                  <c:v>0.60307251532873374</c:v>
                </c:pt>
                <c:pt idx="1201">
                  <c:v>0.60307251532873374</c:v>
                </c:pt>
                <c:pt idx="1202">
                  <c:v>0.60307251532873374</c:v>
                </c:pt>
                <c:pt idx="1203">
                  <c:v>0.60307251532873374</c:v>
                </c:pt>
                <c:pt idx="1204">
                  <c:v>0.60307251532873374</c:v>
                </c:pt>
                <c:pt idx="1205">
                  <c:v>0.60307251532873374</c:v>
                </c:pt>
                <c:pt idx="1206">
                  <c:v>0.60307251532873374</c:v>
                </c:pt>
                <c:pt idx="1207">
                  <c:v>0.60307251532873374</c:v>
                </c:pt>
                <c:pt idx="1208">
                  <c:v>0.60307251532873374</c:v>
                </c:pt>
                <c:pt idx="1209">
                  <c:v>0.60307251532873374</c:v>
                </c:pt>
                <c:pt idx="1210">
                  <c:v>0.60307251532873374</c:v>
                </c:pt>
                <c:pt idx="1211">
                  <c:v>0.60307251532873374</c:v>
                </c:pt>
                <c:pt idx="1212">
                  <c:v>0.64249216401561293</c:v>
                </c:pt>
                <c:pt idx="1213">
                  <c:v>0.64249216401561293</c:v>
                </c:pt>
                <c:pt idx="1214">
                  <c:v>0.64249216401561293</c:v>
                </c:pt>
                <c:pt idx="1215">
                  <c:v>0.64249216401561293</c:v>
                </c:pt>
                <c:pt idx="1216">
                  <c:v>0.64249216401561293</c:v>
                </c:pt>
                <c:pt idx="1217">
                  <c:v>0.64249216401561293</c:v>
                </c:pt>
                <c:pt idx="1218">
                  <c:v>0.64249216401561293</c:v>
                </c:pt>
                <c:pt idx="1219">
                  <c:v>0.64249216401561293</c:v>
                </c:pt>
                <c:pt idx="1220">
                  <c:v>0.64249216401561293</c:v>
                </c:pt>
                <c:pt idx="1221">
                  <c:v>0.64249216401561293</c:v>
                </c:pt>
                <c:pt idx="1222">
                  <c:v>0.64249216401561293</c:v>
                </c:pt>
                <c:pt idx="1223">
                  <c:v>0.64249216401561293</c:v>
                </c:pt>
                <c:pt idx="1224">
                  <c:v>0.64249216401561293</c:v>
                </c:pt>
                <c:pt idx="1225">
                  <c:v>0.64249216401561293</c:v>
                </c:pt>
                <c:pt idx="1226">
                  <c:v>0.64249216401561293</c:v>
                </c:pt>
                <c:pt idx="1227">
                  <c:v>0.64249216401561293</c:v>
                </c:pt>
                <c:pt idx="1228">
                  <c:v>0.64249216401561293</c:v>
                </c:pt>
                <c:pt idx="1229">
                  <c:v>0.64249216401561293</c:v>
                </c:pt>
                <c:pt idx="1230">
                  <c:v>0.64249216401561293</c:v>
                </c:pt>
                <c:pt idx="1231">
                  <c:v>0.64249216401561293</c:v>
                </c:pt>
                <c:pt idx="1232">
                  <c:v>0.64249216401561293</c:v>
                </c:pt>
                <c:pt idx="1233">
                  <c:v>0.64249216401561293</c:v>
                </c:pt>
                <c:pt idx="1234">
                  <c:v>0.64249216401561293</c:v>
                </c:pt>
                <c:pt idx="1235">
                  <c:v>0.64249216401561293</c:v>
                </c:pt>
                <c:pt idx="1236">
                  <c:v>0.64249216401561293</c:v>
                </c:pt>
                <c:pt idx="1237">
                  <c:v>0.64249216401561293</c:v>
                </c:pt>
                <c:pt idx="1238">
                  <c:v>0.64249216401561293</c:v>
                </c:pt>
                <c:pt idx="1239">
                  <c:v>0.64249216401561293</c:v>
                </c:pt>
                <c:pt idx="1240">
                  <c:v>0.64249216401561293</c:v>
                </c:pt>
                <c:pt idx="1241">
                  <c:v>0.64249216401561293</c:v>
                </c:pt>
                <c:pt idx="1242">
                  <c:v>0.64249216401561293</c:v>
                </c:pt>
                <c:pt idx="1243">
                  <c:v>0.64249216401561293</c:v>
                </c:pt>
                <c:pt idx="1244">
                  <c:v>0.64249216401561293</c:v>
                </c:pt>
                <c:pt idx="1245">
                  <c:v>0.64249216401561293</c:v>
                </c:pt>
                <c:pt idx="1246">
                  <c:v>0.64249216401561293</c:v>
                </c:pt>
                <c:pt idx="1247">
                  <c:v>0.64249216401561293</c:v>
                </c:pt>
                <c:pt idx="1248">
                  <c:v>0.64249216401561293</c:v>
                </c:pt>
                <c:pt idx="1249">
                  <c:v>0.64249216401561293</c:v>
                </c:pt>
                <c:pt idx="1250">
                  <c:v>0.64249216401561293</c:v>
                </c:pt>
                <c:pt idx="1251">
                  <c:v>0.64249216401561293</c:v>
                </c:pt>
                <c:pt idx="1252">
                  <c:v>0.64249216401561293</c:v>
                </c:pt>
                <c:pt idx="1253">
                  <c:v>0.64249216401561293</c:v>
                </c:pt>
                <c:pt idx="1254">
                  <c:v>0.64249216401561293</c:v>
                </c:pt>
                <c:pt idx="1255">
                  <c:v>0.64249216401561293</c:v>
                </c:pt>
                <c:pt idx="1256">
                  <c:v>0.64249216401561293</c:v>
                </c:pt>
                <c:pt idx="1257">
                  <c:v>0.64249216401561293</c:v>
                </c:pt>
                <c:pt idx="1258">
                  <c:v>0.64249216401561293</c:v>
                </c:pt>
                <c:pt idx="1259">
                  <c:v>0.64249216401561293</c:v>
                </c:pt>
                <c:pt idx="1260">
                  <c:v>0.64249216401561293</c:v>
                </c:pt>
                <c:pt idx="1261">
                  <c:v>0.64249216401561293</c:v>
                </c:pt>
                <c:pt idx="1262">
                  <c:v>0.64249216401561293</c:v>
                </c:pt>
                <c:pt idx="1263">
                  <c:v>0.64249216401561293</c:v>
                </c:pt>
                <c:pt idx="1264">
                  <c:v>0.64249216401561293</c:v>
                </c:pt>
                <c:pt idx="1265">
                  <c:v>0.64249216401561293</c:v>
                </c:pt>
                <c:pt idx="1266">
                  <c:v>0.64249216401561293</c:v>
                </c:pt>
                <c:pt idx="1267">
                  <c:v>0.64249216401561293</c:v>
                </c:pt>
                <c:pt idx="1268">
                  <c:v>0.64249216401561293</c:v>
                </c:pt>
                <c:pt idx="1269">
                  <c:v>0.64645140229575426</c:v>
                </c:pt>
                <c:pt idx="1270">
                  <c:v>0.64645140229575426</c:v>
                </c:pt>
                <c:pt idx="1271">
                  <c:v>0.64645140229575426</c:v>
                </c:pt>
                <c:pt idx="1272">
                  <c:v>0.64645140229575426</c:v>
                </c:pt>
                <c:pt idx="1273">
                  <c:v>0.64645140229575426</c:v>
                </c:pt>
                <c:pt idx="1274">
                  <c:v>0.64645140229575426</c:v>
                </c:pt>
                <c:pt idx="1275">
                  <c:v>0.64645140229575426</c:v>
                </c:pt>
                <c:pt idx="1276">
                  <c:v>0.64645140229575426</c:v>
                </c:pt>
                <c:pt idx="1277">
                  <c:v>0.64645140229575426</c:v>
                </c:pt>
                <c:pt idx="1278">
                  <c:v>0.64645140229575426</c:v>
                </c:pt>
                <c:pt idx="1279">
                  <c:v>0.64645140229575426</c:v>
                </c:pt>
                <c:pt idx="1280">
                  <c:v>0.64645140229575426</c:v>
                </c:pt>
                <c:pt idx="1281">
                  <c:v>0.64645140229575426</c:v>
                </c:pt>
                <c:pt idx="1282">
                  <c:v>0.64645140229575426</c:v>
                </c:pt>
                <c:pt idx="1283">
                  <c:v>0.64645140229575426</c:v>
                </c:pt>
                <c:pt idx="1284">
                  <c:v>0.64645140229575426</c:v>
                </c:pt>
                <c:pt idx="1285">
                  <c:v>0.65394576453323927</c:v>
                </c:pt>
                <c:pt idx="1286">
                  <c:v>0.65394576453323927</c:v>
                </c:pt>
                <c:pt idx="1287">
                  <c:v>0.65394576453323927</c:v>
                </c:pt>
                <c:pt idx="1288">
                  <c:v>0.65394576453323927</c:v>
                </c:pt>
                <c:pt idx="1289">
                  <c:v>0.65394576453323927</c:v>
                </c:pt>
                <c:pt idx="1290">
                  <c:v>0.65394576453323927</c:v>
                </c:pt>
                <c:pt idx="1291">
                  <c:v>0.65394576453323927</c:v>
                </c:pt>
                <c:pt idx="1292">
                  <c:v>0.65394576453323927</c:v>
                </c:pt>
                <c:pt idx="1293">
                  <c:v>0.65394576453323927</c:v>
                </c:pt>
                <c:pt idx="1294">
                  <c:v>0.65394576453323927</c:v>
                </c:pt>
                <c:pt idx="1295">
                  <c:v>0.65394576453323927</c:v>
                </c:pt>
                <c:pt idx="1296">
                  <c:v>0.65394576453323927</c:v>
                </c:pt>
                <c:pt idx="1297">
                  <c:v>0.65394576453323927</c:v>
                </c:pt>
                <c:pt idx="1298">
                  <c:v>0.65394576453323927</c:v>
                </c:pt>
                <c:pt idx="1299">
                  <c:v>0.65394576453323927</c:v>
                </c:pt>
                <c:pt idx="1300">
                  <c:v>0.65394576453323927</c:v>
                </c:pt>
                <c:pt idx="1301">
                  <c:v>0.65394576453323927</c:v>
                </c:pt>
                <c:pt idx="1302">
                  <c:v>0.65394576453323927</c:v>
                </c:pt>
                <c:pt idx="1303">
                  <c:v>0.65394576453323927</c:v>
                </c:pt>
                <c:pt idx="1304">
                  <c:v>0.65394576453323927</c:v>
                </c:pt>
                <c:pt idx="1305">
                  <c:v>0.65394576453323927</c:v>
                </c:pt>
                <c:pt idx="1306">
                  <c:v>0.65394576453323927</c:v>
                </c:pt>
                <c:pt idx="1307">
                  <c:v>0.65394576453323927</c:v>
                </c:pt>
                <c:pt idx="1308">
                  <c:v>0.6587711871881381</c:v>
                </c:pt>
                <c:pt idx="1309">
                  <c:v>0.6587711871881381</c:v>
                </c:pt>
                <c:pt idx="1310">
                  <c:v>0.6587711871881381</c:v>
                </c:pt>
                <c:pt idx="1311">
                  <c:v>0.6587711871881381</c:v>
                </c:pt>
                <c:pt idx="1312">
                  <c:v>0.6587711871881381</c:v>
                </c:pt>
                <c:pt idx="1313">
                  <c:v>0.6587711871881381</c:v>
                </c:pt>
                <c:pt idx="1314">
                  <c:v>0.6587711871881381</c:v>
                </c:pt>
                <c:pt idx="1315">
                  <c:v>0.6587711871881381</c:v>
                </c:pt>
                <c:pt idx="1316">
                  <c:v>0.6587711871881381</c:v>
                </c:pt>
                <c:pt idx="1317">
                  <c:v>0.6587711871881381</c:v>
                </c:pt>
                <c:pt idx="1318">
                  <c:v>0.6587711871881381</c:v>
                </c:pt>
                <c:pt idx="1319">
                  <c:v>0.6587711871881381</c:v>
                </c:pt>
                <c:pt idx="1320">
                  <c:v>0.6587711871881381</c:v>
                </c:pt>
                <c:pt idx="1321">
                  <c:v>0.6587711871881381</c:v>
                </c:pt>
                <c:pt idx="1322">
                  <c:v>0.6587711871881381</c:v>
                </c:pt>
                <c:pt idx="1323">
                  <c:v>0.6587711871881381</c:v>
                </c:pt>
                <c:pt idx="1324">
                  <c:v>0.6587711871881381</c:v>
                </c:pt>
                <c:pt idx="1325">
                  <c:v>0.6587711871881381</c:v>
                </c:pt>
                <c:pt idx="1326">
                  <c:v>0.6587711871881381</c:v>
                </c:pt>
                <c:pt idx="1327">
                  <c:v>0.6587711871881381</c:v>
                </c:pt>
                <c:pt idx="1328">
                  <c:v>0.6587711871881381</c:v>
                </c:pt>
                <c:pt idx="1329">
                  <c:v>0.6587711871881381</c:v>
                </c:pt>
                <c:pt idx="1330">
                  <c:v>0.6587711871881381</c:v>
                </c:pt>
                <c:pt idx="1331">
                  <c:v>0.6587711871881381</c:v>
                </c:pt>
                <c:pt idx="1332">
                  <c:v>0.66108101218749138</c:v>
                </c:pt>
                <c:pt idx="1333">
                  <c:v>0.66108101218749138</c:v>
                </c:pt>
                <c:pt idx="1334">
                  <c:v>0.66108101218749138</c:v>
                </c:pt>
                <c:pt idx="1335">
                  <c:v>0.66108101218749138</c:v>
                </c:pt>
                <c:pt idx="1336">
                  <c:v>0.66108101218749138</c:v>
                </c:pt>
                <c:pt idx="1337">
                  <c:v>0.66108101218749138</c:v>
                </c:pt>
                <c:pt idx="1338">
                  <c:v>0.66108101218749138</c:v>
                </c:pt>
                <c:pt idx="1339">
                  <c:v>0.66108101218749138</c:v>
                </c:pt>
                <c:pt idx="1340">
                  <c:v>0.66108101218749138</c:v>
                </c:pt>
                <c:pt idx="1341">
                  <c:v>0.66108101218749138</c:v>
                </c:pt>
                <c:pt idx="1342">
                  <c:v>0.66108101218749138</c:v>
                </c:pt>
                <c:pt idx="1343">
                  <c:v>0.66108101218749138</c:v>
                </c:pt>
                <c:pt idx="1344">
                  <c:v>0.66108101218749138</c:v>
                </c:pt>
                <c:pt idx="1345">
                  <c:v>0.66108101218749138</c:v>
                </c:pt>
                <c:pt idx="1346">
                  <c:v>0.66108101218749138</c:v>
                </c:pt>
                <c:pt idx="1347">
                  <c:v>0.66108101218749138</c:v>
                </c:pt>
                <c:pt idx="1348">
                  <c:v>0.69798027502438176</c:v>
                </c:pt>
                <c:pt idx="1349">
                  <c:v>0.69798027502438176</c:v>
                </c:pt>
                <c:pt idx="1350">
                  <c:v>0.69798027502438176</c:v>
                </c:pt>
                <c:pt idx="1351">
                  <c:v>0.69798027502438176</c:v>
                </c:pt>
                <c:pt idx="1352">
                  <c:v>0.69798027502438176</c:v>
                </c:pt>
                <c:pt idx="1353">
                  <c:v>0.69798027502438176</c:v>
                </c:pt>
                <c:pt idx="1354">
                  <c:v>0.69798027502438176</c:v>
                </c:pt>
                <c:pt idx="1355">
                  <c:v>0.69798027502438176</c:v>
                </c:pt>
                <c:pt idx="1356">
                  <c:v>0.69798027502438176</c:v>
                </c:pt>
                <c:pt idx="1357">
                  <c:v>0.69798027502438176</c:v>
                </c:pt>
                <c:pt idx="1358">
                  <c:v>0.69798027502438176</c:v>
                </c:pt>
                <c:pt idx="1359">
                  <c:v>0.69798027502438176</c:v>
                </c:pt>
                <c:pt idx="1360">
                  <c:v>0.69798027502438176</c:v>
                </c:pt>
                <c:pt idx="1361">
                  <c:v>0.69798027502438176</c:v>
                </c:pt>
                <c:pt idx="1362">
                  <c:v>0.69798027502438176</c:v>
                </c:pt>
                <c:pt idx="1363">
                  <c:v>0.69798027502438176</c:v>
                </c:pt>
                <c:pt idx="1364">
                  <c:v>0.69798027502438176</c:v>
                </c:pt>
                <c:pt idx="1365">
                  <c:v>0.69798027502438176</c:v>
                </c:pt>
                <c:pt idx="1366">
                  <c:v>0.69798027502438176</c:v>
                </c:pt>
                <c:pt idx="1367">
                  <c:v>0.73611824376370316</c:v>
                </c:pt>
                <c:pt idx="1368">
                  <c:v>0.73611824376370316</c:v>
                </c:pt>
                <c:pt idx="1369">
                  <c:v>0.73611824376370316</c:v>
                </c:pt>
                <c:pt idx="1370">
                  <c:v>0.73611824376370316</c:v>
                </c:pt>
                <c:pt idx="1371">
                  <c:v>0.73611824376370316</c:v>
                </c:pt>
                <c:pt idx="1372">
                  <c:v>0.73611824376370316</c:v>
                </c:pt>
                <c:pt idx="1373">
                  <c:v>0.73611824376370316</c:v>
                </c:pt>
                <c:pt idx="1374">
                  <c:v>0.73611824376370316</c:v>
                </c:pt>
                <c:pt idx="1375">
                  <c:v>0.73611824376370316</c:v>
                </c:pt>
                <c:pt idx="1376">
                  <c:v>0.73611824376370316</c:v>
                </c:pt>
                <c:pt idx="1377">
                  <c:v>0.73611824376370316</c:v>
                </c:pt>
                <c:pt idx="1378">
                  <c:v>0.73611824376370316</c:v>
                </c:pt>
                <c:pt idx="1379">
                  <c:v>0.73611824376370316</c:v>
                </c:pt>
                <c:pt idx="1380">
                  <c:v>0.73611824376370316</c:v>
                </c:pt>
                <c:pt idx="1381">
                  <c:v>0.73611824376370316</c:v>
                </c:pt>
                <c:pt idx="1382">
                  <c:v>0.73611824376370316</c:v>
                </c:pt>
                <c:pt idx="1383">
                  <c:v>0.73611824376370316</c:v>
                </c:pt>
                <c:pt idx="1384">
                  <c:v>0.73611824376370316</c:v>
                </c:pt>
                <c:pt idx="1385">
                  <c:v>0.73611824376370316</c:v>
                </c:pt>
                <c:pt idx="1386">
                  <c:v>0.73611824376370316</c:v>
                </c:pt>
                <c:pt idx="1387">
                  <c:v>0.73611824376370316</c:v>
                </c:pt>
                <c:pt idx="1388">
                  <c:v>0.73611824376370316</c:v>
                </c:pt>
                <c:pt idx="1389">
                  <c:v>0.73611824376370316</c:v>
                </c:pt>
                <c:pt idx="1390">
                  <c:v>0.73611824376370316</c:v>
                </c:pt>
                <c:pt idx="1391">
                  <c:v>0.73611824376370316</c:v>
                </c:pt>
                <c:pt idx="1392">
                  <c:v>0.73611824376370316</c:v>
                </c:pt>
                <c:pt idx="1393">
                  <c:v>0.73611824376370316</c:v>
                </c:pt>
                <c:pt idx="1394">
                  <c:v>0.73611824376370316</c:v>
                </c:pt>
                <c:pt idx="1395">
                  <c:v>0.7636637687559904</c:v>
                </c:pt>
                <c:pt idx="1396">
                  <c:v>0.7636637687559904</c:v>
                </c:pt>
                <c:pt idx="1397">
                  <c:v>0.7636637687559904</c:v>
                </c:pt>
                <c:pt idx="1398">
                  <c:v>0.7636637687559904</c:v>
                </c:pt>
                <c:pt idx="1399">
                  <c:v>0.7636637687559904</c:v>
                </c:pt>
                <c:pt idx="1400">
                  <c:v>0.7636637687559904</c:v>
                </c:pt>
                <c:pt idx="1401">
                  <c:v>0.7636637687559904</c:v>
                </c:pt>
                <c:pt idx="1402">
                  <c:v>0.7636637687559904</c:v>
                </c:pt>
                <c:pt idx="1403">
                  <c:v>0.7636637687559904</c:v>
                </c:pt>
                <c:pt idx="1404">
                  <c:v>0.7636637687559904</c:v>
                </c:pt>
                <c:pt idx="1405">
                  <c:v>0.7636637687559904</c:v>
                </c:pt>
                <c:pt idx="1406">
                  <c:v>0.7636637687559904</c:v>
                </c:pt>
                <c:pt idx="1407">
                  <c:v>0.7636637687559904</c:v>
                </c:pt>
                <c:pt idx="1408">
                  <c:v>0.7636637687559904</c:v>
                </c:pt>
                <c:pt idx="1409">
                  <c:v>0.7636637687559904</c:v>
                </c:pt>
                <c:pt idx="1410">
                  <c:v>0.7636637687559904</c:v>
                </c:pt>
                <c:pt idx="1411">
                  <c:v>0.7636637687559904</c:v>
                </c:pt>
                <c:pt idx="1412">
                  <c:v>0.7636637687559904</c:v>
                </c:pt>
                <c:pt idx="1413">
                  <c:v>0.7636637687559904</c:v>
                </c:pt>
                <c:pt idx="1414">
                  <c:v>0.7636637687559904</c:v>
                </c:pt>
                <c:pt idx="1415">
                  <c:v>0.7636637687559904</c:v>
                </c:pt>
                <c:pt idx="1416">
                  <c:v>0.7636637687559904</c:v>
                </c:pt>
                <c:pt idx="1417">
                  <c:v>0.7636637687559904</c:v>
                </c:pt>
                <c:pt idx="1418">
                  <c:v>0.7636637687559904</c:v>
                </c:pt>
                <c:pt idx="1419">
                  <c:v>0.7636637687559904</c:v>
                </c:pt>
                <c:pt idx="1420">
                  <c:v>0.7636637687559904</c:v>
                </c:pt>
                <c:pt idx="1421">
                  <c:v>0.7636637687559904</c:v>
                </c:pt>
                <c:pt idx="1422">
                  <c:v>0.7636637687559904</c:v>
                </c:pt>
                <c:pt idx="1423">
                  <c:v>0.7636637687559904</c:v>
                </c:pt>
                <c:pt idx="1424">
                  <c:v>0.7636637687559904</c:v>
                </c:pt>
                <c:pt idx="1425">
                  <c:v>0.7636637687559904</c:v>
                </c:pt>
                <c:pt idx="1426">
                  <c:v>0.7636637687559904</c:v>
                </c:pt>
                <c:pt idx="1427">
                  <c:v>0.7636637687559904</c:v>
                </c:pt>
                <c:pt idx="1428">
                  <c:v>0.7636637687559904</c:v>
                </c:pt>
                <c:pt idx="1429">
                  <c:v>0.78091850625115922</c:v>
                </c:pt>
                <c:pt idx="1430">
                  <c:v>0.78091850625115922</c:v>
                </c:pt>
                <c:pt idx="1431">
                  <c:v>0.78091850625115922</c:v>
                </c:pt>
                <c:pt idx="1432">
                  <c:v>0.78091850625115922</c:v>
                </c:pt>
                <c:pt idx="1433">
                  <c:v>0.78091850625115922</c:v>
                </c:pt>
                <c:pt idx="1434">
                  <c:v>0.78091850625115922</c:v>
                </c:pt>
                <c:pt idx="1435">
                  <c:v>0.78091850625115922</c:v>
                </c:pt>
                <c:pt idx="1436">
                  <c:v>0.78091850625115922</c:v>
                </c:pt>
                <c:pt idx="1437">
                  <c:v>0.78091850625115922</c:v>
                </c:pt>
                <c:pt idx="1438">
                  <c:v>0.78091850625115922</c:v>
                </c:pt>
                <c:pt idx="1439">
                  <c:v>0.78091850625115922</c:v>
                </c:pt>
                <c:pt idx="1440">
                  <c:v>0.78288657387213589</c:v>
                </c:pt>
                <c:pt idx="1441">
                  <c:v>0.78288657387213589</c:v>
                </c:pt>
                <c:pt idx="1442">
                  <c:v>0.78288657387213589</c:v>
                </c:pt>
                <c:pt idx="1443">
                  <c:v>0.78288657387213589</c:v>
                </c:pt>
                <c:pt idx="1444">
                  <c:v>0.78288657387213589</c:v>
                </c:pt>
                <c:pt idx="1445">
                  <c:v>0.78288657387213589</c:v>
                </c:pt>
                <c:pt idx="1446">
                  <c:v>0.78698347274251657</c:v>
                </c:pt>
                <c:pt idx="1447">
                  <c:v>0.78698347274251657</c:v>
                </c:pt>
                <c:pt idx="1448">
                  <c:v>0.78698347274251657</c:v>
                </c:pt>
                <c:pt idx="1449">
                  <c:v>0.78698347274251657</c:v>
                </c:pt>
                <c:pt idx="1450">
                  <c:v>0.78698347274251657</c:v>
                </c:pt>
                <c:pt idx="1451">
                  <c:v>0.78698347274251657</c:v>
                </c:pt>
                <c:pt idx="1452">
                  <c:v>0.78698347274251657</c:v>
                </c:pt>
                <c:pt idx="1453">
                  <c:v>0.78698347274251657</c:v>
                </c:pt>
                <c:pt idx="1454">
                  <c:v>0.78698347274251657</c:v>
                </c:pt>
                <c:pt idx="1455">
                  <c:v>0.78698347274251657</c:v>
                </c:pt>
                <c:pt idx="1456">
                  <c:v>0.78698347274251657</c:v>
                </c:pt>
                <c:pt idx="1457">
                  <c:v>0.78698347274251657</c:v>
                </c:pt>
                <c:pt idx="1458">
                  <c:v>0.78698347274251657</c:v>
                </c:pt>
                <c:pt idx="1459">
                  <c:v>0.78698347274251657</c:v>
                </c:pt>
                <c:pt idx="1460">
                  <c:v>0.78698347274251657</c:v>
                </c:pt>
                <c:pt idx="1461">
                  <c:v>0.78698347274251657</c:v>
                </c:pt>
                <c:pt idx="1462">
                  <c:v>0.78698347274251657</c:v>
                </c:pt>
                <c:pt idx="1463">
                  <c:v>0.78698347274251657</c:v>
                </c:pt>
                <c:pt idx="1464">
                  <c:v>0.78698347274251657</c:v>
                </c:pt>
                <c:pt idx="1465">
                  <c:v>0.78698347274251657</c:v>
                </c:pt>
                <c:pt idx="1466">
                  <c:v>0.78698347274251657</c:v>
                </c:pt>
                <c:pt idx="1467">
                  <c:v>0.78698347274251657</c:v>
                </c:pt>
                <c:pt idx="1468">
                  <c:v>0.78698347274251657</c:v>
                </c:pt>
                <c:pt idx="1469">
                  <c:v>0.78698347274251657</c:v>
                </c:pt>
                <c:pt idx="1470">
                  <c:v>0.78698347274251657</c:v>
                </c:pt>
                <c:pt idx="1471">
                  <c:v>0.78698347274251657</c:v>
                </c:pt>
                <c:pt idx="1472">
                  <c:v>0.78698347274251657</c:v>
                </c:pt>
                <c:pt idx="1473">
                  <c:v>0.78698347274251657</c:v>
                </c:pt>
                <c:pt idx="1474">
                  <c:v>0.78698347274251657</c:v>
                </c:pt>
                <c:pt idx="1475">
                  <c:v>0.78698347274251657</c:v>
                </c:pt>
                <c:pt idx="1476">
                  <c:v>0.78698347274251657</c:v>
                </c:pt>
                <c:pt idx="1477">
                  <c:v>0.78698347274251657</c:v>
                </c:pt>
                <c:pt idx="1478">
                  <c:v>0.78698347274251657</c:v>
                </c:pt>
                <c:pt idx="1479">
                  <c:v>0.78698347274251657</c:v>
                </c:pt>
                <c:pt idx="1480">
                  <c:v>0.78698347274251657</c:v>
                </c:pt>
                <c:pt idx="1481">
                  <c:v>0.78698347274251657</c:v>
                </c:pt>
                <c:pt idx="1482">
                  <c:v>0.78698347274251657</c:v>
                </c:pt>
                <c:pt idx="1483">
                  <c:v>0.78698347274251657</c:v>
                </c:pt>
                <c:pt idx="1484">
                  <c:v>0.78698347274251657</c:v>
                </c:pt>
                <c:pt idx="1485">
                  <c:v>0.78698347274251657</c:v>
                </c:pt>
                <c:pt idx="1486">
                  <c:v>0.78698347274251657</c:v>
                </c:pt>
                <c:pt idx="1487">
                  <c:v>0.78698347274251657</c:v>
                </c:pt>
                <c:pt idx="1488">
                  <c:v>0.78698347274251657</c:v>
                </c:pt>
                <c:pt idx="1489">
                  <c:v>0.78698347274251657</c:v>
                </c:pt>
                <c:pt idx="1490">
                  <c:v>0.78698347274251657</c:v>
                </c:pt>
                <c:pt idx="1491">
                  <c:v>0.78698347274251657</c:v>
                </c:pt>
                <c:pt idx="1492">
                  <c:v>0.78698347274251657</c:v>
                </c:pt>
                <c:pt idx="1493">
                  <c:v>0.78698347274251657</c:v>
                </c:pt>
                <c:pt idx="1494">
                  <c:v>0.78698347274251657</c:v>
                </c:pt>
                <c:pt idx="1495">
                  <c:v>0.78698347274251657</c:v>
                </c:pt>
                <c:pt idx="1496">
                  <c:v>0.78698347274251657</c:v>
                </c:pt>
                <c:pt idx="1497">
                  <c:v>0.78698347274251657</c:v>
                </c:pt>
                <c:pt idx="1498">
                  <c:v>0.78698347274251657</c:v>
                </c:pt>
                <c:pt idx="1499">
                  <c:v>0.78698347274251657</c:v>
                </c:pt>
                <c:pt idx="1500">
                  <c:v>0.78698347274251657</c:v>
                </c:pt>
                <c:pt idx="1501">
                  <c:v>0.78698347274251657</c:v>
                </c:pt>
                <c:pt idx="1502">
                  <c:v>0.78698347274251657</c:v>
                </c:pt>
                <c:pt idx="1503">
                  <c:v>0.78698347274251657</c:v>
                </c:pt>
                <c:pt idx="1504">
                  <c:v>0.78698347274251657</c:v>
                </c:pt>
                <c:pt idx="1505">
                  <c:v>0.78698347274251657</c:v>
                </c:pt>
                <c:pt idx="1506">
                  <c:v>0.78698347274251657</c:v>
                </c:pt>
                <c:pt idx="1507">
                  <c:v>0.78698347274251657</c:v>
                </c:pt>
                <c:pt idx="1508">
                  <c:v>0.78698347274251657</c:v>
                </c:pt>
                <c:pt idx="1509">
                  <c:v>0.78698347274251657</c:v>
                </c:pt>
                <c:pt idx="1510">
                  <c:v>0.78698347274251657</c:v>
                </c:pt>
                <c:pt idx="1511">
                  <c:v>0.78698347274251657</c:v>
                </c:pt>
                <c:pt idx="1512">
                  <c:v>0.78698347274251657</c:v>
                </c:pt>
                <c:pt idx="1513">
                  <c:v>0.78698347274251657</c:v>
                </c:pt>
                <c:pt idx="1514">
                  <c:v>0.78698347274251657</c:v>
                </c:pt>
                <c:pt idx="1515">
                  <c:v>0.78698347274251657</c:v>
                </c:pt>
                <c:pt idx="1516">
                  <c:v>0.78698347274251657</c:v>
                </c:pt>
                <c:pt idx="1517">
                  <c:v>0.78698347274251657</c:v>
                </c:pt>
                <c:pt idx="1518">
                  <c:v>0.78698347274251657</c:v>
                </c:pt>
                <c:pt idx="1519">
                  <c:v>0.78698347274251657</c:v>
                </c:pt>
                <c:pt idx="1520">
                  <c:v>0.78698347274251657</c:v>
                </c:pt>
                <c:pt idx="1521">
                  <c:v>0.78698347274251657</c:v>
                </c:pt>
                <c:pt idx="1522">
                  <c:v>0.80961738757992896</c:v>
                </c:pt>
                <c:pt idx="1523">
                  <c:v>0.80961738757992896</c:v>
                </c:pt>
                <c:pt idx="1524">
                  <c:v>0.80961738757992896</c:v>
                </c:pt>
                <c:pt idx="1525">
                  <c:v>0.80961738757992896</c:v>
                </c:pt>
                <c:pt idx="1526">
                  <c:v>0.80961738757992896</c:v>
                </c:pt>
                <c:pt idx="1527">
                  <c:v>0.80961738757992896</c:v>
                </c:pt>
                <c:pt idx="1528">
                  <c:v>0.80961738757992896</c:v>
                </c:pt>
                <c:pt idx="1529">
                  <c:v>0.80961738757992896</c:v>
                </c:pt>
                <c:pt idx="1530">
                  <c:v>0.80961738757992896</c:v>
                </c:pt>
                <c:pt idx="1531">
                  <c:v>0.80961738757992896</c:v>
                </c:pt>
                <c:pt idx="1532">
                  <c:v>0.80961738757992896</c:v>
                </c:pt>
                <c:pt idx="1533">
                  <c:v>0.80961738757992896</c:v>
                </c:pt>
                <c:pt idx="1534">
                  <c:v>0.80961738757992896</c:v>
                </c:pt>
                <c:pt idx="1535">
                  <c:v>0.80961738757992896</c:v>
                </c:pt>
                <c:pt idx="1536">
                  <c:v>0.80961738757992896</c:v>
                </c:pt>
                <c:pt idx="1537">
                  <c:v>0.80961738757992896</c:v>
                </c:pt>
                <c:pt idx="1538">
                  <c:v>0.80961738757992896</c:v>
                </c:pt>
                <c:pt idx="1539">
                  <c:v>0.80961738757992896</c:v>
                </c:pt>
                <c:pt idx="1540">
                  <c:v>0.80961738757992896</c:v>
                </c:pt>
                <c:pt idx="1541">
                  <c:v>0.80961738757992896</c:v>
                </c:pt>
                <c:pt idx="1542">
                  <c:v>0.80961738757992896</c:v>
                </c:pt>
                <c:pt idx="1543">
                  <c:v>0.80961738757992896</c:v>
                </c:pt>
                <c:pt idx="1544">
                  <c:v>0.80961738757992896</c:v>
                </c:pt>
                <c:pt idx="1545">
                  <c:v>0.80961738757992896</c:v>
                </c:pt>
                <c:pt idx="1546">
                  <c:v>0.80961738757992896</c:v>
                </c:pt>
                <c:pt idx="1547">
                  <c:v>0.80961738757992896</c:v>
                </c:pt>
                <c:pt idx="1548">
                  <c:v>0.80961738757992896</c:v>
                </c:pt>
                <c:pt idx="1549">
                  <c:v>0.80961738757992896</c:v>
                </c:pt>
                <c:pt idx="1550">
                  <c:v>0.80961738757992896</c:v>
                </c:pt>
                <c:pt idx="1551">
                  <c:v>0.80961738757992896</c:v>
                </c:pt>
                <c:pt idx="1552">
                  <c:v>0.80961738757992896</c:v>
                </c:pt>
                <c:pt idx="1553">
                  <c:v>0.80961738757992896</c:v>
                </c:pt>
                <c:pt idx="1554">
                  <c:v>0.80961738757992896</c:v>
                </c:pt>
                <c:pt idx="1555">
                  <c:v>0.80961738757992896</c:v>
                </c:pt>
                <c:pt idx="1556">
                  <c:v>0.80961738757992896</c:v>
                </c:pt>
                <c:pt idx="1557">
                  <c:v>0.80961738757992896</c:v>
                </c:pt>
                <c:pt idx="1558">
                  <c:v>0.80961738757992896</c:v>
                </c:pt>
                <c:pt idx="1559">
                  <c:v>0.80961738757992896</c:v>
                </c:pt>
                <c:pt idx="1560">
                  <c:v>0.80961738757992896</c:v>
                </c:pt>
                <c:pt idx="1561">
                  <c:v>0.80961738757992896</c:v>
                </c:pt>
                <c:pt idx="1562">
                  <c:v>0.80961738757992896</c:v>
                </c:pt>
                <c:pt idx="1563">
                  <c:v>0.80961738757992896</c:v>
                </c:pt>
                <c:pt idx="1564">
                  <c:v>0.80961738757992896</c:v>
                </c:pt>
                <c:pt idx="1565">
                  <c:v>0.80961738757992896</c:v>
                </c:pt>
                <c:pt idx="1566">
                  <c:v>0.80961738757992896</c:v>
                </c:pt>
                <c:pt idx="1567">
                  <c:v>0.80961738757992896</c:v>
                </c:pt>
                <c:pt idx="1568">
                  <c:v>0.80961738757992896</c:v>
                </c:pt>
                <c:pt idx="1569">
                  <c:v>0.80961738757992896</c:v>
                </c:pt>
                <c:pt idx="1570">
                  <c:v>0.80961738757992896</c:v>
                </c:pt>
                <c:pt idx="1571">
                  <c:v>0.80961738757992896</c:v>
                </c:pt>
                <c:pt idx="1572">
                  <c:v>0.80961738757992896</c:v>
                </c:pt>
                <c:pt idx="1573">
                  <c:v>0.80961738757992896</c:v>
                </c:pt>
                <c:pt idx="1574">
                  <c:v>0.80961738757992896</c:v>
                </c:pt>
                <c:pt idx="1575">
                  <c:v>0.80961738757992896</c:v>
                </c:pt>
                <c:pt idx="1576">
                  <c:v>0.80961738757992896</c:v>
                </c:pt>
                <c:pt idx="1577">
                  <c:v>0.85777764581297189</c:v>
                </c:pt>
                <c:pt idx="1578">
                  <c:v>0.85777764581297189</c:v>
                </c:pt>
                <c:pt idx="1579">
                  <c:v>0.85777764581297189</c:v>
                </c:pt>
                <c:pt idx="1580">
                  <c:v>0.85777764581297189</c:v>
                </c:pt>
                <c:pt idx="1581">
                  <c:v>0.85777764581297189</c:v>
                </c:pt>
                <c:pt idx="1582">
                  <c:v>0.85777764581297189</c:v>
                </c:pt>
                <c:pt idx="1583">
                  <c:v>0.85777764581297189</c:v>
                </c:pt>
                <c:pt idx="1584">
                  <c:v>0.85777764581297189</c:v>
                </c:pt>
                <c:pt idx="1585">
                  <c:v>0.85777764581297189</c:v>
                </c:pt>
                <c:pt idx="1586">
                  <c:v>0.85777764581297189</c:v>
                </c:pt>
                <c:pt idx="1587">
                  <c:v>0.85777764581297189</c:v>
                </c:pt>
                <c:pt idx="1588">
                  <c:v>0.85777764581297189</c:v>
                </c:pt>
                <c:pt idx="1589">
                  <c:v>0.85777764581297189</c:v>
                </c:pt>
                <c:pt idx="1590">
                  <c:v>0.85777764581297189</c:v>
                </c:pt>
                <c:pt idx="1591">
                  <c:v>0.85777764581297189</c:v>
                </c:pt>
                <c:pt idx="1592">
                  <c:v>0.85777764581297189</c:v>
                </c:pt>
                <c:pt idx="1593">
                  <c:v>0.85777764581297189</c:v>
                </c:pt>
                <c:pt idx="1594">
                  <c:v>0.85777764581297189</c:v>
                </c:pt>
                <c:pt idx="1595">
                  <c:v>0.85777764581297189</c:v>
                </c:pt>
                <c:pt idx="1596">
                  <c:v>0.85777764581297189</c:v>
                </c:pt>
                <c:pt idx="1597">
                  <c:v>0.85777764581297189</c:v>
                </c:pt>
                <c:pt idx="1598">
                  <c:v>0.85777764581297189</c:v>
                </c:pt>
                <c:pt idx="1599">
                  <c:v>0.85777764581297189</c:v>
                </c:pt>
                <c:pt idx="1600">
                  <c:v>0.85777764581297189</c:v>
                </c:pt>
                <c:pt idx="1601">
                  <c:v>0.85777764581297189</c:v>
                </c:pt>
                <c:pt idx="1602">
                  <c:v>0.85777764581297189</c:v>
                </c:pt>
                <c:pt idx="1603">
                  <c:v>0.85777764581297189</c:v>
                </c:pt>
                <c:pt idx="1604">
                  <c:v>0.85777764581297189</c:v>
                </c:pt>
                <c:pt idx="1605">
                  <c:v>0.85777764581297189</c:v>
                </c:pt>
                <c:pt idx="1606">
                  <c:v>0.85777764581297189</c:v>
                </c:pt>
                <c:pt idx="1607">
                  <c:v>0.85777764581297189</c:v>
                </c:pt>
                <c:pt idx="1608">
                  <c:v>0.85777764581297189</c:v>
                </c:pt>
                <c:pt idx="1609">
                  <c:v>0.85777764581297189</c:v>
                </c:pt>
                <c:pt idx="1610">
                  <c:v>0.85777764581297189</c:v>
                </c:pt>
                <c:pt idx="1611">
                  <c:v>0.85777764581297189</c:v>
                </c:pt>
                <c:pt idx="1612">
                  <c:v>0.85777764581297189</c:v>
                </c:pt>
                <c:pt idx="1613">
                  <c:v>0.85777764581297189</c:v>
                </c:pt>
                <c:pt idx="1614">
                  <c:v>0.85777764581297189</c:v>
                </c:pt>
                <c:pt idx="1615">
                  <c:v>0.85777764581297189</c:v>
                </c:pt>
                <c:pt idx="1616">
                  <c:v>0.85777764581297189</c:v>
                </c:pt>
                <c:pt idx="1617">
                  <c:v>0.85777764581297189</c:v>
                </c:pt>
                <c:pt idx="1618">
                  <c:v>0.85777764581297189</c:v>
                </c:pt>
                <c:pt idx="1619">
                  <c:v>0.85777764581297189</c:v>
                </c:pt>
                <c:pt idx="1620">
                  <c:v>0.85777764581297189</c:v>
                </c:pt>
                <c:pt idx="1621">
                  <c:v>0.85777764581297189</c:v>
                </c:pt>
                <c:pt idx="1622">
                  <c:v>0.85777764581297189</c:v>
                </c:pt>
                <c:pt idx="1623">
                  <c:v>0.85777764581297189</c:v>
                </c:pt>
                <c:pt idx="1624">
                  <c:v>0.89182709502218804</c:v>
                </c:pt>
                <c:pt idx="1625">
                  <c:v>0.89182709502218804</c:v>
                </c:pt>
                <c:pt idx="1626">
                  <c:v>0.89182709502218804</c:v>
                </c:pt>
                <c:pt idx="1627">
                  <c:v>0.89182709502218804</c:v>
                </c:pt>
                <c:pt idx="1628">
                  <c:v>0.89182709502218804</c:v>
                </c:pt>
                <c:pt idx="1629">
                  <c:v>0.89182709502218804</c:v>
                </c:pt>
                <c:pt idx="1630">
                  <c:v>0.89182709502218804</c:v>
                </c:pt>
                <c:pt idx="1631">
                  <c:v>0.89182709502218804</c:v>
                </c:pt>
                <c:pt idx="1632">
                  <c:v>0.89182709502218804</c:v>
                </c:pt>
                <c:pt idx="1633">
                  <c:v>0.89182709502218804</c:v>
                </c:pt>
                <c:pt idx="1634">
                  <c:v>0.89182709502218804</c:v>
                </c:pt>
                <c:pt idx="1635">
                  <c:v>0.89182709502218804</c:v>
                </c:pt>
                <c:pt idx="1636">
                  <c:v>0.89182709502218804</c:v>
                </c:pt>
                <c:pt idx="1637">
                  <c:v>0.89182709502218804</c:v>
                </c:pt>
                <c:pt idx="1638">
                  <c:v>0.89182709502218804</c:v>
                </c:pt>
                <c:pt idx="1639">
                  <c:v>0.89182709502218804</c:v>
                </c:pt>
                <c:pt idx="1640">
                  <c:v>0.89182709502218804</c:v>
                </c:pt>
                <c:pt idx="1641">
                  <c:v>0.89182709502218804</c:v>
                </c:pt>
                <c:pt idx="1642">
                  <c:v>0.89182709502218804</c:v>
                </c:pt>
                <c:pt idx="1643">
                  <c:v>0.89182709502218804</c:v>
                </c:pt>
                <c:pt idx="1644">
                  <c:v>0.89182709502218804</c:v>
                </c:pt>
                <c:pt idx="1645">
                  <c:v>0.89182709502218804</c:v>
                </c:pt>
                <c:pt idx="1646">
                  <c:v>0.89182709502218804</c:v>
                </c:pt>
                <c:pt idx="1647">
                  <c:v>0.89182709502218804</c:v>
                </c:pt>
                <c:pt idx="1648">
                  <c:v>0.89182709502218804</c:v>
                </c:pt>
                <c:pt idx="1649">
                  <c:v>0.89182709502218804</c:v>
                </c:pt>
                <c:pt idx="1650">
                  <c:v>0.89182709502218804</c:v>
                </c:pt>
                <c:pt idx="1651">
                  <c:v>0.89182709502218804</c:v>
                </c:pt>
                <c:pt idx="1652">
                  <c:v>0.89182709502218804</c:v>
                </c:pt>
                <c:pt idx="1653">
                  <c:v>0.89182709502218804</c:v>
                </c:pt>
                <c:pt idx="1654">
                  <c:v>0.89182709502218804</c:v>
                </c:pt>
                <c:pt idx="1655">
                  <c:v>0.89182709502218804</c:v>
                </c:pt>
                <c:pt idx="1656">
                  <c:v>0.89182709502218804</c:v>
                </c:pt>
                <c:pt idx="1657">
                  <c:v>0.89182709502218804</c:v>
                </c:pt>
                <c:pt idx="1658">
                  <c:v>0.89182709502218804</c:v>
                </c:pt>
                <c:pt idx="1659">
                  <c:v>0.89182709502218804</c:v>
                </c:pt>
                <c:pt idx="1660">
                  <c:v>0.89182709502218804</c:v>
                </c:pt>
                <c:pt idx="1661">
                  <c:v>0.89182709502218804</c:v>
                </c:pt>
                <c:pt idx="1662">
                  <c:v>0.89182709502218804</c:v>
                </c:pt>
                <c:pt idx="1663">
                  <c:v>0.89182709502218804</c:v>
                </c:pt>
                <c:pt idx="1664">
                  <c:v>0.89182709502218804</c:v>
                </c:pt>
                <c:pt idx="1665">
                  <c:v>0.89182709502218804</c:v>
                </c:pt>
                <c:pt idx="1666">
                  <c:v>0.89182709502218804</c:v>
                </c:pt>
                <c:pt idx="1667">
                  <c:v>0.89182709502218804</c:v>
                </c:pt>
                <c:pt idx="1668">
                  <c:v>0.89182709502218804</c:v>
                </c:pt>
                <c:pt idx="1669">
                  <c:v>0.89182709502218804</c:v>
                </c:pt>
                <c:pt idx="1670">
                  <c:v>0.89182709502218804</c:v>
                </c:pt>
                <c:pt idx="1671">
                  <c:v>0.89182709502218804</c:v>
                </c:pt>
                <c:pt idx="1672">
                  <c:v>0.89182709502218804</c:v>
                </c:pt>
                <c:pt idx="1673">
                  <c:v>0.89182709502218804</c:v>
                </c:pt>
                <c:pt idx="1674">
                  <c:v>0.89182709502218804</c:v>
                </c:pt>
                <c:pt idx="1675">
                  <c:v>0.89182709502218804</c:v>
                </c:pt>
                <c:pt idx="1676">
                  <c:v>0.89575640708706006</c:v>
                </c:pt>
                <c:pt idx="1677">
                  <c:v>0.89575640708706006</c:v>
                </c:pt>
                <c:pt idx="1678">
                  <c:v>0.89575640708706006</c:v>
                </c:pt>
                <c:pt idx="1679">
                  <c:v>0.89575640708706006</c:v>
                </c:pt>
                <c:pt idx="1680">
                  <c:v>0.89575640708706006</c:v>
                </c:pt>
                <c:pt idx="1681">
                  <c:v>0.89575640708706006</c:v>
                </c:pt>
                <c:pt idx="1682">
                  <c:v>0.89575640708706006</c:v>
                </c:pt>
                <c:pt idx="1683">
                  <c:v>0.89575640708706006</c:v>
                </c:pt>
                <c:pt idx="1684">
                  <c:v>0.89575640708706006</c:v>
                </c:pt>
                <c:pt idx="1685">
                  <c:v>0.89575640708706006</c:v>
                </c:pt>
                <c:pt idx="1686">
                  <c:v>0.89575640708706006</c:v>
                </c:pt>
                <c:pt idx="1687">
                  <c:v>0.89575640708706006</c:v>
                </c:pt>
                <c:pt idx="1688">
                  <c:v>0.89575640708706006</c:v>
                </c:pt>
                <c:pt idx="1689">
                  <c:v>0.89575640708706006</c:v>
                </c:pt>
                <c:pt idx="1690">
                  <c:v>0.89575640708706006</c:v>
                </c:pt>
                <c:pt idx="1691">
                  <c:v>0.89575640708706006</c:v>
                </c:pt>
                <c:pt idx="1692">
                  <c:v>0.89575640708706006</c:v>
                </c:pt>
                <c:pt idx="1693">
                  <c:v>0.89575640708706006</c:v>
                </c:pt>
                <c:pt idx="1694">
                  <c:v>0.89575640708706006</c:v>
                </c:pt>
                <c:pt idx="1695">
                  <c:v>0.89575640708706006</c:v>
                </c:pt>
                <c:pt idx="1696">
                  <c:v>0.89575640708706006</c:v>
                </c:pt>
                <c:pt idx="1697">
                  <c:v>0.89575640708706006</c:v>
                </c:pt>
                <c:pt idx="1698">
                  <c:v>0.89575640708706006</c:v>
                </c:pt>
                <c:pt idx="1699">
                  <c:v>0.90156293078335092</c:v>
                </c:pt>
                <c:pt idx="1700">
                  <c:v>0.90156293078335092</c:v>
                </c:pt>
                <c:pt idx="1701">
                  <c:v>0.90156293078335092</c:v>
                </c:pt>
                <c:pt idx="1702">
                  <c:v>0.90156293078335092</c:v>
                </c:pt>
                <c:pt idx="1703">
                  <c:v>0.90156293078335092</c:v>
                </c:pt>
                <c:pt idx="1704">
                  <c:v>0.90156293078335092</c:v>
                </c:pt>
                <c:pt idx="1705">
                  <c:v>0.90156293078335092</c:v>
                </c:pt>
                <c:pt idx="1706">
                  <c:v>0.90156293078335092</c:v>
                </c:pt>
                <c:pt idx="1707">
                  <c:v>0.90156293078335092</c:v>
                </c:pt>
                <c:pt idx="1708">
                  <c:v>0.90156293078335092</c:v>
                </c:pt>
                <c:pt idx="1709">
                  <c:v>0.90156293078335092</c:v>
                </c:pt>
                <c:pt idx="1710">
                  <c:v>0.90156293078335092</c:v>
                </c:pt>
                <c:pt idx="1711">
                  <c:v>0.90156293078335092</c:v>
                </c:pt>
                <c:pt idx="1712">
                  <c:v>0.90156293078335092</c:v>
                </c:pt>
                <c:pt idx="1713">
                  <c:v>0.90156293078335092</c:v>
                </c:pt>
                <c:pt idx="1714">
                  <c:v>0.90156293078335092</c:v>
                </c:pt>
                <c:pt idx="1715">
                  <c:v>0.90156293078335092</c:v>
                </c:pt>
                <c:pt idx="1716">
                  <c:v>0.90156293078335092</c:v>
                </c:pt>
                <c:pt idx="1717">
                  <c:v>0.90156293078335092</c:v>
                </c:pt>
                <c:pt idx="1718">
                  <c:v>0.90156293078335092</c:v>
                </c:pt>
                <c:pt idx="1719">
                  <c:v>0.90156293078335092</c:v>
                </c:pt>
                <c:pt idx="1720">
                  <c:v>0.90156293078335092</c:v>
                </c:pt>
                <c:pt idx="1721">
                  <c:v>0.90156293078335092</c:v>
                </c:pt>
                <c:pt idx="1722">
                  <c:v>0.90156293078335092</c:v>
                </c:pt>
                <c:pt idx="1723">
                  <c:v>0.90156293078335092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E06-4755-9F98-B86939B6E102}"/>
            </c:ext>
          </c:extLst>
        </c:ser>
        <c:ser>
          <c:idx val="2"/>
          <c:order val="2"/>
          <c:tx>
            <c:v>Tractive Energy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dLbls>
            <c:dLbl>
              <c:idx val="254"/>
              <c:layout>
                <c:manualLayout>
                  <c:x val="4.3163789498087232E-2"/>
                  <c:y val="7.71349761868537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E06-4755-9F98-B86939B6E102}"/>
                </c:ext>
              </c:extLst>
            </c:dLbl>
            <c:dLbl>
              <c:idx val="269"/>
              <c:layout>
                <c:manualLayout>
                  <c:x val="-0.11131714133717234"/>
                  <c:y val="-7.7134976186853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E06-4755-9F98-B86939B6E102}"/>
                </c:ext>
              </c:extLst>
            </c:dLbl>
            <c:dLbl>
              <c:idx val="304"/>
              <c:layout>
                <c:manualLayout>
                  <c:x val="-6.1338016655176596E-2"/>
                  <c:y val="-0.1234159618989658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E06-4755-9F98-B86939B6E102}"/>
                </c:ext>
              </c:extLst>
            </c:dLbl>
            <c:dLbl>
              <c:idx val="764"/>
              <c:layout>
                <c:manualLayout>
                  <c:x val="-0.11131714133717238"/>
                  <c:y val="-6.55647297588256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E06-4755-9F98-B86939B6E102}"/>
                </c:ext>
              </c:extLst>
            </c:dLbl>
            <c:dLbl>
              <c:idx val="817"/>
              <c:layout>
                <c:manualLayout>
                  <c:x val="1.1358891973180851E-2"/>
                  <c:y val="7.71349761868537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E06-4755-9F98-B86939B6E102}"/>
                </c:ext>
              </c:extLst>
            </c:dLbl>
            <c:dLbl>
              <c:idx val="890"/>
              <c:layout>
                <c:manualLayout>
                  <c:x val="-0.15902448762453195"/>
                  <c:y val="-0.1041322178522525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E06-4755-9F98-B86939B6E102}"/>
                </c:ext>
              </c:extLst>
            </c:dLbl>
            <c:dLbl>
              <c:idx val="1054"/>
              <c:layout>
                <c:manualLayout>
                  <c:x val="-4.5435567892723405E-2"/>
                  <c:y val="0.1157024642802805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E06-4755-9F98-B86939B6E102}"/>
                </c:ext>
              </c:extLst>
            </c:dLbl>
            <c:dLbl>
              <c:idx val="1149"/>
              <c:layout>
                <c:manualLayout>
                  <c:x val="-0.16583982280844051"/>
                  <c:y val="-5.39944833307975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E06-4755-9F98-B86939B6E102}"/>
                </c:ext>
              </c:extLst>
            </c:dLbl>
            <c:dLbl>
              <c:idx val="1151"/>
              <c:layout>
                <c:manualLayout>
                  <c:x val="-1.1358891973180851E-2"/>
                  <c:y val="0.119559213089623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E06-4755-9F98-B86939B6E102}"/>
                </c:ext>
              </c:extLst>
            </c:dLbl>
            <c:dLbl>
              <c:idx val="1157"/>
              <c:layout>
                <c:manualLayout>
                  <c:x val="-0.11813247652108093"/>
                  <c:y val="-7.3278227377511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E06-4755-9F98-B86939B6E102}"/>
                </c:ext>
              </c:extLst>
            </c:dLbl>
            <c:dLbl>
              <c:idx val="1470"/>
              <c:layout>
                <c:manualLayout>
                  <c:x val="-0.17492693638698512"/>
                  <c:y val="-8.09917249961964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E06-4755-9F98-B86939B6E102}"/>
                </c:ext>
              </c:extLst>
            </c:dLbl>
            <c:dLbl>
              <c:idx val="1540"/>
              <c:layout>
                <c:manualLayout>
                  <c:x val="-0.14993737404598723"/>
                  <c:y val="-5.78512321401402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E06-4755-9F98-B86939B6E10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WLTC_class_3!$BE$8:$BE$1792</c:f>
              <c:numCache>
                <c:formatCode>General</c:formatCode>
                <c:ptCount val="17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2.2578156116272029E-2</c:v>
                </c:pt>
                <c:pt idx="13">
                  <c:v>2.2578156116272029E-2</c:v>
                </c:pt>
                <c:pt idx="14">
                  <c:v>2.2578156116272029E-2</c:v>
                </c:pt>
                <c:pt idx="15">
                  <c:v>2.2578156116272029E-2</c:v>
                </c:pt>
                <c:pt idx="16">
                  <c:v>2.2578156116272029E-2</c:v>
                </c:pt>
                <c:pt idx="17">
                  <c:v>2.2578156116272029E-2</c:v>
                </c:pt>
                <c:pt idx="18">
                  <c:v>2.2578156116272029E-2</c:v>
                </c:pt>
                <c:pt idx="19">
                  <c:v>2.2578156116272029E-2</c:v>
                </c:pt>
                <c:pt idx="20">
                  <c:v>2.2578156116272029E-2</c:v>
                </c:pt>
                <c:pt idx="21">
                  <c:v>2.2578156116272029E-2</c:v>
                </c:pt>
                <c:pt idx="22">
                  <c:v>2.2578156116272029E-2</c:v>
                </c:pt>
                <c:pt idx="23">
                  <c:v>2.2578156116272029E-2</c:v>
                </c:pt>
                <c:pt idx="24">
                  <c:v>2.2578156116272029E-2</c:v>
                </c:pt>
                <c:pt idx="25">
                  <c:v>2.2578156116272029E-2</c:v>
                </c:pt>
                <c:pt idx="26">
                  <c:v>2.2578156116272029E-2</c:v>
                </c:pt>
                <c:pt idx="27">
                  <c:v>2.2578156116272029E-2</c:v>
                </c:pt>
                <c:pt idx="28">
                  <c:v>2.2578156116272029E-2</c:v>
                </c:pt>
                <c:pt idx="29">
                  <c:v>2.2578156116272029E-2</c:v>
                </c:pt>
                <c:pt idx="30">
                  <c:v>2.2578156116272029E-2</c:v>
                </c:pt>
                <c:pt idx="31">
                  <c:v>2.2578156116272029E-2</c:v>
                </c:pt>
                <c:pt idx="32">
                  <c:v>2.2578156116272029E-2</c:v>
                </c:pt>
                <c:pt idx="33">
                  <c:v>2.2578156116272029E-2</c:v>
                </c:pt>
                <c:pt idx="34">
                  <c:v>2.2578156116272029E-2</c:v>
                </c:pt>
                <c:pt idx="35">
                  <c:v>2.2578156116272029E-2</c:v>
                </c:pt>
                <c:pt idx="36">
                  <c:v>2.2578156116272029E-2</c:v>
                </c:pt>
                <c:pt idx="37">
                  <c:v>2.2578156116272029E-2</c:v>
                </c:pt>
                <c:pt idx="38">
                  <c:v>2.2578156116272029E-2</c:v>
                </c:pt>
                <c:pt idx="39">
                  <c:v>2.2578156116272029E-2</c:v>
                </c:pt>
                <c:pt idx="40">
                  <c:v>2.2578156116272029E-2</c:v>
                </c:pt>
                <c:pt idx="41">
                  <c:v>2.2578156116272029E-2</c:v>
                </c:pt>
                <c:pt idx="42">
                  <c:v>2.2578156116272029E-2</c:v>
                </c:pt>
                <c:pt idx="43">
                  <c:v>2.2578156116272029E-2</c:v>
                </c:pt>
                <c:pt idx="44">
                  <c:v>2.2578156116272029E-2</c:v>
                </c:pt>
                <c:pt idx="45">
                  <c:v>2.2578156116272029E-2</c:v>
                </c:pt>
                <c:pt idx="46">
                  <c:v>2.2578156116272029E-2</c:v>
                </c:pt>
                <c:pt idx="47">
                  <c:v>2.2578156116272029E-2</c:v>
                </c:pt>
                <c:pt idx="48">
                  <c:v>2.2578156116272029E-2</c:v>
                </c:pt>
                <c:pt idx="49">
                  <c:v>2.2578156116272029E-2</c:v>
                </c:pt>
                <c:pt idx="50">
                  <c:v>2.2578156116272029E-2</c:v>
                </c:pt>
                <c:pt idx="51">
                  <c:v>2.2578156116272029E-2</c:v>
                </c:pt>
                <c:pt idx="52">
                  <c:v>2.2578156116272029E-2</c:v>
                </c:pt>
                <c:pt idx="53">
                  <c:v>2.2578156116272029E-2</c:v>
                </c:pt>
                <c:pt idx="54">
                  <c:v>2.2578156116272029E-2</c:v>
                </c:pt>
                <c:pt idx="55">
                  <c:v>2.2578156116272029E-2</c:v>
                </c:pt>
                <c:pt idx="56">
                  <c:v>2.2578156116272029E-2</c:v>
                </c:pt>
                <c:pt idx="57">
                  <c:v>3.953135706638624E-2</c:v>
                </c:pt>
                <c:pt idx="58">
                  <c:v>3.953135706638624E-2</c:v>
                </c:pt>
                <c:pt idx="59">
                  <c:v>3.953135706638624E-2</c:v>
                </c:pt>
                <c:pt idx="60">
                  <c:v>3.953135706638624E-2</c:v>
                </c:pt>
                <c:pt idx="61">
                  <c:v>3.953135706638624E-2</c:v>
                </c:pt>
                <c:pt idx="62">
                  <c:v>3.953135706638624E-2</c:v>
                </c:pt>
                <c:pt idx="63">
                  <c:v>3.953135706638624E-2</c:v>
                </c:pt>
                <c:pt idx="64">
                  <c:v>3.953135706638624E-2</c:v>
                </c:pt>
                <c:pt idx="65">
                  <c:v>3.953135706638624E-2</c:v>
                </c:pt>
                <c:pt idx="66">
                  <c:v>3.953135706638624E-2</c:v>
                </c:pt>
                <c:pt idx="67">
                  <c:v>3.953135706638624E-2</c:v>
                </c:pt>
                <c:pt idx="68">
                  <c:v>3.953135706638624E-2</c:v>
                </c:pt>
                <c:pt idx="69">
                  <c:v>3.953135706638624E-2</c:v>
                </c:pt>
                <c:pt idx="70">
                  <c:v>3.953135706638624E-2</c:v>
                </c:pt>
                <c:pt idx="71">
                  <c:v>3.953135706638624E-2</c:v>
                </c:pt>
                <c:pt idx="72">
                  <c:v>3.953135706638624E-2</c:v>
                </c:pt>
                <c:pt idx="73">
                  <c:v>3.953135706638624E-2</c:v>
                </c:pt>
                <c:pt idx="74">
                  <c:v>3.953135706638624E-2</c:v>
                </c:pt>
                <c:pt idx="75">
                  <c:v>3.953135706638624E-2</c:v>
                </c:pt>
                <c:pt idx="76">
                  <c:v>3.953135706638624E-2</c:v>
                </c:pt>
                <c:pt idx="77">
                  <c:v>3.953135706638624E-2</c:v>
                </c:pt>
                <c:pt idx="78">
                  <c:v>3.953135706638624E-2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5.0161627549520874E-2</c:v>
                </c:pt>
                <c:pt idx="138">
                  <c:v>5.0161627549520874E-2</c:v>
                </c:pt>
                <c:pt idx="139">
                  <c:v>5.0161627549520874E-2</c:v>
                </c:pt>
                <c:pt idx="140">
                  <c:v>5.0161627549520874E-2</c:v>
                </c:pt>
                <c:pt idx="141">
                  <c:v>5.0161627549520874E-2</c:v>
                </c:pt>
                <c:pt idx="142">
                  <c:v>5.0161627549520874E-2</c:v>
                </c:pt>
                <c:pt idx="143">
                  <c:v>5.0161627549520874E-2</c:v>
                </c:pt>
                <c:pt idx="144">
                  <c:v>5.0161627549520874E-2</c:v>
                </c:pt>
                <c:pt idx="145">
                  <c:v>5.0161627549520874E-2</c:v>
                </c:pt>
                <c:pt idx="146">
                  <c:v>5.0161627549520874E-2</c:v>
                </c:pt>
                <c:pt idx="147">
                  <c:v>5.0161627549520874E-2</c:v>
                </c:pt>
                <c:pt idx="148">
                  <c:v>5.0161627549520874E-2</c:v>
                </c:pt>
                <c:pt idx="149">
                  <c:v>5.0161627549520874E-2</c:v>
                </c:pt>
                <c:pt idx="150">
                  <c:v>5.0161627549520874E-2</c:v>
                </c:pt>
                <c:pt idx="151">
                  <c:v>5.0161627549520874E-2</c:v>
                </c:pt>
                <c:pt idx="152">
                  <c:v>5.0161627549520874E-2</c:v>
                </c:pt>
                <c:pt idx="153">
                  <c:v>5.0161627549520874E-2</c:v>
                </c:pt>
                <c:pt idx="154">
                  <c:v>5.0161627549520874E-2</c:v>
                </c:pt>
                <c:pt idx="155">
                  <c:v>5.0161627549520874E-2</c:v>
                </c:pt>
                <c:pt idx="156">
                  <c:v>6.5723259489608069E-2</c:v>
                </c:pt>
                <c:pt idx="157">
                  <c:v>6.5723259489608069E-2</c:v>
                </c:pt>
                <c:pt idx="158">
                  <c:v>6.5723259489608069E-2</c:v>
                </c:pt>
                <c:pt idx="159">
                  <c:v>6.5723259489608069E-2</c:v>
                </c:pt>
                <c:pt idx="160">
                  <c:v>6.5723259489608069E-2</c:v>
                </c:pt>
                <c:pt idx="161">
                  <c:v>6.5723259489608069E-2</c:v>
                </c:pt>
                <c:pt idx="162">
                  <c:v>6.5723259489608069E-2</c:v>
                </c:pt>
                <c:pt idx="163">
                  <c:v>6.5723259489608069E-2</c:v>
                </c:pt>
                <c:pt idx="164">
                  <c:v>6.5723259489608069E-2</c:v>
                </c:pt>
                <c:pt idx="165">
                  <c:v>6.5723259489608069E-2</c:v>
                </c:pt>
                <c:pt idx="166">
                  <c:v>6.5723259489608069E-2</c:v>
                </c:pt>
                <c:pt idx="167">
                  <c:v>6.5723259489608069E-2</c:v>
                </c:pt>
                <c:pt idx="168">
                  <c:v>6.5723259489608069E-2</c:v>
                </c:pt>
                <c:pt idx="169">
                  <c:v>6.5723259489608069E-2</c:v>
                </c:pt>
                <c:pt idx="170">
                  <c:v>6.5723259489608069E-2</c:v>
                </c:pt>
                <c:pt idx="171">
                  <c:v>6.5723259489608069E-2</c:v>
                </c:pt>
                <c:pt idx="172">
                  <c:v>6.5723259489608069E-2</c:v>
                </c:pt>
                <c:pt idx="173">
                  <c:v>6.5723259489608069E-2</c:v>
                </c:pt>
                <c:pt idx="174">
                  <c:v>6.5723259489608069E-2</c:v>
                </c:pt>
                <c:pt idx="175">
                  <c:v>6.5723259489608069E-2</c:v>
                </c:pt>
                <c:pt idx="176">
                  <c:v>6.8669794645033033E-2</c:v>
                </c:pt>
                <c:pt idx="177">
                  <c:v>6.8669794645033033E-2</c:v>
                </c:pt>
                <c:pt idx="178">
                  <c:v>6.8669794645033033E-2</c:v>
                </c:pt>
                <c:pt idx="179">
                  <c:v>6.8669794645033033E-2</c:v>
                </c:pt>
                <c:pt idx="180">
                  <c:v>6.8669794645033033E-2</c:v>
                </c:pt>
                <c:pt idx="181">
                  <c:v>6.8669794645033033E-2</c:v>
                </c:pt>
                <c:pt idx="182">
                  <c:v>6.8669794645033033E-2</c:v>
                </c:pt>
                <c:pt idx="183">
                  <c:v>6.8669794645033033E-2</c:v>
                </c:pt>
                <c:pt idx="184">
                  <c:v>6.8669794645033033E-2</c:v>
                </c:pt>
                <c:pt idx="185">
                  <c:v>6.8669794645033033E-2</c:v>
                </c:pt>
                <c:pt idx="186">
                  <c:v>6.8669794645033033E-2</c:v>
                </c:pt>
                <c:pt idx="187">
                  <c:v>6.8669794645033033E-2</c:v>
                </c:pt>
                <c:pt idx="188">
                  <c:v>6.8669794645033033E-2</c:v>
                </c:pt>
                <c:pt idx="189">
                  <c:v>6.8669794645033033E-2</c:v>
                </c:pt>
                <c:pt idx="190">
                  <c:v>6.8669794645033033E-2</c:v>
                </c:pt>
                <c:pt idx="191">
                  <c:v>6.8669794645033033E-2</c:v>
                </c:pt>
                <c:pt idx="192">
                  <c:v>6.8669794645033033E-2</c:v>
                </c:pt>
                <c:pt idx="193">
                  <c:v>6.8669794645033033E-2</c:v>
                </c:pt>
                <c:pt idx="194">
                  <c:v>6.8669794645033033E-2</c:v>
                </c:pt>
                <c:pt idx="195">
                  <c:v>6.8669794645033033E-2</c:v>
                </c:pt>
                <c:pt idx="196">
                  <c:v>6.8669794645033033E-2</c:v>
                </c:pt>
                <c:pt idx="197">
                  <c:v>6.8669794645033033E-2</c:v>
                </c:pt>
                <c:pt idx="198">
                  <c:v>0.10515882892301055</c:v>
                </c:pt>
                <c:pt idx="199">
                  <c:v>0.10515882892301055</c:v>
                </c:pt>
                <c:pt idx="200">
                  <c:v>0.10515882892301055</c:v>
                </c:pt>
                <c:pt idx="201">
                  <c:v>0.10515882892301055</c:v>
                </c:pt>
                <c:pt idx="202">
                  <c:v>0.10515882892301055</c:v>
                </c:pt>
                <c:pt idx="203">
                  <c:v>0.10515882892301055</c:v>
                </c:pt>
                <c:pt idx="204">
                  <c:v>0.10515882892301055</c:v>
                </c:pt>
                <c:pt idx="205">
                  <c:v>0.10515882892301055</c:v>
                </c:pt>
                <c:pt idx="206">
                  <c:v>0.10515882892301055</c:v>
                </c:pt>
                <c:pt idx="207">
                  <c:v>0.10515882892301055</c:v>
                </c:pt>
                <c:pt idx="208">
                  <c:v>0.10515882892301055</c:v>
                </c:pt>
                <c:pt idx="209">
                  <c:v>0.10515882892301055</c:v>
                </c:pt>
                <c:pt idx="210">
                  <c:v>0.10515882892301055</c:v>
                </c:pt>
                <c:pt idx="211">
                  <c:v>0.10515882892301055</c:v>
                </c:pt>
                <c:pt idx="212">
                  <c:v>0.10515882892301055</c:v>
                </c:pt>
                <c:pt idx="213">
                  <c:v>0.10515882892301055</c:v>
                </c:pt>
                <c:pt idx="214">
                  <c:v>0.10515882892301055</c:v>
                </c:pt>
                <c:pt idx="215">
                  <c:v>0.10515882892301055</c:v>
                </c:pt>
                <c:pt idx="216">
                  <c:v>0.10515882892301055</c:v>
                </c:pt>
                <c:pt idx="217">
                  <c:v>0.10515882892301055</c:v>
                </c:pt>
                <c:pt idx="218">
                  <c:v>0.10515882892301055</c:v>
                </c:pt>
                <c:pt idx="219">
                  <c:v>0.10515882892301055</c:v>
                </c:pt>
                <c:pt idx="220">
                  <c:v>0.10515882892301055</c:v>
                </c:pt>
                <c:pt idx="221">
                  <c:v>0.10515882892301055</c:v>
                </c:pt>
                <c:pt idx="222">
                  <c:v>0.10515882892301055</c:v>
                </c:pt>
                <c:pt idx="223">
                  <c:v>0.10515882892301055</c:v>
                </c:pt>
                <c:pt idx="224">
                  <c:v>0.10515882892301055</c:v>
                </c:pt>
                <c:pt idx="225">
                  <c:v>0.10515882892301055</c:v>
                </c:pt>
                <c:pt idx="226">
                  <c:v>0.10515882892301055</c:v>
                </c:pt>
                <c:pt idx="227">
                  <c:v>0.10515882892301055</c:v>
                </c:pt>
                <c:pt idx="228">
                  <c:v>0.10515882892301055</c:v>
                </c:pt>
                <c:pt idx="229">
                  <c:v>0.10515882892301055</c:v>
                </c:pt>
                <c:pt idx="230">
                  <c:v>0.10515882892301055</c:v>
                </c:pt>
                <c:pt idx="231">
                  <c:v>0.10515882892301055</c:v>
                </c:pt>
                <c:pt idx="232">
                  <c:v>0.10515882892301055</c:v>
                </c:pt>
                <c:pt idx="233">
                  <c:v>0.10515882892301055</c:v>
                </c:pt>
                <c:pt idx="234">
                  <c:v>0.10515882892301055</c:v>
                </c:pt>
                <c:pt idx="235">
                  <c:v>0.10515882892301055</c:v>
                </c:pt>
                <c:pt idx="236">
                  <c:v>0.10515882892301055</c:v>
                </c:pt>
                <c:pt idx="237">
                  <c:v>0.10515882892301055</c:v>
                </c:pt>
                <c:pt idx="238">
                  <c:v>0.10515882892301055</c:v>
                </c:pt>
                <c:pt idx="239">
                  <c:v>0.10515882892301055</c:v>
                </c:pt>
                <c:pt idx="240">
                  <c:v>0.10515882892301055</c:v>
                </c:pt>
                <c:pt idx="241">
                  <c:v>0.10515882892301055</c:v>
                </c:pt>
                <c:pt idx="242">
                  <c:v>0.10515882892301055</c:v>
                </c:pt>
                <c:pt idx="243">
                  <c:v>0.10515882892301055</c:v>
                </c:pt>
                <c:pt idx="244">
                  <c:v>0.10515882892301055</c:v>
                </c:pt>
                <c:pt idx="245">
                  <c:v>0.10515882892301055</c:v>
                </c:pt>
                <c:pt idx="246">
                  <c:v>0.10515882892301055</c:v>
                </c:pt>
                <c:pt idx="247">
                  <c:v>0.10515882892301055</c:v>
                </c:pt>
                <c:pt idx="248">
                  <c:v>0.10515882892301055</c:v>
                </c:pt>
                <c:pt idx="249">
                  <c:v>0.10515882892301055</c:v>
                </c:pt>
                <c:pt idx="250">
                  <c:v>0.10515882892301055</c:v>
                </c:pt>
                <c:pt idx="251">
                  <c:v>0.10515882892301055</c:v>
                </c:pt>
                <c:pt idx="252">
                  <c:v>0.10515882892301055</c:v>
                </c:pt>
                <c:pt idx="253">
                  <c:v>0.10515882892301055</c:v>
                </c:pt>
                <c:pt idx="254">
                  <c:v>0.10515882892301055</c:v>
                </c:pt>
                <c:pt idx="255">
                  <c:v>0.10515882892301055</c:v>
                </c:pt>
                <c:pt idx="256">
                  <c:v>0.10515882892301055</c:v>
                </c:pt>
                <c:pt idx="257">
                  <c:v>0.12797158282287299</c:v>
                </c:pt>
                <c:pt idx="258">
                  <c:v>0.12797158282287299</c:v>
                </c:pt>
                <c:pt idx="259">
                  <c:v>0.12797158282287299</c:v>
                </c:pt>
                <c:pt idx="260">
                  <c:v>0.12797158282287299</c:v>
                </c:pt>
                <c:pt idx="261">
                  <c:v>0.12797158282287299</c:v>
                </c:pt>
                <c:pt idx="262">
                  <c:v>0.12797158282287299</c:v>
                </c:pt>
                <c:pt idx="263">
                  <c:v>0.12797158282287299</c:v>
                </c:pt>
                <c:pt idx="264">
                  <c:v>0.12797158282287299</c:v>
                </c:pt>
                <c:pt idx="265">
                  <c:v>0.12797158282287299</c:v>
                </c:pt>
                <c:pt idx="266">
                  <c:v>0.12797158282287299</c:v>
                </c:pt>
                <c:pt idx="267">
                  <c:v>0.12797158282287299</c:v>
                </c:pt>
                <c:pt idx="268">
                  <c:v>0.12797158282287299</c:v>
                </c:pt>
                <c:pt idx="269">
                  <c:v>0.12797158282287299</c:v>
                </c:pt>
                <c:pt idx="270">
                  <c:v>0.12797158282287299</c:v>
                </c:pt>
                <c:pt idx="271">
                  <c:v>0.12797158282287299</c:v>
                </c:pt>
                <c:pt idx="272">
                  <c:v>0.12797158282287299</c:v>
                </c:pt>
                <c:pt idx="273">
                  <c:v>0.12797158282287299</c:v>
                </c:pt>
                <c:pt idx="274">
                  <c:v>0.12797158282287299</c:v>
                </c:pt>
                <c:pt idx="275">
                  <c:v>0.12797158282287299</c:v>
                </c:pt>
                <c:pt idx="276">
                  <c:v>0.12797158282287299</c:v>
                </c:pt>
                <c:pt idx="277">
                  <c:v>0.12797158282287299</c:v>
                </c:pt>
                <c:pt idx="278">
                  <c:v>0.12797158282287299</c:v>
                </c:pt>
                <c:pt idx="279">
                  <c:v>0.12797158282287299</c:v>
                </c:pt>
                <c:pt idx="280">
                  <c:v>0.12797158282287299</c:v>
                </c:pt>
                <c:pt idx="281">
                  <c:v>0.15277443003815042</c:v>
                </c:pt>
                <c:pt idx="282">
                  <c:v>0.15277443003815042</c:v>
                </c:pt>
                <c:pt idx="283">
                  <c:v>0.15277443003815042</c:v>
                </c:pt>
                <c:pt idx="284">
                  <c:v>0.15277443003815042</c:v>
                </c:pt>
                <c:pt idx="285">
                  <c:v>0.15277443003815042</c:v>
                </c:pt>
                <c:pt idx="286">
                  <c:v>0.15277443003815042</c:v>
                </c:pt>
                <c:pt idx="287">
                  <c:v>0.15277443003815042</c:v>
                </c:pt>
                <c:pt idx="288">
                  <c:v>0.15277443003815042</c:v>
                </c:pt>
                <c:pt idx="289">
                  <c:v>0.15277443003815042</c:v>
                </c:pt>
                <c:pt idx="290">
                  <c:v>0.15277443003815042</c:v>
                </c:pt>
                <c:pt idx="291">
                  <c:v>0.15277443003815042</c:v>
                </c:pt>
                <c:pt idx="292">
                  <c:v>0.15277443003815042</c:v>
                </c:pt>
                <c:pt idx="293">
                  <c:v>0.15277443003815042</c:v>
                </c:pt>
                <c:pt idx="294">
                  <c:v>0.15277443003815042</c:v>
                </c:pt>
                <c:pt idx="295">
                  <c:v>0.15277443003815042</c:v>
                </c:pt>
                <c:pt idx="296">
                  <c:v>0.15344956545462801</c:v>
                </c:pt>
                <c:pt idx="297">
                  <c:v>0.15344956545462801</c:v>
                </c:pt>
                <c:pt idx="298">
                  <c:v>0.15344956545462801</c:v>
                </c:pt>
                <c:pt idx="299">
                  <c:v>0.15344956545462801</c:v>
                </c:pt>
                <c:pt idx="300">
                  <c:v>0.15344956545462801</c:v>
                </c:pt>
                <c:pt idx="301">
                  <c:v>0.15344956545462801</c:v>
                </c:pt>
                <c:pt idx="302">
                  <c:v>0.15344956545462801</c:v>
                </c:pt>
                <c:pt idx="303">
                  <c:v>0.15344956545462801</c:v>
                </c:pt>
                <c:pt idx="304">
                  <c:v>0.15344956545462801</c:v>
                </c:pt>
                <c:pt idx="305">
                  <c:v>0.15344956545462801</c:v>
                </c:pt>
                <c:pt idx="306">
                  <c:v>0.15344956545462801</c:v>
                </c:pt>
                <c:pt idx="307">
                  <c:v>0.15344956545462801</c:v>
                </c:pt>
                <c:pt idx="308">
                  <c:v>0.15344956545462801</c:v>
                </c:pt>
                <c:pt idx="309">
                  <c:v>0.15344956545462801</c:v>
                </c:pt>
                <c:pt idx="310">
                  <c:v>0.15344956545462801</c:v>
                </c:pt>
                <c:pt idx="311">
                  <c:v>0.15344956545462801</c:v>
                </c:pt>
                <c:pt idx="312">
                  <c:v>0.15344956545462801</c:v>
                </c:pt>
                <c:pt idx="313">
                  <c:v>0.15344956545462801</c:v>
                </c:pt>
                <c:pt idx="314">
                  <c:v>0.15344956545462801</c:v>
                </c:pt>
                <c:pt idx="315">
                  <c:v>0.15344956545462801</c:v>
                </c:pt>
                <c:pt idx="316">
                  <c:v>0.15344956545462801</c:v>
                </c:pt>
                <c:pt idx="317">
                  <c:v>0.15344956545462801</c:v>
                </c:pt>
                <c:pt idx="318">
                  <c:v>0.15344956545462801</c:v>
                </c:pt>
                <c:pt idx="319">
                  <c:v>0.15344956545462801</c:v>
                </c:pt>
                <c:pt idx="320">
                  <c:v>0.15344956545462801</c:v>
                </c:pt>
                <c:pt idx="321">
                  <c:v>0.15344956545462801</c:v>
                </c:pt>
                <c:pt idx="322">
                  <c:v>0.15344956545462801</c:v>
                </c:pt>
                <c:pt idx="323">
                  <c:v>0.15344956545462801</c:v>
                </c:pt>
                <c:pt idx="324">
                  <c:v>0.15344956545462801</c:v>
                </c:pt>
                <c:pt idx="325">
                  <c:v>0.15344956545462801</c:v>
                </c:pt>
                <c:pt idx="326">
                  <c:v>0.15344956545462801</c:v>
                </c:pt>
                <c:pt idx="327">
                  <c:v>0.15344956545462801</c:v>
                </c:pt>
                <c:pt idx="328">
                  <c:v>0.15344956545462801</c:v>
                </c:pt>
                <c:pt idx="329">
                  <c:v>0.15344956545462801</c:v>
                </c:pt>
                <c:pt idx="330">
                  <c:v>0.15344956545462801</c:v>
                </c:pt>
                <c:pt idx="331">
                  <c:v>0.15344956545462801</c:v>
                </c:pt>
                <c:pt idx="332">
                  <c:v>0.15344956545462801</c:v>
                </c:pt>
                <c:pt idx="333">
                  <c:v>0.15344956545462801</c:v>
                </c:pt>
                <c:pt idx="334">
                  <c:v>0.15344956545462801</c:v>
                </c:pt>
                <c:pt idx="335">
                  <c:v>0.15344956545462801</c:v>
                </c:pt>
                <c:pt idx="336">
                  <c:v>0.15344956545462801</c:v>
                </c:pt>
                <c:pt idx="337">
                  <c:v>0.16052113012278688</c:v>
                </c:pt>
                <c:pt idx="338">
                  <c:v>0.16052113012278688</c:v>
                </c:pt>
                <c:pt idx="339">
                  <c:v>0.16052113012278688</c:v>
                </c:pt>
                <c:pt idx="340">
                  <c:v>0.16052113012278688</c:v>
                </c:pt>
                <c:pt idx="341">
                  <c:v>0.16052113012278688</c:v>
                </c:pt>
                <c:pt idx="342">
                  <c:v>0.16052113012278688</c:v>
                </c:pt>
                <c:pt idx="343">
                  <c:v>0.16052113012278688</c:v>
                </c:pt>
                <c:pt idx="344">
                  <c:v>0.16052113012278688</c:v>
                </c:pt>
                <c:pt idx="345">
                  <c:v>0.16052113012278688</c:v>
                </c:pt>
                <c:pt idx="346">
                  <c:v>0.16052113012278688</c:v>
                </c:pt>
                <c:pt idx="347">
                  <c:v>0.16052113012278688</c:v>
                </c:pt>
                <c:pt idx="348">
                  <c:v>0.16052113012278688</c:v>
                </c:pt>
                <c:pt idx="349">
                  <c:v>0.16052113012278688</c:v>
                </c:pt>
                <c:pt idx="350">
                  <c:v>0.16052113012278688</c:v>
                </c:pt>
                <c:pt idx="351">
                  <c:v>0.16052113012278688</c:v>
                </c:pt>
                <c:pt idx="352">
                  <c:v>0.16052113012278688</c:v>
                </c:pt>
                <c:pt idx="353">
                  <c:v>0.16052113012278688</c:v>
                </c:pt>
                <c:pt idx="354">
                  <c:v>0.16052113012278688</c:v>
                </c:pt>
                <c:pt idx="355">
                  <c:v>0.16072259340398046</c:v>
                </c:pt>
                <c:pt idx="356">
                  <c:v>0.16072259340398046</c:v>
                </c:pt>
                <c:pt idx="357">
                  <c:v>0.16072259340398046</c:v>
                </c:pt>
                <c:pt idx="358">
                  <c:v>0.16072259340398046</c:v>
                </c:pt>
                <c:pt idx="359">
                  <c:v>0.16072259340398046</c:v>
                </c:pt>
                <c:pt idx="360">
                  <c:v>0.16072259340398046</c:v>
                </c:pt>
                <c:pt idx="361">
                  <c:v>0.16072259340398046</c:v>
                </c:pt>
                <c:pt idx="362">
                  <c:v>0.16072259340398046</c:v>
                </c:pt>
                <c:pt idx="363">
                  <c:v>0.16072259340398046</c:v>
                </c:pt>
                <c:pt idx="364">
                  <c:v>0.16072259340398046</c:v>
                </c:pt>
                <c:pt idx="365">
                  <c:v>0.1627786440978492</c:v>
                </c:pt>
                <c:pt idx="366">
                  <c:v>0.1627786440978492</c:v>
                </c:pt>
                <c:pt idx="367">
                  <c:v>0.1627786440978492</c:v>
                </c:pt>
                <c:pt idx="368">
                  <c:v>0.1627786440978492</c:v>
                </c:pt>
                <c:pt idx="369">
                  <c:v>0.1627786440978492</c:v>
                </c:pt>
                <c:pt idx="370">
                  <c:v>0.1627786440978492</c:v>
                </c:pt>
                <c:pt idx="371">
                  <c:v>0.1627786440978492</c:v>
                </c:pt>
                <c:pt idx="372">
                  <c:v>0.1627786440978492</c:v>
                </c:pt>
                <c:pt idx="373">
                  <c:v>0.1627786440978492</c:v>
                </c:pt>
                <c:pt idx="374">
                  <c:v>0.1627786440978492</c:v>
                </c:pt>
                <c:pt idx="375">
                  <c:v>0.1627786440978492</c:v>
                </c:pt>
                <c:pt idx="376">
                  <c:v>0.1627786440978492</c:v>
                </c:pt>
                <c:pt idx="377">
                  <c:v>0.1627786440978492</c:v>
                </c:pt>
                <c:pt idx="378">
                  <c:v>0.1627786440978492</c:v>
                </c:pt>
                <c:pt idx="379">
                  <c:v>0.1627786440978492</c:v>
                </c:pt>
                <c:pt idx="380">
                  <c:v>0.1627786440978492</c:v>
                </c:pt>
                <c:pt idx="381">
                  <c:v>0.1627786440978492</c:v>
                </c:pt>
                <c:pt idx="382">
                  <c:v>0.1627786440978492</c:v>
                </c:pt>
                <c:pt idx="383">
                  <c:v>0.1627786440978492</c:v>
                </c:pt>
                <c:pt idx="384">
                  <c:v>0.1627786440978492</c:v>
                </c:pt>
                <c:pt idx="385">
                  <c:v>0.1627786440978492</c:v>
                </c:pt>
                <c:pt idx="386">
                  <c:v>0.1627786440978492</c:v>
                </c:pt>
                <c:pt idx="387">
                  <c:v>0.1627786440978492</c:v>
                </c:pt>
                <c:pt idx="388">
                  <c:v>0.1627786440978492</c:v>
                </c:pt>
                <c:pt idx="389">
                  <c:v>0.1627786440978492</c:v>
                </c:pt>
                <c:pt idx="390">
                  <c:v>0.1627786440978492</c:v>
                </c:pt>
                <c:pt idx="391">
                  <c:v>0.17062362187343039</c:v>
                </c:pt>
                <c:pt idx="392">
                  <c:v>0.17062362187343039</c:v>
                </c:pt>
                <c:pt idx="393">
                  <c:v>0.17062362187343039</c:v>
                </c:pt>
                <c:pt idx="394">
                  <c:v>0.17062362187343039</c:v>
                </c:pt>
                <c:pt idx="395">
                  <c:v>0.17062362187343039</c:v>
                </c:pt>
                <c:pt idx="396">
                  <c:v>0.17062362187343039</c:v>
                </c:pt>
                <c:pt idx="397">
                  <c:v>0.17062362187343039</c:v>
                </c:pt>
                <c:pt idx="398">
                  <c:v>0.17062362187343039</c:v>
                </c:pt>
                <c:pt idx="399">
                  <c:v>0.17062362187343039</c:v>
                </c:pt>
                <c:pt idx="400">
                  <c:v>0.17062362187343039</c:v>
                </c:pt>
                <c:pt idx="401">
                  <c:v>0.17062362187343039</c:v>
                </c:pt>
                <c:pt idx="402">
                  <c:v>0.17062362187343039</c:v>
                </c:pt>
                <c:pt idx="403">
                  <c:v>0.17062362187343039</c:v>
                </c:pt>
                <c:pt idx="404">
                  <c:v>0.17062362187343039</c:v>
                </c:pt>
                <c:pt idx="405">
                  <c:v>0.17062362187343039</c:v>
                </c:pt>
                <c:pt idx="406">
                  <c:v>0.17062362187343039</c:v>
                </c:pt>
                <c:pt idx="407">
                  <c:v>0.17062362187343039</c:v>
                </c:pt>
                <c:pt idx="408">
                  <c:v>0.17062362187343039</c:v>
                </c:pt>
                <c:pt idx="409">
                  <c:v>0.17062362187343039</c:v>
                </c:pt>
                <c:pt idx="410">
                  <c:v>0.17267775728952189</c:v>
                </c:pt>
                <c:pt idx="411">
                  <c:v>0.17267775728952189</c:v>
                </c:pt>
                <c:pt idx="412">
                  <c:v>0.17267775728952189</c:v>
                </c:pt>
                <c:pt idx="413">
                  <c:v>0.17267775728952189</c:v>
                </c:pt>
                <c:pt idx="414">
                  <c:v>0.17267775728952189</c:v>
                </c:pt>
                <c:pt idx="415">
                  <c:v>0.17267775728952189</c:v>
                </c:pt>
                <c:pt idx="416">
                  <c:v>0.17267775728952189</c:v>
                </c:pt>
                <c:pt idx="417">
                  <c:v>0.17267775728952189</c:v>
                </c:pt>
                <c:pt idx="418">
                  <c:v>0.17267775728952189</c:v>
                </c:pt>
                <c:pt idx="419">
                  <c:v>0.17267775728952189</c:v>
                </c:pt>
                <c:pt idx="420">
                  <c:v>0.17267775728952189</c:v>
                </c:pt>
                <c:pt idx="421">
                  <c:v>0.17267775728952189</c:v>
                </c:pt>
                <c:pt idx="422">
                  <c:v>0.18297010094983446</c:v>
                </c:pt>
                <c:pt idx="423">
                  <c:v>0.18297010094983446</c:v>
                </c:pt>
                <c:pt idx="424">
                  <c:v>0.18297010094983446</c:v>
                </c:pt>
                <c:pt idx="425">
                  <c:v>0.18297010094983446</c:v>
                </c:pt>
                <c:pt idx="426">
                  <c:v>0.18297010094983446</c:v>
                </c:pt>
                <c:pt idx="427">
                  <c:v>0.18297010094983446</c:v>
                </c:pt>
                <c:pt idx="428">
                  <c:v>0.18297010094983446</c:v>
                </c:pt>
                <c:pt idx="429">
                  <c:v>0.18297010094983446</c:v>
                </c:pt>
                <c:pt idx="430">
                  <c:v>0.18297010094983446</c:v>
                </c:pt>
                <c:pt idx="431">
                  <c:v>0.18297010094983446</c:v>
                </c:pt>
                <c:pt idx="432">
                  <c:v>0.18297010094983446</c:v>
                </c:pt>
                <c:pt idx="433">
                  <c:v>0.18297010094983446</c:v>
                </c:pt>
                <c:pt idx="434">
                  <c:v>0.18297010094983446</c:v>
                </c:pt>
                <c:pt idx="435">
                  <c:v>0.18297010094983446</c:v>
                </c:pt>
                <c:pt idx="436">
                  <c:v>0.18297010094983446</c:v>
                </c:pt>
                <c:pt idx="437">
                  <c:v>0.18297010094983446</c:v>
                </c:pt>
                <c:pt idx="438">
                  <c:v>0.18297010094983446</c:v>
                </c:pt>
                <c:pt idx="439">
                  <c:v>0.18297010094983446</c:v>
                </c:pt>
                <c:pt idx="440">
                  <c:v>0.18297010094983446</c:v>
                </c:pt>
                <c:pt idx="441">
                  <c:v>0.18297010094983446</c:v>
                </c:pt>
                <c:pt idx="442">
                  <c:v>0.18297010094983446</c:v>
                </c:pt>
                <c:pt idx="443">
                  <c:v>0.18297010094983446</c:v>
                </c:pt>
                <c:pt idx="444">
                  <c:v>0.18297010094983446</c:v>
                </c:pt>
                <c:pt idx="445">
                  <c:v>0.18297010094983446</c:v>
                </c:pt>
                <c:pt idx="446">
                  <c:v>0.18297010094983446</c:v>
                </c:pt>
                <c:pt idx="447">
                  <c:v>0.18297010094983446</c:v>
                </c:pt>
                <c:pt idx="448">
                  <c:v>0.18297010094983446</c:v>
                </c:pt>
                <c:pt idx="449">
                  <c:v>0.18297010094983446</c:v>
                </c:pt>
                <c:pt idx="450">
                  <c:v>0.18297010094983446</c:v>
                </c:pt>
                <c:pt idx="451">
                  <c:v>0.18297010094983446</c:v>
                </c:pt>
                <c:pt idx="452">
                  <c:v>0.18297010094983446</c:v>
                </c:pt>
                <c:pt idx="453">
                  <c:v>0.18297010094983446</c:v>
                </c:pt>
                <c:pt idx="454">
                  <c:v>0.18297010094983446</c:v>
                </c:pt>
                <c:pt idx="455">
                  <c:v>0.18297010094983446</c:v>
                </c:pt>
                <c:pt idx="456">
                  <c:v>0.18297010094983446</c:v>
                </c:pt>
                <c:pt idx="457">
                  <c:v>0.18297010094983446</c:v>
                </c:pt>
                <c:pt idx="458">
                  <c:v>0.18297010094983446</c:v>
                </c:pt>
                <c:pt idx="459">
                  <c:v>0.18297010094983446</c:v>
                </c:pt>
                <c:pt idx="460">
                  <c:v>0.18297010094983446</c:v>
                </c:pt>
                <c:pt idx="461">
                  <c:v>0.18297010094983446</c:v>
                </c:pt>
                <c:pt idx="462">
                  <c:v>0.18297010094983446</c:v>
                </c:pt>
                <c:pt idx="463">
                  <c:v>0.18297010094983446</c:v>
                </c:pt>
                <c:pt idx="464">
                  <c:v>0.18297010094983446</c:v>
                </c:pt>
                <c:pt idx="465">
                  <c:v>0.18297010094983446</c:v>
                </c:pt>
                <c:pt idx="466">
                  <c:v>0.18297010094983446</c:v>
                </c:pt>
                <c:pt idx="467">
                  <c:v>0.18297010094983446</c:v>
                </c:pt>
                <c:pt idx="468">
                  <c:v>0.18297010094983446</c:v>
                </c:pt>
                <c:pt idx="469">
                  <c:v>0.18297010094983446</c:v>
                </c:pt>
                <c:pt idx="470">
                  <c:v>0.18297010094983446</c:v>
                </c:pt>
                <c:pt idx="471">
                  <c:v>0.18297010094983446</c:v>
                </c:pt>
                <c:pt idx="472">
                  <c:v>0.18297010094983446</c:v>
                </c:pt>
                <c:pt idx="473">
                  <c:v>0.18297010094983446</c:v>
                </c:pt>
                <c:pt idx="474">
                  <c:v>0.18297010094983446</c:v>
                </c:pt>
                <c:pt idx="475">
                  <c:v>0.18297010094983446</c:v>
                </c:pt>
                <c:pt idx="476">
                  <c:v>0.18297010094983446</c:v>
                </c:pt>
                <c:pt idx="477">
                  <c:v>0.18297010094983446</c:v>
                </c:pt>
                <c:pt idx="478">
                  <c:v>0.18297010094983446</c:v>
                </c:pt>
                <c:pt idx="479">
                  <c:v>0.18297010094983446</c:v>
                </c:pt>
                <c:pt idx="480">
                  <c:v>0.18297010094983446</c:v>
                </c:pt>
                <c:pt idx="481">
                  <c:v>0.18297010094983446</c:v>
                </c:pt>
                <c:pt idx="482">
                  <c:v>0.18297010094983446</c:v>
                </c:pt>
                <c:pt idx="483">
                  <c:v>0.18297010094983446</c:v>
                </c:pt>
                <c:pt idx="484">
                  <c:v>0.18297010094983446</c:v>
                </c:pt>
                <c:pt idx="485">
                  <c:v>0.18297010094983446</c:v>
                </c:pt>
                <c:pt idx="486">
                  <c:v>0.18297010094983446</c:v>
                </c:pt>
                <c:pt idx="487">
                  <c:v>0.18297010094983446</c:v>
                </c:pt>
                <c:pt idx="488">
                  <c:v>0.18297010094983446</c:v>
                </c:pt>
                <c:pt idx="489">
                  <c:v>0.18297010094983446</c:v>
                </c:pt>
                <c:pt idx="490">
                  <c:v>0.18297010094983446</c:v>
                </c:pt>
                <c:pt idx="491">
                  <c:v>0.18297010094983446</c:v>
                </c:pt>
                <c:pt idx="492">
                  <c:v>0.18297010094983446</c:v>
                </c:pt>
                <c:pt idx="493">
                  <c:v>0.18297010094983446</c:v>
                </c:pt>
                <c:pt idx="494">
                  <c:v>0.18297010094983446</c:v>
                </c:pt>
                <c:pt idx="495">
                  <c:v>0.18297010094983446</c:v>
                </c:pt>
                <c:pt idx="496">
                  <c:v>0.18297010094983446</c:v>
                </c:pt>
                <c:pt idx="497">
                  <c:v>0.18297010094983446</c:v>
                </c:pt>
                <c:pt idx="498">
                  <c:v>0.18297010094983446</c:v>
                </c:pt>
                <c:pt idx="499">
                  <c:v>0.18297010094983446</c:v>
                </c:pt>
                <c:pt idx="500">
                  <c:v>0.18297010094983446</c:v>
                </c:pt>
                <c:pt idx="501">
                  <c:v>0.18297010094983446</c:v>
                </c:pt>
                <c:pt idx="502">
                  <c:v>0.18297010094983446</c:v>
                </c:pt>
                <c:pt idx="503">
                  <c:v>0.18297010094983446</c:v>
                </c:pt>
                <c:pt idx="504">
                  <c:v>0.18297010094983446</c:v>
                </c:pt>
                <c:pt idx="505">
                  <c:v>0.18297010094983446</c:v>
                </c:pt>
                <c:pt idx="506">
                  <c:v>0.18297010094983446</c:v>
                </c:pt>
                <c:pt idx="507">
                  <c:v>0.18297010094983446</c:v>
                </c:pt>
                <c:pt idx="508">
                  <c:v>0.18297010094983446</c:v>
                </c:pt>
                <c:pt idx="509">
                  <c:v>0.18297010094983446</c:v>
                </c:pt>
                <c:pt idx="510">
                  <c:v>0.18297010094983446</c:v>
                </c:pt>
                <c:pt idx="511">
                  <c:v>0.18871126579197695</c:v>
                </c:pt>
                <c:pt idx="512">
                  <c:v>0.18871126579197695</c:v>
                </c:pt>
                <c:pt idx="513">
                  <c:v>0.18871126579197695</c:v>
                </c:pt>
                <c:pt idx="514">
                  <c:v>0.18871126579197695</c:v>
                </c:pt>
                <c:pt idx="515">
                  <c:v>0.18871126579197695</c:v>
                </c:pt>
                <c:pt idx="516">
                  <c:v>0.18871126579197695</c:v>
                </c:pt>
                <c:pt idx="517">
                  <c:v>0.18871126579197695</c:v>
                </c:pt>
                <c:pt idx="518">
                  <c:v>0.18871126579197695</c:v>
                </c:pt>
                <c:pt idx="519">
                  <c:v>0.18871126579197695</c:v>
                </c:pt>
                <c:pt idx="520">
                  <c:v>0.18871126579197695</c:v>
                </c:pt>
                <c:pt idx="521">
                  <c:v>0.18871126579197695</c:v>
                </c:pt>
                <c:pt idx="522">
                  <c:v>0.18871126579197695</c:v>
                </c:pt>
                <c:pt idx="523">
                  <c:v>0.18871126579197695</c:v>
                </c:pt>
                <c:pt idx="524">
                  <c:v>0.18871126579197695</c:v>
                </c:pt>
                <c:pt idx="525">
                  <c:v>0.18871126579197695</c:v>
                </c:pt>
                <c:pt idx="526">
                  <c:v>0.18871126579197695</c:v>
                </c:pt>
                <c:pt idx="527">
                  <c:v>0.18871126579197695</c:v>
                </c:pt>
                <c:pt idx="528">
                  <c:v>0.18871126579197695</c:v>
                </c:pt>
                <c:pt idx="529">
                  <c:v>0.18871126579197695</c:v>
                </c:pt>
                <c:pt idx="530">
                  <c:v>0.18871126579197695</c:v>
                </c:pt>
                <c:pt idx="531">
                  <c:v>0.18871126579197695</c:v>
                </c:pt>
                <c:pt idx="532">
                  <c:v>0.19589655007815951</c:v>
                </c:pt>
                <c:pt idx="533">
                  <c:v>0.19589655007815951</c:v>
                </c:pt>
                <c:pt idx="534">
                  <c:v>0.19589655007815951</c:v>
                </c:pt>
                <c:pt idx="535">
                  <c:v>0.19589655007815951</c:v>
                </c:pt>
                <c:pt idx="536">
                  <c:v>0.19589655007815951</c:v>
                </c:pt>
                <c:pt idx="537">
                  <c:v>0.19589655007815951</c:v>
                </c:pt>
                <c:pt idx="538">
                  <c:v>0.19589655007815951</c:v>
                </c:pt>
                <c:pt idx="539">
                  <c:v>0.19589655007815951</c:v>
                </c:pt>
                <c:pt idx="540">
                  <c:v>0.19589655007815951</c:v>
                </c:pt>
                <c:pt idx="541">
                  <c:v>0.19589655007815951</c:v>
                </c:pt>
                <c:pt idx="542">
                  <c:v>0.19589655007815951</c:v>
                </c:pt>
                <c:pt idx="543">
                  <c:v>0.19589655007815951</c:v>
                </c:pt>
                <c:pt idx="544">
                  <c:v>0.19589655007815951</c:v>
                </c:pt>
                <c:pt idx="545">
                  <c:v>0.19589655007815951</c:v>
                </c:pt>
                <c:pt idx="546">
                  <c:v>0.19589655007815951</c:v>
                </c:pt>
                <c:pt idx="547">
                  <c:v>0.19589655007815951</c:v>
                </c:pt>
                <c:pt idx="548">
                  <c:v>0.19589655007815951</c:v>
                </c:pt>
                <c:pt idx="549">
                  <c:v>0.19589655007815951</c:v>
                </c:pt>
                <c:pt idx="550">
                  <c:v>0.19589655007815951</c:v>
                </c:pt>
                <c:pt idx="551">
                  <c:v>0.19589655007815951</c:v>
                </c:pt>
                <c:pt idx="552">
                  <c:v>0.19589655007815951</c:v>
                </c:pt>
                <c:pt idx="553">
                  <c:v>0.19589655007815951</c:v>
                </c:pt>
                <c:pt idx="554">
                  <c:v>0.19589655007815951</c:v>
                </c:pt>
                <c:pt idx="555">
                  <c:v>0.19589655007815951</c:v>
                </c:pt>
                <c:pt idx="556">
                  <c:v>0.19730176544234937</c:v>
                </c:pt>
                <c:pt idx="557">
                  <c:v>0.19730176544234937</c:v>
                </c:pt>
                <c:pt idx="558">
                  <c:v>0.19730176544234937</c:v>
                </c:pt>
                <c:pt idx="559">
                  <c:v>0.19730176544234937</c:v>
                </c:pt>
                <c:pt idx="560">
                  <c:v>0.19730176544234937</c:v>
                </c:pt>
                <c:pt idx="561">
                  <c:v>0.19730176544234937</c:v>
                </c:pt>
                <c:pt idx="562">
                  <c:v>0.19730176544234937</c:v>
                </c:pt>
                <c:pt idx="563">
                  <c:v>0.19730176544234937</c:v>
                </c:pt>
                <c:pt idx="564">
                  <c:v>0.19730176544234937</c:v>
                </c:pt>
                <c:pt idx="565">
                  <c:v>0.19730176544234937</c:v>
                </c:pt>
                <c:pt idx="566">
                  <c:v>0.19730176544234937</c:v>
                </c:pt>
                <c:pt idx="567">
                  <c:v>0.19730176544234937</c:v>
                </c:pt>
                <c:pt idx="568">
                  <c:v>0.19730176544234937</c:v>
                </c:pt>
                <c:pt idx="569">
                  <c:v>0.19730176544234937</c:v>
                </c:pt>
                <c:pt idx="570">
                  <c:v>0.19730176544234937</c:v>
                </c:pt>
                <c:pt idx="571">
                  <c:v>0.19730176544234937</c:v>
                </c:pt>
                <c:pt idx="572">
                  <c:v>0.19730176544234937</c:v>
                </c:pt>
                <c:pt idx="573">
                  <c:v>0.19730176544234937</c:v>
                </c:pt>
                <c:pt idx="574">
                  <c:v>0.19730176544234937</c:v>
                </c:pt>
                <c:pt idx="575">
                  <c:v>0.19730176544234937</c:v>
                </c:pt>
                <c:pt idx="576">
                  <c:v>0.19730176544234937</c:v>
                </c:pt>
                <c:pt idx="577">
                  <c:v>0.19730176544234937</c:v>
                </c:pt>
                <c:pt idx="578">
                  <c:v>0.19730176544234937</c:v>
                </c:pt>
                <c:pt idx="579">
                  <c:v>0.19730176544234937</c:v>
                </c:pt>
                <c:pt idx="580">
                  <c:v>0.19730176544234937</c:v>
                </c:pt>
                <c:pt idx="581">
                  <c:v>0.19730176544234937</c:v>
                </c:pt>
                <c:pt idx="582">
                  <c:v>0.19730176544234937</c:v>
                </c:pt>
                <c:pt idx="583">
                  <c:v>0.19730176544234937</c:v>
                </c:pt>
                <c:pt idx="584">
                  <c:v>0.19730176544234937</c:v>
                </c:pt>
                <c:pt idx="585">
                  <c:v>0.19730176544234937</c:v>
                </c:pt>
                <c:pt idx="586">
                  <c:v>0.19730176544234937</c:v>
                </c:pt>
                <c:pt idx="587">
                  <c:v>0.19730176544234937</c:v>
                </c:pt>
                <c:pt idx="588">
                  <c:v>0.19730176544234937</c:v>
                </c:pt>
                <c:pt idx="589">
                  <c:v>0.19730176544234937</c:v>
                </c:pt>
                <c:pt idx="590">
                  <c:v>0.19730176544234937</c:v>
                </c:pt>
                <c:pt idx="591">
                  <c:v>0.19730176544234937</c:v>
                </c:pt>
                <c:pt idx="592">
                  <c:v>0.19730176544234937</c:v>
                </c:pt>
                <c:pt idx="593">
                  <c:v>0.19730176544234937</c:v>
                </c:pt>
                <c:pt idx="594">
                  <c:v>0.19730176544234937</c:v>
                </c:pt>
                <c:pt idx="595">
                  <c:v>0.19730176544234937</c:v>
                </c:pt>
                <c:pt idx="596">
                  <c:v>0.19730176544234937</c:v>
                </c:pt>
                <c:pt idx="597">
                  <c:v>0.19730176544234937</c:v>
                </c:pt>
                <c:pt idx="598">
                  <c:v>0.19730176544234937</c:v>
                </c:pt>
                <c:pt idx="599">
                  <c:v>0.19730176544234937</c:v>
                </c:pt>
                <c:pt idx="600">
                  <c:v>0.22569204763926123</c:v>
                </c:pt>
                <c:pt idx="601">
                  <c:v>0.22569204763926123</c:v>
                </c:pt>
                <c:pt idx="602">
                  <c:v>0.22569204763926123</c:v>
                </c:pt>
                <c:pt idx="603">
                  <c:v>0.22569204763926123</c:v>
                </c:pt>
                <c:pt idx="604">
                  <c:v>0.22569204763926123</c:v>
                </c:pt>
                <c:pt idx="605">
                  <c:v>0.22569204763926123</c:v>
                </c:pt>
                <c:pt idx="606">
                  <c:v>0.22569204763926123</c:v>
                </c:pt>
                <c:pt idx="607">
                  <c:v>0.22569204763926123</c:v>
                </c:pt>
                <c:pt idx="608">
                  <c:v>0.22569204763926123</c:v>
                </c:pt>
                <c:pt idx="609">
                  <c:v>0.22569204763926123</c:v>
                </c:pt>
                <c:pt idx="610">
                  <c:v>0.22569204763926123</c:v>
                </c:pt>
                <c:pt idx="611">
                  <c:v>0.22569204763926123</c:v>
                </c:pt>
                <c:pt idx="612">
                  <c:v>0.22569204763926123</c:v>
                </c:pt>
                <c:pt idx="613">
                  <c:v>0.22569204763926123</c:v>
                </c:pt>
                <c:pt idx="614">
                  <c:v>0.22569204763926123</c:v>
                </c:pt>
                <c:pt idx="615">
                  <c:v>0.22569204763926123</c:v>
                </c:pt>
                <c:pt idx="616">
                  <c:v>0.22569204763926123</c:v>
                </c:pt>
                <c:pt idx="617">
                  <c:v>0.22569204763926123</c:v>
                </c:pt>
                <c:pt idx="618">
                  <c:v>0.22569204763926123</c:v>
                </c:pt>
                <c:pt idx="619">
                  <c:v>0.22569204763926123</c:v>
                </c:pt>
                <c:pt idx="620">
                  <c:v>0.22569204763926123</c:v>
                </c:pt>
                <c:pt idx="621">
                  <c:v>0.22569204763926123</c:v>
                </c:pt>
                <c:pt idx="622">
                  <c:v>0.22569204763926123</c:v>
                </c:pt>
                <c:pt idx="623">
                  <c:v>0.23582518383434062</c:v>
                </c:pt>
                <c:pt idx="624">
                  <c:v>0.23582518383434062</c:v>
                </c:pt>
                <c:pt idx="625">
                  <c:v>0.23582518383434062</c:v>
                </c:pt>
                <c:pt idx="626">
                  <c:v>0.23582518383434062</c:v>
                </c:pt>
                <c:pt idx="627">
                  <c:v>0.23582518383434062</c:v>
                </c:pt>
                <c:pt idx="628">
                  <c:v>0.23582518383434062</c:v>
                </c:pt>
                <c:pt idx="629">
                  <c:v>0.23582518383434062</c:v>
                </c:pt>
                <c:pt idx="630">
                  <c:v>0.23582518383434062</c:v>
                </c:pt>
                <c:pt idx="631">
                  <c:v>0.23582518383434062</c:v>
                </c:pt>
                <c:pt idx="632">
                  <c:v>0.23582518383434062</c:v>
                </c:pt>
                <c:pt idx="633">
                  <c:v>0.23582518383434062</c:v>
                </c:pt>
                <c:pt idx="634">
                  <c:v>0.23582518383434062</c:v>
                </c:pt>
                <c:pt idx="635">
                  <c:v>0.23582518383434062</c:v>
                </c:pt>
                <c:pt idx="636">
                  <c:v>0.23582518383434062</c:v>
                </c:pt>
                <c:pt idx="637">
                  <c:v>0.23582518383434062</c:v>
                </c:pt>
                <c:pt idx="638">
                  <c:v>0.23582518383434062</c:v>
                </c:pt>
                <c:pt idx="639">
                  <c:v>0.23582518383434062</c:v>
                </c:pt>
                <c:pt idx="640">
                  <c:v>0.23582518383434062</c:v>
                </c:pt>
                <c:pt idx="641">
                  <c:v>0.24146148721817909</c:v>
                </c:pt>
                <c:pt idx="642">
                  <c:v>0.24146148721817909</c:v>
                </c:pt>
                <c:pt idx="643">
                  <c:v>0.24146148721817909</c:v>
                </c:pt>
                <c:pt idx="644">
                  <c:v>0.24146148721817909</c:v>
                </c:pt>
                <c:pt idx="645">
                  <c:v>0.24146148721817909</c:v>
                </c:pt>
                <c:pt idx="646">
                  <c:v>0.24146148721817909</c:v>
                </c:pt>
                <c:pt idx="647">
                  <c:v>0.24146148721817909</c:v>
                </c:pt>
                <c:pt idx="648">
                  <c:v>0.24146148721817909</c:v>
                </c:pt>
                <c:pt idx="649">
                  <c:v>0.24146148721817909</c:v>
                </c:pt>
                <c:pt idx="650">
                  <c:v>0.24146148721817909</c:v>
                </c:pt>
                <c:pt idx="651">
                  <c:v>0.24146148721817909</c:v>
                </c:pt>
                <c:pt idx="652">
                  <c:v>0.24146148721817909</c:v>
                </c:pt>
                <c:pt idx="653">
                  <c:v>0.24146148721817909</c:v>
                </c:pt>
                <c:pt idx="654">
                  <c:v>0.24146148721817909</c:v>
                </c:pt>
                <c:pt idx="655">
                  <c:v>0.24146148721817909</c:v>
                </c:pt>
                <c:pt idx="656">
                  <c:v>0.24146148721817909</c:v>
                </c:pt>
                <c:pt idx="657">
                  <c:v>0.24146148721817909</c:v>
                </c:pt>
                <c:pt idx="658">
                  <c:v>0.24146148721817909</c:v>
                </c:pt>
                <c:pt idx="659">
                  <c:v>0.24146148721817909</c:v>
                </c:pt>
                <c:pt idx="660">
                  <c:v>0.24146148721817909</c:v>
                </c:pt>
                <c:pt idx="661">
                  <c:v>0.24146148721817909</c:v>
                </c:pt>
                <c:pt idx="662">
                  <c:v>0.24146148721817909</c:v>
                </c:pt>
                <c:pt idx="663">
                  <c:v>0.24146148721817909</c:v>
                </c:pt>
                <c:pt idx="664">
                  <c:v>0.24146148721817909</c:v>
                </c:pt>
                <c:pt idx="665">
                  <c:v>0.25937232705691404</c:v>
                </c:pt>
                <c:pt idx="666">
                  <c:v>0.25937232705691404</c:v>
                </c:pt>
                <c:pt idx="667">
                  <c:v>0.25937232705691404</c:v>
                </c:pt>
                <c:pt idx="668">
                  <c:v>0.25937232705691404</c:v>
                </c:pt>
                <c:pt idx="669">
                  <c:v>0.25937232705691404</c:v>
                </c:pt>
                <c:pt idx="670">
                  <c:v>0.25937232705691404</c:v>
                </c:pt>
                <c:pt idx="671">
                  <c:v>0.25937232705691404</c:v>
                </c:pt>
                <c:pt idx="672">
                  <c:v>0.25937232705691404</c:v>
                </c:pt>
                <c:pt idx="673">
                  <c:v>0.25937232705691404</c:v>
                </c:pt>
                <c:pt idx="674">
                  <c:v>0.25937232705691404</c:v>
                </c:pt>
                <c:pt idx="675">
                  <c:v>0.25937232705691404</c:v>
                </c:pt>
                <c:pt idx="676">
                  <c:v>0.25937232705691404</c:v>
                </c:pt>
                <c:pt idx="677">
                  <c:v>0.25937232705691404</c:v>
                </c:pt>
                <c:pt idx="678">
                  <c:v>0.25937232705691404</c:v>
                </c:pt>
                <c:pt idx="679">
                  <c:v>0.25937232705691404</c:v>
                </c:pt>
                <c:pt idx="680">
                  <c:v>0.25937232705691404</c:v>
                </c:pt>
                <c:pt idx="681">
                  <c:v>0.25937232705691404</c:v>
                </c:pt>
                <c:pt idx="682">
                  <c:v>0.25937232705691404</c:v>
                </c:pt>
                <c:pt idx="683">
                  <c:v>0.25937232705691404</c:v>
                </c:pt>
                <c:pt idx="684">
                  <c:v>0.25937232705691404</c:v>
                </c:pt>
                <c:pt idx="685">
                  <c:v>0.26829069832177799</c:v>
                </c:pt>
                <c:pt idx="686">
                  <c:v>0.26829069832177799</c:v>
                </c:pt>
                <c:pt idx="687">
                  <c:v>0.26829069832177799</c:v>
                </c:pt>
                <c:pt idx="688">
                  <c:v>0.26829069832177799</c:v>
                </c:pt>
                <c:pt idx="689">
                  <c:v>0.26829069832177799</c:v>
                </c:pt>
                <c:pt idx="690">
                  <c:v>0.26829069832177799</c:v>
                </c:pt>
                <c:pt idx="691">
                  <c:v>0.26829069832177799</c:v>
                </c:pt>
                <c:pt idx="692">
                  <c:v>0.26829069832177799</c:v>
                </c:pt>
                <c:pt idx="693">
                  <c:v>0.26829069832177799</c:v>
                </c:pt>
                <c:pt idx="694">
                  <c:v>0.26829069832177799</c:v>
                </c:pt>
                <c:pt idx="695">
                  <c:v>0.26829069832177799</c:v>
                </c:pt>
                <c:pt idx="696">
                  <c:v>0.26829069832177799</c:v>
                </c:pt>
                <c:pt idx="697">
                  <c:v>0.26829069832177799</c:v>
                </c:pt>
                <c:pt idx="698">
                  <c:v>0.26829069832177799</c:v>
                </c:pt>
                <c:pt idx="699">
                  <c:v>0.26829069832177799</c:v>
                </c:pt>
                <c:pt idx="700">
                  <c:v>0.26829069832177799</c:v>
                </c:pt>
                <c:pt idx="701">
                  <c:v>0.26829069832177799</c:v>
                </c:pt>
                <c:pt idx="702">
                  <c:v>0.26829069832177799</c:v>
                </c:pt>
                <c:pt idx="703">
                  <c:v>0.26829069832177799</c:v>
                </c:pt>
                <c:pt idx="704">
                  <c:v>0.26829069832177799</c:v>
                </c:pt>
                <c:pt idx="705">
                  <c:v>0.26829069832177799</c:v>
                </c:pt>
                <c:pt idx="706">
                  <c:v>0.26829069832177799</c:v>
                </c:pt>
                <c:pt idx="707">
                  <c:v>0.26829069832177799</c:v>
                </c:pt>
                <c:pt idx="708">
                  <c:v>0.26829069832177799</c:v>
                </c:pt>
                <c:pt idx="709">
                  <c:v>0.27225580214011225</c:v>
                </c:pt>
                <c:pt idx="710">
                  <c:v>0.27225580214011225</c:v>
                </c:pt>
                <c:pt idx="711">
                  <c:v>0.27225580214011225</c:v>
                </c:pt>
                <c:pt idx="712">
                  <c:v>0.27225580214011225</c:v>
                </c:pt>
                <c:pt idx="713">
                  <c:v>0.27225580214011225</c:v>
                </c:pt>
                <c:pt idx="714">
                  <c:v>0.27225580214011225</c:v>
                </c:pt>
                <c:pt idx="715">
                  <c:v>0.27225580214011225</c:v>
                </c:pt>
                <c:pt idx="716">
                  <c:v>0.27225580214011225</c:v>
                </c:pt>
                <c:pt idx="717">
                  <c:v>0.27225580214011225</c:v>
                </c:pt>
                <c:pt idx="718">
                  <c:v>0.30021933650728244</c:v>
                </c:pt>
                <c:pt idx="719">
                  <c:v>0.30021933650728244</c:v>
                </c:pt>
                <c:pt idx="720">
                  <c:v>0.30021933650728244</c:v>
                </c:pt>
                <c:pt idx="721">
                  <c:v>0.30021933650728244</c:v>
                </c:pt>
                <c:pt idx="722">
                  <c:v>0.30021933650728244</c:v>
                </c:pt>
                <c:pt idx="723">
                  <c:v>0.30021933650728244</c:v>
                </c:pt>
                <c:pt idx="724">
                  <c:v>0.30021933650728244</c:v>
                </c:pt>
                <c:pt idx="725">
                  <c:v>0.30021933650728244</c:v>
                </c:pt>
                <c:pt idx="726">
                  <c:v>0.30021933650728244</c:v>
                </c:pt>
                <c:pt idx="727">
                  <c:v>0.30021933650728244</c:v>
                </c:pt>
                <c:pt idx="728">
                  <c:v>0.30021933650728244</c:v>
                </c:pt>
                <c:pt idx="729">
                  <c:v>0.30021933650728244</c:v>
                </c:pt>
                <c:pt idx="730">
                  <c:v>0.30021933650728244</c:v>
                </c:pt>
                <c:pt idx="731">
                  <c:v>0.30021933650728244</c:v>
                </c:pt>
                <c:pt idx="732">
                  <c:v>0.30021933650728244</c:v>
                </c:pt>
                <c:pt idx="733">
                  <c:v>0.30021933650728244</c:v>
                </c:pt>
                <c:pt idx="734">
                  <c:v>0.30021933650728244</c:v>
                </c:pt>
                <c:pt idx="735">
                  <c:v>0.30021933650728244</c:v>
                </c:pt>
                <c:pt idx="736">
                  <c:v>0.30021933650728244</c:v>
                </c:pt>
                <c:pt idx="737">
                  <c:v>0.30021933650728244</c:v>
                </c:pt>
                <c:pt idx="738">
                  <c:v>0.30021933650728244</c:v>
                </c:pt>
                <c:pt idx="739">
                  <c:v>0.30021933650728244</c:v>
                </c:pt>
                <c:pt idx="740">
                  <c:v>0.30021933650728244</c:v>
                </c:pt>
                <c:pt idx="741">
                  <c:v>0.30021933650728244</c:v>
                </c:pt>
                <c:pt idx="742">
                  <c:v>0.30021933650728244</c:v>
                </c:pt>
                <c:pt idx="743">
                  <c:v>0.30021933650728244</c:v>
                </c:pt>
                <c:pt idx="744">
                  <c:v>0.30021933650728244</c:v>
                </c:pt>
                <c:pt idx="745">
                  <c:v>0.30021933650728244</c:v>
                </c:pt>
                <c:pt idx="746">
                  <c:v>0.30021933650728244</c:v>
                </c:pt>
                <c:pt idx="747">
                  <c:v>0.30021933650728244</c:v>
                </c:pt>
                <c:pt idx="748">
                  <c:v>0.30021933650728244</c:v>
                </c:pt>
                <c:pt idx="749">
                  <c:v>0.30021933650728244</c:v>
                </c:pt>
                <c:pt idx="750">
                  <c:v>0.30021933650728244</c:v>
                </c:pt>
                <c:pt idx="751">
                  <c:v>0.30021933650728244</c:v>
                </c:pt>
                <c:pt idx="752">
                  <c:v>0.30021933650728244</c:v>
                </c:pt>
                <c:pt idx="753">
                  <c:v>0.30021933650728244</c:v>
                </c:pt>
                <c:pt idx="754">
                  <c:v>0.30021933650728244</c:v>
                </c:pt>
                <c:pt idx="755">
                  <c:v>0.30021933650728244</c:v>
                </c:pt>
                <c:pt idx="756">
                  <c:v>0.30021933650728244</c:v>
                </c:pt>
                <c:pt idx="757">
                  <c:v>0.30021933650728244</c:v>
                </c:pt>
                <c:pt idx="758">
                  <c:v>0.30021933650728244</c:v>
                </c:pt>
                <c:pt idx="759">
                  <c:v>0.30021933650728244</c:v>
                </c:pt>
                <c:pt idx="760">
                  <c:v>0.30021933650728244</c:v>
                </c:pt>
                <c:pt idx="761">
                  <c:v>0.30021933650728244</c:v>
                </c:pt>
                <c:pt idx="762">
                  <c:v>0.30021933650728244</c:v>
                </c:pt>
                <c:pt idx="763">
                  <c:v>0.30021933650728244</c:v>
                </c:pt>
                <c:pt idx="764">
                  <c:v>0.35063902399316493</c:v>
                </c:pt>
                <c:pt idx="765">
                  <c:v>0.35063902399316493</c:v>
                </c:pt>
                <c:pt idx="766">
                  <c:v>0.35063902399316493</c:v>
                </c:pt>
                <c:pt idx="767">
                  <c:v>0.35063902399316493</c:v>
                </c:pt>
                <c:pt idx="768">
                  <c:v>0.35063902399316493</c:v>
                </c:pt>
                <c:pt idx="769">
                  <c:v>0.35063902399316493</c:v>
                </c:pt>
                <c:pt idx="770">
                  <c:v>0.35063902399316493</c:v>
                </c:pt>
                <c:pt idx="771">
                  <c:v>0.35063902399316493</c:v>
                </c:pt>
                <c:pt idx="772">
                  <c:v>0.35063902399316493</c:v>
                </c:pt>
                <c:pt idx="773">
                  <c:v>0.35063902399316493</c:v>
                </c:pt>
                <c:pt idx="774">
                  <c:v>0.35063902399316493</c:v>
                </c:pt>
                <c:pt idx="775">
                  <c:v>0.35063902399316493</c:v>
                </c:pt>
                <c:pt idx="776">
                  <c:v>0.35063902399316493</c:v>
                </c:pt>
                <c:pt idx="777">
                  <c:v>0.35063902399316493</c:v>
                </c:pt>
                <c:pt idx="778">
                  <c:v>0.35063902399316493</c:v>
                </c:pt>
                <c:pt idx="779">
                  <c:v>0.35063902399316493</c:v>
                </c:pt>
                <c:pt idx="780">
                  <c:v>0.35063902399316493</c:v>
                </c:pt>
                <c:pt idx="781">
                  <c:v>0.35063902399316493</c:v>
                </c:pt>
                <c:pt idx="782">
                  <c:v>0.35063902399316493</c:v>
                </c:pt>
                <c:pt idx="783">
                  <c:v>0.35063902399316493</c:v>
                </c:pt>
                <c:pt idx="784">
                  <c:v>0.35063902399316493</c:v>
                </c:pt>
                <c:pt idx="785">
                  <c:v>0.35063902399316493</c:v>
                </c:pt>
                <c:pt idx="786">
                  <c:v>0.35063902399316493</c:v>
                </c:pt>
                <c:pt idx="787">
                  <c:v>0.35063902399316493</c:v>
                </c:pt>
                <c:pt idx="788">
                  <c:v>0.35063902399316493</c:v>
                </c:pt>
                <c:pt idx="789">
                  <c:v>0.35063902399316493</c:v>
                </c:pt>
                <c:pt idx="790">
                  <c:v>0.35063902399316493</c:v>
                </c:pt>
                <c:pt idx="791">
                  <c:v>0.35063902399316493</c:v>
                </c:pt>
                <c:pt idx="792">
                  <c:v>0.35063902399316493</c:v>
                </c:pt>
                <c:pt idx="793">
                  <c:v>0.35063902399316493</c:v>
                </c:pt>
                <c:pt idx="794">
                  <c:v>0.35063902399316493</c:v>
                </c:pt>
                <c:pt idx="795">
                  <c:v>0.35063902399316493</c:v>
                </c:pt>
                <c:pt idx="796">
                  <c:v>0.35063902399316493</c:v>
                </c:pt>
                <c:pt idx="797">
                  <c:v>0.35063902399316493</c:v>
                </c:pt>
                <c:pt idx="798">
                  <c:v>0.35063902399316493</c:v>
                </c:pt>
                <c:pt idx="799">
                  <c:v>0.35063902399316493</c:v>
                </c:pt>
                <c:pt idx="800">
                  <c:v>0.35063902399316493</c:v>
                </c:pt>
                <c:pt idx="801">
                  <c:v>0.36384618102071697</c:v>
                </c:pt>
                <c:pt idx="802">
                  <c:v>0.36384618102071697</c:v>
                </c:pt>
                <c:pt idx="803">
                  <c:v>0.36384618102071697</c:v>
                </c:pt>
                <c:pt idx="804">
                  <c:v>0.36384618102071697</c:v>
                </c:pt>
                <c:pt idx="805">
                  <c:v>0.36384618102071697</c:v>
                </c:pt>
                <c:pt idx="806">
                  <c:v>0.36384618102071697</c:v>
                </c:pt>
                <c:pt idx="807">
                  <c:v>0.36384618102071697</c:v>
                </c:pt>
                <c:pt idx="808">
                  <c:v>0.36384618102071697</c:v>
                </c:pt>
                <c:pt idx="809">
                  <c:v>0.36384618102071697</c:v>
                </c:pt>
                <c:pt idx="810">
                  <c:v>0.36384618102071697</c:v>
                </c:pt>
                <c:pt idx="811">
                  <c:v>0.36384618102071697</c:v>
                </c:pt>
                <c:pt idx="812">
                  <c:v>0.36384618102071697</c:v>
                </c:pt>
                <c:pt idx="813">
                  <c:v>0.36384618102071697</c:v>
                </c:pt>
                <c:pt idx="814">
                  <c:v>0.36384618102071697</c:v>
                </c:pt>
                <c:pt idx="815">
                  <c:v>0.36384618102071697</c:v>
                </c:pt>
                <c:pt idx="816">
                  <c:v>0.36384618102071697</c:v>
                </c:pt>
                <c:pt idx="817">
                  <c:v>0.36384618102071697</c:v>
                </c:pt>
                <c:pt idx="818">
                  <c:v>0.36384618102071697</c:v>
                </c:pt>
                <c:pt idx="819">
                  <c:v>0.43062425600201909</c:v>
                </c:pt>
                <c:pt idx="820">
                  <c:v>0.43062425600201909</c:v>
                </c:pt>
                <c:pt idx="821">
                  <c:v>0.43062425600201909</c:v>
                </c:pt>
                <c:pt idx="822">
                  <c:v>0.43062425600201909</c:v>
                </c:pt>
                <c:pt idx="823">
                  <c:v>0.43062425600201909</c:v>
                </c:pt>
                <c:pt idx="824">
                  <c:v>0.43062425600201909</c:v>
                </c:pt>
                <c:pt idx="825">
                  <c:v>0.43062425600201909</c:v>
                </c:pt>
                <c:pt idx="826">
                  <c:v>0.43062425600201909</c:v>
                </c:pt>
                <c:pt idx="827">
                  <c:v>0.43062425600201909</c:v>
                </c:pt>
                <c:pt idx="828">
                  <c:v>0.43062425600201909</c:v>
                </c:pt>
                <c:pt idx="829">
                  <c:v>0.43062425600201909</c:v>
                </c:pt>
                <c:pt idx="830">
                  <c:v>0.43062425600201909</c:v>
                </c:pt>
                <c:pt idx="831">
                  <c:v>0.43062425600201909</c:v>
                </c:pt>
                <c:pt idx="832">
                  <c:v>0.43062425600201909</c:v>
                </c:pt>
                <c:pt idx="833">
                  <c:v>0.43062425600201909</c:v>
                </c:pt>
                <c:pt idx="834">
                  <c:v>0.43062425600201909</c:v>
                </c:pt>
                <c:pt idx="835">
                  <c:v>0.43062425600201909</c:v>
                </c:pt>
                <c:pt idx="836">
                  <c:v>0.43062425600201909</c:v>
                </c:pt>
                <c:pt idx="837">
                  <c:v>0.43062425600201909</c:v>
                </c:pt>
                <c:pt idx="838">
                  <c:v>0.43062425600201909</c:v>
                </c:pt>
                <c:pt idx="839">
                  <c:v>0.43062425600201909</c:v>
                </c:pt>
                <c:pt idx="840">
                  <c:v>0.43062425600201909</c:v>
                </c:pt>
                <c:pt idx="841">
                  <c:v>0.43062425600201909</c:v>
                </c:pt>
                <c:pt idx="842">
                  <c:v>0.43062425600201909</c:v>
                </c:pt>
                <c:pt idx="843">
                  <c:v>0.43062425600201909</c:v>
                </c:pt>
                <c:pt idx="844">
                  <c:v>0.43062425600201909</c:v>
                </c:pt>
                <c:pt idx="845">
                  <c:v>0.43062425600201909</c:v>
                </c:pt>
                <c:pt idx="846">
                  <c:v>0.43062425600201909</c:v>
                </c:pt>
                <c:pt idx="847">
                  <c:v>0.43062425600201909</c:v>
                </c:pt>
                <c:pt idx="848">
                  <c:v>0.43062425600201909</c:v>
                </c:pt>
                <c:pt idx="849">
                  <c:v>0.43062425600201909</c:v>
                </c:pt>
                <c:pt idx="850">
                  <c:v>0.43062425600201909</c:v>
                </c:pt>
                <c:pt idx="851">
                  <c:v>0.43062425600201909</c:v>
                </c:pt>
                <c:pt idx="852">
                  <c:v>0.43062425600201909</c:v>
                </c:pt>
                <c:pt idx="853">
                  <c:v>0.43062425600201909</c:v>
                </c:pt>
                <c:pt idx="854">
                  <c:v>0.43062425600201909</c:v>
                </c:pt>
                <c:pt idx="855">
                  <c:v>0.43062425600201909</c:v>
                </c:pt>
                <c:pt idx="856">
                  <c:v>0.43062425600201909</c:v>
                </c:pt>
                <c:pt idx="857">
                  <c:v>0.43062425600201909</c:v>
                </c:pt>
                <c:pt idx="858">
                  <c:v>0.43062425600201909</c:v>
                </c:pt>
                <c:pt idx="859">
                  <c:v>0.43062425600201909</c:v>
                </c:pt>
                <c:pt idx="860">
                  <c:v>0.43062425600201909</c:v>
                </c:pt>
                <c:pt idx="861">
                  <c:v>0.43062425600201909</c:v>
                </c:pt>
                <c:pt idx="862">
                  <c:v>0.43062425600201909</c:v>
                </c:pt>
                <c:pt idx="863">
                  <c:v>0.43062425600201909</c:v>
                </c:pt>
                <c:pt idx="864">
                  <c:v>0.43062425600201909</c:v>
                </c:pt>
                <c:pt idx="865">
                  <c:v>0.43062425600201909</c:v>
                </c:pt>
                <c:pt idx="866">
                  <c:v>0.43062425600201909</c:v>
                </c:pt>
                <c:pt idx="867">
                  <c:v>0.43062425600201909</c:v>
                </c:pt>
                <c:pt idx="868">
                  <c:v>0.43062425600201909</c:v>
                </c:pt>
                <c:pt idx="869">
                  <c:v>0.43062425600201909</c:v>
                </c:pt>
                <c:pt idx="870">
                  <c:v>0.43062425600201909</c:v>
                </c:pt>
                <c:pt idx="871">
                  <c:v>0.43062425600201909</c:v>
                </c:pt>
                <c:pt idx="872">
                  <c:v>0.43062425600201909</c:v>
                </c:pt>
                <c:pt idx="873">
                  <c:v>0.43062425600201909</c:v>
                </c:pt>
                <c:pt idx="874">
                  <c:v>0.43062425600201909</c:v>
                </c:pt>
                <c:pt idx="875">
                  <c:v>0.43062425600201909</c:v>
                </c:pt>
                <c:pt idx="876">
                  <c:v>0.43062425600201909</c:v>
                </c:pt>
                <c:pt idx="877">
                  <c:v>0.43062425600201909</c:v>
                </c:pt>
                <c:pt idx="878">
                  <c:v>0.43062425600201909</c:v>
                </c:pt>
                <c:pt idx="879">
                  <c:v>0.43062425600201909</c:v>
                </c:pt>
                <c:pt idx="880">
                  <c:v>0.43062425600201909</c:v>
                </c:pt>
                <c:pt idx="881">
                  <c:v>0.43062425600201909</c:v>
                </c:pt>
                <c:pt idx="882">
                  <c:v>0.43062425600201909</c:v>
                </c:pt>
                <c:pt idx="883">
                  <c:v>0.43062425600201909</c:v>
                </c:pt>
                <c:pt idx="884">
                  <c:v>0.4317697118176706</c:v>
                </c:pt>
                <c:pt idx="885">
                  <c:v>0.4317697118176706</c:v>
                </c:pt>
                <c:pt idx="886">
                  <c:v>0.4317697118176706</c:v>
                </c:pt>
                <c:pt idx="887">
                  <c:v>0.4317697118176706</c:v>
                </c:pt>
                <c:pt idx="888">
                  <c:v>0.4317697118176706</c:v>
                </c:pt>
                <c:pt idx="889">
                  <c:v>0.4317697118176706</c:v>
                </c:pt>
                <c:pt idx="890">
                  <c:v>0.4317697118176706</c:v>
                </c:pt>
                <c:pt idx="891">
                  <c:v>0.4317697118176706</c:v>
                </c:pt>
                <c:pt idx="892">
                  <c:v>0.4317697118176706</c:v>
                </c:pt>
                <c:pt idx="893">
                  <c:v>0.4317697118176706</c:v>
                </c:pt>
                <c:pt idx="894">
                  <c:v>0.4317697118176706</c:v>
                </c:pt>
                <c:pt idx="895">
                  <c:v>0.4317697118176706</c:v>
                </c:pt>
                <c:pt idx="896">
                  <c:v>0.4317697118176706</c:v>
                </c:pt>
                <c:pt idx="897">
                  <c:v>0.4317697118176706</c:v>
                </c:pt>
                <c:pt idx="898">
                  <c:v>0.4317697118176706</c:v>
                </c:pt>
                <c:pt idx="899">
                  <c:v>0.4317697118176706</c:v>
                </c:pt>
                <c:pt idx="900">
                  <c:v>0.4317697118176706</c:v>
                </c:pt>
                <c:pt idx="901">
                  <c:v>0.4317697118176706</c:v>
                </c:pt>
                <c:pt idx="902">
                  <c:v>0.4317697118176706</c:v>
                </c:pt>
                <c:pt idx="903">
                  <c:v>0.4317697118176706</c:v>
                </c:pt>
                <c:pt idx="904">
                  <c:v>0.4317697118176706</c:v>
                </c:pt>
                <c:pt idx="905">
                  <c:v>0.4317697118176706</c:v>
                </c:pt>
                <c:pt idx="906">
                  <c:v>0.4317697118176706</c:v>
                </c:pt>
                <c:pt idx="907">
                  <c:v>0.4317697118176706</c:v>
                </c:pt>
                <c:pt idx="908">
                  <c:v>0.46208281319807182</c:v>
                </c:pt>
                <c:pt idx="909">
                  <c:v>0.46208281319807182</c:v>
                </c:pt>
                <c:pt idx="910">
                  <c:v>0.46208281319807182</c:v>
                </c:pt>
                <c:pt idx="911">
                  <c:v>0.46208281319807182</c:v>
                </c:pt>
                <c:pt idx="912">
                  <c:v>0.46208281319807182</c:v>
                </c:pt>
                <c:pt idx="913">
                  <c:v>0.46208281319807182</c:v>
                </c:pt>
                <c:pt idx="914">
                  <c:v>0.46208281319807182</c:v>
                </c:pt>
                <c:pt idx="915">
                  <c:v>0.46208281319807182</c:v>
                </c:pt>
                <c:pt idx="916">
                  <c:v>0.46208281319807182</c:v>
                </c:pt>
                <c:pt idx="917">
                  <c:v>0.46208281319807182</c:v>
                </c:pt>
                <c:pt idx="918">
                  <c:v>0.46208281319807182</c:v>
                </c:pt>
                <c:pt idx="919">
                  <c:v>0.46208281319807182</c:v>
                </c:pt>
                <c:pt idx="920">
                  <c:v>0.46208281319807182</c:v>
                </c:pt>
                <c:pt idx="921">
                  <c:v>0.46208281319807182</c:v>
                </c:pt>
                <c:pt idx="922">
                  <c:v>0.46208281319807182</c:v>
                </c:pt>
                <c:pt idx="923">
                  <c:v>0.46208281319807182</c:v>
                </c:pt>
                <c:pt idx="924">
                  <c:v>0.46208281319807182</c:v>
                </c:pt>
                <c:pt idx="925">
                  <c:v>0.46208281319807182</c:v>
                </c:pt>
                <c:pt idx="926">
                  <c:v>0.46208281319807182</c:v>
                </c:pt>
                <c:pt idx="927">
                  <c:v>0.46208281319807182</c:v>
                </c:pt>
                <c:pt idx="928">
                  <c:v>0.46208281319807182</c:v>
                </c:pt>
                <c:pt idx="929">
                  <c:v>0.46208281319807182</c:v>
                </c:pt>
                <c:pt idx="930">
                  <c:v>0.46208281319807182</c:v>
                </c:pt>
                <c:pt idx="931">
                  <c:v>0.46208281319807182</c:v>
                </c:pt>
                <c:pt idx="932">
                  <c:v>0.46208281319807182</c:v>
                </c:pt>
                <c:pt idx="933">
                  <c:v>0.46208281319807182</c:v>
                </c:pt>
                <c:pt idx="934">
                  <c:v>0.46208281319807182</c:v>
                </c:pt>
                <c:pt idx="935">
                  <c:v>0.46208281319807182</c:v>
                </c:pt>
                <c:pt idx="936">
                  <c:v>0.46208281319807182</c:v>
                </c:pt>
                <c:pt idx="937">
                  <c:v>0.46208281319807182</c:v>
                </c:pt>
                <c:pt idx="938">
                  <c:v>0.46208281319807182</c:v>
                </c:pt>
                <c:pt idx="939">
                  <c:v>0.46208281319807182</c:v>
                </c:pt>
                <c:pt idx="940">
                  <c:v>0.46208281319807182</c:v>
                </c:pt>
                <c:pt idx="941">
                  <c:v>0.46208281319807182</c:v>
                </c:pt>
                <c:pt idx="942">
                  <c:v>0.46208281319807182</c:v>
                </c:pt>
                <c:pt idx="943">
                  <c:v>0.46208281319807182</c:v>
                </c:pt>
                <c:pt idx="944">
                  <c:v>0.4645778216175121</c:v>
                </c:pt>
                <c:pt idx="945">
                  <c:v>0.4645778216175121</c:v>
                </c:pt>
                <c:pt idx="946">
                  <c:v>0.4645778216175121</c:v>
                </c:pt>
                <c:pt idx="947">
                  <c:v>0.4645778216175121</c:v>
                </c:pt>
                <c:pt idx="948">
                  <c:v>0.4645778216175121</c:v>
                </c:pt>
                <c:pt idx="949">
                  <c:v>0.4645778216175121</c:v>
                </c:pt>
                <c:pt idx="950">
                  <c:v>0.4645778216175121</c:v>
                </c:pt>
                <c:pt idx="951">
                  <c:v>0.4645778216175121</c:v>
                </c:pt>
                <c:pt idx="952">
                  <c:v>0.4645778216175121</c:v>
                </c:pt>
                <c:pt idx="953">
                  <c:v>0.4645778216175121</c:v>
                </c:pt>
                <c:pt idx="954">
                  <c:v>0.4645778216175121</c:v>
                </c:pt>
                <c:pt idx="955">
                  <c:v>0.4645778216175121</c:v>
                </c:pt>
                <c:pt idx="956">
                  <c:v>0.4645778216175121</c:v>
                </c:pt>
                <c:pt idx="957">
                  <c:v>0.4645778216175121</c:v>
                </c:pt>
                <c:pt idx="958">
                  <c:v>0.4896539550306297</c:v>
                </c:pt>
                <c:pt idx="959">
                  <c:v>0.4896539550306297</c:v>
                </c:pt>
                <c:pt idx="960">
                  <c:v>0.4896539550306297</c:v>
                </c:pt>
                <c:pt idx="961">
                  <c:v>0.4896539550306297</c:v>
                </c:pt>
                <c:pt idx="962">
                  <c:v>0.4896539550306297</c:v>
                </c:pt>
                <c:pt idx="963">
                  <c:v>0.4896539550306297</c:v>
                </c:pt>
                <c:pt idx="964">
                  <c:v>0.4896539550306297</c:v>
                </c:pt>
                <c:pt idx="965">
                  <c:v>0.4896539550306297</c:v>
                </c:pt>
                <c:pt idx="966">
                  <c:v>0.4896539550306297</c:v>
                </c:pt>
                <c:pt idx="967">
                  <c:v>0.4896539550306297</c:v>
                </c:pt>
                <c:pt idx="968">
                  <c:v>0.4896539550306297</c:v>
                </c:pt>
                <c:pt idx="969">
                  <c:v>0.4896539550306297</c:v>
                </c:pt>
                <c:pt idx="970">
                  <c:v>0.4896539550306297</c:v>
                </c:pt>
                <c:pt idx="971">
                  <c:v>0.4896539550306297</c:v>
                </c:pt>
                <c:pt idx="972">
                  <c:v>0.4896539550306297</c:v>
                </c:pt>
                <c:pt idx="973">
                  <c:v>0.4896539550306297</c:v>
                </c:pt>
                <c:pt idx="974">
                  <c:v>0.4896539550306297</c:v>
                </c:pt>
                <c:pt idx="975">
                  <c:v>0.4896539550306297</c:v>
                </c:pt>
                <c:pt idx="976">
                  <c:v>0.4896539550306297</c:v>
                </c:pt>
                <c:pt idx="977">
                  <c:v>0.4896539550306297</c:v>
                </c:pt>
                <c:pt idx="978">
                  <c:v>0.4896539550306297</c:v>
                </c:pt>
                <c:pt idx="979">
                  <c:v>0.4896539550306297</c:v>
                </c:pt>
                <c:pt idx="980">
                  <c:v>0.4896539550306297</c:v>
                </c:pt>
                <c:pt idx="981">
                  <c:v>0.4896539550306297</c:v>
                </c:pt>
                <c:pt idx="982">
                  <c:v>0.4896539550306297</c:v>
                </c:pt>
                <c:pt idx="983">
                  <c:v>0.4896539550306297</c:v>
                </c:pt>
                <c:pt idx="984">
                  <c:v>0.4896539550306297</c:v>
                </c:pt>
                <c:pt idx="985">
                  <c:v>0.4896539550306297</c:v>
                </c:pt>
                <c:pt idx="986">
                  <c:v>0.4896539550306297</c:v>
                </c:pt>
                <c:pt idx="987">
                  <c:v>0.4896539550306297</c:v>
                </c:pt>
                <c:pt idx="988">
                  <c:v>0.4896539550306297</c:v>
                </c:pt>
                <c:pt idx="989">
                  <c:v>0.4896539550306297</c:v>
                </c:pt>
                <c:pt idx="990">
                  <c:v>0.4896539550306297</c:v>
                </c:pt>
                <c:pt idx="991">
                  <c:v>0.4896539550306297</c:v>
                </c:pt>
                <c:pt idx="992">
                  <c:v>0.4896539550306297</c:v>
                </c:pt>
                <c:pt idx="993">
                  <c:v>0.4896539550306297</c:v>
                </c:pt>
                <c:pt idx="994">
                  <c:v>0.4896539550306297</c:v>
                </c:pt>
                <c:pt idx="995">
                  <c:v>0.4896539550306297</c:v>
                </c:pt>
                <c:pt idx="996">
                  <c:v>0.4896539550306297</c:v>
                </c:pt>
                <c:pt idx="997">
                  <c:v>0.4896539550306297</c:v>
                </c:pt>
                <c:pt idx="998">
                  <c:v>0.4896539550306297</c:v>
                </c:pt>
                <c:pt idx="999">
                  <c:v>0.4896539550306297</c:v>
                </c:pt>
                <c:pt idx="1000">
                  <c:v>0.4896539550306297</c:v>
                </c:pt>
                <c:pt idx="1001">
                  <c:v>0.4896539550306297</c:v>
                </c:pt>
                <c:pt idx="1002">
                  <c:v>0.4896539550306297</c:v>
                </c:pt>
                <c:pt idx="1003">
                  <c:v>0.4896539550306297</c:v>
                </c:pt>
                <c:pt idx="1004">
                  <c:v>0.4896539550306297</c:v>
                </c:pt>
                <c:pt idx="1005">
                  <c:v>0.4896539550306297</c:v>
                </c:pt>
                <c:pt idx="1006">
                  <c:v>0.4896539550306297</c:v>
                </c:pt>
                <c:pt idx="1007">
                  <c:v>0.4896539550306297</c:v>
                </c:pt>
                <c:pt idx="1008">
                  <c:v>0.4896539550306297</c:v>
                </c:pt>
                <c:pt idx="1009">
                  <c:v>0.4896539550306297</c:v>
                </c:pt>
                <c:pt idx="1010">
                  <c:v>0.4896539550306297</c:v>
                </c:pt>
                <c:pt idx="1011">
                  <c:v>0.4896539550306297</c:v>
                </c:pt>
                <c:pt idx="1012">
                  <c:v>0.4896539550306297</c:v>
                </c:pt>
                <c:pt idx="1013">
                  <c:v>0.4896539550306297</c:v>
                </c:pt>
                <c:pt idx="1014">
                  <c:v>0.4896539550306297</c:v>
                </c:pt>
                <c:pt idx="1015">
                  <c:v>0.4896539550306297</c:v>
                </c:pt>
                <c:pt idx="1016">
                  <c:v>0.4896539550306297</c:v>
                </c:pt>
                <c:pt idx="1017">
                  <c:v>0.4896539550306297</c:v>
                </c:pt>
                <c:pt idx="1018">
                  <c:v>0.4896539550306297</c:v>
                </c:pt>
                <c:pt idx="1019">
                  <c:v>0.4896539550306297</c:v>
                </c:pt>
                <c:pt idx="1020">
                  <c:v>0.4896539550306297</c:v>
                </c:pt>
                <c:pt idx="1021">
                  <c:v>0.4896539550306297</c:v>
                </c:pt>
                <c:pt idx="1022">
                  <c:v>0.4896539550306297</c:v>
                </c:pt>
                <c:pt idx="1023">
                  <c:v>0.4896539550306297</c:v>
                </c:pt>
                <c:pt idx="1024">
                  <c:v>0.4896539550306297</c:v>
                </c:pt>
                <c:pt idx="1025">
                  <c:v>0.4896539550306297</c:v>
                </c:pt>
                <c:pt idx="1026">
                  <c:v>0.52366078930930227</c:v>
                </c:pt>
                <c:pt idx="1027">
                  <c:v>0.52366078930930227</c:v>
                </c:pt>
                <c:pt idx="1028">
                  <c:v>0.52366078930930227</c:v>
                </c:pt>
                <c:pt idx="1029">
                  <c:v>0.52366078930930227</c:v>
                </c:pt>
                <c:pt idx="1030">
                  <c:v>0.52366078930930227</c:v>
                </c:pt>
                <c:pt idx="1031">
                  <c:v>0.52366078930930227</c:v>
                </c:pt>
                <c:pt idx="1032">
                  <c:v>0.52366078930930227</c:v>
                </c:pt>
                <c:pt idx="1033">
                  <c:v>0.52366078930930227</c:v>
                </c:pt>
                <c:pt idx="1034">
                  <c:v>0.52366078930930227</c:v>
                </c:pt>
                <c:pt idx="1035">
                  <c:v>0.52366078930930227</c:v>
                </c:pt>
                <c:pt idx="1036">
                  <c:v>0.52366078930930227</c:v>
                </c:pt>
                <c:pt idx="1037">
                  <c:v>0.52366078930930227</c:v>
                </c:pt>
                <c:pt idx="1038">
                  <c:v>0.52366078930930227</c:v>
                </c:pt>
                <c:pt idx="1039">
                  <c:v>0.52366078930930227</c:v>
                </c:pt>
                <c:pt idx="1040">
                  <c:v>0.52366078930930227</c:v>
                </c:pt>
                <c:pt idx="1041">
                  <c:v>0.52366078930930227</c:v>
                </c:pt>
                <c:pt idx="1042">
                  <c:v>0.52366078930930227</c:v>
                </c:pt>
                <c:pt idx="1043">
                  <c:v>0.52366078930930227</c:v>
                </c:pt>
                <c:pt idx="1044">
                  <c:v>0.52366078930930227</c:v>
                </c:pt>
                <c:pt idx="1045">
                  <c:v>0.52366078930930227</c:v>
                </c:pt>
                <c:pt idx="1046">
                  <c:v>0.52366078930930227</c:v>
                </c:pt>
                <c:pt idx="1047">
                  <c:v>0.52366078930930227</c:v>
                </c:pt>
                <c:pt idx="1048">
                  <c:v>0.52366078930930227</c:v>
                </c:pt>
                <c:pt idx="1049">
                  <c:v>0.52366078930930227</c:v>
                </c:pt>
                <c:pt idx="1050">
                  <c:v>0.52366078930930227</c:v>
                </c:pt>
                <c:pt idx="1051">
                  <c:v>0.52366078930930227</c:v>
                </c:pt>
                <c:pt idx="1052">
                  <c:v>0.52366078930930227</c:v>
                </c:pt>
                <c:pt idx="1053">
                  <c:v>0.52366078930930227</c:v>
                </c:pt>
                <c:pt idx="1054">
                  <c:v>0.52366078930930227</c:v>
                </c:pt>
                <c:pt idx="1055">
                  <c:v>0.52366078930930227</c:v>
                </c:pt>
                <c:pt idx="1056">
                  <c:v>0.52366078930930227</c:v>
                </c:pt>
                <c:pt idx="1057">
                  <c:v>0.52366078930930227</c:v>
                </c:pt>
                <c:pt idx="1058">
                  <c:v>0.52366078930930227</c:v>
                </c:pt>
                <c:pt idx="1059">
                  <c:v>0.52366078930930227</c:v>
                </c:pt>
                <c:pt idx="1060">
                  <c:v>0.52366078930930227</c:v>
                </c:pt>
                <c:pt idx="1061">
                  <c:v>0.52366078930930227</c:v>
                </c:pt>
                <c:pt idx="1062">
                  <c:v>0.56944789867148193</c:v>
                </c:pt>
                <c:pt idx="1063">
                  <c:v>0.56944789867148193</c:v>
                </c:pt>
                <c:pt idx="1064">
                  <c:v>0.56944789867148193</c:v>
                </c:pt>
                <c:pt idx="1065">
                  <c:v>0.56944789867148193</c:v>
                </c:pt>
                <c:pt idx="1066">
                  <c:v>0.56944789867148193</c:v>
                </c:pt>
                <c:pt idx="1067">
                  <c:v>0.56944789867148193</c:v>
                </c:pt>
                <c:pt idx="1068">
                  <c:v>0.56944789867148193</c:v>
                </c:pt>
                <c:pt idx="1069">
                  <c:v>0.56944789867148193</c:v>
                </c:pt>
                <c:pt idx="1070">
                  <c:v>0.56944789867148193</c:v>
                </c:pt>
                <c:pt idx="1071">
                  <c:v>0.56944789867148193</c:v>
                </c:pt>
                <c:pt idx="1072">
                  <c:v>0.56944789867148193</c:v>
                </c:pt>
                <c:pt idx="1073">
                  <c:v>0.56944789867148193</c:v>
                </c:pt>
                <c:pt idx="1074">
                  <c:v>0.56944789867148193</c:v>
                </c:pt>
                <c:pt idx="1075">
                  <c:v>0.56944789867148193</c:v>
                </c:pt>
                <c:pt idx="1076">
                  <c:v>0.56944789867148193</c:v>
                </c:pt>
                <c:pt idx="1077">
                  <c:v>0.56944789867148193</c:v>
                </c:pt>
                <c:pt idx="1078">
                  <c:v>0.56944789867148193</c:v>
                </c:pt>
                <c:pt idx="1079">
                  <c:v>0.56944789867148193</c:v>
                </c:pt>
                <c:pt idx="1080">
                  <c:v>0.56944789867148193</c:v>
                </c:pt>
                <c:pt idx="1081">
                  <c:v>0.56944789867148193</c:v>
                </c:pt>
                <c:pt idx="1082">
                  <c:v>0.56944789867148193</c:v>
                </c:pt>
                <c:pt idx="1083">
                  <c:v>0.56944789867148193</c:v>
                </c:pt>
                <c:pt idx="1084">
                  <c:v>0.56944789867148193</c:v>
                </c:pt>
                <c:pt idx="1085">
                  <c:v>0.56944789867148193</c:v>
                </c:pt>
                <c:pt idx="1086">
                  <c:v>0.56944789867148193</c:v>
                </c:pt>
                <c:pt idx="1087">
                  <c:v>0.57721973677694471</c:v>
                </c:pt>
                <c:pt idx="1088">
                  <c:v>0.57721973677694471</c:v>
                </c:pt>
                <c:pt idx="1089">
                  <c:v>0.57721973677694471</c:v>
                </c:pt>
                <c:pt idx="1090">
                  <c:v>0.57721973677694471</c:v>
                </c:pt>
                <c:pt idx="1091">
                  <c:v>0.57721973677694471</c:v>
                </c:pt>
                <c:pt idx="1092">
                  <c:v>0.57721973677694471</c:v>
                </c:pt>
                <c:pt idx="1093">
                  <c:v>0.57721973677694471</c:v>
                </c:pt>
                <c:pt idx="1094">
                  <c:v>0.57721973677694471</c:v>
                </c:pt>
                <c:pt idx="1095">
                  <c:v>0.57721973677694471</c:v>
                </c:pt>
                <c:pt idx="1096">
                  <c:v>0.57721973677694471</c:v>
                </c:pt>
                <c:pt idx="1097">
                  <c:v>0.57721973677694471</c:v>
                </c:pt>
                <c:pt idx="1098">
                  <c:v>0.57721973677694471</c:v>
                </c:pt>
                <c:pt idx="1099">
                  <c:v>0.57721973677694471</c:v>
                </c:pt>
                <c:pt idx="1100">
                  <c:v>0.57721973677694471</c:v>
                </c:pt>
                <c:pt idx="1101">
                  <c:v>0.57721973677694471</c:v>
                </c:pt>
                <c:pt idx="1102">
                  <c:v>0.58619389050707083</c:v>
                </c:pt>
                <c:pt idx="1103">
                  <c:v>0.58619389050707083</c:v>
                </c:pt>
                <c:pt idx="1104">
                  <c:v>0.58619389050707083</c:v>
                </c:pt>
                <c:pt idx="1105">
                  <c:v>0.58619389050707083</c:v>
                </c:pt>
                <c:pt idx="1106">
                  <c:v>0.58619389050707083</c:v>
                </c:pt>
                <c:pt idx="1107">
                  <c:v>0.58619389050707083</c:v>
                </c:pt>
                <c:pt idx="1108">
                  <c:v>0.58619389050707083</c:v>
                </c:pt>
                <c:pt idx="1109">
                  <c:v>0.58619389050707083</c:v>
                </c:pt>
                <c:pt idx="1110">
                  <c:v>0.58619389050707083</c:v>
                </c:pt>
                <c:pt idx="1111">
                  <c:v>0.59951285187486925</c:v>
                </c:pt>
                <c:pt idx="1112">
                  <c:v>0.59951285187486925</c:v>
                </c:pt>
                <c:pt idx="1113">
                  <c:v>0.59951285187486925</c:v>
                </c:pt>
                <c:pt idx="1114">
                  <c:v>0.59951285187486925</c:v>
                </c:pt>
                <c:pt idx="1115">
                  <c:v>0.59951285187486925</c:v>
                </c:pt>
                <c:pt idx="1116">
                  <c:v>0.59951285187486925</c:v>
                </c:pt>
                <c:pt idx="1117">
                  <c:v>0.59951285187486925</c:v>
                </c:pt>
                <c:pt idx="1118">
                  <c:v>0.59951285187486925</c:v>
                </c:pt>
                <c:pt idx="1119">
                  <c:v>0.59951285187486925</c:v>
                </c:pt>
                <c:pt idx="1120">
                  <c:v>0.59951285187486925</c:v>
                </c:pt>
                <c:pt idx="1121">
                  <c:v>0.59951285187486925</c:v>
                </c:pt>
                <c:pt idx="1122">
                  <c:v>0.59951285187486925</c:v>
                </c:pt>
                <c:pt idx="1123">
                  <c:v>0.59951285187486925</c:v>
                </c:pt>
                <c:pt idx="1124">
                  <c:v>0.59951285187486925</c:v>
                </c:pt>
                <c:pt idx="1125">
                  <c:v>0.59951285187486925</c:v>
                </c:pt>
                <c:pt idx="1126">
                  <c:v>0.59951285187486925</c:v>
                </c:pt>
                <c:pt idx="1127">
                  <c:v>0.59951285187486925</c:v>
                </c:pt>
                <c:pt idx="1128">
                  <c:v>0.59951285187486925</c:v>
                </c:pt>
                <c:pt idx="1129">
                  <c:v>0.59951285187486925</c:v>
                </c:pt>
                <c:pt idx="1130">
                  <c:v>0.59951285187486925</c:v>
                </c:pt>
                <c:pt idx="1131">
                  <c:v>0.59951285187486925</c:v>
                </c:pt>
                <c:pt idx="1132">
                  <c:v>0.59951285187486925</c:v>
                </c:pt>
                <c:pt idx="1133">
                  <c:v>0.59951285187486925</c:v>
                </c:pt>
                <c:pt idx="1134">
                  <c:v>0.59951285187486925</c:v>
                </c:pt>
                <c:pt idx="1135">
                  <c:v>0.59951285187486925</c:v>
                </c:pt>
                <c:pt idx="1136">
                  <c:v>0.59951285187486925</c:v>
                </c:pt>
                <c:pt idx="1137">
                  <c:v>0.59951285187486925</c:v>
                </c:pt>
                <c:pt idx="1138">
                  <c:v>0.6044614508318169</c:v>
                </c:pt>
                <c:pt idx="1139">
                  <c:v>0.6044614508318169</c:v>
                </c:pt>
                <c:pt idx="1140">
                  <c:v>0.6044614508318169</c:v>
                </c:pt>
                <c:pt idx="1141">
                  <c:v>0.6044614508318169</c:v>
                </c:pt>
                <c:pt idx="1142">
                  <c:v>0.6044614508318169</c:v>
                </c:pt>
                <c:pt idx="1143">
                  <c:v>0.6044614508318169</c:v>
                </c:pt>
                <c:pt idx="1144">
                  <c:v>0.6044614508318169</c:v>
                </c:pt>
                <c:pt idx="1145">
                  <c:v>0.6044614508318169</c:v>
                </c:pt>
                <c:pt idx="1146">
                  <c:v>0.6044614508318169</c:v>
                </c:pt>
                <c:pt idx="1147">
                  <c:v>0.6044614508318169</c:v>
                </c:pt>
                <c:pt idx="1148">
                  <c:v>0.6044614508318169</c:v>
                </c:pt>
                <c:pt idx="1149">
                  <c:v>0.6044614508318169</c:v>
                </c:pt>
                <c:pt idx="1150">
                  <c:v>0.6044614508318169</c:v>
                </c:pt>
                <c:pt idx="1151">
                  <c:v>0.6044614508318169</c:v>
                </c:pt>
                <c:pt idx="1152">
                  <c:v>0.71629882961994695</c:v>
                </c:pt>
                <c:pt idx="1153">
                  <c:v>0.71629882961994695</c:v>
                </c:pt>
                <c:pt idx="1154">
                  <c:v>0.71629882961994695</c:v>
                </c:pt>
                <c:pt idx="1155">
                  <c:v>0.71629882961994695</c:v>
                </c:pt>
                <c:pt idx="1156">
                  <c:v>0.71629882961994695</c:v>
                </c:pt>
                <c:pt idx="1157">
                  <c:v>0.71629882961994695</c:v>
                </c:pt>
                <c:pt idx="1158">
                  <c:v>0.71629882961994695</c:v>
                </c:pt>
                <c:pt idx="1159">
                  <c:v>0.71629882961994695</c:v>
                </c:pt>
                <c:pt idx="1160">
                  <c:v>0.71629882961994695</c:v>
                </c:pt>
                <c:pt idx="1161">
                  <c:v>0.71629882961994695</c:v>
                </c:pt>
                <c:pt idx="1162">
                  <c:v>0.71629882961994695</c:v>
                </c:pt>
                <c:pt idx="1163">
                  <c:v>0.71629882961994695</c:v>
                </c:pt>
                <c:pt idx="1164">
                  <c:v>0.71629882961994695</c:v>
                </c:pt>
                <c:pt idx="1165">
                  <c:v>0.71629882961994695</c:v>
                </c:pt>
                <c:pt idx="1166">
                  <c:v>0.71629882961994695</c:v>
                </c:pt>
                <c:pt idx="1167">
                  <c:v>0.71629882961994695</c:v>
                </c:pt>
                <c:pt idx="1168">
                  <c:v>0.71629882961994695</c:v>
                </c:pt>
                <c:pt idx="1169">
                  <c:v>0.71629882961994695</c:v>
                </c:pt>
                <c:pt idx="1170">
                  <c:v>0.71629882961994695</c:v>
                </c:pt>
                <c:pt idx="1171">
                  <c:v>0.71629882961994695</c:v>
                </c:pt>
                <c:pt idx="1172">
                  <c:v>0.71629882961994695</c:v>
                </c:pt>
                <c:pt idx="1173">
                  <c:v>0.71629882961994695</c:v>
                </c:pt>
                <c:pt idx="1174">
                  <c:v>0.71629882961994695</c:v>
                </c:pt>
                <c:pt idx="1175">
                  <c:v>0.71629882961994695</c:v>
                </c:pt>
                <c:pt idx="1176">
                  <c:v>0.71629882961994695</c:v>
                </c:pt>
                <c:pt idx="1177">
                  <c:v>0.71629882961994695</c:v>
                </c:pt>
                <c:pt idx="1178">
                  <c:v>0.71629882961994695</c:v>
                </c:pt>
                <c:pt idx="1179">
                  <c:v>0.71629882961994695</c:v>
                </c:pt>
                <c:pt idx="1180">
                  <c:v>0.71629882961994695</c:v>
                </c:pt>
                <c:pt idx="1181">
                  <c:v>0.71629882961994695</c:v>
                </c:pt>
                <c:pt idx="1182">
                  <c:v>0.71629882961994695</c:v>
                </c:pt>
                <c:pt idx="1183">
                  <c:v>0.71629882961994695</c:v>
                </c:pt>
                <c:pt idx="1184">
                  <c:v>0.71629882961994695</c:v>
                </c:pt>
                <c:pt idx="1185">
                  <c:v>0.71629882961994695</c:v>
                </c:pt>
                <c:pt idx="1186">
                  <c:v>0.71629882961994695</c:v>
                </c:pt>
                <c:pt idx="1187">
                  <c:v>0.71629882961994695</c:v>
                </c:pt>
                <c:pt idx="1188">
                  <c:v>0.71629882961994695</c:v>
                </c:pt>
                <c:pt idx="1189">
                  <c:v>0.71629882961994695</c:v>
                </c:pt>
                <c:pt idx="1190">
                  <c:v>0.71629882961994695</c:v>
                </c:pt>
                <c:pt idx="1191">
                  <c:v>0.71629882961994695</c:v>
                </c:pt>
                <c:pt idx="1192">
                  <c:v>0.71629882961994695</c:v>
                </c:pt>
                <c:pt idx="1193">
                  <c:v>0.71629882961994695</c:v>
                </c:pt>
                <c:pt idx="1194">
                  <c:v>0.71629882961994695</c:v>
                </c:pt>
                <c:pt idx="1195">
                  <c:v>0.71629882961994695</c:v>
                </c:pt>
                <c:pt idx="1196">
                  <c:v>0.71629882961994695</c:v>
                </c:pt>
                <c:pt idx="1197">
                  <c:v>0.71629882961994695</c:v>
                </c:pt>
                <c:pt idx="1198">
                  <c:v>0.71629882961994695</c:v>
                </c:pt>
                <c:pt idx="1199">
                  <c:v>0.71629882961994695</c:v>
                </c:pt>
                <c:pt idx="1200">
                  <c:v>0.71629882961994695</c:v>
                </c:pt>
                <c:pt idx="1201">
                  <c:v>0.71629882961994695</c:v>
                </c:pt>
                <c:pt idx="1202">
                  <c:v>0.71629882961994695</c:v>
                </c:pt>
                <c:pt idx="1203">
                  <c:v>0.71629882961994695</c:v>
                </c:pt>
                <c:pt idx="1204">
                  <c:v>0.71629882961994695</c:v>
                </c:pt>
                <c:pt idx="1205">
                  <c:v>0.71629882961994695</c:v>
                </c:pt>
                <c:pt idx="1206">
                  <c:v>0.71629882961994695</c:v>
                </c:pt>
                <c:pt idx="1207">
                  <c:v>0.71629882961994695</c:v>
                </c:pt>
                <c:pt idx="1208">
                  <c:v>0.71629882961994695</c:v>
                </c:pt>
                <c:pt idx="1209">
                  <c:v>0.71629882961994695</c:v>
                </c:pt>
                <c:pt idx="1210">
                  <c:v>0.71629882961994695</c:v>
                </c:pt>
                <c:pt idx="1211">
                  <c:v>0.71629882961994695</c:v>
                </c:pt>
                <c:pt idx="1212">
                  <c:v>0.71629882961994695</c:v>
                </c:pt>
                <c:pt idx="1213">
                  <c:v>0.71629882961994695</c:v>
                </c:pt>
                <c:pt idx="1214">
                  <c:v>0.71629882961994695</c:v>
                </c:pt>
                <c:pt idx="1215">
                  <c:v>0.71629882961994695</c:v>
                </c:pt>
                <c:pt idx="1216">
                  <c:v>0.71629882961994695</c:v>
                </c:pt>
                <c:pt idx="1217">
                  <c:v>0.71629882961994695</c:v>
                </c:pt>
                <c:pt idx="1218">
                  <c:v>0.71629882961994695</c:v>
                </c:pt>
                <c:pt idx="1219">
                  <c:v>0.71629882961994695</c:v>
                </c:pt>
                <c:pt idx="1220">
                  <c:v>0.71629882961994695</c:v>
                </c:pt>
                <c:pt idx="1221">
                  <c:v>0.71629882961994695</c:v>
                </c:pt>
                <c:pt idx="1222">
                  <c:v>0.71629882961994695</c:v>
                </c:pt>
                <c:pt idx="1223">
                  <c:v>0.71629882961994695</c:v>
                </c:pt>
                <c:pt idx="1224">
                  <c:v>0.71629882961994695</c:v>
                </c:pt>
                <c:pt idx="1225">
                  <c:v>0.71629882961994695</c:v>
                </c:pt>
                <c:pt idx="1226">
                  <c:v>0.71629882961994695</c:v>
                </c:pt>
                <c:pt idx="1227">
                  <c:v>0.71629882961994695</c:v>
                </c:pt>
                <c:pt idx="1228">
                  <c:v>0.71629882961994695</c:v>
                </c:pt>
                <c:pt idx="1229">
                  <c:v>0.71629882961994695</c:v>
                </c:pt>
                <c:pt idx="1230">
                  <c:v>0.71629882961994695</c:v>
                </c:pt>
                <c:pt idx="1231">
                  <c:v>0.71629882961994695</c:v>
                </c:pt>
                <c:pt idx="1232">
                  <c:v>0.71629882961994695</c:v>
                </c:pt>
                <c:pt idx="1233">
                  <c:v>0.71629882961994695</c:v>
                </c:pt>
                <c:pt idx="1234">
                  <c:v>0.71629882961994695</c:v>
                </c:pt>
                <c:pt idx="1235">
                  <c:v>0.71629882961994695</c:v>
                </c:pt>
                <c:pt idx="1236">
                  <c:v>0.71629882961994695</c:v>
                </c:pt>
                <c:pt idx="1237">
                  <c:v>0.71629882961994695</c:v>
                </c:pt>
                <c:pt idx="1238">
                  <c:v>0.71629882961994695</c:v>
                </c:pt>
                <c:pt idx="1239">
                  <c:v>0.71629882961994695</c:v>
                </c:pt>
                <c:pt idx="1240">
                  <c:v>0.71629882961994695</c:v>
                </c:pt>
                <c:pt idx="1241">
                  <c:v>0.71629882961994695</c:v>
                </c:pt>
                <c:pt idx="1242">
                  <c:v>0.71629882961994695</c:v>
                </c:pt>
                <c:pt idx="1243">
                  <c:v>0.71629882961994695</c:v>
                </c:pt>
                <c:pt idx="1244">
                  <c:v>0.71629882961994695</c:v>
                </c:pt>
                <c:pt idx="1245">
                  <c:v>0.71629882961994695</c:v>
                </c:pt>
                <c:pt idx="1246">
                  <c:v>0.71629882961994695</c:v>
                </c:pt>
                <c:pt idx="1247">
                  <c:v>0.71629882961994695</c:v>
                </c:pt>
                <c:pt idx="1248">
                  <c:v>0.71629882961994695</c:v>
                </c:pt>
                <c:pt idx="1249">
                  <c:v>0.71629882961994695</c:v>
                </c:pt>
                <c:pt idx="1250">
                  <c:v>0.71629882961994695</c:v>
                </c:pt>
                <c:pt idx="1251">
                  <c:v>0.71629882961994695</c:v>
                </c:pt>
                <c:pt idx="1252">
                  <c:v>0.71629882961994695</c:v>
                </c:pt>
                <c:pt idx="1253">
                  <c:v>0.71629882961994695</c:v>
                </c:pt>
                <c:pt idx="1254">
                  <c:v>0.71629882961994695</c:v>
                </c:pt>
                <c:pt idx="1255">
                  <c:v>0.71629882961994695</c:v>
                </c:pt>
                <c:pt idx="1256">
                  <c:v>0.71629882961994695</c:v>
                </c:pt>
                <c:pt idx="1257">
                  <c:v>0.71629882961994695</c:v>
                </c:pt>
                <c:pt idx="1258">
                  <c:v>0.71629882961994695</c:v>
                </c:pt>
                <c:pt idx="1259">
                  <c:v>0.71629882961994695</c:v>
                </c:pt>
                <c:pt idx="1260">
                  <c:v>0.71629882961994695</c:v>
                </c:pt>
                <c:pt idx="1261">
                  <c:v>0.71629882961994695</c:v>
                </c:pt>
                <c:pt idx="1262">
                  <c:v>0.71629882961994695</c:v>
                </c:pt>
                <c:pt idx="1263">
                  <c:v>0.71838588387283475</c:v>
                </c:pt>
                <c:pt idx="1264">
                  <c:v>0.71838588387283475</c:v>
                </c:pt>
                <c:pt idx="1265">
                  <c:v>0.71838588387283475</c:v>
                </c:pt>
                <c:pt idx="1266">
                  <c:v>0.71838588387283475</c:v>
                </c:pt>
                <c:pt idx="1267">
                  <c:v>0.71838588387283475</c:v>
                </c:pt>
                <c:pt idx="1268">
                  <c:v>0.71838588387283475</c:v>
                </c:pt>
                <c:pt idx="1269">
                  <c:v>0.71838588387283475</c:v>
                </c:pt>
                <c:pt idx="1270">
                  <c:v>0.71838588387283475</c:v>
                </c:pt>
                <c:pt idx="1271">
                  <c:v>0.71838588387283475</c:v>
                </c:pt>
                <c:pt idx="1272">
                  <c:v>0.71838588387283475</c:v>
                </c:pt>
                <c:pt idx="1273">
                  <c:v>0.71838588387283475</c:v>
                </c:pt>
                <c:pt idx="1274">
                  <c:v>0.71838588387283475</c:v>
                </c:pt>
                <c:pt idx="1275">
                  <c:v>0.71838588387283475</c:v>
                </c:pt>
                <c:pt idx="1276">
                  <c:v>0.71838588387283475</c:v>
                </c:pt>
                <c:pt idx="1277">
                  <c:v>0.7196938988898296</c:v>
                </c:pt>
                <c:pt idx="1278">
                  <c:v>0.7196938988898296</c:v>
                </c:pt>
                <c:pt idx="1279">
                  <c:v>0.7196938988898296</c:v>
                </c:pt>
                <c:pt idx="1280">
                  <c:v>0.7196938988898296</c:v>
                </c:pt>
                <c:pt idx="1281">
                  <c:v>0.7196938988898296</c:v>
                </c:pt>
                <c:pt idx="1282">
                  <c:v>0.7196938988898296</c:v>
                </c:pt>
                <c:pt idx="1283">
                  <c:v>0.7196938988898296</c:v>
                </c:pt>
                <c:pt idx="1284">
                  <c:v>0.7196938988898296</c:v>
                </c:pt>
                <c:pt idx="1285">
                  <c:v>0.7196938988898296</c:v>
                </c:pt>
                <c:pt idx="1286">
                  <c:v>0.7196938988898296</c:v>
                </c:pt>
                <c:pt idx="1287">
                  <c:v>0.7196938988898296</c:v>
                </c:pt>
                <c:pt idx="1288">
                  <c:v>0.7196938988898296</c:v>
                </c:pt>
                <c:pt idx="1289">
                  <c:v>0.7196938988898296</c:v>
                </c:pt>
                <c:pt idx="1290">
                  <c:v>0.7196938988898296</c:v>
                </c:pt>
                <c:pt idx="1291">
                  <c:v>0.7196938988898296</c:v>
                </c:pt>
                <c:pt idx="1292">
                  <c:v>0.7196938988898296</c:v>
                </c:pt>
                <c:pt idx="1293">
                  <c:v>0.7196938988898296</c:v>
                </c:pt>
                <c:pt idx="1294">
                  <c:v>0.7196938988898296</c:v>
                </c:pt>
                <c:pt idx="1295">
                  <c:v>0.7196938988898296</c:v>
                </c:pt>
                <c:pt idx="1296">
                  <c:v>0.7196938988898296</c:v>
                </c:pt>
                <c:pt idx="1297">
                  <c:v>0.72275247779522322</c:v>
                </c:pt>
                <c:pt idx="1298">
                  <c:v>0.72275247779522322</c:v>
                </c:pt>
                <c:pt idx="1299">
                  <c:v>0.72275247779522322</c:v>
                </c:pt>
                <c:pt idx="1300">
                  <c:v>0.72275247779522322</c:v>
                </c:pt>
                <c:pt idx="1301">
                  <c:v>0.72275247779522322</c:v>
                </c:pt>
                <c:pt idx="1302">
                  <c:v>0.72275247779522322</c:v>
                </c:pt>
                <c:pt idx="1303">
                  <c:v>0.72275247779522322</c:v>
                </c:pt>
                <c:pt idx="1304">
                  <c:v>0.72275247779522322</c:v>
                </c:pt>
                <c:pt idx="1305">
                  <c:v>0.72275247779522322</c:v>
                </c:pt>
                <c:pt idx="1306">
                  <c:v>0.72275247779522322</c:v>
                </c:pt>
                <c:pt idx="1307">
                  <c:v>0.72275247779522322</c:v>
                </c:pt>
                <c:pt idx="1308">
                  <c:v>0.72275247779522322</c:v>
                </c:pt>
                <c:pt idx="1309">
                  <c:v>0.72275247779522322</c:v>
                </c:pt>
                <c:pt idx="1310">
                  <c:v>0.72275247779522322</c:v>
                </c:pt>
                <c:pt idx="1311">
                  <c:v>0.72275247779522322</c:v>
                </c:pt>
                <c:pt idx="1312">
                  <c:v>0.72275247779522322</c:v>
                </c:pt>
                <c:pt idx="1313">
                  <c:v>0.72275247779522322</c:v>
                </c:pt>
                <c:pt idx="1314">
                  <c:v>0.72275247779522322</c:v>
                </c:pt>
                <c:pt idx="1315">
                  <c:v>0.72275247779522322</c:v>
                </c:pt>
                <c:pt idx="1316">
                  <c:v>0.72275247779522322</c:v>
                </c:pt>
                <c:pt idx="1317">
                  <c:v>0.72275247779522322</c:v>
                </c:pt>
                <c:pt idx="1318">
                  <c:v>0.72275247779522322</c:v>
                </c:pt>
                <c:pt idx="1319">
                  <c:v>0.7369747320447132</c:v>
                </c:pt>
                <c:pt idx="1320">
                  <c:v>0.7369747320447132</c:v>
                </c:pt>
                <c:pt idx="1321">
                  <c:v>0.7369747320447132</c:v>
                </c:pt>
                <c:pt idx="1322">
                  <c:v>0.7369747320447132</c:v>
                </c:pt>
                <c:pt idx="1323">
                  <c:v>0.7369747320447132</c:v>
                </c:pt>
                <c:pt idx="1324">
                  <c:v>0.7369747320447132</c:v>
                </c:pt>
                <c:pt idx="1325">
                  <c:v>0.7369747320447132</c:v>
                </c:pt>
                <c:pt idx="1326">
                  <c:v>0.7369747320447132</c:v>
                </c:pt>
                <c:pt idx="1327">
                  <c:v>0.7369747320447132</c:v>
                </c:pt>
                <c:pt idx="1328">
                  <c:v>0.7369747320447132</c:v>
                </c:pt>
                <c:pt idx="1329">
                  <c:v>0.7369747320447132</c:v>
                </c:pt>
                <c:pt idx="1330">
                  <c:v>0.7369747320447132</c:v>
                </c:pt>
                <c:pt idx="1331">
                  <c:v>0.7369747320447132</c:v>
                </c:pt>
                <c:pt idx="1332">
                  <c:v>0.7369747320447132</c:v>
                </c:pt>
                <c:pt idx="1333">
                  <c:v>0.7369747320447132</c:v>
                </c:pt>
                <c:pt idx="1334">
                  <c:v>0.7369747320447132</c:v>
                </c:pt>
                <c:pt idx="1335">
                  <c:v>0.7369747320447132</c:v>
                </c:pt>
                <c:pt idx="1336">
                  <c:v>0.7369747320447132</c:v>
                </c:pt>
                <c:pt idx="1337">
                  <c:v>0.7369747320447132</c:v>
                </c:pt>
                <c:pt idx="1338">
                  <c:v>0.7369747320447132</c:v>
                </c:pt>
                <c:pt idx="1339">
                  <c:v>0.7369747320447132</c:v>
                </c:pt>
                <c:pt idx="1340">
                  <c:v>0.74045239766873949</c:v>
                </c:pt>
                <c:pt idx="1341">
                  <c:v>0.74045239766873949</c:v>
                </c:pt>
                <c:pt idx="1342">
                  <c:v>0.74045239766873949</c:v>
                </c:pt>
                <c:pt idx="1343">
                  <c:v>0.74045239766873949</c:v>
                </c:pt>
                <c:pt idx="1344">
                  <c:v>0.74045239766873949</c:v>
                </c:pt>
                <c:pt idx="1345">
                  <c:v>0.74045239766873949</c:v>
                </c:pt>
                <c:pt idx="1346">
                  <c:v>0.74045239766873949</c:v>
                </c:pt>
                <c:pt idx="1347">
                  <c:v>0.74045239766873949</c:v>
                </c:pt>
                <c:pt idx="1348">
                  <c:v>0.74045239766873949</c:v>
                </c:pt>
                <c:pt idx="1349">
                  <c:v>0.74045239766873949</c:v>
                </c:pt>
                <c:pt idx="1350">
                  <c:v>0.74045239766873949</c:v>
                </c:pt>
                <c:pt idx="1351">
                  <c:v>0.74045239766873949</c:v>
                </c:pt>
                <c:pt idx="1352">
                  <c:v>0.74045239766873949</c:v>
                </c:pt>
                <c:pt idx="1353">
                  <c:v>0.74045239766873949</c:v>
                </c:pt>
                <c:pt idx="1354">
                  <c:v>0.74045239766873949</c:v>
                </c:pt>
                <c:pt idx="1355">
                  <c:v>0.74045239766873949</c:v>
                </c:pt>
                <c:pt idx="1356">
                  <c:v>0.74045239766873949</c:v>
                </c:pt>
                <c:pt idx="1357">
                  <c:v>0.74045239766873949</c:v>
                </c:pt>
                <c:pt idx="1358">
                  <c:v>0.74045239766873949</c:v>
                </c:pt>
                <c:pt idx="1359">
                  <c:v>0.74045239766873949</c:v>
                </c:pt>
                <c:pt idx="1360">
                  <c:v>0.74045239766873949</c:v>
                </c:pt>
                <c:pt idx="1361">
                  <c:v>0.74045239766873949</c:v>
                </c:pt>
                <c:pt idx="1362">
                  <c:v>0.74045239766873949</c:v>
                </c:pt>
                <c:pt idx="1363">
                  <c:v>0.74470491285852103</c:v>
                </c:pt>
                <c:pt idx="1364">
                  <c:v>0.74470491285852103</c:v>
                </c:pt>
                <c:pt idx="1365">
                  <c:v>0.74470491285852103</c:v>
                </c:pt>
                <c:pt idx="1366">
                  <c:v>0.74470491285852103</c:v>
                </c:pt>
                <c:pt idx="1367">
                  <c:v>0.74470491285852103</c:v>
                </c:pt>
                <c:pt idx="1368">
                  <c:v>0.74470491285852103</c:v>
                </c:pt>
                <c:pt idx="1369">
                  <c:v>0.74470491285852103</c:v>
                </c:pt>
                <c:pt idx="1370">
                  <c:v>0.74470491285852103</c:v>
                </c:pt>
                <c:pt idx="1371">
                  <c:v>0.74470491285852103</c:v>
                </c:pt>
                <c:pt idx="1372">
                  <c:v>0.74470491285852103</c:v>
                </c:pt>
                <c:pt idx="1373">
                  <c:v>0.74470491285852103</c:v>
                </c:pt>
                <c:pt idx="1374">
                  <c:v>0.74470491285852103</c:v>
                </c:pt>
                <c:pt idx="1375">
                  <c:v>0.74470491285852103</c:v>
                </c:pt>
                <c:pt idx="1376">
                  <c:v>0.74470491285852103</c:v>
                </c:pt>
                <c:pt idx="1377">
                  <c:v>0.74470491285852103</c:v>
                </c:pt>
                <c:pt idx="1378">
                  <c:v>0.74470491285852103</c:v>
                </c:pt>
                <c:pt idx="1379">
                  <c:v>0.74470491285852103</c:v>
                </c:pt>
                <c:pt idx="1380">
                  <c:v>0.74470491285852103</c:v>
                </c:pt>
                <c:pt idx="1381">
                  <c:v>0.74470491285852103</c:v>
                </c:pt>
                <c:pt idx="1382">
                  <c:v>0.77186259410091684</c:v>
                </c:pt>
                <c:pt idx="1383">
                  <c:v>0.77186259410091684</c:v>
                </c:pt>
                <c:pt idx="1384">
                  <c:v>0.77186259410091684</c:v>
                </c:pt>
                <c:pt idx="1385">
                  <c:v>0.77186259410091684</c:v>
                </c:pt>
                <c:pt idx="1386">
                  <c:v>0.77186259410091684</c:v>
                </c:pt>
                <c:pt idx="1387">
                  <c:v>0.77186259410091684</c:v>
                </c:pt>
                <c:pt idx="1388">
                  <c:v>0.77186259410091684</c:v>
                </c:pt>
                <c:pt idx="1389">
                  <c:v>0.77186259410091684</c:v>
                </c:pt>
                <c:pt idx="1390">
                  <c:v>0.77186259410091684</c:v>
                </c:pt>
                <c:pt idx="1391">
                  <c:v>0.77186259410091684</c:v>
                </c:pt>
                <c:pt idx="1392">
                  <c:v>0.77186259410091684</c:v>
                </c:pt>
                <c:pt idx="1393">
                  <c:v>0.77186259410091684</c:v>
                </c:pt>
                <c:pt idx="1394">
                  <c:v>0.77186259410091684</c:v>
                </c:pt>
                <c:pt idx="1395">
                  <c:v>0.77186259410091684</c:v>
                </c:pt>
                <c:pt idx="1396">
                  <c:v>0.77186259410091684</c:v>
                </c:pt>
                <c:pt idx="1397">
                  <c:v>0.77186259410091684</c:v>
                </c:pt>
                <c:pt idx="1398">
                  <c:v>0.77186259410091684</c:v>
                </c:pt>
                <c:pt idx="1399">
                  <c:v>0.77186259410091684</c:v>
                </c:pt>
                <c:pt idx="1400">
                  <c:v>0.77186259410091684</c:v>
                </c:pt>
                <c:pt idx="1401">
                  <c:v>0.77186259410091684</c:v>
                </c:pt>
                <c:pt idx="1402">
                  <c:v>0.77186259410091684</c:v>
                </c:pt>
                <c:pt idx="1403">
                  <c:v>0.77186259410091684</c:v>
                </c:pt>
                <c:pt idx="1404">
                  <c:v>0.77186259410091684</c:v>
                </c:pt>
                <c:pt idx="1405">
                  <c:v>0.77186259410091684</c:v>
                </c:pt>
                <c:pt idx="1406">
                  <c:v>0.77186259410091684</c:v>
                </c:pt>
                <c:pt idx="1407">
                  <c:v>0.77186259410091684</c:v>
                </c:pt>
                <c:pt idx="1408">
                  <c:v>0.78401598923640281</c:v>
                </c:pt>
                <c:pt idx="1409">
                  <c:v>0.78401598923640281</c:v>
                </c:pt>
                <c:pt idx="1410">
                  <c:v>0.78401598923640281</c:v>
                </c:pt>
                <c:pt idx="1411">
                  <c:v>0.78401598923640281</c:v>
                </c:pt>
                <c:pt idx="1412">
                  <c:v>0.78401598923640281</c:v>
                </c:pt>
                <c:pt idx="1413">
                  <c:v>0.78401598923640281</c:v>
                </c:pt>
                <c:pt idx="1414">
                  <c:v>0.78401598923640281</c:v>
                </c:pt>
                <c:pt idx="1415">
                  <c:v>0.78401598923640281</c:v>
                </c:pt>
                <c:pt idx="1416">
                  <c:v>0.78401598923640281</c:v>
                </c:pt>
                <c:pt idx="1417">
                  <c:v>0.78401598923640281</c:v>
                </c:pt>
                <c:pt idx="1418">
                  <c:v>0.78401598923640281</c:v>
                </c:pt>
                <c:pt idx="1419">
                  <c:v>0.78401598923640281</c:v>
                </c:pt>
                <c:pt idx="1420">
                  <c:v>0.78401598923640281</c:v>
                </c:pt>
                <c:pt idx="1421">
                  <c:v>0.78401598923640281</c:v>
                </c:pt>
                <c:pt idx="1422">
                  <c:v>0.78401598923640281</c:v>
                </c:pt>
                <c:pt idx="1423">
                  <c:v>0.78401598923640281</c:v>
                </c:pt>
                <c:pt idx="1424">
                  <c:v>0.79155452256762537</c:v>
                </c:pt>
                <c:pt idx="1425">
                  <c:v>0.79155452256762537</c:v>
                </c:pt>
                <c:pt idx="1426">
                  <c:v>0.79155452256762537</c:v>
                </c:pt>
                <c:pt idx="1427">
                  <c:v>0.79155452256762537</c:v>
                </c:pt>
                <c:pt idx="1428">
                  <c:v>0.79155452256762537</c:v>
                </c:pt>
                <c:pt idx="1429">
                  <c:v>0.79155452256762537</c:v>
                </c:pt>
                <c:pt idx="1430">
                  <c:v>0.79155452256762537</c:v>
                </c:pt>
                <c:pt idx="1431">
                  <c:v>0.79155452256762537</c:v>
                </c:pt>
                <c:pt idx="1432">
                  <c:v>0.79155452256762537</c:v>
                </c:pt>
                <c:pt idx="1433">
                  <c:v>0.79155452256762537</c:v>
                </c:pt>
                <c:pt idx="1434">
                  <c:v>0.79155452256762537</c:v>
                </c:pt>
                <c:pt idx="1435">
                  <c:v>0.79155452256762537</c:v>
                </c:pt>
                <c:pt idx="1436">
                  <c:v>0.79303407465054454</c:v>
                </c:pt>
                <c:pt idx="1437">
                  <c:v>0.79303407465054454</c:v>
                </c:pt>
                <c:pt idx="1438">
                  <c:v>0.79303407465054454</c:v>
                </c:pt>
                <c:pt idx="1439">
                  <c:v>0.79303407465054454</c:v>
                </c:pt>
                <c:pt idx="1440">
                  <c:v>0.79303407465054454</c:v>
                </c:pt>
                <c:pt idx="1441">
                  <c:v>0.79303407465054454</c:v>
                </c:pt>
                <c:pt idx="1442">
                  <c:v>0.79303407465054454</c:v>
                </c:pt>
                <c:pt idx="1443">
                  <c:v>0.79303407465054454</c:v>
                </c:pt>
                <c:pt idx="1444">
                  <c:v>0.79325253602201107</c:v>
                </c:pt>
                <c:pt idx="1445">
                  <c:v>0.79325253602201107</c:v>
                </c:pt>
                <c:pt idx="1446">
                  <c:v>0.79325253602201107</c:v>
                </c:pt>
                <c:pt idx="1447">
                  <c:v>0.79325253602201107</c:v>
                </c:pt>
                <c:pt idx="1448">
                  <c:v>0.79325253602201107</c:v>
                </c:pt>
                <c:pt idx="1449">
                  <c:v>0.79325253602201107</c:v>
                </c:pt>
                <c:pt idx="1450">
                  <c:v>0.79325253602201107</c:v>
                </c:pt>
                <c:pt idx="1451">
                  <c:v>0.79325253602201107</c:v>
                </c:pt>
                <c:pt idx="1452">
                  <c:v>0.79325253602201107</c:v>
                </c:pt>
                <c:pt idx="1453">
                  <c:v>0.79325253602201107</c:v>
                </c:pt>
                <c:pt idx="1454">
                  <c:v>0.79325253602201107</c:v>
                </c:pt>
                <c:pt idx="1455">
                  <c:v>0.79325253602201107</c:v>
                </c:pt>
                <c:pt idx="1456">
                  <c:v>0.79325253602201107</c:v>
                </c:pt>
                <c:pt idx="1457">
                  <c:v>0.79325253602201107</c:v>
                </c:pt>
                <c:pt idx="1458">
                  <c:v>0.79325253602201107</c:v>
                </c:pt>
                <c:pt idx="1459">
                  <c:v>0.79325253602201107</c:v>
                </c:pt>
                <c:pt idx="1460">
                  <c:v>0.79325253602201107</c:v>
                </c:pt>
                <c:pt idx="1461">
                  <c:v>0.79325253602201107</c:v>
                </c:pt>
                <c:pt idx="1462">
                  <c:v>0.79325253602201107</c:v>
                </c:pt>
                <c:pt idx="1463">
                  <c:v>0.79325253602201107</c:v>
                </c:pt>
                <c:pt idx="1464">
                  <c:v>0.79325253602201107</c:v>
                </c:pt>
                <c:pt idx="1465">
                  <c:v>0.79325253602201107</c:v>
                </c:pt>
                <c:pt idx="1466">
                  <c:v>0.79325253602201107</c:v>
                </c:pt>
                <c:pt idx="1467">
                  <c:v>0.79325253602201107</c:v>
                </c:pt>
                <c:pt idx="1468">
                  <c:v>0.79325253602201107</c:v>
                </c:pt>
                <c:pt idx="1469">
                  <c:v>0.79325253602201107</c:v>
                </c:pt>
                <c:pt idx="1470">
                  <c:v>0.79325253602201107</c:v>
                </c:pt>
                <c:pt idx="1471">
                  <c:v>0.79325253602201107</c:v>
                </c:pt>
                <c:pt idx="1472">
                  <c:v>0.79325253602201107</c:v>
                </c:pt>
                <c:pt idx="1473">
                  <c:v>0.79325253602201107</c:v>
                </c:pt>
                <c:pt idx="1474">
                  <c:v>0.79325253602201107</c:v>
                </c:pt>
                <c:pt idx="1475">
                  <c:v>0.79325253602201107</c:v>
                </c:pt>
                <c:pt idx="1476">
                  <c:v>0.79325253602201107</c:v>
                </c:pt>
                <c:pt idx="1477">
                  <c:v>0.79325253602201107</c:v>
                </c:pt>
                <c:pt idx="1478">
                  <c:v>0.85898020084735727</c:v>
                </c:pt>
                <c:pt idx="1479">
                  <c:v>0.85898020084735727</c:v>
                </c:pt>
                <c:pt idx="1480">
                  <c:v>0.85898020084735727</c:v>
                </c:pt>
                <c:pt idx="1481">
                  <c:v>0.85898020084735727</c:v>
                </c:pt>
                <c:pt idx="1482">
                  <c:v>0.85898020084735727</c:v>
                </c:pt>
                <c:pt idx="1483">
                  <c:v>0.85898020084735727</c:v>
                </c:pt>
                <c:pt idx="1484">
                  <c:v>0.85898020084735727</c:v>
                </c:pt>
                <c:pt idx="1485">
                  <c:v>0.85898020084735727</c:v>
                </c:pt>
                <c:pt idx="1486">
                  <c:v>0.85898020084735727</c:v>
                </c:pt>
                <c:pt idx="1487">
                  <c:v>0.85898020084735727</c:v>
                </c:pt>
                <c:pt idx="1488">
                  <c:v>0.85898020084735727</c:v>
                </c:pt>
                <c:pt idx="1489">
                  <c:v>0.85898020084735727</c:v>
                </c:pt>
                <c:pt idx="1490">
                  <c:v>0.85898020084735727</c:v>
                </c:pt>
                <c:pt idx="1491">
                  <c:v>0.85898020084735727</c:v>
                </c:pt>
                <c:pt idx="1492">
                  <c:v>0.85898020084735727</c:v>
                </c:pt>
                <c:pt idx="1493">
                  <c:v>0.85898020084735727</c:v>
                </c:pt>
                <c:pt idx="1494">
                  <c:v>0.85898020084735727</c:v>
                </c:pt>
                <c:pt idx="1495">
                  <c:v>0.85898020084735727</c:v>
                </c:pt>
                <c:pt idx="1496">
                  <c:v>0.85898020084735727</c:v>
                </c:pt>
                <c:pt idx="1497">
                  <c:v>0.85898020084735727</c:v>
                </c:pt>
                <c:pt idx="1498">
                  <c:v>0.85898020084735727</c:v>
                </c:pt>
                <c:pt idx="1499">
                  <c:v>0.85898020084735727</c:v>
                </c:pt>
                <c:pt idx="1500">
                  <c:v>0.85898020084735727</c:v>
                </c:pt>
                <c:pt idx="1501">
                  <c:v>0.85898020084735727</c:v>
                </c:pt>
                <c:pt idx="1502">
                  <c:v>0.85898020084735727</c:v>
                </c:pt>
                <c:pt idx="1503">
                  <c:v>0.85898020084735727</c:v>
                </c:pt>
                <c:pt idx="1504">
                  <c:v>0.85898020084735727</c:v>
                </c:pt>
                <c:pt idx="1505">
                  <c:v>0.85898020084735727</c:v>
                </c:pt>
                <c:pt idx="1506">
                  <c:v>0.85898020084735727</c:v>
                </c:pt>
                <c:pt idx="1507">
                  <c:v>0.85898020084735727</c:v>
                </c:pt>
                <c:pt idx="1508">
                  <c:v>0.85898020084735727</c:v>
                </c:pt>
                <c:pt idx="1509">
                  <c:v>0.85898020084735727</c:v>
                </c:pt>
                <c:pt idx="1510">
                  <c:v>0.85898020084735727</c:v>
                </c:pt>
                <c:pt idx="1511">
                  <c:v>0.85898020084735727</c:v>
                </c:pt>
                <c:pt idx="1512">
                  <c:v>0.85898020084735727</c:v>
                </c:pt>
                <c:pt idx="1513">
                  <c:v>0.85898020084735727</c:v>
                </c:pt>
                <c:pt idx="1514">
                  <c:v>0.85898020084735727</c:v>
                </c:pt>
                <c:pt idx="1515">
                  <c:v>0.85898020084735727</c:v>
                </c:pt>
                <c:pt idx="1516">
                  <c:v>0.85898020084735727</c:v>
                </c:pt>
                <c:pt idx="1517">
                  <c:v>0.85898020084735727</c:v>
                </c:pt>
                <c:pt idx="1518">
                  <c:v>0.85898020084735727</c:v>
                </c:pt>
                <c:pt idx="1519">
                  <c:v>0.85898020084735727</c:v>
                </c:pt>
                <c:pt idx="1520">
                  <c:v>0.85898020084735727</c:v>
                </c:pt>
                <c:pt idx="1521">
                  <c:v>0.85898020084735727</c:v>
                </c:pt>
                <c:pt idx="1522">
                  <c:v>0.85898020084735727</c:v>
                </c:pt>
                <c:pt idx="1523">
                  <c:v>0.85898020084735727</c:v>
                </c:pt>
                <c:pt idx="1524">
                  <c:v>0.85898020084735727</c:v>
                </c:pt>
                <c:pt idx="1525">
                  <c:v>0.85898020084735727</c:v>
                </c:pt>
                <c:pt idx="1526">
                  <c:v>0.85898020084735727</c:v>
                </c:pt>
                <c:pt idx="1527">
                  <c:v>0.85898020084735727</c:v>
                </c:pt>
                <c:pt idx="1528">
                  <c:v>0.85898020084735727</c:v>
                </c:pt>
                <c:pt idx="1529">
                  <c:v>0.85898020084735727</c:v>
                </c:pt>
                <c:pt idx="1530">
                  <c:v>0.85898020084735727</c:v>
                </c:pt>
                <c:pt idx="1531">
                  <c:v>0.85898020084735727</c:v>
                </c:pt>
                <c:pt idx="1532">
                  <c:v>0.85898020084735727</c:v>
                </c:pt>
                <c:pt idx="1533">
                  <c:v>0.99905511842966421</c:v>
                </c:pt>
                <c:pt idx="1534">
                  <c:v>0.99905511842966421</c:v>
                </c:pt>
                <c:pt idx="1535">
                  <c:v>0.99905511842966421</c:v>
                </c:pt>
                <c:pt idx="1536">
                  <c:v>0.99905511842966421</c:v>
                </c:pt>
                <c:pt idx="1537">
                  <c:v>0.99905511842966421</c:v>
                </c:pt>
                <c:pt idx="1538">
                  <c:v>0.99905511842966421</c:v>
                </c:pt>
                <c:pt idx="1539">
                  <c:v>0.99905511842966421</c:v>
                </c:pt>
                <c:pt idx="1540">
                  <c:v>0.99905511842966421</c:v>
                </c:pt>
                <c:pt idx="1541">
                  <c:v>0.99905511842966421</c:v>
                </c:pt>
                <c:pt idx="1542">
                  <c:v>0.99905511842966421</c:v>
                </c:pt>
                <c:pt idx="1543">
                  <c:v>0.99905511842966421</c:v>
                </c:pt>
                <c:pt idx="1544">
                  <c:v>0.99905511842966421</c:v>
                </c:pt>
                <c:pt idx="1545">
                  <c:v>0.99905511842966421</c:v>
                </c:pt>
                <c:pt idx="1546">
                  <c:v>0.99905511842966421</c:v>
                </c:pt>
                <c:pt idx="1547">
                  <c:v>0.99905511842966421</c:v>
                </c:pt>
                <c:pt idx="1548">
                  <c:v>0.99905511842966421</c:v>
                </c:pt>
                <c:pt idx="1549">
                  <c:v>0.99905511842966421</c:v>
                </c:pt>
                <c:pt idx="1550">
                  <c:v>0.99905511842966421</c:v>
                </c:pt>
                <c:pt idx="1551">
                  <c:v>0.99905511842966421</c:v>
                </c:pt>
                <c:pt idx="1552">
                  <c:v>0.99905511842966421</c:v>
                </c:pt>
                <c:pt idx="1553">
                  <c:v>0.99905511842966421</c:v>
                </c:pt>
                <c:pt idx="1554">
                  <c:v>0.99905511842966421</c:v>
                </c:pt>
                <c:pt idx="1555">
                  <c:v>0.99905511842966421</c:v>
                </c:pt>
                <c:pt idx="1556">
                  <c:v>0.99905511842966421</c:v>
                </c:pt>
                <c:pt idx="1557">
                  <c:v>0.99905511842966421</c:v>
                </c:pt>
                <c:pt idx="1558">
                  <c:v>0.99905511842966421</c:v>
                </c:pt>
                <c:pt idx="1559">
                  <c:v>0.99905511842966421</c:v>
                </c:pt>
                <c:pt idx="1560">
                  <c:v>0.99905511842966421</c:v>
                </c:pt>
                <c:pt idx="1561">
                  <c:v>0.99905511842966421</c:v>
                </c:pt>
                <c:pt idx="1562">
                  <c:v>0.99905511842966421</c:v>
                </c:pt>
                <c:pt idx="1563">
                  <c:v>0.99905511842966421</c:v>
                </c:pt>
                <c:pt idx="1564">
                  <c:v>0.99905511842966421</c:v>
                </c:pt>
                <c:pt idx="1565">
                  <c:v>0.99905511842966421</c:v>
                </c:pt>
                <c:pt idx="1566">
                  <c:v>0.99905511842966421</c:v>
                </c:pt>
                <c:pt idx="1567">
                  <c:v>0.99905511842966421</c:v>
                </c:pt>
                <c:pt idx="1568">
                  <c:v>0.99905511842966421</c:v>
                </c:pt>
                <c:pt idx="1569">
                  <c:v>0.99905511842966421</c:v>
                </c:pt>
                <c:pt idx="1570">
                  <c:v>0.99905511842966421</c:v>
                </c:pt>
                <c:pt idx="1571">
                  <c:v>0.99905511842966421</c:v>
                </c:pt>
                <c:pt idx="1572">
                  <c:v>0.99905511842966421</c:v>
                </c:pt>
                <c:pt idx="1573">
                  <c:v>0.99905511842966421</c:v>
                </c:pt>
                <c:pt idx="1574">
                  <c:v>0.99905511842966421</c:v>
                </c:pt>
                <c:pt idx="1575">
                  <c:v>0.99905511842966421</c:v>
                </c:pt>
                <c:pt idx="1576">
                  <c:v>0.99905511842966421</c:v>
                </c:pt>
                <c:pt idx="1577">
                  <c:v>0.99905511842966421</c:v>
                </c:pt>
                <c:pt idx="1578">
                  <c:v>0.99905511842966421</c:v>
                </c:pt>
                <c:pt idx="1579">
                  <c:v>0.99905511842966421</c:v>
                </c:pt>
                <c:pt idx="1580">
                  <c:v>0.99905511842966421</c:v>
                </c:pt>
                <c:pt idx="1581">
                  <c:v>0.99905511842966421</c:v>
                </c:pt>
                <c:pt idx="1582">
                  <c:v>0.99905511842966421</c:v>
                </c:pt>
                <c:pt idx="1583">
                  <c:v>0.99905511842966421</c:v>
                </c:pt>
                <c:pt idx="1584">
                  <c:v>0.99905511842966421</c:v>
                </c:pt>
                <c:pt idx="1585">
                  <c:v>0.99905511842966421</c:v>
                </c:pt>
                <c:pt idx="1586">
                  <c:v>0.99905511842966421</c:v>
                </c:pt>
                <c:pt idx="1587">
                  <c:v>0.99905511842966421</c:v>
                </c:pt>
                <c:pt idx="1588">
                  <c:v>0.99905511842966421</c:v>
                </c:pt>
                <c:pt idx="1589">
                  <c:v>0.99905511842966421</c:v>
                </c:pt>
                <c:pt idx="1590">
                  <c:v>0.99905511842966421</c:v>
                </c:pt>
                <c:pt idx="1591">
                  <c:v>0.99905511842966421</c:v>
                </c:pt>
                <c:pt idx="1592">
                  <c:v>0.99905511842966421</c:v>
                </c:pt>
                <c:pt idx="1593">
                  <c:v>0.99905511842966421</c:v>
                </c:pt>
                <c:pt idx="1594">
                  <c:v>0.99905511842966421</c:v>
                </c:pt>
                <c:pt idx="1595">
                  <c:v>0.99905511842966421</c:v>
                </c:pt>
                <c:pt idx="1596">
                  <c:v>0.99905511842966421</c:v>
                </c:pt>
                <c:pt idx="1597">
                  <c:v>0.99905511842966421</c:v>
                </c:pt>
                <c:pt idx="1598">
                  <c:v>0.99905511842966421</c:v>
                </c:pt>
                <c:pt idx="1599">
                  <c:v>0.99905511842966421</c:v>
                </c:pt>
                <c:pt idx="1600">
                  <c:v>0.99905511842966421</c:v>
                </c:pt>
                <c:pt idx="1601">
                  <c:v>0.99905511842966421</c:v>
                </c:pt>
                <c:pt idx="1602">
                  <c:v>0.99905511842966421</c:v>
                </c:pt>
                <c:pt idx="1603">
                  <c:v>0.99905511842966421</c:v>
                </c:pt>
                <c:pt idx="1604">
                  <c:v>0.99905511842966421</c:v>
                </c:pt>
                <c:pt idx="1605">
                  <c:v>0.99905511842966421</c:v>
                </c:pt>
                <c:pt idx="1606">
                  <c:v>0.99905511842966421</c:v>
                </c:pt>
                <c:pt idx="1607">
                  <c:v>0.99905511842966421</c:v>
                </c:pt>
                <c:pt idx="1608">
                  <c:v>0.99905511842966421</c:v>
                </c:pt>
                <c:pt idx="1609">
                  <c:v>1.0270714426405694</c:v>
                </c:pt>
                <c:pt idx="1610">
                  <c:v>1.0270714426405694</c:v>
                </c:pt>
                <c:pt idx="1611">
                  <c:v>1.0270714426405694</c:v>
                </c:pt>
                <c:pt idx="1612">
                  <c:v>1.0270714426405694</c:v>
                </c:pt>
                <c:pt idx="1613">
                  <c:v>1.0270714426405694</c:v>
                </c:pt>
                <c:pt idx="1614">
                  <c:v>1.0270714426405694</c:v>
                </c:pt>
                <c:pt idx="1615">
                  <c:v>1.0270714426405694</c:v>
                </c:pt>
                <c:pt idx="1616">
                  <c:v>1.0270714426405694</c:v>
                </c:pt>
                <c:pt idx="1617">
                  <c:v>1.0270714426405694</c:v>
                </c:pt>
                <c:pt idx="1618">
                  <c:v>1.0270714426405694</c:v>
                </c:pt>
                <c:pt idx="1619">
                  <c:v>1.0270714426405694</c:v>
                </c:pt>
                <c:pt idx="1620">
                  <c:v>1.0270714426405694</c:v>
                </c:pt>
                <c:pt idx="1621">
                  <c:v>1.0270714426405694</c:v>
                </c:pt>
                <c:pt idx="1622">
                  <c:v>1.0270714426405694</c:v>
                </c:pt>
                <c:pt idx="1623">
                  <c:v>1.0270714426405694</c:v>
                </c:pt>
                <c:pt idx="1624">
                  <c:v>1.0270714426405694</c:v>
                </c:pt>
                <c:pt idx="1625">
                  <c:v>1.0270714426405694</c:v>
                </c:pt>
                <c:pt idx="1626">
                  <c:v>1.0270714426405694</c:v>
                </c:pt>
                <c:pt idx="1627">
                  <c:v>1.0270714426405694</c:v>
                </c:pt>
                <c:pt idx="1628">
                  <c:v>1.0270714426405694</c:v>
                </c:pt>
                <c:pt idx="1629">
                  <c:v>1.0270714426405694</c:v>
                </c:pt>
                <c:pt idx="1630">
                  <c:v>1.0270714426405694</c:v>
                </c:pt>
                <c:pt idx="1631">
                  <c:v>1.0270714426405694</c:v>
                </c:pt>
                <c:pt idx="1632">
                  <c:v>1.0270714426405694</c:v>
                </c:pt>
                <c:pt idx="1633">
                  <c:v>1.0270714426405694</c:v>
                </c:pt>
                <c:pt idx="1634">
                  <c:v>1.0270714426405694</c:v>
                </c:pt>
                <c:pt idx="1635">
                  <c:v>1.0270714426405694</c:v>
                </c:pt>
                <c:pt idx="1636">
                  <c:v>1.0270714426405694</c:v>
                </c:pt>
                <c:pt idx="1637">
                  <c:v>1.0270714426405694</c:v>
                </c:pt>
                <c:pt idx="1638">
                  <c:v>1.0270714426405694</c:v>
                </c:pt>
                <c:pt idx="1639">
                  <c:v>1.0270714426405694</c:v>
                </c:pt>
                <c:pt idx="1640">
                  <c:v>1.0270714426405694</c:v>
                </c:pt>
                <c:pt idx="1641">
                  <c:v>1.0270714426405694</c:v>
                </c:pt>
                <c:pt idx="1642">
                  <c:v>1.0908641980914575</c:v>
                </c:pt>
                <c:pt idx="1643">
                  <c:v>1.0908641980914575</c:v>
                </c:pt>
                <c:pt idx="1644">
                  <c:v>1.0908641980914575</c:v>
                </c:pt>
                <c:pt idx="1645">
                  <c:v>1.0908641980914575</c:v>
                </c:pt>
                <c:pt idx="1646">
                  <c:v>1.0908641980914575</c:v>
                </c:pt>
                <c:pt idx="1647">
                  <c:v>1.0908641980914575</c:v>
                </c:pt>
                <c:pt idx="1648">
                  <c:v>1.0908641980914575</c:v>
                </c:pt>
                <c:pt idx="1649">
                  <c:v>1.0908641980914575</c:v>
                </c:pt>
                <c:pt idx="1650">
                  <c:v>1.0908641980914575</c:v>
                </c:pt>
                <c:pt idx="1651">
                  <c:v>1.0908641980914575</c:v>
                </c:pt>
                <c:pt idx="1652">
                  <c:v>1.0908641980914575</c:v>
                </c:pt>
                <c:pt idx="1653">
                  <c:v>1.0908641980914575</c:v>
                </c:pt>
                <c:pt idx="1654">
                  <c:v>1.0908641980914575</c:v>
                </c:pt>
                <c:pt idx="1655">
                  <c:v>1.0908641980914575</c:v>
                </c:pt>
                <c:pt idx="1656">
                  <c:v>1.0908641980914575</c:v>
                </c:pt>
                <c:pt idx="1657">
                  <c:v>1.0908641980914575</c:v>
                </c:pt>
                <c:pt idx="1658">
                  <c:v>1.0908641980914575</c:v>
                </c:pt>
                <c:pt idx="1659">
                  <c:v>1.0908641980914575</c:v>
                </c:pt>
                <c:pt idx="1660">
                  <c:v>1.0908641980914575</c:v>
                </c:pt>
                <c:pt idx="1661">
                  <c:v>1.0908641980914575</c:v>
                </c:pt>
                <c:pt idx="1662">
                  <c:v>1.0908641980914575</c:v>
                </c:pt>
                <c:pt idx="1663">
                  <c:v>1.0908641980914575</c:v>
                </c:pt>
                <c:pt idx="1664">
                  <c:v>1.0908641980914575</c:v>
                </c:pt>
                <c:pt idx="1665">
                  <c:v>1.0908641980914575</c:v>
                </c:pt>
                <c:pt idx="1666">
                  <c:v>1.0908641980914575</c:v>
                </c:pt>
                <c:pt idx="1667">
                  <c:v>1.0908641980914575</c:v>
                </c:pt>
                <c:pt idx="1668">
                  <c:v>1.0908641980914575</c:v>
                </c:pt>
                <c:pt idx="1669">
                  <c:v>1.0908641980914575</c:v>
                </c:pt>
                <c:pt idx="1670">
                  <c:v>1.0908641980914575</c:v>
                </c:pt>
                <c:pt idx="1671">
                  <c:v>1.0908641980914575</c:v>
                </c:pt>
                <c:pt idx="1672">
                  <c:v>1.0908641980914575</c:v>
                </c:pt>
                <c:pt idx="1673">
                  <c:v>1.0908641980914575</c:v>
                </c:pt>
                <c:pt idx="1674">
                  <c:v>1.0908641980914575</c:v>
                </c:pt>
                <c:pt idx="1675">
                  <c:v>1.0908641980914575</c:v>
                </c:pt>
                <c:pt idx="1676">
                  <c:v>1.0908641980914575</c:v>
                </c:pt>
                <c:pt idx="1677">
                  <c:v>1.0908641980914575</c:v>
                </c:pt>
                <c:pt idx="1678">
                  <c:v>1.0908641980914575</c:v>
                </c:pt>
                <c:pt idx="1679">
                  <c:v>1.0908641980914575</c:v>
                </c:pt>
                <c:pt idx="1680">
                  <c:v>1.0908641980914575</c:v>
                </c:pt>
                <c:pt idx="1681">
                  <c:v>1.0908641980914575</c:v>
                </c:pt>
                <c:pt idx="1682">
                  <c:v>1.0908641980914575</c:v>
                </c:pt>
                <c:pt idx="1683">
                  <c:v>1.0999928907972347</c:v>
                </c:pt>
                <c:pt idx="1684">
                  <c:v>1.0999928907972347</c:v>
                </c:pt>
                <c:pt idx="1685">
                  <c:v>1.0999928907972347</c:v>
                </c:pt>
                <c:pt idx="1686">
                  <c:v>1.0999928907972347</c:v>
                </c:pt>
                <c:pt idx="1687">
                  <c:v>1.0999928907972347</c:v>
                </c:pt>
                <c:pt idx="1688">
                  <c:v>1.0999928907972347</c:v>
                </c:pt>
                <c:pt idx="1689">
                  <c:v>1.0999928907972347</c:v>
                </c:pt>
                <c:pt idx="1690">
                  <c:v>1.0999928907972347</c:v>
                </c:pt>
                <c:pt idx="1691">
                  <c:v>1.0999928907972347</c:v>
                </c:pt>
                <c:pt idx="1692">
                  <c:v>1.0999928907972347</c:v>
                </c:pt>
                <c:pt idx="1693">
                  <c:v>1.0999928907972347</c:v>
                </c:pt>
                <c:pt idx="1694">
                  <c:v>1.0999928907972347</c:v>
                </c:pt>
                <c:pt idx="1695">
                  <c:v>1.0999928907972347</c:v>
                </c:pt>
                <c:pt idx="1696">
                  <c:v>1.0999928907972347</c:v>
                </c:pt>
                <c:pt idx="1697">
                  <c:v>1.0999928907972347</c:v>
                </c:pt>
                <c:pt idx="1698">
                  <c:v>1.0999928907972347</c:v>
                </c:pt>
                <c:pt idx="1699">
                  <c:v>1.0999928907972347</c:v>
                </c:pt>
                <c:pt idx="1700">
                  <c:v>1.0999928907972347</c:v>
                </c:pt>
                <c:pt idx="1701">
                  <c:v>1.0999928907972347</c:v>
                </c:pt>
                <c:pt idx="1702">
                  <c:v>1.0999928907972347</c:v>
                </c:pt>
                <c:pt idx="1703">
                  <c:v>1.0999928907972347</c:v>
                </c:pt>
                <c:pt idx="1704">
                  <c:v>1.0999928907972347</c:v>
                </c:pt>
                <c:pt idx="1705">
                  <c:v>1.0999928907972347</c:v>
                </c:pt>
                <c:pt idx="1706">
                  <c:v>1.0999928907972347</c:v>
                </c:pt>
                <c:pt idx="1707">
                  <c:v>1.0999928907972347</c:v>
                </c:pt>
                <c:pt idx="1708">
                  <c:v>1.0999928907972347</c:v>
                </c:pt>
                <c:pt idx="1709">
                  <c:v>1.0999928907972347</c:v>
                </c:pt>
                <c:pt idx="1710">
                  <c:v>1.1141994637099237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E06-4755-9F98-B86939B6E1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103999"/>
        <c:axId val="250113151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valAx>
        <c:axId val="2501131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03999"/>
        <c:crosses val="max"/>
        <c:crossBetween val="midCat"/>
      </c:valAx>
      <c:valAx>
        <c:axId val="250103999"/>
        <c:scaling>
          <c:orientation val="minMax"/>
        </c:scaling>
        <c:delete val="1"/>
        <c:axPos val="b"/>
        <c:majorTickMark val="out"/>
        <c:minorTickMark val="none"/>
        <c:tickLblPos val="nextTo"/>
        <c:crossAx val="2501131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3870122965819222E-2"/>
          <c:y val="9.0575897627917276E-2"/>
          <c:w val="0.53891753158219169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Energy (Kw/h) and Vehicle speed over Wltp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1364715098392E-2"/>
          <c:y val="8.6704875811169937E-2"/>
          <c:w val="0.8475783378953744"/>
          <c:h val="0.77360216390939496"/>
        </c:manualLayout>
      </c:layout>
      <c:scatterChart>
        <c:scatterStyle val="lineMarker"/>
        <c:varyColors val="0"/>
        <c:ser>
          <c:idx val="0"/>
          <c:order val="0"/>
          <c:tx>
            <c:v>M/s</c:v>
          </c:tx>
          <c:spPr>
            <a:ln w="19050" cap="rnd">
              <a:solidFill>
                <a:schemeClr val="accent1">
                  <a:alpha val="52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62-49A4-951A-FD17930044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222591"/>
        <c:axId val="302221343"/>
      </c:scatterChart>
      <c:scatterChart>
        <c:scatterStyle val="lineMarker"/>
        <c:varyColors val="0"/>
        <c:ser>
          <c:idx val="1"/>
          <c:order val="1"/>
          <c:tx>
            <c:v>Braking energy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1334"/>
              <c:layout>
                <c:manualLayout>
                  <c:x val="2.7261340735634042E-2"/>
                  <c:y val="0.1504132035643647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2462-49A4-951A-FD17930044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ysClr val="windowText" lastClr="000000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WLTC_class_3!$BF$8:$BF$1780</c:f>
              <c:numCache>
                <c:formatCode>General</c:formatCode>
                <c:ptCount val="17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1.0716815129188377E-3</c:v>
                </c:pt>
                <c:pt idx="36">
                  <c:v>2.0854406116754681E-2</c:v>
                </c:pt>
                <c:pt idx="37">
                  <c:v>2.0854406116754681E-2</c:v>
                </c:pt>
                <c:pt idx="38">
                  <c:v>2.0854406116754681E-2</c:v>
                </c:pt>
                <c:pt idx="39">
                  <c:v>2.0854406116754681E-2</c:v>
                </c:pt>
                <c:pt idx="40">
                  <c:v>2.0854406116754681E-2</c:v>
                </c:pt>
                <c:pt idx="41">
                  <c:v>2.0854406116754681E-2</c:v>
                </c:pt>
                <c:pt idx="42">
                  <c:v>2.0854406116754681E-2</c:v>
                </c:pt>
                <c:pt idx="43">
                  <c:v>2.0854406116754681E-2</c:v>
                </c:pt>
                <c:pt idx="44">
                  <c:v>2.0854406116754681E-2</c:v>
                </c:pt>
                <c:pt idx="45">
                  <c:v>2.0854406116754681E-2</c:v>
                </c:pt>
                <c:pt idx="46">
                  <c:v>2.0854406116754681E-2</c:v>
                </c:pt>
                <c:pt idx="47">
                  <c:v>2.0854406116754681E-2</c:v>
                </c:pt>
                <c:pt idx="48">
                  <c:v>2.0854406116754681E-2</c:v>
                </c:pt>
                <c:pt idx="49">
                  <c:v>2.0854406116754681E-2</c:v>
                </c:pt>
                <c:pt idx="50">
                  <c:v>2.0854406116754681E-2</c:v>
                </c:pt>
                <c:pt idx="51">
                  <c:v>2.0854406116754681E-2</c:v>
                </c:pt>
                <c:pt idx="52">
                  <c:v>2.0854406116754681E-2</c:v>
                </c:pt>
                <c:pt idx="53">
                  <c:v>2.0854406116754681E-2</c:v>
                </c:pt>
                <c:pt idx="54">
                  <c:v>2.0854406116754681E-2</c:v>
                </c:pt>
                <c:pt idx="55">
                  <c:v>2.0854406116754681E-2</c:v>
                </c:pt>
                <c:pt idx="56">
                  <c:v>2.0854406116754681E-2</c:v>
                </c:pt>
                <c:pt idx="57">
                  <c:v>2.0854406116754681E-2</c:v>
                </c:pt>
                <c:pt idx="58">
                  <c:v>2.0854406116754681E-2</c:v>
                </c:pt>
                <c:pt idx="59">
                  <c:v>2.0854406116754681E-2</c:v>
                </c:pt>
                <c:pt idx="60">
                  <c:v>2.0854406116754681E-2</c:v>
                </c:pt>
                <c:pt idx="61">
                  <c:v>2.0854406116754681E-2</c:v>
                </c:pt>
                <c:pt idx="62">
                  <c:v>2.0854406116754681E-2</c:v>
                </c:pt>
                <c:pt idx="63">
                  <c:v>2.0854406116754681E-2</c:v>
                </c:pt>
                <c:pt idx="64">
                  <c:v>2.0854406116754681E-2</c:v>
                </c:pt>
                <c:pt idx="65">
                  <c:v>2.0854406116754681E-2</c:v>
                </c:pt>
                <c:pt idx="66">
                  <c:v>2.0854406116754681E-2</c:v>
                </c:pt>
                <c:pt idx="67">
                  <c:v>2.0854406116754681E-2</c:v>
                </c:pt>
                <c:pt idx="68">
                  <c:v>2.0854406116754681E-2</c:v>
                </c:pt>
                <c:pt idx="69">
                  <c:v>2.0854406116754681E-2</c:v>
                </c:pt>
                <c:pt idx="70">
                  <c:v>2.0854406116754681E-2</c:v>
                </c:pt>
                <c:pt idx="71">
                  <c:v>2.0854406116754681E-2</c:v>
                </c:pt>
                <c:pt idx="72">
                  <c:v>2.0854406116754681E-2</c:v>
                </c:pt>
                <c:pt idx="73">
                  <c:v>2.0854406116754681E-2</c:v>
                </c:pt>
                <c:pt idx="74">
                  <c:v>2.0854406116754681E-2</c:v>
                </c:pt>
                <c:pt idx="75">
                  <c:v>2.0854406116754681E-2</c:v>
                </c:pt>
                <c:pt idx="76">
                  <c:v>2.0854406116754681E-2</c:v>
                </c:pt>
                <c:pt idx="77">
                  <c:v>2.0854406116754681E-2</c:v>
                </c:pt>
                <c:pt idx="78">
                  <c:v>2.0854406116754681E-2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3.953135706638624E-2</c:v>
                </c:pt>
                <c:pt idx="138">
                  <c:v>3.953135706638624E-2</c:v>
                </c:pt>
                <c:pt idx="139">
                  <c:v>3.953135706638624E-2</c:v>
                </c:pt>
                <c:pt idx="140">
                  <c:v>3.953135706638624E-2</c:v>
                </c:pt>
                <c:pt idx="141">
                  <c:v>3.953135706638624E-2</c:v>
                </c:pt>
                <c:pt idx="142">
                  <c:v>3.953135706638624E-2</c:v>
                </c:pt>
                <c:pt idx="143">
                  <c:v>3.953135706638624E-2</c:v>
                </c:pt>
                <c:pt idx="144">
                  <c:v>3.953135706638624E-2</c:v>
                </c:pt>
                <c:pt idx="145">
                  <c:v>3.953135706638624E-2</c:v>
                </c:pt>
                <c:pt idx="146">
                  <c:v>3.953135706638624E-2</c:v>
                </c:pt>
                <c:pt idx="147">
                  <c:v>3.953135706638624E-2</c:v>
                </c:pt>
                <c:pt idx="148">
                  <c:v>3.953135706638624E-2</c:v>
                </c:pt>
                <c:pt idx="149">
                  <c:v>3.953135706638624E-2</c:v>
                </c:pt>
                <c:pt idx="150">
                  <c:v>4.8437877550003526E-2</c:v>
                </c:pt>
                <c:pt idx="151">
                  <c:v>4.8437877550003526E-2</c:v>
                </c:pt>
                <c:pt idx="152">
                  <c:v>4.8437877550003526E-2</c:v>
                </c:pt>
                <c:pt idx="153">
                  <c:v>4.8437877550003526E-2</c:v>
                </c:pt>
                <c:pt idx="154">
                  <c:v>4.8437877550003526E-2</c:v>
                </c:pt>
                <c:pt idx="155">
                  <c:v>4.8437877550003526E-2</c:v>
                </c:pt>
                <c:pt idx="156">
                  <c:v>4.8437877550003526E-2</c:v>
                </c:pt>
                <c:pt idx="157">
                  <c:v>4.8437877550003526E-2</c:v>
                </c:pt>
                <c:pt idx="158">
                  <c:v>4.8437877550003526E-2</c:v>
                </c:pt>
                <c:pt idx="159">
                  <c:v>4.8437877550003526E-2</c:v>
                </c:pt>
                <c:pt idx="160">
                  <c:v>4.8437877550003526E-2</c:v>
                </c:pt>
                <c:pt idx="161">
                  <c:v>4.8437877550003526E-2</c:v>
                </c:pt>
                <c:pt idx="162">
                  <c:v>4.8437877550003526E-2</c:v>
                </c:pt>
                <c:pt idx="163">
                  <c:v>4.8437877550003526E-2</c:v>
                </c:pt>
                <c:pt idx="164">
                  <c:v>4.8437877550003526E-2</c:v>
                </c:pt>
                <c:pt idx="165">
                  <c:v>4.8437877550003526E-2</c:v>
                </c:pt>
                <c:pt idx="166">
                  <c:v>4.8437877550003526E-2</c:v>
                </c:pt>
                <c:pt idx="167">
                  <c:v>4.8437877550003526E-2</c:v>
                </c:pt>
                <c:pt idx="168">
                  <c:v>4.8437877550003526E-2</c:v>
                </c:pt>
                <c:pt idx="169">
                  <c:v>4.8437877550003526E-2</c:v>
                </c:pt>
                <c:pt idx="170">
                  <c:v>5.8181733536858578E-2</c:v>
                </c:pt>
                <c:pt idx="171">
                  <c:v>5.8181733536858578E-2</c:v>
                </c:pt>
                <c:pt idx="172">
                  <c:v>5.8181733536858578E-2</c:v>
                </c:pt>
                <c:pt idx="173">
                  <c:v>5.8181733536858578E-2</c:v>
                </c:pt>
                <c:pt idx="174">
                  <c:v>5.8181733536858578E-2</c:v>
                </c:pt>
                <c:pt idx="175">
                  <c:v>5.8181733536858578E-2</c:v>
                </c:pt>
                <c:pt idx="176">
                  <c:v>5.8181733536858578E-2</c:v>
                </c:pt>
                <c:pt idx="177">
                  <c:v>5.8181733536858578E-2</c:v>
                </c:pt>
                <c:pt idx="178">
                  <c:v>5.8181733536858578E-2</c:v>
                </c:pt>
                <c:pt idx="179">
                  <c:v>5.8181733536858578E-2</c:v>
                </c:pt>
                <c:pt idx="180">
                  <c:v>6.6946044645515679E-2</c:v>
                </c:pt>
                <c:pt idx="181">
                  <c:v>6.6946044645515679E-2</c:v>
                </c:pt>
                <c:pt idx="182">
                  <c:v>6.6946044645515679E-2</c:v>
                </c:pt>
                <c:pt idx="183">
                  <c:v>6.6946044645515679E-2</c:v>
                </c:pt>
                <c:pt idx="184">
                  <c:v>6.6946044645515679E-2</c:v>
                </c:pt>
                <c:pt idx="185">
                  <c:v>6.6946044645515679E-2</c:v>
                </c:pt>
                <c:pt idx="186">
                  <c:v>6.6946044645515679E-2</c:v>
                </c:pt>
                <c:pt idx="187">
                  <c:v>6.6946044645515679E-2</c:v>
                </c:pt>
                <c:pt idx="188">
                  <c:v>6.6946044645515679E-2</c:v>
                </c:pt>
                <c:pt idx="189">
                  <c:v>6.6946044645515679E-2</c:v>
                </c:pt>
                <c:pt idx="190">
                  <c:v>6.6946044645515679E-2</c:v>
                </c:pt>
                <c:pt idx="191">
                  <c:v>6.6946044645515679E-2</c:v>
                </c:pt>
                <c:pt idx="192">
                  <c:v>6.6946044645515679E-2</c:v>
                </c:pt>
                <c:pt idx="193">
                  <c:v>6.6946044645515679E-2</c:v>
                </c:pt>
                <c:pt idx="194">
                  <c:v>6.6946044645515679E-2</c:v>
                </c:pt>
                <c:pt idx="195">
                  <c:v>6.6946044645515679E-2</c:v>
                </c:pt>
                <c:pt idx="196">
                  <c:v>6.6946044645515679E-2</c:v>
                </c:pt>
                <c:pt idx="197">
                  <c:v>6.6946044645515679E-2</c:v>
                </c:pt>
                <c:pt idx="198">
                  <c:v>6.6946044645515679E-2</c:v>
                </c:pt>
                <c:pt idx="199">
                  <c:v>6.6946044645515679E-2</c:v>
                </c:pt>
                <c:pt idx="200">
                  <c:v>6.6946044645515679E-2</c:v>
                </c:pt>
                <c:pt idx="201">
                  <c:v>6.6946044645515679E-2</c:v>
                </c:pt>
                <c:pt idx="202">
                  <c:v>6.6946044645515679E-2</c:v>
                </c:pt>
                <c:pt idx="203">
                  <c:v>6.6946044645515679E-2</c:v>
                </c:pt>
                <c:pt idx="204">
                  <c:v>6.6946044645515679E-2</c:v>
                </c:pt>
                <c:pt idx="205">
                  <c:v>6.6946044645515679E-2</c:v>
                </c:pt>
                <c:pt idx="206">
                  <c:v>6.6946044645515679E-2</c:v>
                </c:pt>
                <c:pt idx="207">
                  <c:v>6.6946044645515679E-2</c:v>
                </c:pt>
                <c:pt idx="208">
                  <c:v>6.6946044645515679E-2</c:v>
                </c:pt>
                <c:pt idx="209">
                  <c:v>6.6946044645515679E-2</c:v>
                </c:pt>
                <c:pt idx="210">
                  <c:v>6.6946044645515679E-2</c:v>
                </c:pt>
                <c:pt idx="211">
                  <c:v>6.6946044645515679E-2</c:v>
                </c:pt>
                <c:pt idx="212">
                  <c:v>6.6946044645515679E-2</c:v>
                </c:pt>
                <c:pt idx="213">
                  <c:v>6.6946044645515679E-2</c:v>
                </c:pt>
                <c:pt idx="214">
                  <c:v>6.6946044645515679E-2</c:v>
                </c:pt>
                <c:pt idx="215">
                  <c:v>6.6946044645515679E-2</c:v>
                </c:pt>
                <c:pt idx="216">
                  <c:v>6.6946044645515679E-2</c:v>
                </c:pt>
                <c:pt idx="217">
                  <c:v>6.6946044645515679E-2</c:v>
                </c:pt>
                <c:pt idx="218">
                  <c:v>6.6946044645515679E-2</c:v>
                </c:pt>
                <c:pt idx="219">
                  <c:v>6.6946044645515679E-2</c:v>
                </c:pt>
                <c:pt idx="220">
                  <c:v>6.6946044645515679E-2</c:v>
                </c:pt>
                <c:pt idx="221">
                  <c:v>6.6946044645515679E-2</c:v>
                </c:pt>
                <c:pt idx="222">
                  <c:v>6.6946044645515679E-2</c:v>
                </c:pt>
                <c:pt idx="223">
                  <c:v>6.6946044645515679E-2</c:v>
                </c:pt>
                <c:pt idx="224">
                  <c:v>6.6946044645515679E-2</c:v>
                </c:pt>
                <c:pt idx="225">
                  <c:v>6.6946044645515679E-2</c:v>
                </c:pt>
                <c:pt idx="226">
                  <c:v>6.6946044645515679E-2</c:v>
                </c:pt>
                <c:pt idx="227">
                  <c:v>6.6946044645515679E-2</c:v>
                </c:pt>
                <c:pt idx="228">
                  <c:v>6.6946044645515679E-2</c:v>
                </c:pt>
                <c:pt idx="229">
                  <c:v>6.6946044645515679E-2</c:v>
                </c:pt>
                <c:pt idx="230">
                  <c:v>6.6946044645515679E-2</c:v>
                </c:pt>
                <c:pt idx="231">
                  <c:v>0.10264203421885416</c:v>
                </c:pt>
                <c:pt idx="232">
                  <c:v>0.10264203421885416</c:v>
                </c:pt>
                <c:pt idx="233">
                  <c:v>0.10264203421885416</c:v>
                </c:pt>
                <c:pt idx="234">
                  <c:v>0.10264203421885416</c:v>
                </c:pt>
                <c:pt idx="235">
                  <c:v>0.10264203421885416</c:v>
                </c:pt>
                <c:pt idx="236">
                  <c:v>0.10264203421885416</c:v>
                </c:pt>
                <c:pt idx="237">
                  <c:v>0.10264203421885416</c:v>
                </c:pt>
                <c:pt idx="238">
                  <c:v>0.10264203421885416</c:v>
                </c:pt>
                <c:pt idx="239">
                  <c:v>0.10264203421885416</c:v>
                </c:pt>
                <c:pt idx="240">
                  <c:v>0.10264203421885416</c:v>
                </c:pt>
                <c:pt idx="241">
                  <c:v>0.10264203421885416</c:v>
                </c:pt>
                <c:pt idx="242">
                  <c:v>0.10264203421885416</c:v>
                </c:pt>
                <c:pt idx="243">
                  <c:v>0.10264203421885416</c:v>
                </c:pt>
                <c:pt idx="244">
                  <c:v>0.10264203421885416</c:v>
                </c:pt>
                <c:pt idx="245">
                  <c:v>0.10264203421885416</c:v>
                </c:pt>
                <c:pt idx="246">
                  <c:v>0.10264203421885416</c:v>
                </c:pt>
                <c:pt idx="247">
                  <c:v>0.10264203421885416</c:v>
                </c:pt>
                <c:pt idx="248">
                  <c:v>0.10264203421885416</c:v>
                </c:pt>
                <c:pt idx="249">
                  <c:v>0.10264203421885416</c:v>
                </c:pt>
                <c:pt idx="250">
                  <c:v>0.10264203421885416</c:v>
                </c:pt>
                <c:pt idx="251">
                  <c:v>0.10264203421885416</c:v>
                </c:pt>
                <c:pt idx="252">
                  <c:v>0.10264203421885416</c:v>
                </c:pt>
                <c:pt idx="253">
                  <c:v>0.10264203421885416</c:v>
                </c:pt>
                <c:pt idx="254">
                  <c:v>0.10264203421885416</c:v>
                </c:pt>
                <c:pt idx="255">
                  <c:v>0.10264203421885416</c:v>
                </c:pt>
                <c:pt idx="256">
                  <c:v>0.10264203421885416</c:v>
                </c:pt>
                <c:pt idx="257">
                  <c:v>0.10264203421885416</c:v>
                </c:pt>
                <c:pt idx="258">
                  <c:v>0.10264203421885416</c:v>
                </c:pt>
                <c:pt idx="259">
                  <c:v>0.10264203421885416</c:v>
                </c:pt>
                <c:pt idx="260">
                  <c:v>0.10264203421885416</c:v>
                </c:pt>
                <c:pt idx="261">
                  <c:v>0.10264203421885416</c:v>
                </c:pt>
                <c:pt idx="262">
                  <c:v>0.10264203421885416</c:v>
                </c:pt>
                <c:pt idx="263">
                  <c:v>0.10264203421885416</c:v>
                </c:pt>
                <c:pt idx="264">
                  <c:v>0.10264203421885416</c:v>
                </c:pt>
                <c:pt idx="265">
                  <c:v>0.10264203421885416</c:v>
                </c:pt>
                <c:pt idx="266">
                  <c:v>0.10264203421885416</c:v>
                </c:pt>
                <c:pt idx="267">
                  <c:v>0.10264203421885416</c:v>
                </c:pt>
                <c:pt idx="268">
                  <c:v>0.10264203421885416</c:v>
                </c:pt>
                <c:pt idx="269">
                  <c:v>0.10264203421885416</c:v>
                </c:pt>
                <c:pt idx="270">
                  <c:v>0.10264203421885416</c:v>
                </c:pt>
                <c:pt idx="271">
                  <c:v>0.12308714567146285</c:v>
                </c:pt>
                <c:pt idx="272">
                  <c:v>0.12308714567146285</c:v>
                </c:pt>
                <c:pt idx="273">
                  <c:v>0.12308714567146285</c:v>
                </c:pt>
                <c:pt idx="274">
                  <c:v>0.12308714567146285</c:v>
                </c:pt>
                <c:pt idx="275">
                  <c:v>0.12308714567146285</c:v>
                </c:pt>
                <c:pt idx="276">
                  <c:v>0.12308714567146285</c:v>
                </c:pt>
                <c:pt idx="277">
                  <c:v>0.12308714567146285</c:v>
                </c:pt>
                <c:pt idx="278">
                  <c:v>0.12308714567146285</c:v>
                </c:pt>
                <c:pt idx="279">
                  <c:v>0.12308714567146285</c:v>
                </c:pt>
                <c:pt idx="280">
                  <c:v>0.12308714567146285</c:v>
                </c:pt>
                <c:pt idx="281">
                  <c:v>0.12308714567146285</c:v>
                </c:pt>
                <c:pt idx="282">
                  <c:v>0.12308714567146285</c:v>
                </c:pt>
                <c:pt idx="283">
                  <c:v>0.12308714567146285</c:v>
                </c:pt>
                <c:pt idx="284">
                  <c:v>0.12308714567146285</c:v>
                </c:pt>
                <c:pt idx="285">
                  <c:v>0.12308714567146285</c:v>
                </c:pt>
                <c:pt idx="286">
                  <c:v>0.12308714567146285</c:v>
                </c:pt>
                <c:pt idx="287">
                  <c:v>0.12308714567146285</c:v>
                </c:pt>
                <c:pt idx="288">
                  <c:v>0.12308714567146285</c:v>
                </c:pt>
                <c:pt idx="289">
                  <c:v>0.12308714567146285</c:v>
                </c:pt>
                <c:pt idx="290">
                  <c:v>0.12308714567146285</c:v>
                </c:pt>
                <c:pt idx="291">
                  <c:v>0.12666811659059909</c:v>
                </c:pt>
                <c:pt idx="292">
                  <c:v>0.12666811659059909</c:v>
                </c:pt>
                <c:pt idx="293">
                  <c:v>0.12666811659059909</c:v>
                </c:pt>
                <c:pt idx="294">
                  <c:v>0.12666811659059909</c:v>
                </c:pt>
                <c:pt idx="295">
                  <c:v>0.12666811659059909</c:v>
                </c:pt>
                <c:pt idx="296">
                  <c:v>0.12666811659059909</c:v>
                </c:pt>
                <c:pt idx="297">
                  <c:v>0.12666811659059909</c:v>
                </c:pt>
                <c:pt idx="298">
                  <c:v>0.12666811659059909</c:v>
                </c:pt>
                <c:pt idx="299">
                  <c:v>0.12666811659059909</c:v>
                </c:pt>
                <c:pt idx="300">
                  <c:v>0.15100172075045235</c:v>
                </c:pt>
                <c:pt idx="301">
                  <c:v>0.15100172075045235</c:v>
                </c:pt>
                <c:pt idx="302">
                  <c:v>0.15100172075045235</c:v>
                </c:pt>
                <c:pt idx="303">
                  <c:v>0.15100172075045235</c:v>
                </c:pt>
                <c:pt idx="304">
                  <c:v>0.15100172075045235</c:v>
                </c:pt>
                <c:pt idx="305">
                  <c:v>0.15100172075045235</c:v>
                </c:pt>
                <c:pt idx="306">
                  <c:v>0.15100172075045235</c:v>
                </c:pt>
                <c:pt idx="307">
                  <c:v>0.15100172075045235</c:v>
                </c:pt>
                <c:pt idx="308">
                  <c:v>0.15100172075045235</c:v>
                </c:pt>
                <c:pt idx="309">
                  <c:v>0.15100172075045235</c:v>
                </c:pt>
                <c:pt idx="310">
                  <c:v>0.15100172075045235</c:v>
                </c:pt>
                <c:pt idx="311">
                  <c:v>0.15100172075045235</c:v>
                </c:pt>
                <c:pt idx="312">
                  <c:v>0.15100172075045235</c:v>
                </c:pt>
                <c:pt idx="313">
                  <c:v>0.15100172075045235</c:v>
                </c:pt>
                <c:pt idx="314">
                  <c:v>0.15100172075045235</c:v>
                </c:pt>
                <c:pt idx="315">
                  <c:v>0.15100172075045235</c:v>
                </c:pt>
                <c:pt idx="316">
                  <c:v>0.15100172075045235</c:v>
                </c:pt>
                <c:pt idx="317">
                  <c:v>0.15100172075045235</c:v>
                </c:pt>
                <c:pt idx="318">
                  <c:v>0.15100172075045235</c:v>
                </c:pt>
                <c:pt idx="319">
                  <c:v>0.15100172075045235</c:v>
                </c:pt>
                <c:pt idx="320">
                  <c:v>0.15100172075045235</c:v>
                </c:pt>
                <c:pt idx="321">
                  <c:v>0.15100172075045235</c:v>
                </c:pt>
                <c:pt idx="322">
                  <c:v>0.15100172075045235</c:v>
                </c:pt>
                <c:pt idx="323">
                  <c:v>0.15100172075045235</c:v>
                </c:pt>
                <c:pt idx="324">
                  <c:v>0.15100172075045235</c:v>
                </c:pt>
                <c:pt idx="325">
                  <c:v>0.15100172075045235</c:v>
                </c:pt>
                <c:pt idx="326">
                  <c:v>0.15100172075045235</c:v>
                </c:pt>
                <c:pt idx="327">
                  <c:v>0.15100172075045235</c:v>
                </c:pt>
                <c:pt idx="328">
                  <c:v>0.15100172075045235</c:v>
                </c:pt>
                <c:pt idx="329">
                  <c:v>0.15100172075045235</c:v>
                </c:pt>
                <c:pt idx="330">
                  <c:v>0.15100172075045235</c:v>
                </c:pt>
                <c:pt idx="331">
                  <c:v>0.15100172075045235</c:v>
                </c:pt>
                <c:pt idx="332">
                  <c:v>0.15100172075045235</c:v>
                </c:pt>
                <c:pt idx="333">
                  <c:v>0.15100172075045235</c:v>
                </c:pt>
                <c:pt idx="334">
                  <c:v>0.15100172075045235</c:v>
                </c:pt>
                <c:pt idx="335">
                  <c:v>0.15100172075045235</c:v>
                </c:pt>
                <c:pt idx="336">
                  <c:v>0.15100172075045235</c:v>
                </c:pt>
                <c:pt idx="337">
                  <c:v>0.15100172075045235</c:v>
                </c:pt>
                <c:pt idx="338">
                  <c:v>0.15100172075045235</c:v>
                </c:pt>
                <c:pt idx="339">
                  <c:v>0.15100172075045235</c:v>
                </c:pt>
                <c:pt idx="340">
                  <c:v>0.15100172075045235</c:v>
                </c:pt>
                <c:pt idx="341">
                  <c:v>0.15100172075045235</c:v>
                </c:pt>
                <c:pt idx="342">
                  <c:v>0.15100172075045235</c:v>
                </c:pt>
                <c:pt idx="343">
                  <c:v>0.15100172075045235</c:v>
                </c:pt>
                <c:pt idx="344">
                  <c:v>0.15100172075045235</c:v>
                </c:pt>
                <c:pt idx="345">
                  <c:v>0.15100172075045235</c:v>
                </c:pt>
                <c:pt idx="346">
                  <c:v>0.15100172075045235</c:v>
                </c:pt>
                <c:pt idx="347">
                  <c:v>0.15100172075045235</c:v>
                </c:pt>
                <c:pt idx="348">
                  <c:v>0.15100172075045235</c:v>
                </c:pt>
                <c:pt idx="349">
                  <c:v>0.15100172075045235</c:v>
                </c:pt>
                <c:pt idx="350">
                  <c:v>0.15100172075045235</c:v>
                </c:pt>
                <c:pt idx="351">
                  <c:v>0.15100172075045235</c:v>
                </c:pt>
                <c:pt idx="352">
                  <c:v>0.15100172075045235</c:v>
                </c:pt>
                <c:pt idx="353">
                  <c:v>0.15100172075045235</c:v>
                </c:pt>
                <c:pt idx="354">
                  <c:v>0.15100172075045235</c:v>
                </c:pt>
                <c:pt idx="355">
                  <c:v>0.15100172075045235</c:v>
                </c:pt>
                <c:pt idx="356">
                  <c:v>0.15100172075045235</c:v>
                </c:pt>
                <c:pt idx="357">
                  <c:v>0.15539189653047311</c:v>
                </c:pt>
                <c:pt idx="358">
                  <c:v>0.15539189653047311</c:v>
                </c:pt>
                <c:pt idx="359">
                  <c:v>0.15539189653047311</c:v>
                </c:pt>
                <c:pt idx="360">
                  <c:v>0.15539189653047311</c:v>
                </c:pt>
                <c:pt idx="361">
                  <c:v>0.15539189653047311</c:v>
                </c:pt>
                <c:pt idx="362">
                  <c:v>0.15539189653047311</c:v>
                </c:pt>
                <c:pt idx="363">
                  <c:v>0.15539189653047311</c:v>
                </c:pt>
                <c:pt idx="364">
                  <c:v>0.15539189653047311</c:v>
                </c:pt>
                <c:pt idx="365">
                  <c:v>0.15539189653047311</c:v>
                </c:pt>
                <c:pt idx="366">
                  <c:v>0.15539189653047311</c:v>
                </c:pt>
                <c:pt idx="367">
                  <c:v>0.15539189653047311</c:v>
                </c:pt>
                <c:pt idx="368">
                  <c:v>0.15539189653047311</c:v>
                </c:pt>
                <c:pt idx="369">
                  <c:v>0.15539189653047311</c:v>
                </c:pt>
                <c:pt idx="370">
                  <c:v>0.15539189653047311</c:v>
                </c:pt>
                <c:pt idx="371">
                  <c:v>0.16257718081665568</c:v>
                </c:pt>
                <c:pt idx="372">
                  <c:v>0.16257718081665568</c:v>
                </c:pt>
                <c:pt idx="373">
                  <c:v>0.16257718081665568</c:v>
                </c:pt>
                <c:pt idx="374">
                  <c:v>0.16257718081665568</c:v>
                </c:pt>
                <c:pt idx="375">
                  <c:v>0.16257718081665568</c:v>
                </c:pt>
                <c:pt idx="376">
                  <c:v>0.16257718081665568</c:v>
                </c:pt>
                <c:pt idx="377">
                  <c:v>0.16257718081665568</c:v>
                </c:pt>
                <c:pt idx="378">
                  <c:v>0.16257718081665568</c:v>
                </c:pt>
                <c:pt idx="379">
                  <c:v>0.16257718081665568</c:v>
                </c:pt>
                <c:pt idx="380">
                  <c:v>0.16257718081665568</c:v>
                </c:pt>
                <c:pt idx="381">
                  <c:v>0.16257718081665568</c:v>
                </c:pt>
                <c:pt idx="382">
                  <c:v>0.16257718081665568</c:v>
                </c:pt>
                <c:pt idx="383">
                  <c:v>0.16257718081665568</c:v>
                </c:pt>
                <c:pt idx="384">
                  <c:v>0.16257718081665568</c:v>
                </c:pt>
                <c:pt idx="385">
                  <c:v>0.16257718081665568</c:v>
                </c:pt>
                <c:pt idx="386">
                  <c:v>0.16257718081665568</c:v>
                </c:pt>
                <c:pt idx="387">
                  <c:v>0.16257718081665568</c:v>
                </c:pt>
                <c:pt idx="388">
                  <c:v>0.16257718081665568</c:v>
                </c:pt>
                <c:pt idx="389">
                  <c:v>0.16257718081665568</c:v>
                </c:pt>
                <c:pt idx="390">
                  <c:v>0.16257718081665568</c:v>
                </c:pt>
                <c:pt idx="391">
                  <c:v>0.16257718081665568</c:v>
                </c:pt>
                <c:pt idx="392">
                  <c:v>0.16257718081665568</c:v>
                </c:pt>
                <c:pt idx="393">
                  <c:v>0.16257718081665568</c:v>
                </c:pt>
                <c:pt idx="394">
                  <c:v>0.16257718081665568</c:v>
                </c:pt>
                <c:pt idx="395">
                  <c:v>0.16257718081665568</c:v>
                </c:pt>
                <c:pt idx="396">
                  <c:v>0.16257718081665568</c:v>
                </c:pt>
                <c:pt idx="397">
                  <c:v>0.16257718081665568</c:v>
                </c:pt>
                <c:pt idx="398">
                  <c:v>0.16257718081665568</c:v>
                </c:pt>
                <c:pt idx="399">
                  <c:v>0.16257718081665568</c:v>
                </c:pt>
                <c:pt idx="400">
                  <c:v>0.16257718081665568</c:v>
                </c:pt>
                <c:pt idx="401">
                  <c:v>0.16810934097135669</c:v>
                </c:pt>
                <c:pt idx="402">
                  <c:v>0.16810934097135669</c:v>
                </c:pt>
                <c:pt idx="403">
                  <c:v>0.16810934097135669</c:v>
                </c:pt>
                <c:pt idx="404">
                  <c:v>0.16810934097135669</c:v>
                </c:pt>
                <c:pt idx="405">
                  <c:v>0.16810934097135669</c:v>
                </c:pt>
                <c:pt idx="406">
                  <c:v>0.16810934097135669</c:v>
                </c:pt>
                <c:pt idx="407">
                  <c:v>0.16810934097135669</c:v>
                </c:pt>
                <c:pt idx="408">
                  <c:v>0.16810934097135669</c:v>
                </c:pt>
                <c:pt idx="409">
                  <c:v>0.16810934097135669</c:v>
                </c:pt>
                <c:pt idx="410">
                  <c:v>0.16810934097135669</c:v>
                </c:pt>
                <c:pt idx="411">
                  <c:v>0.16810934097135669</c:v>
                </c:pt>
                <c:pt idx="412">
                  <c:v>0.16810934097135669</c:v>
                </c:pt>
                <c:pt idx="413">
                  <c:v>0.16810934097135669</c:v>
                </c:pt>
                <c:pt idx="414">
                  <c:v>0.16810934097135669</c:v>
                </c:pt>
                <c:pt idx="415">
                  <c:v>0.16810934097135669</c:v>
                </c:pt>
                <c:pt idx="416">
                  <c:v>0.16810934097135669</c:v>
                </c:pt>
                <c:pt idx="417">
                  <c:v>0.16810934097135669</c:v>
                </c:pt>
                <c:pt idx="418">
                  <c:v>0.16933475963420802</c:v>
                </c:pt>
                <c:pt idx="419">
                  <c:v>0.16933475963420802</c:v>
                </c:pt>
                <c:pt idx="420">
                  <c:v>0.16933475963420802</c:v>
                </c:pt>
                <c:pt idx="421">
                  <c:v>0.16933475963420802</c:v>
                </c:pt>
                <c:pt idx="422">
                  <c:v>0.16933475963420802</c:v>
                </c:pt>
                <c:pt idx="423">
                  <c:v>0.16933475963420802</c:v>
                </c:pt>
                <c:pt idx="424">
                  <c:v>0.16933475963420802</c:v>
                </c:pt>
                <c:pt idx="425">
                  <c:v>0.16933475963420802</c:v>
                </c:pt>
                <c:pt idx="426">
                  <c:v>0.16933475963420802</c:v>
                </c:pt>
                <c:pt idx="427">
                  <c:v>0.16933475963420802</c:v>
                </c:pt>
                <c:pt idx="428">
                  <c:v>0.16933475963420802</c:v>
                </c:pt>
                <c:pt idx="429">
                  <c:v>0.16933475963420802</c:v>
                </c:pt>
                <c:pt idx="430">
                  <c:v>0.18276863766864096</c:v>
                </c:pt>
                <c:pt idx="431">
                  <c:v>0.18276863766864096</c:v>
                </c:pt>
                <c:pt idx="432">
                  <c:v>0.18276863766864096</c:v>
                </c:pt>
                <c:pt idx="433">
                  <c:v>0.18276863766864096</c:v>
                </c:pt>
                <c:pt idx="434">
                  <c:v>0.18276863766864096</c:v>
                </c:pt>
                <c:pt idx="435">
                  <c:v>0.18276863766864096</c:v>
                </c:pt>
                <c:pt idx="436">
                  <c:v>0.18276863766864096</c:v>
                </c:pt>
                <c:pt idx="437">
                  <c:v>0.18276863766864096</c:v>
                </c:pt>
                <c:pt idx="438">
                  <c:v>0.18276863766864096</c:v>
                </c:pt>
                <c:pt idx="439">
                  <c:v>0.18276863766864096</c:v>
                </c:pt>
                <c:pt idx="440">
                  <c:v>0.18276863766864096</c:v>
                </c:pt>
                <c:pt idx="441">
                  <c:v>0.18276863766864096</c:v>
                </c:pt>
                <c:pt idx="442">
                  <c:v>0.18276863766864096</c:v>
                </c:pt>
                <c:pt idx="443">
                  <c:v>0.18276863766864096</c:v>
                </c:pt>
                <c:pt idx="444">
                  <c:v>0.18276863766864096</c:v>
                </c:pt>
                <c:pt idx="445">
                  <c:v>0.18276863766864096</c:v>
                </c:pt>
                <c:pt idx="446">
                  <c:v>0.18276863766864096</c:v>
                </c:pt>
                <c:pt idx="447">
                  <c:v>0.18276863766864096</c:v>
                </c:pt>
                <c:pt idx="448">
                  <c:v>0.18276863766864096</c:v>
                </c:pt>
                <c:pt idx="449">
                  <c:v>0.18276863766864096</c:v>
                </c:pt>
                <c:pt idx="450">
                  <c:v>0.18276863766864096</c:v>
                </c:pt>
                <c:pt idx="451">
                  <c:v>0.18276863766864096</c:v>
                </c:pt>
                <c:pt idx="452">
                  <c:v>0.18276863766864096</c:v>
                </c:pt>
                <c:pt idx="453">
                  <c:v>0.18276863766864096</c:v>
                </c:pt>
                <c:pt idx="454">
                  <c:v>0.18276863766864096</c:v>
                </c:pt>
                <c:pt idx="455">
                  <c:v>0.18276863766864096</c:v>
                </c:pt>
                <c:pt idx="456">
                  <c:v>0.18276863766864096</c:v>
                </c:pt>
                <c:pt idx="457">
                  <c:v>0.18276863766864096</c:v>
                </c:pt>
                <c:pt idx="458">
                  <c:v>0.18276863766864096</c:v>
                </c:pt>
                <c:pt idx="459">
                  <c:v>0.18276863766864096</c:v>
                </c:pt>
                <c:pt idx="460">
                  <c:v>0.18276863766864096</c:v>
                </c:pt>
                <c:pt idx="461">
                  <c:v>0.18276863766864096</c:v>
                </c:pt>
                <c:pt idx="462">
                  <c:v>0.18276863766864096</c:v>
                </c:pt>
                <c:pt idx="463">
                  <c:v>0.18276863766864096</c:v>
                </c:pt>
                <c:pt idx="464">
                  <c:v>0.18276863766864096</c:v>
                </c:pt>
                <c:pt idx="465">
                  <c:v>0.18276863766864096</c:v>
                </c:pt>
                <c:pt idx="466">
                  <c:v>0.18276863766864096</c:v>
                </c:pt>
                <c:pt idx="467">
                  <c:v>0.18276863766864096</c:v>
                </c:pt>
                <c:pt idx="468">
                  <c:v>0.18276863766864096</c:v>
                </c:pt>
                <c:pt idx="469">
                  <c:v>0.18276863766864096</c:v>
                </c:pt>
                <c:pt idx="470">
                  <c:v>0.18276863766864096</c:v>
                </c:pt>
                <c:pt idx="471">
                  <c:v>0.18276863766864096</c:v>
                </c:pt>
                <c:pt idx="472">
                  <c:v>0.18276863766864096</c:v>
                </c:pt>
                <c:pt idx="473">
                  <c:v>0.18276863766864096</c:v>
                </c:pt>
                <c:pt idx="474">
                  <c:v>0.18276863766864096</c:v>
                </c:pt>
                <c:pt idx="475">
                  <c:v>0.18276863766864096</c:v>
                </c:pt>
                <c:pt idx="476">
                  <c:v>0.18276863766864096</c:v>
                </c:pt>
                <c:pt idx="477">
                  <c:v>0.18276863766864096</c:v>
                </c:pt>
                <c:pt idx="478">
                  <c:v>0.18276863766864096</c:v>
                </c:pt>
                <c:pt idx="479">
                  <c:v>0.18276863766864096</c:v>
                </c:pt>
                <c:pt idx="480">
                  <c:v>0.18276863766864096</c:v>
                </c:pt>
                <c:pt idx="481">
                  <c:v>0.18276863766864096</c:v>
                </c:pt>
                <c:pt idx="482">
                  <c:v>0.18276863766864096</c:v>
                </c:pt>
                <c:pt idx="483">
                  <c:v>0.18276863766864096</c:v>
                </c:pt>
                <c:pt idx="484">
                  <c:v>0.18276863766864096</c:v>
                </c:pt>
                <c:pt idx="485">
                  <c:v>0.18276863766864096</c:v>
                </c:pt>
                <c:pt idx="486">
                  <c:v>0.18276863766864096</c:v>
                </c:pt>
                <c:pt idx="487">
                  <c:v>0.18276863766864096</c:v>
                </c:pt>
                <c:pt idx="488">
                  <c:v>0.18276863766864096</c:v>
                </c:pt>
                <c:pt idx="489">
                  <c:v>0.18276863766864096</c:v>
                </c:pt>
                <c:pt idx="490">
                  <c:v>0.18276863766864096</c:v>
                </c:pt>
                <c:pt idx="491">
                  <c:v>0.18276863766864096</c:v>
                </c:pt>
                <c:pt idx="492">
                  <c:v>0.18276863766864096</c:v>
                </c:pt>
                <c:pt idx="493">
                  <c:v>0.18276863766864096</c:v>
                </c:pt>
                <c:pt idx="494">
                  <c:v>0.18276863766864096</c:v>
                </c:pt>
                <c:pt idx="495">
                  <c:v>0.18276863766864096</c:v>
                </c:pt>
                <c:pt idx="496">
                  <c:v>0.18276863766864096</c:v>
                </c:pt>
                <c:pt idx="497">
                  <c:v>0.18276863766864096</c:v>
                </c:pt>
                <c:pt idx="498">
                  <c:v>0.18276863766864096</c:v>
                </c:pt>
                <c:pt idx="499">
                  <c:v>0.18276863766864096</c:v>
                </c:pt>
                <c:pt idx="500">
                  <c:v>0.18276863766864096</c:v>
                </c:pt>
                <c:pt idx="501">
                  <c:v>0.18276863766864096</c:v>
                </c:pt>
                <c:pt idx="502">
                  <c:v>0.18276863766864096</c:v>
                </c:pt>
                <c:pt idx="503">
                  <c:v>0.18276863766864096</c:v>
                </c:pt>
                <c:pt idx="504">
                  <c:v>0.18276863766864096</c:v>
                </c:pt>
                <c:pt idx="505">
                  <c:v>0.18276863766864096</c:v>
                </c:pt>
                <c:pt idx="506">
                  <c:v>0.18276863766864096</c:v>
                </c:pt>
                <c:pt idx="507">
                  <c:v>0.18276863766864096</c:v>
                </c:pt>
                <c:pt idx="508">
                  <c:v>0.18276863766864096</c:v>
                </c:pt>
                <c:pt idx="509">
                  <c:v>0.18276863766864096</c:v>
                </c:pt>
                <c:pt idx="510">
                  <c:v>0.18276863766864096</c:v>
                </c:pt>
                <c:pt idx="511">
                  <c:v>0.18276863766864096</c:v>
                </c:pt>
                <c:pt idx="512">
                  <c:v>0.18276863766864096</c:v>
                </c:pt>
                <c:pt idx="513">
                  <c:v>0.18276863766864096</c:v>
                </c:pt>
                <c:pt idx="514">
                  <c:v>0.18276863766864096</c:v>
                </c:pt>
                <c:pt idx="515">
                  <c:v>0.18276863766864096</c:v>
                </c:pt>
                <c:pt idx="516">
                  <c:v>0.18276863766864096</c:v>
                </c:pt>
                <c:pt idx="517">
                  <c:v>0.18276863766864096</c:v>
                </c:pt>
                <c:pt idx="518">
                  <c:v>0.18850980251078345</c:v>
                </c:pt>
                <c:pt idx="519">
                  <c:v>0.18850980251078345</c:v>
                </c:pt>
                <c:pt idx="520">
                  <c:v>0.18850980251078345</c:v>
                </c:pt>
                <c:pt idx="521">
                  <c:v>0.18850980251078345</c:v>
                </c:pt>
                <c:pt idx="522">
                  <c:v>0.18850980251078345</c:v>
                </c:pt>
                <c:pt idx="523">
                  <c:v>0.18850980251078345</c:v>
                </c:pt>
                <c:pt idx="524">
                  <c:v>0.18850980251078345</c:v>
                </c:pt>
                <c:pt idx="525">
                  <c:v>0.18850980251078345</c:v>
                </c:pt>
                <c:pt idx="526">
                  <c:v>0.18850980251078345</c:v>
                </c:pt>
                <c:pt idx="527">
                  <c:v>0.18850980251078345</c:v>
                </c:pt>
                <c:pt idx="528">
                  <c:v>0.18850980251078345</c:v>
                </c:pt>
                <c:pt idx="529">
                  <c:v>0.18850980251078345</c:v>
                </c:pt>
                <c:pt idx="530">
                  <c:v>0.18850980251078345</c:v>
                </c:pt>
                <c:pt idx="531">
                  <c:v>0.18850980251078345</c:v>
                </c:pt>
                <c:pt idx="532">
                  <c:v>0.18850980251078345</c:v>
                </c:pt>
                <c:pt idx="533">
                  <c:v>0.18850980251078345</c:v>
                </c:pt>
                <c:pt idx="534">
                  <c:v>0.18850980251078345</c:v>
                </c:pt>
                <c:pt idx="535">
                  <c:v>0.18850980251078345</c:v>
                </c:pt>
                <c:pt idx="536">
                  <c:v>0.18850980251078345</c:v>
                </c:pt>
                <c:pt idx="537">
                  <c:v>0.18850980251078345</c:v>
                </c:pt>
                <c:pt idx="538">
                  <c:v>0.18850980251078345</c:v>
                </c:pt>
                <c:pt idx="539">
                  <c:v>0.18850980251078345</c:v>
                </c:pt>
                <c:pt idx="540">
                  <c:v>0.18850980251078345</c:v>
                </c:pt>
                <c:pt idx="541">
                  <c:v>0.18850980251078345</c:v>
                </c:pt>
                <c:pt idx="542">
                  <c:v>0.19364083167601343</c:v>
                </c:pt>
                <c:pt idx="543">
                  <c:v>0.19364083167601343</c:v>
                </c:pt>
                <c:pt idx="544">
                  <c:v>0.19364083167601343</c:v>
                </c:pt>
                <c:pt idx="545">
                  <c:v>0.19364083167601343</c:v>
                </c:pt>
                <c:pt idx="546">
                  <c:v>0.19364083167601343</c:v>
                </c:pt>
                <c:pt idx="547">
                  <c:v>0.19364083167601343</c:v>
                </c:pt>
                <c:pt idx="548">
                  <c:v>0.19364083167601343</c:v>
                </c:pt>
                <c:pt idx="549">
                  <c:v>0.19364083167601343</c:v>
                </c:pt>
                <c:pt idx="550">
                  <c:v>0.19364083167601343</c:v>
                </c:pt>
                <c:pt idx="551">
                  <c:v>0.19364083167601343</c:v>
                </c:pt>
                <c:pt idx="552">
                  <c:v>0.19364083167601343</c:v>
                </c:pt>
                <c:pt idx="553">
                  <c:v>0.19364083167601343</c:v>
                </c:pt>
                <c:pt idx="554">
                  <c:v>0.19364083167601343</c:v>
                </c:pt>
                <c:pt idx="555">
                  <c:v>0.19364083167601343</c:v>
                </c:pt>
                <c:pt idx="556">
                  <c:v>0.19364083167601343</c:v>
                </c:pt>
                <c:pt idx="557">
                  <c:v>0.19364083167601343</c:v>
                </c:pt>
                <c:pt idx="558">
                  <c:v>0.19364083167601343</c:v>
                </c:pt>
                <c:pt idx="559">
                  <c:v>0.19364083167601343</c:v>
                </c:pt>
                <c:pt idx="560">
                  <c:v>0.19364083167601343</c:v>
                </c:pt>
                <c:pt idx="561">
                  <c:v>0.19364083167601343</c:v>
                </c:pt>
                <c:pt idx="562">
                  <c:v>0.19364083167601343</c:v>
                </c:pt>
                <c:pt idx="563">
                  <c:v>0.19710030216115587</c:v>
                </c:pt>
                <c:pt idx="564">
                  <c:v>0.19710030216115587</c:v>
                </c:pt>
                <c:pt idx="565">
                  <c:v>0.19710030216115587</c:v>
                </c:pt>
                <c:pt idx="566">
                  <c:v>0.19710030216115587</c:v>
                </c:pt>
                <c:pt idx="567">
                  <c:v>0.19710030216115587</c:v>
                </c:pt>
                <c:pt idx="568">
                  <c:v>0.19710030216115587</c:v>
                </c:pt>
                <c:pt idx="569">
                  <c:v>0.19710030216115587</c:v>
                </c:pt>
                <c:pt idx="570">
                  <c:v>0.19710030216115587</c:v>
                </c:pt>
                <c:pt idx="571">
                  <c:v>0.19710030216115587</c:v>
                </c:pt>
                <c:pt idx="572">
                  <c:v>0.19710030216115587</c:v>
                </c:pt>
                <c:pt idx="573">
                  <c:v>0.19710030216115587</c:v>
                </c:pt>
                <c:pt idx="574">
                  <c:v>0.19710030216115587</c:v>
                </c:pt>
                <c:pt idx="575">
                  <c:v>0.19710030216115587</c:v>
                </c:pt>
                <c:pt idx="576">
                  <c:v>0.19710030216115587</c:v>
                </c:pt>
                <c:pt idx="577">
                  <c:v>0.19710030216115587</c:v>
                </c:pt>
                <c:pt idx="578">
                  <c:v>0.19710030216115587</c:v>
                </c:pt>
                <c:pt idx="579">
                  <c:v>0.19710030216115587</c:v>
                </c:pt>
                <c:pt idx="580">
                  <c:v>0.19710030216115587</c:v>
                </c:pt>
                <c:pt idx="581">
                  <c:v>0.19710030216115587</c:v>
                </c:pt>
                <c:pt idx="582">
                  <c:v>0.19710030216115587</c:v>
                </c:pt>
                <c:pt idx="583">
                  <c:v>0.19710030216115587</c:v>
                </c:pt>
                <c:pt idx="584">
                  <c:v>0.19710030216115587</c:v>
                </c:pt>
                <c:pt idx="585">
                  <c:v>0.19710030216115587</c:v>
                </c:pt>
                <c:pt idx="586">
                  <c:v>0.19710030216115587</c:v>
                </c:pt>
                <c:pt idx="587">
                  <c:v>0.19710030216115587</c:v>
                </c:pt>
                <c:pt idx="588">
                  <c:v>0.19710030216115587</c:v>
                </c:pt>
                <c:pt idx="589">
                  <c:v>0.19710030216115587</c:v>
                </c:pt>
                <c:pt idx="590">
                  <c:v>0.19710030216115587</c:v>
                </c:pt>
                <c:pt idx="591">
                  <c:v>0.19710030216115587</c:v>
                </c:pt>
                <c:pt idx="592">
                  <c:v>0.19710030216115587</c:v>
                </c:pt>
                <c:pt idx="593">
                  <c:v>0.19710030216115587</c:v>
                </c:pt>
                <c:pt idx="594">
                  <c:v>0.19710030216115587</c:v>
                </c:pt>
                <c:pt idx="595">
                  <c:v>0.19710030216115587</c:v>
                </c:pt>
                <c:pt idx="596">
                  <c:v>0.19710030216115587</c:v>
                </c:pt>
                <c:pt idx="597">
                  <c:v>0.19710030216115587</c:v>
                </c:pt>
                <c:pt idx="598">
                  <c:v>0.19710030216115587</c:v>
                </c:pt>
                <c:pt idx="599">
                  <c:v>0.19710030216115587</c:v>
                </c:pt>
                <c:pt idx="600">
                  <c:v>0.19710030216115587</c:v>
                </c:pt>
                <c:pt idx="601">
                  <c:v>0.19710030216115587</c:v>
                </c:pt>
                <c:pt idx="602">
                  <c:v>0.19710030216115587</c:v>
                </c:pt>
                <c:pt idx="603">
                  <c:v>0.19710030216115587</c:v>
                </c:pt>
                <c:pt idx="604">
                  <c:v>0.19710030216115587</c:v>
                </c:pt>
                <c:pt idx="605">
                  <c:v>0.19710030216115587</c:v>
                </c:pt>
                <c:pt idx="606">
                  <c:v>0.19710030216115587</c:v>
                </c:pt>
                <c:pt idx="607">
                  <c:v>0.19710030216115587</c:v>
                </c:pt>
                <c:pt idx="608">
                  <c:v>0.19710030216115587</c:v>
                </c:pt>
                <c:pt idx="609">
                  <c:v>0.19710030216115587</c:v>
                </c:pt>
                <c:pt idx="610">
                  <c:v>0.19710030216115587</c:v>
                </c:pt>
                <c:pt idx="611">
                  <c:v>0.19710030216115587</c:v>
                </c:pt>
                <c:pt idx="612">
                  <c:v>0.19710030216115587</c:v>
                </c:pt>
                <c:pt idx="613">
                  <c:v>0.19710030216115587</c:v>
                </c:pt>
                <c:pt idx="614">
                  <c:v>0.20199862507645103</c:v>
                </c:pt>
                <c:pt idx="615">
                  <c:v>0.20199862507645103</c:v>
                </c:pt>
                <c:pt idx="616">
                  <c:v>0.20199862507645103</c:v>
                </c:pt>
                <c:pt idx="617">
                  <c:v>0.20199862507645103</c:v>
                </c:pt>
                <c:pt idx="618">
                  <c:v>0.20199862507645103</c:v>
                </c:pt>
                <c:pt idx="619">
                  <c:v>0.20199862507645103</c:v>
                </c:pt>
                <c:pt idx="620">
                  <c:v>0.20199862507645103</c:v>
                </c:pt>
                <c:pt idx="621">
                  <c:v>0.20199862507645103</c:v>
                </c:pt>
                <c:pt idx="622">
                  <c:v>0.20199862507645103</c:v>
                </c:pt>
                <c:pt idx="623">
                  <c:v>0.20199862507645103</c:v>
                </c:pt>
                <c:pt idx="624">
                  <c:v>0.20199862507645103</c:v>
                </c:pt>
                <c:pt idx="625">
                  <c:v>0.20199862507645103</c:v>
                </c:pt>
                <c:pt idx="626">
                  <c:v>0.20199862507645103</c:v>
                </c:pt>
                <c:pt idx="627">
                  <c:v>0.20199862507645103</c:v>
                </c:pt>
                <c:pt idx="628">
                  <c:v>0.20199862507645103</c:v>
                </c:pt>
                <c:pt idx="629">
                  <c:v>0.20199862507645103</c:v>
                </c:pt>
                <c:pt idx="630">
                  <c:v>0.20199862507645103</c:v>
                </c:pt>
                <c:pt idx="631">
                  <c:v>0.20199862507645103</c:v>
                </c:pt>
                <c:pt idx="632">
                  <c:v>0.20199862507645103</c:v>
                </c:pt>
                <c:pt idx="633">
                  <c:v>0.20199862507645103</c:v>
                </c:pt>
                <c:pt idx="634">
                  <c:v>0.20199862507645103</c:v>
                </c:pt>
                <c:pt idx="635">
                  <c:v>0.20199862507645103</c:v>
                </c:pt>
                <c:pt idx="636">
                  <c:v>0.20199862507645103</c:v>
                </c:pt>
                <c:pt idx="637">
                  <c:v>0.20199862507645103</c:v>
                </c:pt>
                <c:pt idx="638">
                  <c:v>0.20250425840964278</c:v>
                </c:pt>
                <c:pt idx="639">
                  <c:v>0.20250425840964278</c:v>
                </c:pt>
                <c:pt idx="640">
                  <c:v>0.20250425840964278</c:v>
                </c:pt>
                <c:pt idx="641">
                  <c:v>0.20250425840964278</c:v>
                </c:pt>
                <c:pt idx="642">
                  <c:v>0.20250425840964278</c:v>
                </c:pt>
                <c:pt idx="643">
                  <c:v>0.20250425840964278</c:v>
                </c:pt>
                <c:pt idx="644">
                  <c:v>0.20250425840964278</c:v>
                </c:pt>
                <c:pt idx="645">
                  <c:v>0.20250425840964278</c:v>
                </c:pt>
                <c:pt idx="646">
                  <c:v>0.20250425840964278</c:v>
                </c:pt>
                <c:pt idx="647">
                  <c:v>0.20250425840964278</c:v>
                </c:pt>
                <c:pt idx="648">
                  <c:v>0.20250425840964278</c:v>
                </c:pt>
                <c:pt idx="649">
                  <c:v>0.23953627393746829</c:v>
                </c:pt>
                <c:pt idx="650">
                  <c:v>0.23953627393746829</c:v>
                </c:pt>
                <c:pt idx="651">
                  <c:v>0.23953627393746829</c:v>
                </c:pt>
                <c:pt idx="652">
                  <c:v>0.23953627393746829</c:v>
                </c:pt>
                <c:pt idx="653">
                  <c:v>0.23953627393746829</c:v>
                </c:pt>
                <c:pt idx="654">
                  <c:v>0.23953627393746829</c:v>
                </c:pt>
                <c:pt idx="655">
                  <c:v>0.23953627393746829</c:v>
                </c:pt>
                <c:pt idx="656">
                  <c:v>0.23953627393746829</c:v>
                </c:pt>
                <c:pt idx="657">
                  <c:v>0.23953627393746829</c:v>
                </c:pt>
                <c:pt idx="658">
                  <c:v>0.23953627393746829</c:v>
                </c:pt>
                <c:pt idx="659">
                  <c:v>0.23953627393746829</c:v>
                </c:pt>
                <c:pt idx="660">
                  <c:v>0.23953627393746829</c:v>
                </c:pt>
                <c:pt idx="661">
                  <c:v>0.23953627393746829</c:v>
                </c:pt>
                <c:pt idx="662">
                  <c:v>0.23953627393746829</c:v>
                </c:pt>
                <c:pt idx="663">
                  <c:v>0.23953627393746829</c:v>
                </c:pt>
                <c:pt idx="664">
                  <c:v>0.23953627393746829</c:v>
                </c:pt>
                <c:pt idx="665">
                  <c:v>0.23953627393746829</c:v>
                </c:pt>
                <c:pt idx="666">
                  <c:v>0.23953627393746829</c:v>
                </c:pt>
                <c:pt idx="667">
                  <c:v>0.23953627393746829</c:v>
                </c:pt>
                <c:pt idx="668">
                  <c:v>0.23953627393746829</c:v>
                </c:pt>
                <c:pt idx="669">
                  <c:v>0.23953627393746829</c:v>
                </c:pt>
                <c:pt idx="670">
                  <c:v>0.23953627393746829</c:v>
                </c:pt>
                <c:pt idx="671">
                  <c:v>0.23953627393746829</c:v>
                </c:pt>
                <c:pt idx="672">
                  <c:v>0.23953627393746829</c:v>
                </c:pt>
                <c:pt idx="673">
                  <c:v>0.23953627393746829</c:v>
                </c:pt>
                <c:pt idx="674">
                  <c:v>0.23953627393746829</c:v>
                </c:pt>
                <c:pt idx="675">
                  <c:v>0.23953627393746829</c:v>
                </c:pt>
                <c:pt idx="676">
                  <c:v>0.23953627393746829</c:v>
                </c:pt>
                <c:pt idx="677">
                  <c:v>0.25489488643316782</c:v>
                </c:pt>
                <c:pt idx="678">
                  <c:v>0.25489488643316782</c:v>
                </c:pt>
                <c:pt idx="679">
                  <c:v>0.25489488643316782</c:v>
                </c:pt>
                <c:pt idx="680">
                  <c:v>0.25489488643316782</c:v>
                </c:pt>
                <c:pt idx="681">
                  <c:v>0.25489488643316782</c:v>
                </c:pt>
                <c:pt idx="682">
                  <c:v>0.25489488643316782</c:v>
                </c:pt>
                <c:pt idx="683">
                  <c:v>0.25489488643316782</c:v>
                </c:pt>
                <c:pt idx="684">
                  <c:v>0.25489488643316782</c:v>
                </c:pt>
                <c:pt idx="685">
                  <c:v>0.25489488643316782</c:v>
                </c:pt>
                <c:pt idx="686">
                  <c:v>0.25489488643316782</c:v>
                </c:pt>
                <c:pt idx="687">
                  <c:v>0.25489488643316782</c:v>
                </c:pt>
                <c:pt idx="688">
                  <c:v>0.25489488643316782</c:v>
                </c:pt>
                <c:pt idx="689">
                  <c:v>0.25489488643316782</c:v>
                </c:pt>
                <c:pt idx="690">
                  <c:v>0.25489488643316782</c:v>
                </c:pt>
                <c:pt idx="691">
                  <c:v>0.25489488643316782</c:v>
                </c:pt>
                <c:pt idx="692">
                  <c:v>0.25489488643316782</c:v>
                </c:pt>
                <c:pt idx="693">
                  <c:v>0.25489488643316782</c:v>
                </c:pt>
                <c:pt idx="694">
                  <c:v>0.25489488643316782</c:v>
                </c:pt>
                <c:pt idx="695">
                  <c:v>0.26636548504106722</c:v>
                </c:pt>
                <c:pt idx="696">
                  <c:v>0.26636548504106722</c:v>
                </c:pt>
                <c:pt idx="697">
                  <c:v>0.26636548504106722</c:v>
                </c:pt>
                <c:pt idx="698">
                  <c:v>0.26636548504106722</c:v>
                </c:pt>
                <c:pt idx="699">
                  <c:v>0.26636548504106722</c:v>
                </c:pt>
                <c:pt idx="700">
                  <c:v>0.26636548504106722</c:v>
                </c:pt>
                <c:pt idx="701">
                  <c:v>0.26636548504106722</c:v>
                </c:pt>
                <c:pt idx="702">
                  <c:v>0.26636548504106722</c:v>
                </c:pt>
                <c:pt idx="703">
                  <c:v>0.26636548504106722</c:v>
                </c:pt>
                <c:pt idx="704">
                  <c:v>0.26636548504106722</c:v>
                </c:pt>
                <c:pt idx="705">
                  <c:v>0.26636548504106722</c:v>
                </c:pt>
                <c:pt idx="706">
                  <c:v>0.26636548504106722</c:v>
                </c:pt>
                <c:pt idx="707">
                  <c:v>0.26636548504106722</c:v>
                </c:pt>
                <c:pt idx="708">
                  <c:v>0.26636548504106722</c:v>
                </c:pt>
                <c:pt idx="709">
                  <c:v>0.26636548504106722</c:v>
                </c:pt>
                <c:pt idx="710">
                  <c:v>0.26636548504106722</c:v>
                </c:pt>
                <c:pt idx="711">
                  <c:v>0.26636548504106722</c:v>
                </c:pt>
                <c:pt idx="712">
                  <c:v>0.26636548504106722</c:v>
                </c:pt>
                <c:pt idx="713">
                  <c:v>0.27033058885940142</c:v>
                </c:pt>
                <c:pt idx="714">
                  <c:v>0.27033058885940142</c:v>
                </c:pt>
                <c:pt idx="715">
                  <c:v>0.27033058885940142</c:v>
                </c:pt>
                <c:pt idx="716">
                  <c:v>0.27033058885940142</c:v>
                </c:pt>
                <c:pt idx="717">
                  <c:v>0.27033058885940142</c:v>
                </c:pt>
                <c:pt idx="718">
                  <c:v>0.27033058885940142</c:v>
                </c:pt>
                <c:pt idx="719">
                  <c:v>0.27033058885940142</c:v>
                </c:pt>
                <c:pt idx="720">
                  <c:v>0.27033058885940142</c:v>
                </c:pt>
                <c:pt idx="721">
                  <c:v>0.27033058885940142</c:v>
                </c:pt>
                <c:pt idx="722">
                  <c:v>0.27033058885940142</c:v>
                </c:pt>
                <c:pt idx="723">
                  <c:v>0.27033058885940142</c:v>
                </c:pt>
                <c:pt idx="724">
                  <c:v>0.27033058885940142</c:v>
                </c:pt>
                <c:pt idx="725">
                  <c:v>0.27033058885940142</c:v>
                </c:pt>
                <c:pt idx="726">
                  <c:v>0.27033058885940142</c:v>
                </c:pt>
                <c:pt idx="727">
                  <c:v>0.27033058885940142</c:v>
                </c:pt>
                <c:pt idx="728">
                  <c:v>0.27033058885940142</c:v>
                </c:pt>
                <c:pt idx="729">
                  <c:v>0.27033058885940142</c:v>
                </c:pt>
                <c:pt idx="730">
                  <c:v>0.27033058885940142</c:v>
                </c:pt>
                <c:pt idx="731">
                  <c:v>0.27033058885940142</c:v>
                </c:pt>
                <c:pt idx="732">
                  <c:v>0.27033058885940142</c:v>
                </c:pt>
                <c:pt idx="733">
                  <c:v>0.27033058885940142</c:v>
                </c:pt>
                <c:pt idx="734">
                  <c:v>0.27033058885940142</c:v>
                </c:pt>
                <c:pt idx="735">
                  <c:v>0.27033058885940142</c:v>
                </c:pt>
                <c:pt idx="736">
                  <c:v>0.27033058885940142</c:v>
                </c:pt>
                <c:pt idx="737">
                  <c:v>0.27033058885940142</c:v>
                </c:pt>
                <c:pt idx="738">
                  <c:v>0.27033058885940142</c:v>
                </c:pt>
                <c:pt idx="739">
                  <c:v>0.27033058885940142</c:v>
                </c:pt>
                <c:pt idx="740">
                  <c:v>0.27033058885940142</c:v>
                </c:pt>
                <c:pt idx="741">
                  <c:v>0.27033058885940142</c:v>
                </c:pt>
                <c:pt idx="742">
                  <c:v>0.27033058885940142</c:v>
                </c:pt>
                <c:pt idx="743">
                  <c:v>0.27033058885940142</c:v>
                </c:pt>
                <c:pt idx="744">
                  <c:v>0.27033058885940142</c:v>
                </c:pt>
                <c:pt idx="745">
                  <c:v>0.27033058885940142</c:v>
                </c:pt>
                <c:pt idx="746">
                  <c:v>0.27033058885940142</c:v>
                </c:pt>
                <c:pt idx="747">
                  <c:v>0.27033058885940142</c:v>
                </c:pt>
                <c:pt idx="748">
                  <c:v>0.27033058885940142</c:v>
                </c:pt>
                <c:pt idx="749">
                  <c:v>0.27033058885940142</c:v>
                </c:pt>
                <c:pt idx="750">
                  <c:v>0.27033058885940142</c:v>
                </c:pt>
                <c:pt idx="751">
                  <c:v>0.29829412322657162</c:v>
                </c:pt>
                <c:pt idx="752">
                  <c:v>0.29829412322657162</c:v>
                </c:pt>
                <c:pt idx="753">
                  <c:v>0.29829412322657162</c:v>
                </c:pt>
                <c:pt idx="754">
                  <c:v>0.29829412322657162</c:v>
                </c:pt>
                <c:pt idx="755">
                  <c:v>0.29829412322657162</c:v>
                </c:pt>
                <c:pt idx="756">
                  <c:v>0.29829412322657162</c:v>
                </c:pt>
                <c:pt idx="757">
                  <c:v>0.29829412322657162</c:v>
                </c:pt>
                <c:pt idx="758">
                  <c:v>0.29829412322657162</c:v>
                </c:pt>
                <c:pt idx="759">
                  <c:v>0.29829412322657162</c:v>
                </c:pt>
                <c:pt idx="760">
                  <c:v>0.29829412322657162</c:v>
                </c:pt>
                <c:pt idx="761">
                  <c:v>0.29829412322657162</c:v>
                </c:pt>
                <c:pt idx="762">
                  <c:v>0.29829412322657162</c:v>
                </c:pt>
                <c:pt idx="763">
                  <c:v>0.29829412322657162</c:v>
                </c:pt>
                <c:pt idx="764">
                  <c:v>0.29829412322657162</c:v>
                </c:pt>
                <c:pt idx="765">
                  <c:v>0.29829412322657162</c:v>
                </c:pt>
                <c:pt idx="766">
                  <c:v>0.29829412322657162</c:v>
                </c:pt>
                <c:pt idx="767">
                  <c:v>0.29829412322657162</c:v>
                </c:pt>
                <c:pt idx="768">
                  <c:v>0.29829412322657162</c:v>
                </c:pt>
                <c:pt idx="769">
                  <c:v>0.29829412322657162</c:v>
                </c:pt>
                <c:pt idx="770">
                  <c:v>0.29829412322657162</c:v>
                </c:pt>
                <c:pt idx="771">
                  <c:v>0.29829412322657162</c:v>
                </c:pt>
                <c:pt idx="772">
                  <c:v>0.29829412322657162</c:v>
                </c:pt>
                <c:pt idx="773">
                  <c:v>0.29829412322657162</c:v>
                </c:pt>
                <c:pt idx="774">
                  <c:v>0.29829412322657162</c:v>
                </c:pt>
                <c:pt idx="775">
                  <c:v>0.29829412322657162</c:v>
                </c:pt>
                <c:pt idx="776">
                  <c:v>0.29829412322657162</c:v>
                </c:pt>
                <c:pt idx="777">
                  <c:v>0.29829412322657162</c:v>
                </c:pt>
                <c:pt idx="778">
                  <c:v>0.29829412322657162</c:v>
                </c:pt>
                <c:pt idx="779">
                  <c:v>0.29829412322657162</c:v>
                </c:pt>
                <c:pt idx="780">
                  <c:v>0.29829412322657162</c:v>
                </c:pt>
                <c:pt idx="781">
                  <c:v>0.29829412322657162</c:v>
                </c:pt>
                <c:pt idx="782">
                  <c:v>0.29829412322657162</c:v>
                </c:pt>
                <c:pt idx="783">
                  <c:v>0.29829412322657162</c:v>
                </c:pt>
                <c:pt idx="784">
                  <c:v>0.29829412322657162</c:v>
                </c:pt>
                <c:pt idx="785">
                  <c:v>0.29829412322657162</c:v>
                </c:pt>
                <c:pt idx="786">
                  <c:v>0.29829412322657162</c:v>
                </c:pt>
                <c:pt idx="787">
                  <c:v>0.29829412322657162</c:v>
                </c:pt>
                <c:pt idx="788">
                  <c:v>0.29829412322657162</c:v>
                </c:pt>
                <c:pt idx="789">
                  <c:v>0.29829412322657162</c:v>
                </c:pt>
                <c:pt idx="790">
                  <c:v>0.29829412322657162</c:v>
                </c:pt>
                <c:pt idx="791">
                  <c:v>0.29829412322657162</c:v>
                </c:pt>
                <c:pt idx="792">
                  <c:v>0.33001962226282738</c:v>
                </c:pt>
                <c:pt idx="793">
                  <c:v>0.33001962226282738</c:v>
                </c:pt>
                <c:pt idx="794">
                  <c:v>0.33001962226282738</c:v>
                </c:pt>
                <c:pt idx="795">
                  <c:v>0.33001962226282738</c:v>
                </c:pt>
                <c:pt idx="796">
                  <c:v>0.33001962226282738</c:v>
                </c:pt>
                <c:pt idx="797">
                  <c:v>0.33001962226282738</c:v>
                </c:pt>
                <c:pt idx="798">
                  <c:v>0.33001962226282738</c:v>
                </c:pt>
                <c:pt idx="799">
                  <c:v>0.33001962226282738</c:v>
                </c:pt>
                <c:pt idx="800">
                  <c:v>0.33001962226282738</c:v>
                </c:pt>
                <c:pt idx="801">
                  <c:v>0.33001962226282738</c:v>
                </c:pt>
                <c:pt idx="802">
                  <c:v>0.33001962226282738</c:v>
                </c:pt>
                <c:pt idx="803">
                  <c:v>0.33001962226282738</c:v>
                </c:pt>
                <c:pt idx="804">
                  <c:v>0.33001962226282738</c:v>
                </c:pt>
                <c:pt idx="805">
                  <c:v>0.33001962226282738</c:v>
                </c:pt>
                <c:pt idx="806">
                  <c:v>0.33001962226282738</c:v>
                </c:pt>
                <c:pt idx="807">
                  <c:v>0.36018524725438106</c:v>
                </c:pt>
                <c:pt idx="808">
                  <c:v>0.36018524725438106</c:v>
                </c:pt>
                <c:pt idx="809">
                  <c:v>0.36018524725438106</c:v>
                </c:pt>
                <c:pt idx="810">
                  <c:v>0.36018524725438106</c:v>
                </c:pt>
                <c:pt idx="811">
                  <c:v>0.36018524725438106</c:v>
                </c:pt>
                <c:pt idx="812">
                  <c:v>0.36018524725438106</c:v>
                </c:pt>
                <c:pt idx="813">
                  <c:v>0.36018524725438106</c:v>
                </c:pt>
                <c:pt idx="814">
                  <c:v>0.36018524725438106</c:v>
                </c:pt>
                <c:pt idx="815">
                  <c:v>0.36018524725438106</c:v>
                </c:pt>
                <c:pt idx="816">
                  <c:v>0.36018524725438106</c:v>
                </c:pt>
                <c:pt idx="817">
                  <c:v>0.36018524725438106</c:v>
                </c:pt>
                <c:pt idx="818">
                  <c:v>0.36018524725438106</c:v>
                </c:pt>
                <c:pt idx="819">
                  <c:v>0.36018524725438106</c:v>
                </c:pt>
                <c:pt idx="820">
                  <c:v>0.36018524725438106</c:v>
                </c:pt>
                <c:pt idx="821">
                  <c:v>0.36018524725438106</c:v>
                </c:pt>
                <c:pt idx="822">
                  <c:v>0.36018524725438106</c:v>
                </c:pt>
                <c:pt idx="823">
                  <c:v>0.36018524725438106</c:v>
                </c:pt>
                <c:pt idx="824">
                  <c:v>0.36018524725438106</c:v>
                </c:pt>
                <c:pt idx="825">
                  <c:v>0.36018524725438106</c:v>
                </c:pt>
                <c:pt idx="826">
                  <c:v>0.36018524725438106</c:v>
                </c:pt>
                <c:pt idx="827">
                  <c:v>0.36018524725438106</c:v>
                </c:pt>
                <c:pt idx="828">
                  <c:v>0.36018524725438106</c:v>
                </c:pt>
                <c:pt idx="829">
                  <c:v>0.36018524725438106</c:v>
                </c:pt>
                <c:pt idx="830">
                  <c:v>0.36018524725438106</c:v>
                </c:pt>
                <c:pt idx="831">
                  <c:v>0.36018524725438106</c:v>
                </c:pt>
                <c:pt idx="832">
                  <c:v>0.36018524725438106</c:v>
                </c:pt>
                <c:pt idx="833">
                  <c:v>0.36018524725438106</c:v>
                </c:pt>
                <c:pt idx="834">
                  <c:v>0.36018524725438106</c:v>
                </c:pt>
                <c:pt idx="835">
                  <c:v>0.36018524725438106</c:v>
                </c:pt>
                <c:pt idx="836">
                  <c:v>0.36018524725438106</c:v>
                </c:pt>
                <c:pt idx="837">
                  <c:v>0.36018524725438106</c:v>
                </c:pt>
                <c:pt idx="838">
                  <c:v>0.36018524725438106</c:v>
                </c:pt>
                <c:pt idx="839">
                  <c:v>0.36018524725438106</c:v>
                </c:pt>
                <c:pt idx="840">
                  <c:v>0.36018524725438106</c:v>
                </c:pt>
                <c:pt idx="841">
                  <c:v>0.36018524725438106</c:v>
                </c:pt>
                <c:pt idx="842">
                  <c:v>0.36018524725438106</c:v>
                </c:pt>
                <c:pt idx="843">
                  <c:v>0.36018524725438106</c:v>
                </c:pt>
                <c:pt idx="844">
                  <c:v>0.36018524725438106</c:v>
                </c:pt>
                <c:pt idx="845">
                  <c:v>0.36018524725438106</c:v>
                </c:pt>
                <c:pt idx="846">
                  <c:v>0.36018524725438106</c:v>
                </c:pt>
                <c:pt idx="847">
                  <c:v>0.36018524725438106</c:v>
                </c:pt>
                <c:pt idx="848">
                  <c:v>0.36018524725438106</c:v>
                </c:pt>
                <c:pt idx="849">
                  <c:v>0.36018524725438106</c:v>
                </c:pt>
                <c:pt idx="850">
                  <c:v>0.36018524725438106</c:v>
                </c:pt>
                <c:pt idx="851">
                  <c:v>0.36018524725438106</c:v>
                </c:pt>
                <c:pt idx="852">
                  <c:v>0.36018524725438106</c:v>
                </c:pt>
                <c:pt idx="853">
                  <c:v>0.36018524725438106</c:v>
                </c:pt>
                <c:pt idx="854">
                  <c:v>0.36018524725438106</c:v>
                </c:pt>
                <c:pt idx="855">
                  <c:v>0.36018524725438106</c:v>
                </c:pt>
                <c:pt idx="856">
                  <c:v>0.36018524725438106</c:v>
                </c:pt>
                <c:pt idx="857">
                  <c:v>0.36018524725438106</c:v>
                </c:pt>
                <c:pt idx="858">
                  <c:v>0.36018524725438106</c:v>
                </c:pt>
                <c:pt idx="859">
                  <c:v>0.36018524725438106</c:v>
                </c:pt>
                <c:pt idx="860">
                  <c:v>0.36018524725438106</c:v>
                </c:pt>
                <c:pt idx="861">
                  <c:v>0.36018524725438106</c:v>
                </c:pt>
                <c:pt idx="862">
                  <c:v>0.36018524725438106</c:v>
                </c:pt>
                <c:pt idx="863">
                  <c:v>0.36018524725438106</c:v>
                </c:pt>
                <c:pt idx="864">
                  <c:v>0.36018524725438106</c:v>
                </c:pt>
                <c:pt idx="865">
                  <c:v>0.36018524725438106</c:v>
                </c:pt>
                <c:pt idx="866">
                  <c:v>0.36018524725438106</c:v>
                </c:pt>
                <c:pt idx="867">
                  <c:v>0.36018524725438106</c:v>
                </c:pt>
                <c:pt idx="868">
                  <c:v>0.36018524725438106</c:v>
                </c:pt>
                <c:pt idx="869">
                  <c:v>0.37507126495854626</c:v>
                </c:pt>
                <c:pt idx="870">
                  <c:v>0.37507126495854626</c:v>
                </c:pt>
                <c:pt idx="871">
                  <c:v>0.37507126495854626</c:v>
                </c:pt>
                <c:pt idx="872">
                  <c:v>0.37507126495854626</c:v>
                </c:pt>
                <c:pt idx="873">
                  <c:v>0.37507126495854626</c:v>
                </c:pt>
                <c:pt idx="874">
                  <c:v>0.37507126495854626</c:v>
                </c:pt>
                <c:pt idx="875">
                  <c:v>0.37507126495854626</c:v>
                </c:pt>
                <c:pt idx="876">
                  <c:v>0.37507126495854626</c:v>
                </c:pt>
                <c:pt idx="877">
                  <c:v>0.37507126495854626</c:v>
                </c:pt>
                <c:pt idx="878">
                  <c:v>0.37507126495854626</c:v>
                </c:pt>
                <c:pt idx="879">
                  <c:v>0.37507126495854626</c:v>
                </c:pt>
                <c:pt idx="880">
                  <c:v>0.37507126495854626</c:v>
                </c:pt>
                <c:pt idx="881">
                  <c:v>0.37507126495854626</c:v>
                </c:pt>
                <c:pt idx="882">
                  <c:v>0.37507126495854626</c:v>
                </c:pt>
                <c:pt idx="883">
                  <c:v>0.37507126495854626</c:v>
                </c:pt>
                <c:pt idx="884">
                  <c:v>0.37507126495854626</c:v>
                </c:pt>
                <c:pt idx="885">
                  <c:v>0.37507126495854626</c:v>
                </c:pt>
                <c:pt idx="886">
                  <c:v>0.37507126495854626</c:v>
                </c:pt>
                <c:pt idx="887">
                  <c:v>0.37507126495854626</c:v>
                </c:pt>
                <c:pt idx="888">
                  <c:v>0.41115031008733299</c:v>
                </c:pt>
                <c:pt idx="889">
                  <c:v>0.41115031008733299</c:v>
                </c:pt>
                <c:pt idx="890">
                  <c:v>0.41115031008733299</c:v>
                </c:pt>
                <c:pt idx="891">
                  <c:v>0.41115031008733299</c:v>
                </c:pt>
                <c:pt idx="892">
                  <c:v>0.41115031008733299</c:v>
                </c:pt>
                <c:pt idx="893">
                  <c:v>0.41115031008733299</c:v>
                </c:pt>
                <c:pt idx="894">
                  <c:v>0.41115031008733299</c:v>
                </c:pt>
                <c:pt idx="895">
                  <c:v>0.41115031008733299</c:v>
                </c:pt>
                <c:pt idx="896">
                  <c:v>0.41115031008733299</c:v>
                </c:pt>
                <c:pt idx="897">
                  <c:v>0.41115031008733299</c:v>
                </c:pt>
                <c:pt idx="898">
                  <c:v>0.41115031008733299</c:v>
                </c:pt>
                <c:pt idx="899">
                  <c:v>0.41115031008733299</c:v>
                </c:pt>
                <c:pt idx="900">
                  <c:v>0.41115031008733299</c:v>
                </c:pt>
                <c:pt idx="901">
                  <c:v>0.41115031008733299</c:v>
                </c:pt>
                <c:pt idx="902">
                  <c:v>0.41115031008733299</c:v>
                </c:pt>
                <c:pt idx="903">
                  <c:v>0.41115031008733299</c:v>
                </c:pt>
                <c:pt idx="904">
                  <c:v>0.41115031008733299</c:v>
                </c:pt>
                <c:pt idx="905">
                  <c:v>0.41115031008733299</c:v>
                </c:pt>
                <c:pt idx="906">
                  <c:v>0.41115031008733299</c:v>
                </c:pt>
                <c:pt idx="907">
                  <c:v>0.41115031008733299</c:v>
                </c:pt>
                <c:pt idx="908">
                  <c:v>0.41115031008733299</c:v>
                </c:pt>
                <c:pt idx="909">
                  <c:v>0.41115031008733299</c:v>
                </c:pt>
                <c:pt idx="910">
                  <c:v>0.41115031008733299</c:v>
                </c:pt>
                <c:pt idx="911">
                  <c:v>0.41115031008733299</c:v>
                </c:pt>
                <c:pt idx="912">
                  <c:v>0.41115031008733299</c:v>
                </c:pt>
                <c:pt idx="913">
                  <c:v>0.41115031008733299</c:v>
                </c:pt>
                <c:pt idx="914">
                  <c:v>0.41115031008733299</c:v>
                </c:pt>
                <c:pt idx="915">
                  <c:v>0.41115031008733299</c:v>
                </c:pt>
                <c:pt idx="916">
                  <c:v>0.41115031008733299</c:v>
                </c:pt>
                <c:pt idx="917">
                  <c:v>0.41115031008733299</c:v>
                </c:pt>
                <c:pt idx="918">
                  <c:v>0.41115031008733299</c:v>
                </c:pt>
                <c:pt idx="919">
                  <c:v>0.41115031008733299</c:v>
                </c:pt>
                <c:pt idx="920">
                  <c:v>0.41115031008733299</c:v>
                </c:pt>
                <c:pt idx="921">
                  <c:v>0.41115031008733299</c:v>
                </c:pt>
                <c:pt idx="922">
                  <c:v>0.41115031008733299</c:v>
                </c:pt>
                <c:pt idx="923">
                  <c:v>0.41115031008733299</c:v>
                </c:pt>
                <c:pt idx="924">
                  <c:v>0.42710457397175472</c:v>
                </c:pt>
                <c:pt idx="925">
                  <c:v>0.42710457397175472</c:v>
                </c:pt>
                <c:pt idx="926">
                  <c:v>0.42710457397175472</c:v>
                </c:pt>
                <c:pt idx="927">
                  <c:v>0.42710457397175472</c:v>
                </c:pt>
                <c:pt idx="928">
                  <c:v>0.42710457397175472</c:v>
                </c:pt>
                <c:pt idx="929">
                  <c:v>0.42710457397175472</c:v>
                </c:pt>
                <c:pt idx="930">
                  <c:v>0.42710457397175472</c:v>
                </c:pt>
                <c:pt idx="931">
                  <c:v>0.42710457397175472</c:v>
                </c:pt>
                <c:pt idx="932">
                  <c:v>0.42710457397175472</c:v>
                </c:pt>
                <c:pt idx="933">
                  <c:v>0.42710457397175472</c:v>
                </c:pt>
                <c:pt idx="934">
                  <c:v>0.42710457397175472</c:v>
                </c:pt>
                <c:pt idx="935">
                  <c:v>0.42710457397175472</c:v>
                </c:pt>
                <c:pt idx="936">
                  <c:v>0.42710457397175472</c:v>
                </c:pt>
                <c:pt idx="937">
                  <c:v>0.42710457397175472</c:v>
                </c:pt>
                <c:pt idx="938">
                  <c:v>0.42710457397175472</c:v>
                </c:pt>
                <c:pt idx="939">
                  <c:v>0.42710457397175472</c:v>
                </c:pt>
                <c:pt idx="940">
                  <c:v>0.42710457397175472</c:v>
                </c:pt>
                <c:pt idx="941">
                  <c:v>0.42710457397175472</c:v>
                </c:pt>
                <c:pt idx="942">
                  <c:v>0.42710457397175472</c:v>
                </c:pt>
                <c:pt idx="943">
                  <c:v>0.42710457397175472</c:v>
                </c:pt>
                <c:pt idx="944">
                  <c:v>0.42710457397175472</c:v>
                </c:pt>
                <c:pt idx="945">
                  <c:v>0.42710457397175472</c:v>
                </c:pt>
                <c:pt idx="946">
                  <c:v>0.42710457397175472</c:v>
                </c:pt>
                <c:pt idx="947">
                  <c:v>0.42710457397175472</c:v>
                </c:pt>
                <c:pt idx="948">
                  <c:v>0.42710457397175472</c:v>
                </c:pt>
                <c:pt idx="949">
                  <c:v>0.45737111016119675</c:v>
                </c:pt>
                <c:pt idx="950">
                  <c:v>0.45737111016119675</c:v>
                </c:pt>
                <c:pt idx="951">
                  <c:v>0.45737111016119675</c:v>
                </c:pt>
                <c:pt idx="952">
                  <c:v>0.45737111016119675</c:v>
                </c:pt>
                <c:pt idx="953">
                  <c:v>0.45737111016119675</c:v>
                </c:pt>
                <c:pt idx="954">
                  <c:v>0.45737111016119675</c:v>
                </c:pt>
                <c:pt idx="955">
                  <c:v>0.45737111016119675</c:v>
                </c:pt>
                <c:pt idx="956">
                  <c:v>0.45737111016119675</c:v>
                </c:pt>
                <c:pt idx="957">
                  <c:v>0.45737111016119675</c:v>
                </c:pt>
                <c:pt idx="958">
                  <c:v>0.45737111016119675</c:v>
                </c:pt>
                <c:pt idx="959">
                  <c:v>0.45737111016119675</c:v>
                </c:pt>
                <c:pt idx="960">
                  <c:v>0.45737111016119675</c:v>
                </c:pt>
                <c:pt idx="961">
                  <c:v>0.45737111016119675</c:v>
                </c:pt>
                <c:pt idx="962">
                  <c:v>0.45737111016119675</c:v>
                </c:pt>
                <c:pt idx="963">
                  <c:v>0.45737111016119675</c:v>
                </c:pt>
                <c:pt idx="964">
                  <c:v>0.45737111016119675</c:v>
                </c:pt>
                <c:pt idx="965">
                  <c:v>0.45737111016119675</c:v>
                </c:pt>
                <c:pt idx="966">
                  <c:v>0.45737111016119675</c:v>
                </c:pt>
                <c:pt idx="967">
                  <c:v>0.48998876952706377</c:v>
                </c:pt>
                <c:pt idx="968">
                  <c:v>0.48998876952706377</c:v>
                </c:pt>
                <c:pt idx="969">
                  <c:v>0.48998876952706377</c:v>
                </c:pt>
                <c:pt idx="970">
                  <c:v>0.48998876952706377</c:v>
                </c:pt>
                <c:pt idx="971">
                  <c:v>0.48998876952706377</c:v>
                </c:pt>
                <c:pt idx="972">
                  <c:v>0.48998876952706377</c:v>
                </c:pt>
                <c:pt idx="973">
                  <c:v>0.48998876952706377</c:v>
                </c:pt>
                <c:pt idx="974">
                  <c:v>0.48998876952706377</c:v>
                </c:pt>
                <c:pt idx="975">
                  <c:v>0.48998876952706377</c:v>
                </c:pt>
                <c:pt idx="976">
                  <c:v>0.48998876952706377</c:v>
                </c:pt>
                <c:pt idx="977">
                  <c:v>0.48998876952706377</c:v>
                </c:pt>
                <c:pt idx="978">
                  <c:v>0.48998876952706377</c:v>
                </c:pt>
                <c:pt idx="979">
                  <c:v>0.48998876952706377</c:v>
                </c:pt>
                <c:pt idx="980">
                  <c:v>0.48998876952706377</c:v>
                </c:pt>
                <c:pt idx="981">
                  <c:v>0.48998876952706377</c:v>
                </c:pt>
                <c:pt idx="982">
                  <c:v>0.48998876952706377</c:v>
                </c:pt>
                <c:pt idx="983">
                  <c:v>0.48998876952706377</c:v>
                </c:pt>
                <c:pt idx="984">
                  <c:v>0.48998876952706377</c:v>
                </c:pt>
                <c:pt idx="985">
                  <c:v>0.48998876952706377</c:v>
                </c:pt>
                <c:pt idx="986">
                  <c:v>0.48998876952706377</c:v>
                </c:pt>
                <c:pt idx="987">
                  <c:v>0.48998876952706377</c:v>
                </c:pt>
                <c:pt idx="988">
                  <c:v>0.48998876952706377</c:v>
                </c:pt>
                <c:pt idx="989">
                  <c:v>0.48998876952706377</c:v>
                </c:pt>
                <c:pt idx="990">
                  <c:v>0.48998876952706377</c:v>
                </c:pt>
                <c:pt idx="991">
                  <c:v>0.48998876952706377</c:v>
                </c:pt>
                <c:pt idx="992">
                  <c:v>0.48998876952706377</c:v>
                </c:pt>
                <c:pt idx="993">
                  <c:v>0.48998876952706377</c:v>
                </c:pt>
                <c:pt idx="994">
                  <c:v>0.48998876952706377</c:v>
                </c:pt>
                <c:pt idx="995">
                  <c:v>0.48998876952706377</c:v>
                </c:pt>
                <c:pt idx="996">
                  <c:v>0.48998876952706377</c:v>
                </c:pt>
                <c:pt idx="997">
                  <c:v>0.48998876952706377</c:v>
                </c:pt>
                <c:pt idx="998">
                  <c:v>0.48998876952706377</c:v>
                </c:pt>
                <c:pt idx="999">
                  <c:v>0.48998876952706377</c:v>
                </c:pt>
                <c:pt idx="1000">
                  <c:v>0.48998876952706377</c:v>
                </c:pt>
                <c:pt idx="1001">
                  <c:v>0.48998876952706377</c:v>
                </c:pt>
                <c:pt idx="1002">
                  <c:v>0.48998876952706377</c:v>
                </c:pt>
                <c:pt idx="1003">
                  <c:v>0.48998876952706377</c:v>
                </c:pt>
                <c:pt idx="1004">
                  <c:v>0.48998876952706377</c:v>
                </c:pt>
                <c:pt idx="1005">
                  <c:v>0.48998876952706377</c:v>
                </c:pt>
                <c:pt idx="1006">
                  <c:v>0.48998876952706377</c:v>
                </c:pt>
                <c:pt idx="1007">
                  <c:v>0.48998876952706377</c:v>
                </c:pt>
                <c:pt idx="1008">
                  <c:v>0.48998876952706377</c:v>
                </c:pt>
                <c:pt idx="1009">
                  <c:v>0.48998876952706377</c:v>
                </c:pt>
                <c:pt idx="1010">
                  <c:v>0.48998876952706377</c:v>
                </c:pt>
                <c:pt idx="1011">
                  <c:v>0.48998876952706377</c:v>
                </c:pt>
                <c:pt idx="1012">
                  <c:v>0.48998876952706377</c:v>
                </c:pt>
                <c:pt idx="1013">
                  <c:v>0.48998876952706377</c:v>
                </c:pt>
                <c:pt idx="1014">
                  <c:v>0.48998876952706377</c:v>
                </c:pt>
                <c:pt idx="1015">
                  <c:v>0.48998876952706377</c:v>
                </c:pt>
                <c:pt idx="1016">
                  <c:v>0.48998876952706377</c:v>
                </c:pt>
                <c:pt idx="1017">
                  <c:v>0.48998876952706377</c:v>
                </c:pt>
                <c:pt idx="1018">
                  <c:v>0.48998876952706377</c:v>
                </c:pt>
                <c:pt idx="1019">
                  <c:v>0.48998876952706377</c:v>
                </c:pt>
                <c:pt idx="1020">
                  <c:v>0.48998876952706377</c:v>
                </c:pt>
                <c:pt idx="1021">
                  <c:v>0.48998876952706377</c:v>
                </c:pt>
                <c:pt idx="1022">
                  <c:v>0.48998876952706377</c:v>
                </c:pt>
                <c:pt idx="1023">
                  <c:v>0.48998876952706377</c:v>
                </c:pt>
                <c:pt idx="1024">
                  <c:v>0.48998876952706377</c:v>
                </c:pt>
                <c:pt idx="1025">
                  <c:v>0.48998876952706377</c:v>
                </c:pt>
                <c:pt idx="1026">
                  <c:v>0.48998876952706377</c:v>
                </c:pt>
                <c:pt idx="1027">
                  <c:v>0.48998876952706377</c:v>
                </c:pt>
                <c:pt idx="1028">
                  <c:v>0.48998876952706377</c:v>
                </c:pt>
                <c:pt idx="1029">
                  <c:v>0.48998876952706377</c:v>
                </c:pt>
                <c:pt idx="1030">
                  <c:v>0.48998876952706377</c:v>
                </c:pt>
                <c:pt idx="1031">
                  <c:v>0.48998876952706377</c:v>
                </c:pt>
                <c:pt idx="1032">
                  <c:v>0.48998876952706377</c:v>
                </c:pt>
                <c:pt idx="1033">
                  <c:v>0.48998876952706377</c:v>
                </c:pt>
                <c:pt idx="1034">
                  <c:v>0.48998876952706377</c:v>
                </c:pt>
                <c:pt idx="1035">
                  <c:v>0.48998876952706377</c:v>
                </c:pt>
                <c:pt idx="1036">
                  <c:v>0.48998876952706377</c:v>
                </c:pt>
                <c:pt idx="1037">
                  <c:v>0.48998876952706377</c:v>
                </c:pt>
                <c:pt idx="1038">
                  <c:v>0.48998876952706377</c:v>
                </c:pt>
                <c:pt idx="1039">
                  <c:v>0.48998876952706377</c:v>
                </c:pt>
                <c:pt idx="1040">
                  <c:v>0.48998876952706377</c:v>
                </c:pt>
                <c:pt idx="1041">
                  <c:v>0.48998876952706377</c:v>
                </c:pt>
                <c:pt idx="1042">
                  <c:v>0.48998876952706377</c:v>
                </c:pt>
                <c:pt idx="1043">
                  <c:v>0.48998876952706377</c:v>
                </c:pt>
                <c:pt idx="1044">
                  <c:v>0.48998876952706377</c:v>
                </c:pt>
                <c:pt idx="1045">
                  <c:v>0.48998876952706377</c:v>
                </c:pt>
                <c:pt idx="1046">
                  <c:v>0.48998876952706377</c:v>
                </c:pt>
                <c:pt idx="1047">
                  <c:v>0.48998876952706377</c:v>
                </c:pt>
                <c:pt idx="1048">
                  <c:v>0.5222718538062191</c:v>
                </c:pt>
                <c:pt idx="1049">
                  <c:v>0.5222718538062191</c:v>
                </c:pt>
                <c:pt idx="1050">
                  <c:v>0.5222718538062191</c:v>
                </c:pt>
                <c:pt idx="1051">
                  <c:v>0.5222718538062191</c:v>
                </c:pt>
                <c:pt idx="1052">
                  <c:v>0.5222718538062191</c:v>
                </c:pt>
                <c:pt idx="1053">
                  <c:v>0.5222718538062191</c:v>
                </c:pt>
                <c:pt idx="1054">
                  <c:v>0.5222718538062191</c:v>
                </c:pt>
                <c:pt idx="1055">
                  <c:v>0.5222718538062191</c:v>
                </c:pt>
                <c:pt idx="1056">
                  <c:v>0.5222718538062191</c:v>
                </c:pt>
                <c:pt idx="1057">
                  <c:v>0.5222718538062191</c:v>
                </c:pt>
                <c:pt idx="1058">
                  <c:v>0.5222718538062191</c:v>
                </c:pt>
                <c:pt idx="1059">
                  <c:v>0.5222718538062191</c:v>
                </c:pt>
                <c:pt idx="1060">
                  <c:v>0.5222718538062191</c:v>
                </c:pt>
                <c:pt idx="1061">
                  <c:v>0.5222718538062191</c:v>
                </c:pt>
                <c:pt idx="1062">
                  <c:v>0.5222718538062191</c:v>
                </c:pt>
                <c:pt idx="1063">
                  <c:v>0.5222718538062191</c:v>
                </c:pt>
                <c:pt idx="1064">
                  <c:v>0.5222718538062191</c:v>
                </c:pt>
                <c:pt idx="1065">
                  <c:v>0.5222718538062191</c:v>
                </c:pt>
                <c:pt idx="1066">
                  <c:v>0.5222718538062191</c:v>
                </c:pt>
                <c:pt idx="1067">
                  <c:v>0.5222718538062191</c:v>
                </c:pt>
                <c:pt idx="1068">
                  <c:v>0.5222718538062191</c:v>
                </c:pt>
                <c:pt idx="1069">
                  <c:v>0.5222718538062191</c:v>
                </c:pt>
                <c:pt idx="1070">
                  <c:v>0.5222718538062191</c:v>
                </c:pt>
                <c:pt idx="1071">
                  <c:v>0.5222718538062191</c:v>
                </c:pt>
                <c:pt idx="1072">
                  <c:v>0.5222718538062191</c:v>
                </c:pt>
                <c:pt idx="1073">
                  <c:v>0.5222718538062191</c:v>
                </c:pt>
                <c:pt idx="1074">
                  <c:v>0.5222718538062191</c:v>
                </c:pt>
                <c:pt idx="1075">
                  <c:v>0.5222718538062191</c:v>
                </c:pt>
                <c:pt idx="1076">
                  <c:v>0.5222718538062191</c:v>
                </c:pt>
                <c:pt idx="1077">
                  <c:v>0.5222718538062191</c:v>
                </c:pt>
                <c:pt idx="1078">
                  <c:v>0.5222718538062191</c:v>
                </c:pt>
                <c:pt idx="1079">
                  <c:v>0.5222718538062191</c:v>
                </c:pt>
                <c:pt idx="1080">
                  <c:v>0.5222718538062191</c:v>
                </c:pt>
                <c:pt idx="1081">
                  <c:v>0.5222718538062191</c:v>
                </c:pt>
                <c:pt idx="1082">
                  <c:v>0.52867654269331465</c:v>
                </c:pt>
                <c:pt idx="1083">
                  <c:v>0.52867654269331465</c:v>
                </c:pt>
                <c:pt idx="1084">
                  <c:v>0.52867654269331465</c:v>
                </c:pt>
                <c:pt idx="1085">
                  <c:v>0.52867654269331465</c:v>
                </c:pt>
                <c:pt idx="1086">
                  <c:v>0.52867654269331465</c:v>
                </c:pt>
                <c:pt idx="1087">
                  <c:v>0.52867654269331465</c:v>
                </c:pt>
                <c:pt idx="1088">
                  <c:v>0.52867654269331465</c:v>
                </c:pt>
                <c:pt idx="1089">
                  <c:v>0.52867654269331465</c:v>
                </c:pt>
                <c:pt idx="1090">
                  <c:v>0.52867654269331465</c:v>
                </c:pt>
                <c:pt idx="1091">
                  <c:v>0.52867654269331465</c:v>
                </c:pt>
                <c:pt idx="1092">
                  <c:v>0.52867654269331465</c:v>
                </c:pt>
                <c:pt idx="1093">
                  <c:v>0.52867654269331465</c:v>
                </c:pt>
                <c:pt idx="1094">
                  <c:v>0.52867654269331465</c:v>
                </c:pt>
                <c:pt idx="1095">
                  <c:v>0.52867654269331465</c:v>
                </c:pt>
                <c:pt idx="1096">
                  <c:v>0.52867654269331465</c:v>
                </c:pt>
                <c:pt idx="1097">
                  <c:v>0.53672849017369895</c:v>
                </c:pt>
                <c:pt idx="1098">
                  <c:v>0.53672849017369895</c:v>
                </c:pt>
                <c:pt idx="1099">
                  <c:v>0.53672849017369895</c:v>
                </c:pt>
                <c:pt idx="1100">
                  <c:v>0.53672849017369895</c:v>
                </c:pt>
                <c:pt idx="1101">
                  <c:v>0.53672849017369895</c:v>
                </c:pt>
                <c:pt idx="1102">
                  <c:v>0.53672849017369895</c:v>
                </c:pt>
                <c:pt idx="1103">
                  <c:v>0.53672849017369895</c:v>
                </c:pt>
                <c:pt idx="1104">
                  <c:v>0.53672849017369895</c:v>
                </c:pt>
                <c:pt idx="1105">
                  <c:v>0.53672849017369895</c:v>
                </c:pt>
                <c:pt idx="1106">
                  <c:v>0.53672849017369895</c:v>
                </c:pt>
                <c:pt idx="1107">
                  <c:v>0.54169396751605869</c:v>
                </c:pt>
                <c:pt idx="1108">
                  <c:v>0.54169396751605869</c:v>
                </c:pt>
                <c:pt idx="1109">
                  <c:v>0.54169396751605869</c:v>
                </c:pt>
                <c:pt idx="1110">
                  <c:v>0.54169396751605869</c:v>
                </c:pt>
                <c:pt idx="1111">
                  <c:v>0.54169396751605869</c:v>
                </c:pt>
                <c:pt idx="1112">
                  <c:v>0.54169396751605869</c:v>
                </c:pt>
                <c:pt idx="1113">
                  <c:v>0.54169396751605869</c:v>
                </c:pt>
                <c:pt idx="1114">
                  <c:v>0.54169396751605869</c:v>
                </c:pt>
                <c:pt idx="1115">
                  <c:v>0.54169396751605869</c:v>
                </c:pt>
                <c:pt idx="1116">
                  <c:v>0.54169396751605869</c:v>
                </c:pt>
                <c:pt idx="1117">
                  <c:v>0.59743393755253471</c:v>
                </c:pt>
                <c:pt idx="1118">
                  <c:v>0.59743393755253471</c:v>
                </c:pt>
                <c:pt idx="1119">
                  <c:v>0.59743393755253471</c:v>
                </c:pt>
                <c:pt idx="1120">
                  <c:v>0.59743393755253471</c:v>
                </c:pt>
                <c:pt idx="1121">
                  <c:v>0.59743393755253471</c:v>
                </c:pt>
                <c:pt idx="1122">
                  <c:v>0.59743393755253471</c:v>
                </c:pt>
                <c:pt idx="1123">
                  <c:v>0.59743393755253471</c:v>
                </c:pt>
                <c:pt idx="1124">
                  <c:v>0.59743393755253471</c:v>
                </c:pt>
                <c:pt idx="1125">
                  <c:v>0.59743393755253471</c:v>
                </c:pt>
                <c:pt idx="1126">
                  <c:v>0.59743393755253471</c:v>
                </c:pt>
                <c:pt idx="1127">
                  <c:v>0.59743393755253471</c:v>
                </c:pt>
                <c:pt idx="1128">
                  <c:v>0.59743393755253471</c:v>
                </c:pt>
                <c:pt idx="1129">
                  <c:v>0.59743393755253471</c:v>
                </c:pt>
                <c:pt idx="1130">
                  <c:v>0.59743393755253471</c:v>
                </c:pt>
                <c:pt idx="1131">
                  <c:v>0.59743393755253471</c:v>
                </c:pt>
                <c:pt idx="1132">
                  <c:v>0.59743393755253471</c:v>
                </c:pt>
                <c:pt idx="1133">
                  <c:v>0.59743393755253471</c:v>
                </c:pt>
                <c:pt idx="1134">
                  <c:v>0.59743393755253471</c:v>
                </c:pt>
                <c:pt idx="1135">
                  <c:v>0.59743393755253471</c:v>
                </c:pt>
                <c:pt idx="1136">
                  <c:v>0.59743393755253471</c:v>
                </c:pt>
                <c:pt idx="1137">
                  <c:v>0.59743393755253471</c:v>
                </c:pt>
                <c:pt idx="1138">
                  <c:v>0.59743393755253471</c:v>
                </c:pt>
                <c:pt idx="1139">
                  <c:v>0.59743393755253471</c:v>
                </c:pt>
                <c:pt idx="1140">
                  <c:v>0.59743393755253471</c:v>
                </c:pt>
                <c:pt idx="1141">
                  <c:v>0.59743393755253471</c:v>
                </c:pt>
                <c:pt idx="1142">
                  <c:v>0.59743393755253471</c:v>
                </c:pt>
                <c:pt idx="1143">
                  <c:v>0.59743393755253471</c:v>
                </c:pt>
                <c:pt idx="1144">
                  <c:v>0.59743393755253471</c:v>
                </c:pt>
                <c:pt idx="1145">
                  <c:v>0.59743393755253471</c:v>
                </c:pt>
                <c:pt idx="1146">
                  <c:v>0.60307251532873374</c:v>
                </c:pt>
                <c:pt idx="1147">
                  <c:v>0.60307251532873374</c:v>
                </c:pt>
                <c:pt idx="1148">
                  <c:v>0.60307251532873374</c:v>
                </c:pt>
                <c:pt idx="1149">
                  <c:v>0.60307251532873374</c:v>
                </c:pt>
                <c:pt idx="1150">
                  <c:v>0.60307251532873374</c:v>
                </c:pt>
                <c:pt idx="1151">
                  <c:v>0.60307251532873374</c:v>
                </c:pt>
                <c:pt idx="1152">
                  <c:v>0.60307251532873374</c:v>
                </c:pt>
                <c:pt idx="1153">
                  <c:v>0.60307251532873374</c:v>
                </c:pt>
                <c:pt idx="1154">
                  <c:v>0.60307251532873374</c:v>
                </c:pt>
                <c:pt idx="1155">
                  <c:v>0.60307251532873374</c:v>
                </c:pt>
                <c:pt idx="1156">
                  <c:v>0.60307251532873374</c:v>
                </c:pt>
                <c:pt idx="1157">
                  <c:v>0.60307251532873374</c:v>
                </c:pt>
                <c:pt idx="1158">
                  <c:v>0.60307251532873374</c:v>
                </c:pt>
                <c:pt idx="1159">
                  <c:v>0.60307251532873374</c:v>
                </c:pt>
                <c:pt idx="1160">
                  <c:v>0.60307251532873374</c:v>
                </c:pt>
                <c:pt idx="1161">
                  <c:v>0.60307251532873374</c:v>
                </c:pt>
                <c:pt idx="1162">
                  <c:v>0.60307251532873374</c:v>
                </c:pt>
                <c:pt idx="1163">
                  <c:v>0.60307251532873374</c:v>
                </c:pt>
                <c:pt idx="1164">
                  <c:v>0.60307251532873374</c:v>
                </c:pt>
                <c:pt idx="1165">
                  <c:v>0.60307251532873374</c:v>
                </c:pt>
                <c:pt idx="1166">
                  <c:v>0.60307251532873374</c:v>
                </c:pt>
                <c:pt idx="1167">
                  <c:v>0.60307251532873374</c:v>
                </c:pt>
                <c:pt idx="1168">
                  <c:v>0.60307251532873374</c:v>
                </c:pt>
                <c:pt idx="1169">
                  <c:v>0.60307251532873374</c:v>
                </c:pt>
                <c:pt idx="1170">
                  <c:v>0.60307251532873374</c:v>
                </c:pt>
                <c:pt idx="1171">
                  <c:v>0.60307251532873374</c:v>
                </c:pt>
                <c:pt idx="1172">
                  <c:v>0.60307251532873374</c:v>
                </c:pt>
                <c:pt idx="1173">
                  <c:v>0.60307251532873374</c:v>
                </c:pt>
                <c:pt idx="1174">
                  <c:v>0.60307251532873374</c:v>
                </c:pt>
                <c:pt idx="1175">
                  <c:v>0.60307251532873374</c:v>
                </c:pt>
                <c:pt idx="1176">
                  <c:v>0.60307251532873374</c:v>
                </c:pt>
                <c:pt idx="1177">
                  <c:v>0.60307251532873374</c:v>
                </c:pt>
                <c:pt idx="1178">
                  <c:v>0.60307251532873374</c:v>
                </c:pt>
                <c:pt idx="1179">
                  <c:v>0.60307251532873374</c:v>
                </c:pt>
                <c:pt idx="1180">
                  <c:v>0.60307251532873374</c:v>
                </c:pt>
                <c:pt idx="1181">
                  <c:v>0.60307251532873374</c:v>
                </c:pt>
                <c:pt idx="1182">
                  <c:v>0.60307251532873374</c:v>
                </c:pt>
                <c:pt idx="1183">
                  <c:v>0.60307251532873374</c:v>
                </c:pt>
                <c:pt idx="1184">
                  <c:v>0.60307251532873374</c:v>
                </c:pt>
                <c:pt idx="1185">
                  <c:v>0.60307251532873374</c:v>
                </c:pt>
                <c:pt idx="1186">
                  <c:v>0.60307251532873374</c:v>
                </c:pt>
                <c:pt idx="1187">
                  <c:v>0.60307251532873374</c:v>
                </c:pt>
                <c:pt idx="1188">
                  <c:v>0.60307251532873374</c:v>
                </c:pt>
                <c:pt idx="1189">
                  <c:v>0.60307251532873374</c:v>
                </c:pt>
                <c:pt idx="1190">
                  <c:v>0.60307251532873374</c:v>
                </c:pt>
                <c:pt idx="1191">
                  <c:v>0.60307251532873374</c:v>
                </c:pt>
                <c:pt idx="1192">
                  <c:v>0.60307251532873374</c:v>
                </c:pt>
                <c:pt idx="1193">
                  <c:v>0.60307251532873374</c:v>
                </c:pt>
                <c:pt idx="1194">
                  <c:v>0.60307251532873374</c:v>
                </c:pt>
                <c:pt idx="1195">
                  <c:v>0.60307251532873374</c:v>
                </c:pt>
                <c:pt idx="1196">
                  <c:v>0.60307251532873374</c:v>
                </c:pt>
                <c:pt idx="1197">
                  <c:v>0.60307251532873374</c:v>
                </c:pt>
                <c:pt idx="1198">
                  <c:v>0.60307251532873374</c:v>
                </c:pt>
                <c:pt idx="1199">
                  <c:v>0.60307251532873374</c:v>
                </c:pt>
                <c:pt idx="1200">
                  <c:v>0.60307251532873374</c:v>
                </c:pt>
                <c:pt idx="1201">
                  <c:v>0.60307251532873374</c:v>
                </c:pt>
                <c:pt idx="1202">
                  <c:v>0.60307251532873374</c:v>
                </c:pt>
                <c:pt idx="1203">
                  <c:v>0.60307251532873374</c:v>
                </c:pt>
                <c:pt idx="1204">
                  <c:v>0.60307251532873374</c:v>
                </c:pt>
                <c:pt idx="1205">
                  <c:v>0.60307251532873374</c:v>
                </c:pt>
                <c:pt idx="1206">
                  <c:v>0.60307251532873374</c:v>
                </c:pt>
                <c:pt idx="1207">
                  <c:v>0.60307251532873374</c:v>
                </c:pt>
                <c:pt idx="1208">
                  <c:v>0.60307251532873374</c:v>
                </c:pt>
                <c:pt idx="1209">
                  <c:v>0.60307251532873374</c:v>
                </c:pt>
                <c:pt idx="1210">
                  <c:v>0.60307251532873374</c:v>
                </c:pt>
                <c:pt idx="1211">
                  <c:v>0.60307251532873374</c:v>
                </c:pt>
                <c:pt idx="1212">
                  <c:v>0.64249216401561293</c:v>
                </c:pt>
                <c:pt idx="1213">
                  <c:v>0.64249216401561293</c:v>
                </c:pt>
                <c:pt idx="1214">
                  <c:v>0.64249216401561293</c:v>
                </c:pt>
                <c:pt idx="1215">
                  <c:v>0.64249216401561293</c:v>
                </c:pt>
                <c:pt idx="1216">
                  <c:v>0.64249216401561293</c:v>
                </c:pt>
                <c:pt idx="1217">
                  <c:v>0.64249216401561293</c:v>
                </c:pt>
                <c:pt idx="1218">
                  <c:v>0.64249216401561293</c:v>
                </c:pt>
                <c:pt idx="1219">
                  <c:v>0.64249216401561293</c:v>
                </c:pt>
                <c:pt idx="1220">
                  <c:v>0.64249216401561293</c:v>
                </c:pt>
                <c:pt idx="1221">
                  <c:v>0.64249216401561293</c:v>
                </c:pt>
                <c:pt idx="1222">
                  <c:v>0.64249216401561293</c:v>
                </c:pt>
                <c:pt idx="1223">
                  <c:v>0.64249216401561293</c:v>
                </c:pt>
                <c:pt idx="1224">
                  <c:v>0.64249216401561293</c:v>
                </c:pt>
                <c:pt idx="1225">
                  <c:v>0.64249216401561293</c:v>
                </c:pt>
                <c:pt idx="1226">
                  <c:v>0.64249216401561293</c:v>
                </c:pt>
                <c:pt idx="1227">
                  <c:v>0.64249216401561293</c:v>
                </c:pt>
                <c:pt idx="1228">
                  <c:v>0.64249216401561293</c:v>
                </c:pt>
                <c:pt idx="1229">
                  <c:v>0.64249216401561293</c:v>
                </c:pt>
                <c:pt idx="1230">
                  <c:v>0.64249216401561293</c:v>
                </c:pt>
                <c:pt idx="1231">
                  <c:v>0.64249216401561293</c:v>
                </c:pt>
                <c:pt idx="1232">
                  <c:v>0.64249216401561293</c:v>
                </c:pt>
                <c:pt idx="1233">
                  <c:v>0.64249216401561293</c:v>
                </c:pt>
                <c:pt idx="1234">
                  <c:v>0.64249216401561293</c:v>
                </c:pt>
                <c:pt idx="1235">
                  <c:v>0.64249216401561293</c:v>
                </c:pt>
                <c:pt idx="1236">
                  <c:v>0.64249216401561293</c:v>
                </c:pt>
                <c:pt idx="1237">
                  <c:v>0.64249216401561293</c:v>
                </c:pt>
                <c:pt idx="1238">
                  <c:v>0.64249216401561293</c:v>
                </c:pt>
                <c:pt idx="1239">
                  <c:v>0.64249216401561293</c:v>
                </c:pt>
                <c:pt idx="1240">
                  <c:v>0.64249216401561293</c:v>
                </c:pt>
                <c:pt idx="1241">
                  <c:v>0.64249216401561293</c:v>
                </c:pt>
                <c:pt idx="1242">
                  <c:v>0.64249216401561293</c:v>
                </c:pt>
                <c:pt idx="1243">
                  <c:v>0.64249216401561293</c:v>
                </c:pt>
                <c:pt idx="1244">
                  <c:v>0.64249216401561293</c:v>
                </c:pt>
                <c:pt idx="1245">
                  <c:v>0.64249216401561293</c:v>
                </c:pt>
                <c:pt idx="1246">
                  <c:v>0.64249216401561293</c:v>
                </c:pt>
                <c:pt idx="1247">
                  <c:v>0.64249216401561293</c:v>
                </c:pt>
                <c:pt idx="1248">
                  <c:v>0.64249216401561293</c:v>
                </c:pt>
                <c:pt idx="1249">
                  <c:v>0.64249216401561293</c:v>
                </c:pt>
                <c:pt idx="1250">
                  <c:v>0.64249216401561293</c:v>
                </c:pt>
                <c:pt idx="1251">
                  <c:v>0.64249216401561293</c:v>
                </c:pt>
                <c:pt idx="1252">
                  <c:v>0.64249216401561293</c:v>
                </c:pt>
                <c:pt idx="1253">
                  <c:v>0.64249216401561293</c:v>
                </c:pt>
                <c:pt idx="1254">
                  <c:v>0.64249216401561293</c:v>
                </c:pt>
                <c:pt idx="1255">
                  <c:v>0.64249216401561293</c:v>
                </c:pt>
                <c:pt idx="1256">
                  <c:v>0.64249216401561293</c:v>
                </c:pt>
                <c:pt idx="1257">
                  <c:v>0.64249216401561293</c:v>
                </c:pt>
                <c:pt idx="1258">
                  <c:v>0.64249216401561293</c:v>
                </c:pt>
                <c:pt idx="1259">
                  <c:v>0.64249216401561293</c:v>
                </c:pt>
                <c:pt idx="1260">
                  <c:v>0.64249216401561293</c:v>
                </c:pt>
                <c:pt idx="1261">
                  <c:v>0.64249216401561293</c:v>
                </c:pt>
                <c:pt idx="1262">
                  <c:v>0.64249216401561293</c:v>
                </c:pt>
                <c:pt idx="1263">
                  <c:v>0.64249216401561293</c:v>
                </c:pt>
                <c:pt idx="1264">
                  <c:v>0.64249216401561293</c:v>
                </c:pt>
                <c:pt idx="1265">
                  <c:v>0.64249216401561293</c:v>
                </c:pt>
                <c:pt idx="1266">
                  <c:v>0.64249216401561293</c:v>
                </c:pt>
                <c:pt idx="1267">
                  <c:v>0.64249216401561293</c:v>
                </c:pt>
                <c:pt idx="1268">
                  <c:v>0.64249216401561293</c:v>
                </c:pt>
                <c:pt idx="1269">
                  <c:v>0.64645140229575426</c:v>
                </c:pt>
                <c:pt idx="1270">
                  <c:v>0.64645140229575426</c:v>
                </c:pt>
                <c:pt idx="1271">
                  <c:v>0.64645140229575426</c:v>
                </c:pt>
                <c:pt idx="1272">
                  <c:v>0.64645140229575426</c:v>
                </c:pt>
                <c:pt idx="1273">
                  <c:v>0.64645140229575426</c:v>
                </c:pt>
                <c:pt idx="1274">
                  <c:v>0.64645140229575426</c:v>
                </c:pt>
                <c:pt idx="1275">
                  <c:v>0.64645140229575426</c:v>
                </c:pt>
                <c:pt idx="1276">
                  <c:v>0.64645140229575426</c:v>
                </c:pt>
                <c:pt idx="1277">
                  <c:v>0.64645140229575426</c:v>
                </c:pt>
                <c:pt idx="1278">
                  <c:v>0.64645140229575426</c:v>
                </c:pt>
                <c:pt idx="1279">
                  <c:v>0.64645140229575426</c:v>
                </c:pt>
                <c:pt idx="1280">
                  <c:v>0.64645140229575426</c:v>
                </c:pt>
                <c:pt idx="1281">
                  <c:v>0.64645140229575426</c:v>
                </c:pt>
                <c:pt idx="1282">
                  <c:v>0.64645140229575426</c:v>
                </c:pt>
                <c:pt idx="1283">
                  <c:v>0.64645140229575426</c:v>
                </c:pt>
                <c:pt idx="1284">
                  <c:v>0.64645140229575426</c:v>
                </c:pt>
                <c:pt idx="1285">
                  <c:v>0.65394576453323927</c:v>
                </c:pt>
                <c:pt idx="1286">
                  <c:v>0.65394576453323927</c:v>
                </c:pt>
                <c:pt idx="1287">
                  <c:v>0.65394576453323927</c:v>
                </c:pt>
                <c:pt idx="1288">
                  <c:v>0.65394576453323927</c:v>
                </c:pt>
                <c:pt idx="1289">
                  <c:v>0.65394576453323927</c:v>
                </c:pt>
                <c:pt idx="1290">
                  <c:v>0.65394576453323927</c:v>
                </c:pt>
                <c:pt idx="1291">
                  <c:v>0.65394576453323927</c:v>
                </c:pt>
                <c:pt idx="1292">
                  <c:v>0.65394576453323927</c:v>
                </c:pt>
                <c:pt idx="1293">
                  <c:v>0.65394576453323927</c:v>
                </c:pt>
                <c:pt idx="1294">
                  <c:v>0.65394576453323927</c:v>
                </c:pt>
                <c:pt idx="1295">
                  <c:v>0.65394576453323927</c:v>
                </c:pt>
                <c:pt idx="1296">
                  <c:v>0.65394576453323927</c:v>
                </c:pt>
                <c:pt idx="1297">
                  <c:v>0.65394576453323927</c:v>
                </c:pt>
                <c:pt idx="1298">
                  <c:v>0.65394576453323927</c:v>
                </c:pt>
                <c:pt idx="1299">
                  <c:v>0.65394576453323927</c:v>
                </c:pt>
                <c:pt idx="1300">
                  <c:v>0.65394576453323927</c:v>
                </c:pt>
                <c:pt idx="1301">
                  <c:v>0.65394576453323927</c:v>
                </c:pt>
                <c:pt idx="1302">
                  <c:v>0.65394576453323927</c:v>
                </c:pt>
                <c:pt idx="1303">
                  <c:v>0.65394576453323927</c:v>
                </c:pt>
                <c:pt idx="1304">
                  <c:v>0.65394576453323927</c:v>
                </c:pt>
                <c:pt idx="1305">
                  <c:v>0.65394576453323927</c:v>
                </c:pt>
                <c:pt idx="1306">
                  <c:v>0.65394576453323927</c:v>
                </c:pt>
                <c:pt idx="1307">
                  <c:v>0.65394576453323927</c:v>
                </c:pt>
                <c:pt idx="1308">
                  <c:v>0.6587711871881381</c:v>
                </c:pt>
                <c:pt idx="1309">
                  <c:v>0.6587711871881381</c:v>
                </c:pt>
                <c:pt idx="1310">
                  <c:v>0.6587711871881381</c:v>
                </c:pt>
                <c:pt idx="1311">
                  <c:v>0.6587711871881381</c:v>
                </c:pt>
                <c:pt idx="1312">
                  <c:v>0.6587711871881381</c:v>
                </c:pt>
                <c:pt idx="1313">
                  <c:v>0.6587711871881381</c:v>
                </c:pt>
                <c:pt idx="1314">
                  <c:v>0.6587711871881381</c:v>
                </c:pt>
                <c:pt idx="1315">
                  <c:v>0.6587711871881381</c:v>
                </c:pt>
                <c:pt idx="1316">
                  <c:v>0.6587711871881381</c:v>
                </c:pt>
                <c:pt idx="1317">
                  <c:v>0.6587711871881381</c:v>
                </c:pt>
                <c:pt idx="1318">
                  <c:v>0.6587711871881381</c:v>
                </c:pt>
                <c:pt idx="1319">
                  <c:v>0.6587711871881381</c:v>
                </c:pt>
                <c:pt idx="1320">
                  <c:v>0.6587711871881381</c:v>
                </c:pt>
                <c:pt idx="1321">
                  <c:v>0.6587711871881381</c:v>
                </c:pt>
                <c:pt idx="1322">
                  <c:v>0.6587711871881381</c:v>
                </c:pt>
                <c:pt idx="1323">
                  <c:v>0.6587711871881381</c:v>
                </c:pt>
                <c:pt idx="1324">
                  <c:v>0.6587711871881381</c:v>
                </c:pt>
                <c:pt idx="1325">
                  <c:v>0.6587711871881381</c:v>
                </c:pt>
                <c:pt idx="1326">
                  <c:v>0.6587711871881381</c:v>
                </c:pt>
                <c:pt idx="1327">
                  <c:v>0.6587711871881381</c:v>
                </c:pt>
                <c:pt idx="1328">
                  <c:v>0.6587711871881381</c:v>
                </c:pt>
                <c:pt idx="1329">
                  <c:v>0.6587711871881381</c:v>
                </c:pt>
                <c:pt idx="1330">
                  <c:v>0.6587711871881381</c:v>
                </c:pt>
                <c:pt idx="1331">
                  <c:v>0.6587711871881381</c:v>
                </c:pt>
                <c:pt idx="1332">
                  <c:v>0.66108101218749138</c:v>
                </c:pt>
                <c:pt idx="1333">
                  <c:v>0.66108101218749138</c:v>
                </c:pt>
                <c:pt idx="1334">
                  <c:v>0.66108101218749138</c:v>
                </c:pt>
                <c:pt idx="1335">
                  <c:v>0.66108101218749138</c:v>
                </c:pt>
                <c:pt idx="1336">
                  <c:v>0.66108101218749138</c:v>
                </c:pt>
                <c:pt idx="1337">
                  <c:v>0.66108101218749138</c:v>
                </c:pt>
                <c:pt idx="1338">
                  <c:v>0.66108101218749138</c:v>
                </c:pt>
                <c:pt idx="1339">
                  <c:v>0.66108101218749138</c:v>
                </c:pt>
                <c:pt idx="1340">
                  <c:v>0.66108101218749138</c:v>
                </c:pt>
                <c:pt idx="1341">
                  <c:v>0.66108101218749138</c:v>
                </c:pt>
                <c:pt idx="1342">
                  <c:v>0.66108101218749138</c:v>
                </c:pt>
                <c:pt idx="1343">
                  <c:v>0.66108101218749138</c:v>
                </c:pt>
                <c:pt idx="1344">
                  <c:v>0.66108101218749138</c:v>
                </c:pt>
                <c:pt idx="1345">
                  <c:v>0.66108101218749138</c:v>
                </c:pt>
                <c:pt idx="1346">
                  <c:v>0.66108101218749138</c:v>
                </c:pt>
                <c:pt idx="1347">
                  <c:v>0.66108101218749138</c:v>
                </c:pt>
                <c:pt idx="1348">
                  <c:v>0.69798027502438176</c:v>
                </c:pt>
                <c:pt idx="1349">
                  <c:v>0.69798027502438176</c:v>
                </c:pt>
                <c:pt idx="1350">
                  <c:v>0.69798027502438176</c:v>
                </c:pt>
                <c:pt idx="1351">
                  <c:v>0.69798027502438176</c:v>
                </c:pt>
                <c:pt idx="1352">
                  <c:v>0.69798027502438176</c:v>
                </c:pt>
                <c:pt idx="1353">
                  <c:v>0.69798027502438176</c:v>
                </c:pt>
                <c:pt idx="1354">
                  <c:v>0.69798027502438176</c:v>
                </c:pt>
                <c:pt idx="1355">
                  <c:v>0.69798027502438176</c:v>
                </c:pt>
                <c:pt idx="1356">
                  <c:v>0.69798027502438176</c:v>
                </c:pt>
                <c:pt idx="1357">
                  <c:v>0.69798027502438176</c:v>
                </c:pt>
                <c:pt idx="1358">
                  <c:v>0.69798027502438176</c:v>
                </c:pt>
                <c:pt idx="1359">
                  <c:v>0.69798027502438176</c:v>
                </c:pt>
                <c:pt idx="1360">
                  <c:v>0.69798027502438176</c:v>
                </c:pt>
                <c:pt idx="1361">
                  <c:v>0.69798027502438176</c:v>
                </c:pt>
                <c:pt idx="1362">
                  <c:v>0.69798027502438176</c:v>
                </c:pt>
                <c:pt idx="1363">
                  <c:v>0.69798027502438176</c:v>
                </c:pt>
                <c:pt idx="1364">
                  <c:v>0.69798027502438176</c:v>
                </c:pt>
                <c:pt idx="1365">
                  <c:v>0.69798027502438176</c:v>
                </c:pt>
                <c:pt idx="1366">
                  <c:v>0.69798027502438176</c:v>
                </c:pt>
                <c:pt idx="1367">
                  <c:v>0.73611824376370316</c:v>
                </c:pt>
                <c:pt idx="1368">
                  <c:v>0.73611824376370316</c:v>
                </c:pt>
                <c:pt idx="1369">
                  <c:v>0.73611824376370316</c:v>
                </c:pt>
                <c:pt idx="1370">
                  <c:v>0.73611824376370316</c:v>
                </c:pt>
                <c:pt idx="1371">
                  <c:v>0.73611824376370316</c:v>
                </c:pt>
                <c:pt idx="1372">
                  <c:v>0.73611824376370316</c:v>
                </c:pt>
                <c:pt idx="1373">
                  <c:v>0.73611824376370316</c:v>
                </c:pt>
                <c:pt idx="1374">
                  <c:v>0.73611824376370316</c:v>
                </c:pt>
                <c:pt idx="1375">
                  <c:v>0.73611824376370316</c:v>
                </c:pt>
                <c:pt idx="1376">
                  <c:v>0.73611824376370316</c:v>
                </c:pt>
                <c:pt idx="1377">
                  <c:v>0.73611824376370316</c:v>
                </c:pt>
                <c:pt idx="1378">
                  <c:v>0.73611824376370316</c:v>
                </c:pt>
                <c:pt idx="1379">
                  <c:v>0.73611824376370316</c:v>
                </c:pt>
                <c:pt idx="1380">
                  <c:v>0.73611824376370316</c:v>
                </c:pt>
                <c:pt idx="1381">
                  <c:v>0.73611824376370316</c:v>
                </c:pt>
                <c:pt idx="1382">
                  <c:v>0.73611824376370316</c:v>
                </c:pt>
                <c:pt idx="1383">
                  <c:v>0.73611824376370316</c:v>
                </c:pt>
                <c:pt idx="1384">
                  <c:v>0.73611824376370316</c:v>
                </c:pt>
                <c:pt idx="1385">
                  <c:v>0.73611824376370316</c:v>
                </c:pt>
                <c:pt idx="1386">
                  <c:v>0.73611824376370316</c:v>
                </c:pt>
                <c:pt idx="1387">
                  <c:v>0.73611824376370316</c:v>
                </c:pt>
                <c:pt idx="1388">
                  <c:v>0.73611824376370316</c:v>
                </c:pt>
                <c:pt idx="1389">
                  <c:v>0.73611824376370316</c:v>
                </c:pt>
                <c:pt idx="1390">
                  <c:v>0.73611824376370316</c:v>
                </c:pt>
                <c:pt idx="1391">
                  <c:v>0.73611824376370316</c:v>
                </c:pt>
                <c:pt idx="1392">
                  <c:v>0.73611824376370316</c:v>
                </c:pt>
                <c:pt idx="1393">
                  <c:v>0.73611824376370316</c:v>
                </c:pt>
                <c:pt idx="1394">
                  <c:v>0.73611824376370316</c:v>
                </c:pt>
                <c:pt idx="1395">
                  <c:v>0.7636637687559904</c:v>
                </c:pt>
                <c:pt idx="1396">
                  <c:v>0.7636637687559904</c:v>
                </c:pt>
                <c:pt idx="1397">
                  <c:v>0.7636637687559904</c:v>
                </c:pt>
                <c:pt idx="1398">
                  <c:v>0.7636637687559904</c:v>
                </c:pt>
                <c:pt idx="1399">
                  <c:v>0.7636637687559904</c:v>
                </c:pt>
                <c:pt idx="1400">
                  <c:v>0.7636637687559904</c:v>
                </c:pt>
                <c:pt idx="1401">
                  <c:v>0.7636637687559904</c:v>
                </c:pt>
                <c:pt idx="1402">
                  <c:v>0.7636637687559904</c:v>
                </c:pt>
                <c:pt idx="1403">
                  <c:v>0.7636637687559904</c:v>
                </c:pt>
                <c:pt idx="1404">
                  <c:v>0.7636637687559904</c:v>
                </c:pt>
                <c:pt idx="1405">
                  <c:v>0.7636637687559904</c:v>
                </c:pt>
                <c:pt idx="1406">
                  <c:v>0.7636637687559904</c:v>
                </c:pt>
                <c:pt idx="1407">
                  <c:v>0.7636637687559904</c:v>
                </c:pt>
                <c:pt idx="1408">
                  <c:v>0.7636637687559904</c:v>
                </c:pt>
                <c:pt idx="1409">
                  <c:v>0.7636637687559904</c:v>
                </c:pt>
                <c:pt idx="1410">
                  <c:v>0.7636637687559904</c:v>
                </c:pt>
                <c:pt idx="1411">
                  <c:v>0.7636637687559904</c:v>
                </c:pt>
                <c:pt idx="1412">
                  <c:v>0.7636637687559904</c:v>
                </c:pt>
                <c:pt idx="1413">
                  <c:v>0.7636637687559904</c:v>
                </c:pt>
                <c:pt idx="1414">
                  <c:v>0.7636637687559904</c:v>
                </c:pt>
                <c:pt idx="1415">
                  <c:v>0.7636637687559904</c:v>
                </c:pt>
                <c:pt idx="1416">
                  <c:v>0.7636637687559904</c:v>
                </c:pt>
                <c:pt idx="1417">
                  <c:v>0.7636637687559904</c:v>
                </c:pt>
                <c:pt idx="1418">
                  <c:v>0.7636637687559904</c:v>
                </c:pt>
                <c:pt idx="1419">
                  <c:v>0.7636637687559904</c:v>
                </c:pt>
                <c:pt idx="1420">
                  <c:v>0.7636637687559904</c:v>
                </c:pt>
                <c:pt idx="1421">
                  <c:v>0.7636637687559904</c:v>
                </c:pt>
                <c:pt idx="1422">
                  <c:v>0.7636637687559904</c:v>
                </c:pt>
                <c:pt idx="1423">
                  <c:v>0.7636637687559904</c:v>
                </c:pt>
                <c:pt idx="1424">
                  <c:v>0.7636637687559904</c:v>
                </c:pt>
                <c:pt idx="1425">
                  <c:v>0.7636637687559904</c:v>
                </c:pt>
                <c:pt idx="1426">
                  <c:v>0.7636637687559904</c:v>
                </c:pt>
                <c:pt idx="1427">
                  <c:v>0.7636637687559904</c:v>
                </c:pt>
                <c:pt idx="1428">
                  <c:v>0.7636637687559904</c:v>
                </c:pt>
                <c:pt idx="1429">
                  <c:v>0.78091850625115922</c:v>
                </c:pt>
                <c:pt idx="1430">
                  <c:v>0.78091850625115922</c:v>
                </c:pt>
                <c:pt idx="1431">
                  <c:v>0.78091850625115922</c:v>
                </c:pt>
                <c:pt idx="1432">
                  <c:v>0.78091850625115922</c:v>
                </c:pt>
                <c:pt idx="1433">
                  <c:v>0.78091850625115922</c:v>
                </c:pt>
                <c:pt idx="1434">
                  <c:v>0.78091850625115922</c:v>
                </c:pt>
                <c:pt idx="1435">
                  <c:v>0.78091850625115922</c:v>
                </c:pt>
                <c:pt idx="1436">
                  <c:v>0.78091850625115922</c:v>
                </c:pt>
                <c:pt idx="1437">
                  <c:v>0.78091850625115922</c:v>
                </c:pt>
                <c:pt idx="1438">
                  <c:v>0.78091850625115922</c:v>
                </c:pt>
                <c:pt idx="1439">
                  <c:v>0.78091850625115922</c:v>
                </c:pt>
                <c:pt idx="1440">
                  <c:v>0.78288657387213589</c:v>
                </c:pt>
                <c:pt idx="1441">
                  <c:v>0.78288657387213589</c:v>
                </c:pt>
                <c:pt idx="1442">
                  <c:v>0.78288657387213589</c:v>
                </c:pt>
                <c:pt idx="1443">
                  <c:v>0.78288657387213589</c:v>
                </c:pt>
                <c:pt idx="1444">
                  <c:v>0.78288657387213589</c:v>
                </c:pt>
                <c:pt idx="1445">
                  <c:v>0.78288657387213589</c:v>
                </c:pt>
                <c:pt idx="1446">
                  <c:v>0.78698347274251657</c:v>
                </c:pt>
                <c:pt idx="1447">
                  <c:v>0.78698347274251657</c:v>
                </c:pt>
                <c:pt idx="1448">
                  <c:v>0.78698347274251657</c:v>
                </c:pt>
                <c:pt idx="1449">
                  <c:v>0.78698347274251657</c:v>
                </c:pt>
                <c:pt idx="1450">
                  <c:v>0.78698347274251657</c:v>
                </c:pt>
                <c:pt idx="1451">
                  <c:v>0.78698347274251657</c:v>
                </c:pt>
                <c:pt idx="1452">
                  <c:v>0.78698347274251657</c:v>
                </c:pt>
                <c:pt idx="1453">
                  <c:v>0.78698347274251657</c:v>
                </c:pt>
                <c:pt idx="1454">
                  <c:v>0.78698347274251657</c:v>
                </c:pt>
                <c:pt idx="1455">
                  <c:v>0.78698347274251657</c:v>
                </c:pt>
                <c:pt idx="1456">
                  <c:v>0.78698347274251657</c:v>
                </c:pt>
                <c:pt idx="1457">
                  <c:v>0.78698347274251657</c:v>
                </c:pt>
                <c:pt idx="1458">
                  <c:v>0.78698347274251657</c:v>
                </c:pt>
                <c:pt idx="1459">
                  <c:v>0.78698347274251657</c:v>
                </c:pt>
                <c:pt idx="1460">
                  <c:v>0.78698347274251657</c:v>
                </c:pt>
                <c:pt idx="1461">
                  <c:v>0.78698347274251657</c:v>
                </c:pt>
                <c:pt idx="1462">
                  <c:v>0.78698347274251657</c:v>
                </c:pt>
                <c:pt idx="1463">
                  <c:v>0.78698347274251657</c:v>
                </c:pt>
                <c:pt idx="1464">
                  <c:v>0.78698347274251657</c:v>
                </c:pt>
                <c:pt idx="1465">
                  <c:v>0.78698347274251657</c:v>
                </c:pt>
                <c:pt idx="1466">
                  <c:v>0.78698347274251657</c:v>
                </c:pt>
                <c:pt idx="1467">
                  <c:v>0.78698347274251657</c:v>
                </c:pt>
                <c:pt idx="1468">
                  <c:v>0.78698347274251657</c:v>
                </c:pt>
                <c:pt idx="1469">
                  <c:v>0.78698347274251657</c:v>
                </c:pt>
                <c:pt idx="1470">
                  <c:v>0.78698347274251657</c:v>
                </c:pt>
                <c:pt idx="1471">
                  <c:v>0.78698347274251657</c:v>
                </c:pt>
                <c:pt idx="1472">
                  <c:v>0.78698347274251657</c:v>
                </c:pt>
                <c:pt idx="1473">
                  <c:v>0.78698347274251657</c:v>
                </c:pt>
                <c:pt idx="1474">
                  <c:v>0.78698347274251657</c:v>
                </c:pt>
                <c:pt idx="1475">
                  <c:v>0.78698347274251657</c:v>
                </c:pt>
                <c:pt idx="1476">
                  <c:v>0.78698347274251657</c:v>
                </c:pt>
                <c:pt idx="1477">
                  <c:v>0.78698347274251657</c:v>
                </c:pt>
                <c:pt idx="1478">
                  <c:v>0.78698347274251657</c:v>
                </c:pt>
                <c:pt idx="1479">
                  <c:v>0.78698347274251657</c:v>
                </c:pt>
                <c:pt idx="1480">
                  <c:v>0.78698347274251657</c:v>
                </c:pt>
                <c:pt idx="1481">
                  <c:v>0.78698347274251657</c:v>
                </c:pt>
                <c:pt idx="1482">
                  <c:v>0.78698347274251657</c:v>
                </c:pt>
                <c:pt idx="1483">
                  <c:v>0.78698347274251657</c:v>
                </c:pt>
                <c:pt idx="1484">
                  <c:v>0.78698347274251657</c:v>
                </c:pt>
                <c:pt idx="1485">
                  <c:v>0.78698347274251657</c:v>
                </c:pt>
                <c:pt idx="1486">
                  <c:v>0.78698347274251657</c:v>
                </c:pt>
                <c:pt idx="1487">
                  <c:v>0.78698347274251657</c:v>
                </c:pt>
                <c:pt idx="1488">
                  <c:v>0.78698347274251657</c:v>
                </c:pt>
                <c:pt idx="1489">
                  <c:v>0.78698347274251657</c:v>
                </c:pt>
                <c:pt idx="1490">
                  <c:v>0.78698347274251657</c:v>
                </c:pt>
                <c:pt idx="1491">
                  <c:v>0.78698347274251657</c:v>
                </c:pt>
                <c:pt idx="1492">
                  <c:v>0.78698347274251657</c:v>
                </c:pt>
                <c:pt idx="1493">
                  <c:v>0.78698347274251657</c:v>
                </c:pt>
                <c:pt idx="1494">
                  <c:v>0.78698347274251657</c:v>
                </c:pt>
                <c:pt idx="1495">
                  <c:v>0.78698347274251657</c:v>
                </c:pt>
                <c:pt idx="1496">
                  <c:v>0.78698347274251657</c:v>
                </c:pt>
                <c:pt idx="1497">
                  <c:v>0.78698347274251657</c:v>
                </c:pt>
                <c:pt idx="1498">
                  <c:v>0.78698347274251657</c:v>
                </c:pt>
                <c:pt idx="1499">
                  <c:v>0.78698347274251657</c:v>
                </c:pt>
                <c:pt idx="1500">
                  <c:v>0.78698347274251657</c:v>
                </c:pt>
                <c:pt idx="1501">
                  <c:v>0.78698347274251657</c:v>
                </c:pt>
                <c:pt idx="1502">
                  <c:v>0.78698347274251657</c:v>
                </c:pt>
                <c:pt idx="1503">
                  <c:v>0.78698347274251657</c:v>
                </c:pt>
                <c:pt idx="1504">
                  <c:v>0.78698347274251657</c:v>
                </c:pt>
                <c:pt idx="1505">
                  <c:v>0.78698347274251657</c:v>
                </c:pt>
                <c:pt idx="1506">
                  <c:v>0.78698347274251657</c:v>
                </c:pt>
                <c:pt idx="1507">
                  <c:v>0.78698347274251657</c:v>
                </c:pt>
                <c:pt idx="1508">
                  <c:v>0.78698347274251657</c:v>
                </c:pt>
                <c:pt idx="1509">
                  <c:v>0.78698347274251657</c:v>
                </c:pt>
                <c:pt idx="1510">
                  <c:v>0.78698347274251657</c:v>
                </c:pt>
                <c:pt idx="1511">
                  <c:v>0.78698347274251657</c:v>
                </c:pt>
                <c:pt idx="1512">
                  <c:v>0.78698347274251657</c:v>
                </c:pt>
                <c:pt idx="1513">
                  <c:v>0.78698347274251657</c:v>
                </c:pt>
                <c:pt idx="1514">
                  <c:v>0.78698347274251657</c:v>
                </c:pt>
                <c:pt idx="1515">
                  <c:v>0.78698347274251657</c:v>
                </c:pt>
                <c:pt idx="1516">
                  <c:v>0.78698347274251657</c:v>
                </c:pt>
                <c:pt idx="1517">
                  <c:v>0.78698347274251657</c:v>
                </c:pt>
                <c:pt idx="1518">
                  <c:v>0.78698347274251657</c:v>
                </c:pt>
                <c:pt idx="1519">
                  <c:v>0.78698347274251657</c:v>
                </c:pt>
                <c:pt idx="1520">
                  <c:v>0.78698347274251657</c:v>
                </c:pt>
                <c:pt idx="1521">
                  <c:v>0.78698347274251657</c:v>
                </c:pt>
                <c:pt idx="1522">
                  <c:v>0.80961738757992896</c:v>
                </c:pt>
                <c:pt idx="1523">
                  <c:v>0.80961738757992896</c:v>
                </c:pt>
                <c:pt idx="1524">
                  <c:v>0.80961738757992896</c:v>
                </c:pt>
                <c:pt idx="1525">
                  <c:v>0.80961738757992896</c:v>
                </c:pt>
                <c:pt idx="1526">
                  <c:v>0.80961738757992896</c:v>
                </c:pt>
                <c:pt idx="1527">
                  <c:v>0.80961738757992896</c:v>
                </c:pt>
                <c:pt idx="1528">
                  <c:v>0.80961738757992896</c:v>
                </c:pt>
                <c:pt idx="1529">
                  <c:v>0.80961738757992896</c:v>
                </c:pt>
                <c:pt idx="1530">
                  <c:v>0.80961738757992896</c:v>
                </c:pt>
                <c:pt idx="1531">
                  <c:v>0.80961738757992896</c:v>
                </c:pt>
                <c:pt idx="1532">
                  <c:v>0.80961738757992896</c:v>
                </c:pt>
                <c:pt idx="1533">
                  <c:v>0.80961738757992896</c:v>
                </c:pt>
                <c:pt idx="1534">
                  <c:v>0.80961738757992896</c:v>
                </c:pt>
                <c:pt idx="1535">
                  <c:v>0.80961738757992896</c:v>
                </c:pt>
                <c:pt idx="1536">
                  <c:v>0.80961738757992896</c:v>
                </c:pt>
                <c:pt idx="1537">
                  <c:v>0.80961738757992896</c:v>
                </c:pt>
                <c:pt idx="1538">
                  <c:v>0.80961738757992896</c:v>
                </c:pt>
                <c:pt idx="1539">
                  <c:v>0.80961738757992896</c:v>
                </c:pt>
                <c:pt idx="1540">
                  <c:v>0.80961738757992896</c:v>
                </c:pt>
                <c:pt idx="1541">
                  <c:v>0.80961738757992896</c:v>
                </c:pt>
                <c:pt idx="1542">
                  <c:v>0.80961738757992896</c:v>
                </c:pt>
                <c:pt idx="1543">
                  <c:v>0.80961738757992896</c:v>
                </c:pt>
                <c:pt idx="1544">
                  <c:v>0.80961738757992896</c:v>
                </c:pt>
                <c:pt idx="1545">
                  <c:v>0.80961738757992896</c:v>
                </c:pt>
                <c:pt idx="1546">
                  <c:v>0.80961738757992896</c:v>
                </c:pt>
                <c:pt idx="1547">
                  <c:v>0.80961738757992896</c:v>
                </c:pt>
                <c:pt idx="1548">
                  <c:v>0.80961738757992896</c:v>
                </c:pt>
                <c:pt idx="1549">
                  <c:v>0.80961738757992896</c:v>
                </c:pt>
                <c:pt idx="1550">
                  <c:v>0.80961738757992896</c:v>
                </c:pt>
                <c:pt idx="1551">
                  <c:v>0.80961738757992896</c:v>
                </c:pt>
                <c:pt idx="1552">
                  <c:v>0.80961738757992896</c:v>
                </c:pt>
                <c:pt idx="1553">
                  <c:v>0.80961738757992896</c:v>
                </c:pt>
                <c:pt idx="1554">
                  <c:v>0.80961738757992896</c:v>
                </c:pt>
                <c:pt idx="1555">
                  <c:v>0.80961738757992896</c:v>
                </c:pt>
                <c:pt idx="1556">
                  <c:v>0.80961738757992896</c:v>
                </c:pt>
                <c:pt idx="1557">
                  <c:v>0.80961738757992896</c:v>
                </c:pt>
                <c:pt idx="1558">
                  <c:v>0.80961738757992896</c:v>
                </c:pt>
                <c:pt idx="1559">
                  <c:v>0.80961738757992896</c:v>
                </c:pt>
                <c:pt idx="1560">
                  <c:v>0.80961738757992896</c:v>
                </c:pt>
                <c:pt idx="1561">
                  <c:v>0.80961738757992896</c:v>
                </c:pt>
                <c:pt idx="1562">
                  <c:v>0.80961738757992896</c:v>
                </c:pt>
                <c:pt idx="1563">
                  <c:v>0.80961738757992896</c:v>
                </c:pt>
                <c:pt idx="1564">
                  <c:v>0.80961738757992896</c:v>
                </c:pt>
                <c:pt idx="1565">
                  <c:v>0.80961738757992896</c:v>
                </c:pt>
                <c:pt idx="1566">
                  <c:v>0.80961738757992896</c:v>
                </c:pt>
                <c:pt idx="1567">
                  <c:v>0.80961738757992896</c:v>
                </c:pt>
                <c:pt idx="1568">
                  <c:v>0.80961738757992896</c:v>
                </c:pt>
                <c:pt idx="1569">
                  <c:v>0.80961738757992896</c:v>
                </c:pt>
                <c:pt idx="1570">
                  <c:v>0.80961738757992896</c:v>
                </c:pt>
                <c:pt idx="1571">
                  <c:v>0.80961738757992896</c:v>
                </c:pt>
                <c:pt idx="1572">
                  <c:v>0.80961738757992896</c:v>
                </c:pt>
                <c:pt idx="1573">
                  <c:v>0.80961738757992896</c:v>
                </c:pt>
                <c:pt idx="1574">
                  <c:v>0.80961738757992896</c:v>
                </c:pt>
                <c:pt idx="1575">
                  <c:v>0.80961738757992896</c:v>
                </c:pt>
                <c:pt idx="1576">
                  <c:v>0.80961738757992896</c:v>
                </c:pt>
                <c:pt idx="1577">
                  <c:v>0.85777764581297189</c:v>
                </c:pt>
                <c:pt idx="1578">
                  <c:v>0.85777764581297189</c:v>
                </c:pt>
                <c:pt idx="1579">
                  <c:v>0.85777764581297189</c:v>
                </c:pt>
                <c:pt idx="1580">
                  <c:v>0.85777764581297189</c:v>
                </c:pt>
                <c:pt idx="1581">
                  <c:v>0.85777764581297189</c:v>
                </c:pt>
                <c:pt idx="1582">
                  <c:v>0.85777764581297189</c:v>
                </c:pt>
                <c:pt idx="1583">
                  <c:v>0.85777764581297189</c:v>
                </c:pt>
                <c:pt idx="1584">
                  <c:v>0.85777764581297189</c:v>
                </c:pt>
                <c:pt idx="1585">
                  <c:v>0.85777764581297189</c:v>
                </c:pt>
                <c:pt idx="1586">
                  <c:v>0.85777764581297189</c:v>
                </c:pt>
                <c:pt idx="1587">
                  <c:v>0.85777764581297189</c:v>
                </c:pt>
                <c:pt idx="1588">
                  <c:v>0.85777764581297189</c:v>
                </c:pt>
                <c:pt idx="1589">
                  <c:v>0.85777764581297189</c:v>
                </c:pt>
                <c:pt idx="1590">
                  <c:v>0.85777764581297189</c:v>
                </c:pt>
                <c:pt idx="1591">
                  <c:v>0.85777764581297189</c:v>
                </c:pt>
                <c:pt idx="1592">
                  <c:v>0.85777764581297189</c:v>
                </c:pt>
                <c:pt idx="1593">
                  <c:v>0.85777764581297189</c:v>
                </c:pt>
                <c:pt idx="1594">
                  <c:v>0.85777764581297189</c:v>
                </c:pt>
                <c:pt idx="1595">
                  <c:v>0.85777764581297189</c:v>
                </c:pt>
                <c:pt idx="1596">
                  <c:v>0.85777764581297189</c:v>
                </c:pt>
                <c:pt idx="1597">
                  <c:v>0.85777764581297189</c:v>
                </c:pt>
                <c:pt idx="1598">
                  <c:v>0.85777764581297189</c:v>
                </c:pt>
                <c:pt idx="1599">
                  <c:v>0.85777764581297189</c:v>
                </c:pt>
                <c:pt idx="1600">
                  <c:v>0.85777764581297189</c:v>
                </c:pt>
                <c:pt idx="1601">
                  <c:v>0.85777764581297189</c:v>
                </c:pt>
                <c:pt idx="1602">
                  <c:v>0.85777764581297189</c:v>
                </c:pt>
                <c:pt idx="1603">
                  <c:v>0.85777764581297189</c:v>
                </c:pt>
                <c:pt idx="1604">
                  <c:v>0.85777764581297189</c:v>
                </c:pt>
                <c:pt idx="1605">
                  <c:v>0.85777764581297189</c:v>
                </c:pt>
                <c:pt idx="1606">
                  <c:v>0.85777764581297189</c:v>
                </c:pt>
                <c:pt idx="1607">
                  <c:v>0.85777764581297189</c:v>
                </c:pt>
                <c:pt idx="1608">
                  <c:v>0.85777764581297189</c:v>
                </c:pt>
                <c:pt idx="1609">
                  <c:v>0.85777764581297189</c:v>
                </c:pt>
                <c:pt idx="1610">
                  <c:v>0.85777764581297189</c:v>
                </c:pt>
                <c:pt idx="1611">
                  <c:v>0.85777764581297189</c:v>
                </c:pt>
                <c:pt idx="1612">
                  <c:v>0.85777764581297189</c:v>
                </c:pt>
                <c:pt idx="1613">
                  <c:v>0.85777764581297189</c:v>
                </c:pt>
                <c:pt idx="1614">
                  <c:v>0.85777764581297189</c:v>
                </c:pt>
                <c:pt idx="1615">
                  <c:v>0.85777764581297189</c:v>
                </c:pt>
                <c:pt idx="1616">
                  <c:v>0.85777764581297189</c:v>
                </c:pt>
                <c:pt idx="1617">
                  <c:v>0.85777764581297189</c:v>
                </c:pt>
                <c:pt idx="1618">
                  <c:v>0.85777764581297189</c:v>
                </c:pt>
                <c:pt idx="1619">
                  <c:v>0.85777764581297189</c:v>
                </c:pt>
                <c:pt idx="1620">
                  <c:v>0.85777764581297189</c:v>
                </c:pt>
                <c:pt idx="1621">
                  <c:v>0.85777764581297189</c:v>
                </c:pt>
                <c:pt idx="1622">
                  <c:v>0.85777764581297189</c:v>
                </c:pt>
                <c:pt idx="1623">
                  <c:v>0.85777764581297189</c:v>
                </c:pt>
                <c:pt idx="1624">
                  <c:v>0.89182709502218804</c:v>
                </c:pt>
                <c:pt idx="1625">
                  <c:v>0.89182709502218804</c:v>
                </c:pt>
                <c:pt idx="1626">
                  <c:v>0.89182709502218804</c:v>
                </c:pt>
                <c:pt idx="1627">
                  <c:v>0.89182709502218804</c:v>
                </c:pt>
                <c:pt idx="1628">
                  <c:v>0.89182709502218804</c:v>
                </c:pt>
                <c:pt idx="1629">
                  <c:v>0.89182709502218804</c:v>
                </c:pt>
                <c:pt idx="1630">
                  <c:v>0.89182709502218804</c:v>
                </c:pt>
                <c:pt idx="1631">
                  <c:v>0.89182709502218804</c:v>
                </c:pt>
                <c:pt idx="1632">
                  <c:v>0.89182709502218804</c:v>
                </c:pt>
                <c:pt idx="1633">
                  <c:v>0.89182709502218804</c:v>
                </c:pt>
                <c:pt idx="1634">
                  <c:v>0.89182709502218804</c:v>
                </c:pt>
                <c:pt idx="1635">
                  <c:v>0.89182709502218804</c:v>
                </c:pt>
                <c:pt idx="1636">
                  <c:v>0.89182709502218804</c:v>
                </c:pt>
                <c:pt idx="1637">
                  <c:v>0.89182709502218804</c:v>
                </c:pt>
                <c:pt idx="1638">
                  <c:v>0.89182709502218804</c:v>
                </c:pt>
                <c:pt idx="1639">
                  <c:v>0.89182709502218804</c:v>
                </c:pt>
                <c:pt idx="1640">
                  <c:v>0.89182709502218804</c:v>
                </c:pt>
                <c:pt idx="1641">
                  <c:v>0.89182709502218804</c:v>
                </c:pt>
                <c:pt idx="1642">
                  <c:v>0.89182709502218804</c:v>
                </c:pt>
                <c:pt idx="1643">
                  <c:v>0.89182709502218804</c:v>
                </c:pt>
                <c:pt idx="1644">
                  <c:v>0.89182709502218804</c:v>
                </c:pt>
                <c:pt idx="1645">
                  <c:v>0.89182709502218804</c:v>
                </c:pt>
                <c:pt idx="1646">
                  <c:v>0.89182709502218804</c:v>
                </c:pt>
                <c:pt idx="1647">
                  <c:v>0.89182709502218804</c:v>
                </c:pt>
                <c:pt idx="1648">
                  <c:v>0.89182709502218804</c:v>
                </c:pt>
                <c:pt idx="1649">
                  <c:v>0.89182709502218804</c:v>
                </c:pt>
                <c:pt idx="1650">
                  <c:v>0.89182709502218804</c:v>
                </c:pt>
                <c:pt idx="1651">
                  <c:v>0.89182709502218804</c:v>
                </c:pt>
                <c:pt idx="1652">
                  <c:v>0.89182709502218804</c:v>
                </c:pt>
                <c:pt idx="1653">
                  <c:v>0.89182709502218804</c:v>
                </c:pt>
                <c:pt idx="1654">
                  <c:v>0.89182709502218804</c:v>
                </c:pt>
                <c:pt idx="1655">
                  <c:v>0.89182709502218804</c:v>
                </c:pt>
                <c:pt idx="1656">
                  <c:v>0.89182709502218804</c:v>
                </c:pt>
                <c:pt idx="1657">
                  <c:v>0.89182709502218804</c:v>
                </c:pt>
                <c:pt idx="1658">
                  <c:v>0.89182709502218804</c:v>
                </c:pt>
                <c:pt idx="1659">
                  <c:v>0.89182709502218804</c:v>
                </c:pt>
                <c:pt idx="1660">
                  <c:v>0.89182709502218804</c:v>
                </c:pt>
                <c:pt idx="1661">
                  <c:v>0.89182709502218804</c:v>
                </c:pt>
                <c:pt idx="1662">
                  <c:v>0.89182709502218804</c:v>
                </c:pt>
                <c:pt idx="1663">
                  <c:v>0.89182709502218804</c:v>
                </c:pt>
                <c:pt idx="1664">
                  <c:v>0.89182709502218804</c:v>
                </c:pt>
                <c:pt idx="1665">
                  <c:v>0.89182709502218804</c:v>
                </c:pt>
                <c:pt idx="1666">
                  <c:v>0.89182709502218804</c:v>
                </c:pt>
                <c:pt idx="1667">
                  <c:v>0.89182709502218804</c:v>
                </c:pt>
                <c:pt idx="1668">
                  <c:v>0.89182709502218804</c:v>
                </c:pt>
                <c:pt idx="1669">
                  <c:v>0.89182709502218804</c:v>
                </c:pt>
                <c:pt idx="1670">
                  <c:v>0.89182709502218804</c:v>
                </c:pt>
                <c:pt idx="1671">
                  <c:v>0.89182709502218804</c:v>
                </c:pt>
                <c:pt idx="1672">
                  <c:v>0.89182709502218804</c:v>
                </c:pt>
                <c:pt idx="1673">
                  <c:v>0.89182709502218804</c:v>
                </c:pt>
                <c:pt idx="1674">
                  <c:v>0.89182709502218804</c:v>
                </c:pt>
                <c:pt idx="1675">
                  <c:v>0.89182709502218804</c:v>
                </c:pt>
                <c:pt idx="1676">
                  <c:v>0.89575640708706006</c:v>
                </c:pt>
                <c:pt idx="1677">
                  <c:v>0.89575640708706006</c:v>
                </c:pt>
                <c:pt idx="1678">
                  <c:v>0.89575640708706006</c:v>
                </c:pt>
                <c:pt idx="1679">
                  <c:v>0.89575640708706006</c:v>
                </c:pt>
                <c:pt idx="1680">
                  <c:v>0.89575640708706006</c:v>
                </c:pt>
                <c:pt idx="1681">
                  <c:v>0.89575640708706006</c:v>
                </c:pt>
                <c:pt idx="1682">
                  <c:v>0.89575640708706006</c:v>
                </c:pt>
                <c:pt idx="1683">
                  <c:v>0.89575640708706006</c:v>
                </c:pt>
                <c:pt idx="1684">
                  <c:v>0.89575640708706006</c:v>
                </c:pt>
                <c:pt idx="1685">
                  <c:v>0.89575640708706006</c:v>
                </c:pt>
                <c:pt idx="1686">
                  <c:v>0.89575640708706006</c:v>
                </c:pt>
                <c:pt idx="1687">
                  <c:v>0.89575640708706006</c:v>
                </c:pt>
                <c:pt idx="1688">
                  <c:v>0.89575640708706006</c:v>
                </c:pt>
                <c:pt idx="1689">
                  <c:v>0.89575640708706006</c:v>
                </c:pt>
                <c:pt idx="1690">
                  <c:v>0.89575640708706006</c:v>
                </c:pt>
                <c:pt idx="1691">
                  <c:v>0.89575640708706006</c:v>
                </c:pt>
                <c:pt idx="1692">
                  <c:v>0.89575640708706006</c:v>
                </c:pt>
                <c:pt idx="1693">
                  <c:v>0.89575640708706006</c:v>
                </c:pt>
                <c:pt idx="1694">
                  <c:v>0.89575640708706006</c:v>
                </c:pt>
                <c:pt idx="1695">
                  <c:v>0.89575640708706006</c:v>
                </c:pt>
                <c:pt idx="1696">
                  <c:v>0.89575640708706006</c:v>
                </c:pt>
                <c:pt idx="1697">
                  <c:v>0.89575640708706006</c:v>
                </c:pt>
                <c:pt idx="1698">
                  <c:v>0.89575640708706006</c:v>
                </c:pt>
                <c:pt idx="1699">
                  <c:v>0.90156293078335092</c:v>
                </c:pt>
                <c:pt idx="1700">
                  <c:v>0.90156293078335092</c:v>
                </c:pt>
                <c:pt idx="1701">
                  <c:v>0.90156293078335092</c:v>
                </c:pt>
                <c:pt idx="1702">
                  <c:v>0.90156293078335092</c:v>
                </c:pt>
                <c:pt idx="1703">
                  <c:v>0.90156293078335092</c:v>
                </c:pt>
                <c:pt idx="1704">
                  <c:v>0.90156293078335092</c:v>
                </c:pt>
                <c:pt idx="1705">
                  <c:v>0.90156293078335092</c:v>
                </c:pt>
                <c:pt idx="1706">
                  <c:v>0.90156293078335092</c:v>
                </c:pt>
                <c:pt idx="1707">
                  <c:v>0.90156293078335092</c:v>
                </c:pt>
                <c:pt idx="1708">
                  <c:v>0.90156293078335092</c:v>
                </c:pt>
                <c:pt idx="1709">
                  <c:v>0.90156293078335092</c:v>
                </c:pt>
                <c:pt idx="1710">
                  <c:v>0.90156293078335092</c:v>
                </c:pt>
                <c:pt idx="1711">
                  <c:v>0.90156293078335092</c:v>
                </c:pt>
                <c:pt idx="1712">
                  <c:v>0.90156293078335092</c:v>
                </c:pt>
                <c:pt idx="1713">
                  <c:v>0.90156293078335092</c:v>
                </c:pt>
                <c:pt idx="1714">
                  <c:v>0.90156293078335092</c:v>
                </c:pt>
                <c:pt idx="1715">
                  <c:v>0.90156293078335092</c:v>
                </c:pt>
                <c:pt idx="1716">
                  <c:v>0.90156293078335092</c:v>
                </c:pt>
                <c:pt idx="1717">
                  <c:v>0.90156293078335092</c:v>
                </c:pt>
                <c:pt idx="1718">
                  <c:v>0.90156293078335092</c:v>
                </c:pt>
                <c:pt idx="1719">
                  <c:v>0.90156293078335092</c:v>
                </c:pt>
                <c:pt idx="1720">
                  <c:v>0.90156293078335092</c:v>
                </c:pt>
                <c:pt idx="1721">
                  <c:v>0.90156293078335092</c:v>
                </c:pt>
                <c:pt idx="1722">
                  <c:v>0.90156293078335092</c:v>
                </c:pt>
                <c:pt idx="1723">
                  <c:v>0.90156293078335092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462-49A4-951A-FD1793004401}"/>
            </c:ext>
          </c:extLst>
        </c:ser>
        <c:ser>
          <c:idx val="2"/>
          <c:order val="2"/>
          <c:tx>
            <c:v>Tractive Energy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dLbls>
            <c:dLbl>
              <c:idx val="957"/>
              <c:layout>
                <c:manualLayout>
                  <c:x val="-8.1784022206902132E-2"/>
                  <c:y val="0.1426997059456793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2462-49A4-951A-FD1793004401}"/>
                </c:ext>
              </c:extLst>
            </c:dLbl>
            <c:dLbl>
              <c:idx val="1025"/>
              <c:layout>
                <c:manualLayout>
                  <c:x val="-9.087113578544765E-3"/>
                  <c:y val="0.1079889666615951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2462-49A4-951A-FD1793004401}"/>
                </c:ext>
              </c:extLst>
            </c:dLbl>
            <c:dLbl>
              <c:idx val="1477"/>
              <c:layout>
                <c:manualLayout>
                  <c:x val="1.5902448762453107E-2"/>
                  <c:y val="5.78512321401402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2462-49A4-951A-FD17930044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WLTC_class_3!$BE$8:$BE$1792</c:f>
              <c:numCache>
                <c:formatCode>General</c:formatCode>
                <c:ptCount val="17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2.2578156116272029E-2</c:v>
                </c:pt>
                <c:pt idx="13">
                  <c:v>2.2578156116272029E-2</c:v>
                </c:pt>
                <c:pt idx="14">
                  <c:v>2.2578156116272029E-2</c:v>
                </c:pt>
                <c:pt idx="15">
                  <c:v>2.2578156116272029E-2</c:v>
                </c:pt>
                <c:pt idx="16">
                  <c:v>2.2578156116272029E-2</c:v>
                </c:pt>
                <c:pt idx="17">
                  <c:v>2.2578156116272029E-2</c:v>
                </c:pt>
                <c:pt idx="18">
                  <c:v>2.2578156116272029E-2</c:v>
                </c:pt>
                <c:pt idx="19">
                  <c:v>2.2578156116272029E-2</c:v>
                </c:pt>
                <c:pt idx="20">
                  <c:v>2.2578156116272029E-2</c:v>
                </c:pt>
                <c:pt idx="21">
                  <c:v>2.2578156116272029E-2</c:v>
                </c:pt>
                <c:pt idx="22">
                  <c:v>2.2578156116272029E-2</c:v>
                </c:pt>
                <c:pt idx="23">
                  <c:v>2.2578156116272029E-2</c:v>
                </c:pt>
                <c:pt idx="24">
                  <c:v>2.2578156116272029E-2</c:v>
                </c:pt>
                <c:pt idx="25">
                  <c:v>2.2578156116272029E-2</c:v>
                </c:pt>
                <c:pt idx="26">
                  <c:v>2.2578156116272029E-2</c:v>
                </c:pt>
                <c:pt idx="27">
                  <c:v>2.2578156116272029E-2</c:v>
                </c:pt>
                <c:pt idx="28">
                  <c:v>2.2578156116272029E-2</c:v>
                </c:pt>
                <c:pt idx="29">
                  <c:v>2.2578156116272029E-2</c:v>
                </c:pt>
                <c:pt idx="30">
                  <c:v>2.2578156116272029E-2</c:v>
                </c:pt>
                <c:pt idx="31">
                  <c:v>2.2578156116272029E-2</c:v>
                </c:pt>
                <c:pt idx="32">
                  <c:v>2.2578156116272029E-2</c:v>
                </c:pt>
                <c:pt idx="33">
                  <c:v>2.2578156116272029E-2</c:v>
                </c:pt>
                <c:pt idx="34">
                  <c:v>2.2578156116272029E-2</c:v>
                </c:pt>
                <c:pt idx="35">
                  <c:v>2.2578156116272029E-2</c:v>
                </c:pt>
                <c:pt idx="36">
                  <c:v>2.2578156116272029E-2</c:v>
                </c:pt>
                <c:pt idx="37">
                  <c:v>2.2578156116272029E-2</c:v>
                </c:pt>
                <c:pt idx="38">
                  <c:v>2.2578156116272029E-2</c:v>
                </c:pt>
                <c:pt idx="39">
                  <c:v>2.2578156116272029E-2</c:v>
                </c:pt>
                <c:pt idx="40">
                  <c:v>2.2578156116272029E-2</c:v>
                </c:pt>
                <c:pt idx="41">
                  <c:v>2.2578156116272029E-2</c:v>
                </c:pt>
                <c:pt idx="42">
                  <c:v>2.2578156116272029E-2</c:v>
                </c:pt>
                <c:pt idx="43">
                  <c:v>2.2578156116272029E-2</c:v>
                </c:pt>
                <c:pt idx="44">
                  <c:v>2.2578156116272029E-2</c:v>
                </c:pt>
                <c:pt idx="45">
                  <c:v>2.2578156116272029E-2</c:v>
                </c:pt>
                <c:pt idx="46">
                  <c:v>2.2578156116272029E-2</c:v>
                </c:pt>
                <c:pt idx="47">
                  <c:v>2.2578156116272029E-2</c:v>
                </c:pt>
                <c:pt idx="48">
                  <c:v>2.2578156116272029E-2</c:v>
                </c:pt>
                <c:pt idx="49">
                  <c:v>2.2578156116272029E-2</c:v>
                </c:pt>
                <c:pt idx="50">
                  <c:v>2.2578156116272029E-2</c:v>
                </c:pt>
                <c:pt idx="51">
                  <c:v>2.2578156116272029E-2</c:v>
                </c:pt>
                <c:pt idx="52">
                  <c:v>2.2578156116272029E-2</c:v>
                </c:pt>
                <c:pt idx="53">
                  <c:v>2.2578156116272029E-2</c:v>
                </c:pt>
                <c:pt idx="54">
                  <c:v>2.2578156116272029E-2</c:v>
                </c:pt>
                <c:pt idx="55">
                  <c:v>2.2578156116272029E-2</c:v>
                </c:pt>
                <c:pt idx="56">
                  <c:v>2.2578156116272029E-2</c:v>
                </c:pt>
                <c:pt idx="57">
                  <c:v>3.953135706638624E-2</c:v>
                </c:pt>
                <c:pt idx="58">
                  <c:v>3.953135706638624E-2</c:v>
                </c:pt>
                <c:pt idx="59">
                  <c:v>3.953135706638624E-2</c:v>
                </c:pt>
                <c:pt idx="60">
                  <c:v>3.953135706638624E-2</c:v>
                </c:pt>
                <c:pt idx="61">
                  <c:v>3.953135706638624E-2</c:v>
                </c:pt>
                <c:pt idx="62">
                  <c:v>3.953135706638624E-2</c:v>
                </c:pt>
                <c:pt idx="63">
                  <c:v>3.953135706638624E-2</c:v>
                </c:pt>
                <c:pt idx="64">
                  <c:v>3.953135706638624E-2</c:v>
                </c:pt>
                <c:pt idx="65">
                  <c:v>3.953135706638624E-2</c:v>
                </c:pt>
                <c:pt idx="66">
                  <c:v>3.953135706638624E-2</c:v>
                </c:pt>
                <c:pt idx="67">
                  <c:v>3.953135706638624E-2</c:v>
                </c:pt>
                <c:pt idx="68">
                  <c:v>3.953135706638624E-2</c:v>
                </c:pt>
                <c:pt idx="69">
                  <c:v>3.953135706638624E-2</c:v>
                </c:pt>
                <c:pt idx="70">
                  <c:v>3.953135706638624E-2</c:v>
                </c:pt>
                <c:pt idx="71">
                  <c:v>3.953135706638624E-2</c:v>
                </c:pt>
                <c:pt idx="72">
                  <c:v>3.953135706638624E-2</c:v>
                </c:pt>
                <c:pt idx="73">
                  <c:v>3.953135706638624E-2</c:v>
                </c:pt>
                <c:pt idx="74">
                  <c:v>3.953135706638624E-2</c:v>
                </c:pt>
                <c:pt idx="75">
                  <c:v>3.953135706638624E-2</c:v>
                </c:pt>
                <c:pt idx="76">
                  <c:v>3.953135706638624E-2</c:v>
                </c:pt>
                <c:pt idx="77">
                  <c:v>3.953135706638624E-2</c:v>
                </c:pt>
                <c:pt idx="78">
                  <c:v>3.953135706638624E-2</c:v>
                </c:pt>
                <c:pt idx="79">
                  <c:v>3.953135706638624E-2</c:v>
                </c:pt>
                <c:pt idx="80">
                  <c:v>3.953135706638624E-2</c:v>
                </c:pt>
                <c:pt idx="81">
                  <c:v>3.953135706638624E-2</c:v>
                </c:pt>
                <c:pt idx="82">
                  <c:v>3.953135706638624E-2</c:v>
                </c:pt>
                <c:pt idx="83">
                  <c:v>3.953135706638624E-2</c:v>
                </c:pt>
                <c:pt idx="84">
                  <c:v>3.953135706638624E-2</c:v>
                </c:pt>
                <c:pt idx="85">
                  <c:v>3.953135706638624E-2</c:v>
                </c:pt>
                <c:pt idx="86">
                  <c:v>3.953135706638624E-2</c:v>
                </c:pt>
                <c:pt idx="87">
                  <c:v>3.953135706638624E-2</c:v>
                </c:pt>
                <c:pt idx="88">
                  <c:v>3.953135706638624E-2</c:v>
                </c:pt>
                <c:pt idx="89">
                  <c:v>3.953135706638624E-2</c:v>
                </c:pt>
                <c:pt idx="90">
                  <c:v>3.953135706638624E-2</c:v>
                </c:pt>
                <c:pt idx="91">
                  <c:v>3.953135706638624E-2</c:v>
                </c:pt>
                <c:pt idx="92">
                  <c:v>3.953135706638624E-2</c:v>
                </c:pt>
                <c:pt idx="93">
                  <c:v>3.953135706638624E-2</c:v>
                </c:pt>
                <c:pt idx="94">
                  <c:v>3.953135706638624E-2</c:v>
                </c:pt>
                <c:pt idx="95">
                  <c:v>3.953135706638624E-2</c:v>
                </c:pt>
                <c:pt idx="96">
                  <c:v>3.953135706638624E-2</c:v>
                </c:pt>
                <c:pt idx="97">
                  <c:v>3.953135706638624E-2</c:v>
                </c:pt>
                <c:pt idx="98">
                  <c:v>3.953135706638624E-2</c:v>
                </c:pt>
                <c:pt idx="99">
                  <c:v>3.953135706638624E-2</c:v>
                </c:pt>
                <c:pt idx="100">
                  <c:v>3.953135706638624E-2</c:v>
                </c:pt>
                <c:pt idx="101">
                  <c:v>3.953135706638624E-2</c:v>
                </c:pt>
                <c:pt idx="102">
                  <c:v>3.953135706638624E-2</c:v>
                </c:pt>
                <c:pt idx="103">
                  <c:v>3.953135706638624E-2</c:v>
                </c:pt>
                <c:pt idx="104">
                  <c:v>3.953135706638624E-2</c:v>
                </c:pt>
                <c:pt idx="105">
                  <c:v>3.953135706638624E-2</c:v>
                </c:pt>
                <c:pt idx="106">
                  <c:v>3.953135706638624E-2</c:v>
                </c:pt>
                <c:pt idx="107">
                  <c:v>3.953135706638624E-2</c:v>
                </c:pt>
                <c:pt idx="108">
                  <c:v>3.953135706638624E-2</c:v>
                </c:pt>
                <c:pt idx="109">
                  <c:v>3.953135706638624E-2</c:v>
                </c:pt>
                <c:pt idx="110">
                  <c:v>3.953135706638624E-2</c:v>
                </c:pt>
                <c:pt idx="111">
                  <c:v>3.953135706638624E-2</c:v>
                </c:pt>
                <c:pt idx="112">
                  <c:v>3.953135706638624E-2</c:v>
                </c:pt>
                <c:pt idx="113">
                  <c:v>3.953135706638624E-2</c:v>
                </c:pt>
                <c:pt idx="114">
                  <c:v>3.953135706638624E-2</c:v>
                </c:pt>
                <c:pt idx="115">
                  <c:v>3.953135706638624E-2</c:v>
                </c:pt>
                <c:pt idx="116">
                  <c:v>3.953135706638624E-2</c:v>
                </c:pt>
                <c:pt idx="117">
                  <c:v>3.953135706638624E-2</c:v>
                </c:pt>
                <c:pt idx="118">
                  <c:v>3.953135706638624E-2</c:v>
                </c:pt>
                <c:pt idx="119">
                  <c:v>3.953135706638624E-2</c:v>
                </c:pt>
                <c:pt idx="120">
                  <c:v>3.953135706638624E-2</c:v>
                </c:pt>
                <c:pt idx="121">
                  <c:v>3.953135706638624E-2</c:v>
                </c:pt>
                <c:pt idx="122">
                  <c:v>3.953135706638624E-2</c:v>
                </c:pt>
                <c:pt idx="123">
                  <c:v>3.953135706638624E-2</c:v>
                </c:pt>
                <c:pt idx="124">
                  <c:v>3.953135706638624E-2</c:v>
                </c:pt>
                <c:pt idx="125">
                  <c:v>3.953135706638624E-2</c:v>
                </c:pt>
                <c:pt idx="126">
                  <c:v>3.953135706638624E-2</c:v>
                </c:pt>
                <c:pt idx="127">
                  <c:v>3.953135706638624E-2</c:v>
                </c:pt>
                <c:pt idx="128">
                  <c:v>3.953135706638624E-2</c:v>
                </c:pt>
                <c:pt idx="129">
                  <c:v>3.953135706638624E-2</c:v>
                </c:pt>
                <c:pt idx="130">
                  <c:v>3.953135706638624E-2</c:v>
                </c:pt>
                <c:pt idx="131">
                  <c:v>3.953135706638624E-2</c:v>
                </c:pt>
                <c:pt idx="132">
                  <c:v>3.953135706638624E-2</c:v>
                </c:pt>
                <c:pt idx="133">
                  <c:v>3.953135706638624E-2</c:v>
                </c:pt>
                <c:pt idx="134">
                  <c:v>3.953135706638624E-2</c:v>
                </c:pt>
                <c:pt idx="135">
                  <c:v>3.953135706638624E-2</c:v>
                </c:pt>
                <c:pt idx="136">
                  <c:v>3.953135706638624E-2</c:v>
                </c:pt>
                <c:pt idx="137">
                  <c:v>5.0161627549520874E-2</c:v>
                </c:pt>
                <c:pt idx="138">
                  <c:v>5.0161627549520874E-2</c:v>
                </c:pt>
                <c:pt idx="139">
                  <c:v>5.0161627549520874E-2</c:v>
                </c:pt>
                <c:pt idx="140">
                  <c:v>5.0161627549520874E-2</c:v>
                </c:pt>
                <c:pt idx="141">
                  <c:v>5.0161627549520874E-2</c:v>
                </c:pt>
                <c:pt idx="142">
                  <c:v>5.0161627549520874E-2</c:v>
                </c:pt>
                <c:pt idx="143">
                  <c:v>5.0161627549520874E-2</c:v>
                </c:pt>
                <c:pt idx="144">
                  <c:v>5.0161627549520874E-2</c:v>
                </c:pt>
                <c:pt idx="145">
                  <c:v>5.0161627549520874E-2</c:v>
                </c:pt>
                <c:pt idx="146">
                  <c:v>5.0161627549520874E-2</c:v>
                </c:pt>
                <c:pt idx="147">
                  <c:v>5.0161627549520874E-2</c:v>
                </c:pt>
                <c:pt idx="148">
                  <c:v>5.0161627549520874E-2</c:v>
                </c:pt>
                <c:pt idx="149">
                  <c:v>5.0161627549520874E-2</c:v>
                </c:pt>
                <c:pt idx="150">
                  <c:v>5.0161627549520874E-2</c:v>
                </c:pt>
                <c:pt idx="151">
                  <c:v>5.0161627549520874E-2</c:v>
                </c:pt>
                <c:pt idx="152">
                  <c:v>5.0161627549520874E-2</c:v>
                </c:pt>
                <c:pt idx="153">
                  <c:v>5.0161627549520874E-2</c:v>
                </c:pt>
                <c:pt idx="154">
                  <c:v>5.0161627549520874E-2</c:v>
                </c:pt>
                <c:pt idx="155">
                  <c:v>5.0161627549520874E-2</c:v>
                </c:pt>
                <c:pt idx="156">
                  <c:v>6.5723259489608069E-2</c:v>
                </c:pt>
                <c:pt idx="157">
                  <c:v>6.5723259489608069E-2</c:v>
                </c:pt>
                <c:pt idx="158">
                  <c:v>6.5723259489608069E-2</c:v>
                </c:pt>
                <c:pt idx="159">
                  <c:v>6.5723259489608069E-2</c:v>
                </c:pt>
                <c:pt idx="160">
                  <c:v>6.5723259489608069E-2</c:v>
                </c:pt>
                <c:pt idx="161">
                  <c:v>6.5723259489608069E-2</c:v>
                </c:pt>
                <c:pt idx="162">
                  <c:v>6.5723259489608069E-2</c:v>
                </c:pt>
                <c:pt idx="163">
                  <c:v>6.5723259489608069E-2</c:v>
                </c:pt>
                <c:pt idx="164">
                  <c:v>6.5723259489608069E-2</c:v>
                </c:pt>
                <c:pt idx="165">
                  <c:v>6.5723259489608069E-2</c:v>
                </c:pt>
                <c:pt idx="166">
                  <c:v>6.5723259489608069E-2</c:v>
                </c:pt>
                <c:pt idx="167">
                  <c:v>6.5723259489608069E-2</c:v>
                </c:pt>
                <c:pt idx="168">
                  <c:v>6.5723259489608069E-2</c:v>
                </c:pt>
                <c:pt idx="169">
                  <c:v>6.5723259489608069E-2</c:v>
                </c:pt>
                <c:pt idx="170">
                  <c:v>6.5723259489608069E-2</c:v>
                </c:pt>
                <c:pt idx="171">
                  <c:v>6.5723259489608069E-2</c:v>
                </c:pt>
                <c:pt idx="172">
                  <c:v>6.5723259489608069E-2</c:v>
                </c:pt>
                <c:pt idx="173">
                  <c:v>6.5723259489608069E-2</c:v>
                </c:pt>
                <c:pt idx="174">
                  <c:v>6.5723259489608069E-2</c:v>
                </c:pt>
                <c:pt idx="175">
                  <c:v>6.5723259489608069E-2</c:v>
                </c:pt>
                <c:pt idx="176">
                  <c:v>6.8669794645033033E-2</c:v>
                </c:pt>
                <c:pt idx="177">
                  <c:v>6.8669794645033033E-2</c:v>
                </c:pt>
                <c:pt idx="178">
                  <c:v>6.8669794645033033E-2</c:v>
                </c:pt>
                <c:pt idx="179">
                  <c:v>6.8669794645033033E-2</c:v>
                </c:pt>
                <c:pt idx="180">
                  <c:v>6.8669794645033033E-2</c:v>
                </c:pt>
                <c:pt idx="181">
                  <c:v>6.8669794645033033E-2</c:v>
                </c:pt>
                <c:pt idx="182">
                  <c:v>6.8669794645033033E-2</c:v>
                </c:pt>
                <c:pt idx="183">
                  <c:v>6.8669794645033033E-2</c:v>
                </c:pt>
                <c:pt idx="184">
                  <c:v>6.8669794645033033E-2</c:v>
                </c:pt>
                <c:pt idx="185">
                  <c:v>6.8669794645033033E-2</c:v>
                </c:pt>
                <c:pt idx="186">
                  <c:v>6.8669794645033033E-2</c:v>
                </c:pt>
                <c:pt idx="187">
                  <c:v>6.8669794645033033E-2</c:v>
                </c:pt>
                <c:pt idx="188">
                  <c:v>6.8669794645033033E-2</c:v>
                </c:pt>
                <c:pt idx="189">
                  <c:v>6.8669794645033033E-2</c:v>
                </c:pt>
                <c:pt idx="190">
                  <c:v>6.8669794645033033E-2</c:v>
                </c:pt>
                <c:pt idx="191">
                  <c:v>6.8669794645033033E-2</c:v>
                </c:pt>
                <c:pt idx="192">
                  <c:v>6.8669794645033033E-2</c:v>
                </c:pt>
                <c:pt idx="193">
                  <c:v>6.8669794645033033E-2</c:v>
                </c:pt>
                <c:pt idx="194">
                  <c:v>6.8669794645033033E-2</c:v>
                </c:pt>
                <c:pt idx="195">
                  <c:v>6.8669794645033033E-2</c:v>
                </c:pt>
                <c:pt idx="196">
                  <c:v>6.8669794645033033E-2</c:v>
                </c:pt>
                <c:pt idx="197">
                  <c:v>6.8669794645033033E-2</c:v>
                </c:pt>
                <c:pt idx="198">
                  <c:v>0.10515882892301055</c:v>
                </c:pt>
                <c:pt idx="199">
                  <c:v>0.10515882892301055</c:v>
                </c:pt>
                <c:pt idx="200">
                  <c:v>0.10515882892301055</c:v>
                </c:pt>
                <c:pt idx="201">
                  <c:v>0.10515882892301055</c:v>
                </c:pt>
                <c:pt idx="202">
                  <c:v>0.10515882892301055</c:v>
                </c:pt>
                <c:pt idx="203">
                  <c:v>0.10515882892301055</c:v>
                </c:pt>
                <c:pt idx="204">
                  <c:v>0.10515882892301055</c:v>
                </c:pt>
                <c:pt idx="205">
                  <c:v>0.10515882892301055</c:v>
                </c:pt>
                <c:pt idx="206">
                  <c:v>0.10515882892301055</c:v>
                </c:pt>
                <c:pt idx="207">
                  <c:v>0.10515882892301055</c:v>
                </c:pt>
                <c:pt idx="208">
                  <c:v>0.10515882892301055</c:v>
                </c:pt>
                <c:pt idx="209">
                  <c:v>0.10515882892301055</c:v>
                </c:pt>
                <c:pt idx="210">
                  <c:v>0.10515882892301055</c:v>
                </c:pt>
                <c:pt idx="211">
                  <c:v>0.10515882892301055</c:v>
                </c:pt>
                <c:pt idx="212">
                  <c:v>0.10515882892301055</c:v>
                </c:pt>
                <c:pt idx="213">
                  <c:v>0.10515882892301055</c:v>
                </c:pt>
                <c:pt idx="214">
                  <c:v>0.10515882892301055</c:v>
                </c:pt>
                <c:pt idx="215">
                  <c:v>0.10515882892301055</c:v>
                </c:pt>
                <c:pt idx="216">
                  <c:v>0.10515882892301055</c:v>
                </c:pt>
                <c:pt idx="217">
                  <c:v>0.10515882892301055</c:v>
                </c:pt>
                <c:pt idx="218">
                  <c:v>0.10515882892301055</c:v>
                </c:pt>
                <c:pt idx="219">
                  <c:v>0.10515882892301055</c:v>
                </c:pt>
                <c:pt idx="220">
                  <c:v>0.10515882892301055</c:v>
                </c:pt>
                <c:pt idx="221">
                  <c:v>0.10515882892301055</c:v>
                </c:pt>
                <c:pt idx="222">
                  <c:v>0.10515882892301055</c:v>
                </c:pt>
                <c:pt idx="223">
                  <c:v>0.10515882892301055</c:v>
                </c:pt>
                <c:pt idx="224">
                  <c:v>0.10515882892301055</c:v>
                </c:pt>
                <c:pt idx="225">
                  <c:v>0.10515882892301055</c:v>
                </c:pt>
                <c:pt idx="226">
                  <c:v>0.10515882892301055</c:v>
                </c:pt>
                <c:pt idx="227">
                  <c:v>0.10515882892301055</c:v>
                </c:pt>
                <c:pt idx="228">
                  <c:v>0.10515882892301055</c:v>
                </c:pt>
                <c:pt idx="229">
                  <c:v>0.10515882892301055</c:v>
                </c:pt>
                <c:pt idx="230">
                  <c:v>0.10515882892301055</c:v>
                </c:pt>
                <c:pt idx="231">
                  <c:v>0.10515882892301055</c:v>
                </c:pt>
                <c:pt idx="232">
                  <c:v>0.10515882892301055</c:v>
                </c:pt>
                <c:pt idx="233">
                  <c:v>0.10515882892301055</c:v>
                </c:pt>
                <c:pt idx="234">
                  <c:v>0.10515882892301055</c:v>
                </c:pt>
                <c:pt idx="235">
                  <c:v>0.10515882892301055</c:v>
                </c:pt>
                <c:pt idx="236">
                  <c:v>0.10515882892301055</c:v>
                </c:pt>
                <c:pt idx="237">
                  <c:v>0.10515882892301055</c:v>
                </c:pt>
                <c:pt idx="238">
                  <c:v>0.10515882892301055</c:v>
                </c:pt>
                <c:pt idx="239">
                  <c:v>0.10515882892301055</c:v>
                </c:pt>
                <c:pt idx="240">
                  <c:v>0.10515882892301055</c:v>
                </c:pt>
                <c:pt idx="241">
                  <c:v>0.10515882892301055</c:v>
                </c:pt>
                <c:pt idx="242">
                  <c:v>0.10515882892301055</c:v>
                </c:pt>
                <c:pt idx="243">
                  <c:v>0.10515882892301055</c:v>
                </c:pt>
                <c:pt idx="244">
                  <c:v>0.10515882892301055</c:v>
                </c:pt>
                <c:pt idx="245">
                  <c:v>0.10515882892301055</c:v>
                </c:pt>
                <c:pt idx="246">
                  <c:v>0.10515882892301055</c:v>
                </c:pt>
                <c:pt idx="247">
                  <c:v>0.10515882892301055</c:v>
                </c:pt>
                <c:pt idx="248">
                  <c:v>0.10515882892301055</c:v>
                </c:pt>
                <c:pt idx="249">
                  <c:v>0.10515882892301055</c:v>
                </c:pt>
                <c:pt idx="250">
                  <c:v>0.10515882892301055</c:v>
                </c:pt>
                <c:pt idx="251">
                  <c:v>0.10515882892301055</c:v>
                </c:pt>
                <c:pt idx="252">
                  <c:v>0.10515882892301055</c:v>
                </c:pt>
                <c:pt idx="253">
                  <c:v>0.10515882892301055</c:v>
                </c:pt>
                <c:pt idx="254">
                  <c:v>0.10515882892301055</c:v>
                </c:pt>
                <c:pt idx="255">
                  <c:v>0.10515882892301055</c:v>
                </c:pt>
                <c:pt idx="256">
                  <c:v>0.10515882892301055</c:v>
                </c:pt>
                <c:pt idx="257">
                  <c:v>0.12797158282287299</c:v>
                </c:pt>
                <c:pt idx="258">
                  <c:v>0.12797158282287299</c:v>
                </c:pt>
                <c:pt idx="259">
                  <c:v>0.12797158282287299</c:v>
                </c:pt>
                <c:pt idx="260">
                  <c:v>0.12797158282287299</c:v>
                </c:pt>
                <c:pt idx="261">
                  <c:v>0.12797158282287299</c:v>
                </c:pt>
                <c:pt idx="262">
                  <c:v>0.12797158282287299</c:v>
                </c:pt>
                <c:pt idx="263">
                  <c:v>0.12797158282287299</c:v>
                </c:pt>
                <c:pt idx="264">
                  <c:v>0.12797158282287299</c:v>
                </c:pt>
                <c:pt idx="265">
                  <c:v>0.12797158282287299</c:v>
                </c:pt>
                <c:pt idx="266">
                  <c:v>0.12797158282287299</c:v>
                </c:pt>
                <c:pt idx="267">
                  <c:v>0.12797158282287299</c:v>
                </c:pt>
                <c:pt idx="268">
                  <c:v>0.12797158282287299</c:v>
                </c:pt>
                <c:pt idx="269">
                  <c:v>0.12797158282287299</c:v>
                </c:pt>
                <c:pt idx="270">
                  <c:v>0.12797158282287299</c:v>
                </c:pt>
                <c:pt idx="271">
                  <c:v>0.12797158282287299</c:v>
                </c:pt>
                <c:pt idx="272">
                  <c:v>0.12797158282287299</c:v>
                </c:pt>
                <c:pt idx="273">
                  <c:v>0.12797158282287299</c:v>
                </c:pt>
                <c:pt idx="274">
                  <c:v>0.12797158282287299</c:v>
                </c:pt>
                <c:pt idx="275">
                  <c:v>0.12797158282287299</c:v>
                </c:pt>
                <c:pt idx="276">
                  <c:v>0.12797158282287299</c:v>
                </c:pt>
                <c:pt idx="277">
                  <c:v>0.12797158282287299</c:v>
                </c:pt>
                <c:pt idx="278">
                  <c:v>0.12797158282287299</c:v>
                </c:pt>
                <c:pt idx="279">
                  <c:v>0.12797158282287299</c:v>
                </c:pt>
                <c:pt idx="280">
                  <c:v>0.12797158282287299</c:v>
                </c:pt>
                <c:pt idx="281">
                  <c:v>0.15277443003815042</c:v>
                </c:pt>
                <c:pt idx="282">
                  <c:v>0.15277443003815042</c:v>
                </c:pt>
                <c:pt idx="283">
                  <c:v>0.15277443003815042</c:v>
                </c:pt>
                <c:pt idx="284">
                  <c:v>0.15277443003815042</c:v>
                </c:pt>
                <c:pt idx="285">
                  <c:v>0.15277443003815042</c:v>
                </c:pt>
                <c:pt idx="286">
                  <c:v>0.15277443003815042</c:v>
                </c:pt>
                <c:pt idx="287">
                  <c:v>0.15277443003815042</c:v>
                </c:pt>
                <c:pt idx="288">
                  <c:v>0.15277443003815042</c:v>
                </c:pt>
                <c:pt idx="289">
                  <c:v>0.15277443003815042</c:v>
                </c:pt>
                <c:pt idx="290">
                  <c:v>0.15277443003815042</c:v>
                </c:pt>
                <c:pt idx="291">
                  <c:v>0.15277443003815042</c:v>
                </c:pt>
                <c:pt idx="292">
                  <c:v>0.15277443003815042</c:v>
                </c:pt>
                <c:pt idx="293">
                  <c:v>0.15277443003815042</c:v>
                </c:pt>
                <c:pt idx="294">
                  <c:v>0.15277443003815042</c:v>
                </c:pt>
                <c:pt idx="295">
                  <c:v>0.15277443003815042</c:v>
                </c:pt>
                <c:pt idx="296">
                  <c:v>0.15344956545462801</c:v>
                </c:pt>
                <c:pt idx="297">
                  <c:v>0.15344956545462801</c:v>
                </c:pt>
                <c:pt idx="298">
                  <c:v>0.15344956545462801</c:v>
                </c:pt>
                <c:pt idx="299">
                  <c:v>0.15344956545462801</c:v>
                </c:pt>
                <c:pt idx="300">
                  <c:v>0.15344956545462801</c:v>
                </c:pt>
                <c:pt idx="301">
                  <c:v>0.15344956545462801</c:v>
                </c:pt>
                <c:pt idx="302">
                  <c:v>0.15344956545462801</c:v>
                </c:pt>
                <c:pt idx="303">
                  <c:v>0.15344956545462801</c:v>
                </c:pt>
                <c:pt idx="304">
                  <c:v>0.15344956545462801</c:v>
                </c:pt>
                <c:pt idx="305">
                  <c:v>0.15344956545462801</c:v>
                </c:pt>
                <c:pt idx="306">
                  <c:v>0.15344956545462801</c:v>
                </c:pt>
                <c:pt idx="307">
                  <c:v>0.15344956545462801</c:v>
                </c:pt>
                <c:pt idx="308">
                  <c:v>0.15344956545462801</c:v>
                </c:pt>
                <c:pt idx="309">
                  <c:v>0.15344956545462801</c:v>
                </c:pt>
                <c:pt idx="310">
                  <c:v>0.15344956545462801</c:v>
                </c:pt>
                <c:pt idx="311">
                  <c:v>0.15344956545462801</c:v>
                </c:pt>
                <c:pt idx="312">
                  <c:v>0.15344956545462801</c:v>
                </c:pt>
                <c:pt idx="313">
                  <c:v>0.15344956545462801</c:v>
                </c:pt>
                <c:pt idx="314">
                  <c:v>0.15344956545462801</c:v>
                </c:pt>
                <c:pt idx="315">
                  <c:v>0.15344956545462801</c:v>
                </c:pt>
                <c:pt idx="316">
                  <c:v>0.15344956545462801</c:v>
                </c:pt>
                <c:pt idx="317">
                  <c:v>0.15344956545462801</c:v>
                </c:pt>
                <c:pt idx="318">
                  <c:v>0.15344956545462801</c:v>
                </c:pt>
                <c:pt idx="319">
                  <c:v>0.15344956545462801</c:v>
                </c:pt>
                <c:pt idx="320">
                  <c:v>0.15344956545462801</c:v>
                </c:pt>
                <c:pt idx="321">
                  <c:v>0.15344956545462801</c:v>
                </c:pt>
                <c:pt idx="322">
                  <c:v>0.15344956545462801</c:v>
                </c:pt>
                <c:pt idx="323">
                  <c:v>0.15344956545462801</c:v>
                </c:pt>
                <c:pt idx="324">
                  <c:v>0.15344956545462801</c:v>
                </c:pt>
                <c:pt idx="325">
                  <c:v>0.15344956545462801</c:v>
                </c:pt>
                <c:pt idx="326">
                  <c:v>0.15344956545462801</c:v>
                </c:pt>
                <c:pt idx="327">
                  <c:v>0.15344956545462801</c:v>
                </c:pt>
                <c:pt idx="328">
                  <c:v>0.15344956545462801</c:v>
                </c:pt>
                <c:pt idx="329">
                  <c:v>0.15344956545462801</c:v>
                </c:pt>
                <c:pt idx="330">
                  <c:v>0.15344956545462801</c:v>
                </c:pt>
                <c:pt idx="331">
                  <c:v>0.15344956545462801</c:v>
                </c:pt>
                <c:pt idx="332">
                  <c:v>0.15344956545462801</c:v>
                </c:pt>
                <c:pt idx="333">
                  <c:v>0.15344956545462801</c:v>
                </c:pt>
                <c:pt idx="334">
                  <c:v>0.15344956545462801</c:v>
                </c:pt>
                <c:pt idx="335">
                  <c:v>0.15344956545462801</c:v>
                </c:pt>
                <c:pt idx="336">
                  <c:v>0.15344956545462801</c:v>
                </c:pt>
                <c:pt idx="337">
                  <c:v>0.16052113012278688</c:v>
                </c:pt>
                <c:pt idx="338">
                  <c:v>0.16052113012278688</c:v>
                </c:pt>
                <c:pt idx="339">
                  <c:v>0.16052113012278688</c:v>
                </c:pt>
                <c:pt idx="340">
                  <c:v>0.16052113012278688</c:v>
                </c:pt>
                <c:pt idx="341">
                  <c:v>0.16052113012278688</c:v>
                </c:pt>
                <c:pt idx="342">
                  <c:v>0.16052113012278688</c:v>
                </c:pt>
                <c:pt idx="343">
                  <c:v>0.16052113012278688</c:v>
                </c:pt>
                <c:pt idx="344">
                  <c:v>0.16052113012278688</c:v>
                </c:pt>
                <c:pt idx="345">
                  <c:v>0.16052113012278688</c:v>
                </c:pt>
                <c:pt idx="346">
                  <c:v>0.16052113012278688</c:v>
                </c:pt>
                <c:pt idx="347">
                  <c:v>0.16052113012278688</c:v>
                </c:pt>
                <c:pt idx="348">
                  <c:v>0.16052113012278688</c:v>
                </c:pt>
                <c:pt idx="349">
                  <c:v>0.16052113012278688</c:v>
                </c:pt>
                <c:pt idx="350">
                  <c:v>0.16052113012278688</c:v>
                </c:pt>
                <c:pt idx="351">
                  <c:v>0.16052113012278688</c:v>
                </c:pt>
                <c:pt idx="352">
                  <c:v>0.16052113012278688</c:v>
                </c:pt>
                <c:pt idx="353">
                  <c:v>0.16052113012278688</c:v>
                </c:pt>
                <c:pt idx="354">
                  <c:v>0.16052113012278688</c:v>
                </c:pt>
                <c:pt idx="355">
                  <c:v>0.16072259340398046</c:v>
                </c:pt>
                <c:pt idx="356">
                  <c:v>0.16072259340398046</c:v>
                </c:pt>
                <c:pt idx="357">
                  <c:v>0.16072259340398046</c:v>
                </c:pt>
                <c:pt idx="358">
                  <c:v>0.16072259340398046</c:v>
                </c:pt>
                <c:pt idx="359">
                  <c:v>0.16072259340398046</c:v>
                </c:pt>
                <c:pt idx="360">
                  <c:v>0.16072259340398046</c:v>
                </c:pt>
                <c:pt idx="361">
                  <c:v>0.16072259340398046</c:v>
                </c:pt>
                <c:pt idx="362">
                  <c:v>0.16072259340398046</c:v>
                </c:pt>
                <c:pt idx="363">
                  <c:v>0.16072259340398046</c:v>
                </c:pt>
                <c:pt idx="364">
                  <c:v>0.16072259340398046</c:v>
                </c:pt>
                <c:pt idx="365">
                  <c:v>0.1627786440978492</c:v>
                </c:pt>
                <c:pt idx="366">
                  <c:v>0.1627786440978492</c:v>
                </c:pt>
                <c:pt idx="367">
                  <c:v>0.1627786440978492</c:v>
                </c:pt>
                <c:pt idx="368">
                  <c:v>0.1627786440978492</c:v>
                </c:pt>
                <c:pt idx="369">
                  <c:v>0.1627786440978492</c:v>
                </c:pt>
                <c:pt idx="370">
                  <c:v>0.1627786440978492</c:v>
                </c:pt>
                <c:pt idx="371">
                  <c:v>0.1627786440978492</c:v>
                </c:pt>
                <c:pt idx="372">
                  <c:v>0.1627786440978492</c:v>
                </c:pt>
                <c:pt idx="373">
                  <c:v>0.1627786440978492</c:v>
                </c:pt>
                <c:pt idx="374">
                  <c:v>0.1627786440978492</c:v>
                </c:pt>
                <c:pt idx="375">
                  <c:v>0.1627786440978492</c:v>
                </c:pt>
                <c:pt idx="376">
                  <c:v>0.1627786440978492</c:v>
                </c:pt>
                <c:pt idx="377">
                  <c:v>0.1627786440978492</c:v>
                </c:pt>
                <c:pt idx="378">
                  <c:v>0.1627786440978492</c:v>
                </c:pt>
                <c:pt idx="379">
                  <c:v>0.1627786440978492</c:v>
                </c:pt>
                <c:pt idx="380">
                  <c:v>0.1627786440978492</c:v>
                </c:pt>
                <c:pt idx="381">
                  <c:v>0.1627786440978492</c:v>
                </c:pt>
                <c:pt idx="382">
                  <c:v>0.1627786440978492</c:v>
                </c:pt>
                <c:pt idx="383">
                  <c:v>0.1627786440978492</c:v>
                </c:pt>
                <c:pt idx="384">
                  <c:v>0.1627786440978492</c:v>
                </c:pt>
                <c:pt idx="385">
                  <c:v>0.1627786440978492</c:v>
                </c:pt>
                <c:pt idx="386">
                  <c:v>0.1627786440978492</c:v>
                </c:pt>
                <c:pt idx="387">
                  <c:v>0.1627786440978492</c:v>
                </c:pt>
                <c:pt idx="388">
                  <c:v>0.1627786440978492</c:v>
                </c:pt>
                <c:pt idx="389">
                  <c:v>0.1627786440978492</c:v>
                </c:pt>
                <c:pt idx="390">
                  <c:v>0.1627786440978492</c:v>
                </c:pt>
                <c:pt idx="391">
                  <c:v>0.17062362187343039</c:v>
                </c:pt>
                <c:pt idx="392">
                  <c:v>0.17062362187343039</c:v>
                </c:pt>
                <c:pt idx="393">
                  <c:v>0.17062362187343039</c:v>
                </c:pt>
                <c:pt idx="394">
                  <c:v>0.17062362187343039</c:v>
                </c:pt>
                <c:pt idx="395">
                  <c:v>0.17062362187343039</c:v>
                </c:pt>
                <c:pt idx="396">
                  <c:v>0.17062362187343039</c:v>
                </c:pt>
                <c:pt idx="397">
                  <c:v>0.17062362187343039</c:v>
                </c:pt>
                <c:pt idx="398">
                  <c:v>0.17062362187343039</c:v>
                </c:pt>
                <c:pt idx="399">
                  <c:v>0.17062362187343039</c:v>
                </c:pt>
                <c:pt idx="400">
                  <c:v>0.17062362187343039</c:v>
                </c:pt>
                <c:pt idx="401">
                  <c:v>0.17062362187343039</c:v>
                </c:pt>
                <c:pt idx="402">
                  <c:v>0.17062362187343039</c:v>
                </c:pt>
                <c:pt idx="403">
                  <c:v>0.17062362187343039</c:v>
                </c:pt>
                <c:pt idx="404">
                  <c:v>0.17062362187343039</c:v>
                </c:pt>
                <c:pt idx="405">
                  <c:v>0.17062362187343039</c:v>
                </c:pt>
                <c:pt idx="406">
                  <c:v>0.17062362187343039</c:v>
                </c:pt>
                <c:pt idx="407">
                  <c:v>0.17062362187343039</c:v>
                </c:pt>
                <c:pt idx="408">
                  <c:v>0.17062362187343039</c:v>
                </c:pt>
                <c:pt idx="409">
                  <c:v>0.17062362187343039</c:v>
                </c:pt>
                <c:pt idx="410">
                  <c:v>0.17267775728952189</c:v>
                </c:pt>
                <c:pt idx="411">
                  <c:v>0.17267775728952189</c:v>
                </c:pt>
                <c:pt idx="412">
                  <c:v>0.17267775728952189</c:v>
                </c:pt>
                <c:pt idx="413">
                  <c:v>0.17267775728952189</c:v>
                </c:pt>
                <c:pt idx="414">
                  <c:v>0.17267775728952189</c:v>
                </c:pt>
                <c:pt idx="415">
                  <c:v>0.17267775728952189</c:v>
                </c:pt>
                <c:pt idx="416">
                  <c:v>0.17267775728952189</c:v>
                </c:pt>
                <c:pt idx="417">
                  <c:v>0.17267775728952189</c:v>
                </c:pt>
                <c:pt idx="418">
                  <c:v>0.17267775728952189</c:v>
                </c:pt>
                <c:pt idx="419">
                  <c:v>0.17267775728952189</c:v>
                </c:pt>
                <c:pt idx="420">
                  <c:v>0.17267775728952189</c:v>
                </c:pt>
                <c:pt idx="421">
                  <c:v>0.17267775728952189</c:v>
                </c:pt>
                <c:pt idx="422">
                  <c:v>0.18297010094983446</c:v>
                </c:pt>
                <c:pt idx="423">
                  <c:v>0.18297010094983446</c:v>
                </c:pt>
                <c:pt idx="424">
                  <c:v>0.18297010094983446</c:v>
                </c:pt>
                <c:pt idx="425">
                  <c:v>0.18297010094983446</c:v>
                </c:pt>
                <c:pt idx="426">
                  <c:v>0.18297010094983446</c:v>
                </c:pt>
                <c:pt idx="427">
                  <c:v>0.18297010094983446</c:v>
                </c:pt>
                <c:pt idx="428">
                  <c:v>0.18297010094983446</c:v>
                </c:pt>
                <c:pt idx="429">
                  <c:v>0.18297010094983446</c:v>
                </c:pt>
                <c:pt idx="430">
                  <c:v>0.18297010094983446</c:v>
                </c:pt>
                <c:pt idx="431">
                  <c:v>0.18297010094983446</c:v>
                </c:pt>
                <c:pt idx="432">
                  <c:v>0.18297010094983446</c:v>
                </c:pt>
                <c:pt idx="433">
                  <c:v>0.18297010094983446</c:v>
                </c:pt>
                <c:pt idx="434">
                  <c:v>0.18297010094983446</c:v>
                </c:pt>
                <c:pt idx="435">
                  <c:v>0.18297010094983446</c:v>
                </c:pt>
                <c:pt idx="436">
                  <c:v>0.18297010094983446</c:v>
                </c:pt>
                <c:pt idx="437">
                  <c:v>0.18297010094983446</c:v>
                </c:pt>
                <c:pt idx="438">
                  <c:v>0.18297010094983446</c:v>
                </c:pt>
                <c:pt idx="439">
                  <c:v>0.18297010094983446</c:v>
                </c:pt>
                <c:pt idx="440">
                  <c:v>0.18297010094983446</c:v>
                </c:pt>
                <c:pt idx="441">
                  <c:v>0.18297010094983446</c:v>
                </c:pt>
                <c:pt idx="442">
                  <c:v>0.18297010094983446</c:v>
                </c:pt>
                <c:pt idx="443">
                  <c:v>0.18297010094983446</c:v>
                </c:pt>
                <c:pt idx="444">
                  <c:v>0.18297010094983446</c:v>
                </c:pt>
                <c:pt idx="445">
                  <c:v>0.18297010094983446</c:v>
                </c:pt>
                <c:pt idx="446">
                  <c:v>0.18297010094983446</c:v>
                </c:pt>
                <c:pt idx="447">
                  <c:v>0.18297010094983446</c:v>
                </c:pt>
                <c:pt idx="448">
                  <c:v>0.18297010094983446</c:v>
                </c:pt>
                <c:pt idx="449">
                  <c:v>0.18297010094983446</c:v>
                </c:pt>
                <c:pt idx="450">
                  <c:v>0.18297010094983446</c:v>
                </c:pt>
                <c:pt idx="451">
                  <c:v>0.18297010094983446</c:v>
                </c:pt>
                <c:pt idx="452">
                  <c:v>0.18297010094983446</c:v>
                </c:pt>
                <c:pt idx="453">
                  <c:v>0.18297010094983446</c:v>
                </c:pt>
                <c:pt idx="454">
                  <c:v>0.18297010094983446</c:v>
                </c:pt>
                <c:pt idx="455">
                  <c:v>0.18297010094983446</c:v>
                </c:pt>
                <c:pt idx="456">
                  <c:v>0.18297010094983446</c:v>
                </c:pt>
                <c:pt idx="457">
                  <c:v>0.18297010094983446</c:v>
                </c:pt>
                <c:pt idx="458">
                  <c:v>0.18297010094983446</c:v>
                </c:pt>
                <c:pt idx="459">
                  <c:v>0.18297010094983446</c:v>
                </c:pt>
                <c:pt idx="460">
                  <c:v>0.18297010094983446</c:v>
                </c:pt>
                <c:pt idx="461">
                  <c:v>0.18297010094983446</c:v>
                </c:pt>
                <c:pt idx="462">
                  <c:v>0.18297010094983446</c:v>
                </c:pt>
                <c:pt idx="463">
                  <c:v>0.18297010094983446</c:v>
                </c:pt>
                <c:pt idx="464">
                  <c:v>0.18297010094983446</c:v>
                </c:pt>
                <c:pt idx="465">
                  <c:v>0.18297010094983446</c:v>
                </c:pt>
                <c:pt idx="466">
                  <c:v>0.18297010094983446</c:v>
                </c:pt>
                <c:pt idx="467">
                  <c:v>0.18297010094983446</c:v>
                </c:pt>
                <c:pt idx="468">
                  <c:v>0.18297010094983446</c:v>
                </c:pt>
                <c:pt idx="469">
                  <c:v>0.18297010094983446</c:v>
                </c:pt>
                <c:pt idx="470">
                  <c:v>0.18297010094983446</c:v>
                </c:pt>
                <c:pt idx="471">
                  <c:v>0.18297010094983446</c:v>
                </c:pt>
                <c:pt idx="472">
                  <c:v>0.18297010094983446</c:v>
                </c:pt>
                <c:pt idx="473">
                  <c:v>0.18297010094983446</c:v>
                </c:pt>
                <c:pt idx="474">
                  <c:v>0.18297010094983446</c:v>
                </c:pt>
                <c:pt idx="475">
                  <c:v>0.18297010094983446</c:v>
                </c:pt>
                <c:pt idx="476">
                  <c:v>0.18297010094983446</c:v>
                </c:pt>
                <c:pt idx="477">
                  <c:v>0.18297010094983446</c:v>
                </c:pt>
                <c:pt idx="478">
                  <c:v>0.18297010094983446</c:v>
                </c:pt>
                <c:pt idx="479">
                  <c:v>0.18297010094983446</c:v>
                </c:pt>
                <c:pt idx="480">
                  <c:v>0.18297010094983446</c:v>
                </c:pt>
                <c:pt idx="481">
                  <c:v>0.18297010094983446</c:v>
                </c:pt>
                <c:pt idx="482">
                  <c:v>0.18297010094983446</c:v>
                </c:pt>
                <c:pt idx="483">
                  <c:v>0.18297010094983446</c:v>
                </c:pt>
                <c:pt idx="484">
                  <c:v>0.18297010094983446</c:v>
                </c:pt>
                <c:pt idx="485">
                  <c:v>0.18297010094983446</c:v>
                </c:pt>
                <c:pt idx="486">
                  <c:v>0.18297010094983446</c:v>
                </c:pt>
                <c:pt idx="487">
                  <c:v>0.18297010094983446</c:v>
                </c:pt>
                <c:pt idx="488">
                  <c:v>0.18297010094983446</c:v>
                </c:pt>
                <c:pt idx="489">
                  <c:v>0.18297010094983446</c:v>
                </c:pt>
                <c:pt idx="490">
                  <c:v>0.18297010094983446</c:v>
                </c:pt>
                <c:pt idx="491">
                  <c:v>0.18297010094983446</c:v>
                </c:pt>
                <c:pt idx="492">
                  <c:v>0.18297010094983446</c:v>
                </c:pt>
                <c:pt idx="493">
                  <c:v>0.18297010094983446</c:v>
                </c:pt>
                <c:pt idx="494">
                  <c:v>0.18297010094983446</c:v>
                </c:pt>
                <c:pt idx="495">
                  <c:v>0.18297010094983446</c:v>
                </c:pt>
                <c:pt idx="496">
                  <c:v>0.18297010094983446</c:v>
                </c:pt>
                <c:pt idx="497">
                  <c:v>0.18297010094983446</c:v>
                </c:pt>
                <c:pt idx="498">
                  <c:v>0.18297010094983446</c:v>
                </c:pt>
                <c:pt idx="499">
                  <c:v>0.18297010094983446</c:v>
                </c:pt>
                <c:pt idx="500">
                  <c:v>0.18297010094983446</c:v>
                </c:pt>
                <c:pt idx="501">
                  <c:v>0.18297010094983446</c:v>
                </c:pt>
                <c:pt idx="502">
                  <c:v>0.18297010094983446</c:v>
                </c:pt>
                <c:pt idx="503">
                  <c:v>0.18297010094983446</c:v>
                </c:pt>
                <c:pt idx="504">
                  <c:v>0.18297010094983446</c:v>
                </c:pt>
                <c:pt idx="505">
                  <c:v>0.18297010094983446</c:v>
                </c:pt>
                <c:pt idx="506">
                  <c:v>0.18297010094983446</c:v>
                </c:pt>
                <c:pt idx="507">
                  <c:v>0.18297010094983446</c:v>
                </c:pt>
                <c:pt idx="508">
                  <c:v>0.18297010094983446</c:v>
                </c:pt>
                <c:pt idx="509">
                  <c:v>0.18297010094983446</c:v>
                </c:pt>
                <c:pt idx="510">
                  <c:v>0.18297010094983446</c:v>
                </c:pt>
                <c:pt idx="511">
                  <c:v>0.18871126579197695</c:v>
                </c:pt>
                <c:pt idx="512">
                  <c:v>0.18871126579197695</c:v>
                </c:pt>
                <c:pt idx="513">
                  <c:v>0.18871126579197695</c:v>
                </c:pt>
                <c:pt idx="514">
                  <c:v>0.18871126579197695</c:v>
                </c:pt>
                <c:pt idx="515">
                  <c:v>0.18871126579197695</c:v>
                </c:pt>
                <c:pt idx="516">
                  <c:v>0.18871126579197695</c:v>
                </c:pt>
                <c:pt idx="517">
                  <c:v>0.18871126579197695</c:v>
                </c:pt>
                <c:pt idx="518">
                  <c:v>0.18871126579197695</c:v>
                </c:pt>
                <c:pt idx="519">
                  <c:v>0.18871126579197695</c:v>
                </c:pt>
                <c:pt idx="520">
                  <c:v>0.18871126579197695</c:v>
                </c:pt>
                <c:pt idx="521">
                  <c:v>0.18871126579197695</c:v>
                </c:pt>
                <c:pt idx="522">
                  <c:v>0.18871126579197695</c:v>
                </c:pt>
                <c:pt idx="523">
                  <c:v>0.18871126579197695</c:v>
                </c:pt>
                <c:pt idx="524">
                  <c:v>0.18871126579197695</c:v>
                </c:pt>
                <c:pt idx="525">
                  <c:v>0.18871126579197695</c:v>
                </c:pt>
                <c:pt idx="526">
                  <c:v>0.18871126579197695</c:v>
                </c:pt>
                <c:pt idx="527">
                  <c:v>0.18871126579197695</c:v>
                </c:pt>
                <c:pt idx="528">
                  <c:v>0.18871126579197695</c:v>
                </c:pt>
                <c:pt idx="529">
                  <c:v>0.18871126579197695</c:v>
                </c:pt>
                <c:pt idx="530">
                  <c:v>0.18871126579197695</c:v>
                </c:pt>
                <c:pt idx="531">
                  <c:v>0.18871126579197695</c:v>
                </c:pt>
                <c:pt idx="532">
                  <c:v>0.19589655007815951</c:v>
                </c:pt>
                <c:pt idx="533">
                  <c:v>0.19589655007815951</c:v>
                </c:pt>
                <c:pt idx="534">
                  <c:v>0.19589655007815951</c:v>
                </c:pt>
                <c:pt idx="535">
                  <c:v>0.19589655007815951</c:v>
                </c:pt>
                <c:pt idx="536">
                  <c:v>0.19589655007815951</c:v>
                </c:pt>
                <c:pt idx="537">
                  <c:v>0.19589655007815951</c:v>
                </c:pt>
                <c:pt idx="538">
                  <c:v>0.19589655007815951</c:v>
                </c:pt>
                <c:pt idx="539">
                  <c:v>0.19589655007815951</c:v>
                </c:pt>
                <c:pt idx="540">
                  <c:v>0.19589655007815951</c:v>
                </c:pt>
                <c:pt idx="541">
                  <c:v>0.19589655007815951</c:v>
                </c:pt>
                <c:pt idx="542">
                  <c:v>0.19589655007815951</c:v>
                </c:pt>
                <c:pt idx="543">
                  <c:v>0.19589655007815951</c:v>
                </c:pt>
                <c:pt idx="544">
                  <c:v>0.19589655007815951</c:v>
                </c:pt>
                <c:pt idx="545">
                  <c:v>0.19589655007815951</c:v>
                </c:pt>
                <c:pt idx="546">
                  <c:v>0.19589655007815951</c:v>
                </c:pt>
                <c:pt idx="547">
                  <c:v>0.19589655007815951</c:v>
                </c:pt>
                <c:pt idx="548">
                  <c:v>0.19589655007815951</c:v>
                </c:pt>
                <c:pt idx="549">
                  <c:v>0.19589655007815951</c:v>
                </c:pt>
                <c:pt idx="550">
                  <c:v>0.19589655007815951</c:v>
                </c:pt>
                <c:pt idx="551">
                  <c:v>0.19589655007815951</c:v>
                </c:pt>
                <c:pt idx="552">
                  <c:v>0.19589655007815951</c:v>
                </c:pt>
                <c:pt idx="553">
                  <c:v>0.19589655007815951</c:v>
                </c:pt>
                <c:pt idx="554">
                  <c:v>0.19589655007815951</c:v>
                </c:pt>
                <c:pt idx="555">
                  <c:v>0.19589655007815951</c:v>
                </c:pt>
                <c:pt idx="556">
                  <c:v>0.19730176544234937</c:v>
                </c:pt>
                <c:pt idx="557">
                  <c:v>0.19730176544234937</c:v>
                </c:pt>
                <c:pt idx="558">
                  <c:v>0.19730176544234937</c:v>
                </c:pt>
                <c:pt idx="559">
                  <c:v>0.19730176544234937</c:v>
                </c:pt>
                <c:pt idx="560">
                  <c:v>0.19730176544234937</c:v>
                </c:pt>
                <c:pt idx="561">
                  <c:v>0.19730176544234937</c:v>
                </c:pt>
                <c:pt idx="562">
                  <c:v>0.19730176544234937</c:v>
                </c:pt>
                <c:pt idx="563">
                  <c:v>0.19730176544234937</c:v>
                </c:pt>
                <c:pt idx="564">
                  <c:v>0.19730176544234937</c:v>
                </c:pt>
                <c:pt idx="565">
                  <c:v>0.19730176544234937</c:v>
                </c:pt>
                <c:pt idx="566">
                  <c:v>0.19730176544234937</c:v>
                </c:pt>
                <c:pt idx="567">
                  <c:v>0.19730176544234937</c:v>
                </c:pt>
                <c:pt idx="568">
                  <c:v>0.19730176544234937</c:v>
                </c:pt>
                <c:pt idx="569">
                  <c:v>0.19730176544234937</c:v>
                </c:pt>
                <c:pt idx="570">
                  <c:v>0.19730176544234937</c:v>
                </c:pt>
                <c:pt idx="571">
                  <c:v>0.19730176544234937</c:v>
                </c:pt>
                <c:pt idx="572">
                  <c:v>0.19730176544234937</c:v>
                </c:pt>
                <c:pt idx="573">
                  <c:v>0.19730176544234937</c:v>
                </c:pt>
                <c:pt idx="574">
                  <c:v>0.19730176544234937</c:v>
                </c:pt>
                <c:pt idx="575">
                  <c:v>0.19730176544234937</c:v>
                </c:pt>
                <c:pt idx="576">
                  <c:v>0.19730176544234937</c:v>
                </c:pt>
                <c:pt idx="577">
                  <c:v>0.19730176544234937</c:v>
                </c:pt>
                <c:pt idx="578">
                  <c:v>0.19730176544234937</c:v>
                </c:pt>
                <c:pt idx="579">
                  <c:v>0.19730176544234937</c:v>
                </c:pt>
                <c:pt idx="580">
                  <c:v>0.19730176544234937</c:v>
                </c:pt>
                <c:pt idx="581">
                  <c:v>0.19730176544234937</c:v>
                </c:pt>
                <c:pt idx="582">
                  <c:v>0.19730176544234937</c:v>
                </c:pt>
                <c:pt idx="583">
                  <c:v>0.19730176544234937</c:v>
                </c:pt>
                <c:pt idx="584">
                  <c:v>0.19730176544234937</c:v>
                </c:pt>
                <c:pt idx="585">
                  <c:v>0.19730176544234937</c:v>
                </c:pt>
                <c:pt idx="586">
                  <c:v>0.19730176544234937</c:v>
                </c:pt>
                <c:pt idx="587">
                  <c:v>0.19730176544234937</c:v>
                </c:pt>
                <c:pt idx="588">
                  <c:v>0.19730176544234937</c:v>
                </c:pt>
                <c:pt idx="589">
                  <c:v>0.19730176544234937</c:v>
                </c:pt>
                <c:pt idx="590">
                  <c:v>0.19730176544234937</c:v>
                </c:pt>
                <c:pt idx="591">
                  <c:v>0.19730176544234937</c:v>
                </c:pt>
                <c:pt idx="592">
                  <c:v>0.19730176544234937</c:v>
                </c:pt>
                <c:pt idx="593">
                  <c:v>0.19730176544234937</c:v>
                </c:pt>
                <c:pt idx="594">
                  <c:v>0.19730176544234937</c:v>
                </c:pt>
                <c:pt idx="595">
                  <c:v>0.19730176544234937</c:v>
                </c:pt>
                <c:pt idx="596">
                  <c:v>0.19730176544234937</c:v>
                </c:pt>
                <c:pt idx="597">
                  <c:v>0.19730176544234937</c:v>
                </c:pt>
                <c:pt idx="598">
                  <c:v>0.19730176544234937</c:v>
                </c:pt>
                <c:pt idx="599">
                  <c:v>0.19730176544234937</c:v>
                </c:pt>
                <c:pt idx="600">
                  <c:v>0.22569204763926123</c:v>
                </c:pt>
                <c:pt idx="601">
                  <c:v>0.22569204763926123</c:v>
                </c:pt>
                <c:pt idx="602">
                  <c:v>0.22569204763926123</c:v>
                </c:pt>
                <c:pt idx="603">
                  <c:v>0.22569204763926123</c:v>
                </c:pt>
                <c:pt idx="604">
                  <c:v>0.22569204763926123</c:v>
                </c:pt>
                <c:pt idx="605">
                  <c:v>0.22569204763926123</c:v>
                </c:pt>
                <c:pt idx="606">
                  <c:v>0.22569204763926123</c:v>
                </c:pt>
                <c:pt idx="607">
                  <c:v>0.22569204763926123</c:v>
                </c:pt>
                <c:pt idx="608">
                  <c:v>0.22569204763926123</c:v>
                </c:pt>
                <c:pt idx="609">
                  <c:v>0.22569204763926123</c:v>
                </c:pt>
                <c:pt idx="610">
                  <c:v>0.22569204763926123</c:v>
                </c:pt>
                <c:pt idx="611">
                  <c:v>0.22569204763926123</c:v>
                </c:pt>
                <c:pt idx="612">
                  <c:v>0.22569204763926123</c:v>
                </c:pt>
                <c:pt idx="613">
                  <c:v>0.22569204763926123</c:v>
                </c:pt>
                <c:pt idx="614">
                  <c:v>0.22569204763926123</c:v>
                </c:pt>
                <c:pt idx="615">
                  <c:v>0.22569204763926123</c:v>
                </c:pt>
                <c:pt idx="616">
                  <c:v>0.22569204763926123</c:v>
                </c:pt>
                <c:pt idx="617">
                  <c:v>0.22569204763926123</c:v>
                </c:pt>
                <c:pt idx="618">
                  <c:v>0.22569204763926123</c:v>
                </c:pt>
                <c:pt idx="619">
                  <c:v>0.22569204763926123</c:v>
                </c:pt>
                <c:pt idx="620">
                  <c:v>0.22569204763926123</c:v>
                </c:pt>
                <c:pt idx="621">
                  <c:v>0.22569204763926123</c:v>
                </c:pt>
                <c:pt idx="622">
                  <c:v>0.22569204763926123</c:v>
                </c:pt>
                <c:pt idx="623">
                  <c:v>0.23582518383434062</c:v>
                </c:pt>
                <c:pt idx="624">
                  <c:v>0.23582518383434062</c:v>
                </c:pt>
                <c:pt idx="625">
                  <c:v>0.23582518383434062</c:v>
                </c:pt>
                <c:pt idx="626">
                  <c:v>0.23582518383434062</c:v>
                </c:pt>
                <c:pt idx="627">
                  <c:v>0.23582518383434062</c:v>
                </c:pt>
                <c:pt idx="628">
                  <c:v>0.23582518383434062</c:v>
                </c:pt>
                <c:pt idx="629">
                  <c:v>0.23582518383434062</c:v>
                </c:pt>
                <c:pt idx="630">
                  <c:v>0.23582518383434062</c:v>
                </c:pt>
                <c:pt idx="631">
                  <c:v>0.23582518383434062</c:v>
                </c:pt>
                <c:pt idx="632">
                  <c:v>0.23582518383434062</c:v>
                </c:pt>
                <c:pt idx="633">
                  <c:v>0.23582518383434062</c:v>
                </c:pt>
                <c:pt idx="634">
                  <c:v>0.23582518383434062</c:v>
                </c:pt>
                <c:pt idx="635">
                  <c:v>0.23582518383434062</c:v>
                </c:pt>
                <c:pt idx="636">
                  <c:v>0.23582518383434062</c:v>
                </c:pt>
                <c:pt idx="637">
                  <c:v>0.23582518383434062</c:v>
                </c:pt>
                <c:pt idx="638">
                  <c:v>0.23582518383434062</c:v>
                </c:pt>
                <c:pt idx="639">
                  <c:v>0.23582518383434062</c:v>
                </c:pt>
                <c:pt idx="640">
                  <c:v>0.23582518383434062</c:v>
                </c:pt>
                <c:pt idx="641">
                  <c:v>0.24146148721817909</c:v>
                </c:pt>
                <c:pt idx="642">
                  <c:v>0.24146148721817909</c:v>
                </c:pt>
                <c:pt idx="643">
                  <c:v>0.24146148721817909</c:v>
                </c:pt>
                <c:pt idx="644">
                  <c:v>0.24146148721817909</c:v>
                </c:pt>
                <c:pt idx="645">
                  <c:v>0.24146148721817909</c:v>
                </c:pt>
                <c:pt idx="646">
                  <c:v>0.24146148721817909</c:v>
                </c:pt>
                <c:pt idx="647">
                  <c:v>0.24146148721817909</c:v>
                </c:pt>
                <c:pt idx="648">
                  <c:v>0.24146148721817909</c:v>
                </c:pt>
                <c:pt idx="649">
                  <c:v>0.24146148721817909</c:v>
                </c:pt>
                <c:pt idx="650">
                  <c:v>0.24146148721817909</c:v>
                </c:pt>
                <c:pt idx="651">
                  <c:v>0.24146148721817909</c:v>
                </c:pt>
                <c:pt idx="652">
                  <c:v>0.24146148721817909</c:v>
                </c:pt>
                <c:pt idx="653">
                  <c:v>0.24146148721817909</c:v>
                </c:pt>
                <c:pt idx="654">
                  <c:v>0.24146148721817909</c:v>
                </c:pt>
                <c:pt idx="655">
                  <c:v>0.24146148721817909</c:v>
                </c:pt>
                <c:pt idx="656">
                  <c:v>0.24146148721817909</c:v>
                </c:pt>
                <c:pt idx="657">
                  <c:v>0.24146148721817909</c:v>
                </c:pt>
                <c:pt idx="658">
                  <c:v>0.24146148721817909</c:v>
                </c:pt>
                <c:pt idx="659">
                  <c:v>0.24146148721817909</c:v>
                </c:pt>
                <c:pt idx="660">
                  <c:v>0.24146148721817909</c:v>
                </c:pt>
                <c:pt idx="661">
                  <c:v>0.24146148721817909</c:v>
                </c:pt>
                <c:pt idx="662">
                  <c:v>0.24146148721817909</c:v>
                </c:pt>
                <c:pt idx="663">
                  <c:v>0.24146148721817909</c:v>
                </c:pt>
                <c:pt idx="664">
                  <c:v>0.24146148721817909</c:v>
                </c:pt>
                <c:pt idx="665">
                  <c:v>0.25937232705691404</c:v>
                </c:pt>
                <c:pt idx="666">
                  <c:v>0.25937232705691404</c:v>
                </c:pt>
                <c:pt idx="667">
                  <c:v>0.25937232705691404</c:v>
                </c:pt>
                <c:pt idx="668">
                  <c:v>0.25937232705691404</c:v>
                </c:pt>
                <c:pt idx="669">
                  <c:v>0.25937232705691404</c:v>
                </c:pt>
                <c:pt idx="670">
                  <c:v>0.25937232705691404</c:v>
                </c:pt>
                <c:pt idx="671">
                  <c:v>0.25937232705691404</c:v>
                </c:pt>
                <c:pt idx="672">
                  <c:v>0.25937232705691404</c:v>
                </c:pt>
                <c:pt idx="673">
                  <c:v>0.25937232705691404</c:v>
                </c:pt>
                <c:pt idx="674">
                  <c:v>0.25937232705691404</c:v>
                </c:pt>
                <c:pt idx="675">
                  <c:v>0.25937232705691404</c:v>
                </c:pt>
                <c:pt idx="676">
                  <c:v>0.25937232705691404</c:v>
                </c:pt>
                <c:pt idx="677">
                  <c:v>0.25937232705691404</c:v>
                </c:pt>
                <c:pt idx="678">
                  <c:v>0.25937232705691404</c:v>
                </c:pt>
                <c:pt idx="679">
                  <c:v>0.25937232705691404</c:v>
                </c:pt>
                <c:pt idx="680">
                  <c:v>0.25937232705691404</c:v>
                </c:pt>
                <c:pt idx="681">
                  <c:v>0.25937232705691404</c:v>
                </c:pt>
                <c:pt idx="682">
                  <c:v>0.25937232705691404</c:v>
                </c:pt>
                <c:pt idx="683">
                  <c:v>0.25937232705691404</c:v>
                </c:pt>
                <c:pt idx="684">
                  <c:v>0.25937232705691404</c:v>
                </c:pt>
                <c:pt idx="685">
                  <c:v>0.26829069832177799</c:v>
                </c:pt>
                <c:pt idx="686">
                  <c:v>0.26829069832177799</c:v>
                </c:pt>
                <c:pt idx="687">
                  <c:v>0.26829069832177799</c:v>
                </c:pt>
                <c:pt idx="688">
                  <c:v>0.26829069832177799</c:v>
                </c:pt>
                <c:pt idx="689">
                  <c:v>0.26829069832177799</c:v>
                </c:pt>
                <c:pt idx="690">
                  <c:v>0.26829069832177799</c:v>
                </c:pt>
                <c:pt idx="691">
                  <c:v>0.26829069832177799</c:v>
                </c:pt>
                <c:pt idx="692">
                  <c:v>0.26829069832177799</c:v>
                </c:pt>
                <c:pt idx="693">
                  <c:v>0.26829069832177799</c:v>
                </c:pt>
                <c:pt idx="694">
                  <c:v>0.26829069832177799</c:v>
                </c:pt>
                <c:pt idx="695">
                  <c:v>0.26829069832177799</c:v>
                </c:pt>
                <c:pt idx="696">
                  <c:v>0.26829069832177799</c:v>
                </c:pt>
                <c:pt idx="697">
                  <c:v>0.26829069832177799</c:v>
                </c:pt>
                <c:pt idx="698">
                  <c:v>0.26829069832177799</c:v>
                </c:pt>
                <c:pt idx="699">
                  <c:v>0.26829069832177799</c:v>
                </c:pt>
                <c:pt idx="700">
                  <c:v>0.26829069832177799</c:v>
                </c:pt>
                <c:pt idx="701">
                  <c:v>0.26829069832177799</c:v>
                </c:pt>
                <c:pt idx="702">
                  <c:v>0.26829069832177799</c:v>
                </c:pt>
                <c:pt idx="703">
                  <c:v>0.26829069832177799</c:v>
                </c:pt>
                <c:pt idx="704">
                  <c:v>0.26829069832177799</c:v>
                </c:pt>
                <c:pt idx="705">
                  <c:v>0.26829069832177799</c:v>
                </c:pt>
                <c:pt idx="706">
                  <c:v>0.26829069832177799</c:v>
                </c:pt>
                <c:pt idx="707">
                  <c:v>0.26829069832177799</c:v>
                </c:pt>
                <c:pt idx="708">
                  <c:v>0.26829069832177799</c:v>
                </c:pt>
                <c:pt idx="709">
                  <c:v>0.27225580214011225</c:v>
                </c:pt>
                <c:pt idx="710">
                  <c:v>0.27225580214011225</c:v>
                </c:pt>
                <c:pt idx="711">
                  <c:v>0.27225580214011225</c:v>
                </c:pt>
                <c:pt idx="712">
                  <c:v>0.27225580214011225</c:v>
                </c:pt>
                <c:pt idx="713">
                  <c:v>0.27225580214011225</c:v>
                </c:pt>
                <c:pt idx="714">
                  <c:v>0.27225580214011225</c:v>
                </c:pt>
                <c:pt idx="715">
                  <c:v>0.27225580214011225</c:v>
                </c:pt>
                <c:pt idx="716">
                  <c:v>0.27225580214011225</c:v>
                </c:pt>
                <c:pt idx="717">
                  <c:v>0.27225580214011225</c:v>
                </c:pt>
                <c:pt idx="718">
                  <c:v>0.30021933650728244</c:v>
                </c:pt>
                <c:pt idx="719">
                  <c:v>0.30021933650728244</c:v>
                </c:pt>
                <c:pt idx="720">
                  <c:v>0.30021933650728244</c:v>
                </c:pt>
                <c:pt idx="721">
                  <c:v>0.30021933650728244</c:v>
                </c:pt>
                <c:pt idx="722">
                  <c:v>0.30021933650728244</c:v>
                </c:pt>
                <c:pt idx="723">
                  <c:v>0.30021933650728244</c:v>
                </c:pt>
                <c:pt idx="724">
                  <c:v>0.30021933650728244</c:v>
                </c:pt>
                <c:pt idx="725">
                  <c:v>0.30021933650728244</c:v>
                </c:pt>
                <c:pt idx="726">
                  <c:v>0.30021933650728244</c:v>
                </c:pt>
                <c:pt idx="727">
                  <c:v>0.30021933650728244</c:v>
                </c:pt>
                <c:pt idx="728">
                  <c:v>0.30021933650728244</c:v>
                </c:pt>
                <c:pt idx="729">
                  <c:v>0.30021933650728244</c:v>
                </c:pt>
                <c:pt idx="730">
                  <c:v>0.30021933650728244</c:v>
                </c:pt>
                <c:pt idx="731">
                  <c:v>0.30021933650728244</c:v>
                </c:pt>
                <c:pt idx="732">
                  <c:v>0.30021933650728244</c:v>
                </c:pt>
                <c:pt idx="733">
                  <c:v>0.30021933650728244</c:v>
                </c:pt>
                <c:pt idx="734">
                  <c:v>0.30021933650728244</c:v>
                </c:pt>
                <c:pt idx="735">
                  <c:v>0.30021933650728244</c:v>
                </c:pt>
                <c:pt idx="736">
                  <c:v>0.30021933650728244</c:v>
                </c:pt>
                <c:pt idx="737">
                  <c:v>0.30021933650728244</c:v>
                </c:pt>
                <c:pt idx="738">
                  <c:v>0.30021933650728244</c:v>
                </c:pt>
                <c:pt idx="739">
                  <c:v>0.30021933650728244</c:v>
                </c:pt>
                <c:pt idx="740">
                  <c:v>0.30021933650728244</c:v>
                </c:pt>
                <c:pt idx="741">
                  <c:v>0.30021933650728244</c:v>
                </c:pt>
                <c:pt idx="742">
                  <c:v>0.30021933650728244</c:v>
                </c:pt>
                <c:pt idx="743">
                  <c:v>0.30021933650728244</c:v>
                </c:pt>
                <c:pt idx="744">
                  <c:v>0.30021933650728244</c:v>
                </c:pt>
                <c:pt idx="745">
                  <c:v>0.30021933650728244</c:v>
                </c:pt>
                <c:pt idx="746">
                  <c:v>0.30021933650728244</c:v>
                </c:pt>
                <c:pt idx="747">
                  <c:v>0.30021933650728244</c:v>
                </c:pt>
                <c:pt idx="748">
                  <c:v>0.30021933650728244</c:v>
                </c:pt>
                <c:pt idx="749">
                  <c:v>0.30021933650728244</c:v>
                </c:pt>
                <c:pt idx="750">
                  <c:v>0.30021933650728244</c:v>
                </c:pt>
                <c:pt idx="751">
                  <c:v>0.30021933650728244</c:v>
                </c:pt>
                <c:pt idx="752">
                  <c:v>0.30021933650728244</c:v>
                </c:pt>
                <c:pt idx="753">
                  <c:v>0.30021933650728244</c:v>
                </c:pt>
                <c:pt idx="754">
                  <c:v>0.30021933650728244</c:v>
                </c:pt>
                <c:pt idx="755">
                  <c:v>0.30021933650728244</c:v>
                </c:pt>
                <c:pt idx="756">
                  <c:v>0.30021933650728244</c:v>
                </c:pt>
                <c:pt idx="757">
                  <c:v>0.30021933650728244</c:v>
                </c:pt>
                <c:pt idx="758">
                  <c:v>0.30021933650728244</c:v>
                </c:pt>
                <c:pt idx="759">
                  <c:v>0.30021933650728244</c:v>
                </c:pt>
                <c:pt idx="760">
                  <c:v>0.30021933650728244</c:v>
                </c:pt>
                <c:pt idx="761">
                  <c:v>0.30021933650728244</c:v>
                </c:pt>
                <c:pt idx="762">
                  <c:v>0.30021933650728244</c:v>
                </c:pt>
                <c:pt idx="763">
                  <c:v>0.30021933650728244</c:v>
                </c:pt>
                <c:pt idx="764">
                  <c:v>0.35063902399316493</c:v>
                </c:pt>
                <c:pt idx="765">
                  <c:v>0.35063902399316493</c:v>
                </c:pt>
                <c:pt idx="766">
                  <c:v>0.35063902399316493</c:v>
                </c:pt>
                <c:pt idx="767">
                  <c:v>0.35063902399316493</c:v>
                </c:pt>
                <c:pt idx="768">
                  <c:v>0.35063902399316493</c:v>
                </c:pt>
                <c:pt idx="769">
                  <c:v>0.35063902399316493</c:v>
                </c:pt>
                <c:pt idx="770">
                  <c:v>0.35063902399316493</c:v>
                </c:pt>
                <c:pt idx="771">
                  <c:v>0.35063902399316493</c:v>
                </c:pt>
                <c:pt idx="772">
                  <c:v>0.35063902399316493</c:v>
                </c:pt>
                <c:pt idx="773">
                  <c:v>0.35063902399316493</c:v>
                </c:pt>
                <c:pt idx="774">
                  <c:v>0.35063902399316493</c:v>
                </c:pt>
                <c:pt idx="775">
                  <c:v>0.35063902399316493</c:v>
                </c:pt>
                <c:pt idx="776">
                  <c:v>0.35063902399316493</c:v>
                </c:pt>
                <c:pt idx="777">
                  <c:v>0.35063902399316493</c:v>
                </c:pt>
                <c:pt idx="778">
                  <c:v>0.35063902399316493</c:v>
                </c:pt>
                <c:pt idx="779">
                  <c:v>0.35063902399316493</c:v>
                </c:pt>
                <c:pt idx="780">
                  <c:v>0.35063902399316493</c:v>
                </c:pt>
                <c:pt idx="781">
                  <c:v>0.35063902399316493</c:v>
                </c:pt>
                <c:pt idx="782">
                  <c:v>0.35063902399316493</c:v>
                </c:pt>
                <c:pt idx="783">
                  <c:v>0.35063902399316493</c:v>
                </c:pt>
                <c:pt idx="784">
                  <c:v>0.35063902399316493</c:v>
                </c:pt>
                <c:pt idx="785">
                  <c:v>0.35063902399316493</c:v>
                </c:pt>
                <c:pt idx="786">
                  <c:v>0.35063902399316493</c:v>
                </c:pt>
                <c:pt idx="787">
                  <c:v>0.35063902399316493</c:v>
                </c:pt>
                <c:pt idx="788">
                  <c:v>0.35063902399316493</c:v>
                </c:pt>
                <c:pt idx="789">
                  <c:v>0.35063902399316493</c:v>
                </c:pt>
                <c:pt idx="790">
                  <c:v>0.35063902399316493</c:v>
                </c:pt>
                <c:pt idx="791">
                  <c:v>0.35063902399316493</c:v>
                </c:pt>
                <c:pt idx="792">
                  <c:v>0.35063902399316493</c:v>
                </c:pt>
                <c:pt idx="793">
                  <c:v>0.35063902399316493</c:v>
                </c:pt>
                <c:pt idx="794">
                  <c:v>0.35063902399316493</c:v>
                </c:pt>
                <c:pt idx="795">
                  <c:v>0.35063902399316493</c:v>
                </c:pt>
                <c:pt idx="796">
                  <c:v>0.35063902399316493</c:v>
                </c:pt>
                <c:pt idx="797">
                  <c:v>0.35063902399316493</c:v>
                </c:pt>
                <c:pt idx="798">
                  <c:v>0.35063902399316493</c:v>
                </c:pt>
                <c:pt idx="799">
                  <c:v>0.35063902399316493</c:v>
                </c:pt>
                <c:pt idx="800">
                  <c:v>0.35063902399316493</c:v>
                </c:pt>
                <c:pt idx="801">
                  <c:v>0.36384618102071697</c:v>
                </c:pt>
                <c:pt idx="802">
                  <c:v>0.36384618102071697</c:v>
                </c:pt>
                <c:pt idx="803">
                  <c:v>0.36384618102071697</c:v>
                </c:pt>
                <c:pt idx="804">
                  <c:v>0.36384618102071697</c:v>
                </c:pt>
                <c:pt idx="805">
                  <c:v>0.36384618102071697</c:v>
                </c:pt>
                <c:pt idx="806">
                  <c:v>0.36384618102071697</c:v>
                </c:pt>
                <c:pt idx="807">
                  <c:v>0.36384618102071697</c:v>
                </c:pt>
                <c:pt idx="808">
                  <c:v>0.36384618102071697</c:v>
                </c:pt>
                <c:pt idx="809">
                  <c:v>0.36384618102071697</c:v>
                </c:pt>
                <c:pt idx="810">
                  <c:v>0.36384618102071697</c:v>
                </c:pt>
                <c:pt idx="811">
                  <c:v>0.36384618102071697</c:v>
                </c:pt>
                <c:pt idx="812">
                  <c:v>0.36384618102071697</c:v>
                </c:pt>
                <c:pt idx="813">
                  <c:v>0.36384618102071697</c:v>
                </c:pt>
                <c:pt idx="814">
                  <c:v>0.36384618102071697</c:v>
                </c:pt>
                <c:pt idx="815">
                  <c:v>0.36384618102071697</c:v>
                </c:pt>
                <c:pt idx="816">
                  <c:v>0.36384618102071697</c:v>
                </c:pt>
                <c:pt idx="817">
                  <c:v>0.36384618102071697</c:v>
                </c:pt>
                <c:pt idx="818">
                  <c:v>0.36384618102071697</c:v>
                </c:pt>
                <c:pt idx="819">
                  <c:v>0.43062425600201909</c:v>
                </c:pt>
                <c:pt idx="820">
                  <c:v>0.43062425600201909</c:v>
                </c:pt>
                <c:pt idx="821">
                  <c:v>0.43062425600201909</c:v>
                </c:pt>
                <c:pt idx="822">
                  <c:v>0.43062425600201909</c:v>
                </c:pt>
                <c:pt idx="823">
                  <c:v>0.43062425600201909</c:v>
                </c:pt>
                <c:pt idx="824">
                  <c:v>0.43062425600201909</c:v>
                </c:pt>
                <c:pt idx="825">
                  <c:v>0.43062425600201909</c:v>
                </c:pt>
                <c:pt idx="826">
                  <c:v>0.43062425600201909</c:v>
                </c:pt>
                <c:pt idx="827">
                  <c:v>0.43062425600201909</c:v>
                </c:pt>
                <c:pt idx="828">
                  <c:v>0.43062425600201909</c:v>
                </c:pt>
                <c:pt idx="829">
                  <c:v>0.43062425600201909</c:v>
                </c:pt>
                <c:pt idx="830">
                  <c:v>0.43062425600201909</c:v>
                </c:pt>
                <c:pt idx="831">
                  <c:v>0.43062425600201909</c:v>
                </c:pt>
                <c:pt idx="832">
                  <c:v>0.43062425600201909</c:v>
                </c:pt>
                <c:pt idx="833">
                  <c:v>0.43062425600201909</c:v>
                </c:pt>
                <c:pt idx="834">
                  <c:v>0.43062425600201909</c:v>
                </c:pt>
                <c:pt idx="835">
                  <c:v>0.43062425600201909</c:v>
                </c:pt>
                <c:pt idx="836">
                  <c:v>0.43062425600201909</c:v>
                </c:pt>
                <c:pt idx="837">
                  <c:v>0.43062425600201909</c:v>
                </c:pt>
                <c:pt idx="838">
                  <c:v>0.43062425600201909</c:v>
                </c:pt>
                <c:pt idx="839">
                  <c:v>0.43062425600201909</c:v>
                </c:pt>
                <c:pt idx="840">
                  <c:v>0.43062425600201909</c:v>
                </c:pt>
                <c:pt idx="841">
                  <c:v>0.43062425600201909</c:v>
                </c:pt>
                <c:pt idx="842">
                  <c:v>0.43062425600201909</c:v>
                </c:pt>
                <c:pt idx="843">
                  <c:v>0.43062425600201909</c:v>
                </c:pt>
                <c:pt idx="844">
                  <c:v>0.43062425600201909</c:v>
                </c:pt>
                <c:pt idx="845">
                  <c:v>0.43062425600201909</c:v>
                </c:pt>
                <c:pt idx="846">
                  <c:v>0.43062425600201909</c:v>
                </c:pt>
                <c:pt idx="847">
                  <c:v>0.43062425600201909</c:v>
                </c:pt>
                <c:pt idx="848">
                  <c:v>0.43062425600201909</c:v>
                </c:pt>
                <c:pt idx="849">
                  <c:v>0.43062425600201909</c:v>
                </c:pt>
                <c:pt idx="850">
                  <c:v>0.43062425600201909</c:v>
                </c:pt>
                <c:pt idx="851">
                  <c:v>0.43062425600201909</c:v>
                </c:pt>
                <c:pt idx="852">
                  <c:v>0.43062425600201909</c:v>
                </c:pt>
                <c:pt idx="853">
                  <c:v>0.43062425600201909</c:v>
                </c:pt>
                <c:pt idx="854">
                  <c:v>0.43062425600201909</c:v>
                </c:pt>
                <c:pt idx="855">
                  <c:v>0.43062425600201909</c:v>
                </c:pt>
                <c:pt idx="856">
                  <c:v>0.43062425600201909</c:v>
                </c:pt>
                <c:pt idx="857">
                  <c:v>0.43062425600201909</c:v>
                </c:pt>
                <c:pt idx="858">
                  <c:v>0.43062425600201909</c:v>
                </c:pt>
                <c:pt idx="859">
                  <c:v>0.43062425600201909</c:v>
                </c:pt>
                <c:pt idx="860">
                  <c:v>0.43062425600201909</c:v>
                </c:pt>
                <c:pt idx="861">
                  <c:v>0.43062425600201909</c:v>
                </c:pt>
                <c:pt idx="862">
                  <c:v>0.43062425600201909</c:v>
                </c:pt>
                <c:pt idx="863">
                  <c:v>0.43062425600201909</c:v>
                </c:pt>
                <c:pt idx="864">
                  <c:v>0.43062425600201909</c:v>
                </c:pt>
                <c:pt idx="865">
                  <c:v>0.43062425600201909</c:v>
                </c:pt>
                <c:pt idx="866">
                  <c:v>0.43062425600201909</c:v>
                </c:pt>
                <c:pt idx="867">
                  <c:v>0.43062425600201909</c:v>
                </c:pt>
                <c:pt idx="868">
                  <c:v>0.43062425600201909</c:v>
                </c:pt>
                <c:pt idx="869">
                  <c:v>0.43062425600201909</c:v>
                </c:pt>
                <c:pt idx="870">
                  <c:v>0.43062425600201909</c:v>
                </c:pt>
                <c:pt idx="871">
                  <c:v>0.43062425600201909</c:v>
                </c:pt>
                <c:pt idx="872">
                  <c:v>0.43062425600201909</c:v>
                </c:pt>
                <c:pt idx="873">
                  <c:v>0.43062425600201909</c:v>
                </c:pt>
                <c:pt idx="874">
                  <c:v>0.43062425600201909</c:v>
                </c:pt>
                <c:pt idx="875">
                  <c:v>0.43062425600201909</c:v>
                </c:pt>
                <c:pt idx="876">
                  <c:v>0.43062425600201909</c:v>
                </c:pt>
                <c:pt idx="877">
                  <c:v>0.43062425600201909</c:v>
                </c:pt>
                <c:pt idx="878">
                  <c:v>0.43062425600201909</c:v>
                </c:pt>
                <c:pt idx="879">
                  <c:v>0.43062425600201909</c:v>
                </c:pt>
                <c:pt idx="880">
                  <c:v>0.43062425600201909</c:v>
                </c:pt>
                <c:pt idx="881">
                  <c:v>0.43062425600201909</c:v>
                </c:pt>
                <c:pt idx="882">
                  <c:v>0.43062425600201909</c:v>
                </c:pt>
                <c:pt idx="883">
                  <c:v>0.43062425600201909</c:v>
                </c:pt>
                <c:pt idx="884">
                  <c:v>0.4317697118176706</c:v>
                </c:pt>
                <c:pt idx="885">
                  <c:v>0.4317697118176706</c:v>
                </c:pt>
                <c:pt idx="886">
                  <c:v>0.4317697118176706</c:v>
                </c:pt>
                <c:pt idx="887">
                  <c:v>0.4317697118176706</c:v>
                </c:pt>
                <c:pt idx="888">
                  <c:v>0.4317697118176706</c:v>
                </c:pt>
                <c:pt idx="889">
                  <c:v>0.4317697118176706</c:v>
                </c:pt>
                <c:pt idx="890">
                  <c:v>0.4317697118176706</c:v>
                </c:pt>
                <c:pt idx="891">
                  <c:v>0.4317697118176706</c:v>
                </c:pt>
                <c:pt idx="892">
                  <c:v>0.4317697118176706</c:v>
                </c:pt>
                <c:pt idx="893">
                  <c:v>0.4317697118176706</c:v>
                </c:pt>
                <c:pt idx="894">
                  <c:v>0.4317697118176706</c:v>
                </c:pt>
                <c:pt idx="895">
                  <c:v>0.4317697118176706</c:v>
                </c:pt>
                <c:pt idx="896">
                  <c:v>0.4317697118176706</c:v>
                </c:pt>
                <c:pt idx="897">
                  <c:v>0.4317697118176706</c:v>
                </c:pt>
                <c:pt idx="898">
                  <c:v>0.4317697118176706</c:v>
                </c:pt>
                <c:pt idx="899">
                  <c:v>0.4317697118176706</c:v>
                </c:pt>
                <c:pt idx="900">
                  <c:v>0.4317697118176706</c:v>
                </c:pt>
                <c:pt idx="901">
                  <c:v>0.4317697118176706</c:v>
                </c:pt>
                <c:pt idx="902">
                  <c:v>0.4317697118176706</c:v>
                </c:pt>
                <c:pt idx="903">
                  <c:v>0.4317697118176706</c:v>
                </c:pt>
                <c:pt idx="904">
                  <c:v>0.4317697118176706</c:v>
                </c:pt>
                <c:pt idx="905">
                  <c:v>0.4317697118176706</c:v>
                </c:pt>
                <c:pt idx="906">
                  <c:v>0.4317697118176706</c:v>
                </c:pt>
                <c:pt idx="907">
                  <c:v>0.4317697118176706</c:v>
                </c:pt>
                <c:pt idx="908">
                  <c:v>0.46208281319807182</c:v>
                </c:pt>
                <c:pt idx="909">
                  <c:v>0.46208281319807182</c:v>
                </c:pt>
                <c:pt idx="910">
                  <c:v>0.46208281319807182</c:v>
                </c:pt>
                <c:pt idx="911">
                  <c:v>0.46208281319807182</c:v>
                </c:pt>
                <c:pt idx="912">
                  <c:v>0.46208281319807182</c:v>
                </c:pt>
                <c:pt idx="913">
                  <c:v>0.46208281319807182</c:v>
                </c:pt>
                <c:pt idx="914">
                  <c:v>0.46208281319807182</c:v>
                </c:pt>
                <c:pt idx="915">
                  <c:v>0.46208281319807182</c:v>
                </c:pt>
                <c:pt idx="916">
                  <c:v>0.46208281319807182</c:v>
                </c:pt>
                <c:pt idx="917">
                  <c:v>0.46208281319807182</c:v>
                </c:pt>
                <c:pt idx="918">
                  <c:v>0.46208281319807182</c:v>
                </c:pt>
                <c:pt idx="919">
                  <c:v>0.46208281319807182</c:v>
                </c:pt>
                <c:pt idx="920">
                  <c:v>0.46208281319807182</c:v>
                </c:pt>
                <c:pt idx="921">
                  <c:v>0.46208281319807182</c:v>
                </c:pt>
                <c:pt idx="922">
                  <c:v>0.46208281319807182</c:v>
                </c:pt>
                <c:pt idx="923">
                  <c:v>0.46208281319807182</c:v>
                </c:pt>
                <c:pt idx="924">
                  <c:v>0.46208281319807182</c:v>
                </c:pt>
                <c:pt idx="925">
                  <c:v>0.46208281319807182</c:v>
                </c:pt>
                <c:pt idx="926">
                  <c:v>0.46208281319807182</c:v>
                </c:pt>
                <c:pt idx="927">
                  <c:v>0.46208281319807182</c:v>
                </c:pt>
                <c:pt idx="928">
                  <c:v>0.46208281319807182</c:v>
                </c:pt>
                <c:pt idx="929">
                  <c:v>0.46208281319807182</c:v>
                </c:pt>
                <c:pt idx="930">
                  <c:v>0.46208281319807182</c:v>
                </c:pt>
                <c:pt idx="931">
                  <c:v>0.46208281319807182</c:v>
                </c:pt>
                <c:pt idx="932">
                  <c:v>0.46208281319807182</c:v>
                </c:pt>
                <c:pt idx="933">
                  <c:v>0.46208281319807182</c:v>
                </c:pt>
                <c:pt idx="934">
                  <c:v>0.46208281319807182</c:v>
                </c:pt>
                <c:pt idx="935">
                  <c:v>0.46208281319807182</c:v>
                </c:pt>
                <c:pt idx="936">
                  <c:v>0.46208281319807182</c:v>
                </c:pt>
                <c:pt idx="937">
                  <c:v>0.46208281319807182</c:v>
                </c:pt>
                <c:pt idx="938">
                  <c:v>0.46208281319807182</c:v>
                </c:pt>
                <c:pt idx="939">
                  <c:v>0.46208281319807182</c:v>
                </c:pt>
                <c:pt idx="940">
                  <c:v>0.46208281319807182</c:v>
                </c:pt>
                <c:pt idx="941">
                  <c:v>0.46208281319807182</c:v>
                </c:pt>
                <c:pt idx="942">
                  <c:v>0.46208281319807182</c:v>
                </c:pt>
                <c:pt idx="943">
                  <c:v>0.46208281319807182</c:v>
                </c:pt>
                <c:pt idx="944">
                  <c:v>0.4645778216175121</c:v>
                </c:pt>
                <c:pt idx="945">
                  <c:v>0.4645778216175121</c:v>
                </c:pt>
                <c:pt idx="946">
                  <c:v>0.4645778216175121</c:v>
                </c:pt>
                <c:pt idx="947">
                  <c:v>0.4645778216175121</c:v>
                </c:pt>
                <c:pt idx="948">
                  <c:v>0.4645778216175121</c:v>
                </c:pt>
                <c:pt idx="949">
                  <c:v>0.4645778216175121</c:v>
                </c:pt>
                <c:pt idx="950">
                  <c:v>0.4645778216175121</c:v>
                </c:pt>
                <c:pt idx="951">
                  <c:v>0.4645778216175121</c:v>
                </c:pt>
                <c:pt idx="952">
                  <c:v>0.4645778216175121</c:v>
                </c:pt>
                <c:pt idx="953">
                  <c:v>0.4645778216175121</c:v>
                </c:pt>
                <c:pt idx="954">
                  <c:v>0.4645778216175121</c:v>
                </c:pt>
                <c:pt idx="955">
                  <c:v>0.4645778216175121</c:v>
                </c:pt>
                <c:pt idx="956">
                  <c:v>0.4645778216175121</c:v>
                </c:pt>
                <c:pt idx="957">
                  <c:v>0.4645778216175121</c:v>
                </c:pt>
                <c:pt idx="958">
                  <c:v>0.4896539550306297</c:v>
                </c:pt>
                <c:pt idx="959">
                  <c:v>0.4896539550306297</c:v>
                </c:pt>
                <c:pt idx="960">
                  <c:v>0.4896539550306297</c:v>
                </c:pt>
                <c:pt idx="961">
                  <c:v>0.4896539550306297</c:v>
                </c:pt>
                <c:pt idx="962">
                  <c:v>0.4896539550306297</c:v>
                </c:pt>
                <c:pt idx="963">
                  <c:v>0.4896539550306297</c:v>
                </c:pt>
                <c:pt idx="964">
                  <c:v>0.4896539550306297</c:v>
                </c:pt>
                <c:pt idx="965">
                  <c:v>0.4896539550306297</c:v>
                </c:pt>
                <c:pt idx="966">
                  <c:v>0.4896539550306297</c:v>
                </c:pt>
                <c:pt idx="967">
                  <c:v>0.4896539550306297</c:v>
                </c:pt>
                <c:pt idx="968">
                  <c:v>0.4896539550306297</c:v>
                </c:pt>
                <c:pt idx="969">
                  <c:v>0.4896539550306297</c:v>
                </c:pt>
                <c:pt idx="970">
                  <c:v>0.4896539550306297</c:v>
                </c:pt>
                <c:pt idx="971">
                  <c:v>0.4896539550306297</c:v>
                </c:pt>
                <c:pt idx="972">
                  <c:v>0.4896539550306297</c:v>
                </c:pt>
                <c:pt idx="973">
                  <c:v>0.4896539550306297</c:v>
                </c:pt>
                <c:pt idx="974">
                  <c:v>0.4896539550306297</c:v>
                </c:pt>
                <c:pt idx="975">
                  <c:v>0.4896539550306297</c:v>
                </c:pt>
                <c:pt idx="976">
                  <c:v>0.4896539550306297</c:v>
                </c:pt>
                <c:pt idx="977">
                  <c:v>0.4896539550306297</c:v>
                </c:pt>
                <c:pt idx="978">
                  <c:v>0.4896539550306297</c:v>
                </c:pt>
                <c:pt idx="979">
                  <c:v>0.4896539550306297</c:v>
                </c:pt>
                <c:pt idx="980">
                  <c:v>0.4896539550306297</c:v>
                </c:pt>
                <c:pt idx="981">
                  <c:v>0.4896539550306297</c:v>
                </c:pt>
                <c:pt idx="982">
                  <c:v>0.4896539550306297</c:v>
                </c:pt>
                <c:pt idx="983">
                  <c:v>0.4896539550306297</c:v>
                </c:pt>
                <c:pt idx="984">
                  <c:v>0.4896539550306297</c:v>
                </c:pt>
                <c:pt idx="985">
                  <c:v>0.4896539550306297</c:v>
                </c:pt>
                <c:pt idx="986">
                  <c:v>0.4896539550306297</c:v>
                </c:pt>
                <c:pt idx="987">
                  <c:v>0.4896539550306297</c:v>
                </c:pt>
                <c:pt idx="988">
                  <c:v>0.4896539550306297</c:v>
                </c:pt>
                <c:pt idx="989">
                  <c:v>0.4896539550306297</c:v>
                </c:pt>
                <c:pt idx="990">
                  <c:v>0.4896539550306297</c:v>
                </c:pt>
                <c:pt idx="991">
                  <c:v>0.4896539550306297</c:v>
                </c:pt>
                <c:pt idx="992">
                  <c:v>0.4896539550306297</c:v>
                </c:pt>
                <c:pt idx="993">
                  <c:v>0.4896539550306297</c:v>
                </c:pt>
                <c:pt idx="994">
                  <c:v>0.4896539550306297</c:v>
                </c:pt>
                <c:pt idx="995">
                  <c:v>0.4896539550306297</c:v>
                </c:pt>
                <c:pt idx="996">
                  <c:v>0.4896539550306297</c:v>
                </c:pt>
                <c:pt idx="997">
                  <c:v>0.4896539550306297</c:v>
                </c:pt>
                <c:pt idx="998">
                  <c:v>0.4896539550306297</c:v>
                </c:pt>
                <c:pt idx="999">
                  <c:v>0.4896539550306297</c:v>
                </c:pt>
                <c:pt idx="1000">
                  <c:v>0.4896539550306297</c:v>
                </c:pt>
                <c:pt idx="1001">
                  <c:v>0.4896539550306297</c:v>
                </c:pt>
                <c:pt idx="1002">
                  <c:v>0.4896539550306297</c:v>
                </c:pt>
                <c:pt idx="1003">
                  <c:v>0.4896539550306297</c:v>
                </c:pt>
                <c:pt idx="1004">
                  <c:v>0.4896539550306297</c:v>
                </c:pt>
                <c:pt idx="1005">
                  <c:v>0.4896539550306297</c:v>
                </c:pt>
                <c:pt idx="1006">
                  <c:v>0.4896539550306297</c:v>
                </c:pt>
                <c:pt idx="1007">
                  <c:v>0.4896539550306297</c:v>
                </c:pt>
                <c:pt idx="1008">
                  <c:v>0.4896539550306297</c:v>
                </c:pt>
                <c:pt idx="1009">
                  <c:v>0.4896539550306297</c:v>
                </c:pt>
                <c:pt idx="1010">
                  <c:v>0.4896539550306297</c:v>
                </c:pt>
                <c:pt idx="1011">
                  <c:v>0.4896539550306297</c:v>
                </c:pt>
                <c:pt idx="1012">
                  <c:v>0.4896539550306297</c:v>
                </c:pt>
                <c:pt idx="1013">
                  <c:v>0.4896539550306297</c:v>
                </c:pt>
                <c:pt idx="1014">
                  <c:v>0.4896539550306297</c:v>
                </c:pt>
                <c:pt idx="1015">
                  <c:v>0.4896539550306297</c:v>
                </c:pt>
                <c:pt idx="1016">
                  <c:v>0.4896539550306297</c:v>
                </c:pt>
                <c:pt idx="1017">
                  <c:v>0.4896539550306297</c:v>
                </c:pt>
                <c:pt idx="1018">
                  <c:v>0.4896539550306297</c:v>
                </c:pt>
                <c:pt idx="1019">
                  <c:v>0.4896539550306297</c:v>
                </c:pt>
                <c:pt idx="1020">
                  <c:v>0.4896539550306297</c:v>
                </c:pt>
                <c:pt idx="1021">
                  <c:v>0.4896539550306297</c:v>
                </c:pt>
                <c:pt idx="1022">
                  <c:v>0.4896539550306297</c:v>
                </c:pt>
                <c:pt idx="1023">
                  <c:v>0.4896539550306297</c:v>
                </c:pt>
                <c:pt idx="1024">
                  <c:v>0.4896539550306297</c:v>
                </c:pt>
                <c:pt idx="1025">
                  <c:v>0.4896539550306297</c:v>
                </c:pt>
                <c:pt idx="1026">
                  <c:v>0.52366078930930227</c:v>
                </c:pt>
                <c:pt idx="1027">
                  <c:v>0.52366078930930227</c:v>
                </c:pt>
                <c:pt idx="1028">
                  <c:v>0.52366078930930227</c:v>
                </c:pt>
                <c:pt idx="1029">
                  <c:v>0.52366078930930227</c:v>
                </c:pt>
                <c:pt idx="1030">
                  <c:v>0.52366078930930227</c:v>
                </c:pt>
                <c:pt idx="1031">
                  <c:v>0.52366078930930227</c:v>
                </c:pt>
                <c:pt idx="1032">
                  <c:v>0.52366078930930227</c:v>
                </c:pt>
                <c:pt idx="1033">
                  <c:v>0.52366078930930227</c:v>
                </c:pt>
                <c:pt idx="1034">
                  <c:v>0.52366078930930227</c:v>
                </c:pt>
                <c:pt idx="1035">
                  <c:v>0.52366078930930227</c:v>
                </c:pt>
                <c:pt idx="1036">
                  <c:v>0.52366078930930227</c:v>
                </c:pt>
                <c:pt idx="1037">
                  <c:v>0.52366078930930227</c:v>
                </c:pt>
                <c:pt idx="1038">
                  <c:v>0.52366078930930227</c:v>
                </c:pt>
                <c:pt idx="1039">
                  <c:v>0.52366078930930227</c:v>
                </c:pt>
                <c:pt idx="1040">
                  <c:v>0.52366078930930227</c:v>
                </c:pt>
                <c:pt idx="1041">
                  <c:v>0.52366078930930227</c:v>
                </c:pt>
                <c:pt idx="1042">
                  <c:v>0.52366078930930227</c:v>
                </c:pt>
                <c:pt idx="1043">
                  <c:v>0.52366078930930227</c:v>
                </c:pt>
                <c:pt idx="1044">
                  <c:v>0.52366078930930227</c:v>
                </c:pt>
                <c:pt idx="1045">
                  <c:v>0.52366078930930227</c:v>
                </c:pt>
                <c:pt idx="1046">
                  <c:v>0.52366078930930227</c:v>
                </c:pt>
                <c:pt idx="1047">
                  <c:v>0.52366078930930227</c:v>
                </c:pt>
                <c:pt idx="1048">
                  <c:v>0.52366078930930227</c:v>
                </c:pt>
                <c:pt idx="1049">
                  <c:v>0.52366078930930227</c:v>
                </c:pt>
                <c:pt idx="1050">
                  <c:v>0.52366078930930227</c:v>
                </c:pt>
                <c:pt idx="1051">
                  <c:v>0.52366078930930227</c:v>
                </c:pt>
                <c:pt idx="1052">
                  <c:v>0.52366078930930227</c:v>
                </c:pt>
                <c:pt idx="1053">
                  <c:v>0.52366078930930227</c:v>
                </c:pt>
                <c:pt idx="1054">
                  <c:v>0.52366078930930227</c:v>
                </c:pt>
                <c:pt idx="1055">
                  <c:v>0.52366078930930227</c:v>
                </c:pt>
                <c:pt idx="1056">
                  <c:v>0.52366078930930227</c:v>
                </c:pt>
                <c:pt idx="1057">
                  <c:v>0.52366078930930227</c:v>
                </c:pt>
                <c:pt idx="1058">
                  <c:v>0.52366078930930227</c:v>
                </c:pt>
                <c:pt idx="1059">
                  <c:v>0.52366078930930227</c:v>
                </c:pt>
                <c:pt idx="1060">
                  <c:v>0.52366078930930227</c:v>
                </c:pt>
                <c:pt idx="1061">
                  <c:v>0.52366078930930227</c:v>
                </c:pt>
                <c:pt idx="1062">
                  <c:v>0.56944789867148193</c:v>
                </c:pt>
                <c:pt idx="1063">
                  <c:v>0.56944789867148193</c:v>
                </c:pt>
                <c:pt idx="1064">
                  <c:v>0.56944789867148193</c:v>
                </c:pt>
                <c:pt idx="1065">
                  <c:v>0.56944789867148193</c:v>
                </c:pt>
                <c:pt idx="1066">
                  <c:v>0.56944789867148193</c:v>
                </c:pt>
                <c:pt idx="1067">
                  <c:v>0.56944789867148193</c:v>
                </c:pt>
                <c:pt idx="1068">
                  <c:v>0.56944789867148193</c:v>
                </c:pt>
                <c:pt idx="1069">
                  <c:v>0.56944789867148193</c:v>
                </c:pt>
                <c:pt idx="1070">
                  <c:v>0.56944789867148193</c:v>
                </c:pt>
                <c:pt idx="1071">
                  <c:v>0.56944789867148193</c:v>
                </c:pt>
                <c:pt idx="1072">
                  <c:v>0.56944789867148193</c:v>
                </c:pt>
                <c:pt idx="1073">
                  <c:v>0.56944789867148193</c:v>
                </c:pt>
                <c:pt idx="1074">
                  <c:v>0.56944789867148193</c:v>
                </c:pt>
                <c:pt idx="1075">
                  <c:v>0.56944789867148193</c:v>
                </c:pt>
                <c:pt idx="1076">
                  <c:v>0.56944789867148193</c:v>
                </c:pt>
                <c:pt idx="1077">
                  <c:v>0.56944789867148193</c:v>
                </c:pt>
                <c:pt idx="1078">
                  <c:v>0.56944789867148193</c:v>
                </c:pt>
                <c:pt idx="1079">
                  <c:v>0.56944789867148193</c:v>
                </c:pt>
                <c:pt idx="1080">
                  <c:v>0.56944789867148193</c:v>
                </c:pt>
                <c:pt idx="1081">
                  <c:v>0.56944789867148193</c:v>
                </c:pt>
                <c:pt idx="1082">
                  <c:v>0.56944789867148193</c:v>
                </c:pt>
                <c:pt idx="1083">
                  <c:v>0.56944789867148193</c:v>
                </c:pt>
                <c:pt idx="1084">
                  <c:v>0.56944789867148193</c:v>
                </c:pt>
                <c:pt idx="1085">
                  <c:v>0.56944789867148193</c:v>
                </c:pt>
                <c:pt idx="1086">
                  <c:v>0.56944789867148193</c:v>
                </c:pt>
                <c:pt idx="1087">
                  <c:v>0.57721973677694471</c:v>
                </c:pt>
                <c:pt idx="1088">
                  <c:v>0.57721973677694471</c:v>
                </c:pt>
                <c:pt idx="1089">
                  <c:v>0.57721973677694471</c:v>
                </c:pt>
                <c:pt idx="1090">
                  <c:v>0.57721973677694471</c:v>
                </c:pt>
                <c:pt idx="1091">
                  <c:v>0.57721973677694471</c:v>
                </c:pt>
                <c:pt idx="1092">
                  <c:v>0.57721973677694471</c:v>
                </c:pt>
                <c:pt idx="1093">
                  <c:v>0.57721973677694471</c:v>
                </c:pt>
                <c:pt idx="1094">
                  <c:v>0.57721973677694471</c:v>
                </c:pt>
                <c:pt idx="1095">
                  <c:v>0.57721973677694471</c:v>
                </c:pt>
                <c:pt idx="1096">
                  <c:v>0.57721973677694471</c:v>
                </c:pt>
                <c:pt idx="1097">
                  <c:v>0.57721973677694471</c:v>
                </c:pt>
                <c:pt idx="1098">
                  <c:v>0.57721973677694471</c:v>
                </c:pt>
                <c:pt idx="1099">
                  <c:v>0.57721973677694471</c:v>
                </c:pt>
                <c:pt idx="1100">
                  <c:v>0.57721973677694471</c:v>
                </c:pt>
                <c:pt idx="1101">
                  <c:v>0.57721973677694471</c:v>
                </c:pt>
                <c:pt idx="1102">
                  <c:v>0.58619389050707083</c:v>
                </c:pt>
                <c:pt idx="1103">
                  <c:v>0.58619389050707083</c:v>
                </c:pt>
                <c:pt idx="1104">
                  <c:v>0.58619389050707083</c:v>
                </c:pt>
                <c:pt idx="1105">
                  <c:v>0.58619389050707083</c:v>
                </c:pt>
                <c:pt idx="1106">
                  <c:v>0.58619389050707083</c:v>
                </c:pt>
                <c:pt idx="1107">
                  <c:v>0.58619389050707083</c:v>
                </c:pt>
                <c:pt idx="1108">
                  <c:v>0.58619389050707083</c:v>
                </c:pt>
                <c:pt idx="1109">
                  <c:v>0.58619389050707083</c:v>
                </c:pt>
                <c:pt idx="1110">
                  <c:v>0.58619389050707083</c:v>
                </c:pt>
                <c:pt idx="1111">
                  <c:v>0.59951285187486925</c:v>
                </c:pt>
                <c:pt idx="1112">
                  <c:v>0.59951285187486925</c:v>
                </c:pt>
                <c:pt idx="1113">
                  <c:v>0.59951285187486925</c:v>
                </c:pt>
                <c:pt idx="1114">
                  <c:v>0.59951285187486925</c:v>
                </c:pt>
                <c:pt idx="1115">
                  <c:v>0.59951285187486925</c:v>
                </c:pt>
                <c:pt idx="1116">
                  <c:v>0.59951285187486925</c:v>
                </c:pt>
                <c:pt idx="1117">
                  <c:v>0.59951285187486925</c:v>
                </c:pt>
                <c:pt idx="1118">
                  <c:v>0.59951285187486925</c:v>
                </c:pt>
                <c:pt idx="1119">
                  <c:v>0.59951285187486925</c:v>
                </c:pt>
                <c:pt idx="1120">
                  <c:v>0.59951285187486925</c:v>
                </c:pt>
                <c:pt idx="1121">
                  <c:v>0.59951285187486925</c:v>
                </c:pt>
                <c:pt idx="1122">
                  <c:v>0.59951285187486925</c:v>
                </c:pt>
                <c:pt idx="1123">
                  <c:v>0.59951285187486925</c:v>
                </c:pt>
                <c:pt idx="1124">
                  <c:v>0.59951285187486925</c:v>
                </c:pt>
                <c:pt idx="1125">
                  <c:v>0.59951285187486925</c:v>
                </c:pt>
                <c:pt idx="1126">
                  <c:v>0.59951285187486925</c:v>
                </c:pt>
                <c:pt idx="1127">
                  <c:v>0.59951285187486925</c:v>
                </c:pt>
                <c:pt idx="1128">
                  <c:v>0.59951285187486925</c:v>
                </c:pt>
                <c:pt idx="1129">
                  <c:v>0.59951285187486925</c:v>
                </c:pt>
                <c:pt idx="1130">
                  <c:v>0.59951285187486925</c:v>
                </c:pt>
                <c:pt idx="1131">
                  <c:v>0.59951285187486925</c:v>
                </c:pt>
                <c:pt idx="1132">
                  <c:v>0.59951285187486925</c:v>
                </c:pt>
                <c:pt idx="1133">
                  <c:v>0.59951285187486925</c:v>
                </c:pt>
                <c:pt idx="1134">
                  <c:v>0.59951285187486925</c:v>
                </c:pt>
                <c:pt idx="1135">
                  <c:v>0.59951285187486925</c:v>
                </c:pt>
                <c:pt idx="1136">
                  <c:v>0.59951285187486925</c:v>
                </c:pt>
                <c:pt idx="1137">
                  <c:v>0.59951285187486925</c:v>
                </c:pt>
                <c:pt idx="1138">
                  <c:v>0.6044614508318169</c:v>
                </c:pt>
                <c:pt idx="1139">
                  <c:v>0.6044614508318169</c:v>
                </c:pt>
                <c:pt idx="1140">
                  <c:v>0.6044614508318169</c:v>
                </c:pt>
                <c:pt idx="1141">
                  <c:v>0.6044614508318169</c:v>
                </c:pt>
                <c:pt idx="1142">
                  <c:v>0.6044614508318169</c:v>
                </c:pt>
                <c:pt idx="1143">
                  <c:v>0.6044614508318169</c:v>
                </c:pt>
                <c:pt idx="1144">
                  <c:v>0.6044614508318169</c:v>
                </c:pt>
                <c:pt idx="1145">
                  <c:v>0.6044614508318169</c:v>
                </c:pt>
                <c:pt idx="1146">
                  <c:v>0.6044614508318169</c:v>
                </c:pt>
                <c:pt idx="1147">
                  <c:v>0.6044614508318169</c:v>
                </c:pt>
                <c:pt idx="1148">
                  <c:v>0.6044614508318169</c:v>
                </c:pt>
                <c:pt idx="1149">
                  <c:v>0.6044614508318169</c:v>
                </c:pt>
                <c:pt idx="1150">
                  <c:v>0.6044614508318169</c:v>
                </c:pt>
                <c:pt idx="1151">
                  <c:v>0.6044614508318169</c:v>
                </c:pt>
                <c:pt idx="1152">
                  <c:v>0.71629882961994695</c:v>
                </c:pt>
                <c:pt idx="1153">
                  <c:v>0.71629882961994695</c:v>
                </c:pt>
                <c:pt idx="1154">
                  <c:v>0.71629882961994695</c:v>
                </c:pt>
                <c:pt idx="1155">
                  <c:v>0.71629882961994695</c:v>
                </c:pt>
                <c:pt idx="1156">
                  <c:v>0.71629882961994695</c:v>
                </c:pt>
                <c:pt idx="1157">
                  <c:v>0.71629882961994695</c:v>
                </c:pt>
                <c:pt idx="1158">
                  <c:v>0.71629882961994695</c:v>
                </c:pt>
                <c:pt idx="1159">
                  <c:v>0.71629882961994695</c:v>
                </c:pt>
                <c:pt idx="1160">
                  <c:v>0.71629882961994695</c:v>
                </c:pt>
                <c:pt idx="1161">
                  <c:v>0.71629882961994695</c:v>
                </c:pt>
                <c:pt idx="1162">
                  <c:v>0.71629882961994695</c:v>
                </c:pt>
                <c:pt idx="1163">
                  <c:v>0.71629882961994695</c:v>
                </c:pt>
                <c:pt idx="1164">
                  <c:v>0.71629882961994695</c:v>
                </c:pt>
                <c:pt idx="1165">
                  <c:v>0.71629882961994695</c:v>
                </c:pt>
                <c:pt idx="1166">
                  <c:v>0.71629882961994695</c:v>
                </c:pt>
                <c:pt idx="1167">
                  <c:v>0.71629882961994695</c:v>
                </c:pt>
                <c:pt idx="1168">
                  <c:v>0.71629882961994695</c:v>
                </c:pt>
                <c:pt idx="1169">
                  <c:v>0.71629882961994695</c:v>
                </c:pt>
                <c:pt idx="1170">
                  <c:v>0.71629882961994695</c:v>
                </c:pt>
                <c:pt idx="1171">
                  <c:v>0.71629882961994695</c:v>
                </c:pt>
                <c:pt idx="1172">
                  <c:v>0.71629882961994695</c:v>
                </c:pt>
                <c:pt idx="1173">
                  <c:v>0.71629882961994695</c:v>
                </c:pt>
                <c:pt idx="1174">
                  <c:v>0.71629882961994695</c:v>
                </c:pt>
                <c:pt idx="1175">
                  <c:v>0.71629882961994695</c:v>
                </c:pt>
                <c:pt idx="1176">
                  <c:v>0.71629882961994695</c:v>
                </c:pt>
                <c:pt idx="1177">
                  <c:v>0.71629882961994695</c:v>
                </c:pt>
                <c:pt idx="1178">
                  <c:v>0.71629882961994695</c:v>
                </c:pt>
                <c:pt idx="1179">
                  <c:v>0.71629882961994695</c:v>
                </c:pt>
                <c:pt idx="1180">
                  <c:v>0.71629882961994695</c:v>
                </c:pt>
                <c:pt idx="1181">
                  <c:v>0.71629882961994695</c:v>
                </c:pt>
                <c:pt idx="1182">
                  <c:v>0.71629882961994695</c:v>
                </c:pt>
                <c:pt idx="1183">
                  <c:v>0.71629882961994695</c:v>
                </c:pt>
                <c:pt idx="1184">
                  <c:v>0.71629882961994695</c:v>
                </c:pt>
                <c:pt idx="1185">
                  <c:v>0.71629882961994695</c:v>
                </c:pt>
                <c:pt idx="1186">
                  <c:v>0.71629882961994695</c:v>
                </c:pt>
                <c:pt idx="1187">
                  <c:v>0.71629882961994695</c:v>
                </c:pt>
                <c:pt idx="1188">
                  <c:v>0.71629882961994695</c:v>
                </c:pt>
                <c:pt idx="1189">
                  <c:v>0.71629882961994695</c:v>
                </c:pt>
                <c:pt idx="1190">
                  <c:v>0.71629882961994695</c:v>
                </c:pt>
                <c:pt idx="1191">
                  <c:v>0.71629882961994695</c:v>
                </c:pt>
                <c:pt idx="1192">
                  <c:v>0.71629882961994695</c:v>
                </c:pt>
                <c:pt idx="1193">
                  <c:v>0.71629882961994695</c:v>
                </c:pt>
                <c:pt idx="1194">
                  <c:v>0.71629882961994695</c:v>
                </c:pt>
                <c:pt idx="1195">
                  <c:v>0.71629882961994695</c:v>
                </c:pt>
                <c:pt idx="1196">
                  <c:v>0.71629882961994695</c:v>
                </c:pt>
                <c:pt idx="1197">
                  <c:v>0.71629882961994695</c:v>
                </c:pt>
                <c:pt idx="1198">
                  <c:v>0.71629882961994695</c:v>
                </c:pt>
                <c:pt idx="1199">
                  <c:v>0.71629882961994695</c:v>
                </c:pt>
                <c:pt idx="1200">
                  <c:v>0.71629882961994695</c:v>
                </c:pt>
                <c:pt idx="1201">
                  <c:v>0.71629882961994695</c:v>
                </c:pt>
                <c:pt idx="1202">
                  <c:v>0.71629882961994695</c:v>
                </c:pt>
                <c:pt idx="1203">
                  <c:v>0.71629882961994695</c:v>
                </c:pt>
                <c:pt idx="1204">
                  <c:v>0.71629882961994695</c:v>
                </c:pt>
                <c:pt idx="1205">
                  <c:v>0.71629882961994695</c:v>
                </c:pt>
                <c:pt idx="1206">
                  <c:v>0.71629882961994695</c:v>
                </c:pt>
                <c:pt idx="1207">
                  <c:v>0.71629882961994695</c:v>
                </c:pt>
                <c:pt idx="1208">
                  <c:v>0.71629882961994695</c:v>
                </c:pt>
                <c:pt idx="1209">
                  <c:v>0.71629882961994695</c:v>
                </c:pt>
                <c:pt idx="1210">
                  <c:v>0.71629882961994695</c:v>
                </c:pt>
                <c:pt idx="1211">
                  <c:v>0.71629882961994695</c:v>
                </c:pt>
                <c:pt idx="1212">
                  <c:v>0.71629882961994695</c:v>
                </c:pt>
                <c:pt idx="1213">
                  <c:v>0.71629882961994695</c:v>
                </c:pt>
                <c:pt idx="1214">
                  <c:v>0.71629882961994695</c:v>
                </c:pt>
                <c:pt idx="1215">
                  <c:v>0.71629882961994695</c:v>
                </c:pt>
                <c:pt idx="1216">
                  <c:v>0.71629882961994695</c:v>
                </c:pt>
                <c:pt idx="1217">
                  <c:v>0.71629882961994695</c:v>
                </c:pt>
                <c:pt idx="1218">
                  <c:v>0.71629882961994695</c:v>
                </c:pt>
                <c:pt idx="1219">
                  <c:v>0.71629882961994695</c:v>
                </c:pt>
                <c:pt idx="1220">
                  <c:v>0.71629882961994695</c:v>
                </c:pt>
                <c:pt idx="1221">
                  <c:v>0.71629882961994695</c:v>
                </c:pt>
                <c:pt idx="1222">
                  <c:v>0.71629882961994695</c:v>
                </c:pt>
                <c:pt idx="1223">
                  <c:v>0.71629882961994695</c:v>
                </c:pt>
                <c:pt idx="1224">
                  <c:v>0.71629882961994695</c:v>
                </c:pt>
                <c:pt idx="1225">
                  <c:v>0.71629882961994695</c:v>
                </c:pt>
                <c:pt idx="1226">
                  <c:v>0.71629882961994695</c:v>
                </c:pt>
                <c:pt idx="1227">
                  <c:v>0.71629882961994695</c:v>
                </c:pt>
                <c:pt idx="1228">
                  <c:v>0.71629882961994695</c:v>
                </c:pt>
                <c:pt idx="1229">
                  <c:v>0.71629882961994695</c:v>
                </c:pt>
                <c:pt idx="1230">
                  <c:v>0.71629882961994695</c:v>
                </c:pt>
                <c:pt idx="1231">
                  <c:v>0.71629882961994695</c:v>
                </c:pt>
                <c:pt idx="1232">
                  <c:v>0.71629882961994695</c:v>
                </c:pt>
                <c:pt idx="1233">
                  <c:v>0.71629882961994695</c:v>
                </c:pt>
                <c:pt idx="1234">
                  <c:v>0.71629882961994695</c:v>
                </c:pt>
                <c:pt idx="1235">
                  <c:v>0.71629882961994695</c:v>
                </c:pt>
                <c:pt idx="1236">
                  <c:v>0.71629882961994695</c:v>
                </c:pt>
                <c:pt idx="1237">
                  <c:v>0.71629882961994695</c:v>
                </c:pt>
                <c:pt idx="1238">
                  <c:v>0.71629882961994695</c:v>
                </c:pt>
                <c:pt idx="1239">
                  <c:v>0.71629882961994695</c:v>
                </c:pt>
                <c:pt idx="1240">
                  <c:v>0.71629882961994695</c:v>
                </c:pt>
                <c:pt idx="1241">
                  <c:v>0.71629882961994695</c:v>
                </c:pt>
                <c:pt idx="1242">
                  <c:v>0.71629882961994695</c:v>
                </c:pt>
                <c:pt idx="1243">
                  <c:v>0.71629882961994695</c:v>
                </c:pt>
                <c:pt idx="1244">
                  <c:v>0.71629882961994695</c:v>
                </c:pt>
                <c:pt idx="1245">
                  <c:v>0.71629882961994695</c:v>
                </c:pt>
                <c:pt idx="1246">
                  <c:v>0.71629882961994695</c:v>
                </c:pt>
                <c:pt idx="1247">
                  <c:v>0.71629882961994695</c:v>
                </c:pt>
                <c:pt idx="1248">
                  <c:v>0.71629882961994695</c:v>
                </c:pt>
                <c:pt idx="1249">
                  <c:v>0.71629882961994695</c:v>
                </c:pt>
                <c:pt idx="1250">
                  <c:v>0.71629882961994695</c:v>
                </c:pt>
                <c:pt idx="1251">
                  <c:v>0.71629882961994695</c:v>
                </c:pt>
                <c:pt idx="1252">
                  <c:v>0.71629882961994695</c:v>
                </c:pt>
                <c:pt idx="1253">
                  <c:v>0.71629882961994695</c:v>
                </c:pt>
                <c:pt idx="1254">
                  <c:v>0.71629882961994695</c:v>
                </c:pt>
                <c:pt idx="1255">
                  <c:v>0.71629882961994695</c:v>
                </c:pt>
                <c:pt idx="1256">
                  <c:v>0.71629882961994695</c:v>
                </c:pt>
                <c:pt idx="1257">
                  <c:v>0.71629882961994695</c:v>
                </c:pt>
                <c:pt idx="1258">
                  <c:v>0.71629882961994695</c:v>
                </c:pt>
                <c:pt idx="1259">
                  <c:v>0.71629882961994695</c:v>
                </c:pt>
                <c:pt idx="1260">
                  <c:v>0.71629882961994695</c:v>
                </c:pt>
                <c:pt idx="1261">
                  <c:v>0.71629882961994695</c:v>
                </c:pt>
                <c:pt idx="1262">
                  <c:v>0.71629882961994695</c:v>
                </c:pt>
                <c:pt idx="1263">
                  <c:v>0.71838588387283475</c:v>
                </c:pt>
                <c:pt idx="1264">
                  <c:v>0.71838588387283475</c:v>
                </c:pt>
                <c:pt idx="1265">
                  <c:v>0.71838588387283475</c:v>
                </c:pt>
                <c:pt idx="1266">
                  <c:v>0.71838588387283475</c:v>
                </c:pt>
                <c:pt idx="1267">
                  <c:v>0.71838588387283475</c:v>
                </c:pt>
                <c:pt idx="1268">
                  <c:v>0.71838588387283475</c:v>
                </c:pt>
                <c:pt idx="1269">
                  <c:v>0.71838588387283475</c:v>
                </c:pt>
                <c:pt idx="1270">
                  <c:v>0.71838588387283475</c:v>
                </c:pt>
                <c:pt idx="1271">
                  <c:v>0.71838588387283475</c:v>
                </c:pt>
                <c:pt idx="1272">
                  <c:v>0.71838588387283475</c:v>
                </c:pt>
                <c:pt idx="1273">
                  <c:v>0.71838588387283475</c:v>
                </c:pt>
                <c:pt idx="1274">
                  <c:v>0.71838588387283475</c:v>
                </c:pt>
                <c:pt idx="1275">
                  <c:v>0.71838588387283475</c:v>
                </c:pt>
                <c:pt idx="1276">
                  <c:v>0.71838588387283475</c:v>
                </c:pt>
                <c:pt idx="1277">
                  <c:v>0.7196938988898296</c:v>
                </c:pt>
                <c:pt idx="1278">
                  <c:v>0.7196938988898296</c:v>
                </c:pt>
                <c:pt idx="1279">
                  <c:v>0.7196938988898296</c:v>
                </c:pt>
                <c:pt idx="1280">
                  <c:v>0.7196938988898296</c:v>
                </c:pt>
                <c:pt idx="1281">
                  <c:v>0.7196938988898296</c:v>
                </c:pt>
                <c:pt idx="1282">
                  <c:v>0.7196938988898296</c:v>
                </c:pt>
                <c:pt idx="1283">
                  <c:v>0.7196938988898296</c:v>
                </c:pt>
                <c:pt idx="1284">
                  <c:v>0.7196938988898296</c:v>
                </c:pt>
                <c:pt idx="1285">
                  <c:v>0.7196938988898296</c:v>
                </c:pt>
                <c:pt idx="1286">
                  <c:v>0.7196938988898296</c:v>
                </c:pt>
                <c:pt idx="1287">
                  <c:v>0.7196938988898296</c:v>
                </c:pt>
                <c:pt idx="1288">
                  <c:v>0.7196938988898296</c:v>
                </c:pt>
                <c:pt idx="1289">
                  <c:v>0.7196938988898296</c:v>
                </c:pt>
                <c:pt idx="1290">
                  <c:v>0.7196938988898296</c:v>
                </c:pt>
                <c:pt idx="1291">
                  <c:v>0.7196938988898296</c:v>
                </c:pt>
                <c:pt idx="1292">
                  <c:v>0.7196938988898296</c:v>
                </c:pt>
                <c:pt idx="1293">
                  <c:v>0.7196938988898296</c:v>
                </c:pt>
                <c:pt idx="1294">
                  <c:v>0.7196938988898296</c:v>
                </c:pt>
                <c:pt idx="1295">
                  <c:v>0.7196938988898296</c:v>
                </c:pt>
                <c:pt idx="1296">
                  <c:v>0.7196938988898296</c:v>
                </c:pt>
                <c:pt idx="1297">
                  <c:v>0.72275247779522322</c:v>
                </c:pt>
                <c:pt idx="1298">
                  <c:v>0.72275247779522322</c:v>
                </c:pt>
                <c:pt idx="1299">
                  <c:v>0.72275247779522322</c:v>
                </c:pt>
                <c:pt idx="1300">
                  <c:v>0.72275247779522322</c:v>
                </c:pt>
                <c:pt idx="1301">
                  <c:v>0.72275247779522322</c:v>
                </c:pt>
                <c:pt idx="1302">
                  <c:v>0.72275247779522322</c:v>
                </c:pt>
                <c:pt idx="1303">
                  <c:v>0.72275247779522322</c:v>
                </c:pt>
                <c:pt idx="1304">
                  <c:v>0.72275247779522322</c:v>
                </c:pt>
                <c:pt idx="1305">
                  <c:v>0.72275247779522322</c:v>
                </c:pt>
                <c:pt idx="1306">
                  <c:v>0.72275247779522322</c:v>
                </c:pt>
                <c:pt idx="1307">
                  <c:v>0.72275247779522322</c:v>
                </c:pt>
                <c:pt idx="1308">
                  <c:v>0.72275247779522322</c:v>
                </c:pt>
                <c:pt idx="1309">
                  <c:v>0.72275247779522322</c:v>
                </c:pt>
                <c:pt idx="1310">
                  <c:v>0.72275247779522322</c:v>
                </c:pt>
                <c:pt idx="1311">
                  <c:v>0.72275247779522322</c:v>
                </c:pt>
                <c:pt idx="1312">
                  <c:v>0.72275247779522322</c:v>
                </c:pt>
                <c:pt idx="1313">
                  <c:v>0.72275247779522322</c:v>
                </c:pt>
                <c:pt idx="1314">
                  <c:v>0.72275247779522322</c:v>
                </c:pt>
                <c:pt idx="1315">
                  <c:v>0.72275247779522322</c:v>
                </c:pt>
                <c:pt idx="1316">
                  <c:v>0.72275247779522322</c:v>
                </c:pt>
                <c:pt idx="1317">
                  <c:v>0.72275247779522322</c:v>
                </c:pt>
                <c:pt idx="1318">
                  <c:v>0.72275247779522322</c:v>
                </c:pt>
                <c:pt idx="1319">
                  <c:v>0.7369747320447132</c:v>
                </c:pt>
                <c:pt idx="1320">
                  <c:v>0.7369747320447132</c:v>
                </c:pt>
                <c:pt idx="1321">
                  <c:v>0.7369747320447132</c:v>
                </c:pt>
                <c:pt idx="1322">
                  <c:v>0.7369747320447132</c:v>
                </c:pt>
                <c:pt idx="1323">
                  <c:v>0.7369747320447132</c:v>
                </c:pt>
                <c:pt idx="1324">
                  <c:v>0.7369747320447132</c:v>
                </c:pt>
                <c:pt idx="1325">
                  <c:v>0.7369747320447132</c:v>
                </c:pt>
                <c:pt idx="1326">
                  <c:v>0.7369747320447132</c:v>
                </c:pt>
                <c:pt idx="1327">
                  <c:v>0.7369747320447132</c:v>
                </c:pt>
                <c:pt idx="1328">
                  <c:v>0.7369747320447132</c:v>
                </c:pt>
                <c:pt idx="1329">
                  <c:v>0.7369747320447132</c:v>
                </c:pt>
                <c:pt idx="1330">
                  <c:v>0.7369747320447132</c:v>
                </c:pt>
                <c:pt idx="1331">
                  <c:v>0.7369747320447132</c:v>
                </c:pt>
                <c:pt idx="1332">
                  <c:v>0.7369747320447132</c:v>
                </c:pt>
                <c:pt idx="1333">
                  <c:v>0.7369747320447132</c:v>
                </c:pt>
                <c:pt idx="1334">
                  <c:v>0.7369747320447132</c:v>
                </c:pt>
                <c:pt idx="1335">
                  <c:v>0.7369747320447132</c:v>
                </c:pt>
                <c:pt idx="1336">
                  <c:v>0.7369747320447132</c:v>
                </c:pt>
                <c:pt idx="1337">
                  <c:v>0.7369747320447132</c:v>
                </c:pt>
                <c:pt idx="1338">
                  <c:v>0.7369747320447132</c:v>
                </c:pt>
                <c:pt idx="1339">
                  <c:v>0.7369747320447132</c:v>
                </c:pt>
                <c:pt idx="1340">
                  <c:v>0.74045239766873949</c:v>
                </c:pt>
                <c:pt idx="1341">
                  <c:v>0.74045239766873949</c:v>
                </c:pt>
                <c:pt idx="1342">
                  <c:v>0.74045239766873949</c:v>
                </c:pt>
                <c:pt idx="1343">
                  <c:v>0.74045239766873949</c:v>
                </c:pt>
                <c:pt idx="1344">
                  <c:v>0.74045239766873949</c:v>
                </c:pt>
                <c:pt idx="1345">
                  <c:v>0.74045239766873949</c:v>
                </c:pt>
                <c:pt idx="1346">
                  <c:v>0.74045239766873949</c:v>
                </c:pt>
                <c:pt idx="1347">
                  <c:v>0.74045239766873949</c:v>
                </c:pt>
                <c:pt idx="1348">
                  <c:v>0.74045239766873949</c:v>
                </c:pt>
                <c:pt idx="1349">
                  <c:v>0.74045239766873949</c:v>
                </c:pt>
                <c:pt idx="1350">
                  <c:v>0.74045239766873949</c:v>
                </c:pt>
                <c:pt idx="1351">
                  <c:v>0.74045239766873949</c:v>
                </c:pt>
                <c:pt idx="1352">
                  <c:v>0.74045239766873949</c:v>
                </c:pt>
                <c:pt idx="1353">
                  <c:v>0.74045239766873949</c:v>
                </c:pt>
                <c:pt idx="1354">
                  <c:v>0.74045239766873949</c:v>
                </c:pt>
                <c:pt idx="1355">
                  <c:v>0.74045239766873949</c:v>
                </c:pt>
                <c:pt idx="1356">
                  <c:v>0.74045239766873949</c:v>
                </c:pt>
                <c:pt idx="1357">
                  <c:v>0.74045239766873949</c:v>
                </c:pt>
                <c:pt idx="1358">
                  <c:v>0.74045239766873949</c:v>
                </c:pt>
                <c:pt idx="1359">
                  <c:v>0.74045239766873949</c:v>
                </c:pt>
                <c:pt idx="1360">
                  <c:v>0.74045239766873949</c:v>
                </c:pt>
                <c:pt idx="1361">
                  <c:v>0.74045239766873949</c:v>
                </c:pt>
                <c:pt idx="1362">
                  <c:v>0.74045239766873949</c:v>
                </c:pt>
                <c:pt idx="1363">
                  <c:v>0.74470491285852103</c:v>
                </c:pt>
                <c:pt idx="1364">
                  <c:v>0.74470491285852103</c:v>
                </c:pt>
                <c:pt idx="1365">
                  <c:v>0.74470491285852103</c:v>
                </c:pt>
                <c:pt idx="1366">
                  <c:v>0.74470491285852103</c:v>
                </c:pt>
                <c:pt idx="1367">
                  <c:v>0.74470491285852103</c:v>
                </c:pt>
                <c:pt idx="1368">
                  <c:v>0.74470491285852103</c:v>
                </c:pt>
                <c:pt idx="1369">
                  <c:v>0.74470491285852103</c:v>
                </c:pt>
                <c:pt idx="1370">
                  <c:v>0.74470491285852103</c:v>
                </c:pt>
                <c:pt idx="1371">
                  <c:v>0.74470491285852103</c:v>
                </c:pt>
                <c:pt idx="1372">
                  <c:v>0.74470491285852103</c:v>
                </c:pt>
                <c:pt idx="1373">
                  <c:v>0.74470491285852103</c:v>
                </c:pt>
                <c:pt idx="1374">
                  <c:v>0.74470491285852103</c:v>
                </c:pt>
                <c:pt idx="1375">
                  <c:v>0.74470491285852103</c:v>
                </c:pt>
                <c:pt idx="1376">
                  <c:v>0.74470491285852103</c:v>
                </c:pt>
                <c:pt idx="1377">
                  <c:v>0.74470491285852103</c:v>
                </c:pt>
                <c:pt idx="1378">
                  <c:v>0.74470491285852103</c:v>
                </c:pt>
                <c:pt idx="1379">
                  <c:v>0.74470491285852103</c:v>
                </c:pt>
                <c:pt idx="1380">
                  <c:v>0.74470491285852103</c:v>
                </c:pt>
                <c:pt idx="1381">
                  <c:v>0.74470491285852103</c:v>
                </c:pt>
                <c:pt idx="1382">
                  <c:v>0.77186259410091684</c:v>
                </c:pt>
                <c:pt idx="1383">
                  <c:v>0.77186259410091684</c:v>
                </c:pt>
                <c:pt idx="1384">
                  <c:v>0.77186259410091684</c:v>
                </c:pt>
                <c:pt idx="1385">
                  <c:v>0.77186259410091684</c:v>
                </c:pt>
                <c:pt idx="1386">
                  <c:v>0.77186259410091684</c:v>
                </c:pt>
                <c:pt idx="1387">
                  <c:v>0.77186259410091684</c:v>
                </c:pt>
                <c:pt idx="1388">
                  <c:v>0.77186259410091684</c:v>
                </c:pt>
                <c:pt idx="1389">
                  <c:v>0.77186259410091684</c:v>
                </c:pt>
                <c:pt idx="1390">
                  <c:v>0.77186259410091684</c:v>
                </c:pt>
                <c:pt idx="1391">
                  <c:v>0.77186259410091684</c:v>
                </c:pt>
                <c:pt idx="1392">
                  <c:v>0.77186259410091684</c:v>
                </c:pt>
                <c:pt idx="1393">
                  <c:v>0.77186259410091684</c:v>
                </c:pt>
                <c:pt idx="1394">
                  <c:v>0.77186259410091684</c:v>
                </c:pt>
                <c:pt idx="1395">
                  <c:v>0.77186259410091684</c:v>
                </c:pt>
                <c:pt idx="1396">
                  <c:v>0.77186259410091684</c:v>
                </c:pt>
                <c:pt idx="1397">
                  <c:v>0.77186259410091684</c:v>
                </c:pt>
                <c:pt idx="1398">
                  <c:v>0.77186259410091684</c:v>
                </c:pt>
                <c:pt idx="1399">
                  <c:v>0.77186259410091684</c:v>
                </c:pt>
                <c:pt idx="1400">
                  <c:v>0.77186259410091684</c:v>
                </c:pt>
                <c:pt idx="1401">
                  <c:v>0.77186259410091684</c:v>
                </c:pt>
                <c:pt idx="1402">
                  <c:v>0.77186259410091684</c:v>
                </c:pt>
                <c:pt idx="1403">
                  <c:v>0.77186259410091684</c:v>
                </c:pt>
                <c:pt idx="1404">
                  <c:v>0.77186259410091684</c:v>
                </c:pt>
                <c:pt idx="1405">
                  <c:v>0.77186259410091684</c:v>
                </c:pt>
                <c:pt idx="1406">
                  <c:v>0.77186259410091684</c:v>
                </c:pt>
                <c:pt idx="1407">
                  <c:v>0.77186259410091684</c:v>
                </c:pt>
                <c:pt idx="1408">
                  <c:v>0.78401598923640281</c:v>
                </c:pt>
                <c:pt idx="1409">
                  <c:v>0.78401598923640281</c:v>
                </c:pt>
                <c:pt idx="1410">
                  <c:v>0.78401598923640281</c:v>
                </c:pt>
                <c:pt idx="1411">
                  <c:v>0.78401598923640281</c:v>
                </c:pt>
                <c:pt idx="1412">
                  <c:v>0.78401598923640281</c:v>
                </c:pt>
                <c:pt idx="1413">
                  <c:v>0.78401598923640281</c:v>
                </c:pt>
                <c:pt idx="1414">
                  <c:v>0.78401598923640281</c:v>
                </c:pt>
                <c:pt idx="1415">
                  <c:v>0.78401598923640281</c:v>
                </c:pt>
                <c:pt idx="1416">
                  <c:v>0.78401598923640281</c:v>
                </c:pt>
                <c:pt idx="1417">
                  <c:v>0.78401598923640281</c:v>
                </c:pt>
                <c:pt idx="1418">
                  <c:v>0.78401598923640281</c:v>
                </c:pt>
                <c:pt idx="1419">
                  <c:v>0.78401598923640281</c:v>
                </c:pt>
                <c:pt idx="1420">
                  <c:v>0.78401598923640281</c:v>
                </c:pt>
                <c:pt idx="1421">
                  <c:v>0.78401598923640281</c:v>
                </c:pt>
                <c:pt idx="1422">
                  <c:v>0.78401598923640281</c:v>
                </c:pt>
                <c:pt idx="1423">
                  <c:v>0.78401598923640281</c:v>
                </c:pt>
                <c:pt idx="1424">
                  <c:v>0.79155452256762537</c:v>
                </c:pt>
                <c:pt idx="1425">
                  <c:v>0.79155452256762537</c:v>
                </c:pt>
                <c:pt idx="1426">
                  <c:v>0.79155452256762537</c:v>
                </c:pt>
                <c:pt idx="1427">
                  <c:v>0.79155452256762537</c:v>
                </c:pt>
                <c:pt idx="1428">
                  <c:v>0.79155452256762537</c:v>
                </c:pt>
                <c:pt idx="1429">
                  <c:v>0.79155452256762537</c:v>
                </c:pt>
                <c:pt idx="1430">
                  <c:v>0.79155452256762537</c:v>
                </c:pt>
                <c:pt idx="1431">
                  <c:v>0.79155452256762537</c:v>
                </c:pt>
                <c:pt idx="1432">
                  <c:v>0.79155452256762537</c:v>
                </c:pt>
                <c:pt idx="1433">
                  <c:v>0.79155452256762537</c:v>
                </c:pt>
                <c:pt idx="1434">
                  <c:v>0.79155452256762537</c:v>
                </c:pt>
                <c:pt idx="1435">
                  <c:v>0.79155452256762537</c:v>
                </c:pt>
                <c:pt idx="1436">
                  <c:v>0.79303407465054454</c:v>
                </c:pt>
                <c:pt idx="1437">
                  <c:v>0.79303407465054454</c:v>
                </c:pt>
                <c:pt idx="1438">
                  <c:v>0.79303407465054454</c:v>
                </c:pt>
                <c:pt idx="1439">
                  <c:v>0.79303407465054454</c:v>
                </c:pt>
                <c:pt idx="1440">
                  <c:v>0.79303407465054454</c:v>
                </c:pt>
                <c:pt idx="1441">
                  <c:v>0.79303407465054454</c:v>
                </c:pt>
                <c:pt idx="1442">
                  <c:v>0.79303407465054454</c:v>
                </c:pt>
                <c:pt idx="1443">
                  <c:v>0.79303407465054454</c:v>
                </c:pt>
                <c:pt idx="1444">
                  <c:v>0.79325253602201107</c:v>
                </c:pt>
                <c:pt idx="1445">
                  <c:v>0.79325253602201107</c:v>
                </c:pt>
                <c:pt idx="1446">
                  <c:v>0.79325253602201107</c:v>
                </c:pt>
                <c:pt idx="1447">
                  <c:v>0.79325253602201107</c:v>
                </c:pt>
                <c:pt idx="1448">
                  <c:v>0.79325253602201107</c:v>
                </c:pt>
                <c:pt idx="1449">
                  <c:v>0.79325253602201107</c:v>
                </c:pt>
                <c:pt idx="1450">
                  <c:v>0.79325253602201107</c:v>
                </c:pt>
                <c:pt idx="1451">
                  <c:v>0.79325253602201107</c:v>
                </c:pt>
                <c:pt idx="1452">
                  <c:v>0.79325253602201107</c:v>
                </c:pt>
                <c:pt idx="1453">
                  <c:v>0.79325253602201107</c:v>
                </c:pt>
                <c:pt idx="1454">
                  <c:v>0.79325253602201107</c:v>
                </c:pt>
                <c:pt idx="1455">
                  <c:v>0.79325253602201107</c:v>
                </c:pt>
                <c:pt idx="1456">
                  <c:v>0.79325253602201107</c:v>
                </c:pt>
                <c:pt idx="1457">
                  <c:v>0.79325253602201107</c:v>
                </c:pt>
                <c:pt idx="1458">
                  <c:v>0.79325253602201107</c:v>
                </c:pt>
                <c:pt idx="1459">
                  <c:v>0.79325253602201107</c:v>
                </c:pt>
                <c:pt idx="1460">
                  <c:v>0.79325253602201107</c:v>
                </c:pt>
                <c:pt idx="1461">
                  <c:v>0.79325253602201107</c:v>
                </c:pt>
                <c:pt idx="1462">
                  <c:v>0.79325253602201107</c:v>
                </c:pt>
                <c:pt idx="1463">
                  <c:v>0.79325253602201107</c:v>
                </c:pt>
                <c:pt idx="1464">
                  <c:v>0.79325253602201107</c:v>
                </c:pt>
                <c:pt idx="1465">
                  <c:v>0.79325253602201107</c:v>
                </c:pt>
                <c:pt idx="1466">
                  <c:v>0.79325253602201107</c:v>
                </c:pt>
                <c:pt idx="1467">
                  <c:v>0.79325253602201107</c:v>
                </c:pt>
                <c:pt idx="1468">
                  <c:v>0.79325253602201107</c:v>
                </c:pt>
                <c:pt idx="1469">
                  <c:v>0.79325253602201107</c:v>
                </c:pt>
                <c:pt idx="1470">
                  <c:v>0.79325253602201107</c:v>
                </c:pt>
                <c:pt idx="1471">
                  <c:v>0.79325253602201107</c:v>
                </c:pt>
                <c:pt idx="1472">
                  <c:v>0.79325253602201107</c:v>
                </c:pt>
                <c:pt idx="1473">
                  <c:v>0.79325253602201107</c:v>
                </c:pt>
                <c:pt idx="1474">
                  <c:v>0.79325253602201107</c:v>
                </c:pt>
                <c:pt idx="1475">
                  <c:v>0.79325253602201107</c:v>
                </c:pt>
                <c:pt idx="1476">
                  <c:v>0.79325253602201107</c:v>
                </c:pt>
                <c:pt idx="1477">
                  <c:v>0.79325253602201107</c:v>
                </c:pt>
                <c:pt idx="1478">
                  <c:v>0.85898020084735727</c:v>
                </c:pt>
                <c:pt idx="1479">
                  <c:v>0.85898020084735727</c:v>
                </c:pt>
                <c:pt idx="1480">
                  <c:v>0.85898020084735727</c:v>
                </c:pt>
                <c:pt idx="1481">
                  <c:v>0.85898020084735727</c:v>
                </c:pt>
                <c:pt idx="1482">
                  <c:v>0.85898020084735727</c:v>
                </c:pt>
                <c:pt idx="1483">
                  <c:v>0.85898020084735727</c:v>
                </c:pt>
                <c:pt idx="1484">
                  <c:v>0.85898020084735727</c:v>
                </c:pt>
                <c:pt idx="1485">
                  <c:v>0.85898020084735727</c:v>
                </c:pt>
                <c:pt idx="1486">
                  <c:v>0.85898020084735727</c:v>
                </c:pt>
                <c:pt idx="1487">
                  <c:v>0.85898020084735727</c:v>
                </c:pt>
                <c:pt idx="1488">
                  <c:v>0.85898020084735727</c:v>
                </c:pt>
                <c:pt idx="1489">
                  <c:v>0.85898020084735727</c:v>
                </c:pt>
                <c:pt idx="1490">
                  <c:v>0.85898020084735727</c:v>
                </c:pt>
                <c:pt idx="1491">
                  <c:v>0.85898020084735727</c:v>
                </c:pt>
                <c:pt idx="1492">
                  <c:v>0.85898020084735727</c:v>
                </c:pt>
                <c:pt idx="1493">
                  <c:v>0.85898020084735727</c:v>
                </c:pt>
                <c:pt idx="1494">
                  <c:v>0.85898020084735727</c:v>
                </c:pt>
                <c:pt idx="1495">
                  <c:v>0.85898020084735727</c:v>
                </c:pt>
                <c:pt idx="1496">
                  <c:v>0.85898020084735727</c:v>
                </c:pt>
                <c:pt idx="1497">
                  <c:v>0.85898020084735727</c:v>
                </c:pt>
                <c:pt idx="1498">
                  <c:v>0.85898020084735727</c:v>
                </c:pt>
                <c:pt idx="1499">
                  <c:v>0.85898020084735727</c:v>
                </c:pt>
                <c:pt idx="1500">
                  <c:v>0.85898020084735727</c:v>
                </c:pt>
                <c:pt idx="1501">
                  <c:v>0.85898020084735727</c:v>
                </c:pt>
                <c:pt idx="1502">
                  <c:v>0.85898020084735727</c:v>
                </c:pt>
                <c:pt idx="1503">
                  <c:v>0.85898020084735727</c:v>
                </c:pt>
                <c:pt idx="1504">
                  <c:v>0.85898020084735727</c:v>
                </c:pt>
                <c:pt idx="1505">
                  <c:v>0.85898020084735727</c:v>
                </c:pt>
                <c:pt idx="1506">
                  <c:v>0.85898020084735727</c:v>
                </c:pt>
                <c:pt idx="1507">
                  <c:v>0.85898020084735727</c:v>
                </c:pt>
                <c:pt idx="1508">
                  <c:v>0.85898020084735727</c:v>
                </c:pt>
                <c:pt idx="1509">
                  <c:v>0.85898020084735727</c:v>
                </c:pt>
                <c:pt idx="1510">
                  <c:v>0.85898020084735727</c:v>
                </c:pt>
                <c:pt idx="1511">
                  <c:v>0.85898020084735727</c:v>
                </c:pt>
                <c:pt idx="1512">
                  <c:v>0.85898020084735727</c:v>
                </c:pt>
                <c:pt idx="1513">
                  <c:v>0.85898020084735727</c:v>
                </c:pt>
                <c:pt idx="1514">
                  <c:v>0.85898020084735727</c:v>
                </c:pt>
                <c:pt idx="1515">
                  <c:v>0.85898020084735727</c:v>
                </c:pt>
                <c:pt idx="1516">
                  <c:v>0.85898020084735727</c:v>
                </c:pt>
                <c:pt idx="1517">
                  <c:v>0.85898020084735727</c:v>
                </c:pt>
                <c:pt idx="1518">
                  <c:v>0.85898020084735727</c:v>
                </c:pt>
                <c:pt idx="1519">
                  <c:v>0.85898020084735727</c:v>
                </c:pt>
                <c:pt idx="1520">
                  <c:v>0.85898020084735727</c:v>
                </c:pt>
                <c:pt idx="1521">
                  <c:v>0.85898020084735727</c:v>
                </c:pt>
                <c:pt idx="1522">
                  <c:v>0.85898020084735727</c:v>
                </c:pt>
                <c:pt idx="1523">
                  <c:v>0.85898020084735727</c:v>
                </c:pt>
                <c:pt idx="1524">
                  <c:v>0.85898020084735727</c:v>
                </c:pt>
                <c:pt idx="1525">
                  <c:v>0.85898020084735727</c:v>
                </c:pt>
                <c:pt idx="1526">
                  <c:v>0.85898020084735727</c:v>
                </c:pt>
                <c:pt idx="1527">
                  <c:v>0.85898020084735727</c:v>
                </c:pt>
                <c:pt idx="1528">
                  <c:v>0.85898020084735727</c:v>
                </c:pt>
                <c:pt idx="1529">
                  <c:v>0.85898020084735727</c:v>
                </c:pt>
                <c:pt idx="1530">
                  <c:v>0.85898020084735727</c:v>
                </c:pt>
                <c:pt idx="1531">
                  <c:v>0.85898020084735727</c:v>
                </c:pt>
                <c:pt idx="1532">
                  <c:v>0.85898020084735727</c:v>
                </c:pt>
                <c:pt idx="1533">
                  <c:v>0.99905511842966421</c:v>
                </c:pt>
                <c:pt idx="1534">
                  <c:v>0.99905511842966421</c:v>
                </c:pt>
                <c:pt idx="1535">
                  <c:v>0.99905511842966421</c:v>
                </c:pt>
                <c:pt idx="1536">
                  <c:v>0.99905511842966421</c:v>
                </c:pt>
                <c:pt idx="1537">
                  <c:v>0.99905511842966421</c:v>
                </c:pt>
                <c:pt idx="1538">
                  <c:v>0.99905511842966421</c:v>
                </c:pt>
                <c:pt idx="1539">
                  <c:v>0.99905511842966421</c:v>
                </c:pt>
                <c:pt idx="1540">
                  <c:v>0.99905511842966421</c:v>
                </c:pt>
                <c:pt idx="1541">
                  <c:v>0.99905511842966421</c:v>
                </c:pt>
                <c:pt idx="1542">
                  <c:v>0.99905511842966421</c:v>
                </c:pt>
                <c:pt idx="1543">
                  <c:v>0.99905511842966421</c:v>
                </c:pt>
                <c:pt idx="1544">
                  <c:v>0.99905511842966421</c:v>
                </c:pt>
                <c:pt idx="1545">
                  <c:v>0.99905511842966421</c:v>
                </c:pt>
                <c:pt idx="1546">
                  <c:v>0.99905511842966421</c:v>
                </c:pt>
                <c:pt idx="1547">
                  <c:v>0.99905511842966421</c:v>
                </c:pt>
                <c:pt idx="1548">
                  <c:v>0.99905511842966421</c:v>
                </c:pt>
                <c:pt idx="1549">
                  <c:v>0.99905511842966421</c:v>
                </c:pt>
                <c:pt idx="1550">
                  <c:v>0.99905511842966421</c:v>
                </c:pt>
                <c:pt idx="1551">
                  <c:v>0.99905511842966421</c:v>
                </c:pt>
                <c:pt idx="1552">
                  <c:v>0.99905511842966421</c:v>
                </c:pt>
                <c:pt idx="1553">
                  <c:v>0.99905511842966421</c:v>
                </c:pt>
                <c:pt idx="1554">
                  <c:v>0.99905511842966421</c:v>
                </c:pt>
                <c:pt idx="1555">
                  <c:v>0.99905511842966421</c:v>
                </c:pt>
                <c:pt idx="1556">
                  <c:v>0.99905511842966421</c:v>
                </c:pt>
                <c:pt idx="1557">
                  <c:v>0.99905511842966421</c:v>
                </c:pt>
                <c:pt idx="1558">
                  <c:v>0.99905511842966421</c:v>
                </c:pt>
                <c:pt idx="1559">
                  <c:v>0.99905511842966421</c:v>
                </c:pt>
                <c:pt idx="1560">
                  <c:v>0.99905511842966421</c:v>
                </c:pt>
                <c:pt idx="1561">
                  <c:v>0.99905511842966421</c:v>
                </c:pt>
                <c:pt idx="1562">
                  <c:v>0.99905511842966421</c:v>
                </c:pt>
                <c:pt idx="1563">
                  <c:v>0.99905511842966421</c:v>
                </c:pt>
                <c:pt idx="1564">
                  <c:v>0.99905511842966421</c:v>
                </c:pt>
                <c:pt idx="1565">
                  <c:v>0.99905511842966421</c:v>
                </c:pt>
                <c:pt idx="1566">
                  <c:v>0.99905511842966421</c:v>
                </c:pt>
                <c:pt idx="1567">
                  <c:v>0.99905511842966421</c:v>
                </c:pt>
                <c:pt idx="1568">
                  <c:v>0.99905511842966421</c:v>
                </c:pt>
                <c:pt idx="1569">
                  <c:v>0.99905511842966421</c:v>
                </c:pt>
                <c:pt idx="1570">
                  <c:v>0.99905511842966421</c:v>
                </c:pt>
                <c:pt idx="1571">
                  <c:v>0.99905511842966421</c:v>
                </c:pt>
                <c:pt idx="1572">
                  <c:v>0.99905511842966421</c:v>
                </c:pt>
                <c:pt idx="1573">
                  <c:v>0.99905511842966421</c:v>
                </c:pt>
                <c:pt idx="1574">
                  <c:v>0.99905511842966421</c:v>
                </c:pt>
                <c:pt idx="1575">
                  <c:v>0.99905511842966421</c:v>
                </c:pt>
                <c:pt idx="1576">
                  <c:v>0.99905511842966421</c:v>
                </c:pt>
                <c:pt idx="1577">
                  <c:v>0.99905511842966421</c:v>
                </c:pt>
                <c:pt idx="1578">
                  <c:v>0.99905511842966421</c:v>
                </c:pt>
                <c:pt idx="1579">
                  <c:v>0.99905511842966421</c:v>
                </c:pt>
                <c:pt idx="1580">
                  <c:v>0.99905511842966421</c:v>
                </c:pt>
                <c:pt idx="1581">
                  <c:v>0.99905511842966421</c:v>
                </c:pt>
                <c:pt idx="1582">
                  <c:v>0.99905511842966421</c:v>
                </c:pt>
                <c:pt idx="1583">
                  <c:v>0.99905511842966421</c:v>
                </c:pt>
                <c:pt idx="1584">
                  <c:v>0.99905511842966421</c:v>
                </c:pt>
                <c:pt idx="1585">
                  <c:v>0.99905511842966421</c:v>
                </c:pt>
                <c:pt idx="1586">
                  <c:v>0.99905511842966421</c:v>
                </c:pt>
                <c:pt idx="1587">
                  <c:v>0.99905511842966421</c:v>
                </c:pt>
                <c:pt idx="1588">
                  <c:v>0.99905511842966421</c:v>
                </c:pt>
                <c:pt idx="1589">
                  <c:v>0.99905511842966421</c:v>
                </c:pt>
                <c:pt idx="1590">
                  <c:v>0.99905511842966421</c:v>
                </c:pt>
                <c:pt idx="1591">
                  <c:v>0.99905511842966421</c:v>
                </c:pt>
                <c:pt idx="1592">
                  <c:v>0.99905511842966421</c:v>
                </c:pt>
                <c:pt idx="1593">
                  <c:v>0.99905511842966421</c:v>
                </c:pt>
                <c:pt idx="1594">
                  <c:v>0.99905511842966421</c:v>
                </c:pt>
                <c:pt idx="1595">
                  <c:v>0.99905511842966421</c:v>
                </c:pt>
                <c:pt idx="1596">
                  <c:v>0.99905511842966421</c:v>
                </c:pt>
                <c:pt idx="1597">
                  <c:v>0.99905511842966421</c:v>
                </c:pt>
                <c:pt idx="1598">
                  <c:v>0.99905511842966421</c:v>
                </c:pt>
                <c:pt idx="1599">
                  <c:v>0.99905511842966421</c:v>
                </c:pt>
                <c:pt idx="1600">
                  <c:v>0.99905511842966421</c:v>
                </c:pt>
                <c:pt idx="1601">
                  <c:v>0.99905511842966421</c:v>
                </c:pt>
                <c:pt idx="1602">
                  <c:v>0.99905511842966421</c:v>
                </c:pt>
                <c:pt idx="1603">
                  <c:v>0.99905511842966421</c:v>
                </c:pt>
                <c:pt idx="1604">
                  <c:v>0.99905511842966421</c:v>
                </c:pt>
                <c:pt idx="1605">
                  <c:v>0.99905511842966421</c:v>
                </c:pt>
                <c:pt idx="1606">
                  <c:v>0.99905511842966421</c:v>
                </c:pt>
                <c:pt idx="1607">
                  <c:v>0.99905511842966421</c:v>
                </c:pt>
                <c:pt idx="1608">
                  <c:v>0.99905511842966421</c:v>
                </c:pt>
                <c:pt idx="1609">
                  <c:v>1.0270714426405694</c:v>
                </c:pt>
                <c:pt idx="1610">
                  <c:v>1.0270714426405694</c:v>
                </c:pt>
                <c:pt idx="1611">
                  <c:v>1.0270714426405694</c:v>
                </c:pt>
                <c:pt idx="1612">
                  <c:v>1.0270714426405694</c:v>
                </c:pt>
                <c:pt idx="1613">
                  <c:v>1.0270714426405694</c:v>
                </c:pt>
                <c:pt idx="1614">
                  <c:v>1.0270714426405694</c:v>
                </c:pt>
                <c:pt idx="1615">
                  <c:v>1.0270714426405694</c:v>
                </c:pt>
                <c:pt idx="1616">
                  <c:v>1.0270714426405694</c:v>
                </c:pt>
                <c:pt idx="1617">
                  <c:v>1.0270714426405694</c:v>
                </c:pt>
                <c:pt idx="1618">
                  <c:v>1.0270714426405694</c:v>
                </c:pt>
                <c:pt idx="1619">
                  <c:v>1.0270714426405694</c:v>
                </c:pt>
                <c:pt idx="1620">
                  <c:v>1.0270714426405694</c:v>
                </c:pt>
                <c:pt idx="1621">
                  <c:v>1.0270714426405694</c:v>
                </c:pt>
                <c:pt idx="1622">
                  <c:v>1.0270714426405694</c:v>
                </c:pt>
                <c:pt idx="1623">
                  <c:v>1.0270714426405694</c:v>
                </c:pt>
                <c:pt idx="1624">
                  <c:v>1.0270714426405694</c:v>
                </c:pt>
                <c:pt idx="1625">
                  <c:v>1.0270714426405694</c:v>
                </c:pt>
                <c:pt idx="1626">
                  <c:v>1.0270714426405694</c:v>
                </c:pt>
                <c:pt idx="1627">
                  <c:v>1.0270714426405694</c:v>
                </c:pt>
                <c:pt idx="1628">
                  <c:v>1.0270714426405694</c:v>
                </c:pt>
                <c:pt idx="1629">
                  <c:v>1.0270714426405694</c:v>
                </c:pt>
                <c:pt idx="1630">
                  <c:v>1.0270714426405694</c:v>
                </c:pt>
                <c:pt idx="1631">
                  <c:v>1.0270714426405694</c:v>
                </c:pt>
                <c:pt idx="1632">
                  <c:v>1.0270714426405694</c:v>
                </c:pt>
                <c:pt idx="1633">
                  <c:v>1.0270714426405694</c:v>
                </c:pt>
                <c:pt idx="1634">
                  <c:v>1.0270714426405694</c:v>
                </c:pt>
                <c:pt idx="1635">
                  <c:v>1.0270714426405694</c:v>
                </c:pt>
                <c:pt idx="1636">
                  <c:v>1.0270714426405694</c:v>
                </c:pt>
                <c:pt idx="1637">
                  <c:v>1.0270714426405694</c:v>
                </c:pt>
                <c:pt idx="1638">
                  <c:v>1.0270714426405694</c:v>
                </c:pt>
                <c:pt idx="1639">
                  <c:v>1.0270714426405694</c:v>
                </c:pt>
                <c:pt idx="1640">
                  <c:v>1.0270714426405694</c:v>
                </c:pt>
                <c:pt idx="1641">
                  <c:v>1.0270714426405694</c:v>
                </c:pt>
                <c:pt idx="1642">
                  <c:v>1.0908641980914575</c:v>
                </c:pt>
                <c:pt idx="1643">
                  <c:v>1.0908641980914575</c:v>
                </c:pt>
                <c:pt idx="1644">
                  <c:v>1.0908641980914575</c:v>
                </c:pt>
                <c:pt idx="1645">
                  <c:v>1.0908641980914575</c:v>
                </c:pt>
                <c:pt idx="1646">
                  <c:v>1.0908641980914575</c:v>
                </c:pt>
                <c:pt idx="1647">
                  <c:v>1.0908641980914575</c:v>
                </c:pt>
                <c:pt idx="1648">
                  <c:v>1.0908641980914575</c:v>
                </c:pt>
                <c:pt idx="1649">
                  <c:v>1.0908641980914575</c:v>
                </c:pt>
                <c:pt idx="1650">
                  <c:v>1.0908641980914575</c:v>
                </c:pt>
                <c:pt idx="1651">
                  <c:v>1.0908641980914575</c:v>
                </c:pt>
                <c:pt idx="1652">
                  <c:v>1.0908641980914575</c:v>
                </c:pt>
                <c:pt idx="1653">
                  <c:v>1.0908641980914575</c:v>
                </c:pt>
                <c:pt idx="1654">
                  <c:v>1.0908641980914575</c:v>
                </c:pt>
                <c:pt idx="1655">
                  <c:v>1.0908641980914575</c:v>
                </c:pt>
                <c:pt idx="1656">
                  <c:v>1.0908641980914575</c:v>
                </c:pt>
                <c:pt idx="1657">
                  <c:v>1.0908641980914575</c:v>
                </c:pt>
                <c:pt idx="1658">
                  <c:v>1.0908641980914575</c:v>
                </c:pt>
                <c:pt idx="1659">
                  <c:v>1.0908641980914575</c:v>
                </c:pt>
                <c:pt idx="1660">
                  <c:v>1.0908641980914575</c:v>
                </c:pt>
                <c:pt idx="1661">
                  <c:v>1.0908641980914575</c:v>
                </c:pt>
                <c:pt idx="1662">
                  <c:v>1.0908641980914575</c:v>
                </c:pt>
                <c:pt idx="1663">
                  <c:v>1.0908641980914575</c:v>
                </c:pt>
                <c:pt idx="1664">
                  <c:v>1.0908641980914575</c:v>
                </c:pt>
                <c:pt idx="1665">
                  <c:v>1.0908641980914575</c:v>
                </c:pt>
                <c:pt idx="1666">
                  <c:v>1.0908641980914575</c:v>
                </c:pt>
                <c:pt idx="1667">
                  <c:v>1.0908641980914575</c:v>
                </c:pt>
                <c:pt idx="1668">
                  <c:v>1.0908641980914575</c:v>
                </c:pt>
                <c:pt idx="1669">
                  <c:v>1.0908641980914575</c:v>
                </c:pt>
                <c:pt idx="1670">
                  <c:v>1.0908641980914575</c:v>
                </c:pt>
                <c:pt idx="1671">
                  <c:v>1.0908641980914575</c:v>
                </c:pt>
                <c:pt idx="1672">
                  <c:v>1.0908641980914575</c:v>
                </c:pt>
                <c:pt idx="1673">
                  <c:v>1.0908641980914575</c:v>
                </c:pt>
                <c:pt idx="1674">
                  <c:v>1.0908641980914575</c:v>
                </c:pt>
                <c:pt idx="1675">
                  <c:v>1.0908641980914575</c:v>
                </c:pt>
                <c:pt idx="1676">
                  <c:v>1.0908641980914575</c:v>
                </c:pt>
                <c:pt idx="1677">
                  <c:v>1.0908641980914575</c:v>
                </c:pt>
                <c:pt idx="1678">
                  <c:v>1.0908641980914575</c:v>
                </c:pt>
                <c:pt idx="1679">
                  <c:v>1.0908641980914575</c:v>
                </c:pt>
                <c:pt idx="1680">
                  <c:v>1.0908641980914575</c:v>
                </c:pt>
                <c:pt idx="1681">
                  <c:v>1.0908641980914575</c:v>
                </c:pt>
                <c:pt idx="1682">
                  <c:v>1.0908641980914575</c:v>
                </c:pt>
                <c:pt idx="1683">
                  <c:v>1.0999928907972347</c:v>
                </c:pt>
                <c:pt idx="1684">
                  <c:v>1.0999928907972347</c:v>
                </c:pt>
                <c:pt idx="1685">
                  <c:v>1.0999928907972347</c:v>
                </c:pt>
                <c:pt idx="1686">
                  <c:v>1.0999928907972347</c:v>
                </c:pt>
                <c:pt idx="1687">
                  <c:v>1.0999928907972347</c:v>
                </c:pt>
                <c:pt idx="1688">
                  <c:v>1.0999928907972347</c:v>
                </c:pt>
                <c:pt idx="1689">
                  <c:v>1.0999928907972347</c:v>
                </c:pt>
                <c:pt idx="1690">
                  <c:v>1.0999928907972347</c:v>
                </c:pt>
                <c:pt idx="1691">
                  <c:v>1.0999928907972347</c:v>
                </c:pt>
                <c:pt idx="1692">
                  <c:v>1.0999928907972347</c:v>
                </c:pt>
                <c:pt idx="1693">
                  <c:v>1.0999928907972347</c:v>
                </c:pt>
                <c:pt idx="1694">
                  <c:v>1.0999928907972347</c:v>
                </c:pt>
                <c:pt idx="1695">
                  <c:v>1.0999928907972347</c:v>
                </c:pt>
                <c:pt idx="1696">
                  <c:v>1.0999928907972347</c:v>
                </c:pt>
                <c:pt idx="1697">
                  <c:v>1.0999928907972347</c:v>
                </c:pt>
                <c:pt idx="1698">
                  <c:v>1.0999928907972347</c:v>
                </c:pt>
                <c:pt idx="1699">
                  <c:v>1.0999928907972347</c:v>
                </c:pt>
                <c:pt idx="1700">
                  <c:v>1.0999928907972347</c:v>
                </c:pt>
                <c:pt idx="1701">
                  <c:v>1.0999928907972347</c:v>
                </c:pt>
                <c:pt idx="1702">
                  <c:v>1.0999928907972347</c:v>
                </c:pt>
                <c:pt idx="1703">
                  <c:v>1.0999928907972347</c:v>
                </c:pt>
                <c:pt idx="1704">
                  <c:v>1.0999928907972347</c:v>
                </c:pt>
                <c:pt idx="1705">
                  <c:v>1.0999928907972347</c:v>
                </c:pt>
                <c:pt idx="1706">
                  <c:v>1.0999928907972347</c:v>
                </c:pt>
                <c:pt idx="1707">
                  <c:v>1.0999928907972347</c:v>
                </c:pt>
                <c:pt idx="1708">
                  <c:v>1.0999928907972347</c:v>
                </c:pt>
                <c:pt idx="1709">
                  <c:v>1.0999928907972347</c:v>
                </c:pt>
                <c:pt idx="1710">
                  <c:v>1.1141994637099237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2462-49A4-951A-FD17930044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103999"/>
        <c:axId val="250113151"/>
      </c:scatterChart>
      <c:valAx>
        <c:axId val="302222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1343"/>
        <c:crosses val="autoZero"/>
        <c:crossBetween val="midCat"/>
      </c:valAx>
      <c:valAx>
        <c:axId val="30222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222591"/>
        <c:crosses val="autoZero"/>
        <c:crossBetween val="midCat"/>
      </c:valAx>
      <c:valAx>
        <c:axId val="2501131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03999"/>
        <c:crosses val="max"/>
        <c:crossBetween val="midCat"/>
      </c:valAx>
      <c:valAx>
        <c:axId val="250103999"/>
        <c:scaling>
          <c:orientation val="minMax"/>
        </c:scaling>
        <c:delete val="1"/>
        <c:axPos val="b"/>
        <c:majorTickMark val="out"/>
        <c:minorTickMark val="none"/>
        <c:tickLblPos val="nextTo"/>
        <c:crossAx val="2501131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3870122965819222E-2"/>
          <c:y val="9.0575897627917276E-2"/>
          <c:w val="0.53891753158219169"/>
          <c:h val="6.50830916791707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energy recovered over WLTP (J and Kw)</a:t>
            </a:r>
            <a:endParaRPr lang="en-GB"/>
          </a:p>
        </c:rich>
      </c:tx>
      <c:layout>
        <c:manualLayout>
          <c:xMode val="edge"/>
          <c:yMode val="edge"/>
          <c:x val="0.14007633420822399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103937007874017"/>
          <c:y val="5.5972222222222236E-2"/>
          <c:w val="0.73814348206474178"/>
          <c:h val="0.83561739468609419"/>
        </c:manualLayout>
      </c:layout>
      <c:scatterChart>
        <c:scatterStyle val="lineMarker"/>
        <c:varyColors val="0"/>
        <c:ser>
          <c:idx val="0"/>
          <c:order val="0"/>
          <c:tx>
            <c:v>Joules gained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WLTC_class_3!$BI$8:$BI$1807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3472.2481018570343</c:v>
                </c:pt>
                <c:pt idx="36">
                  <c:v>67568.275818285168</c:v>
                </c:pt>
                <c:pt idx="37">
                  <c:v>67568.275818285168</c:v>
                </c:pt>
                <c:pt idx="38">
                  <c:v>67568.275818285168</c:v>
                </c:pt>
                <c:pt idx="39">
                  <c:v>67568.275818285168</c:v>
                </c:pt>
                <c:pt idx="40">
                  <c:v>67568.275818285168</c:v>
                </c:pt>
                <c:pt idx="41">
                  <c:v>67568.275818285168</c:v>
                </c:pt>
                <c:pt idx="42">
                  <c:v>67568.275818285168</c:v>
                </c:pt>
                <c:pt idx="43">
                  <c:v>67568.275818285168</c:v>
                </c:pt>
                <c:pt idx="44">
                  <c:v>67568.275818285168</c:v>
                </c:pt>
                <c:pt idx="45">
                  <c:v>67568.275818285168</c:v>
                </c:pt>
                <c:pt idx="46">
                  <c:v>67568.275818285168</c:v>
                </c:pt>
                <c:pt idx="47">
                  <c:v>67568.275818285168</c:v>
                </c:pt>
                <c:pt idx="48">
                  <c:v>67568.275818285168</c:v>
                </c:pt>
                <c:pt idx="49">
                  <c:v>67568.275818285168</c:v>
                </c:pt>
                <c:pt idx="50">
                  <c:v>67568.275818285168</c:v>
                </c:pt>
                <c:pt idx="51">
                  <c:v>67568.275818285168</c:v>
                </c:pt>
                <c:pt idx="52">
                  <c:v>67568.275818285168</c:v>
                </c:pt>
                <c:pt idx="53">
                  <c:v>67568.275818285168</c:v>
                </c:pt>
                <c:pt idx="54">
                  <c:v>67568.275818285168</c:v>
                </c:pt>
                <c:pt idx="55">
                  <c:v>67568.275818285168</c:v>
                </c:pt>
                <c:pt idx="56">
                  <c:v>67568.275818285168</c:v>
                </c:pt>
                <c:pt idx="57">
                  <c:v>67568.275818285168</c:v>
                </c:pt>
                <c:pt idx="58">
                  <c:v>67568.275818285168</c:v>
                </c:pt>
                <c:pt idx="59">
                  <c:v>67568.275818285168</c:v>
                </c:pt>
                <c:pt idx="60">
                  <c:v>67568.275818285168</c:v>
                </c:pt>
                <c:pt idx="61">
                  <c:v>67568.275818285168</c:v>
                </c:pt>
                <c:pt idx="62">
                  <c:v>67568.275818285168</c:v>
                </c:pt>
                <c:pt idx="63">
                  <c:v>67568.275818285168</c:v>
                </c:pt>
                <c:pt idx="64">
                  <c:v>67568.275818285168</c:v>
                </c:pt>
                <c:pt idx="65">
                  <c:v>67568.275818285168</c:v>
                </c:pt>
                <c:pt idx="66">
                  <c:v>67568.275818285168</c:v>
                </c:pt>
                <c:pt idx="67">
                  <c:v>67568.275818285168</c:v>
                </c:pt>
                <c:pt idx="68">
                  <c:v>67568.275818285168</c:v>
                </c:pt>
                <c:pt idx="69">
                  <c:v>67568.275818285168</c:v>
                </c:pt>
                <c:pt idx="70">
                  <c:v>67568.275818285168</c:v>
                </c:pt>
                <c:pt idx="71">
                  <c:v>67568.275818285168</c:v>
                </c:pt>
                <c:pt idx="72">
                  <c:v>67568.275818285168</c:v>
                </c:pt>
                <c:pt idx="73">
                  <c:v>67568.275818285168</c:v>
                </c:pt>
                <c:pt idx="74">
                  <c:v>67568.275818285168</c:v>
                </c:pt>
                <c:pt idx="75">
                  <c:v>67568.275818285168</c:v>
                </c:pt>
                <c:pt idx="76">
                  <c:v>67568.275818285168</c:v>
                </c:pt>
                <c:pt idx="77">
                  <c:v>67568.275818285168</c:v>
                </c:pt>
                <c:pt idx="78">
                  <c:v>67568.275818285168</c:v>
                </c:pt>
                <c:pt idx="79">
                  <c:v>128081.59689509141</c:v>
                </c:pt>
                <c:pt idx="80">
                  <c:v>128081.59689509141</c:v>
                </c:pt>
                <c:pt idx="81">
                  <c:v>128081.59689509141</c:v>
                </c:pt>
                <c:pt idx="82">
                  <c:v>128081.59689509141</c:v>
                </c:pt>
                <c:pt idx="83">
                  <c:v>128081.59689509141</c:v>
                </c:pt>
                <c:pt idx="84">
                  <c:v>128081.59689509141</c:v>
                </c:pt>
                <c:pt idx="85">
                  <c:v>128081.59689509141</c:v>
                </c:pt>
                <c:pt idx="86">
                  <c:v>128081.59689509141</c:v>
                </c:pt>
                <c:pt idx="87">
                  <c:v>128081.59689509141</c:v>
                </c:pt>
                <c:pt idx="88">
                  <c:v>128081.59689509141</c:v>
                </c:pt>
                <c:pt idx="89">
                  <c:v>128081.59689509141</c:v>
                </c:pt>
                <c:pt idx="90">
                  <c:v>128081.59689509141</c:v>
                </c:pt>
                <c:pt idx="91">
                  <c:v>128081.59689509141</c:v>
                </c:pt>
                <c:pt idx="92">
                  <c:v>128081.59689509141</c:v>
                </c:pt>
                <c:pt idx="93">
                  <c:v>128081.59689509141</c:v>
                </c:pt>
                <c:pt idx="94">
                  <c:v>128081.59689509141</c:v>
                </c:pt>
                <c:pt idx="95">
                  <c:v>128081.59689509141</c:v>
                </c:pt>
                <c:pt idx="96">
                  <c:v>128081.59689509141</c:v>
                </c:pt>
                <c:pt idx="97">
                  <c:v>128081.59689509141</c:v>
                </c:pt>
                <c:pt idx="98">
                  <c:v>128081.59689509141</c:v>
                </c:pt>
                <c:pt idx="99">
                  <c:v>128081.59689509141</c:v>
                </c:pt>
                <c:pt idx="100">
                  <c:v>128081.59689509141</c:v>
                </c:pt>
                <c:pt idx="101">
                  <c:v>128081.59689509141</c:v>
                </c:pt>
                <c:pt idx="102">
                  <c:v>128081.59689509141</c:v>
                </c:pt>
                <c:pt idx="103">
                  <c:v>128081.59689509141</c:v>
                </c:pt>
                <c:pt idx="104">
                  <c:v>128081.59689509141</c:v>
                </c:pt>
                <c:pt idx="105">
                  <c:v>128081.59689509141</c:v>
                </c:pt>
                <c:pt idx="106">
                  <c:v>128081.59689509141</c:v>
                </c:pt>
                <c:pt idx="107">
                  <c:v>128081.59689509141</c:v>
                </c:pt>
                <c:pt idx="108">
                  <c:v>128081.59689509141</c:v>
                </c:pt>
                <c:pt idx="109">
                  <c:v>128081.59689509141</c:v>
                </c:pt>
                <c:pt idx="110">
                  <c:v>128081.59689509141</c:v>
                </c:pt>
                <c:pt idx="111">
                  <c:v>128081.59689509141</c:v>
                </c:pt>
                <c:pt idx="112">
                  <c:v>128081.59689509141</c:v>
                </c:pt>
                <c:pt idx="113">
                  <c:v>128081.59689509141</c:v>
                </c:pt>
                <c:pt idx="114">
                  <c:v>128081.59689509141</c:v>
                </c:pt>
                <c:pt idx="115">
                  <c:v>128081.59689509141</c:v>
                </c:pt>
                <c:pt idx="116">
                  <c:v>128081.59689509141</c:v>
                </c:pt>
                <c:pt idx="117">
                  <c:v>128081.59689509141</c:v>
                </c:pt>
                <c:pt idx="118">
                  <c:v>128081.59689509141</c:v>
                </c:pt>
                <c:pt idx="119">
                  <c:v>128081.59689509141</c:v>
                </c:pt>
                <c:pt idx="120">
                  <c:v>128081.59689509141</c:v>
                </c:pt>
                <c:pt idx="121">
                  <c:v>128081.59689509141</c:v>
                </c:pt>
                <c:pt idx="122">
                  <c:v>128081.59689509141</c:v>
                </c:pt>
                <c:pt idx="123">
                  <c:v>128081.59689509141</c:v>
                </c:pt>
                <c:pt idx="124">
                  <c:v>128081.59689509141</c:v>
                </c:pt>
                <c:pt idx="125">
                  <c:v>128081.59689509141</c:v>
                </c:pt>
                <c:pt idx="126">
                  <c:v>128081.59689509141</c:v>
                </c:pt>
                <c:pt idx="127">
                  <c:v>128081.59689509141</c:v>
                </c:pt>
                <c:pt idx="128">
                  <c:v>128081.59689509141</c:v>
                </c:pt>
                <c:pt idx="129">
                  <c:v>128081.59689509141</c:v>
                </c:pt>
                <c:pt idx="130">
                  <c:v>128081.59689509141</c:v>
                </c:pt>
                <c:pt idx="131">
                  <c:v>128081.59689509141</c:v>
                </c:pt>
                <c:pt idx="132">
                  <c:v>128081.59689509141</c:v>
                </c:pt>
                <c:pt idx="133">
                  <c:v>128081.59689509141</c:v>
                </c:pt>
                <c:pt idx="134">
                  <c:v>128081.59689509141</c:v>
                </c:pt>
                <c:pt idx="135">
                  <c:v>128081.59689509141</c:v>
                </c:pt>
                <c:pt idx="136">
                  <c:v>128081.59689509141</c:v>
                </c:pt>
                <c:pt idx="137">
                  <c:v>128081.59689509141</c:v>
                </c:pt>
                <c:pt idx="138">
                  <c:v>128081.59689509141</c:v>
                </c:pt>
                <c:pt idx="139">
                  <c:v>128081.59689509141</c:v>
                </c:pt>
                <c:pt idx="140">
                  <c:v>128081.59689509141</c:v>
                </c:pt>
                <c:pt idx="141">
                  <c:v>128081.59689509141</c:v>
                </c:pt>
                <c:pt idx="142">
                  <c:v>128081.59689509141</c:v>
                </c:pt>
                <c:pt idx="143">
                  <c:v>128081.59689509141</c:v>
                </c:pt>
                <c:pt idx="144">
                  <c:v>128081.59689509141</c:v>
                </c:pt>
                <c:pt idx="145">
                  <c:v>128081.59689509141</c:v>
                </c:pt>
                <c:pt idx="146">
                  <c:v>128081.59689509141</c:v>
                </c:pt>
                <c:pt idx="147">
                  <c:v>128081.59689509141</c:v>
                </c:pt>
                <c:pt idx="148">
                  <c:v>128081.59689509141</c:v>
                </c:pt>
                <c:pt idx="149">
                  <c:v>128081.59689509141</c:v>
                </c:pt>
                <c:pt idx="150">
                  <c:v>156938.72326201142</c:v>
                </c:pt>
                <c:pt idx="151">
                  <c:v>156938.72326201142</c:v>
                </c:pt>
                <c:pt idx="152">
                  <c:v>156938.72326201142</c:v>
                </c:pt>
                <c:pt idx="153">
                  <c:v>156938.72326201142</c:v>
                </c:pt>
                <c:pt idx="154">
                  <c:v>156938.72326201142</c:v>
                </c:pt>
                <c:pt idx="155">
                  <c:v>156938.72326201142</c:v>
                </c:pt>
                <c:pt idx="156">
                  <c:v>156938.72326201142</c:v>
                </c:pt>
                <c:pt idx="157">
                  <c:v>156938.72326201142</c:v>
                </c:pt>
                <c:pt idx="158">
                  <c:v>156938.72326201142</c:v>
                </c:pt>
                <c:pt idx="159">
                  <c:v>156938.72326201142</c:v>
                </c:pt>
                <c:pt idx="160">
                  <c:v>156938.72326201142</c:v>
                </c:pt>
                <c:pt idx="161">
                  <c:v>156938.72326201142</c:v>
                </c:pt>
                <c:pt idx="162">
                  <c:v>156938.72326201142</c:v>
                </c:pt>
                <c:pt idx="163">
                  <c:v>156938.72326201142</c:v>
                </c:pt>
                <c:pt idx="164">
                  <c:v>156938.72326201142</c:v>
                </c:pt>
                <c:pt idx="165">
                  <c:v>156938.72326201142</c:v>
                </c:pt>
                <c:pt idx="166">
                  <c:v>156938.72326201142</c:v>
                </c:pt>
                <c:pt idx="167">
                  <c:v>156938.72326201142</c:v>
                </c:pt>
                <c:pt idx="168">
                  <c:v>156938.72326201142</c:v>
                </c:pt>
                <c:pt idx="169">
                  <c:v>156938.72326201142</c:v>
                </c:pt>
                <c:pt idx="170">
                  <c:v>188508.81665942181</c:v>
                </c:pt>
                <c:pt idx="171">
                  <c:v>188508.81665942181</c:v>
                </c:pt>
                <c:pt idx="172">
                  <c:v>188508.81665942181</c:v>
                </c:pt>
                <c:pt idx="173">
                  <c:v>188508.81665942181</c:v>
                </c:pt>
                <c:pt idx="174">
                  <c:v>188508.81665942181</c:v>
                </c:pt>
                <c:pt idx="175">
                  <c:v>188508.81665942181</c:v>
                </c:pt>
                <c:pt idx="176">
                  <c:v>188508.81665942181</c:v>
                </c:pt>
                <c:pt idx="177">
                  <c:v>188508.81665942181</c:v>
                </c:pt>
                <c:pt idx="178">
                  <c:v>188508.81665942181</c:v>
                </c:pt>
                <c:pt idx="179">
                  <c:v>188508.81665942181</c:v>
                </c:pt>
                <c:pt idx="180">
                  <c:v>216905.1846514708</c:v>
                </c:pt>
                <c:pt idx="181">
                  <c:v>216905.1846514708</c:v>
                </c:pt>
                <c:pt idx="182">
                  <c:v>216905.1846514708</c:v>
                </c:pt>
                <c:pt idx="183">
                  <c:v>216905.1846514708</c:v>
                </c:pt>
                <c:pt idx="184">
                  <c:v>216905.1846514708</c:v>
                </c:pt>
                <c:pt idx="185">
                  <c:v>216905.1846514708</c:v>
                </c:pt>
                <c:pt idx="186">
                  <c:v>216905.1846514708</c:v>
                </c:pt>
                <c:pt idx="187">
                  <c:v>216905.1846514708</c:v>
                </c:pt>
                <c:pt idx="188">
                  <c:v>216905.1846514708</c:v>
                </c:pt>
                <c:pt idx="189">
                  <c:v>216905.1846514708</c:v>
                </c:pt>
                <c:pt idx="190">
                  <c:v>216905.1846514708</c:v>
                </c:pt>
                <c:pt idx="191">
                  <c:v>216905.1846514708</c:v>
                </c:pt>
                <c:pt idx="192">
                  <c:v>216905.1846514708</c:v>
                </c:pt>
                <c:pt idx="193">
                  <c:v>216905.1846514708</c:v>
                </c:pt>
                <c:pt idx="194">
                  <c:v>216905.1846514708</c:v>
                </c:pt>
                <c:pt idx="195">
                  <c:v>216905.1846514708</c:v>
                </c:pt>
                <c:pt idx="196">
                  <c:v>216905.1846514708</c:v>
                </c:pt>
                <c:pt idx="197">
                  <c:v>216905.1846514708</c:v>
                </c:pt>
                <c:pt idx="198">
                  <c:v>216905.1846514708</c:v>
                </c:pt>
                <c:pt idx="199">
                  <c:v>216905.1846514708</c:v>
                </c:pt>
                <c:pt idx="200">
                  <c:v>216905.1846514708</c:v>
                </c:pt>
                <c:pt idx="201">
                  <c:v>216905.1846514708</c:v>
                </c:pt>
                <c:pt idx="202">
                  <c:v>216905.1846514708</c:v>
                </c:pt>
                <c:pt idx="203">
                  <c:v>216905.1846514708</c:v>
                </c:pt>
                <c:pt idx="204">
                  <c:v>216905.1846514708</c:v>
                </c:pt>
                <c:pt idx="205">
                  <c:v>216905.1846514708</c:v>
                </c:pt>
                <c:pt idx="206">
                  <c:v>216905.1846514708</c:v>
                </c:pt>
                <c:pt idx="207">
                  <c:v>216905.1846514708</c:v>
                </c:pt>
                <c:pt idx="208">
                  <c:v>216905.1846514708</c:v>
                </c:pt>
                <c:pt idx="209">
                  <c:v>216905.1846514708</c:v>
                </c:pt>
                <c:pt idx="210">
                  <c:v>216905.1846514708</c:v>
                </c:pt>
                <c:pt idx="211">
                  <c:v>216905.1846514708</c:v>
                </c:pt>
                <c:pt idx="212">
                  <c:v>216905.1846514708</c:v>
                </c:pt>
                <c:pt idx="213">
                  <c:v>216905.1846514708</c:v>
                </c:pt>
                <c:pt idx="214">
                  <c:v>216905.1846514708</c:v>
                </c:pt>
                <c:pt idx="215">
                  <c:v>216905.1846514708</c:v>
                </c:pt>
                <c:pt idx="216">
                  <c:v>216905.1846514708</c:v>
                </c:pt>
                <c:pt idx="217">
                  <c:v>216905.1846514708</c:v>
                </c:pt>
                <c:pt idx="218">
                  <c:v>216905.1846514708</c:v>
                </c:pt>
                <c:pt idx="219">
                  <c:v>216905.1846514708</c:v>
                </c:pt>
                <c:pt idx="220">
                  <c:v>216905.1846514708</c:v>
                </c:pt>
                <c:pt idx="221">
                  <c:v>216905.1846514708</c:v>
                </c:pt>
                <c:pt idx="222">
                  <c:v>216905.1846514708</c:v>
                </c:pt>
                <c:pt idx="223">
                  <c:v>216905.1846514708</c:v>
                </c:pt>
                <c:pt idx="224">
                  <c:v>216905.1846514708</c:v>
                </c:pt>
                <c:pt idx="225">
                  <c:v>216905.1846514708</c:v>
                </c:pt>
                <c:pt idx="226">
                  <c:v>216905.1846514708</c:v>
                </c:pt>
                <c:pt idx="227">
                  <c:v>216905.1846514708</c:v>
                </c:pt>
                <c:pt idx="228">
                  <c:v>216905.1846514708</c:v>
                </c:pt>
                <c:pt idx="229">
                  <c:v>216905.1846514708</c:v>
                </c:pt>
                <c:pt idx="230">
                  <c:v>216905.1846514708</c:v>
                </c:pt>
                <c:pt idx="231">
                  <c:v>332560.19086908747</c:v>
                </c:pt>
                <c:pt idx="232">
                  <c:v>332560.19086908747</c:v>
                </c:pt>
                <c:pt idx="233">
                  <c:v>332560.19086908747</c:v>
                </c:pt>
                <c:pt idx="234">
                  <c:v>332560.19086908747</c:v>
                </c:pt>
                <c:pt idx="235">
                  <c:v>332560.19086908747</c:v>
                </c:pt>
                <c:pt idx="236">
                  <c:v>332560.19086908747</c:v>
                </c:pt>
                <c:pt idx="237">
                  <c:v>332560.19086908747</c:v>
                </c:pt>
                <c:pt idx="238">
                  <c:v>332560.19086908747</c:v>
                </c:pt>
                <c:pt idx="239">
                  <c:v>332560.19086908747</c:v>
                </c:pt>
                <c:pt idx="240">
                  <c:v>332560.19086908747</c:v>
                </c:pt>
                <c:pt idx="241">
                  <c:v>332560.19086908747</c:v>
                </c:pt>
                <c:pt idx="242">
                  <c:v>332560.19086908747</c:v>
                </c:pt>
                <c:pt idx="243">
                  <c:v>332560.19086908747</c:v>
                </c:pt>
                <c:pt idx="244">
                  <c:v>332560.19086908747</c:v>
                </c:pt>
                <c:pt idx="245">
                  <c:v>332560.19086908747</c:v>
                </c:pt>
                <c:pt idx="246">
                  <c:v>332560.19086908747</c:v>
                </c:pt>
                <c:pt idx="247">
                  <c:v>332560.19086908747</c:v>
                </c:pt>
                <c:pt idx="248">
                  <c:v>332560.19086908747</c:v>
                </c:pt>
                <c:pt idx="249">
                  <c:v>332560.19086908747</c:v>
                </c:pt>
                <c:pt idx="250">
                  <c:v>332560.19086908747</c:v>
                </c:pt>
                <c:pt idx="251">
                  <c:v>332560.19086908747</c:v>
                </c:pt>
                <c:pt idx="252">
                  <c:v>332560.19086908747</c:v>
                </c:pt>
                <c:pt idx="253">
                  <c:v>332560.19086908747</c:v>
                </c:pt>
                <c:pt idx="254">
                  <c:v>332560.19086908747</c:v>
                </c:pt>
                <c:pt idx="255">
                  <c:v>332560.19086908747</c:v>
                </c:pt>
                <c:pt idx="256">
                  <c:v>332560.19086908747</c:v>
                </c:pt>
                <c:pt idx="257">
                  <c:v>332560.19086908747</c:v>
                </c:pt>
                <c:pt idx="258">
                  <c:v>332560.19086908747</c:v>
                </c:pt>
                <c:pt idx="259">
                  <c:v>332560.19086908747</c:v>
                </c:pt>
                <c:pt idx="260">
                  <c:v>332560.19086908747</c:v>
                </c:pt>
                <c:pt idx="261">
                  <c:v>332560.19086908747</c:v>
                </c:pt>
                <c:pt idx="262">
                  <c:v>332560.19086908747</c:v>
                </c:pt>
                <c:pt idx="263">
                  <c:v>332560.19086908747</c:v>
                </c:pt>
                <c:pt idx="264">
                  <c:v>332560.19086908747</c:v>
                </c:pt>
                <c:pt idx="265">
                  <c:v>332560.19086908747</c:v>
                </c:pt>
                <c:pt idx="266">
                  <c:v>332560.19086908747</c:v>
                </c:pt>
                <c:pt idx="267">
                  <c:v>332560.19086908747</c:v>
                </c:pt>
                <c:pt idx="268">
                  <c:v>332560.19086908747</c:v>
                </c:pt>
                <c:pt idx="269">
                  <c:v>332560.19086908747</c:v>
                </c:pt>
                <c:pt idx="270">
                  <c:v>332560.19086908747</c:v>
                </c:pt>
                <c:pt idx="271">
                  <c:v>398802.35197553964</c:v>
                </c:pt>
                <c:pt idx="272">
                  <c:v>398802.35197553964</c:v>
                </c:pt>
                <c:pt idx="273">
                  <c:v>398802.35197553964</c:v>
                </c:pt>
                <c:pt idx="274">
                  <c:v>398802.35197553964</c:v>
                </c:pt>
                <c:pt idx="275">
                  <c:v>398802.35197553964</c:v>
                </c:pt>
                <c:pt idx="276">
                  <c:v>398802.35197553964</c:v>
                </c:pt>
                <c:pt idx="277">
                  <c:v>398802.35197553964</c:v>
                </c:pt>
                <c:pt idx="278">
                  <c:v>398802.35197553964</c:v>
                </c:pt>
                <c:pt idx="279">
                  <c:v>398802.35197553964</c:v>
                </c:pt>
                <c:pt idx="280">
                  <c:v>398802.35197553964</c:v>
                </c:pt>
                <c:pt idx="281">
                  <c:v>398802.35197553964</c:v>
                </c:pt>
                <c:pt idx="282">
                  <c:v>398802.35197553964</c:v>
                </c:pt>
                <c:pt idx="283">
                  <c:v>398802.35197553964</c:v>
                </c:pt>
                <c:pt idx="284">
                  <c:v>398802.35197553964</c:v>
                </c:pt>
                <c:pt idx="285">
                  <c:v>398802.35197553964</c:v>
                </c:pt>
                <c:pt idx="286">
                  <c:v>398802.35197553964</c:v>
                </c:pt>
                <c:pt idx="287">
                  <c:v>398802.35197553964</c:v>
                </c:pt>
                <c:pt idx="288">
                  <c:v>398802.35197553964</c:v>
                </c:pt>
                <c:pt idx="289">
                  <c:v>398802.35197553964</c:v>
                </c:pt>
                <c:pt idx="290">
                  <c:v>398802.35197553964</c:v>
                </c:pt>
                <c:pt idx="291">
                  <c:v>410404.69775354111</c:v>
                </c:pt>
                <c:pt idx="292">
                  <c:v>410404.69775354111</c:v>
                </c:pt>
                <c:pt idx="293">
                  <c:v>410404.69775354111</c:v>
                </c:pt>
                <c:pt idx="294">
                  <c:v>410404.69775354111</c:v>
                </c:pt>
                <c:pt idx="295">
                  <c:v>410404.69775354111</c:v>
                </c:pt>
                <c:pt idx="296">
                  <c:v>410404.69775354111</c:v>
                </c:pt>
                <c:pt idx="297">
                  <c:v>410404.69775354111</c:v>
                </c:pt>
                <c:pt idx="298">
                  <c:v>410404.69775354111</c:v>
                </c:pt>
                <c:pt idx="299">
                  <c:v>410404.69775354111</c:v>
                </c:pt>
                <c:pt idx="300">
                  <c:v>489245.57523146557</c:v>
                </c:pt>
                <c:pt idx="301">
                  <c:v>489245.57523146557</c:v>
                </c:pt>
                <c:pt idx="302">
                  <c:v>489245.57523146557</c:v>
                </c:pt>
                <c:pt idx="303">
                  <c:v>489245.57523146557</c:v>
                </c:pt>
                <c:pt idx="304">
                  <c:v>489245.57523146557</c:v>
                </c:pt>
                <c:pt idx="305">
                  <c:v>489245.57523146557</c:v>
                </c:pt>
                <c:pt idx="306">
                  <c:v>489245.57523146557</c:v>
                </c:pt>
                <c:pt idx="307">
                  <c:v>489245.57523146557</c:v>
                </c:pt>
                <c:pt idx="308">
                  <c:v>489245.57523146557</c:v>
                </c:pt>
                <c:pt idx="309">
                  <c:v>489245.57523146557</c:v>
                </c:pt>
                <c:pt idx="310">
                  <c:v>489245.57523146557</c:v>
                </c:pt>
                <c:pt idx="311">
                  <c:v>489245.57523146557</c:v>
                </c:pt>
                <c:pt idx="312">
                  <c:v>489245.57523146557</c:v>
                </c:pt>
                <c:pt idx="313">
                  <c:v>489245.57523146557</c:v>
                </c:pt>
                <c:pt idx="314">
                  <c:v>489245.57523146557</c:v>
                </c:pt>
                <c:pt idx="315">
                  <c:v>489245.57523146557</c:v>
                </c:pt>
                <c:pt idx="316">
                  <c:v>489245.57523146557</c:v>
                </c:pt>
                <c:pt idx="317">
                  <c:v>489245.57523146557</c:v>
                </c:pt>
                <c:pt idx="318">
                  <c:v>489245.57523146557</c:v>
                </c:pt>
                <c:pt idx="319">
                  <c:v>489245.57523146557</c:v>
                </c:pt>
                <c:pt idx="320">
                  <c:v>489245.57523146557</c:v>
                </c:pt>
                <c:pt idx="321">
                  <c:v>489245.57523146557</c:v>
                </c:pt>
                <c:pt idx="322">
                  <c:v>489245.57523146557</c:v>
                </c:pt>
                <c:pt idx="323">
                  <c:v>489245.57523146557</c:v>
                </c:pt>
                <c:pt idx="324">
                  <c:v>489245.57523146557</c:v>
                </c:pt>
                <c:pt idx="325">
                  <c:v>489245.57523146557</c:v>
                </c:pt>
                <c:pt idx="326">
                  <c:v>489245.57523146557</c:v>
                </c:pt>
                <c:pt idx="327">
                  <c:v>489245.57523146557</c:v>
                </c:pt>
                <c:pt idx="328">
                  <c:v>489245.57523146557</c:v>
                </c:pt>
                <c:pt idx="329">
                  <c:v>489245.57523146557</c:v>
                </c:pt>
                <c:pt idx="330">
                  <c:v>489245.57523146557</c:v>
                </c:pt>
                <c:pt idx="331">
                  <c:v>489245.57523146557</c:v>
                </c:pt>
                <c:pt idx="332">
                  <c:v>489245.57523146557</c:v>
                </c:pt>
                <c:pt idx="333">
                  <c:v>489245.57523146557</c:v>
                </c:pt>
                <c:pt idx="334">
                  <c:v>489245.57523146557</c:v>
                </c:pt>
                <c:pt idx="335">
                  <c:v>489245.57523146557</c:v>
                </c:pt>
                <c:pt idx="336">
                  <c:v>489245.57523146557</c:v>
                </c:pt>
                <c:pt idx="337">
                  <c:v>489245.57523146557</c:v>
                </c:pt>
                <c:pt idx="338">
                  <c:v>489245.57523146557</c:v>
                </c:pt>
                <c:pt idx="339">
                  <c:v>489245.57523146557</c:v>
                </c:pt>
                <c:pt idx="340">
                  <c:v>489245.57523146557</c:v>
                </c:pt>
                <c:pt idx="341">
                  <c:v>489245.57523146557</c:v>
                </c:pt>
                <c:pt idx="342">
                  <c:v>489245.57523146557</c:v>
                </c:pt>
                <c:pt idx="343">
                  <c:v>489245.57523146557</c:v>
                </c:pt>
                <c:pt idx="344">
                  <c:v>489245.57523146557</c:v>
                </c:pt>
                <c:pt idx="345">
                  <c:v>489245.57523146557</c:v>
                </c:pt>
                <c:pt idx="346">
                  <c:v>489245.57523146557</c:v>
                </c:pt>
                <c:pt idx="347">
                  <c:v>489245.57523146557</c:v>
                </c:pt>
                <c:pt idx="348">
                  <c:v>489245.57523146557</c:v>
                </c:pt>
                <c:pt idx="349">
                  <c:v>489245.57523146557</c:v>
                </c:pt>
                <c:pt idx="350">
                  <c:v>489245.57523146557</c:v>
                </c:pt>
                <c:pt idx="351">
                  <c:v>489245.57523146557</c:v>
                </c:pt>
                <c:pt idx="352">
                  <c:v>489245.57523146557</c:v>
                </c:pt>
                <c:pt idx="353">
                  <c:v>489245.57523146557</c:v>
                </c:pt>
                <c:pt idx="354">
                  <c:v>489245.57523146557</c:v>
                </c:pt>
                <c:pt idx="355">
                  <c:v>489245.57523146557</c:v>
                </c:pt>
                <c:pt idx="356">
                  <c:v>489245.57523146557</c:v>
                </c:pt>
                <c:pt idx="357">
                  <c:v>503469.74475873285</c:v>
                </c:pt>
                <c:pt idx="358">
                  <c:v>503469.74475873285</c:v>
                </c:pt>
                <c:pt idx="359">
                  <c:v>503469.74475873285</c:v>
                </c:pt>
                <c:pt idx="360">
                  <c:v>503469.74475873285</c:v>
                </c:pt>
                <c:pt idx="361">
                  <c:v>503469.74475873285</c:v>
                </c:pt>
                <c:pt idx="362">
                  <c:v>503469.74475873285</c:v>
                </c:pt>
                <c:pt idx="363">
                  <c:v>503469.74475873285</c:v>
                </c:pt>
                <c:pt idx="364">
                  <c:v>503469.74475873285</c:v>
                </c:pt>
                <c:pt idx="365">
                  <c:v>503469.74475873285</c:v>
                </c:pt>
                <c:pt idx="366">
                  <c:v>503469.74475873285</c:v>
                </c:pt>
                <c:pt idx="367">
                  <c:v>503469.74475873285</c:v>
                </c:pt>
                <c:pt idx="368">
                  <c:v>503469.74475873285</c:v>
                </c:pt>
                <c:pt idx="369">
                  <c:v>503469.74475873285</c:v>
                </c:pt>
                <c:pt idx="370">
                  <c:v>503469.74475873285</c:v>
                </c:pt>
                <c:pt idx="371">
                  <c:v>526750.06584596436</c:v>
                </c:pt>
                <c:pt idx="372">
                  <c:v>526750.06584596436</c:v>
                </c:pt>
                <c:pt idx="373">
                  <c:v>526750.06584596436</c:v>
                </c:pt>
                <c:pt idx="374">
                  <c:v>526750.06584596436</c:v>
                </c:pt>
                <c:pt idx="375">
                  <c:v>526750.06584596436</c:v>
                </c:pt>
                <c:pt idx="376">
                  <c:v>526750.06584596436</c:v>
                </c:pt>
                <c:pt idx="377">
                  <c:v>526750.06584596436</c:v>
                </c:pt>
                <c:pt idx="378">
                  <c:v>526750.06584596436</c:v>
                </c:pt>
                <c:pt idx="379">
                  <c:v>526750.06584596436</c:v>
                </c:pt>
                <c:pt idx="380">
                  <c:v>526750.06584596436</c:v>
                </c:pt>
                <c:pt idx="381">
                  <c:v>526750.06584596436</c:v>
                </c:pt>
                <c:pt idx="382">
                  <c:v>526750.06584596436</c:v>
                </c:pt>
                <c:pt idx="383">
                  <c:v>526750.06584596436</c:v>
                </c:pt>
                <c:pt idx="384">
                  <c:v>526750.06584596436</c:v>
                </c:pt>
                <c:pt idx="385">
                  <c:v>526750.06584596436</c:v>
                </c:pt>
                <c:pt idx="386">
                  <c:v>526750.06584596436</c:v>
                </c:pt>
                <c:pt idx="387">
                  <c:v>526750.06584596436</c:v>
                </c:pt>
                <c:pt idx="388">
                  <c:v>526750.06584596436</c:v>
                </c:pt>
                <c:pt idx="389">
                  <c:v>526750.06584596436</c:v>
                </c:pt>
                <c:pt idx="390">
                  <c:v>526750.06584596436</c:v>
                </c:pt>
                <c:pt idx="391">
                  <c:v>526750.06584596436</c:v>
                </c:pt>
                <c:pt idx="392">
                  <c:v>526750.06584596436</c:v>
                </c:pt>
                <c:pt idx="393">
                  <c:v>526750.06584596436</c:v>
                </c:pt>
                <c:pt idx="394">
                  <c:v>526750.06584596436</c:v>
                </c:pt>
                <c:pt idx="395">
                  <c:v>526750.06584596436</c:v>
                </c:pt>
                <c:pt idx="396">
                  <c:v>526750.06584596436</c:v>
                </c:pt>
                <c:pt idx="397">
                  <c:v>526750.06584596436</c:v>
                </c:pt>
                <c:pt idx="398">
                  <c:v>526750.06584596436</c:v>
                </c:pt>
                <c:pt idx="399">
                  <c:v>526750.06584596436</c:v>
                </c:pt>
                <c:pt idx="400">
                  <c:v>526750.06584596436</c:v>
                </c:pt>
                <c:pt idx="401">
                  <c:v>544674.26474719564</c:v>
                </c:pt>
                <c:pt idx="402">
                  <c:v>544674.26474719564</c:v>
                </c:pt>
                <c:pt idx="403">
                  <c:v>544674.26474719564</c:v>
                </c:pt>
                <c:pt idx="404">
                  <c:v>544674.26474719564</c:v>
                </c:pt>
                <c:pt idx="405">
                  <c:v>544674.26474719564</c:v>
                </c:pt>
                <c:pt idx="406">
                  <c:v>544674.26474719564</c:v>
                </c:pt>
                <c:pt idx="407">
                  <c:v>544674.26474719564</c:v>
                </c:pt>
                <c:pt idx="408">
                  <c:v>544674.26474719564</c:v>
                </c:pt>
                <c:pt idx="409">
                  <c:v>544674.26474719564</c:v>
                </c:pt>
                <c:pt idx="410">
                  <c:v>544674.26474719564</c:v>
                </c:pt>
                <c:pt idx="411">
                  <c:v>544674.26474719564</c:v>
                </c:pt>
                <c:pt idx="412">
                  <c:v>544674.26474719564</c:v>
                </c:pt>
                <c:pt idx="413">
                  <c:v>544674.26474719564</c:v>
                </c:pt>
                <c:pt idx="414">
                  <c:v>544674.26474719564</c:v>
                </c:pt>
                <c:pt idx="415">
                  <c:v>544674.26474719564</c:v>
                </c:pt>
                <c:pt idx="416">
                  <c:v>544674.26474719564</c:v>
                </c:pt>
                <c:pt idx="417">
                  <c:v>544674.26474719564</c:v>
                </c:pt>
                <c:pt idx="418">
                  <c:v>548644.62121483404</c:v>
                </c:pt>
                <c:pt idx="419">
                  <c:v>548644.62121483404</c:v>
                </c:pt>
                <c:pt idx="420">
                  <c:v>548644.62121483404</c:v>
                </c:pt>
                <c:pt idx="421">
                  <c:v>548644.62121483404</c:v>
                </c:pt>
                <c:pt idx="422">
                  <c:v>548644.62121483404</c:v>
                </c:pt>
                <c:pt idx="423">
                  <c:v>548644.62121483404</c:v>
                </c:pt>
                <c:pt idx="424">
                  <c:v>548644.62121483404</c:v>
                </c:pt>
                <c:pt idx="425">
                  <c:v>548644.62121483404</c:v>
                </c:pt>
                <c:pt idx="426">
                  <c:v>548644.62121483404</c:v>
                </c:pt>
                <c:pt idx="427">
                  <c:v>548644.62121483404</c:v>
                </c:pt>
                <c:pt idx="428">
                  <c:v>548644.62121483404</c:v>
                </c:pt>
                <c:pt idx="429">
                  <c:v>548644.62121483404</c:v>
                </c:pt>
                <c:pt idx="430">
                  <c:v>592170.38604639668</c:v>
                </c:pt>
                <c:pt idx="431">
                  <c:v>592170.38604639668</c:v>
                </c:pt>
                <c:pt idx="432">
                  <c:v>592170.38604639668</c:v>
                </c:pt>
                <c:pt idx="433">
                  <c:v>592170.38604639668</c:v>
                </c:pt>
                <c:pt idx="434">
                  <c:v>592170.38604639668</c:v>
                </c:pt>
                <c:pt idx="435">
                  <c:v>592170.38604639668</c:v>
                </c:pt>
                <c:pt idx="436">
                  <c:v>592170.38604639668</c:v>
                </c:pt>
                <c:pt idx="437">
                  <c:v>592170.38604639668</c:v>
                </c:pt>
                <c:pt idx="438">
                  <c:v>592170.38604639668</c:v>
                </c:pt>
                <c:pt idx="439">
                  <c:v>592170.38604639668</c:v>
                </c:pt>
                <c:pt idx="440">
                  <c:v>592170.38604639668</c:v>
                </c:pt>
                <c:pt idx="441">
                  <c:v>592170.38604639668</c:v>
                </c:pt>
                <c:pt idx="442">
                  <c:v>592170.38604639668</c:v>
                </c:pt>
                <c:pt idx="443">
                  <c:v>592170.38604639668</c:v>
                </c:pt>
                <c:pt idx="444">
                  <c:v>592170.38604639668</c:v>
                </c:pt>
                <c:pt idx="445">
                  <c:v>592170.38604639668</c:v>
                </c:pt>
                <c:pt idx="446">
                  <c:v>592170.38604639668</c:v>
                </c:pt>
                <c:pt idx="447">
                  <c:v>592170.38604639668</c:v>
                </c:pt>
                <c:pt idx="448">
                  <c:v>592170.38604639668</c:v>
                </c:pt>
                <c:pt idx="449">
                  <c:v>592170.38604639668</c:v>
                </c:pt>
                <c:pt idx="450">
                  <c:v>592170.38604639668</c:v>
                </c:pt>
                <c:pt idx="451">
                  <c:v>592170.38604639668</c:v>
                </c:pt>
                <c:pt idx="452">
                  <c:v>592170.38604639668</c:v>
                </c:pt>
                <c:pt idx="453">
                  <c:v>592170.38604639668</c:v>
                </c:pt>
                <c:pt idx="454">
                  <c:v>592170.38604639668</c:v>
                </c:pt>
                <c:pt idx="455">
                  <c:v>592170.38604639668</c:v>
                </c:pt>
                <c:pt idx="456">
                  <c:v>592170.38604639668</c:v>
                </c:pt>
                <c:pt idx="457">
                  <c:v>592170.38604639668</c:v>
                </c:pt>
                <c:pt idx="458">
                  <c:v>592170.38604639668</c:v>
                </c:pt>
                <c:pt idx="459">
                  <c:v>592170.38604639668</c:v>
                </c:pt>
                <c:pt idx="460">
                  <c:v>592170.38604639668</c:v>
                </c:pt>
                <c:pt idx="461">
                  <c:v>592170.38604639668</c:v>
                </c:pt>
                <c:pt idx="462">
                  <c:v>592170.38604639668</c:v>
                </c:pt>
                <c:pt idx="463">
                  <c:v>592170.38604639668</c:v>
                </c:pt>
                <c:pt idx="464">
                  <c:v>592170.38604639668</c:v>
                </c:pt>
                <c:pt idx="465">
                  <c:v>592170.38604639668</c:v>
                </c:pt>
                <c:pt idx="466">
                  <c:v>592170.38604639668</c:v>
                </c:pt>
                <c:pt idx="467">
                  <c:v>592170.38604639668</c:v>
                </c:pt>
                <c:pt idx="468">
                  <c:v>592170.38604639668</c:v>
                </c:pt>
                <c:pt idx="469">
                  <c:v>592170.38604639668</c:v>
                </c:pt>
                <c:pt idx="470">
                  <c:v>592170.38604639668</c:v>
                </c:pt>
                <c:pt idx="471">
                  <c:v>592170.38604639668</c:v>
                </c:pt>
                <c:pt idx="472">
                  <c:v>592170.38604639668</c:v>
                </c:pt>
                <c:pt idx="473">
                  <c:v>592170.38604639668</c:v>
                </c:pt>
                <c:pt idx="474">
                  <c:v>592170.38604639668</c:v>
                </c:pt>
                <c:pt idx="475">
                  <c:v>592170.38604639668</c:v>
                </c:pt>
                <c:pt idx="476">
                  <c:v>592170.38604639668</c:v>
                </c:pt>
                <c:pt idx="477">
                  <c:v>592170.38604639668</c:v>
                </c:pt>
                <c:pt idx="478">
                  <c:v>592170.38604639668</c:v>
                </c:pt>
                <c:pt idx="479">
                  <c:v>592170.38604639668</c:v>
                </c:pt>
                <c:pt idx="480">
                  <c:v>592170.38604639668</c:v>
                </c:pt>
                <c:pt idx="481">
                  <c:v>592170.38604639668</c:v>
                </c:pt>
                <c:pt idx="482">
                  <c:v>592170.38604639668</c:v>
                </c:pt>
                <c:pt idx="483">
                  <c:v>592170.38604639668</c:v>
                </c:pt>
                <c:pt idx="484">
                  <c:v>592170.38604639668</c:v>
                </c:pt>
                <c:pt idx="485">
                  <c:v>592170.38604639668</c:v>
                </c:pt>
                <c:pt idx="486">
                  <c:v>592170.38604639668</c:v>
                </c:pt>
                <c:pt idx="487">
                  <c:v>592170.38604639668</c:v>
                </c:pt>
                <c:pt idx="488">
                  <c:v>592170.38604639668</c:v>
                </c:pt>
                <c:pt idx="489">
                  <c:v>592170.38604639668</c:v>
                </c:pt>
                <c:pt idx="490">
                  <c:v>592170.38604639668</c:v>
                </c:pt>
                <c:pt idx="491">
                  <c:v>592170.38604639668</c:v>
                </c:pt>
                <c:pt idx="492">
                  <c:v>592170.38604639668</c:v>
                </c:pt>
                <c:pt idx="493">
                  <c:v>592170.38604639668</c:v>
                </c:pt>
                <c:pt idx="494">
                  <c:v>592170.38604639668</c:v>
                </c:pt>
                <c:pt idx="495">
                  <c:v>592170.38604639668</c:v>
                </c:pt>
                <c:pt idx="496">
                  <c:v>592170.38604639668</c:v>
                </c:pt>
                <c:pt idx="497">
                  <c:v>592170.38604639668</c:v>
                </c:pt>
                <c:pt idx="498">
                  <c:v>592170.38604639668</c:v>
                </c:pt>
                <c:pt idx="499">
                  <c:v>592170.38604639668</c:v>
                </c:pt>
                <c:pt idx="500">
                  <c:v>592170.38604639668</c:v>
                </c:pt>
                <c:pt idx="501">
                  <c:v>592170.38604639668</c:v>
                </c:pt>
                <c:pt idx="502">
                  <c:v>592170.38604639668</c:v>
                </c:pt>
                <c:pt idx="503">
                  <c:v>592170.38604639668</c:v>
                </c:pt>
                <c:pt idx="504">
                  <c:v>592170.38604639668</c:v>
                </c:pt>
                <c:pt idx="505">
                  <c:v>592170.38604639668</c:v>
                </c:pt>
                <c:pt idx="506">
                  <c:v>592170.38604639668</c:v>
                </c:pt>
                <c:pt idx="507">
                  <c:v>592170.38604639668</c:v>
                </c:pt>
                <c:pt idx="508">
                  <c:v>592170.38604639668</c:v>
                </c:pt>
                <c:pt idx="509">
                  <c:v>592170.38604639668</c:v>
                </c:pt>
                <c:pt idx="510">
                  <c:v>592170.38604639668</c:v>
                </c:pt>
                <c:pt idx="511">
                  <c:v>592170.38604639668</c:v>
                </c:pt>
                <c:pt idx="512">
                  <c:v>592170.38604639668</c:v>
                </c:pt>
                <c:pt idx="513">
                  <c:v>592170.38604639668</c:v>
                </c:pt>
                <c:pt idx="514">
                  <c:v>592170.38604639668</c:v>
                </c:pt>
                <c:pt idx="515">
                  <c:v>592170.38604639668</c:v>
                </c:pt>
                <c:pt idx="516">
                  <c:v>592170.38604639668</c:v>
                </c:pt>
                <c:pt idx="517">
                  <c:v>592170.38604639668</c:v>
                </c:pt>
                <c:pt idx="518">
                  <c:v>610771.76013493841</c:v>
                </c:pt>
                <c:pt idx="519">
                  <c:v>610771.76013493841</c:v>
                </c:pt>
                <c:pt idx="520">
                  <c:v>610771.76013493841</c:v>
                </c:pt>
                <c:pt idx="521">
                  <c:v>610771.76013493841</c:v>
                </c:pt>
                <c:pt idx="522">
                  <c:v>610771.76013493841</c:v>
                </c:pt>
                <c:pt idx="523">
                  <c:v>610771.76013493841</c:v>
                </c:pt>
                <c:pt idx="524">
                  <c:v>610771.76013493841</c:v>
                </c:pt>
                <c:pt idx="525">
                  <c:v>610771.76013493841</c:v>
                </c:pt>
                <c:pt idx="526">
                  <c:v>610771.76013493841</c:v>
                </c:pt>
                <c:pt idx="527">
                  <c:v>610771.76013493841</c:v>
                </c:pt>
                <c:pt idx="528">
                  <c:v>610771.76013493841</c:v>
                </c:pt>
                <c:pt idx="529">
                  <c:v>610771.76013493841</c:v>
                </c:pt>
                <c:pt idx="530">
                  <c:v>610771.76013493841</c:v>
                </c:pt>
                <c:pt idx="531">
                  <c:v>610771.76013493841</c:v>
                </c:pt>
                <c:pt idx="532">
                  <c:v>610771.76013493841</c:v>
                </c:pt>
                <c:pt idx="533">
                  <c:v>610771.76013493841</c:v>
                </c:pt>
                <c:pt idx="534">
                  <c:v>610771.76013493841</c:v>
                </c:pt>
                <c:pt idx="535">
                  <c:v>610771.76013493841</c:v>
                </c:pt>
                <c:pt idx="536">
                  <c:v>610771.76013493841</c:v>
                </c:pt>
                <c:pt idx="537">
                  <c:v>610771.76013493841</c:v>
                </c:pt>
                <c:pt idx="538">
                  <c:v>610771.76013493841</c:v>
                </c:pt>
                <c:pt idx="539">
                  <c:v>610771.76013493841</c:v>
                </c:pt>
                <c:pt idx="540">
                  <c:v>610771.76013493841</c:v>
                </c:pt>
                <c:pt idx="541">
                  <c:v>610771.76013493841</c:v>
                </c:pt>
                <c:pt idx="542">
                  <c:v>627396.29463028361</c:v>
                </c:pt>
                <c:pt idx="543">
                  <c:v>627396.29463028361</c:v>
                </c:pt>
                <c:pt idx="544">
                  <c:v>627396.29463028361</c:v>
                </c:pt>
                <c:pt idx="545">
                  <c:v>627396.29463028361</c:v>
                </c:pt>
                <c:pt idx="546">
                  <c:v>627396.29463028361</c:v>
                </c:pt>
                <c:pt idx="547">
                  <c:v>627396.29463028361</c:v>
                </c:pt>
                <c:pt idx="548">
                  <c:v>627396.29463028361</c:v>
                </c:pt>
                <c:pt idx="549">
                  <c:v>627396.29463028361</c:v>
                </c:pt>
                <c:pt idx="550">
                  <c:v>627396.29463028361</c:v>
                </c:pt>
                <c:pt idx="551">
                  <c:v>627396.29463028361</c:v>
                </c:pt>
                <c:pt idx="552">
                  <c:v>627396.29463028361</c:v>
                </c:pt>
                <c:pt idx="553">
                  <c:v>627396.29463028361</c:v>
                </c:pt>
                <c:pt idx="554">
                  <c:v>627396.29463028361</c:v>
                </c:pt>
                <c:pt idx="555">
                  <c:v>627396.29463028361</c:v>
                </c:pt>
                <c:pt idx="556">
                  <c:v>627396.29463028361</c:v>
                </c:pt>
                <c:pt idx="557">
                  <c:v>627396.29463028361</c:v>
                </c:pt>
                <c:pt idx="558">
                  <c:v>627396.29463028361</c:v>
                </c:pt>
                <c:pt idx="559">
                  <c:v>627396.29463028361</c:v>
                </c:pt>
                <c:pt idx="560">
                  <c:v>627396.29463028361</c:v>
                </c:pt>
                <c:pt idx="561">
                  <c:v>627396.29463028361</c:v>
                </c:pt>
                <c:pt idx="562">
                  <c:v>627396.29463028361</c:v>
                </c:pt>
                <c:pt idx="563">
                  <c:v>638604.979002145</c:v>
                </c:pt>
                <c:pt idx="564">
                  <c:v>638604.979002145</c:v>
                </c:pt>
                <c:pt idx="565">
                  <c:v>638604.979002145</c:v>
                </c:pt>
                <c:pt idx="566">
                  <c:v>638604.979002145</c:v>
                </c:pt>
                <c:pt idx="567">
                  <c:v>638604.979002145</c:v>
                </c:pt>
                <c:pt idx="568">
                  <c:v>638604.979002145</c:v>
                </c:pt>
                <c:pt idx="569">
                  <c:v>638604.979002145</c:v>
                </c:pt>
                <c:pt idx="570">
                  <c:v>638604.979002145</c:v>
                </c:pt>
                <c:pt idx="571">
                  <c:v>638604.979002145</c:v>
                </c:pt>
                <c:pt idx="572">
                  <c:v>638604.979002145</c:v>
                </c:pt>
                <c:pt idx="573">
                  <c:v>638604.979002145</c:v>
                </c:pt>
                <c:pt idx="574">
                  <c:v>638604.979002145</c:v>
                </c:pt>
                <c:pt idx="575">
                  <c:v>638604.979002145</c:v>
                </c:pt>
                <c:pt idx="576">
                  <c:v>638604.979002145</c:v>
                </c:pt>
                <c:pt idx="577">
                  <c:v>638604.979002145</c:v>
                </c:pt>
                <c:pt idx="578">
                  <c:v>638604.979002145</c:v>
                </c:pt>
                <c:pt idx="579">
                  <c:v>638604.979002145</c:v>
                </c:pt>
                <c:pt idx="580">
                  <c:v>638604.979002145</c:v>
                </c:pt>
                <c:pt idx="581">
                  <c:v>638604.979002145</c:v>
                </c:pt>
                <c:pt idx="582">
                  <c:v>638604.979002145</c:v>
                </c:pt>
                <c:pt idx="583">
                  <c:v>638604.979002145</c:v>
                </c:pt>
                <c:pt idx="584">
                  <c:v>638604.979002145</c:v>
                </c:pt>
                <c:pt idx="585">
                  <c:v>638604.979002145</c:v>
                </c:pt>
                <c:pt idx="586">
                  <c:v>638604.979002145</c:v>
                </c:pt>
                <c:pt idx="587">
                  <c:v>638604.979002145</c:v>
                </c:pt>
                <c:pt idx="588">
                  <c:v>638604.979002145</c:v>
                </c:pt>
                <c:pt idx="589">
                  <c:v>638604.979002145</c:v>
                </c:pt>
                <c:pt idx="590">
                  <c:v>638604.979002145</c:v>
                </c:pt>
                <c:pt idx="591">
                  <c:v>638604.979002145</c:v>
                </c:pt>
                <c:pt idx="592">
                  <c:v>638604.979002145</c:v>
                </c:pt>
                <c:pt idx="593">
                  <c:v>638604.979002145</c:v>
                </c:pt>
                <c:pt idx="594">
                  <c:v>638604.979002145</c:v>
                </c:pt>
                <c:pt idx="595">
                  <c:v>638604.979002145</c:v>
                </c:pt>
                <c:pt idx="596">
                  <c:v>638604.979002145</c:v>
                </c:pt>
                <c:pt idx="597">
                  <c:v>638604.979002145</c:v>
                </c:pt>
                <c:pt idx="598">
                  <c:v>638604.979002145</c:v>
                </c:pt>
                <c:pt idx="599">
                  <c:v>638604.979002145</c:v>
                </c:pt>
                <c:pt idx="600">
                  <c:v>638604.979002145</c:v>
                </c:pt>
                <c:pt idx="601">
                  <c:v>638604.979002145</c:v>
                </c:pt>
                <c:pt idx="602">
                  <c:v>638604.979002145</c:v>
                </c:pt>
                <c:pt idx="603">
                  <c:v>638604.979002145</c:v>
                </c:pt>
                <c:pt idx="604">
                  <c:v>638604.979002145</c:v>
                </c:pt>
                <c:pt idx="605">
                  <c:v>638604.979002145</c:v>
                </c:pt>
                <c:pt idx="606">
                  <c:v>638604.979002145</c:v>
                </c:pt>
                <c:pt idx="607">
                  <c:v>638604.979002145</c:v>
                </c:pt>
                <c:pt idx="608">
                  <c:v>638604.979002145</c:v>
                </c:pt>
                <c:pt idx="609">
                  <c:v>638604.979002145</c:v>
                </c:pt>
                <c:pt idx="610">
                  <c:v>638604.979002145</c:v>
                </c:pt>
                <c:pt idx="611">
                  <c:v>638604.979002145</c:v>
                </c:pt>
                <c:pt idx="612">
                  <c:v>638604.979002145</c:v>
                </c:pt>
                <c:pt idx="613">
                  <c:v>638604.979002145</c:v>
                </c:pt>
                <c:pt idx="614">
                  <c:v>654475.54524770135</c:v>
                </c:pt>
                <c:pt idx="615">
                  <c:v>654475.54524770135</c:v>
                </c:pt>
                <c:pt idx="616">
                  <c:v>654475.54524770135</c:v>
                </c:pt>
                <c:pt idx="617">
                  <c:v>654475.54524770135</c:v>
                </c:pt>
                <c:pt idx="618">
                  <c:v>654475.54524770135</c:v>
                </c:pt>
                <c:pt idx="619">
                  <c:v>654475.54524770135</c:v>
                </c:pt>
                <c:pt idx="620">
                  <c:v>654475.54524770135</c:v>
                </c:pt>
                <c:pt idx="621">
                  <c:v>654475.54524770135</c:v>
                </c:pt>
                <c:pt idx="622">
                  <c:v>654475.54524770135</c:v>
                </c:pt>
                <c:pt idx="623">
                  <c:v>654475.54524770135</c:v>
                </c:pt>
                <c:pt idx="624">
                  <c:v>654475.54524770135</c:v>
                </c:pt>
                <c:pt idx="625">
                  <c:v>654475.54524770135</c:v>
                </c:pt>
                <c:pt idx="626">
                  <c:v>654475.54524770135</c:v>
                </c:pt>
                <c:pt idx="627">
                  <c:v>654475.54524770135</c:v>
                </c:pt>
                <c:pt idx="628">
                  <c:v>654475.54524770135</c:v>
                </c:pt>
                <c:pt idx="629">
                  <c:v>654475.54524770135</c:v>
                </c:pt>
                <c:pt idx="630">
                  <c:v>654475.54524770135</c:v>
                </c:pt>
                <c:pt idx="631">
                  <c:v>654475.54524770135</c:v>
                </c:pt>
                <c:pt idx="632">
                  <c:v>654475.54524770135</c:v>
                </c:pt>
                <c:pt idx="633">
                  <c:v>654475.54524770135</c:v>
                </c:pt>
                <c:pt idx="634">
                  <c:v>654475.54524770135</c:v>
                </c:pt>
                <c:pt idx="635">
                  <c:v>654475.54524770135</c:v>
                </c:pt>
                <c:pt idx="636">
                  <c:v>654475.54524770135</c:v>
                </c:pt>
                <c:pt idx="637">
                  <c:v>654475.54524770135</c:v>
                </c:pt>
                <c:pt idx="638">
                  <c:v>656113.79724724265</c:v>
                </c:pt>
                <c:pt idx="639">
                  <c:v>656113.79724724265</c:v>
                </c:pt>
                <c:pt idx="640">
                  <c:v>656113.79724724265</c:v>
                </c:pt>
                <c:pt idx="641">
                  <c:v>656113.79724724265</c:v>
                </c:pt>
                <c:pt idx="642">
                  <c:v>656113.79724724265</c:v>
                </c:pt>
                <c:pt idx="643">
                  <c:v>656113.79724724265</c:v>
                </c:pt>
                <c:pt idx="644">
                  <c:v>656113.79724724265</c:v>
                </c:pt>
                <c:pt idx="645">
                  <c:v>656113.79724724265</c:v>
                </c:pt>
                <c:pt idx="646">
                  <c:v>656113.79724724265</c:v>
                </c:pt>
                <c:pt idx="647">
                  <c:v>656113.79724724265</c:v>
                </c:pt>
                <c:pt idx="648">
                  <c:v>656113.79724724265</c:v>
                </c:pt>
                <c:pt idx="649">
                  <c:v>776097.52755739726</c:v>
                </c:pt>
                <c:pt idx="650">
                  <c:v>776097.52755739726</c:v>
                </c:pt>
                <c:pt idx="651">
                  <c:v>776097.52755739726</c:v>
                </c:pt>
                <c:pt idx="652">
                  <c:v>776097.52755739726</c:v>
                </c:pt>
                <c:pt idx="653">
                  <c:v>776097.52755739726</c:v>
                </c:pt>
                <c:pt idx="654">
                  <c:v>776097.52755739726</c:v>
                </c:pt>
                <c:pt idx="655">
                  <c:v>776097.52755739726</c:v>
                </c:pt>
                <c:pt idx="656">
                  <c:v>776097.52755739726</c:v>
                </c:pt>
                <c:pt idx="657">
                  <c:v>776097.52755739726</c:v>
                </c:pt>
                <c:pt idx="658">
                  <c:v>776097.52755739726</c:v>
                </c:pt>
                <c:pt idx="659">
                  <c:v>776097.52755739726</c:v>
                </c:pt>
                <c:pt idx="660">
                  <c:v>776097.52755739726</c:v>
                </c:pt>
                <c:pt idx="661">
                  <c:v>776097.52755739726</c:v>
                </c:pt>
                <c:pt idx="662">
                  <c:v>776097.52755739726</c:v>
                </c:pt>
                <c:pt idx="663">
                  <c:v>776097.52755739726</c:v>
                </c:pt>
                <c:pt idx="664">
                  <c:v>776097.52755739726</c:v>
                </c:pt>
                <c:pt idx="665">
                  <c:v>776097.52755739726</c:v>
                </c:pt>
                <c:pt idx="666">
                  <c:v>776097.52755739726</c:v>
                </c:pt>
                <c:pt idx="667">
                  <c:v>776097.52755739726</c:v>
                </c:pt>
                <c:pt idx="668">
                  <c:v>776097.52755739726</c:v>
                </c:pt>
                <c:pt idx="669">
                  <c:v>776097.52755739726</c:v>
                </c:pt>
                <c:pt idx="670">
                  <c:v>776097.52755739726</c:v>
                </c:pt>
                <c:pt idx="671">
                  <c:v>776097.52755739726</c:v>
                </c:pt>
                <c:pt idx="672">
                  <c:v>776097.52755739726</c:v>
                </c:pt>
                <c:pt idx="673">
                  <c:v>776097.52755739726</c:v>
                </c:pt>
                <c:pt idx="674">
                  <c:v>776097.52755739726</c:v>
                </c:pt>
                <c:pt idx="675">
                  <c:v>776097.52755739726</c:v>
                </c:pt>
                <c:pt idx="676">
                  <c:v>776097.52755739726</c:v>
                </c:pt>
                <c:pt idx="677">
                  <c:v>825859.43204346381</c:v>
                </c:pt>
                <c:pt idx="678">
                  <c:v>825859.43204346381</c:v>
                </c:pt>
                <c:pt idx="679">
                  <c:v>825859.43204346381</c:v>
                </c:pt>
                <c:pt idx="680">
                  <c:v>825859.43204346381</c:v>
                </c:pt>
                <c:pt idx="681">
                  <c:v>825859.43204346381</c:v>
                </c:pt>
                <c:pt idx="682">
                  <c:v>825859.43204346381</c:v>
                </c:pt>
                <c:pt idx="683">
                  <c:v>825859.43204346381</c:v>
                </c:pt>
                <c:pt idx="684">
                  <c:v>825859.43204346381</c:v>
                </c:pt>
                <c:pt idx="685">
                  <c:v>825859.43204346381</c:v>
                </c:pt>
                <c:pt idx="686">
                  <c:v>825859.43204346381</c:v>
                </c:pt>
                <c:pt idx="687">
                  <c:v>825859.43204346381</c:v>
                </c:pt>
                <c:pt idx="688">
                  <c:v>825859.43204346381</c:v>
                </c:pt>
                <c:pt idx="689">
                  <c:v>825859.43204346381</c:v>
                </c:pt>
                <c:pt idx="690">
                  <c:v>825859.43204346381</c:v>
                </c:pt>
                <c:pt idx="691">
                  <c:v>825859.43204346381</c:v>
                </c:pt>
                <c:pt idx="692">
                  <c:v>825859.43204346381</c:v>
                </c:pt>
                <c:pt idx="693">
                  <c:v>825859.43204346381</c:v>
                </c:pt>
                <c:pt idx="694">
                  <c:v>825859.43204346381</c:v>
                </c:pt>
                <c:pt idx="695">
                  <c:v>863024.17153305782</c:v>
                </c:pt>
                <c:pt idx="696">
                  <c:v>863024.17153305782</c:v>
                </c:pt>
                <c:pt idx="697">
                  <c:v>863024.17153305782</c:v>
                </c:pt>
                <c:pt idx="698">
                  <c:v>863024.17153305782</c:v>
                </c:pt>
                <c:pt idx="699">
                  <c:v>863024.17153305782</c:v>
                </c:pt>
                <c:pt idx="700">
                  <c:v>863024.17153305782</c:v>
                </c:pt>
                <c:pt idx="701">
                  <c:v>863024.17153305782</c:v>
                </c:pt>
                <c:pt idx="702">
                  <c:v>863024.17153305782</c:v>
                </c:pt>
                <c:pt idx="703">
                  <c:v>863024.17153305782</c:v>
                </c:pt>
                <c:pt idx="704">
                  <c:v>863024.17153305782</c:v>
                </c:pt>
                <c:pt idx="705">
                  <c:v>863024.17153305782</c:v>
                </c:pt>
                <c:pt idx="706">
                  <c:v>863024.17153305782</c:v>
                </c:pt>
                <c:pt idx="707">
                  <c:v>863024.17153305782</c:v>
                </c:pt>
                <c:pt idx="708">
                  <c:v>863024.17153305782</c:v>
                </c:pt>
                <c:pt idx="709">
                  <c:v>863024.17153305782</c:v>
                </c:pt>
                <c:pt idx="710">
                  <c:v>863024.17153305782</c:v>
                </c:pt>
                <c:pt idx="711">
                  <c:v>863024.17153305782</c:v>
                </c:pt>
                <c:pt idx="712">
                  <c:v>863024.17153305782</c:v>
                </c:pt>
                <c:pt idx="713">
                  <c:v>875871.10790446063</c:v>
                </c:pt>
                <c:pt idx="714">
                  <c:v>875871.10790446063</c:v>
                </c:pt>
                <c:pt idx="715">
                  <c:v>875871.10790446063</c:v>
                </c:pt>
                <c:pt idx="716">
                  <c:v>875871.10790446063</c:v>
                </c:pt>
                <c:pt idx="717">
                  <c:v>875871.10790446063</c:v>
                </c:pt>
                <c:pt idx="718">
                  <c:v>875871.10790446063</c:v>
                </c:pt>
                <c:pt idx="719">
                  <c:v>875871.10790446063</c:v>
                </c:pt>
                <c:pt idx="720">
                  <c:v>875871.10790446063</c:v>
                </c:pt>
                <c:pt idx="721">
                  <c:v>875871.10790446063</c:v>
                </c:pt>
                <c:pt idx="722">
                  <c:v>875871.10790446063</c:v>
                </c:pt>
                <c:pt idx="723">
                  <c:v>875871.10790446063</c:v>
                </c:pt>
                <c:pt idx="724">
                  <c:v>875871.10790446063</c:v>
                </c:pt>
                <c:pt idx="725">
                  <c:v>875871.10790446063</c:v>
                </c:pt>
                <c:pt idx="726">
                  <c:v>875871.10790446063</c:v>
                </c:pt>
                <c:pt idx="727">
                  <c:v>875871.10790446063</c:v>
                </c:pt>
                <c:pt idx="728">
                  <c:v>875871.10790446063</c:v>
                </c:pt>
                <c:pt idx="729">
                  <c:v>875871.10790446063</c:v>
                </c:pt>
                <c:pt idx="730">
                  <c:v>875871.10790446063</c:v>
                </c:pt>
                <c:pt idx="731">
                  <c:v>875871.10790446063</c:v>
                </c:pt>
                <c:pt idx="732">
                  <c:v>875871.10790446063</c:v>
                </c:pt>
                <c:pt idx="733">
                  <c:v>875871.10790446063</c:v>
                </c:pt>
                <c:pt idx="734">
                  <c:v>875871.10790446063</c:v>
                </c:pt>
                <c:pt idx="735">
                  <c:v>875871.10790446063</c:v>
                </c:pt>
                <c:pt idx="736">
                  <c:v>875871.10790446063</c:v>
                </c:pt>
                <c:pt idx="737">
                  <c:v>875871.10790446063</c:v>
                </c:pt>
                <c:pt idx="738">
                  <c:v>875871.10790446063</c:v>
                </c:pt>
                <c:pt idx="739">
                  <c:v>875871.10790446063</c:v>
                </c:pt>
                <c:pt idx="740">
                  <c:v>875871.10790446063</c:v>
                </c:pt>
                <c:pt idx="741">
                  <c:v>875871.10790446063</c:v>
                </c:pt>
                <c:pt idx="742">
                  <c:v>875871.10790446063</c:v>
                </c:pt>
                <c:pt idx="743">
                  <c:v>875871.10790446063</c:v>
                </c:pt>
                <c:pt idx="744">
                  <c:v>875871.10790446063</c:v>
                </c:pt>
                <c:pt idx="745">
                  <c:v>875871.10790446063</c:v>
                </c:pt>
                <c:pt idx="746">
                  <c:v>875871.10790446063</c:v>
                </c:pt>
                <c:pt idx="747">
                  <c:v>875871.10790446063</c:v>
                </c:pt>
                <c:pt idx="748">
                  <c:v>875871.10790446063</c:v>
                </c:pt>
                <c:pt idx="749">
                  <c:v>875871.10790446063</c:v>
                </c:pt>
                <c:pt idx="750">
                  <c:v>875871.10790446063</c:v>
                </c:pt>
                <c:pt idx="751">
                  <c:v>966472.95925409195</c:v>
                </c:pt>
                <c:pt idx="752">
                  <c:v>966472.95925409195</c:v>
                </c:pt>
                <c:pt idx="753">
                  <c:v>966472.95925409195</c:v>
                </c:pt>
                <c:pt idx="754">
                  <c:v>966472.95925409195</c:v>
                </c:pt>
                <c:pt idx="755">
                  <c:v>966472.95925409195</c:v>
                </c:pt>
                <c:pt idx="756">
                  <c:v>966472.95925409195</c:v>
                </c:pt>
                <c:pt idx="757">
                  <c:v>966472.95925409195</c:v>
                </c:pt>
                <c:pt idx="758">
                  <c:v>966472.95925409195</c:v>
                </c:pt>
                <c:pt idx="759">
                  <c:v>966472.95925409195</c:v>
                </c:pt>
                <c:pt idx="760">
                  <c:v>966472.95925409195</c:v>
                </c:pt>
                <c:pt idx="761">
                  <c:v>966472.95925409195</c:v>
                </c:pt>
                <c:pt idx="762">
                  <c:v>966472.95925409195</c:v>
                </c:pt>
                <c:pt idx="763">
                  <c:v>966472.95925409195</c:v>
                </c:pt>
                <c:pt idx="764">
                  <c:v>966472.95925409195</c:v>
                </c:pt>
                <c:pt idx="765">
                  <c:v>966472.95925409195</c:v>
                </c:pt>
                <c:pt idx="766">
                  <c:v>966472.95925409195</c:v>
                </c:pt>
                <c:pt idx="767">
                  <c:v>966472.95925409195</c:v>
                </c:pt>
                <c:pt idx="768">
                  <c:v>966472.95925409195</c:v>
                </c:pt>
                <c:pt idx="769">
                  <c:v>966472.95925409195</c:v>
                </c:pt>
                <c:pt idx="770">
                  <c:v>966472.95925409195</c:v>
                </c:pt>
                <c:pt idx="771">
                  <c:v>966472.95925409195</c:v>
                </c:pt>
                <c:pt idx="772">
                  <c:v>966472.95925409195</c:v>
                </c:pt>
                <c:pt idx="773">
                  <c:v>966472.95925409195</c:v>
                </c:pt>
                <c:pt idx="774">
                  <c:v>966472.95925409195</c:v>
                </c:pt>
                <c:pt idx="775">
                  <c:v>966472.95925409195</c:v>
                </c:pt>
                <c:pt idx="776">
                  <c:v>966472.95925409195</c:v>
                </c:pt>
                <c:pt idx="777">
                  <c:v>966472.95925409195</c:v>
                </c:pt>
                <c:pt idx="778">
                  <c:v>966472.95925409195</c:v>
                </c:pt>
                <c:pt idx="779">
                  <c:v>966472.95925409195</c:v>
                </c:pt>
                <c:pt idx="780">
                  <c:v>966472.95925409195</c:v>
                </c:pt>
                <c:pt idx="781">
                  <c:v>966472.95925409195</c:v>
                </c:pt>
                <c:pt idx="782">
                  <c:v>966472.95925409195</c:v>
                </c:pt>
                <c:pt idx="783">
                  <c:v>966472.95925409195</c:v>
                </c:pt>
                <c:pt idx="784">
                  <c:v>966472.95925409195</c:v>
                </c:pt>
                <c:pt idx="785">
                  <c:v>966472.95925409195</c:v>
                </c:pt>
                <c:pt idx="786">
                  <c:v>966472.95925409195</c:v>
                </c:pt>
                <c:pt idx="787">
                  <c:v>966472.95925409195</c:v>
                </c:pt>
                <c:pt idx="788">
                  <c:v>966472.95925409195</c:v>
                </c:pt>
                <c:pt idx="789">
                  <c:v>966472.95925409195</c:v>
                </c:pt>
                <c:pt idx="790">
                  <c:v>966472.95925409195</c:v>
                </c:pt>
                <c:pt idx="791">
                  <c:v>966472.95925409195</c:v>
                </c:pt>
                <c:pt idx="792">
                  <c:v>1069263.5761315608</c:v>
                </c:pt>
                <c:pt idx="793">
                  <c:v>1069263.5761315608</c:v>
                </c:pt>
                <c:pt idx="794">
                  <c:v>1069263.5761315608</c:v>
                </c:pt>
                <c:pt idx="795">
                  <c:v>1069263.5761315608</c:v>
                </c:pt>
                <c:pt idx="796">
                  <c:v>1069263.5761315608</c:v>
                </c:pt>
                <c:pt idx="797">
                  <c:v>1069263.5761315608</c:v>
                </c:pt>
                <c:pt idx="798">
                  <c:v>1069263.5761315608</c:v>
                </c:pt>
                <c:pt idx="799">
                  <c:v>1069263.5761315608</c:v>
                </c:pt>
                <c:pt idx="800">
                  <c:v>1069263.5761315608</c:v>
                </c:pt>
                <c:pt idx="801">
                  <c:v>1069263.5761315608</c:v>
                </c:pt>
                <c:pt idx="802">
                  <c:v>1069263.5761315608</c:v>
                </c:pt>
                <c:pt idx="803">
                  <c:v>1069263.5761315608</c:v>
                </c:pt>
                <c:pt idx="804">
                  <c:v>1069263.5761315608</c:v>
                </c:pt>
                <c:pt idx="805">
                  <c:v>1069263.5761315608</c:v>
                </c:pt>
                <c:pt idx="806">
                  <c:v>1069263.5761315608</c:v>
                </c:pt>
                <c:pt idx="807">
                  <c:v>1167000.2011041946</c:v>
                </c:pt>
                <c:pt idx="808">
                  <c:v>1167000.2011041946</c:v>
                </c:pt>
                <c:pt idx="809">
                  <c:v>1167000.2011041946</c:v>
                </c:pt>
                <c:pt idx="810">
                  <c:v>1167000.2011041946</c:v>
                </c:pt>
                <c:pt idx="811">
                  <c:v>1167000.2011041946</c:v>
                </c:pt>
                <c:pt idx="812">
                  <c:v>1167000.2011041946</c:v>
                </c:pt>
                <c:pt idx="813">
                  <c:v>1167000.2011041946</c:v>
                </c:pt>
                <c:pt idx="814">
                  <c:v>1167000.2011041946</c:v>
                </c:pt>
                <c:pt idx="815">
                  <c:v>1167000.2011041946</c:v>
                </c:pt>
                <c:pt idx="816">
                  <c:v>1167000.2011041946</c:v>
                </c:pt>
                <c:pt idx="817">
                  <c:v>1167000.2011041946</c:v>
                </c:pt>
                <c:pt idx="818">
                  <c:v>1167000.2011041946</c:v>
                </c:pt>
                <c:pt idx="819">
                  <c:v>1167000.2011041946</c:v>
                </c:pt>
                <c:pt idx="820">
                  <c:v>1167000.2011041946</c:v>
                </c:pt>
                <c:pt idx="821">
                  <c:v>1167000.2011041946</c:v>
                </c:pt>
                <c:pt idx="822">
                  <c:v>1167000.2011041946</c:v>
                </c:pt>
                <c:pt idx="823">
                  <c:v>1167000.2011041946</c:v>
                </c:pt>
                <c:pt idx="824">
                  <c:v>1167000.2011041946</c:v>
                </c:pt>
                <c:pt idx="825">
                  <c:v>1167000.2011041946</c:v>
                </c:pt>
                <c:pt idx="826">
                  <c:v>1167000.2011041946</c:v>
                </c:pt>
                <c:pt idx="827">
                  <c:v>1167000.2011041946</c:v>
                </c:pt>
                <c:pt idx="828">
                  <c:v>1167000.2011041946</c:v>
                </c:pt>
                <c:pt idx="829">
                  <c:v>1167000.2011041946</c:v>
                </c:pt>
                <c:pt idx="830">
                  <c:v>1167000.2011041946</c:v>
                </c:pt>
                <c:pt idx="831">
                  <c:v>1167000.2011041946</c:v>
                </c:pt>
                <c:pt idx="832">
                  <c:v>1167000.2011041946</c:v>
                </c:pt>
                <c:pt idx="833">
                  <c:v>1167000.2011041946</c:v>
                </c:pt>
                <c:pt idx="834">
                  <c:v>1167000.2011041946</c:v>
                </c:pt>
                <c:pt idx="835">
                  <c:v>1167000.2011041946</c:v>
                </c:pt>
                <c:pt idx="836">
                  <c:v>1167000.2011041946</c:v>
                </c:pt>
                <c:pt idx="837">
                  <c:v>1167000.2011041946</c:v>
                </c:pt>
                <c:pt idx="838">
                  <c:v>1167000.2011041946</c:v>
                </c:pt>
                <c:pt idx="839">
                  <c:v>1167000.2011041946</c:v>
                </c:pt>
                <c:pt idx="840">
                  <c:v>1167000.2011041946</c:v>
                </c:pt>
                <c:pt idx="841">
                  <c:v>1167000.2011041946</c:v>
                </c:pt>
                <c:pt idx="842">
                  <c:v>1167000.2011041946</c:v>
                </c:pt>
                <c:pt idx="843">
                  <c:v>1167000.2011041946</c:v>
                </c:pt>
                <c:pt idx="844">
                  <c:v>1167000.2011041946</c:v>
                </c:pt>
                <c:pt idx="845">
                  <c:v>1167000.2011041946</c:v>
                </c:pt>
                <c:pt idx="846">
                  <c:v>1167000.2011041946</c:v>
                </c:pt>
                <c:pt idx="847">
                  <c:v>1167000.2011041946</c:v>
                </c:pt>
                <c:pt idx="848">
                  <c:v>1167000.2011041946</c:v>
                </c:pt>
                <c:pt idx="849">
                  <c:v>1167000.2011041946</c:v>
                </c:pt>
                <c:pt idx="850">
                  <c:v>1167000.2011041946</c:v>
                </c:pt>
                <c:pt idx="851">
                  <c:v>1167000.2011041946</c:v>
                </c:pt>
                <c:pt idx="852">
                  <c:v>1167000.2011041946</c:v>
                </c:pt>
                <c:pt idx="853">
                  <c:v>1167000.2011041946</c:v>
                </c:pt>
                <c:pt idx="854">
                  <c:v>1167000.2011041946</c:v>
                </c:pt>
                <c:pt idx="855">
                  <c:v>1167000.2011041946</c:v>
                </c:pt>
                <c:pt idx="856">
                  <c:v>1167000.2011041946</c:v>
                </c:pt>
                <c:pt idx="857">
                  <c:v>1167000.2011041946</c:v>
                </c:pt>
                <c:pt idx="858">
                  <c:v>1167000.2011041946</c:v>
                </c:pt>
                <c:pt idx="859">
                  <c:v>1167000.2011041946</c:v>
                </c:pt>
                <c:pt idx="860">
                  <c:v>1167000.2011041946</c:v>
                </c:pt>
                <c:pt idx="861">
                  <c:v>1167000.2011041946</c:v>
                </c:pt>
                <c:pt idx="862">
                  <c:v>1167000.2011041946</c:v>
                </c:pt>
                <c:pt idx="863">
                  <c:v>1167000.2011041946</c:v>
                </c:pt>
                <c:pt idx="864">
                  <c:v>1167000.2011041946</c:v>
                </c:pt>
                <c:pt idx="865">
                  <c:v>1167000.2011041946</c:v>
                </c:pt>
                <c:pt idx="866">
                  <c:v>1167000.2011041946</c:v>
                </c:pt>
                <c:pt idx="867">
                  <c:v>1167000.2011041946</c:v>
                </c:pt>
                <c:pt idx="868">
                  <c:v>1167000.2011041946</c:v>
                </c:pt>
                <c:pt idx="869">
                  <c:v>1215230.8984656897</c:v>
                </c:pt>
                <c:pt idx="870">
                  <c:v>1215230.8984656897</c:v>
                </c:pt>
                <c:pt idx="871">
                  <c:v>1215230.8984656897</c:v>
                </c:pt>
                <c:pt idx="872">
                  <c:v>1215230.8984656897</c:v>
                </c:pt>
                <c:pt idx="873">
                  <c:v>1215230.8984656897</c:v>
                </c:pt>
                <c:pt idx="874">
                  <c:v>1215230.8984656897</c:v>
                </c:pt>
                <c:pt idx="875">
                  <c:v>1215230.8984656897</c:v>
                </c:pt>
                <c:pt idx="876">
                  <c:v>1215230.8984656897</c:v>
                </c:pt>
                <c:pt idx="877">
                  <c:v>1215230.8984656897</c:v>
                </c:pt>
                <c:pt idx="878">
                  <c:v>1215230.8984656897</c:v>
                </c:pt>
                <c:pt idx="879">
                  <c:v>1215230.8984656897</c:v>
                </c:pt>
                <c:pt idx="880">
                  <c:v>1215230.8984656897</c:v>
                </c:pt>
                <c:pt idx="881">
                  <c:v>1215230.8984656897</c:v>
                </c:pt>
                <c:pt idx="882">
                  <c:v>1215230.8984656897</c:v>
                </c:pt>
                <c:pt idx="883">
                  <c:v>1215230.8984656897</c:v>
                </c:pt>
                <c:pt idx="884">
                  <c:v>1215230.8984656897</c:v>
                </c:pt>
                <c:pt idx="885">
                  <c:v>1215230.8984656897</c:v>
                </c:pt>
                <c:pt idx="886">
                  <c:v>1215230.8984656897</c:v>
                </c:pt>
                <c:pt idx="887">
                  <c:v>1215230.8984656897</c:v>
                </c:pt>
                <c:pt idx="888">
                  <c:v>1332127.0046829588</c:v>
                </c:pt>
                <c:pt idx="889">
                  <c:v>1332127.0046829588</c:v>
                </c:pt>
                <c:pt idx="890">
                  <c:v>1332127.0046829588</c:v>
                </c:pt>
                <c:pt idx="891">
                  <c:v>1332127.0046829588</c:v>
                </c:pt>
                <c:pt idx="892">
                  <c:v>1332127.0046829588</c:v>
                </c:pt>
                <c:pt idx="893">
                  <c:v>1332127.0046829588</c:v>
                </c:pt>
                <c:pt idx="894">
                  <c:v>1332127.0046829588</c:v>
                </c:pt>
                <c:pt idx="895">
                  <c:v>1332127.0046829588</c:v>
                </c:pt>
                <c:pt idx="896">
                  <c:v>1332127.0046829588</c:v>
                </c:pt>
                <c:pt idx="897">
                  <c:v>1332127.0046829588</c:v>
                </c:pt>
                <c:pt idx="898">
                  <c:v>1332127.0046829588</c:v>
                </c:pt>
                <c:pt idx="899">
                  <c:v>1332127.0046829588</c:v>
                </c:pt>
                <c:pt idx="900">
                  <c:v>1332127.0046829588</c:v>
                </c:pt>
                <c:pt idx="901">
                  <c:v>1332127.0046829588</c:v>
                </c:pt>
                <c:pt idx="902">
                  <c:v>1332127.0046829588</c:v>
                </c:pt>
                <c:pt idx="903">
                  <c:v>1332127.0046829588</c:v>
                </c:pt>
                <c:pt idx="904">
                  <c:v>1332127.0046829588</c:v>
                </c:pt>
                <c:pt idx="905">
                  <c:v>1332127.0046829588</c:v>
                </c:pt>
                <c:pt idx="906">
                  <c:v>1332127.0046829588</c:v>
                </c:pt>
                <c:pt idx="907">
                  <c:v>1332127.0046829588</c:v>
                </c:pt>
                <c:pt idx="908">
                  <c:v>1332127.0046829588</c:v>
                </c:pt>
                <c:pt idx="909">
                  <c:v>1332127.0046829588</c:v>
                </c:pt>
                <c:pt idx="910">
                  <c:v>1332127.0046829588</c:v>
                </c:pt>
                <c:pt idx="911">
                  <c:v>1332127.0046829588</c:v>
                </c:pt>
                <c:pt idx="912">
                  <c:v>1332127.0046829588</c:v>
                </c:pt>
                <c:pt idx="913">
                  <c:v>1332127.0046829588</c:v>
                </c:pt>
                <c:pt idx="914">
                  <c:v>1332127.0046829588</c:v>
                </c:pt>
                <c:pt idx="915">
                  <c:v>1332127.0046829588</c:v>
                </c:pt>
                <c:pt idx="916">
                  <c:v>1332127.0046829588</c:v>
                </c:pt>
                <c:pt idx="917">
                  <c:v>1332127.0046829588</c:v>
                </c:pt>
                <c:pt idx="918">
                  <c:v>1332127.0046829588</c:v>
                </c:pt>
                <c:pt idx="919">
                  <c:v>1332127.0046829588</c:v>
                </c:pt>
                <c:pt idx="920">
                  <c:v>1332127.0046829588</c:v>
                </c:pt>
                <c:pt idx="921">
                  <c:v>1332127.0046829588</c:v>
                </c:pt>
                <c:pt idx="922">
                  <c:v>1332127.0046829588</c:v>
                </c:pt>
                <c:pt idx="923">
                  <c:v>1332127.0046829588</c:v>
                </c:pt>
                <c:pt idx="924">
                  <c:v>1383818.8196684853</c:v>
                </c:pt>
                <c:pt idx="925">
                  <c:v>1383818.8196684853</c:v>
                </c:pt>
                <c:pt idx="926">
                  <c:v>1383818.8196684853</c:v>
                </c:pt>
                <c:pt idx="927">
                  <c:v>1383818.8196684853</c:v>
                </c:pt>
                <c:pt idx="928">
                  <c:v>1383818.8196684853</c:v>
                </c:pt>
                <c:pt idx="929">
                  <c:v>1383818.8196684853</c:v>
                </c:pt>
                <c:pt idx="930">
                  <c:v>1383818.8196684853</c:v>
                </c:pt>
                <c:pt idx="931">
                  <c:v>1383818.8196684853</c:v>
                </c:pt>
                <c:pt idx="932">
                  <c:v>1383818.8196684853</c:v>
                </c:pt>
                <c:pt idx="933">
                  <c:v>1383818.8196684853</c:v>
                </c:pt>
                <c:pt idx="934">
                  <c:v>1383818.8196684853</c:v>
                </c:pt>
                <c:pt idx="935">
                  <c:v>1383818.8196684853</c:v>
                </c:pt>
                <c:pt idx="936">
                  <c:v>1383818.8196684853</c:v>
                </c:pt>
                <c:pt idx="937">
                  <c:v>1383818.8196684853</c:v>
                </c:pt>
                <c:pt idx="938">
                  <c:v>1383818.8196684853</c:v>
                </c:pt>
                <c:pt idx="939">
                  <c:v>1383818.8196684853</c:v>
                </c:pt>
                <c:pt idx="940">
                  <c:v>1383818.8196684853</c:v>
                </c:pt>
                <c:pt idx="941">
                  <c:v>1383818.8196684853</c:v>
                </c:pt>
                <c:pt idx="942">
                  <c:v>1383818.8196684853</c:v>
                </c:pt>
                <c:pt idx="943">
                  <c:v>1383818.8196684853</c:v>
                </c:pt>
                <c:pt idx="944">
                  <c:v>1383818.8196684853</c:v>
                </c:pt>
                <c:pt idx="945">
                  <c:v>1383818.8196684853</c:v>
                </c:pt>
                <c:pt idx="946">
                  <c:v>1383818.8196684853</c:v>
                </c:pt>
                <c:pt idx="947">
                  <c:v>1383818.8196684853</c:v>
                </c:pt>
                <c:pt idx="948">
                  <c:v>1383818.8196684853</c:v>
                </c:pt>
                <c:pt idx="949">
                  <c:v>1481882.3969222775</c:v>
                </c:pt>
                <c:pt idx="950">
                  <c:v>1481882.3969222775</c:v>
                </c:pt>
                <c:pt idx="951">
                  <c:v>1481882.3969222775</c:v>
                </c:pt>
                <c:pt idx="952">
                  <c:v>1481882.3969222775</c:v>
                </c:pt>
                <c:pt idx="953">
                  <c:v>1481882.3969222775</c:v>
                </c:pt>
                <c:pt idx="954">
                  <c:v>1481882.3969222775</c:v>
                </c:pt>
                <c:pt idx="955">
                  <c:v>1481882.3969222775</c:v>
                </c:pt>
                <c:pt idx="956">
                  <c:v>1481882.3969222775</c:v>
                </c:pt>
                <c:pt idx="957">
                  <c:v>1481882.3969222775</c:v>
                </c:pt>
                <c:pt idx="958">
                  <c:v>1481882.3969222775</c:v>
                </c:pt>
                <c:pt idx="959">
                  <c:v>1481882.3969222775</c:v>
                </c:pt>
                <c:pt idx="960">
                  <c:v>1481882.3969222775</c:v>
                </c:pt>
                <c:pt idx="961">
                  <c:v>1481882.3969222775</c:v>
                </c:pt>
                <c:pt idx="962">
                  <c:v>1481882.3969222775</c:v>
                </c:pt>
                <c:pt idx="963">
                  <c:v>1481882.3969222775</c:v>
                </c:pt>
                <c:pt idx="964">
                  <c:v>1481882.3969222775</c:v>
                </c:pt>
                <c:pt idx="965">
                  <c:v>1481882.3969222775</c:v>
                </c:pt>
                <c:pt idx="966">
                  <c:v>1481882.3969222775</c:v>
                </c:pt>
                <c:pt idx="967">
                  <c:v>1587563.6132676867</c:v>
                </c:pt>
                <c:pt idx="968">
                  <c:v>1587563.6132676867</c:v>
                </c:pt>
                <c:pt idx="969">
                  <c:v>1587563.6132676867</c:v>
                </c:pt>
                <c:pt idx="970">
                  <c:v>1587563.6132676867</c:v>
                </c:pt>
                <c:pt idx="971">
                  <c:v>1587563.6132676867</c:v>
                </c:pt>
                <c:pt idx="972">
                  <c:v>1587563.6132676867</c:v>
                </c:pt>
                <c:pt idx="973">
                  <c:v>1587563.6132676867</c:v>
                </c:pt>
                <c:pt idx="974">
                  <c:v>1587563.6132676867</c:v>
                </c:pt>
                <c:pt idx="975">
                  <c:v>1587563.6132676867</c:v>
                </c:pt>
                <c:pt idx="976">
                  <c:v>1587563.6132676867</c:v>
                </c:pt>
                <c:pt idx="977">
                  <c:v>1587563.6132676867</c:v>
                </c:pt>
                <c:pt idx="978">
                  <c:v>1587563.6132676867</c:v>
                </c:pt>
                <c:pt idx="979">
                  <c:v>1587563.6132676867</c:v>
                </c:pt>
                <c:pt idx="980">
                  <c:v>1587563.6132676867</c:v>
                </c:pt>
                <c:pt idx="981">
                  <c:v>1587563.6132676867</c:v>
                </c:pt>
                <c:pt idx="982">
                  <c:v>1587563.6132676867</c:v>
                </c:pt>
                <c:pt idx="983">
                  <c:v>1587563.6132676867</c:v>
                </c:pt>
                <c:pt idx="984">
                  <c:v>1587563.6132676867</c:v>
                </c:pt>
                <c:pt idx="985">
                  <c:v>1587563.6132676867</c:v>
                </c:pt>
                <c:pt idx="986">
                  <c:v>1587563.6132676867</c:v>
                </c:pt>
                <c:pt idx="987">
                  <c:v>1587563.6132676867</c:v>
                </c:pt>
                <c:pt idx="988">
                  <c:v>1587563.6132676867</c:v>
                </c:pt>
                <c:pt idx="989">
                  <c:v>1587563.6132676867</c:v>
                </c:pt>
                <c:pt idx="990">
                  <c:v>1587563.6132676867</c:v>
                </c:pt>
                <c:pt idx="991">
                  <c:v>1587563.6132676867</c:v>
                </c:pt>
                <c:pt idx="992">
                  <c:v>1587563.6132676867</c:v>
                </c:pt>
                <c:pt idx="993">
                  <c:v>1587563.6132676867</c:v>
                </c:pt>
                <c:pt idx="994">
                  <c:v>1587563.6132676867</c:v>
                </c:pt>
                <c:pt idx="995">
                  <c:v>1587563.6132676867</c:v>
                </c:pt>
                <c:pt idx="996">
                  <c:v>1587563.6132676867</c:v>
                </c:pt>
                <c:pt idx="997">
                  <c:v>1587563.6132676867</c:v>
                </c:pt>
                <c:pt idx="998">
                  <c:v>1587563.6132676867</c:v>
                </c:pt>
                <c:pt idx="999">
                  <c:v>1587563.6132676867</c:v>
                </c:pt>
                <c:pt idx="1000">
                  <c:v>1587563.6132676867</c:v>
                </c:pt>
                <c:pt idx="1001">
                  <c:v>1587563.6132676867</c:v>
                </c:pt>
                <c:pt idx="1002">
                  <c:v>1587563.6132676867</c:v>
                </c:pt>
                <c:pt idx="1003">
                  <c:v>1587563.6132676867</c:v>
                </c:pt>
                <c:pt idx="1004">
                  <c:v>1587563.6132676867</c:v>
                </c:pt>
                <c:pt idx="1005">
                  <c:v>1587563.6132676867</c:v>
                </c:pt>
                <c:pt idx="1006">
                  <c:v>1587563.6132676867</c:v>
                </c:pt>
                <c:pt idx="1007">
                  <c:v>1587563.6132676867</c:v>
                </c:pt>
                <c:pt idx="1008">
                  <c:v>1587563.6132676867</c:v>
                </c:pt>
                <c:pt idx="1009">
                  <c:v>1587563.6132676867</c:v>
                </c:pt>
                <c:pt idx="1010">
                  <c:v>1587563.6132676867</c:v>
                </c:pt>
                <c:pt idx="1011">
                  <c:v>1587563.6132676867</c:v>
                </c:pt>
                <c:pt idx="1012">
                  <c:v>1587563.6132676867</c:v>
                </c:pt>
                <c:pt idx="1013">
                  <c:v>1587563.6132676867</c:v>
                </c:pt>
                <c:pt idx="1014">
                  <c:v>1587563.6132676867</c:v>
                </c:pt>
                <c:pt idx="1015">
                  <c:v>1587563.6132676867</c:v>
                </c:pt>
                <c:pt idx="1016">
                  <c:v>1587563.6132676867</c:v>
                </c:pt>
                <c:pt idx="1017">
                  <c:v>1587563.6132676867</c:v>
                </c:pt>
                <c:pt idx="1018">
                  <c:v>1587563.6132676867</c:v>
                </c:pt>
                <c:pt idx="1019">
                  <c:v>1587563.6132676867</c:v>
                </c:pt>
                <c:pt idx="1020">
                  <c:v>1587563.6132676867</c:v>
                </c:pt>
                <c:pt idx="1021">
                  <c:v>1587563.6132676867</c:v>
                </c:pt>
                <c:pt idx="1022">
                  <c:v>1587563.6132676867</c:v>
                </c:pt>
                <c:pt idx="1023">
                  <c:v>1587563.6132676867</c:v>
                </c:pt>
                <c:pt idx="1024">
                  <c:v>1587563.6132676867</c:v>
                </c:pt>
                <c:pt idx="1025">
                  <c:v>1587563.6132676867</c:v>
                </c:pt>
                <c:pt idx="1026">
                  <c:v>1587563.6132676867</c:v>
                </c:pt>
                <c:pt idx="1027">
                  <c:v>1587563.6132676867</c:v>
                </c:pt>
                <c:pt idx="1028">
                  <c:v>1587563.6132676867</c:v>
                </c:pt>
                <c:pt idx="1029">
                  <c:v>1587563.6132676867</c:v>
                </c:pt>
                <c:pt idx="1030">
                  <c:v>1587563.6132676867</c:v>
                </c:pt>
                <c:pt idx="1031">
                  <c:v>1587563.6132676867</c:v>
                </c:pt>
                <c:pt idx="1032">
                  <c:v>1587563.6132676867</c:v>
                </c:pt>
                <c:pt idx="1033">
                  <c:v>1587563.6132676867</c:v>
                </c:pt>
                <c:pt idx="1034">
                  <c:v>1587563.6132676867</c:v>
                </c:pt>
                <c:pt idx="1035">
                  <c:v>1587563.6132676867</c:v>
                </c:pt>
                <c:pt idx="1036">
                  <c:v>1587563.6132676867</c:v>
                </c:pt>
                <c:pt idx="1037">
                  <c:v>1587563.6132676867</c:v>
                </c:pt>
                <c:pt idx="1038">
                  <c:v>1587563.6132676867</c:v>
                </c:pt>
                <c:pt idx="1039">
                  <c:v>1587563.6132676867</c:v>
                </c:pt>
                <c:pt idx="1040">
                  <c:v>1587563.6132676867</c:v>
                </c:pt>
                <c:pt idx="1041">
                  <c:v>1587563.6132676867</c:v>
                </c:pt>
                <c:pt idx="1042">
                  <c:v>1587563.6132676867</c:v>
                </c:pt>
                <c:pt idx="1043">
                  <c:v>1587563.6132676867</c:v>
                </c:pt>
                <c:pt idx="1044">
                  <c:v>1587563.6132676867</c:v>
                </c:pt>
                <c:pt idx="1045">
                  <c:v>1587563.6132676867</c:v>
                </c:pt>
                <c:pt idx="1046">
                  <c:v>1587563.6132676867</c:v>
                </c:pt>
                <c:pt idx="1047">
                  <c:v>1587563.6132676867</c:v>
                </c:pt>
                <c:pt idx="1048">
                  <c:v>1692160.80633215</c:v>
                </c:pt>
                <c:pt idx="1049">
                  <c:v>1692160.80633215</c:v>
                </c:pt>
                <c:pt idx="1050">
                  <c:v>1692160.80633215</c:v>
                </c:pt>
                <c:pt idx="1051">
                  <c:v>1692160.80633215</c:v>
                </c:pt>
                <c:pt idx="1052">
                  <c:v>1692160.80633215</c:v>
                </c:pt>
                <c:pt idx="1053">
                  <c:v>1692160.80633215</c:v>
                </c:pt>
                <c:pt idx="1054">
                  <c:v>1692160.80633215</c:v>
                </c:pt>
                <c:pt idx="1055">
                  <c:v>1692160.80633215</c:v>
                </c:pt>
                <c:pt idx="1056">
                  <c:v>1692160.80633215</c:v>
                </c:pt>
                <c:pt idx="1057">
                  <c:v>1692160.80633215</c:v>
                </c:pt>
                <c:pt idx="1058">
                  <c:v>1692160.80633215</c:v>
                </c:pt>
                <c:pt idx="1059">
                  <c:v>1692160.80633215</c:v>
                </c:pt>
                <c:pt idx="1060">
                  <c:v>1692160.80633215</c:v>
                </c:pt>
                <c:pt idx="1061">
                  <c:v>1692160.80633215</c:v>
                </c:pt>
                <c:pt idx="1062">
                  <c:v>1692160.80633215</c:v>
                </c:pt>
                <c:pt idx="1063">
                  <c:v>1692160.80633215</c:v>
                </c:pt>
                <c:pt idx="1064">
                  <c:v>1692160.80633215</c:v>
                </c:pt>
                <c:pt idx="1065">
                  <c:v>1692160.80633215</c:v>
                </c:pt>
                <c:pt idx="1066">
                  <c:v>1692160.80633215</c:v>
                </c:pt>
                <c:pt idx="1067">
                  <c:v>1692160.80633215</c:v>
                </c:pt>
                <c:pt idx="1068">
                  <c:v>1692160.80633215</c:v>
                </c:pt>
                <c:pt idx="1069">
                  <c:v>1692160.80633215</c:v>
                </c:pt>
                <c:pt idx="1070">
                  <c:v>1692160.80633215</c:v>
                </c:pt>
                <c:pt idx="1071">
                  <c:v>1692160.80633215</c:v>
                </c:pt>
                <c:pt idx="1072">
                  <c:v>1692160.80633215</c:v>
                </c:pt>
                <c:pt idx="1073">
                  <c:v>1692160.80633215</c:v>
                </c:pt>
                <c:pt idx="1074">
                  <c:v>1692160.80633215</c:v>
                </c:pt>
                <c:pt idx="1075">
                  <c:v>1692160.80633215</c:v>
                </c:pt>
                <c:pt idx="1076">
                  <c:v>1692160.80633215</c:v>
                </c:pt>
                <c:pt idx="1077">
                  <c:v>1692160.80633215</c:v>
                </c:pt>
                <c:pt idx="1078">
                  <c:v>1692160.80633215</c:v>
                </c:pt>
                <c:pt idx="1079">
                  <c:v>1692160.80633215</c:v>
                </c:pt>
                <c:pt idx="1080">
                  <c:v>1692160.80633215</c:v>
                </c:pt>
                <c:pt idx="1081">
                  <c:v>1692160.80633215</c:v>
                </c:pt>
                <c:pt idx="1082">
                  <c:v>1712911.9983263395</c:v>
                </c:pt>
                <c:pt idx="1083">
                  <c:v>1712911.9983263395</c:v>
                </c:pt>
                <c:pt idx="1084">
                  <c:v>1712911.9983263395</c:v>
                </c:pt>
                <c:pt idx="1085">
                  <c:v>1712911.9983263395</c:v>
                </c:pt>
                <c:pt idx="1086">
                  <c:v>1712911.9983263395</c:v>
                </c:pt>
                <c:pt idx="1087">
                  <c:v>1712911.9983263395</c:v>
                </c:pt>
                <c:pt idx="1088">
                  <c:v>1712911.9983263395</c:v>
                </c:pt>
                <c:pt idx="1089">
                  <c:v>1712911.9983263395</c:v>
                </c:pt>
                <c:pt idx="1090">
                  <c:v>1712911.9983263395</c:v>
                </c:pt>
                <c:pt idx="1091">
                  <c:v>1712911.9983263395</c:v>
                </c:pt>
                <c:pt idx="1092">
                  <c:v>1712911.9983263395</c:v>
                </c:pt>
                <c:pt idx="1093">
                  <c:v>1712911.9983263395</c:v>
                </c:pt>
                <c:pt idx="1094">
                  <c:v>1712911.9983263395</c:v>
                </c:pt>
                <c:pt idx="1095">
                  <c:v>1712911.9983263395</c:v>
                </c:pt>
                <c:pt idx="1096">
                  <c:v>1712911.9983263395</c:v>
                </c:pt>
                <c:pt idx="1097">
                  <c:v>1739000.3081627844</c:v>
                </c:pt>
                <c:pt idx="1098">
                  <c:v>1739000.3081627844</c:v>
                </c:pt>
                <c:pt idx="1099">
                  <c:v>1739000.3081627844</c:v>
                </c:pt>
                <c:pt idx="1100">
                  <c:v>1739000.3081627844</c:v>
                </c:pt>
                <c:pt idx="1101">
                  <c:v>1739000.3081627844</c:v>
                </c:pt>
                <c:pt idx="1102">
                  <c:v>1739000.3081627844</c:v>
                </c:pt>
                <c:pt idx="1103">
                  <c:v>1739000.3081627844</c:v>
                </c:pt>
                <c:pt idx="1104">
                  <c:v>1739000.3081627844</c:v>
                </c:pt>
                <c:pt idx="1105">
                  <c:v>1739000.3081627844</c:v>
                </c:pt>
                <c:pt idx="1106">
                  <c:v>1739000.3081627844</c:v>
                </c:pt>
                <c:pt idx="1107">
                  <c:v>1755088.4547520301</c:v>
                </c:pt>
                <c:pt idx="1108">
                  <c:v>1755088.4547520301</c:v>
                </c:pt>
                <c:pt idx="1109">
                  <c:v>1755088.4547520301</c:v>
                </c:pt>
                <c:pt idx="1110">
                  <c:v>1755088.4547520301</c:v>
                </c:pt>
                <c:pt idx="1111">
                  <c:v>1755088.4547520301</c:v>
                </c:pt>
                <c:pt idx="1112">
                  <c:v>1755088.4547520301</c:v>
                </c:pt>
                <c:pt idx="1113">
                  <c:v>1755088.4547520301</c:v>
                </c:pt>
                <c:pt idx="1114">
                  <c:v>1755088.4547520301</c:v>
                </c:pt>
                <c:pt idx="1115">
                  <c:v>1755088.4547520301</c:v>
                </c:pt>
                <c:pt idx="1116">
                  <c:v>1755088.4547520301</c:v>
                </c:pt>
                <c:pt idx="1117">
                  <c:v>1935685.9576702123</c:v>
                </c:pt>
                <c:pt idx="1118">
                  <c:v>1935685.9576702123</c:v>
                </c:pt>
                <c:pt idx="1119">
                  <c:v>1935685.9576702123</c:v>
                </c:pt>
                <c:pt idx="1120">
                  <c:v>1935685.9576702123</c:v>
                </c:pt>
                <c:pt idx="1121">
                  <c:v>1935685.9576702123</c:v>
                </c:pt>
                <c:pt idx="1122">
                  <c:v>1935685.9576702123</c:v>
                </c:pt>
                <c:pt idx="1123">
                  <c:v>1935685.9576702123</c:v>
                </c:pt>
                <c:pt idx="1124">
                  <c:v>1935685.9576702123</c:v>
                </c:pt>
                <c:pt idx="1125">
                  <c:v>1935685.9576702123</c:v>
                </c:pt>
                <c:pt idx="1126">
                  <c:v>1935685.9576702123</c:v>
                </c:pt>
                <c:pt idx="1127">
                  <c:v>1935685.9576702123</c:v>
                </c:pt>
                <c:pt idx="1128">
                  <c:v>1935685.9576702123</c:v>
                </c:pt>
                <c:pt idx="1129">
                  <c:v>1935685.9576702123</c:v>
                </c:pt>
                <c:pt idx="1130">
                  <c:v>1935685.9576702123</c:v>
                </c:pt>
                <c:pt idx="1131">
                  <c:v>1935685.9576702123</c:v>
                </c:pt>
                <c:pt idx="1132">
                  <c:v>1935685.9576702123</c:v>
                </c:pt>
                <c:pt idx="1133">
                  <c:v>1935685.9576702123</c:v>
                </c:pt>
                <c:pt idx="1134">
                  <c:v>1935685.9576702123</c:v>
                </c:pt>
                <c:pt idx="1135">
                  <c:v>1935685.9576702123</c:v>
                </c:pt>
                <c:pt idx="1136">
                  <c:v>1935685.9576702123</c:v>
                </c:pt>
                <c:pt idx="1137">
                  <c:v>1935685.9576702123</c:v>
                </c:pt>
                <c:pt idx="1138">
                  <c:v>1935685.9576702123</c:v>
                </c:pt>
                <c:pt idx="1139">
                  <c:v>1935685.9576702123</c:v>
                </c:pt>
                <c:pt idx="1140">
                  <c:v>1935685.9576702123</c:v>
                </c:pt>
                <c:pt idx="1141">
                  <c:v>1935685.9576702123</c:v>
                </c:pt>
                <c:pt idx="1142">
                  <c:v>1935685.9576702123</c:v>
                </c:pt>
                <c:pt idx="1143">
                  <c:v>1935685.9576702123</c:v>
                </c:pt>
                <c:pt idx="1144">
                  <c:v>1935685.9576702123</c:v>
                </c:pt>
                <c:pt idx="1145">
                  <c:v>1935685.9576702123</c:v>
                </c:pt>
                <c:pt idx="1146">
                  <c:v>1953954.9496650975</c:v>
                </c:pt>
                <c:pt idx="1147">
                  <c:v>1953954.9496650975</c:v>
                </c:pt>
                <c:pt idx="1148">
                  <c:v>1953954.9496650975</c:v>
                </c:pt>
                <c:pt idx="1149">
                  <c:v>1953954.9496650975</c:v>
                </c:pt>
                <c:pt idx="1150">
                  <c:v>1953954.9496650975</c:v>
                </c:pt>
                <c:pt idx="1151">
                  <c:v>1953954.9496650975</c:v>
                </c:pt>
                <c:pt idx="1152">
                  <c:v>1953954.9496650975</c:v>
                </c:pt>
                <c:pt idx="1153">
                  <c:v>1953954.9496650975</c:v>
                </c:pt>
                <c:pt idx="1154">
                  <c:v>1953954.9496650975</c:v>
                </c:pt>
                <c:pt idx="1155">
                  <c:v>1953954.9496650975</c:v>
                </c:pt>
                <c:pt idx="1156">
                  <c:v>1953954.9496650975</c:v>
                </c:pt>
                <c:pt idx="1157">
                  <c:v>1953954.9496650975</c:v>
                </c:pt>
                <c:pt idx="1158">
                  <c:v>1953954.9496650975</c:v>
                </c:pt>
                <c:pt idx="1159">
                  <c:v>1953954.9496650975</c:v>
                </c:pt>
                <c:pt idx="1160">
                  <c:v>1953954.9496650975</c:v>
                </c:pt>
                <c:pt idx="1161">
                  <c:v>1953954.9496650975</c:v>
                </c:pt>
                <c:pt idx="1162">
                  <c:v>1953954.9496650975</c:v>
                </c:pt>
                <c:pt idx="1163">
                  <c:v>1953954.9496650975</c:v>
                </c:pt>
                <c:pt idx="1164">
                  <c:v>1953954.9496650975</c:v>
                </c:pt>
                <c:pt idx="1165">
                  <c:v>1953954.9496650975</c:v>
                </c:pt>
                <c:pt idx="1166">
                  <c:v>1953954.9496650975</c:v>
                </c:pt>
                <c:pt idx="1167">
                  <c:v>1953954.9496650975</c:v>
                </c:pt>
                <c:pt idx="1168">
                  <c:v>1953954.9496650975</c:v>
                </c:pt>
                <c:pt idx="1169">
                  <c:v>1953954.9496650975</c:v>
                </c:pt>
                <c:pt idx="1170">
                  <c:v>1953954.9496650975</c:v>
                </c:pt>
                <c:pt idx="1171">
                  <c:v>1953954.9496650975</c:v>
                </c:pt>
                <c:pt idx="1172">
                  <c:v>1953954.9496650975</c:v>
                </c:pt>
                <c:pt idx="1173">
                  <c:v>1953954.9496650975</c:v>
                </c:pt>
                <c:pt idx="1174">
                  <c:v>1953954.9496650975</c:v>
                </c:pt>
                <c:pt idx="1175">
                  <c:v>1953954.9496650975</c:v>
                </c:pt>
                <c:pt idx="1176">
                  <c:v>1953954.9496650975</c:v>
                </c:pt>
                <c:pt idx="1177">
                  <c:v>1953954.9496650975</c:v>
                </c:pt>
                <c:pt idx="1178">
                  <c:v>1953954.9496650975</c:v>
                </c:pt>
                <c:pt idx="1179">
                  <c:v>1953954.9496650975</c:v>
                </c:pt>
                <c:pt idx="1180">
                  <c:v>1953954.9496650975</c:v>
                </c:pt>
                <c:pt idx="1181">
                  <c:v>1953954.9496650975</c:v>
                </c:pt>
                <c:pt idx="1182">
                  <c:v>1953954.9496650975</c:v>
                </c:pt>
                <c:pt idx="1183">
                  <c:v>1953954.9496650975</c:v>
                </c:pt>
                <c:pt idx="1184">
                  <c:v>1953954.9496650975</c:v>
                </c:pt>
                <c:pt idx="1185">
                  <c:v>1953954.9496650975</c:v>
                </c:pt>
                <c:pt idx="1186">
                  <c:v>1953954.9496650975</c:v>
                </c:pt>
                <c:pt idx="1187">
                  <c:v>1953954.9496650975</c:v>
                </c:pt>
                <c:pt idx="1188">
                  <c:v>1953954.9496650975</c:v>
                </c:pt>
                <c:pt idx="1189">
                  <c:v>1953954.9496650975</c:v>
                </c:pt>
                <c:pt idx="1190">
                  <c:v>1953954.9496650975</c:v>
                </c:pt>
                <c:pt idx="1191">
                  <c:v>1953954.9496650975</c:v>
                </c:pt>
                <c:pt idx="1192">
                  <c:v>1953954.9496650975</c:v>
                </c:pt>
                <c:pt idx="1193">
                  <c:v>1953954.9496650975</c:v>
                </c:pt>
                <c:pt idx="1194">
                  <c:v>1953954.9496650975</c:v>
                </c:pt>
                <c:pt idx="1195">
                  <c:v>1953954.9496650975</c:v>
                </c:pt>
                <c:pt idx="1196">
                  <c:v>1953954.9496650975</c:v>
                </c:pt>
                <c:pt idx="1197">
                  <c:v>1953954.9496650975</c:v>
                </c:pt>
                <c:pt idx="1198">
                  <c:v>1953954.9496650975</c:v>
                </c:pt>
                <c:pt idx="1199">
                  <c:v>1953954.9496650975</c:v>
                </c:pt>
                <c:pt idx="1200">
                  <c:v>1953954.9496650975</c:v>
                </c:pt>
                <c:pt idx="1201">
                  <c:v>1953954.9496650975</c:v>
                </c:pt>
                <c:pt idx="1202">
                  <c:v>1953954.9496650975</c:v>
                </c:pt>
                <c:pt idx="1203">
                  <c:v>1953954.9496650975</c:v>
                </c:pt>
                <c:pt idx="1204">
                  <c:v>1953954.9496650975</c:v>
                </c:pt>
                <c:pt idx="1205">
                  <c:v>1953954.9496650975</c:v>
                </c:pt>
                <c:pt idx="1206">
                  <c:v>1953954.9496650975</c:v>
                </c:pt>
                <c:pt idx="1207">
                  <c:v>1953954.9496650975</c:v>
                </c:pt>
                <c:pt idx="1208">
                  <c:v>1953954.9496650975</c:v>
                </c:pt>
                <c:pt idx="1209">
                  <c:v>1953954.9496650975</c:v>
                </c:pt>
                <c:pt idx="1210">
                  <c:v>1953954.9496650975</c:v>
                </c:pt>
                <c:pt idx="1211">
                  <c:v>1953954.9496650975</c:v>
                </c:pt>
                <c:pt idx="1212">
                  <c:v>2081674.6114105862</c:v>
                </c:pt>
                <c:pt idx="1213">
                  <c:v>2081674.6114105862</c:v>
                </c:pt>
                <c:pt idx="1214">
                  <c:v>2081674.6114105862</c:v>
                </c:pt>
                <c:pt idx="1215">
                  <c:v>2081674.6114105862</c:v>
                </c:pt>
                <c:pt idx="1216">
                  <c:v>2081674.6114105862</c:v>
                </c:pt>
                <c:pt idx="1217">
                  <c:v>2081674.6114105862</c:v>
                </c:pt>
                <c:pt idx="1218">
                  <c:v>2081674.6114105862</c:v>
                </c:pt>
                <c:pt idx="1219">
                  <c:v>2081674.6114105862</c:v>
                </c:pt>
                <c:pt idx="1220">
                  <c:v>2081674.6114105862</c:v>
                </c:pt>
                <c:pt idx="1221">
                  <c:v>2081674.6114105862</c:v>
                </c:pt>
                <c:pt idx="1222">
                  <c:v>2081674.6114105862</c:v>
                </c:pt>
                <c:pt idx="1223">
                  <c:v>2081674.6114105862</c:v>
                </c:pt>
                <c:pt idx="1224">
                  <c:v>2081674.6114105862</c:v>
                </c:pt>
                <c:pt idx="1225">
                  <c:v>2081674.6114105862</c:v>
                </c:pt>
                <c:pt idx="1226">
                  <c:v>2081674.6114105862</c:v>
                </c:pt>
                <c:pt idx="1227">
                  <c:v>2081674.6114105862</c:v>
                </c:pt>
                <c:pt idx="1228">
                  <c:v>2081674.6114105862</c:v>
                </c:pt>
                <c:pt idx="1229">
                  <c:v>2081674.6114105862</c:v>
                </c:pt>
                <c:pt idx="1230">
                  <c:v>2081674.6114105862</c:v>
                </c:pt>
                <c:pt idx="1231">
                  <c:v>2081674.6114105862</c:v>
                </c:pt>
                <c:pt idx="1232">
                  <c:v>2081674.6114105862</c:v>
                </c:pt>
                <c:pt idx="1233">
                  <c:v>2081674.6114105862</c:v>
                </c:pt>
                <c:pt idx="1234">
                  <c:v>2081674.6114105862</c:v>
                </c:pt>
                <c:pt idx="1235">
                  <c:v>2081674.6114105862</c:v>
                </c:pt>
                <c:pt idx="1236">
                  <c:v>2081674.6114105862</c:v>
                </c:pt>
                <c:pt idx="1237">
                  <c:v>2081674.6114105862</c:v>
                </c:pt>
                <c:pt idx="1238">
                  <c:v>2081674.6114105862</c:v>
                </c:pt>
                <c:pt idx="1239">
                  <c:v>2081674.6114105862</c:v>
                </c:pt>
                <c:pt idx="1240">
                  <c:v>2081674.6114105862</c:v>
                </c:pt>
                <c:pt idx="1241">
                  <c:v>2081674.6114105862</c:v>
                </c:pt>
                <c:pt idx="1242">
                  <c:v>2081674.6114105862</c:v>
                </c:pt>
                <c:pt idx="1243">
                  <c:v>2081674.6114105862</c:v>
                </c:pt>
                <c:pt idx="1244">
                  <c:v>2081674.6114105862</c:v>
                </c:pt>
                <c:pt idx="1245">
                  <c:v>2081674.6114105862</c:v>
                </c:pt>
                <c:pt idx="1246">
                  <c:v>2081674.6114105862</c:v>
                </c:pt>
                <c:pt idx="1247">
                  <c:v>2081674.6114105862</c:v>
                </c:pt>
                <c:pt idx="1248">
                  <c:v>2081674.6114105862</c:v>
                </c:pt>
                <c:pt idx="1249">
                  <c:v>2081674.6114105862</c:v>
                </c:pt>
                <c:pt idx="1250">
                  <c:v>2081674.6114105862</c:v>
                </c:pt>
                <c:pt idx="1251">
                  <c:v>2081674.6114105862</c:v>
                </c:pt>
                <c:pt idx="1252">
                  <c:v>2081674.6114105862</c:v>
                </c:pt>
                <c:pt idx="1253">
                  <c:v>2081674.6114105862</c:v>
                </c:pt>
                <c:pt idx="1254">
                  <c:v>2081674.6114105862</c:v>
                </c:pt>
                <c:pt idx="1255">
                  <c:v>2081674.6114105862</c:v>
                </c:pt>
                <c:pt idx="1256">
                  <c:v>2081674.6114105862</c:v>
                </c:pt>
                <c:pt idx="1257">
                  <c:v>2081674.6114105862</c:v>
                </c:pt>
                <c:pt idx="1258">
                  <c:v>2081674.6114105862</c:v>
                </c:pt>
                <c:pt idx="1259">
                  <c:v>2081674.6114105862</c:v>
                </c:pt>
                <c:pt idx="1260">
                  <c:v>2081674.6114105862</c:v>
                </c:pt>
                <c:pt idx="1261">
                  <c:v>2081674.6114105862</c:v>
                </c:pt>
                <c:pt idx="1262">
                  <c:v>2081674.6114105862</c:v>
                </c:pt>
                <c:pt idx="1263">
                  <c:v>2081674.6114105862</c:v>
                </c:pt>
                <c:pt idx="1264">
                  <c:v>2081674.6114105862</c:v>
                </c:pt>
                <c:pt idx="1265">
                  <c:v>2081674.6114105862</c:v>
                </c:pt>
                <c:pt idx="1266">
                  <c:v>2081674.6114105862</c:v>
                </c:pt>
                <c:pt idx="1267">
                  <c:v>2081674.6114105862</c:v>
                </c:pt>
                <c:pt idx="1268">
                  <c:v>2081674.6114105862</c:v>
                </c:pt>
                <c:pt idx="1269">
                  <c:v>2094502.5434382437</c:v>
                </c:pt>
                <c:pt idx="1270">
                  <c:v>2094502.5434382437</c:v>
                </c:pt>
                <c:pt idx="1271">
                  <c:v>2094502.5434382437</c:v>
                </c:pt>
                <c:pt idx="1272">
                  <c:v>2094502.5434382437</c:v>
                </c:pt>
                <c:pt idx="1273">
                  <c:v>2094502.5434382437</c:v>
                </c:pt>
                <c:pt idx="1274">
                  <c:v>2094502.5434382437</c:v>
                </c:pt>
                <c:pt idx="1275">
                  <c:v>2094502.5434382437</c:v>
                </c:pt>
                <c:pt idx="1276">
                  <c:v>2094502.5434382437</c:v>
                </c:pt>
                <c:pt idx="1277">
                  <c:v>2094502.5434382437</c:v>
                </c:pt>
                <c:pt idx="1278">
                  <c:v>2094502.5434382437</c:v>
                </c:pt>
                <c:pt idx="1279">
                  <c:v>2094502.5434382437</c:v>
                </c:pt>
                <c:pt idx="1280">
                  <c:v>2094502.5434382437</c:v>
                </c:pt>
                <c:pt idx="1281">
                  <c:v>2094502.5434382437</c:v>
                </c:pt>
                <c:pt idx="1282">
                  <c:v>2094502.5434382437</c:v>
                </c:pt>
                <c:pt idx="1283">
                  <c:v>2094502.5434382437</c:v>
                </c:pt>
                <c:pt idx="1284">
                  <c:v>2094502.5434382437</c:v>
                </c:pt>
                <c:pt idx="1285">
                  <c:v>2118784.2770876954</c:v>
                </c:pt>
                <c:pt idx="1286">
                  <c:v>2118784.2770876954</c:v>
                </c:pt>
                <c:pt idx="1287">
                  <c:v>2118784.2770876954</c:v>
                </c:pt>
                <c:pt idx="1288">
                  <c:v>2118784.2770876954</c:v>
                </c:pt>
                <c:pt idx="1289">
                  <c:v>2118784.2770876954</c:v>
                </c:pt>
                <c:pt idx="1290">
                  <c:v>2118784.2770876954</c:v>
                </c:pt>
                <c:pt idx="1291">
                  <c:v>2118784.2770876954</c:v>
                </c:pt>
                <c:pt idx="1292">
                  <c:v>2118784.2770876954</c:v>
                </c:pt>
                <c:pt idx="1293">
                  <c:v>2118784.2770876954</c:v>
                </c:pt>
                <c:pt idx="1294">
                  <c:v>2118784.2770876954</c:v>
                </c:pt>
                <c:pt idx="1295">
                  <c:v>2118784.2770876954</c:v>
                </c:pt>
                <c:pt idx="1296">
                  <c:v>2118784.2770876954</c:v>
                </c:pt>
                <c:pt idx="1297">
                  <c:v>2118784.2770876954</c:v>
                </c:pt>
                <c:pt idx="1298">
                  <c:v>2118784.2770876954</c:v>
                </c:pt>
                <c:pt idx="1299">
                  <c:v>2118784.2770876954</c:v>
                </c:pt>
                <c:pt idx="1300">
                  <c:v>2118784.2770876954</c:v>
                </c:pt>
                <c:pt idx="1301">
                  <c:v>2118784.2770876954</c:v>
                </c:pt>
                <c:pt idx="1302">
                  <c:v>2118784.2770876954</c:v>
                </c:pt>
                <c:pt idx="1303">
                  <c:v>2118784.2770876954</c:v>
                </c:pt>
                <c:pt idx="1304">
                  <c:v>2118784.2770876954</c:v>
                </c:pt>
                <c:pt idx="1305">
                  <c:v>2118784.2770876954</c:v>
                </c:pt>
                <c:pt idx="1306">
                  <c:v>2118784.2770876954</c:v>
                </c:pt>
                <c:pt idx="1307">
                  <c:v>2118784.2770876954</c:v>
                </c:pt>
                <c:pt idx="1308">
                  <c:v>2134418.6464895676</c:v>
                </c:pt>
                <c:pt idx="1309">
                  <c:v>2134418.6464895676</c:v>
                </c:pt>
                <c:pt idx="1310">
                  <c:v>2134418.6464895676</c:v>
                </c:pt>
                <c:pt idx="1311">
                  <c:v>2134418.6464895676</c:v>
                </c:pt>
                <c:pt idx="1312">
                  <c:v>2134418.6464895676</c:v>
                </c:pt>
                <c:pt idx="1313">
                  <c:v>2134418.6464895676</c:v>
                </c:pt>
                <c:pt idx="1314">
                  <c:v>2134418.6464895676</c:v>
                </c:pt>
                <c:pt idx="1315">
                  <c:v>2134418.6464895676</c:v>
                </c:pt>
                <c:pt idx="1316">
                  <c:v>2134418.6464895676</c:v>
                </c:pt>
                <c:pt idx="1317">
                  <c:v>2134418.6464895676</c:v>
                </c:pt>
                <c:pt idx="1318">
                  <c:v>2134418.6464895676</c:v>
                </c:pt>
                <c:pt idx="1319">
                  <c:v>2134418.6464895676</c:v>
                </c:pt>
                <c:pt idx="1320">
                  <c:v>2134418.6464895676</c:v>
                </c:pt>
                <c:pt idx="1321">
                  <c:v>2134418.6464895676</c:v>
                </c:pt>
                <c:pt idx="1322">
                  <c:v>2134418.6464895676</c:v>
                </c:pt>
                <c:pt idx="1323">
                  <c:v>2134418.6464895676</c:v>
                </c:pt>
                <c:pt idx="1324">
                  <c:v>2134418.6464895676</c:v>
                </c:pt>
                <c:pt idx="1325">
                  <c:v>2134418.6464895676</c:v>
                </c:pt>
                <c:pt idx="1326">
                  <c:v>2134418.6464895676</c:v>
                </c:pt>
                <c:pt idx="1327">
                  <c:v>2134418.6464895676</c:v>
                </c:pt>
                <c:pt idx="1328">
                  <c:v>2134418.6464895676</c:v>
                </c:pt>
                <c:pt idx="1329">
                  <c:v>2134418.6464895676</c:v>
                </c:pt>
                <c:pt idx="1330">
                  <c:v>2134418.6464895676</c:v>
                </c:pt>
                <c:pt idx="1331">
                  <c:v>2134418.6464895676</c:v>
                </c:pt>
                <c:pt idx="1332">
                  <c:v>2141902.4794874722</c:v>
                </c:pt>
                <c:pt idx="1333">
                  <c:v>2141902.4794874722</c:v>
                </c:pt>
                <c:pt idx="1334">
                  <c:v>2141902.4794874722</c:v>
                </c:pt>
                <c:pt idx="1335">
                  <c:v>2141902.4794874722</c:v>
                </c:pt>
                <c:pt idx="1336">
                  <c:v>2141902.4794874722</c:v>
                </c:pt>
                <c:pt idx="1337">
                  <c:v>2141902.4794874722</c:v>
                </c:pt>
                <c:pt idx="1338">
                  <c:v>2141902.4794874722</c:v>
                </c:pt>
                <c:pt idx="1339">
                  <c:v>2141902.4794874722</c:v>
                </c:pt>
                <c:pt idx="1340">
                  <c:v>2141902.4794874722</c:v>
                </c:pt>
                <c:pt idx="1341">
                  <c:v>2141902.4794874722</c:v>
                </c:pt>
                <c:pt idx="1342">
                  <c:v>2141902.4794874722</c:v>
                </c:pt>
                <c:pt idx="1343">
                  <c:v>2141902.4794874722</c:v>
                </c:pt>
                <c:pt idx="1344">
                  <c:v>2141902.4794874722</c:v>
                </c:pt>
                <c:pt idx="1345">
                  <c:v>2141902.4794874722</c:v>
                </c:pt>
                <c:pt idx="1346">
                  <c:v>2141902.4794874722</c:v>
                </c:pt>
                <c:pt idx="1347">
                  <c:v>2141902.4794874722</c:v>
                </c:pt>
                <c:pt idx="1348">
                  <c:v>2261456.0910789971</c:v>
                </c:pt>
                <c:pt idx="1349">
                  <c:v>2261456.0910789971</c:v>
                </c:pt>
                <c:pt idx="1350">
                  <c:v>2261456.0910789971</c:v>
                </c:pt>
                <c:pt idx="1351">
                  <c:v>2261456.0910789971</c:v>
                </c:pt>
                <c:pt idx="1352">
                  <c:v>2261456.0910789971</c:v>
                </c:pt>
                <c:pt idx="1353">
                  <c:v>2261456.0910789971</c:v>
                </c:pt>
                <c:pt idx="1354">
                  <c:v>2261456.0910789971</c:v>
                </c:pt>
                <c:pt idx="1355">
                  <c:v>2261456.0910789971</c:v>
                </c:pt>
                <c:pt idx="1356">
                  <c:v>2261456.0910789971</c:v>
                </c:pt>
                <c:pt idx="1357">
                  <c:v>2261456.0910789971</c:v>
                </c:pt>
                <c:pt idx="1358">
                  <c:v>2261456.0910789971</c:v>
                </c:pt>
                <c:pt idx="1359">
                  <c:v>2261456.0910789971</c:v>
                </c:pt>
                <c:pt idx="1360">
                  <c:v>2261456.0910789971</c:v>
                </c:pt>
                <c:pt idx="1361">
                  <c:v>2261456.0910789971</c:v>
                </c:pt>
                <c:pt idx="1362">
                  <c:v>2261456.0910789971</c:v>
                </c:pt>
                <c:pt idx="1363">
                  <c:v>2261456.0910789971</c:v>
                </c:pt>
                <c:pt idx="1364">
                  <c:v>2261456.0910789971</c:v>
                </c:pt>
                <c:pt idx="1365">
                  <c:v>2261456.0910789971</c:v>
                </c:pt>
                <c:pt idx="1366">
                  <c:v>2261456.0910789971</c:v>
                </c:pt>
                <c:pt idx="1367">
                  <c:v>2385023.1097943983</c:v>
                </c:pt>
                <c:pt idx="1368">
                  <c:v>2385023.1097943983</c:v>
                </c:pt>
                <c:pt idx="1369">
                  <c:v>2385023.1097943983</c:v>
                </c:pt>
                <c:pt idx="1370">
                  <c:v>2385023.1097943983</c:v>
                </c:pt>
                <c:pt idx="1371">
                  <c:v>2385023.1097943983</c:v>
                </c:pt>
                <c:pt idx="1372">
                  <c:v>2385023.1097943983</c:v>
                </c:pt>
                <c:pt idx="1373">
                  <c:v>2385023.1097943983</c:v>
                </c:pt>
                <c:pt idx="1374">
                  <c:v>2385023.1097943983</c:v>
                </c:pt>
                <c:pt idx="1375">
                  <c:v>2385023.1097943983</c:v>
                </c:pt>
                <c:pt idx="1376">
                  <c:v>2385023.1097943983</c:v>
                </c:pt>
                <c:pt idx="1377">
                  <c:v>2385023.1097943983</c:v>
                </c:pt>
                <c:pt idx="1378">
                  <c:v>2385023.1097943983</c:v>
                </c:pt>
                <c:pt idx="1379">
                  <c:v>2385023.1097943983</c:v>
                </c:pt>
                <c:pt idx="1380">
                  <c:v>2385023.1097943983</c:v>
                </c:pt>
                <c:pt idx="1381">
                  <c:v>2385023.1097943983</c:v>
                </c:pt>
                <c:pt idx="1382">
                  <c:v>2385023.1097943983</c:v>
                </c:pt>
                <c:pt idx="1383">
                  <c:v>2385023.1097943983</c:v>
                </c:pt>
                <c:pt idx="1384">
                  <c:v>2385023.1097943983</c:v>
                </c:pt>
                <c:pt idx="1385">
                  <c:v>2385023.1097943983</c:v>
                </c:pt>
                <c:pt idx="1386">
                  <c:v>2385023.1097943983</c:v>
                </c:pt>
                <c:pt idx="1387">
                  <c:v>2385023.1097943983</c:v>
                </c:pt>
                <c:pt idx="1388">
                  <c:v>2385023.1097943983</c:v>
                </c:pt>
                <c:pt idx="1389">
                  <c:v>2385023.1097943983</c:v>
                </c:pt>
                <c:pt idx="1390">
                  <c:v>2385023.1097943983</c:v>
                </c:pt>
                <c:pt idx="1391">
                  <c:v>2385023.1097943983</c:v>
                </c:pt>
                <c:pt idx="1392">
                  <c:v>2385023.1097943983</c:v>
                </c:pt>
                <c:pt idx="1393">
                  <c:v>2385023.1097943983</c:v>
                </c:pt>
                <c:pt idx="1394">
                  <c:v>2385023.1097943983</c:v>
                </c:pt>
                <c:pt idx="1395">
                  <c:v>2474270.6107694092</c:v>
                </c:pt>
                <c:pt idx="1396">
                  <c:v>2474270.6107694092</c:v>
                </c:pt>
                <c:pt idx="1397">
                  <c:v>2474270.6107694092</c:v>
                </c:pt>
                <c:pt idx="1398">
                  <c:v>2474270.6107694092</c:v>
                </c:pt>
                <c:pt idx="1399">
                  <c:v>2474270.6107694092</c:v>
                </c:pt>
                <c:pt idx="1400">
                  <c:v>2474270.6107694092</c:v>
                </c:pt>
                <c:pt idx="1401">
                  <c:v>2474270.6107694092</c:v>
                </c:pt>
                <c:pt idx="1402">
                  <c:v>2474270.6107694092</c:v>
                </c:pt>
                <c:pt idx="1403">
                  <c:v>2474270.6107694092</c:v>
                </c:pt>
                <c:pt idx="1404">
                  <c:v>2474270.6107694092</c:v>
                </c:pt>
                <c:pt idx="1405">
                  <c:v>2474270.6107694092</c:v>
                </c:pt>
                <c:pt idx="1406">
                  <c:v>2474270.6107694092</c:v>
                </c:pt>
                <c:pt idx="1407">
                  <c:v>2474270.6107694092</c:v>
                </c:pt>
                <c:pt idx="1408">
                  <c:v>2474270.6107694092</c:v>
                </c:pt>
                <c:pt idx="1409">
                  <c:v>2474270.6107694092</c:v>
                </c:pt>
                <c:pt idx="1410">
                  <c:v>2474270.6107694092</c:v>
                </c:pt>
                <c:pt idx="1411">
                  <c:v>2474270.6107694092</c:v>
                </c:pt>
                <c:pt idx="1412">
                  <c:v>2474270.6107694092</c:v>
                </c:pt>
                <c:pt idx="1413">
                  <c:v>2474270.6107694092</c:v>
                </c:pt>
                <c:pt idx="1414">
                  <c:v>2474270.6107694092</c:v>
                </c:pt>
                <c:pt idx="1415">
                  <c:v>2474270.6107694092</c:v>
                </c:pt>
                <c:pt idx="1416">
                  <c:v>2474270.6107694092</c:v>
                </c:pt>
                <c:pt idx="1417">
                  <c:v>2474270.6107694092</c:v>
                </c:pt>
                <c:pt idx="1418">
                  <c:v>2474270.6107694092</c:v>
                </c:pt>
                <c:pt idx="1419">
                  <c:v>2474270.6107694092</c:v>
                </c:pt>
                <c:pt idx="1420">
                  <c:v>2474270.6107694092</c:v>
                </c:pt>
                <c:pt idx="1421">
                  <c:v>2474270.6107694092</c:v>
                </c:pt>
                <c:pt idx="1422">
                  <c:v>2474270.6107694092</c:v>
                </c:pt>
                <c:pt idx="1423">
                  <c:v>2474270.6107694092</c:v>
                </c:pt>
                <c:pt idx="1424">
                  <c:v>2474270.6107694092</c:v>
                </c:pt>
                <c:pt idx="1425">
                  <c:v>2474270.6107694092</c:v>
                </c:pt>
                <c:pt idx="1426">
                  <c:v>2474270.6107694092</c:v>
                </c:pt>
                <c:pt idx="1427">
                  <c:v>2474270.6107694092</c:v>
                </c:pt>
                <c:pt idx="1428">
                  <c:v>2474270.6107694092</c:v>
                </c:pt>
                <c:pt idx="1429">
                  <c:v>2530175.960253756</c:v>
                </c:pt>
                <c:pt idx="1430">
                  <c:v>2530175.960253756</c:v>
                </c:pt>
                <c:pt idx="1431">
                  <c:v>2530175.960253756</c:v>
                </c:pt>
                <c:pt idx="1432">
                  <c:v>2530175.960253756</c:v>
                </c:pt>
                <c:pt idx="1433">
                  <c:v>2530175.960253756</c:v>
                </c:pt>
                <c:pt idx="1434">
                  <c:v>2530175.960253756</c:v>
                </c:pt>
                <c:pt idx="1435">
                  <c:v>2530175.960253756</c:v>
                </c:pt>
                <c:pt idx="1436">
                  <c:v>2530175.960253756</c:v>
                </c:pt>
                <c:pt idx="1437">
                  <c:v>2530175.960253756</c:v>
                </c:pt>
                <c:pt idx="1438">
                  <c:v>2530175.960253756</c:v>
                </c:pt>
                <c:pt idx="1439">
                  <c:v>2530175.960253756</c:v>
                </c:pt>
                <c:pt idx="1440">
                  <c:v>2536552.4993457203</c:v>
                </c:pt>
                <c:pt idx="1441">
                  <c:v>2536552.4993457203</c:v>
                </c:pt>
                <c:pt idx="1442">
                  <c:v>2536552.4993457203</c:v>
                </c:pt>
                <c:pt idx="1443">
                  <c:v>2536552.4993457203</c:v>
                </c:pt>
                <c:pt idx="1444">
                  <c:v>2536552.4993457203</c:v>
                </c:pt>
                <c:pt idx="1445">
                  <c:v>2536552.4993457203</c:v>
                </c:pt>
                <c:pt idx="1446">
                  <c:v>2549826.4516857537</c:v>
                </c:pt>
                <c:pt idx="1447">
                  <c:v>2549826.4516857537</c:v>
                </c:pt>
                <c:pt idx="1448">
                  <c:v>2549826.4516857537</c:v>
                </c:pt>
                <c:pt idx="1449">
                  <c:v>2549826.4516857537</c:v>
                </c:pt>
                <c:pt idx="1450">
                  <c:v>2549826.4516857537</c:v>
                </c:pt>
                <c:pt idx="1451">
                  <c:v>2549826.4516857537</c:v>
                </c:pt>
                <c:pt idx="1452">
                  <c:v>2549826.4516857537</c:v>
                </c:pt>
                <c:pt idx="1453">
                  <c:v>2549826.4516857537</c:v>
                </c:pt>
                <c:pt idx="1454">
                  <c:v>2549826.4516857537</c:v>
                </c:pt>
                <c:pt idx="1455">
                  <c:v>2549826.4516857537</c:v>
                </c:pt>
                <c:pt idx="1456">
                  <c:v>2549826.4516857537</c:v>
                </c:pt>
                <c:pt idx="1457">
                  <c:v>2549826.4516857537</c:v>
                </c:pt>
                <c:pt idx="1458">
                  <c:v>2549826.4516857537</c:v>
                </c:pt>
                <c:pt idx="1459">
                  <c:v>2549826.4516857537</c:v>
                </c:pt>
                <c:pt idx="1460">
                  <c:v>2549826.4516857537</c:v>
                </c:pt>
                <c:pt idx="1461">
                  <c:v>2549826.4516857537</c:v>
                </c:pt>
                <c:pt idx="1462">
                  <c:v>2549826.4516857537</c:v>
                </c:pt>
                <c:pt idx="1463">
                  <c:v>2549826.4516857537</c:v>
                </c:pt>
                <c:pt idx="1464">
                  <c:v>2549826.4516857537</c:v>
                </c:pt>
                <c:pt idx="1465">
                  <c:v>2549826.4516857537</c:v>
                </c:pt>
                <c:pt idx="1466">
                  <c:v>2549826.4516857537</c:v>
                </c:pt>
                <c:pt idx="1467">
                  <c:v>2549826.4516857537</c:v>
                </c:pt>
                <c:pt idx="1468">
                  <c:v>2549826.4516857537</c:v>
                </c:pt>
                <c:pt idx="1469">
                  <c:v>2549826.4516857537</c:v>
                </c:pt>
                <c:pt idx="1470">
                  <c:v>2549826.4516857537</c:v>
                </c:pt>
                <c:pt idx="1471">
                  <c:v>2549826.4516857537</c:v>
                </c:pt>
                <c:pt idx="1472">
                  <c:v>2549826.4516857537</c:v>
                </c:pt>
                <c:pt idx="1473">
                  <c:v>2549826.4516857537</c:v>
                </c:pt>
                <c:pt idx="1474">
                  <c:v>2549826.4516857537</c:v>
                </c:pt>
                <c:pt idx="1475">
                  <c:v>2549826.4516857537</c:v>
                </c:pt>
                <c:pt idx="1476">
                  <c:v>2549826.4516857537</c:v>
                </c:pt>
                <c:pt idx="1477">
                  <c:v>2549826.4516857537</c:v>
                </c:pt>
                <c:pt idx="1478">
                  <c:v>2549826.4516857537</c:v>
                </c:pt>
                <c:pt idx="1479">
                  <c:v>2549826.4516857537</c:v>
                </c:pt>
                <c:pt idx="1480">
                  <c:v>2549826.4516857537</c:v>
                </c:pt>
                <c:pt idx="1481">
                  <c:v>2549826.4516857537</c:v>
                </c:pt>
                <c:pt idx="1482">
                  <c:v>2549826.4516857537</c:v>
                </c:pt>
                <c:pt idx="1483">
                  <c:v>2549826.4516857537</c:v>
                </c:pt>
                <c:pt idx="1484">
                  <c:v>2549826.4516857537</c:v>
                </c:pt>
                <c:pt idx="1485">
                  <c:v>2549826.4516857537</c:v>
                </c:pt>
                <c:pt idx="1486">
                  <c:v>2549826.4516857537</c:v>
                </c:pt>
                <c:pt idx="1487">
                  <c:v>2549826.4516857537</c:v>
                </c:pt>
                <c:pt idx="1488">
                  <c:v>2549826.4516857537</c:v>
                </c:pt>
                <c:pt idx="1489">
                  <c:v>2549826.4516857537</c:v>
                </c:pt>
                <c:pt idx="1490">
                  <c:v>2549826.4516857537</c:v>
                </c:pt>
                <c:pt idx="1491">
                  <c:v>2549826.4516857537</c:v>
                </c:pt>
                <c:pt idx="1492">
                  <c:v>2549826.4516857537</c:v>
                </c:pt>
                <c:pt idx="1493">
                  <c:v>2549826.4516857537</c:v>
                </c:pt>
                <c:pt idx="1494">
                  <c:v>2549826.4516857537</c:v>
                </c:pt>
                <c:pt idx="1495">
                  <c:v>2549826.4516857537</c:v>
                </c:pt>
                <c:pt idx="1496">
                  <c:v>2549826.4516857537</c:v>
                </c:pt>
                <c:pt idx="1497">
                  <c:v>2549826.4516857537</c:v>
                </c:pt>
                <c:pt idx="1498">
                  <c:v>2549826.4516857537</c:v>
                </c:pt>
                <c:pt idx="1499">
                  <c:v>2549826.4516857537</c:v>
                </c:pt>
                <c:pt idx="1500">
                  <c:v>2549826.4516857537</c:v>
                </c:pt>
                <c:pt idx="1501">
                  <c:v>2549826.4516857537</c:v>
                </c:pt>
                <c:pt idx="1502">
                  <c:v>2549826.4516857537</c:v>
                </c:pt>
                <c:pt idx="1503">
                  <c:v>2549826.4516857537</c:v>
                </c:pt>
                <c:pt idx="1504">
                  <c:v>2549826.4516857537</c:v>
                </c:pt>
                <c:pt idx="1505">
                  <c:v>2549826.4516857537</c:v>
                </c:pt>
                <c:pt idx="1506">
                  <c:v>2549826.4516857537</c:v>
                </c:pt>
                <c:pt idx="1507">
                  <c:v>2549826.4516857537</c:v>
                </c:pt>
                <c:pt idx="1508">
                  <c:v>2549826.4516857537</c:v>
                </c:pt>
                <c:pt idx="1509">
                  <c:v>2549826.4516857537</c:v>
                </c:pt>
                <c:pt idx="1510">
                  <c:v>2549826.4516857537</c:v>
                </c:pt>
                <c:pt idx="1511">
                  <c:v>2549826.4516857537</c:v>
                </c:pt>
                <c:pt idx="1512">
                  <c:v>2549826.4516857537</c:v>
                </c:pt>
                <c:pt idx="1513">
                  <c:v>2549826.4516857537</c:v>
                </c:pt>
                <c:pt idx="1514">
                  <c:v>2549826.4516857537</c:v>
                </c:pt>
                <c:pt idx="1515">
                  <c:v>2549826.4516857537</c:v>
                </c:pt>
                <c:pt idx="1516">
                  <c:v>2549826.4516857537</c:v>
                </c:pt>
                <c:pt idx="1517">
                  <c:v>2549826.4516857537</c:v>
                </c:pt>
                <c:pt idx="1518">
                  <c:v>2549826.4516857537</c:v>
                </c:pt>
                <c:pt idx="1519">
                  <c:v>2549826.4516857537</c:v>
                </c:pt>
                <c:pt idx="1520">
                  <c:v>2549826.4516857537</c:v>
                </c:pt>
                <c:pt idx="1521">
                  <c:v>2549826.4516857537</c:v>
                </c:pt>
                <c:pt idx="1522">
                  <c:v>2623160.3357589701</c:v>
                </c:pt>
                <c:pt idx="1523">
                  <c:v>2623160.3357589701</c:v>
                </c:pt>
                <c:pt idx="1524">
                  <c:v>2623160.3357589701</c:v>
                </c:pt>
                <c:pt idx="1525">
                  <c:v>2623160.3357589701</c:v>
                </c:pt>
                <c:pt idx="1526">
                  <c:v>2623160.3357589701</c:v>
                </c:pt>
                <c:pt idx="1527">
                  <c:v>2623160.3357589701</c:v>
                </c:pt>
                <c:pt idx="1528">
                  <c:v>2623160.3357589701</c:v>
                </c:pt>
                <c:pt idx="1529">
                  <c:v>2623160.3357589701</c:v>
                </c:pt>
                <c:pt idx="1530">
                  <c:v>2623160.3357589701</c:v>
                </c:pt>
                <c:pt idx="1531">
                  <c:v>2623160.3357589701</c:v>
                </c:pt>
                <c:pt idx="1532">
                  <c:v>2623160.3357589701</c:v>
                </c:pt>
                <c:pt idx="1533">
                  <c:v>2623160.3357589701</c:v>
                </c:pt>
                <c:pt idx="1534">
                  <c:v>2623160.3357589701</c:v>
                </c:pt>
                <c:pt idx="1535">
                  <c:v>2623160.3357589701</c:v>
                </c:pt>
                <c:pt idx="1536">
                  <c:v>2623160.3357589701</c:v>
                </c:pt>
                <c:pt idx="1537">
                  <c:v>2623160.3357589701</c:v>
                </c:pt>
                <c:pt idx="1538">
                  <c:v>2623160.3357589701</c:v>
                </c:pt>
                <c:pt idx="1539">
                  <c:v>2623160.3357589701</c:v>
                </c:pt>
                <c:pt idx="1540">
                  <c:v>2623160.3357589701</c:v>
                </c:pt>
                <c:pt idx="1541">
                  <c:v>2623160.3357589701</c:v>
                </c:pt>
                <c:pt idx="1542">
                  <c:v>2623160.3357589701</c:v>
                </c:pt>
                <c:pt idx="1543">
                  <c:v>2623160.3357589701</c:v>
                </c:pt>
                <c:pt idx="1544">
                  <c:v>2623160.3357589701</c:v>
                </c:pt>
                <c:pt idx="1545">
                  <c:v>2623160.3357589701</c:v>
                </c:pt>
                <c:pt idx="1546">
                  <c:v>2623160.3357589701</c:v>
                </c:pt>
                <c:pt idx="1547">
                  <c:v>2623160.3357589701</c:v>
                </c:pt>
                <c:pt idx="1548">
                  <c:v>2623160.3357589701</c:v>
                </c:pt>
                <c:pt idx="1549">
                  <c:v>2623160.3357589701</c:v>
                </c:pt>
                <c:pt idx="1550">
                  <c:v>2623160.3357589701</c:v>
                </c:pt>
                <c:pt idx="1551">
                  <c:v>2623160.3357589701</c:v>
                </c:pt>
                <c:pt idx="1552">
                  <c:v>2623160.3357589701</c:v>
                </c:pt>
                <c:pt idx="1553">
                  <c:v>2623160.3357589701</c:v>
                </c:pt>
                <c:pt idx="1554">
                  <c:v>2623160.3357589701</c:v>
                </c:pt>
                <c:pt idx="1555">
                  <c:v>2623160.3357589701</c:v>
                </c:pt>
                <c:pt idx="1556">
                  <c:v>2623160.3357589701</c:v>
                </c:pt>
                <c:pt idx="1557">
                  <c:v>2623160.3357589701</c:v>
                </c:pt>
                <c:pt idx="1558">
                  <c:v>2623160.3357589701</c:v>
                </c:pt>
                <c:pt idx="1559">
                  <c:v>2623160.3357589701</c:v>
                </c:pt>
                <c:pt idx="1560">
                  <c:v>2623160.3357589701</c:v>
                </c:pt>
                <c:pt idx="1561">
                  <c:v>2623160.3357589701</c:v>
                </c:pt>
                <c:pt idx="1562">
                  <c:v>2623160.3357589701</c:v>
                </c:pt>
                <c:pt idx="1563">
                  <c:v>2623160.3357589701</c:v>
                </c:pt>
                <c:pt idx="1564">
                  <c:v>2623160.3357589701</c:v>
                </c:pt>
                <c:pt idx="1565">
                  <c:v>2623160.3357589701</c:v>
                </c:pt>
                <c:pt idx="1566">
                  <c:v>2623160.3357589701</c:v>
                </c:pt>
                <c:pt idx="1567">
                  <c:v>2623160.3357589701</c:v>
                </c:pt>
                <c:pt idx="1568">
                  <c:v>2623160.3357589701</c:v>
                </c:pt>
                <c:pt idx="1569">
                  <c:v>2623160.3357589701</c:v>
                </c:pt>
                <c:pt idx="1570">
                  <c:v>2623160.3357589701</c:v>
                </c:pt>
                <c:pt idx="1571">
                  <c:v>2623160.3357589701</c:v>
                </c:pt>
                <c:pt idx="1572">
                  <c:v>2623160.3357589701</c:v>
                </c:pt>
                <c:pt idx="1573">
                  <c:v>2623160.3357589701</c:v>
                </c:pt>
                <c:pt idx="1574">
                  <c:v>2623160.3357589701</c:v>
                </c:pt>
                <c:pt idx="1575">
                  <c:v>2623160.3357589701</c:v>
                </c:pt>
                <c:pt idx="1576">
                  <c:v>2623160.3357589701</c:v>
                </c:pt>
                <c:pt idx="1577">
                  <c:v>2779199.5724340291</c:v>
                </c:pt>
                <c:pt idx="1578">
                  <c:v>2779199.5724340291</c:v>
                </c:pt>
                <c:pt idx="1579">
                  <c:v>2779199.5724340291</c:v>
                </c:pt>
                <c:pt idx="1580">
                  <c:v>2779199.5724340291</c:v>
                </c:pt>
                <c:pt idx="1581">
                  <c:v>2779199.5724340291</c:v>
                </c:pt>
                <c:pt idx="1582">
                  <c:v>2779199.5724340291</c:v>
                </c:pt>
                <c:pt idx="1583">
                  <c:v>2779199.5724340291</c:v>
                </c:pt>
                <c:pt idx="1584">
                  <c:v>2779199.5724340291</c:v>
                </c:pt>
                <c:pt idx="1585">
                  <c:v>2779199.5724340291</c:v>
                </c:pt>
                <c:pt idx="1586">
                  <c:v>2779199.5724340291</c:v>
                </c:pt>
                <c:pt idx="1587">
                  <c:v>2779199.5724340291</c:v>
                </c:pt>
                <c:pt idx="1588">
                  <c:v>2779199.5724340291</c:v>
                </c:pt>
                <c:pt idx="1589">
                  <c:v>2779199.5724340291</c:v>
                </c:pt>
                <c:pt idx="1590">
                  <c:v>2779199.5724340291</c:v>
                </c:pt>
                <c:pt idx="1591">
                  <c:v>2779199.5724340291</c:v>
                </c:pt>
                <c:pt idx="1592">
                  <c:v>2779199.5724340291</c:v>
                </c:pt>
                <c:pt idx="1593">
                  <c:v>2779199.5724340291</c:v>
                </c:pt>
                <c:pt idx="1594">
                  <c:v>2779199.5724340291</c:v>
                </c:pt>
                <c:pt idx="1595">
                  <c:v>2779199.5724340291</c:v>
                </c:pt>
                <c:pt idx="1596">
                  <c:v>2779199.5724340291</c:v>
                </c:pt>
                <c:pt idx="1597">
                  <c:v>2779199.5724340291</c:v>
                </c:pt>
                <c:pt idx="1598">
                  <c:v>2779199.5724340291</c:v>
                </c:pt>
                <c:pt idx="1599">
                  <c:v>2779199.5724340291</c:v>
                </c:pt>
                <c:pt idx="1600">
                  <c:v>2779199.5724340291</c:v>
                </c:pt>
                <c:pt idx="1601">
                  <c:v>2779199.5724340291</c:v>
                </c:pt>
                <c:pt idx="1602">
                  <c:v>2779199.5724340291</c:v>
                </c:pt>
                <c:pt idx="1603">
                  <c:v>2779199.5724340291</c:v>
                </c:pt>
                <c:pt idx="1604">
                  <c:v>2779199.5724340291</c:v>
                </c:pt>
                <c:pt idx="1605">
                  <c:v>2779199.5724340291</c:v>
                </c:pt>
                <c:pt idx="1606">
                  <c:v>2779199.5724340291</c:v>
                </c:pt>
                <c:pt idx="1607">
                  <c:v>2779199.5724340291</c:v>
                </c:pt>
                <c:pt idx="1608">
                  <c:v>2779199.5724340291</c:v>
                </c:pt>
                <c:pt idx="1609">
                  <c:v>2779199.5724340291</c:v>
                </c:pt>
                <c:pt idx="1610">
                  <c:v>2779199.5724340291</c:v>
                </c:pt>
                <c:pt idx="1611">
                  <c:v>2779199.5724340291</c:v>
                </c:pt>
                <c:pt idx="1612">
                  <c:v>2779199.5724340291</c:v>
                </c:pt>
                <c:pt idx="1613">
                  <c:v>2779199.5724340291</c:v>
                </c:pt>
                <c:pt idx="1614">
                  <c:v>2779199.5724340291</c:v>
                </c:pt>
                <c:pt idx="1615">
                  <c:v>2779199.5724340291</c:v>
                </c:pt>
                <c:pt idx="1616">
                  <c:v>2779199.5724340291</c:v>
                </c:pt>
                <c:pt idx="1617">
                  <c:v>2779199.5724340291</c:v>
                </c:pt>
                <c:pt idx="1618">
                  <c:v>2779199.5724340291</c:v>
                </c:pt>
                <c:pt idx="1619">
                  <c:v>2779199.5724340291</c:v>
                </c:pt>
                <c:pt idx="1620">
                  <c:v>2779199.5724340291</c:v>
                </c:pt>
                <c:pt idx="1621">
                  <c:v>2779199.5724340291</c:v>
                </c:pt>
                <c:pt idx="1622">
                  <c:v>2779199.5724340291</c:v>
                </c:pt>
                <c:pt idx="1623">
                  <c:v>2779199.5724340291</c:v>
                </c:pt>
                <c:pt idx="1624">
                  <c:v>2889519.7878718893</c:v>
                </c:pt>
                <c:pt idx="1625">
                  <c:v>2889519.7878718893</c:v>
                </c:pt>
                <c:pt idx="1626">
                  <c:v>2889519.7878718893</c:v>
                </c:pt>
                <c:pt idx="1627">
                  <c:v>2889519.7878718893</c:v>
                </c:pt>
                <c:pt idx="1628">
                  <c:v>2889519.7878718893</c:v>
                </c:pt>
                <c:pt idx="1629">
                  <c:v>2889519.7878718893</c:v>
                </c:pt>
                <c:pt idx="1630">
                  <c:v>2889519.7878718893</c:v>
                </c:pt>
                <c:pt idx="1631">
                  <c:v>2889519.7878718893</c:v>
                </c:pt>
                <c:pt idx="1632">
                  <c:v>2889519.7878718893</c:v>
                </c:pt>
                <c:pt idx="1633">
                  <c:v>2889519.7878718893</c:v>
                </c:pt>
                <c:pt idx="1634">
                  <c:v>2889519.7878718893</c:v>
                </c:pt>
                <c:pt idx="1635">
                  <c:v>2889519.7878718893</c:v>
                </c:pt>
                <c:pt idx="1636">
                  <c:v>2889519.7878718893</c:v>
                </c:pt>
                <c:pt idx="1637">
                  <c:v>2889519.7878718893</c:v>
                </c:pt>
                <c:pt idx="1638">
                  <c:v>2889519.7878718893</c:v>
                </c:pt>
                <c:pt idx="1639">
                  <c:v>2889519.7878718893</c:v>
                </c:pt>
                <c:pt idx="1640">
                  <c:v>2889519.7878718893</c:v>
                </c:pt>
                <c:pt idx="1641">
                  <c:v>2889519.7878718893</c:v>
                </c:pt>
                <c:pt idx="1642">
                  <c:v>2889519.7878718893</c:v>
                </c:pt>
                <c:pt idx="1643">
                  <c:v>2889519.7878718893</c:v>
                </c:pt>
                <c:pt idx="1644">
                  <c:v>2889519.7878718893</c:v>
                </c:pt>
                <c:pt idx="1645">
                  <c:v>2889519.7878718893</c:v>
                </c:pt>
                <c:pt idx="1646">
                  <c:v>2889519.7878718893</c:v>
                </c:pt>
                <c:pt idx="1647">
                  <c:v>2889519.7878718893</c:v>
                </c:pt>
                <c:pt idx="1648">
                  <c:v>2889519.7878718893</c:v>
                </c:pt>
                <c:pt idx="1649">
                  <c:v>2889519.7878718893</c:v>
                </c:pt>
                <c:pt idx="1650">
                  <c:v>2889519.7878718893</c:v>
                </c:pt>
                <c:pt idx="1651">
                  <c:v>2889519.7878718893</c:v>
                </c:pt>
                <c:pt idx="1652">
                  <c:v>2889519.7878718893</c:v>
                </c:pt>
                <c:pt idx="1653">
                  <c:v>2889519.7878718893</c:v>
                </c:pt>
                <c:pt idx="1654">
                  <c:v>2889519.7878718893</c:v>
                </c:pt>
                <c:pt idx="1655">
                  <c:v>2889519.7878718893</c:v>
                </c:pt>
                <c:pt idx="1656">
                  <c:v>2889519.7878718893</c:v>
                </c:pt>
                <c:pt idx="1657">
                  <c:v>2889519.7878718893</c:v>
                </c:pt>
                <c:pt idx="1658">
                  <c:v>2889519.7878718893</c:v>
                </c:pt>
                <c:pt idx="1659">
                  <c:v>2889519.7878718893</c:v>
                </c:pt>
                <c:pt idx="1660">
                  <c:v>2889519.7878718893</c:v>
                </c:pt>
                <c:pt idx="1661">
                  <c:v>2889519.7878718893</c:v>
                </c:pt>
                <c:pt idx="1662">
                  <c:v>2889519.7878718893</c:v>
                </c:pt>
                <c:pt idx="1663">
                  <c:v>2889519.7878718893</c:v>
                </c:pt>
                <c:pt idx="1664">
                  <c:v>2889519.7878718893</c:v>
                </c:pt>
                <c:pt idx="1665">
                  <c:v>2889519.7878718893</c:v>
                </c:pt>
                <c:pt idx="1666">
                  <c:v>2889519.7878718893</c:v>
                </c:pt>
                <c:pt idx="1667">
                  <c:v>2889519.7878718893</c:v>
                </c:pt>
                <c:pt idx="1668">
                  <c:v>2889519.7878718893</c:v>
                </c:pt>
                <c:pt idx="1669">
                  <c:v>2889519.7878718893</c:v>
                </c:pt>
                <c:pt idx="1670">
                  <c:v>2889519.7878718893</c:v>
                </c:pt>
                <c:pt idx="1671">
                  <c:v>2889519.7878718893</c:v>
                </c:pt>
                <c:pt idx="1672">
                  <c:v>2889519.7878718893</c:v>
                </c:pt>
                <c:pt idx="1673">
                  <c:v>2889519.7878718893</c:v>
                </c:pt>
                <c:pt idx="1674">
                  <c:v>2889519.7878718893</c:v>
                </c:pt>
                <c:pt idx="1675">
                  <c:v>2889519.7878718893</c:v>
                </c:pt>
                <c:pt idx="1676">
                  <c:v>2902250.7589620748</c:v>
                </c:pt>
                <c:pt idx="1677">
                  <c:v>2902250.7589620748</c:v>
                </c:pt>
                <c:pt idx="1678">
                  <c:v>2902250.7589620748</c:v>
                </c:pt>
                <c:pt idx="1679">
                  <c:v>2902250.7589620748</c:v>
                </c:pt>
                <c:pt idx="1680">
                  <c:v>2902250.7589620748</c:v>
                </c:pt>
                <c:pt idx="1681">
                  <c:v>2902250.7589620748</c:v>
                </c:pt>
                <c:pt idx="1682">
                  <c:v>2902250.7589620748</c:v>
                </c:pt>
                <c:pt idx="1683">
                  <c:v>2902250.7589620748</c:v>
                </c:pt>
                <c:pt idx="1684">
                  <c:v>2902250.7589620748</c:v>
                </c:pt>
                <c:pt idx="1685">
                  <c:v>2902250.7589620748</c:v>
                </c:pt>
                <c:pt idx="1686">
                  <c:v>2902250.7589620748</c:v>
                </c:pt>
                <c:pt idx="1687">
                  <c:v>2902250.7589620748</c:v>
                </c:pt>
                <c:pt idx="1688">
                  <c:v>2902250.7589620748</c:v>
                </c:pt>
                <c:pt idx="1689">
                  <c:v>2902250.7589620748</c:v>
                </c:pt>
                <c:pt idx="1690">
                  <c:v>2902250.7589620748</c:v>
                </c:pt>
                <c:pt idx="1691">
                  <c:v>2902250.7589620748</c:v>
                </c:pt>
                <c:pt idx="1692">
                  <c:v>2902250.7589620748</c:v>
                </c:pt>
                <c:pt idx="1693">
                  <c:v>2902250.7589620748</c:v>
                </c:pt>
                <c:pt idx="1694">
                  <c:v>2902250.7589620748</c:v>
                </c:pt>
                <c:pt idx="1695">
                  <c:v>2902250.7589620748</c:v>
                </c:pt>
                <c:pt idx="1696">
                  <c:v>2902250.7589620748</c:v>
                </c:pt>
                <c:pt idx="1697">
                  <c:v>2902250.7589620748</c:v>
                </c:pt>
                <c:pt idx="1698">
                  <c:v>2902250.7589620748</c:v>
                </c:pt>
                <c:pt idx="1699">
                  <c:v>2921063.8957380573</c:v>
                </c:pt>
                <c:pt idx="1700">
                  <c:v>2921063.8957380573</c:v>
                </c:pt>
                <c:pt idx="1701">
                  <c:v>2921063.8957380573</c:v>
                </c:pt>
                <c:pt idx="1702">
                  <c:v>2921063.8957380573</c:v>
                </c:pt>
                <c:pt idx="1703">
                  <c:v>2921063.8957380573</c:v>
                </c:pt>
                <c:pt idx="1704">
                  <c:v>2921063.8957380573</c:v>
                </c:pt>
                <c:pt idx="1705">
                  <c:v>2921063.8957380573</c:v>
                </c:pt>
                <c:pt idx="1706">
                  <c:v>2921063.8957380573</c:v>
                </c:pt>
                <c:pt idx="1707">
                  <c:v>2921063.8957380573</c:v>
                </c:pt>
                <c:pt idx="1708">
                  <c:v>2921063.8957380573</c:v>
                </c:pt>
                <c:pt idx="1709">
                  <c:v>2921063.8957380573</c:v>
                </c:pt>
                <c:pt idx="1710">
                  <c:v>2921063.8957380573</c:v>
                </c:pt>
                <c:pt idx="1711">
                  <c:v>2921063.8957380573</c:v>
                </c:pt>
                <c:pt idx="1712">
                  <c:v>2921063.8957380573</c:v>
                </c:pt>
                <c:pt idx="1713">
                  <c:v>2921063.8957380573</c:v>
                </c:pt>
                <c:pt idx="1714">
                  <c:v>2921063.8957380573</c:v>
                </c:pt>
                <c:pt idx="1715">
                  <c:v>2921063.8957380573</c:v>
                </c:pt>
                <c:pt idx="1716">
                  <c:v>2921063.8957380573</c:v>
                </c:pt>
                <c:pt idx="1717">
                  <c:v>2921063.8957380573</c:v>
                </c:pt>
                <c:pt idx="1718">
                  <c:v>2921063.8957380573</c:v>
                </c:pt>
                <c:pt idx="1719">
                  <c:v>2921063.8957380573</c:v>
                </c:pt>
                <c:pt idx="1720">
                  <c:v>2921063.8957380573</c:v>
                </c:pt>
                <c:pt idx="1721">
                  <c:v>2921063.8957380573</c:v>
                </c:pt>
                <c:pt idx="1722">
                  <c:v>2921063.8957380573</c:v>
                </c:pt>
                <c:pt idx="1723">
                  <c:v>2921063.8957380573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7C-447C-9B2B-1DE6B49FDB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1763087"/>
        <c:axId val="1951774735"/>
      </c:scatterChart>
      <c:scatterChart>
        <c:scatterStyle val="line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WLTC_class_3!$BJ$8:$BJ$1807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3.4722481018570344</c:v>
                </c:pt>
                <c:pt idx="36">
                  <c:v>67.568275818285173</c:v>
                </c:pt>
                <c:pt idx="37">
                  <c:v>67.568275818285173</c:v>
                </c:pt>
                <c:pt idx="38">
                  <c:v>67.568275818285173</c:v>
                </c:pt>
                <c:pt idx="39">
                  <c:v>67.568275818285173</c:v>
                </c:pt>
                <c:pt idx="40">
                  <c:v>67.568275818285173</c:v>
                </c:pt>
                <c:pt idx="41">
                  <c:v>67.568275818285173</c:v>
                </c:pt>
                <c:pt idx="42">
                  <c:v>67.568275818285173</c:v>
                </c:pt>
                <c:pt idx="43">
                  <c:v>67.568275818285173</c:v>
                </c:pt>
                <c:pt idx="44">
                  <c:v>67.568275818285173</c:v>
                </c:pt>
                <c:pt idx="45">
                  <c:v>67.568275818285173</c:v>
                </c:pt>
                <c:pt idx="46">
                  <c:v>67.568275818285173</c:v>
                </c:pt>
                <c:pt idx="47">
                  <c:v>67.568275818285173</c:v>
                </c:pt>
                <c:pt idx="48">
                  <c:v>67.568275818285173</c:v>
                </c:pt>
                <c:pt idx="49">
                  <c:v>67.568275818285173</c:v>
                </c:pt>
                <c:pt idx="50">
                  <c:v>67.568275818285173</c:v>
                </c:pt>
                <c:pt idx="51">
                  <c:v>67.568275818285173</c:v>
                </c:pt>
                <c:pt idx="52">
                  <c:v>67.568275818285173</c:v>
                </c:pt>
                <c:pt idx="53">
                  <c:v>67.568275818285173</c:v>
                </c:pt>
                <c:pt idx="54">
                  <c:v>67.568275818285173</c:v>
                </c:pt>
                <c:pt idx="55">
                  <c:v>67.568275818285173</c:v>
                </c:pt>
                <c:pt idx="56">
                  <c:v>67.568275818285173</c:v>
                </c:pt>
                <c:pt idx="57">
                  <c:v>67.568275818285173</c:v>
                </c:pt>
                <c:pt idx="58">
                  <c:v>67.568275818285173</c:v>
                </c:pt>
                <c:pt idx="59">
                  <c:v>67.568275818285173</c:v>
                </c:pt>
                <c:pt idx="60">
                  <c:v>67.568275818285173</c:v>
                </c:pt>
                <c:pt idx="61">
                  <c:v>67.568275818285173</c:v>
                </c:pt>
                <c:pt idx="62">
                  <c:v>67.568275818285173</c:v>
                </c:pt>
                <c:pt idx="63">
                  <c:v>67.568275818285173</c:v>
                </c:pt>
                <c:pt idx="64">
                  <c:v>67.568275818285173</c:v>
                </c:pt>
                <c:pt idx="65">
                  <c:v>67.568275818285173</c:v>
                </c:pt>
                <c:pt idx="66">
                  <c:v>67.568275818285173</c:v>
                </c:pt>
                <c:pt idx="67">
                  <c:v>67.568275818285173</c:v>
                </c:pt>
                <c:pt idx="68">
                  <c:v>67.568275818285173</c:v>
                </c:pt>
                <c:pt idx="69">
                  <c:v>67.568275818285173</c:v>
                </c:pt>
                <c:pt idx="70">
                  <c:v>67.568275818285173</c:v>
                </c:pt>
                <c:pt idx="71">
                  <c:v>67.568275818285173</c:v>
                </c:pt>
                <c:pt idx="72">
                  <c:v>67.568275818285173</c:v>
                </c:pt>
                <c:pt idx="73">
                  <c:v>67.568275818285173</c:v>
                </c:pt>
                <c:pt idx="74">
                  <c:v>67.568275818285173</c:v>
                </c:pt>
                <c:pt idx="75">
                  <c:v>67.568275818285173</c:v>
                </c:pt>
                <c:pt idx="76">
                  <c:v>67.568275818285173</c:v>
                </c:pt>
                <c:pt idx="77">
                  <c:v>67.568275818285173</c:v>
                </c:pt>
                <c:pt idx="78">
                  <c:v>67.568275818285173</c:v>
                </c:pt>
                <c:pt idx="79">
                  <c:v>128.08159689509142</c:v>
                </c:pt>
                <c:pt idx="80">
                  <c:v>128.08159689509142</c:v>
                </c:pt>
                <c:pt idx="81">
                  <c:v>128.08159689509142</c:v>
                </c:pt>
                <c:pt idx="82">
                  <c:v>128.08159689509142</c:v>
                </c:pt>
                <c:pt idx="83">
                  <c:v>128.08159689509142</c:v>
                </c:pt>
                <c:pt idx="84">
                  <c:v>128.08159689509142</c:v>
                </c:pt>
                <c:pt idx="85">
                  <c:v>128.08159689509142</c:v>
                </c:pt>
                <c:pt idx="86">
                  <c:v>128.08159689509142</c:v>
                </c:pt>
                <c:pt idx="87">
                  <c:v>128.08159689509142</c:v>
                </c:pt>
                <c:pt idx="88">
                  <c:v>128.08159689509142</c:v>
                </c:pt>
                <c:pt idx="89">
                  <c:v>128.08159689509142</c:v>
                </c:pt>
                <c:pt idx="90">
                  <c:v>128.08159689509142</c:v>
                </c:pt>
                <c:pt idx="91">
                  <c:v>128.08159689509142</c:v>
                </c:pt>
                <c:pt idx="92">
                  <c:v>128.08159689509142</c:v>
                </c:pt>
                <c:pt idx="93">
                  <c:v>128.08159689509142</c:v>
                </c:pt>
                <c:pt idx="94">
                  <c:v>128.08159689509142</c:v>
                </c:pt>
                <c:pt idx="95">
                  <c:v>128.08159689509142</c:v>
                </c:pt>
                <c:pt idx="96">
                  <c:v>128.08159689509142</c:v>
                </c:pt>
                <c:pt idx="97">
                  <c:v>128.08159689509142</c:v>
                </c:pt>
                <c:pt idx="98">
                  <c:v>128.08159689509142</c:v>
                </c:pt>
                <c:pt idx="99">
                  <c:v>128.08159689509142</c:v>
                </c:pt>
                <c:pt idx="100">
                  <c:v>128.08159689509142</c:v>
                </c:pt>
                <c:pt idx="101">
                  <c:v>128.08159689509142</c:v>
                </c:pt>
                <c:pt idx="102">
                  <c:v>128.08159689509142</c:v>
                </c:pt>
                <c:pt idx="103">
                  <c:v>128.08159689509142</c:v>
                </c:pt>
                <c:pt idx="104">
                  <c:v>128.08159689509142</c:v>
                </c:pt>
                <c:pt idx="105">
                  <c:v>128.08159689509142</c:v>
                </c:pt>
                <c:pt idx="106">
                  <c:v>128.08159689509142</c:v>
                </c:pt>
                <c:pt idx="107">
                  <c:v>128.08159689509142</c:v>
                </c:pt>
                <c:pt idx="108">
                  <c:v>128.08159689509142</c:v>
                </c:pt>
                <c:pt idx="109">
                  <c:v>128.08159689509142</c:v>
                </c:pt>
                <c:pt idx="110">
                  <c:v>128.08159689509142</c:v>
                </c:pt>
                <c:pt idx="111">
                  <c:v>128.08159689509142</c:v>
                </c:pt>
                <c:pt idx="112">
                  <c:v>128.08159689509142</c:v>
                </c:pt>
                <c:pt idx="113">
                  <c:v>128.08159689509142</c:v>
                </c:pt>
                <c:pt idx="114">
                  <c:v>128.08159689509142</c:v>
                </c:pt>
                <c:pt idx="115">
                  <c:v>128.08159689509142</c:v>
                </c:pt>
                <c:pt idx="116">
                  <c:v>128.08159689509142</c:v>
                </c:pt>
                <c:pt idx="117">
                  <c:v>128.08159689509142</c:v>
                </c:pt>
                <c:pt idx="118">
                  <c:v>128.08159689509142</c:v>
                </c:pt>
                <c:pt idx="119">
                  <c:v>128.08159689509142</c:v>
                </c:pt>
                <c:pt idx="120">
                  <c:v>128.08159689509142</c:v>
                </c:pt>
                <c:pt idx="121">
                  <c:v>128.08159689509142</c:v>
                </c:pt>
                <c:pt idx="122">
                  <c:v>128.08159689509142</c:v>
                </c:pt>
                <c:pt idx="123">
                  <c:v>128.08159689509142</c:v>
                </c:pt>
                <c:pt idx="124">
                  <c:v>128.08159689509142</c:v>
                </c:pt>
                <c:pt idx="125">
                  <c:v>128.08159689509142</c:v>
                </c:pt>
                <c:pt idx="126">
                  <c:v>128.08159689509142</c:v>
                </c:pt>
                <c:pt idx="127">
                  <c:v>128.08159689509142</c:v>
                </c:pt>
                <c:pt idx="128">
                  <c:v>128.08159689509142</c:v>
                </c:pt>
                <c:pt idx="129">
                  <c:v>128.08159689509142</c:v>
                </c:pt>
                <c:pt idx="130">
                  <c:v>128.08159689509142</c:v>
                </c:pt>
                <c:pt idx="131">
                  <c:v>128.08159689509142</c:v>
                </c:pt>
                <c:pt idx="132">
                  <c:v>128.08159689509142</c:v>
                </c:pt>
                <c:pt idx="133">
                  <c:v>128.08159689509142</c:v>
                </c:pt>
                <c:pt idx="134">
                  <c:v>128.08159689509142</c:v>
                </c:pt>
                <c:pt idx="135">
                  <c:v>128.08159689509142</c:v>
                </c:pt>
                <c:pt idx="136">
                  <c:v>128.08159689509142</c:v>
                </c:pt>
                <c:pt idx="137">
                  <c:v>128.08159689509142</c:v>
                </c:pt>
                <c:pt idx="138">
                  <c:v>128.08159689509142</c:v>
                </c:pt>
                <c:pt idx="139">
                  <c:v>128.08159689509142</c:v>
                </c:pt>
                <c:pt idx="140">
                  <c:v>128.08159689509142</c:v>
                </c:pt>
                <c:pt idx="141">
                  <c:v>128.08159689509142</c:v>
                </c:pt>
                <c:pt idx="142">
                  <c:v>128.08159689509142</c:v>
                </c:pt>
                <c:pt idx="143">
                  <c:v>128.08159689509142</c:v>
                </c:pt>
                <c:pt idx="144">
                  <c:v>128.08159689509142</c:v>
                </c:pt>
                <c:pt idx="145">
                  <c:v>128.08159689509142</c:v>
                </c:pt>
                <c:pt idx="146">
                  <c:v>128.08159689509142</c:v>
                </c:pt>
                <c:pt idx="147">
                  <c:v>128.08159689509142</c:v>
                </c:pt>
                <c:pt idx="148">
                  <c:v>128.08159689509142</c:v>
                </c:pt>
                <c:pt idx="149">
                  <c:v>128.08159689509142</c:v>
                </c:pt>
                <c:pt idx="150">
                  <c:v>156.93872326201142</c:v>
                </c:pt>
                <c:pt idx="151">
                  <c:v>156.93872326201142</c:v>
                </c:pt>
                <c:pt idx="152">
                  <c:v>156.93872326201142</c:v>
                </c:pt>
                <c:pt idx="153">
                  <c:v>156.93872326201142</c:v>
                </c:pt>
                <c:pt idx="154">
                  <c:v>156.93872326201142</c:v>
                </c:pt>
                <c:pt idx="155">
                  <c:v>156.93872326201142</c:v>
                </c:pt>
                <c:pt idx="156">
                  <c:v>156.93872326201142</c:v>
                </c:pt>
                <c:pt idx="157">
                  <c:v>156.93872326201142</c:v>
                </c:pt>
                <c:pt idx="158">
                  <c:v>156.93872326201142</c:v>
                </c:pt>
                <c:pt idx="159">
                  <c:v>156.93872326201142</c:v>
                </c:pt>
                <c:pt idx="160">
                  <c:v>156.93872326201142</c:v>
                </c:pt>
                <c:pt idx="161">
                  <c:v>156.93872326201142</c:v>
                </c:pt>
                <c:pt idx="162">
                  <c:v>156.93872326201142</c:v>
                </c:pt>
                <c:pt idx="163">
                  <c:v>156.93872326201142</c:v>
                </c:pt>
                <c:pt idx="164">
                  <c:v>156.93872326201142</c:v>
                </c:pt>
                <c:pt idx="165">
                  <c:v>156.93872326201142</c:v>
                </c:pt>
                <c:pt idx="166">
                  <c:v>156.93872326201142</c:v>
                </c:pt>
                <c:pt idx="167">
                  <c:v>156.93872326201142</c:v>
                </c:pt>
                <c:pt idx="168">
                  <c:v>156.93872326201142</c:v>
                </c:pt>
                <c:pt idx="169">
                  <c:v>156.93872326201142</c:v>
                </c:pt>
                <c:pt idx="170">
                  <c:v>188.5088166594218</c:v>
                </c:pt>
                <c:pt idx="171">
                  <c:v>188.5088166594218</c:v>
                </c:pt>
                <c:pt idx="172">
                  <c:v>188.5088166594218</c:v>
                </c:pt>
                <c:pt idx="173">
                  <c:v>188.5088166594218</c:v>
                </c:pt>
                <c:pt idx="174">
                  <c:v>188.5088166594218</c:v>
                </c:pt>
                <c:pt idx="175">
                  <c:v>188.5088166594218</c:v>
                </c:pt>
                <c:pt idx="176">
                  <c:v>188.5088166594218</c:v>
                </c:pt>
                <c:pt idx="177">
                  <c:v>188.5088166594218</c:v>
                </c:pt>
                <c:pt idx="178">
                  <c:v>188.5088166594218</c:v>
                </c:pt>
                <c:pt idx="179">
                  <c:v>188.5088166594218</c:v>
                </c:pt>
                <c:pt idx="180">
                  <c:v>216.90518465147079</c:v>
                </c:pt>
                <c:pt idx="181">
                  <c:v>216.90518465147079</c:v>
                </c:pt>
                <c:pt idx="182">
                  <c:v>216.90518465147079</c:v>
                </c:pt>
                <c:pt idx="183">
                  <c:v>216.90518465147079</c:v>
                </c:pt>
                <c:pt idx="184">
                  <c:v>216.90518465147079</c:v>
                </c:pt>
                <c:pt idx="185">
                  <c:v>216.90518465147079</c:v>
                </c:pt>
                <c:pt idx="186">
                  <c:v>216.90518465147079</c:v>
                </c:pt>
                <c:pt idx="187">
                  <c:v>216.90518465147079</c:v>
                </c:pt>
                <c:pt idx="188">
                  <c:v>216.90518465147079</c:v>
                </c:pt>
                <c:pt idx="189">
                  <c:v>216.90518465147079</c:v>
                </c:pt>
                <c:pt idx="190">
                  <c:v>216.90518465147079</c:v>
                </c:pt>
                <c:pt idx="191">
                  <c:v>216.90518465147079</c:v>
                </c:pt>
                <c:pt idx="192">
                  <c:v>216.90518465147079</c:v>
                </c:pt>
                <c:pt idx="193">
                  <c:v>216.90518465147079</c:v>
                </c:pt>
                <c:pt idx="194">
                  <c:v>216.90518465147079</c:v>
                </c:pt>
                <c:pt idx="195">
                  <c:v>216.90518465147079</c:v>
                </c:pt>
                <c:pt idx="196">
                  <c:v>216.90518465147079</c:v>
                </c:pt>
                <c:pt idx="197">
                  <c:v>216.90518465147079</c:v>
                </c:pt>
                <c:pt idx="198">
                  <c:v>216.90518465147079</c:v>
                </c:pt>
                <c:pt idx="199">
                  <c:v>216.90518465147079</c:v>
                </c:pt>
                <c:pt idx="200">
                  <c:v>216.90518465147079</c:v>
                </c:pt>
                <c:pt idx="201">
                  <c:v>216.90518465147079</c:v>
                </c:pt>
                <c:pt idx="202">
                  <c:v>216.90518465147079</c:v>
                </c:pt>
                <c:pt idx="203">
                  <c:v>216.90518465147079</c:v>
                </c:pt>
                <c:pt idx="204">
                  <c:v>216.90518465147079</c:v>
                </c:pt>
                <c:pt idx="205">
                  <c:v>216.90518465147079</c:v>
                </c:pt>
                <c:pt idx="206">
                  <c:v>216.90518465147079</c:v>
                </c:pt>
                <c:pt idx="207">
                  <c:v>216.90518465147079</c:v>
                </c:pt>
                <c:pt idx="208">
                  <c:v>216.90518465147079</c:v>
                </c:pt>
                <c:pt idx="209">
                  <c:v>216.90518465147079</c:v>
                </c:pt>
                <c:pt idx="210">
                  <c:v>216.90518465147079</c:v>
                </c:pt>
                <c:pt idx="211">
                  <c:v>216.90518465147079</c:v>
                </c:pt>
                <c:pt idx="212">
                  <c:v>216.90518465147079</c:v>
                </c:pt>
                <c:pt idx="213">
                  <c:v>216.90518465147079</c:v>
                </c:pt>
                <c:pt idx="214">
                  <c:v>216.90518465147079</c:v>
                </c:pt>
                <c:pt idx="215">
                  <c:v>216.90518465147079</c:v>
                </c:pt>
                <c:pt idx="216">
                  <c:v>216.90518465147079</c:v>
                </c:pt>
                <c:pt idx="217">
                  <c:v>216.90518465147079</c:v>
                </c:pt>
                <c:pt idx="218">
                  <c:v>216.90518465147079</c:v>
                </c:pt>
                <c:pt idx="219">
                  <c:v>216.90518465147079</c:v>
                </c:pt>
                <c:pt idx="220">
                  <c:v>216.90518465147079</c:v>
                </c:pt>
                <c:pt idx="221">
                  <c:v>216.90518465147079</c:v>
                </c:pt>
                <c:pt idx="222">
                  <c:v>216.90518465147079</c:v>
                </c:pt>
                <c:pt idx="223">
                  <c:v>216.90518465147079</c:v>
                </c:pt>
                <c:pt idx="224">
                  <c:v>216.90518465147079</c:v>
                </c:pt>
                <c:pt idx="225">
                  <c:v>216.90518465147079</c:v>
                </c:pt>
                <c:pt idx="226">
                  <c:v>216.90518465147079</c:v>
                </c:pt>
                <c:pt idx="227">
                  <c:v>216.90518465147079</c:v>
                </c:pt>
                <c:pt idx="228">
                  <c:v>216.90518465147079</c:v>
                </c:pt>
                <c:pt idx="229">
                  <c:v>216.90518465147079</c:v>
                </c:pt>
                <c:pt idx="230">
                  <c:v>216.90518465147079</c:v>
                </c:pt>
                <c:pt idx="231">
                  <c:v>332.56019086908748</c:v>
                </c:pt>
                <c:pt idx="232">
                  <c:v>332.56019086908748</c:v>
                </c:pt>
                <c:pt idx="233">
                  <c:v>332.56019086908748</c:v>
                </c:pt>
                <c:pt idx="234">
                  <c:v>332.56019086908748</c:v>
                </c:pt>
                <c:pt idx="235">
                  <c:v>332.56019086908748</c:v>
                </c:pt>
                <c:pt idx="236">
                  <c:v>332.56019086908748</c:v>
                </c:pt>
                <c:pt idx="237">
                  <c:v>332.56019086908748</c:v>
                </c:pt>
                <c:pt idx="238">
                  <c:v>332.56019086908748</c:v>
                </c:pt>
                <c:pt idx="239">
                  <c:v>332.56019086908748</c:v>
                </c:pt>
                <c:pt idx="240">
                  <c:v>332.56019086908748</c:v>
                </c:pt>
                <c:pt idx="241">
                  <c:v>332.56019086908748</c:v>
                </c:pt>
                <c:pt idx="242">
                  <c:v>332.56019086908748</c:v>
                </c:pt>
                <c:pt idx="243">
                  <c:v>332.56019086908748</c:v>
                </c:pt>
                <c:pt idx="244">
                  <c:v>332.56019086908748</c:v>
                </c:pt>
                <c:pt idx="245">
                  <c:v>332.56019086908748</c:v>
                </c:pt>
                <c:pt idx="246">
                  <c:v>332.56019086908748</c:v>
                </c:pt>
                <c:pt idx="247">
                  <c:v>332.56019086908748</c:v>
                </c:pt>
                <c:pt idx="248">
                  <c:v>332.56019086908748</c:v>
                </c:pt>
                <c:pt idx="249">
                  <c:v>332.56019086908748</c:v>
                </c:pt>
                <c:pt idx="250">
                  <c:v>332.56019086908748</c:v>
                </c:pt>
                <c:pt idx="251">
                  <c:v>332.56019086908748</c:v>
                </c:pt>
                <c:pt idx="252">
                  <c:v>332.56019086908748</c:v>
                </c:pt>
                <c:pt idx="253">
                  <c:v>332.56019086908748</c:v>
                </c:pt>
                <c:pt idx="254">
                  <c:v>332.56019086908748</c:v>
                </c:pt>
                <c:pt idx="255">
                  <c:v>332.56019086908748</c:v>
                </c:pt>
                <c:pt idx="256">
                  <c:v>332.56019086908748</c:v>
                </c:pt>
                <c:pt idx="257">
                  <c:v>332.56019086908748</c:v>
                </c:pt>
                <c:pt idx="258">
                  <c:v>332.56019086908748</c:v>
                </c:pt>
                <c:pt idx="259">
                  <c:v>332.56019086908748</c:v>
                </c:pt>
                <c:pt idx="260">
                  <c:v>332.56019086908748</c:v>
                </c:pt>
                <c:pt idx="261">
                  <c:v>332.56019086908748</c:v>
                </c:pt>
                <c:pt idx="262">
                  <c:v>332.56019086908748</c:v>
                </c:pt>
                <c:pt idx="263">
                  <c:v>332.56019086908748</c:v>
                </c:pt>
                <c:pt idx="264">
                  <c:v>332.56019086908748</c:v>
                </c:pt>
                <c:pt idx="265">
                  <c:v>332.56019086908748</c:v>
                </c:pt>
                <c:pt idx="266">
                  <c:v>332.56019086908748</c:v>
                </c:pt>
                <c:pt idx="267">
                  <c:v>332.56019086908748</c:v>
                </c:pt>
                <c:pt idx="268">
                  <c:v>332.56019086908748</c:v>
                </c:pt>
                <c:pt idx="269">
                  <c:v>332.56019086908748</c:v>
                </c:pt>
                <c:pt idx="270">
                  <c:v>332.56019086908748</c:v>
                </c:pt>
                <c:pt idx="271">
                  <c:v>398.80235197553964</c:v>
                </c:pt>
                <c:pt idx="272">
                  <c:v>398.80235197553964</c:v>
                </c:pt>
                <c:pt idx="273">
                  <c:v>398.80235197553964</c:v>
                </c:pt>
                <c:pt idx="274">
                  <c:v>398.80235197553964</c:v>
                </c:pt>
                <c:pt idx="275">
                  <c:v>398.80235197553964</c:v>
                </c:pt>
                <c:pt idx="276">
                  <c:v>398.80235197553964</c:v>
                </c:pt>
                <c:pt idx="277">
                  <c:v>398.80235197553964</c:v>
                </c:pt>
                <c:pt idx="278">
                  <c:v>398.80235197553964</c:v>
                </c:pt>
                <c:pt idx="279">
                  <c:v>398.80235197553964</c:v>
                </c:pt>
                <c:pt idx="280">
                  <c:v>398.80235197553964</c:v>
                </c:pt>
                <c:pt idx="281">
                  <c:v>398.80235197553964</c:v>
                </c:pt>
                <c:pt idx="282">
                  <c:v>398.80235197553964</c:v>
                </c:pt>
                <c:pt idx="283">
                  <c:v>398.80235197553964</c:v>
                </c:pt>
                <c:pt idx="284">
                  <c:v>398.80235197553964</c:v>
                </c:pt>
                <c:pt idx="285">
                  <c:v>398.80235197553964</c:v>
                </c:pt>
                <c:pt idx="286">
                  <c:v>398.80235197553964</c:v>
                </c:pt>
                <c:pt idx="287">
                  <c:v>398.80235197553964</c:v>
                </c:pt>
                <c:pt idx="288">
                  <c:v>398.80235197553964</c:v>
                </c:pt>
                <c:pt idx="289">
                  <c:v>398.80235197553964</c:v>
                </c:pt>
                <c:pt idx="290">
                  <c:v>398.80235197553964</c:v>
                </c:pt>
                <c:pt idx="291">
                  <c:v>410.40469775354109</c:v>
                </c:pt>
                <c:pt idx="292">
                  <c:v>410.40469775354109</c:v>
                </c:pt>
                <c:pt idx="293">
                  <c:v>410.40469775354109</c:v>
                </c:pt>
                <c:pt idx="294">
                  <c:v>410.40469775354109</c:v>
                </c:pt>
                <c:pt idx="295">
                  <c:v>410.40469775354109</c:v>
                </c:pt>
                <c:pt idx="296">
                  <c:v>410.40469775354109</c:v>
                </c:pt>
                <c:pt idx="297">
                  <c:v>410.40469775354109</c:v>
                </c:pt>
                <c:pt idx="298">
                  <c:v>410.40469775354109</c:v>
                </c:pt>
                <c:pt idx="299">
                  <c:v>410.40469775354109</c:v>
                </c:pt>
                <c:pt idx="300">
                  <c:v>489.24557523146558</c:v>
                </c:pt>
                <c:pt idx="301">
                  <c:v>489.24557523146558</c:v>
                </c:pt>
                <c:pt idx="302">
                  <c:v>489.24557523146558</c:v>
                </c:pt>
                <c:pt idx="303">
                  <c:v>489.24557523146558</c:v>
                </c:pt>
                <c:pt idx="304">
                  <c:v>489.24557523146558</c:v>
                </c:pt>
                <c:pt idx="305">
                  <c:v>489.24557523146558</c:v>
                </c:pt>
                <c:pt idx="306">
                  <c:v>489.24557523146558</c:v>
                </c:pt>
                <c:pt idx="307">
                  <c:v>489.24557523146558</c:v>
                </c:pt>
                <c:pt idx="308">
                  <c:v>489.24557523146558</c:v>
                </c:pt>
                <c:pt idx="309">
                  <c:v>489.24557523146558</c:v>
                </c:pt>
                <c:pt idx="310">
                  <c:v>489.24557523146558</c:v>
                </c:pt>
                <c:pt idx="311">
                  <c:v>489.24557523146558</c:v>
                </c:pt>
                <c:pt idx="312">
                  <c:v>489.24557523146558</c:v>
                </c:pt>
                <c:pt idx="313">
                  <c:v>489.24557523146558</c:v>
                </c:pt>
                <c:pt idx="314">
                  <c:v>489.24557523146558</c:v>
                </c:pt>
                <c:pt idx="315">
                  <c:v>489.24557523146558</c:v>
                </c:pt>
                <c:pt idx="316">
                  <c:v>489.24557523146558</c:v>
                </c:pt>
                <c:pt idx="317">
                  <c:v>489.24557523146558</c:v>
                </c:pt>
                <c:pt idx="318">
                  <c:v>489.24557523146558</c:v>
                </c:pt>
                <c:pt idx="319">
                  <c:v>489.24557523146558</c:v>
                </c:pt>
                <c:pt idx="320">
                  <c:v>489.24557523146558</c:v>
                </c:pt>
                <c:pt idx="321">
                  <c:v>489.24557523146558</c:v>
                </c:pt>
                <c:pt idx="322">
                  <c:v>489.24557523146558</c:v>
                </c:pt>
                <c:pt idx="323">
                  <c:v>489.24557523146558</c:v>
                </c:pt>
                <c:pt idx="324">
                  <c:v>489.24557523146558</c:v>
                </c:pt>
                <c:pt idx="325">
                  <c:v>489.24557523146558</c:v>
                </c:pt>
                <c:pt idx="326">
                  <c:v>489.24557523146558</c:v>
                </c:pt>
                <c:pt idx="327">
                  <c:v>489.24557523146558</c:v>
                </c:pt>
                <c:pt idx="328">
                  <c:v>489.24557523146558</c:v>
                </c:pt>
                <c:pt idx="329">
                  <c:v>489.24557523146558</c:v>
                </c:pt>
                <c:pt idx="330">
                  <c:v>489.24557523146558</c:v>
                </c:pt>
                <c:pt idx="331">
                  <c:v>489.24557523146558</c:v>
                </c:pt>
                <c:pt idx="332">
                  <c:v>489.24557523146558</c:v>
                </c:pt>
                <c:pt idx="333">
                  <c:v>489.24557523146558</c:v>
                </c:pt>
                <c:pt idx="334">
                  <c:v>489.24557523146558</c:v>
                </c:pt>
                <c:pt idx="335">
                  <c:v>489.24557523146558</c:v>
                </c:pt>
                <c:pt idx="336">
                  <c:v>489.24557523146558</c:v>
                </c:pt>
                <c:pt idx="337">
                  <c:v>489.24557523146558</c:v>
                </c:pt>
                <c:pt idx="338">
                  <c:v>489.24557523146558</c:v>
                </c:pt>
                <c:pt idx="339">
                  <c:v>489.24557523146558</c:v>
                </c:pt>
                <c:pt idx="340">
                  <c:v>489.24557523146558</c:v>
                </c:pt>
                <c:pt idx="341">
                  <c:v>489.24557523146558</c:v>
                </c:pt>
                <c:pt idx="342">
                  <c:v>489.24557523146558</c:v>
                </c:pt>
                <c:pt idx="343">
                  <c:v>489.24557523146558</c:v>
                </c:pt>
                <c:pt idx="344">
                  <c:v>489.24557523146558</c:v>
                </c:pt>
                <c:pt idx="345">
                  <c:v>489.24557523146558</c:v>
                </c:pt>
                <c:pt idx="346">
                  <c:v>489.24557523146558</c:v>
                </c:pt>
                <c:pt idx="347">
                  <c:v>489.24557523146558</c:v>
                </c:pt>
                <c:pt idx="348">
                  <c:v>489.24557523146558</c:v>
                </c:pt>
                <c:pt idx="349">
                  <c:v>489.24557523146558</c:v>
                </c:pt>
                <c:pt idx="350">
                  <c:v>489.24557523146558</c:v>
                </c:pt>
                <c:pt idx="351">
                  <c:v>489.24557523146558</c:v>
                </c:pt>
                <c:pt idx="352">
                  <c:v>489.24557523146558</c:v>
                </c:pt>
                <c:pt idx="353">
                  <c:v>489.24557523146558</c:v>
                </c:pt>
                <c:pt idx="354">
                  <c:v>489.24557523146558</c:v>
                </c:pt>
                <c:pt idx="355">
                  <c:v>489.24557523146558</c:v>
                </c:pt>
                <c:pt idx="356">
                  <c:v>489.24557523146558</c:v>
                </c:pt>
                <c:pt idx="357">
                  <c:v>503.46974475873287</c:v>
                </c:pt>
                <c:pt idx="358">
                  <c:v>503.46974475873287</c:v>
                </c:pt>
                <c:pt idx="359">
                  <c:v>503.46974475873287</c:v>
                </c:pt>
                <c:pt idx="360">
                  <c:v>503.46974475873287</c:v>
                </c:pt>
                <c:pt idx="361">
                  <c:v>503.46974475873287</c:v>
                </c:pt>
                <c:pt idx="362">
                  <c:v>503.46974475873287</c:v>
                </c:pt>
                <c:pt idx="363">
                  <c:v>503.46974475873287</c:v>
                </c:pt>
                <c:pt idx="364">
                  <c:v>503.46974475873287</c:v>
                </c:pt>
                <c:pt idx="365">
                  <c:v>503.46974475873287</c:v>
                </c:pt>
                <c:pt idx="366">
                  <c:v>503.46974475873287</c:v>
                </c:pt>
                <c:pt idx="367">
                  <c:v>503.46974475873287</c:v>
                </c:pt>
                <c:pt idx="368">
                  <c:v>503.46974475873287</c:v>
                </c:pt>
                <c:pt idx="369">
                  <c:v>503.46974475873287</c:v>
                </c:pt>
                <c:pt idx="370">
                  <c:v>503.46974475873287</c:v>
                </c:pt>
                <c:pt idx="371">
                  <c:v>526.7500658459644</c:v>
                </c:pt>
                <c:pt idx="372">
                  <c:v>526.7500658459644</c:v>
                </c:pt>
                <c:pt idx="373">
                  <c:v>526.7500658459644</c:v>
                </c:pt>
                <c:pt idx="374">
                  <c:v>526.7500658459644</c:v>
                </c:pt>
                <c:pt idx="375">
                  <c:v>526.7500658459644</c:v>
                </c:pt>
                <c:pt idx="376">
                  <c:v>526.7500658459644</c:v>
                </c:pt>
                <c:pt idx="377">
                  <c:v>526.7500658459644</c:v>
                </c:pt>
                <c:pt idx="378">
                  <c:v>526.7500658459644</c:v>
                </c:pt>
                <c:pt idx="379">
                  <c:v>526.7500658459644</c:v>
                </c:pt>
                <c:pt idx="380">
                  <c:v>526.7500658459644</c:v>
                </c:pt>
                <c:pt idx="381">
                  <c:v>526.7500658459644</c:v>
                </c:pt>
                <c:pt idx="382">
                  <c:v>526.7500658459644</c:v>
                </c:pt>
                <c:pt idx="383">
                  <c:v>526.7500658459644</c:v>
                </c:pt>
                <c:pt idx="384">
                  <c:v>526.7500658459644</c:v>
                </c:pt>
                <c:pt idx="385">
                  <c:v>526.7500658459644</c:v>
                </c:pt>
                <c:pt idx="386">
                  <c:v>526.7500658459644</c:v>
                </c:pt>
                <c:pt idx="387">
                  <c:v>526.7500658459644</c:v>
                </c:pt>
                <c:pt idx="388">
                  <c:v>526.7500658459644</c:v>
                </c:pt>
                <c:pt idx="389">
                  <c:v>526.7500658459644</c:v>
                </c:pt>
                <c:pt idx="390">
                  <c:v>526.7500658459644</c:v>
                </c:pt>
                <c:pt idx="391">
                  <c:v>526.7500658459644</c:v>
                </c:pt>
                <c:pt idx="392">
                  <c:v>526.7500658459644</c:v>
                </c:pt>
                <c:pt idx="393">
                  <c:v>526.7500658459644</c:v>
                </c:pt>
                <c:pt idx="394">
                  <c:v>526.7500658459644</c:v>
                </c:pt>
                <c:pt idx="395">
                  <c:v>526.7500658459644</c:v>
                </c:pt>
                <c:pt idx="396">
                  <c:v>526.7500658459644</c:v>
                </c:pt>
                <c:pt idx="397">
                  <c:v>526.7500658459644</c:v>
                </c:pt>
                <c:pt idx="398">
                  <c:v>526.7500658459644</c:v>
                </c:pt>
                <c:pt idx="399">
                  <c:v>526.7500658459644</c:v>
                </c:pt>
                <c:pt idx="400">
                  <c:v>526.7500658459644</c:v>
                </c:pt>
                <c:pt idx="401">
                  <c:v>544.67426474719559</c:v>
                </c:pt>
                <c:pt idx="402">
                  <c:v>544.67426474719559</c:v>
                </c:pt>
                <c:pt idx="403">
                  <c:v>544.67426474719559</c:v>
                </c:pt>
                <c:pt idx="404">
                  <c:v>544.67426474719559</c:v>
                </c:pt>
                <c:pt idx="405">
                  <c:v>544.67426474719559</c:v>
                </c:pt>
                <c:pt idx="406">
                  <c:v>544.67426474719559</c:v>
                </c:pt>
                <c:pt idx="407">
                  <c:v>544.67426474719559</c:v>
                </c:pt>
                <c:pt idx="408">
                  <c:v>544.67426474719559</c:v>
                </c:pt>
                <c:pt idx="409">
                  <c:v>544.67426474719559</c:v>
                </c:pt>
                <c:pt idx="410">
                  <c:v>544.67426474719559</c:v>
                </c:pt>
                <c:pt idx="411">
                  <c:v>544.67426474719559</c:v>
                </c:pt>
                <c:pt idx="412">
                  <c:v>544.67426474719559</c:v>
                </c:pt>
                <c:pt idx="413">
                  <c:v>544.67426474719559</c:v>
                </c:pt>
                <c:pt idx="414">
                  <c:v>544.67426474719559</c:v>
                </c:pt>
                <c:pt idx="415">
                  <c:v>544.67426474719559</c:v>
                </c:pt>
                <c:pt idx="416">
                  <c:v>544.67426474719559</c:v>
                </c:pt>
                <c:pt idx="417">
                  <c:v>544.67426474719559</c:v>
                </c:pt>
                <c:pt idx="418">
                  <c:v>548.64462121483405</c:v>
                </c:pt>
                <c:pt idx="419">
                  <c:v>548.64462121483405</c:v>
                </c:pt>
                <c:pt idx="420">
                  <c:v>548.64462121483405</c:v>
                </c:pt>
                <c:pt idx="421">
                  <c:v>548.64462121483405</c:v>
                </c:pt>
                <c:pt idx="422">
                  <c:v>548.64462121483405</c:v>
                </c:pt>
                <c:pt idx="423">
                  <c:v>548.64462121483405</c:v>
                </c:pt>
                <c:pt idx="424">
                  <c:v>548.64462121483405</c:v>
                </c:pt>
                <c:pt idx="425">
                  <c:v>548.64462121483405</c:v>
                </c:pt>
                <c:pt idx="426">
                  <c:v>548.64462121483405</c:v>
                </c:pt>
                <c:pt idx="427">
                  <c:v>548.64462121483405</c:v>
                </c:pt>
                <c:pt idx="428">
                  <c:v>548.64462121483405</c:v>
                </c:pt>
                <c:pt idx="429">
                  <c:v>548.64462121483405</c:v>
                </c:pt>
                <c:pt idx="430">
                  <c:v>592.17038604639663</c:v>
                </c:pt>
                <c:pt idx="431">
                  <c:v>592.17038604639663</c:v>
                </c:pt>
                <c:pt idx="432">
                  <c:v>592.17038604639663</c:v>
                </c:pt>
                <c:pt idx="433">
                  <c:v>592.17038604639663</c:v>
                </c:pt>
                <c:pt idx="434">
                  <c:v>592.17038604639663</c:v>
                </c:pt>
                <c:pt idx="435">
                  <c:v>592.17038604639663</c:v>
                </c:pt>
                <c:pt idx="436">
                  <c:v>592.17038604639663</c:v>
                </c:pt>
                <c:pt idx="437">
                  <c:v>592.17038604639663</c:v>
                </c:pt>
                <c:pt idx="438">
                  <c:v>592.17038604639663</c:v>
                </c:pt>
                <c:pt idx="439">
                  <c:v>592.17038604639663</c:v>
                </c:pt>
                <c:pt idx="440">
                  <c:v>592.17038604639663</c:v>
                </c:pt>
                <c:pt idx="441">
                  <c:v>592.17038604639663</c:v>
                </c:pt>
                <c:pt idx="442">
                  <c:v>592.17038604639663</c:v>
                </c:pt>
                <c:pt idx="443">
                  <c:v>592.17038604639663</c:v>
                </c:pt>
                <c:pt idx="444">
                  <c:v>592.17038604639663</c:v>
                </c:pt>
                <c:pt idx="445">
                  <c:v>592.17038604639663</c:v>
                </c:pt>
                <c:pt idx="446">
                  <c:v>592.17038604639663</c:v>
                </c:pt>
                <c:pt idx="447">
                  <c:v>592.17038604639663</c:v>
                </c:pt>
                <c:pt idx="448">
                  <c:v>592.17038604639663</c:v>
                </c:pt>
                <c:pt idx="449">
                  <c:v>592.17038604639663</c:v>
                </c:pt>
                <c:pt idx="450">
                  <c:v>592.17038604639663</c:v>
                </c:pt>
                <c:pt idx="451">
                  <c:v>592.17038604639663</c:v>
                </c:pt>
                <c:pt idx="452">
                  <c:v>592.17038604639663</c:v>
                </c:pt>
                <c:pt idx="453">
                  <c:v>592.17038604639663</c:v>
                </c:pt>
                <c:pt idx="454">
                  <c:v>592.17038604639663</c:v>
                </c:pt>
                <c:pt idx="455">
                  <c:v>592.17038604639663</c:v>
                </c:pt>
                <c:pt idx="456">
                  <c:v>592.17038604639663</c:v>
                </c:pt>
                <c:pt idx="457">
                  <c:v>592.17038604639663</c:v>
                </c:pt>
                <c:pt idx="458">
                  <c:v>592.17038604639663</c:v>
                </c:pt>
                <c:pt idx="459">
                  <c:v>592.17038604639663</c:v>
                </c:pt>
                <c:pt idx="460">
                  <c:v>592.17038604639663</c:v>
                </c:pt>
                <c:pt idx="461">
                  <c:v>592.17038604639663</c:v>
                </c:pt>
                <c:pt idx="462">
                  <c:v>592.17038604639663</c:v>
                </c:pt>
                <c:pt idx="463">
                  <c:v>592.17038604639663</c:v>
                </c:pt>
                <c:pt idx="464">
                  <c:v>592.17038604639663</c:v>
                </c:pt>
                <c:pt idx="465">
                  <c:v>592.17038604639663</c:v>
                </c:pt>
                <c:pt idx="466">
                  <c:v>592.17038604639663</c:v>
                </c:pt>
                <c:pt idx="467">
                  <c:v>592.17038604639663</c:v>
                </c:pt>
                <c:pt idx="468">
                  <c:v>592.17038604639663</c:v>
                </c:pt>
                <c:pt idx="469">
                  <c:v>592.17038604639663</c:v>
                </c:pt>
                <c:pt idx="470">
                  <c:v>592.17038604639663</c:v>
                </c:pt>
                <c:pt idx="471">
                  <c:v>592.17038604639663</c:v>
                </c:pt>
                <c:pt idx="472">
                  <c:v>592.17038604639663</c:v>
                </c:pt>
                <c:pt idx="473">
                  <c:v>592.17038604639663</c:v>
                </c:pt>
                <c:pt idx="474">
                  <c:v>592.17038604639663</c:v>
                </c:pt>
                <c:pt idx="475">
                  <c:v>592.17038604639663</c:v>
                </c:pt>
                <c:pt idx="476">
                  <c:v>592.17038604639663</c:v>
                </c:pt>
                <c:pt idx="477">
                  <c:v>592.17038604639663</c:v>
                </c:pt>
                <c:pt idx="478">
                  <c:v>592.17038604639663</c:v>
                </c:pt>
                <c:pt idx="479">
                  <c:v>592.17038604639663</c:v>
                </c:pt>
                <c:pt idx="480">
                  <c:v>592.17038604639663</c:v>
                </c:pt>
                <c:pt idx="481">
                  <c:v>592.17038604639663</c:v>
                </c:pt>
                <c:pt idx="482">
                  <c:v>592.17038604639663</c:v>
                </c:pt>
                <c:pt idx="483">
                  <c:v>592.17038604639663</c:v>
                </c:pt>
                <c:pt idx="484">
                  <c:v>592.17038604639663</c:v>
                </c:pt>
                <c:pt idx="485">
                  <c:v>592.17038604639663</c:v>
                </c:pt>
                <c:pt idx="486">
                  <c:v>592.17038604639663</c:v>
                </c:pt>
                <c:pt idx="487">
                  <c:v>592.17038604639663</c:v>
                </c:pt>
                <c:pt idx="488">
                  <c:v>592.17038604639663</c:v>
                </c:pt>
                <c:pt idx="489">
                  <c:v>592.17038604639663</c:v>
                </c:pt>
                <c:pt idx="490">
                  <c:v>592.17038604639663</c:v>
                </c:pt>
                <c:pt idx="491">
                  <c:v>592.17038604639663</c:v>
                </c:pt>
                <c:pt idx="492">
                  <c:v>592.17038604639663</c:v>
                </c:pt>
                <c:pt idx="493">
                  <c:v>592.17038604639663</c:v>
                </c:pt>
                <c:pt idx="494">
                  <c:v>592.17038604639663</c:v>
                </c:pt>
                <c:pt idx="495">
                  <c:v>592.17038604639663</c:v>
                </c:pt>
                <c:pt idx="496">
                  <c:v>592.17038604639663</c:v>
                </c:pt>
                <c:pt idx="497">
                  <c:v>592.17038604639663</c:v>
                </c:pt>
                <c:pt idx="498">
                  <c:v>592.17038604639663</c:v>
                </c:pt>
                <c:pt idx="499">
                  <c:v>592.17038604639663</c:v>
                </c:pt>
                <c:pt idx="500">
                  <c:v>592.17038604639663</c:v>
                </c:pt>
                <c:pt idx="501">
                  <c:v>592.17038604639663</c:v>
                </c:pt>
                <c:pt idx="502">
                  <c:v>592.17038604639663</c:v>
                </c:pt>
                <c:pt idx="503">
                  <c:v>592.17038604639663</c:v>
                </c:pt>
                <c:pt idx="504">
                  <c:v>592.17038604639663</c:v>
                </c:pt>
                <c:pt idx="505">
                  <c:v>592.17038604639663</c:v>
                </c:pt>
                <c:pt idx="506">
                  <c:v>592.17038604639663</c:v>
                </c:pt>
                <c:pt idx="507">
                  <c:v>592.17038604639663</c:v>
                </c:pt>
                <c:pt idx="508">
                  <c:v>592.17038604639663</c:v>
                </c:pt>
                <c:pt idx="509">
                  <c:v>592.17038604639663</c:v>
                </c:pt>
                <c:pt idx="510">
                  <c:v>592.17038604639663</c:v>
                </c:pt>
                <c:pt idx="511">
                  <c:v>592.17038604639663</c:v>
                </c:pt>
                <c:pt idx="512">
                  <c:v>592.17038604639663</c:v>
                </c:pt>
                <c:pt idx="513">
                  <c:v>592.17038604639663</c:v>
                </c:pt>
                <c:pt idx="514">
                  <c:v>592.17038604639663</c:v>
                </c:pt>
                <c:pt idx="515">
                  <c:v>592.17038604639663</c:v>
                </c:pt>
                <c:pt idx="516">
                  <c:v>592.17038604639663</c:v>
                </c:pt>
                <c:pt idx="517">
                  <c:v>592.17038604639663</c:v>
                </c:pt>
                <c:pt idx="518">
                  <c:v>610.7717601349384</c:v>
                </c:pt>
                <c:pt idx="519">
                  <c:v>610.7717601349384</c:v>
                </c:pt>
                <c:pt idx="520">
                  <c:v>610.7717601349384</c:v>
                </c:pt>
                <c:pt idx="521">
                  <c:v>610.7717601349384</c:v>
                </c:pt>
                <c:pt idx="522">
                  <c:v>610.7717601349384</c:v>
                </c:pt>
                <c:pt idx="523">
                  <c:v>610.7717601349384</c:v>
                </c:pt>
                <c:pt idx="524">
                  <c:v>610.7717601349384</c:v>
                </c:pt>
                <c:pt idx="525">
                  <c:v>610.7717601349384</c:v>
                </c:pt>
                <c:pt idx="526">
                  <c:v>610.7717601349384</c:v>
                </c:pt>
                <c:pt idx="527">
                  <c:v>610.7717601349384</c:v>
                </c:pt>
                <c:pt idx="528">
                  <c:v>610.7717601349384</c:v>
                </c:pt>
                <c:pt idx="529">
                  <c:v>610.7717601349384</c:v>
                </c:pt>
                <c:pt idx="530">
                  <c:v>610.7717601349384</c:v>
                </c:pt>
                <c:pt idx="531">
                  <c:v>610.7717601349384</c:v>
                </c:pt>
                <c:pt idx="532">
                  <c:v>610.7717601349384</c:v>
                </c:pt>
                <c:pt idx="533">
                  <c:v>610.7717601349384</c:v>
                </c:pt>
                <c:pt idx="534">
                  <c:v>610.7717601349384</c:v>
                </c:pt>
                <c:pt idx="535">
                  <c:v>610.7717601349384</c:v>
                </c:pt>
                <c:pt idx="536">
                  <c:v>610.7717601349384</c:v>
                </c:pt>
                <c:pt idx="537">
                  <c:v>610.7717601349384</c:v>
                </c:pt>
                <c:pt idx="538">
                  <c:v>610.7717601349384</c:v>
                </c:pt>
                <c:pt idx="539">
                  <c:v>610.7717601349384</c:v>
                </c:pt>
                <c:pt idx="540">
                  <c:v>610.7717601349384</c:v>
                </c:pt>
                <c:pt idx="541">
                  <c:v>610.7717601349384</c:v>
                </c:pt>
                <c:pt idx="542">
                  <c:v>627.39629463028359</c:v>
                </c:pt>
                <c:pt idx="543">
                  <c:v>627.39629463028359</c:v>
                </c:pt>
                <c:pt idx="544">
                  <c:v>627.39629463028359</c:v>
                </c:pt>
                <c:pt idx="545">
                  <c:v>627.39629463028359</c:v>
                </c:pt>
                <c:pt idx="546">
                  <c:v>627.39629463028359</c:v>
                </c:pt>
                <c:pt idx="547">
                  <c:v>627.39629463028359</c:v>
                </c:pt>
                <c:pt idx="548">
                  <c:v>627.39629463028359</c:v>
                </c:pt>
                <c:pt idx="549">
                  <c:v>627.39629463028359</c:v>
                </c:pt>
                <c:pt idx="550">
                  <c:v>627.39629463028359</c:v>
                </c:pt>
                <c:pt idx="551">
                  <c:v>627.39629463028359</c:v>
                </c:pt>
                <c:pt idx="552">
                  <c:v>627.39629463028359</c:v>
                </c:pt>
                <c:pt idx="553">
                  <c:v>627.39629463028359</c:v>
                </c:pt>
                <c:pt idx="554">
                  <c:v>627.39629463028359</c:v>
                </c:pt>
                <c:pt idx="555">
                  <c:v>627.39629463028359</c:v>
                </c:pt>
                <c:pt idx="556">
                  <c:v>627.39629463028359</c:v>
                </c:pt>
                <c:pt idx="557">
                  <c:v>627.39629463028359</c:v>
                </c:pt>
                <c:pt idx="558">
                  <c:v>627.39629463028359</c:v>
                </c:pt>
                <c:pt idx="559">
                  <c:v>627.39629463028359</c:v>
                </c:pt>
                <c:pt idx="560">
                  <c:v>627.39629463028359</c:v>
                </c:pt>
                <c:pt idx="561">
                  <c:v>627.39629463028359</c:v>
                </c:pt>
                <c:pt idx="562">
                  <c:v>627.39629463028359</c:v>
                </c:pt>
                <c:pt idx="563">
                  <c:v>638.604979002145</c:v>
                </c:pt>
                <c:pt idx="564">
                  <c:v>638.604979002145</c:v>
                </c:pt>
                <c:pt idx="565">
                  <c:v>638.604979002145</c:v>
                </c:pt>
                <c:pt idx="566">
                  <c:v>638.604979002145</c:v>
                </c:pt>
                <c:pt idx="567">
                  <c:v>638.604979002145</c:v>
                </c:pt>
                <c:pt idx="568">
                  <c:v>638.604979002145</c:v>
                </c:pt>
                <c:pt idx="569">
                  <c:v>638.604979002145</c:v>
                </c:pt>
                <c:pt idx="570">
                  <c:v>638.604979002145</c:v>
                </c:pt>
                <c:pt idx="571">
                  <c:v>638.604979002145</c:v>
                </c:pt>
                <c:pt idx="572">
                  <c:v>638.604979002145</c:v>
                </c:pt>
                <c:pt idx="573">
                  <c:v>638.604979002145</c:v>
                </c:pt>
                <c:pt idx="574">
                  <c:v>638.604979002145</c:v>
                </c:pt>
                <c:pt idx="575">
                  <c:v>638.604979002145</c:v>
                </c:pt>
                <c:pt idx="576">
                  <c:v>638.604979002145</c:v>
                </c:pt>
                <c:pt idx="577">
                  <c:v>638.604979002145</c:v>
                </c:pt>
                <c:pt idx="578">
                  <c:v>638.604979002145</c:v>
                </c:pt>
                <c:pt idx="579">
                  <c:v>638.604979002145</c:v>
                </c:pt>
                <c:pt idx="580">
                  <c:v>638.604979002145</c:v>
                </c:pt>
                <c:pt idx="581">
                  <c:v>638.604979002145</c:v>
                </c:pt>
                <c:pt idx="582">
                  <c:v>638.604979002145</c:v>
                </c:pt>
                <c:pt idx="583">
                  <c:v>638.604979002145</c:v>
                </c:pt>
                <c:pt idx="584">
                  <c:v>638.604979002145</c:v>
                </c:pt>
                <c:pt idx="585">
                  <c:v>638.604979002145</c:v>
                </c:pt>
                <c:pt idx="586">
                  <c:v>638.604979002145</c:v>
                </c:pt>
                <c:pt idx="587">
                  <c:v>638.604979002145</c:v>
                </c:pt>
                <c:pt idx="588">
                  <c:v>638.604979002145</c:v>
                </c:pt>
                <c:pt idx="589">
                  <c:v>638.604979002145</c:v>
                </c:pt>
                <c:pt idx="590">
                  <c:v>638.604979002145</c:v>
                </c:pt>
                <c:pt idx="591">
                  <c:v>638.604979002145</c:v>
                </c:pt>
                <c:pt idx="592">
                  <c:v>638.604979002145</c:v>
                </c:pt>
                <c:pt idx="593">
                  <c:v>638.604979002145</c:v>
                </c:pt>
                <c:pt idx="594">
                  <c:v>638.604979002145</c:v>
                </c:pt>
                <c:pt idx="595">
                  <c:v>638.604979002145</c:v>
                </c:pt>
                <c:pt idx="596">
                  <c:v>638.604979002145</c:v>
                </c:pt>
                <c:pt idx="597">
                  <c:v>638.604979002145</c:v>
                </c:pt>
                <c:pt idx="598">
                  <c:v>638.604979002145</c:v>
                </c:pt>
                <c:pt idx="599">
                  <c:v>638.604979002145</c:v>
                </c:pt>
                <c:pt idx="600">
                  <c:v>638.604979002145</c:v>
                </c:pt>
                <c:pt idx="601">
                  <c:v>638.604979002145</c:v>
                </c:pt>
                <c:pt idx="602">
                  <c:v>638.604979002145</c:v>
                </c:pt>
                <c:pt idx="603">
                  <c:v>638.604979002145</c:v>
                </c:pt>
                <c:pt idx="604">
                  <c:v>638.604979002145</c:v>
                </c:pt>
                <c:pt idx="605">
                  <c:v>638.604979002145</c:v>
                </c:pt>
                <c:pt idx="606">
                  <c:v>638.604979002145</c:v>
                </c:pt>
                <c:pt idx="607">
                  <c:v>638.604979002145</c:v>
                </c:pt>
                <c:pt idx="608">
                  <c:v>638.604979002145</c:v>
                </c:pt>
                <c:pt idx="609">
                  <c:v>638.604979002145</c:v>
                </c:pt>
                <c:pt idx="610">
                  <c:v>638.604979002145</c:v>
                </c:pt>
                <c:pt idx="611">
                  <c:v>638.604979002145</c:v>
                </c:pt>
                <c:pt idx="612">
                  <c:v>638.604979002145</c:v>
                </c:pt>
                <c:pt idx="613">
                  <c:v>638.604979002145</c:v>
                </c:pt>
                <c:pt idx="614">
                  <c:v>654.47554524770135</c:v>
                </c:pt>
                <c:pt idx="615">
                  <c:v>654.47554524770135</c:v>
                </c:pt>
                <c:pt idx="616">
                  <c:v>654.47554524770135</c:v>
                </c:pt>
                <c:pt idx="617">
                  <c:v>654.47554524770135</c:v>
                </c:pt>
                <c:pt idx="618">
                  <c:v>654.47554524770135</c:v>
                </c:pt>
                <c:pt idx="619">
                  <c:v>654.47554524770135</c:v>
                </c:pt>
                <c:pt idx="620">
                  <c:v>654.47554524770135</c:v>
                </c:pt>
                <c:pt idx="621">
                  <c:v>654.47554524770135</c:v>
                </c:pt>
                <c:pt idx="622">
                  <c:v>654.47554524770135</c:v>
                </c:pt>
                <c:pt idx="623">
                  <c:v>654.47554524770135</c:v>
                </c:pt>
                <c:pt idx="624">
                  <c:v>654.47554524770135</c:v>
                </c:pt>
                <c:pt idx="625">
                  <c:v>654.47554524770135</c:v>
                </c:pt>
                <c:pt idx="626">
                  <c:v>654.47554524770135</c:v>
                </c:pt>
                <c:pt idx="627">
                  <c:v>654.47554524770135</c:v>
                </c:pt>
                <c:pt idx="628">
                  <c:v>654.47554524770135</c:v>
                </c:pt>
                <c:pt idx="629">
                  <c:v>654.47554524770135</c:v>
                </c:pt>
                <c:pt idx="630">
                  <c:v>654.47554524770135</c:v>
                </c:pt>
                <c:pt idx="631">
                  <c:v>654.47554524770135</c:v>
                </c:pt>
                <c:pt idx="632">
                  <c:v>654.47554524770135</c:v>
                </c:pt>
                <c:pt idx="633">
                  <c:v>654.47554524770135</c:v>
                </c:pt>
                <c:pt idx="634">
                  <c:v>654.47554524770135</c:v>
                </c:pt>
                <c:pt idx="635">
                  <c:v>654.47554524770135</c:v>
                </c:pt>
                <c:pt idx="636">
                  <c:v>654.47554524770135</c:v>
                </c:pt>
                <c:pt idx="637">
                  <c:v>654.47554524770135</c:v>
                </c:pt>
                <c:pt idx="638">
                  <c:v>656.1137972472427</c:v>
                </c:pt>
                <c:pt idx="639">
                  <c:v>656.1137972472427</c:v>
                </c:pt>
                <c:pt idx="640">
                  <c:v>656.1137972472427</c:v>
                </c:pt>
                <c:pt idx="641">
                  <c:v>656.1137972472427</c:v>
                </c:pt>
                <c:pt idx="642">
                  <c:v>656.1137972472427</c:v>
                </c:pt>
                <c:pt idx="643">
                  <c:v>656.1137972472427</c:v>
                </c:pt>
                <c:pt idx="644">
                  <c:v>656.1137972472427</c:v>
                </c:pt>
                <c:pt idx="645">
                  <c:v>656.1137972472427</c:v>
                </c:pt>
                <c:pt idx="646">
                  <c:v>656.1137972472427</c:v>
                </c:pt>
                <c:pt idx="647">
                  <c:v>656.1137972472427</c:v>
                </c:pt>
                <c:pt idx="648">
                  <c:v>656.1137972472427</c:v>
                </c:pt>
                <c:pt idx="649">
                  <c:v>776.09752755739726</c:v>
                </c:pt>
                <c:pt idx="650">
                  <c:v>776.09752755739726</c:v>
                </c:pt>
                <c:pt idx="651">
                  <c:v>776.09752755739726</c:v>
                </c:pt>
                <c:pt idx="652">
                  <c:v>776.09752755739726</c:v>
                </c:pt>
                <c:pt idx="653">
                  <c:v>776.09752755739726</c:v>
                </c:pt>
                <c:pt idx="654">
                  <c:v>776.09752755739726</c:v>
                </c:pt>
                <c:pt idx="655">
                  <c:v>776.09752755739726</c:v>
                </c:pt>
                <c:pt idx="656">
                  <c:v>776.09752755739726</c:v>
                </c:pt>
                <c:pt idx="657">
                  <c:v>776.09752755739726</c:v>
                </c:pt>
                <c:pt idx="658">
                  <c:v>776.09752755739726</c:v>
                </c:pt>
                <c:pt idx="659">
                  <c:v>776.09752755739726</c:v>
                </c:pt>
                <c:pt idx="660">
                  <c:v>776.09752755739726</c:v>
                </c:pt>
                <c:pt idx="661">
                  <c:v>776.09752755739726</c:v>
                </c:pt>
                <c:pt idx="662">
                  <c:v>776.09752755739726</c:v>
                </c:pt>
                <c:pt idx="663">
                  <c:v>776.09752755739726</c:v>
                </c:pt>
                <c:pt idx="664">
                  <c:v>776.09752755739726</c:v>
                </c:pt>
                <c:pt idx="665">
                  <c:v>776.09752755739726</c:v>
                </c:pt>
                <c:pt idx="666">
                  <c:v>776.09752755739726</c:v>
                </c:pt>
                <c:pt idx="667">
                  <c:v>776.09752755739726</c:v>
                </c:pt>
                <c:pt idx="668">
                  <c:v>776.09752755739726</c:v>
                </c:pt>
                <c:pt idx="669">
                  <c:v>776.09752755739726</c:v>
                </c:pt>
                <c:pt idx="670">
                  <c:v>776.09752755739726</c:v>
                </c:pt>
                <c:pt idx="671">
                  <c:v>776.09752755739726</c:v>
                </c:pt>
                <c:pt idx="672">
                  <c:v>776.09752755739726</c:v>
                </c:pt>
                <c:pt idx="673">
                  <c:v>776.09752755739726</c:v>
                </c:pt>
                <c:pt idx="674">
                  <c:v>776.09752755739726</c:v>
                </c:pt>
                <c:pt idx="675">
                  <c:v>776.09752755739726</c:v>
                </c:pt>
                <c:pt idx="676">
                  <c:v>776.09752755739726</c:v>
                </c:pt>
                <c:pt idx="677">
                  <c:v>825.85943204346381</c:v>
                </c:pt>
                <c:pt idx="678">
                  <c:v>825.85943204346381</c:v>
                </c:pt>
                <c:pt idx="679">
                  <c:v>825.85943204346381</c:v>
                </c:pt>
                <c:pt idx="680">
                  <c:v>825.85943204346381</c:v>
                </c:pt>
                <c:pt idx="681">
                  <c:v>825.85943204346381</c:v>
                </c:pt>
                <c:pt idx="682">
                  <c:v>825.85943204346381</c:v>
                </c:pt>
                <c:pt idx="683">
                  <c:v>825.85943204346381</c:v>
                </c:pt>
                <c:pt idx="684">
                  <c:v>825.85943204346381</c:v>
                </c:pt>
                <c:pt idx="685">
                  <c:v>825.85943204346381</c:v>
                </c:pt>
                <c:pt idx="686">
                  <c:v>825.85943204346381</c:v>
                </c:pt>
                <c:pt idx="687">
                  <c:v>825.85943204346381</c:v>
                </c:pt>
                <c:pt idx="688">
                  <c:v>825.85943204346381</c:v>
                </c:pt>
                <c:pt idx="689">
                  <c:v>825.85943204346381</c:v>
                </c:pt>
                <c:pt idx="690">
                  <c:v>825.85943204346381</c:v>
                </c:pt>
                <c:pt idx="691">
                  <c:v>825.85943204346381</c:v>
                </c:pt>
                <c:pt idx="692">
                  <c:v>825.85943204346381</c:v>
                </c:pt>
                <c:pt idx="693">
                  <c:v>825.85943204346381</c:v>
                </c:pt>
                <c:pt idx="694">
                  <c:v>825.85943204346381</c:v>
                </c:pt>
                <c:pt idx="695">
                  <c:v>863.02417153305782</c:v>
                </c:pt>
                <c:pt idx="696">
                  <c:v>863.02417153305782</c:v>
                </c:pt>
                <c:pt idx="697">
                  <c:v>863.02417153305782</c:v>
                </c:pt>
                <c:pt idx="698">
                  <c:v>863.02417153305782</c:v>
                </c:pt>
                <c:pt idx="699">
                  <c:v>863.02417153305782</c:v>
                </c:pt>
                <c:pt idx="700">
                  <c:v>863.02417153305782</c:v>
                </c:pt>
                <c:pt idx="701">
                  <c:v>863.02417153305782</c:v>
                </c:pt>
                <c:pt idx="702">
                  <c:v>863.02417153305782</c:v>
                </c:pt>
                <c:pt idx="703">
                  <c:v>863.02417153305782</c:v>
                </c:pt>
                <c:pt idx="704">
                  <c:v>863.02417153305782</c:v>
                </c:pt>
                <c:pt idx="705">
                  <c:v>863.02417153305782</c:v>
                </c:pt>
                <c:pt idx="706">
                  <c:v>863.02417153305782</c:v>
                </c:pt>
                <c:pt idx="707">
                  <c:v>863.02417153305782</c:v>
                </c:pt>
                <c:pt idx="708">
                  <c:v>863.02417153305782</c:v>
                </c:pt>
                <c:pt idx="709">
                  <c:v>863.02417153305782</c:v>
                </c:pt>
                <c:pt idx="710">
                  <c:v>863.02417153305782</c:v>
                </c:pt>
                <c:pt idx="711">
                  <c:v>863.02417153305782</c:v>
                </c:pt>
                <c:pt idx="712">
                  <c:v>863.02417153305782</c:v>
                </c:pt>
                <c:pt idx="713">
                  <c:v>875.87110790446059</c:v>
                </c:pt>
                <c:pt idx="714">
                  <c:v>875.87110790446059</c:v>
                </c:pt>
                <c:pt idx="715">
                  <c:v>875.87110790446059</c:v>
                </c:pt>
                <c:pt idx="716">
                  <c:v>875.87110790446059</c:v>
                </c:pt>
                <c:pt idx="717">
                  <c:v>875.87110790446059</c:v>
                </c:pt>
                <c:pt idx="718">
                  <c:v>875.87110790446059</c:v>
                </c:pt>
                <c:pt idx="719">
                  <c:v>875.87110790446059</c:v>
                </c:pt>
                <c:pt idx="720">
                  <c:v>875.87110790446059</c:v>
                </c:pt>
                <c:pt idx="721">
                  <c:v>875.87110790446059</c:v>
                </c:pt>
                <c:pt idx="722">
                  <c:v>875.87110790446059</c:v>
                </c:pt>
                <c:pt idx="723">
                  <c:v>875.87110790446059</c:v>
                </c:pt>
                <c:pt idx="724">
                  <c:v>875.87110790446059</c:v>
                </c:pt>
                <c:pt idx="725">
                  <c:v>875.87110790446059</c:v>
                </c:pt>
                <c:pt idx="726">
                  <c:v>875.87110790446059</c:v>
                </c:pt>
                <c:pt idx="727">
                  <c:v>875.87110790446059</c:v>
                </c:pt>
                <c:pt idx="728">
                  <c:v>875.87110790446059</c:v>
                </c:pt>
                <c:pt idx="729">
                  <c:v>875.87110790446059</c:v>
                </c:pt>
                <c:pt idx="730">
                  <c:v>875.87110790446059</c:v>
                </c:pt>
                <c:pt idx="731">
                  <c:v>875.87110790446059</c:v>
                </c:pt>
                <c:pt idx="732">
                  <c:v>875.87110790446059</c:v>
                </c:pt>
                <c:pt idx="733">
                  <c:v>875.87110790446059</c:v>
                </c:pt>
                <c:pt idx="734">
                  <c:v>875.87110790446059</c:v>
                </c:pt>
                <c:pt idx="735">
                  <c:v>875.87110790446059</c:v>
                </c:pt>
                <c:pt idx="736">
                  <c:v>875.87110790446059</c:v>
                </c:pt>
                <c:pt idx="737">
                  <c:v>875.87110790446059</c:v>
                </c:pt>
                <c:pt idx="738">
                  <c:v>875.87110790446059</c:v>
                </c:pt>
                <c:pt idx="739">
                  <c:v>875.87110790446059</c:v>
                </c:pt>
                <c:pt idx="740">
                  <c:v>875.87110790446059</c:v>
                </c:pt>
                <c:pt idx="741">
                  <c:v>875.87110790446059</c:v>
                </c:pt>
                <c:pt idx="742">
                  <c:v>875.87110790446059</c:v>
                </c:pt>
                <c:pt idx="743">
                  <c:v>875.87110790446059</c:v>
                </c:pt>
                <c:pt idx="744">
                  <c:v>875.87110790446059</c:v>
                </c:pt>
                <c:pt idx="745">
                  <c:v>875.87110790446059</c:v>
                </c:pt>
                <c:pt idx="746">
                  <c:v>875.87110790446059</c:v>
                </c:pt>
                <c:pt idx="747">
                  <c:v>875.87110790446059</c:v>
                </c:pt>
                <c:pt idx="748">
                  <c:v>875.87110790446059</c:v>
                </c:pt>
                <c:pt idx="749">
                  <c:v>875.87110790446059</c:v>
                </c:pt>
                <c:pt idx="750">
                  <c:v>875.87110790446059</c:v>
                </c:pt>
                <c:pt idx="751">
                  <c:v>966.47295925409196</c:v>
                </c:pt>
                <c:pt idx="752">
                  <c:v>966.47295925409196</c:v>
                </c:pt>
                <c:pt idx="753">
                  <c:v>966.47295925409196</c:v>
                </c:pt>
                <c:pt idx="754">
                  <c:v>966.47295925409196</c:v>
                </c:pt>
                <c:pt idx="755">
                  <c:v>966.47295925409196</c:v>
                </c:pt>
                <c:pt idx="756">
                  <c:v>966.47295925409196</c:v>
                </c:pt>
                <c:pt idx="757">
                  <c:v>966.47295925409196</c:v>
                </c:pt>
                <c:pt idx="758">
                  <c:v>966.47295925409196</c:v>
                </c:pt>
                <c:pt idx="759">
                  <c:v>966.47295925409196</c:v>
                </c:pt>
                <c:pt idx="760">
                  <c:v>966.47295925409196</c:v>
                </c:pt>
                <c:pt idx="761">
                  <c:v>966.47295925409196</c:v>
                </c:pt>
                <c:pt idx="762">
                  <c:v>966.47295925409196</c:v>
                </c:pt>
                <c:pt idx="763">
                  <c:v>966.47295925409196</c:v>
                </c:pt>
                <c:pt idx="764">
                  <c:v>966.47295925409196</c:v>
                </c:pt>
                <c:pt idx="765">
                  <c:v>966.47295925409196</c:v>
                </c:pt>
                <c:pt idx="766">
                  <c:v>966.47295925409196</c:v>
                </c:pt>
                <c:pt idx="767">
                  <c:v>966.47295925409196</c:v>
                </c:pt>
                <c:pt idx="768">
                  <c:v>966.47295925409196</c:v>
                </c:pt>
                <c:pt idx="769">
                  <c:v>966.47295925409196</c:v>
                </c:pt>
                <c:pt idx="770">
                  <c:v>966.47295925409196</c:v>
                </c:pt>
                <c:pt idx="771">
                  <c:v>966.47295925409196</c:v>
                </c:pt>
                <c:pt idx="772">
                  <c:v>966.47295925409196</c:v>
                </c:pt>
                <c:pt idx="773">
                  <c:v>966.47295925409196</c:v>
                </c:pt>
                <c:pt idx="774">
                  <c:v>966.47295925409196</c:v>
                </c:pt>
                <c:pt idx="775">
                  <c:v>966.47295925409196</c:v>
                </c:pt>
                <c:pt idx="776">
                  <c:v>966.47295925409196</c:v>
                </c:pt>
                <c:pt idx="777">
                  <c:v>966.47295925409196</c:v>
                </c:pt>
                <c:pt idx="778">
                  <c:v>966.47295925409196</c:v>
                </c:pt>
                <c:pt idx="779">
                  <c:v>966.47295925409196</c:v>
                </c:pt>
                <c:pt idx="780">
                  <c:v>966.47295925409196</c:v>
                </c:pt>
                <c:pt idx="781">
                  <c:v>966.47295925409196</c:v>
                </c:pt>
                <c:pt idx="782">
                  <c:v>966.47295925409196</c:v>
                </c:pt>
                <c:pt idx="783">
                  <c:v>966.47295925409196</c:v>
                </c:pt>
                <c:pt idx="784">
                  <c:v>966.47295925409196</c:v>
                </c:pt>
                <c:pt idx="785">
                  <c:v>966.47295925409196</c:v>
                </c:pt>
                <c:pt idx="786">
                  <c:v>966.47295925409196</c:v>
                </c:pt>
                <c:pt idx="787">
                  <c:v>966.47295925409196</c:v>
                </c:pt>
                <c:pt idx="788">
                  <c:v>966.47295925409196</c:v>
                </c:pt>
                <c:pt idx="789">
                  <c:v>966.47295925409196</c:v>
                </c:pt>
                <c:pt idx="790">
                  <c:v>966.47295925409196</c:v>
                </c:pt>
                <c:pt idx="791">
                  <c:v>966.47295925409196</c:v>
                </c:pt>
                <c:pt idx="792">
                  <c:v>1069.2635761315607</c:v>
                </c:pt>
                <c:pt idx="793">
                  <c:v>1069.2635761315607</c:v>
                </c:pt>
                <c:pt idx="794">
                  <c:v>1069.2635761315607</c:v>
                </c:pt>
                <c:pt idx="795">
                  <c:v>1069.2635761315607</c:v>
                </c:pt>
                <c:pt idx="796">
                  <c:v>1069.2635761315607</c:v>
                </c:pt>
                <c:pt idx="797">
                  <c:v>1069.2635761315607</c:v>
                </c:pt>
                <c:pt idx="798">
                  <c:v>1069.2635761315607</c:v>
                </c:pt>
                <c:pt idx="799">
                  <c:v>1069.2635761315607</c:v>
                </c:pt>
                <c:pt idx="800">
                  <c:v>1069.2635761315607</c:v>
                </c:pt>
                <c:pt idx="801">
                  <c:v>1069.2635761315607</c:v>
                </c:pt>
                <c:pt idx="802">
                  <c:v>1069.2635761315607</c:v>
                </c:pt>
                <c:pt idx="803">
                  <c:v>1069.2635761315607</c:v>
                </c:pt>
                <c:pt idx="804">
                  <c:v>1069.2635761315607</c:v>
                </c:pt>
                <c:pt idx="805">
                  <c:v>1069.2635761315607</c:v>
                </c:pt>
                <c:pt idx="806">
                  <c:v>1069.2635761315607</c:v>
                </c:pt>
                <c:pt idx="807">
                  <c:v>1167.0002011041947</c:v>
                </c:pt>
                <c:pt idx="808">
                  <c:v>1167.0002011041947</c:v>
                </c:pt>
                <c:pt idx="809">
                  <c:v>1167.0002011041947</c:v>
                </c:pt>
                <c:pt idx="810">
                  <c:v>1167.0002011041947</c:v>
                </c:pt>
                <c:pt idx="811">
                  <c:v>1167.0002011041947</c:v>
                </c:pt>
                <c:pt idx="812">
                  <c:v>1167.0002011041947</c:v>
                </c:pt>
                <c:pt idx="813">
                  <c:v>1167.0002011041947</c:v>
                </c:pt>
                <c:pt idx="814">
                  <c:v>1167.0002011041947</c:v>
                </c:pt>
                <c:pt idx="815">
                  <c:v>1167.0002011041947</c:v>
                </c:pt>
                <c:pt idx="816">
                  <c:v>1167.0002011041947</c:v>
                </c:pt>
                <c:pt idx="817">
                  <c:v>1167.0002011041947</c:v>
                </c:pt>
                <c:pt idx="818">
                  <c:v>1167.0002011041947</c:v>
                </c:pt>
                <c:pt idx="819">
                  <c:v>1167.0002011041947</c:v>
                </c:pt>
                <c:pt idx="820">
                  <c:v>1167.0002011041947</c:v>
                </c:pt>
                <c:pt idx="821">
                  <c:v>1167.0002011041947</c:v>
                </c:pt>
                <c:pt idx="822">
                  <c:v>1167.0002011041947</c:v>
                </c:pt>
                <c:pt idx="823">
                  <c:v>1167.0002011041947</c:v>
                </c:pt>
                <c:pt idx="824">
                  <c:v>1167.0002011041947</c:v>
                </c:pt>
                <c:pt idx="825">
                  <c:v>1167.0002011041947</c:v>
                </c:pt>
                <c:pt idx="826">
                  <c:v>1167.0002011041947</c:v>
                </c:pt>
                <c:pt idx="827">
                  <c:v>1167.0002011041947</c:v>
                </c:pt>
                <c:pt idx="828">
                  <c:v>1167.0002011041947</c:v>
                </c:pt>
                <c:pt idx="829">
                  <c:v>1167.0002011041947</c:v>
                </c:pt>
                <c:pt idx="830">
                  <c:v>1167.0002011041947</c:v>
                </c:pt>
                <c:pt idx="831">
                  <c:v>1167.0002011041947</c:v>
                </c:pt>
                <c:pt idx="832">
                  <c:v>1167.0002011041947</c:v>
                </c:pt>
                <c:pt idx="833">
                  <c:v>1167.0002011041947</c:v>
                </c:pt>
                <c:pt idx="834">
                  <c:v>1167.0002011041947</c:v>
                </c:pt>
                <c:pt idx="835">
                  <c:v>1167.0002011041947</c:v>
                </c:pt>
                <c:pt idx="836">
                  <c:v>1167.0002011041947</c:v>
                </c:pt>
                <c:pt idx="837">
                  <c:v>1167.0002011041947</c:v>
                </c:pt>
                <c:pt idx="838">
                  <c:v>1167.0002011041947</c:v>
                </c:pt>
                <c:pt idx="839">
                  <c:v>1167.0002011041947</c:v>
                </c:pt>
                <c:pt idx="840">
                  <c:v>1167.0002011041947</c:v>
                </c:pt>
                <c:pt idx="841">
                  <c:v>1167.0002011041947</c:v>
                </c:pt>
                <c:pt idx="842">
                  <c:v>1167.0002011041947</c:v>
                </c:pt>
                <c:pt idx="843">
                  <c:v>1167.0002011041947</c:v>
                </c:pt>
                <c:pt idx="844">
                  <c:v>1167.0002011041947</c:v>
                </c:pt>
                <c:pt idx="845">
                  <c:v>1167.0002011041947</c:v>
                </c:pt>
                <c:pt idx="846">
                  <c:v>1167.0002011041947</c:v>
                </c:pt>
                <c:pt idx="847">
                  <c:v>1167.0002011041947</c:v>
                </c:pt>
                <c:pt idx="848">
                  <c:v>1167.0002011041947</c:v>
                </c:pt>
                <c:pt idx="849">
                  <c:v>1167.0002011041947</c:v>
                </c:pt>
                <c:pt idx="850">
                  <c:v>1167.0002011041947</c:v>
                </c:pt>
                <c:pt idx="851">
                  <c:v>1167.0002011041947</c:v>
                </c:pt>
                <c:pt idx="852">
                  <c:v>1167.0002011041947</c:v>
                </c:pt>
                <c:pt idx="853">
                  <c:v>1167.0002011041947</c:v>
                </c:pt>
                <c:pt idx="854">
                  <c:v>1167.0002011041947</c:v>
                </c:pt>
                <c:pt idx="855">
                  <c:v>1167.0002011041947</c:v>
                </c:pt>
                <c:pt idx="856">
                  <c:v>1167.0002011041947</c:v>
                </c:pt>
                <c:pt idx="857">
                  <c:v>1167.0002011041947</c:v>
                </c:pt>
                <c:pt idx="858">
                  <c:v>1167.0002011041947</c:v>
                </c:pt>
                <c:pt idx="859">
                  <c:v>1167.0002011041947</c:v>
                </c:pt>
                <c:pt idx="860">
                  <c:v>1167.0002011041947</c:v>
                </c:pt>
                <c:pt idx="861">
                  <c:v>1167.0002011041947</c:v>
                </c:pt>
                <c:pt idx="862">
                  <c:v>1167.0002011041947</c:v>
                </c:pt>
                <c:pt idx="863">
                  <c:v>1167.0002011041947</c:v>
                </c:pt>
                <c:pt idx="864">
                  <c:v>1167.0002011041947</c:v>
                </c:pt>
                <c:pt idx="865">
                  <c:v>1167.0002011041947</c:v>
                </c:pt>
                <c:pt idx="866">
                  <c:v>1167.0002011041947</c:v>
                </c:pt>
                <c:pt idx="867">
                  <c:v>1167.0002011041947</c:v>
                </c:pt>
                <c:pt idx="868">
                  <c:v>1167.0002011041947</c:v>
                </c:pt>
                <c:pt idx="869">
                  <c:v>1215.2308984656897</c:v>
                </c:pt>
                <c:pt idx="870">
                  <c:v>1215.2308984656897</c:v>
                </c:pt>
                <c:pt idx="871">
                  <c:v>1215.2308984656897</c:v>
                </c:pt>
                <c:pt idx="872">
                  <c:v>1215.2308984656897</c:v>
                </c:pt>
                <c:pt idx="873">
                  <c:v>1215.2308984656897</c:v>
                </c:pt>
                <c:pt idx="874">
                  <c:v>1215.2308984656897</c:v>
                </c:pt>
                <c:pt idx="875">
                  <c:v>1215.2308984656897</c:v>
                </c:pt>
                <c:pt idx="876">
                  <c:v>1215.2308984656897</c:v>
                </c:pt>
                <c:pt idx="877">
                  <c:v>1215.2308984656897</c:v>
                </c:pt>
                <c:pt idx="878">
                  <c:v>1215.2308984656897</c:v>
                </c:pt>
                <c:pt idx="879">
                  <c:v>1215.2308984656897</c:v>
                </c:pt>
                <c:pt idx="880">
                  <c:v>1215.2308984656897</c:v>
                </c:pt>
                <c:pt idx="881">
                  <c:v>1215.2308984656897</c:v>
                </c:pt>
                <c:pt idx="882">
                  <c:v>1215.2308984656897</c:v>
                </c:pt>
                <c:pt idx="883">
                  <c:v>1215.2308984656897</c:v>
                </c:pt>
                <c:pt idx="884">
                  <c:v>1215.2308984656897</c:v>
                </c:pt>
                <c:pt idx="885">
                  <c:v>1215.2308984656897</c:v>
                </c:pt>
                <c:pt idx="886">
                  <c:v>1215.2308984656897</c:v>
                </c:pt>
                <c:pt idx="887">
                  <c:v>1215.2308984656897</c:v>
                </c:pt>
                <c:pt idx="888">
                  <c:v>1332.1270046829588</c:v>
                </c:pt>
                <c:pt idx="889">
                  <c:v>1332.1270046829588</c:v>
                </c:pt>
                <c:pt idx="890">
                  <c:v>1332.1270046829588</c:v>
                </c:pt>
                <c:pt idx="891">
                  <c:v>1332.1270046829588</c:v>
                </c:pt>
                <c:pt idx="892">
                  <c:v>1332.1270046829588</c:v>
                </c:pt>
                <c:pt idx="893">
                  <c:v>1332.1270046829588</c:v>
                </c:pt>
                <c:pt idx="894">
                  <c:v>1332.1270046829588</c:v>
                </c:pt>
                <c:pt idx="895">
                  <c:v>1332.1270046829588</c:v>
                </c:pt>
                <c:pt idx="896">
                  <c:v>1332.1270046829588</c:v>
                </c:pt>
                <c:pt idx="897">
                  <c:v>1332.1270046829588</c:v>
                </c:pt>
                <c:pt idx="898">
                  <c:v>1332.1270046829588</c:v>
                </c:pt>
                <c:pt idx="899">
                  <c:v>1332.1270046829588</c:v>
                </c:pt>
                <c:pt idx="900">
                  <c:v>1332.1270046829588</c:v>
                </c:pt>
                <c:pt idx="901">
                  <c:v>1332.1270046829588</c:v>
                </c:pt>
                <c:pt idx="902">
                  <c:v>1332.1270046829588</c:v>
                </c:pt>
                <c:pt idx="903">
                  <c:v>1332.1270046829588</c:v>
                </c:pt>
                <c:pt idx="904">
                  <c:v>1332.1270046829588</c:v>
                </c:pt>
                <c:pt idx="905">
                  <c:v>1332.1270046829588</c:v>
                </c:pt>
                <c:pt idx="906">
                  <c:v>1332.1270046829588</c:v>
                </c:pt>
                <c:pt idx="907">
                  <c:v>1332.1270046829588</c:v>
                </c:pt>
                <c:pt idx="908">
                  <c:v>1332.1270046829588</c:v>
                </c:pt>
                <c:pt idx="909">
                  <c:v>1332.1270046829588</c:v>
                </c:pt>
                <c:pt idx="910">
                  <c:v>1332.1270046829588</c:v>
                </c:pt>
                <c:pt idx="911">
                  <c:v>1332.1270046829588</c:v>
                </c:pt>
                <c:pt idx="912">
                  <c:v>1332.1270046829588</c:v>
                </c:pt>
                <c:pt idx="913">
                  <c:v>1332.1270046829588</c:v>
                </c:pt>
                <c:pt idx="914">
                  <c:v>1332.1270046829588</c:v>
                </c:pt>
                <c:pt idx="915">
                  <c:v>1332.1270046829588</c:v>
                </c:pt>
                <c:pt idx="916">
                  <c:v>1332.1270046829588</c:v>
                </c:pt>
                <c:pt idx="917">
                  <c:v>1332.1270046829588</c:v>
                </c:pt>
                <c:pt idx="918">
                  <c:v>1332.1270046829588</c:v>
                </c:pt>
                <c:pt idx="919">
                  <c:v>1332.1270046829588</c:v>
                </c:pt>
                <c:pt idx="920">
                  <c:v>1332.1270046829588</c:v>
                </c:pt>
                <c:pt idx="921">
                  <c:v>1332.1270046829588</c:v>
                </c:pt>
                <c:pt idx="922">
                  <c:v>1332.1270046829588</c:v>
                </c:pt>
                <c:pt idx="923">
                  <c:v>1332.1270046829588</c:v>
                </c:pt>
                <c:pt idx="924">
                  <c:v>1383.8188196684853</c:v>
                </c:pt>
                <c:pt idx="925">
                  <c:v>1383.8188196684853</c:v>
                </c:pt>
                <c:pt idx="926">
                  <c:v>1383.8188196684853</c:v>
                </c:pt>
                <c:pt idx="927">
                  <c:v>1383.8188196684853</c:v>
                </c:pt>
                <c:pt idx="928">
                  <c:v>1383.8188196684853</c:v>
                </c:pt>
                <c:pt idx="929">
                  <c:v>1383.8188196684853</c:v>
                </c:pt>
                <c:pt idx="930">
                  <c:v>1383.8188196684853</c:v>
                </c:pt>
                <c:pt idx="931">
                  <c:v>1383.8188196684853</c:v>
                </c:pt>
                <c:pt idx="932">
                  <c:v>1383.8188196684853</c:v>
                </c:pt>
                <c:pt idx="933">
                  <c:v>1383.8188196684853</c:v>
                </c:pt>
                <c:pt idx="934">
                  <c:v>1383.8188196684853</c:v>
                </c:pt>
                <c:pt idx="935">
                  <c:v>1383.8188196684853</c:v>
                </c:pt>
                <c:pt idx="936">
                  <c:v>1383.8188196684853</c:v>
                </c:pt>
                <c:pt idx="937">
                  <c:v>1383.8188196684853</c:v>
                </c:pt>
                <c:pt idx="938">
                  <c:v>1383.8188196684853</c:v>
                </c:pt>
                <c:pt idx="939">
                  <c:v>1383.8188196684853</c:v>
                </c:pt>
                <c:pt idx="940">
                  <c:v>1383.8188196684853</c:v>
                </c:pt>
                <c:pt idx="941">
                  <c:v>1383.8188196684853</c:v>
                </c:pt>
                <c:pt idx="942">
                  <c:v>1383.8188196684853</c:v>
                </c:pt>
                <c:pt idx="943">
                  <c:v>1383.8188196684853</c:v>
                </c:pt>
                <c:pt idx="944">
                  <c:v>1383.8188196684853</c:v>
                </c:pt>
                <c:pt idx="945">
                  <c:v>1383.8188196684853</c:v>
                </c:pt>
                <c:pt idx="946">
                  <c:v>1383.8188196684853</c:v>
                </c:pt>
                <c:pt idx="947">
                  <c:v>1383.8188196684853</c:v>
                </c:pt>
                <c:pt idx="948">
                  <c:v>1383.8188196684853</c:v>
                </c:pt>
                <c:pt idx="949">
                  <c:v>1481.8823969222776</c:v>
                </c:pt>
                <c:pt idx="950">
                  <c:v>1481.8823969222776</c:v>
                </c:pt>
                <c:pt idx="951">
                  <c:v>1481.8823969222776</c:v>
                </c:pt>
                <c:pt idx="952">
                  <c:v>1481.8823969222776</c:v>
                </c:pt>
                <c:pt idx="953">
                  <c:v>1481.8823969222776</c:v>
                </c:pt>
                <c:pt idx="954">
                  <c:v>1481.8823969222776</c:v>
                </c:pt>
                <c:pt idx="955">
                  <c:v>1481.8823969222776</c:v>
                </c:pt>
                <c:pt idx="956">
                  <c:v>1481.8823969222776</c:v>
                </c:pt>
                <c:pt idx="957">
                  <c:v>1481.8823969222776</c:v>
                </c:pt>
                <c:pt idx="958">
                  <c:v>1481.8823969222776</c:v>
                </c:pt>
                <c:pt idx="959">
                  <c:v>1481.8823969222776</c:v>
                </c:pt>
                <c:pt idx="960">
                  <c:v>1481.8823969222776</c:v>
                </c:pt>
                <c:pt idx="961">
                  <c:v>1481.8823969222776</c:v>
                </c:pt>
                <c:pt idx="962">
                  <c:v>1481.8823969222776</c:v>
                </c:pt>
                <c:pt idx="963">
                  <c:v>1481.8823969222776</c:v>
                </c:pt>
                <c:pt idx="964">
                  <c:v>1481.8823969222776</c:v>
                </c:pt>
                <c:pt idx="965">
                  <c:v>1481.8823969222776</c:v>
                </c:pt>
                <c:pt idx="966">
                  <c:v>1481.8823969222776</c:v>
                </c:pt>
                <c:pt idx="967">
                  <c:v>1587.5636132676866</c:v>
                </c:pt>
                <c:pt idx="968">
                  <c:v>1587.5636132676866</c:v>
                </c:pt>
                <c:pt idx="969">
                  <c:v>1587.5636132676866</c:v>
                </c:pt>
                <c:pt idx="970">
                  <c:v>1587.5636132676866</c:v>
                </c:pt>
                <c:pt idx="971">
                  <c:v>1587.5636132676866</c:v>
                </c:pt>
                <c:pt idx="972">
                  <c:v>1587.5636132676866</c:v>
                </c:pt>
                <c:pt idx="973">
                  <c:v>1587.5636132676866</c:v>
                </c:pt>
                <c:pt idx="974">
                  <c:v>1587.5636132676866</c:v>
                </c:pt>
                <c:pt idx="975">
                  <c:v>1587.5636132676866</c:v>
                </c:pt>
                <c:pt idx="976">
                  <c:v>1587.5636132676866</c:v>
                </c:pt>
                <c:pt idx="977">
                  <c:v>1587.5636132676866</c:v>
                </c:pt>
                <c:pt idx="978">
                  <c:v>1587.5636132676866</c:v>
                </c:pt>
                <c:pt idx="979">
                  <c:v>1587.5636132676866</c:v>
                </c:pt>
                <c:pt idx="980">
                  <c:v>1587.5636132676866</c:v>
                </c:pt>
                <c:pt idx="981">
                  <c:v>1587.5636132676866</c:v>
                </c:pt>
                <c:pt idx="982">
                  <c:v>1587.5636132676866</c:v>
                </c:pt>
                <c:pt idx="983">
                  <c:v>1587.5636132676866</c:v>
                </c:pt>
                <c:pt idx="984">
                  <c:v>1587.5636132676866</c:v>
                </c:pt>
                <c:pt idx="985">
                  <c:v>1587.5636132676866</c:v>
                </c:pt>
                <c:pt idx="986">
                  <c:v>1587.5636132676866</c:v>
                </c:pt>
                <c:pt idx="987">
                  <c:v>1587.5636132676866</c:v>
                </c:pt>
                <c:pt idx="988">
                  <c:v>1587.5636132676866</c:v>
                </c:pt>
                <c:pt idx="989">
                  <c:v>1587.5636132676866</c:v>
                </c:pt>
                <c:pt idx="990">
                  <c:v>1587.5636132676866</c:v>
                </c:pt>
                <c:pt idx="991">
                  <c:v>1587.5636132676866</c:v>
                </c:pt>
                <c:pt idx="992">
                  <c:v>1587.5636132676866</c:v>
                </c:pt>
                <c:pt idx="993">
                  <c:v>1587.5636132676866</c:v>
                </c:pt>
                <c:pt idx="994">
                  <c:v>1587.5636132676866</c:v>
                </c:pt>
                <c:pt idx="995">
                  <c:v>1587.5636132676866</c:v>
                </c:pt>
                <c:pt idx="996">
                  <c:v>1587.5636132676866</c:v>
                </c:pt>
                <c:pt idx="997">
                  <c:v>1587.5636132676866</c:v>
                </c:pt>
                <c:pt idx="998">
                  <c:v>1587.5636132676866</c:v>
                </c:pt>
                <c:pt idx="999">
                  <c:v>1587.5636132676866</c:v>
                </c:pt>
                <c:pt idx="1000">
                  <c:v>1587.5636132676866</c:v>
                </c:pt>
                <c:pt idx="1001">
                  <c:v>1587.5636132676866</c:v>
                </c:pt>
                <c:pt idx="1002">
                  <c:v>1587.5636132676866</c:v>
                </c:pt>
                <c:pt idx="1003">
                  <c:v>1587.5636132676866</c:v>
                </c:pt>
                <c:pt idx="1004">
                  <c:v>1587.5636132676866</c:v>
                </c:pt>
                <c:pt idx="1005">
                  <c:v>1587.5636132676866</c:v>
                </c:pt>
                <c:pt idx="1006">
                  <c:v>1587.5636132676866</c:v>
                </c:pt>
                <c:pt idx="1007">
                  <c:v>1587.5636132676866</c:v>
                </c:pt>
                <c:pt idx="1008">
                  <c:v>1587.5636132676866</c:v>
                </c:pt>
                <c:pt idx="1009">
                  <c:v>1587.5636132676866</c:v>
                </c:pt>
                <c:pt idx="1010">
                  <c:v>1587.5636132676866</c:v>
                </c:pt>
                <c:pt idx="1011">
                  <c:v>1587.5636132676866</c:v>
                </c:pt>
                <c:pt idx="1012">
                  <c:v>1587.5636132676866</c:v>
                </c:pt>
                <c:pt idx="1013">
                  <c:v>1587.5636132676866</c:v>
                </c:pt>
                <c:pt idx="1014">
                  <c:v>1587.5636132676866</c:v>
                </c:pt>
                <c:pt idx="1015">
                  <c:v>1587.5636132676866</c:v>
                </c:pt>
                <c:pt idx="1016">
                  <c:v>1587.5636132676866</c:v>
                </c:pt>
                <c:pt idx="1017">
                  <c:v>1587.5636132676866</c:v>
                </c:pt>
                <c:pt idx="1018">
                  <c:v>1587.5636132676866</c:v>
                </c:pt>
                <c:pt idx="1019">
                  <c:v>1587.5636132676866</c:v>
                </c:pt>
                <c:pt idx="1020">
                  <c:v>1587.5636132676866</c:v>
                </c:pt>
                <c:pt idx="1021">
                  <c:v>1587.5636132676866</c:v>
                </c:pt>
                <c:pt idx="1022">
                  <c:v>1587.5636132676866</c:v>
                </c:pt>
                <c:pt idx="1023">
                  <c:v>1587.5636132676866</c:v>
                </c:pt>
                <c:pt idx="1024">
                  <c:v>1587.5636132676866</c:v>
                </c:pt>
                <c:pt idx="1025">
                  <c:v>1587.5636132676866</c:v>
                </c:pt>
                <c:pt idx="1026">
                  <c:v>1587.5636132676866</c:v>
                </c:pt>
                <c:pt idx="1027">
                  <c:v>1587.5636132676866</c:v>
                </c:pt>
                <c:pt idx="1028">
                  <c:v>1587.5636132676866</c:v>
                </c:pt>
                <c:pt idx="1029">
                  <c:v>1587.5636132676866</c:v>
                </c:pt>
                <c:pt idx="1030">
                  <c:v>1587.5636132676866</c:v>
                </c:pt>
                <c:pt idx="1031">
                  <c:v>1587.5636132676866</c:v>
                </c:pt>
                <c:pt idx="1032">
                  <c:v>1587.5636132676866</c:v>
                </c:pt>
                <c:pt idx="1033">
                  <c:v>1587.5636132676866</c:v>
                </c:pt>
                <c:pt idx="1034">
                  <c:v>1587.5636132676866</c:v>
                </c:pt>
                <c:pt idx="1035">
                  <c:v>1587.5636132676866</c:v>
                </c:pt>
                <c:pt idx="1036">
                  <c:v>1587.5636132676866</c:v>
                </c:pt>
                <c:pt idx="1037">
                  <c:v>1587.5636132676866</c:v>
                </c:pt>
                <c:pt idx="1038">
                  <c:v>1587.5636132676866</c:v>
                </c:pt>
                <c:pt idx="1039">
                  <c:v>1587.5636132676866</c:v>
                </c:pt>
                <c:pt idx="1040">
                  <c:v>1587.5636132676866</c:v>
                </c:pt>
                <c:pt idx="1041">
                  <c:v>1587.5636132676866</c:v>
                </c:pt>
                <c:pt idx="1042">
                  <c:v>1587.5636132676866</c:v>
                </c:pt>
                <c:pt idx="1043">
                  <c:v>1587.5636132676866</c:v>
                </c:pt>
                <c:pt idx="1044">
                  <c:v>1587.5636132676866</c:v>
                </c:pt>
                <c:pt idx="1045">
                  <c:v>1587.5636132676866</c:v>
                </c:pt>
                <c:pt idx="1046">
                  <c:v>1587.5636132676866</c:v>
                </c:pt>
                <c:pt idx="1047">
                  <c:v>1587.5636132676866</c:v>
                </c:pt>
                <c:pt idx="1048">
                  <c:v>1692.1608063321501</c:v>
                </c:pt>
                <c:pt idx="1049">
                  <c:v>1692.1608063321501</c:v>
                </c:pt>
                <c:pt idx="1050">
                  <c:v>1692.1608063321501</c:v>
                </c:pt>
                <c:pt idx="1051">
                  <c:v>1692.1608063321501</c:v>
                </c:pt>
                <c:pt idx="1052">
                  <c:v>1692.1608063321501</c:v>
                </c:pt>
                <c:pt idx="1053">
                  <c:v>1692.1608063321501</c:v>
                </c:pt>
                <c:pt idx="1054">
                  <c:v>1692.1608063321501</c:v>
                </c:pt>
                <c:pt idx="1055">
                  <c:v>1692.1608063321501</c:v>
                </c:pt>
                <c:pt idx="1056">
                  <c:v>1692.1608063321501</c:v>
                </c:pt>
                <c:pt idx="1057">
                  <c:v>1692.1608063321501</c:v>
                </c:pt>
                <c:pt idx="1058">
                  <c:v>1692.1608063321501</c:v>
                </c:pt>
                <c:pt idx="1059">
                  <c:v>1692.1608063321501</c:v>
                </c:pt>
                <c:pt idx="1060">
                  <c:v>1692.1608063321501</c:v>
                </c:pt>
                <c:pt idx="1061">
                  <c:v>1692.1608063321501</c:v>
                </c:pt>
                <c:pt idx="1062">
                  <c:v>1692.1608063321501</c:v>
                </c:pt>
                <c:pt idx="1063">
                  <c:v>1692.1608063321501</c:v>
                </c:pt>
                <c:pt idx="1064">
                  <c:v>1692.1608063321501</c:v>
                </c:pt>
                <c:pt idx="1065">
                  <c:v>1692.1608063321501</c:v>
                </c:pt>
                <c:pt idx="1066">
                  <c:v>1692.1608063321501</c:v>
                </c:pt>
                <c:pt idx="1067">
                  <c:v>1692.1608063321501</c:v>
                </c:pt>
                <c:pt idx="1068">
                  <c:v>1692.1608063321501</c:v>
                </c:pt>
                <c:pt idx="1069">
                  <c:v>1692.1608063321501</c:v>
                </c:pt>
                <c:pt idx="1070">
                  <c:v>1692.1608063321501</c:v>
                </c:pt>
                <c:pt idx="1071">
                  <c:v>1692.1608063321501</c:v>
                </c:pt>
                <c:pt idx="1072">
                  <c:v>1692.1608063321501</c:v>
                </c:pt>
                <c:pt idx="1073">
                  <c:v>1692.1608063321501</c:v>
                </c:pt>
                <c:pt idx="1074">
                  <c:v>1692.1608063321501</c:v>
                </c:pt>
                <c:pt idx="1075">
                  <c:v>1692.1608063321501</c:v>
                </c:pt>
                <c:pt idx="1076">
                  <c:v>1692.1608063321501</c:v>
                </c:pt>
                <c:pt idx="1077">
                  <c:v>1692.1608063321501</c:v>
                </c:pt>
                <c:pt idx="1078">
                  <c:v>1692.1608063321501</c:v>
                </c:pt>
                <c:pt idx="1079">
                  <c:v>1692.1608063321501</c:v>
                </c:pt>
                <c:pt idx="1080">
                  <c:v>1692.1608063321501</c:v>
                </c:pt>
                <c:pt idx="1081">
                  <c:v>1692.1608063321501</c:v>
                </c:pt>
                <c:pt idx="1082">
                  <c:v>1712.9119983263395</c:v>
                </c:pt>
                <c:pt idx="1083">
                  <c:v>1712.9119983263395</c:v>
                </c:pt>
                <c:pt idx="1084">
                  <c:v>1712.9119983263395</c:v>
                </c:pt>
                <c:pt idx="1085">
                  <c:v>1712.9119983263395</c:v>
                </c:pt>
                <c:pt idx="1086">
                  <c:v>1712.9119983263395</c:v>
                </c:pt>
                <c:pt idx="1087">
                  <c:v>1712.9119983263395</c:v>
                </c:pt>
                <c:pt idx="1088">
                  <c:v>1712.9119983263395</c:v>
                </c:pt>
                <c:pt idx="1089">
                  <c:v>1712.9119983263395</c:v>
                </c:pt>
                <c:pt idx="1090">
                  <c:v>1712.9119983263395</c:v>
                </c:pt>
                <c:pt idx="1091">
                  <c:v>1712.9119983263395</c:v>
                </c:pt>
                <c:pt idx="1092">
                  <c:v>1712.9119983263395</c:v>
                </c:pt>
                <c:pt idx="1093">
                  <c:v>1712.9119983263395</c:v>
                </c:pt>
                <c:pt idx="1094">
                  <c:v>1712.9119983263395</c:v>
                </c:pt>
                <c:pt idx="1095">
                  <c:v>1712.9119983263395</c:v>
                </c:pt>
                <c:pt idx="1096">
                  <c:v>1712.9119983263395</c:v>
                </c:pt>
                <c:pt idx="1097">
                  <c:v>1739.0003081627844</c:v>
                </c:pt>
                <c:pt idx="1098">
                  <c:v>1739.0003081627844</c:v>
                </c:pt>
                <c:pt idx="1099">
                  <c:v>1739.0003081627844</c:v>
                </c:pt>
                <c:pt idx="1100">
                  <c:v>1739.0003081627844</c:v>
                </c:pt>
                <c:pt idx="1101">
                  <c:v>1739.0003081627844</c:v>
                </c:pt>
                <c:pt idx="1102">
                  <c:v>1739.0003081627844</c:v>
                </c:pt>
                <c:pt idx="1103">
                  <c:v>1739.0003081627844</c:v>
                </c:pt>
                <c:pt idx="1104">
                  <c:v>1739.0003081627844</c:v>
                </c:pt>
                <c:pt idx="1105">
                  <c:v>1739.0003081627844</c:v>
                </c:pt>
                <c:pt idx="1106">
                  <c:v>1739.0003081627844</c:v>
                </c:pt>
                <c:pt idx="1107">
                  <c:v>1755.08845475203</c:v>
                </c:pt>
                <c:pt idx="1108">
                  <c:v>1755.08845475203</c:v>
                </c:pt>
                <c:pt idx="1109">
                  <c:v>1755.08845475203</c:v>
                </c:pt>
                <c:pt idx="1110">
                  <c:v>1755.08845475203</c:v>
                </c:pt>
                <c:pt idx="1111">
                  <c:v>1755.08845475203</c:v>
                </c:pt>
                <c:pt idx="1112">
                  <c:v>1755.08845475203</c:v>
                </c:pt>
                <c:pt idx="1113">
                  <c:v>1755.08845475203</c:v>
                </c:pt>
                <c:pt idx="1114">
                  <c:v>1755.08845475203</c:v>
                </c:pt>
                <c:pt idx="1115">
                  <c:v>1755.08845475203</c:v>
                </c:pt>
                <c:pt idx="1116">
                  <c:v>1755.08845475203</c:v>
                </c:pt>
                <c:pt idx="1117">
                  <c:v>1935.6859576702122</c:v>
                </c:pt>
                <c:pt idx="1118">
                  <c:v>1935.6859576702122</c:v>
                </c:pt>
                <c:pt idx="1119">
                  <c:v>1935.6859576702122</c:v>
                </c:pt>
                <c:pt idx="1120">
                  <c:v>1935.6859576702122</c:v>
                </c:pt>
                <c:pt idx="1121">
                  <c:v>1935.6859576702122</c:v>
                </c:pt>
                <c:pt idx="1122">
                  <c:v>1935.6859576702122</c:v>
                </c:pt>
                <c:pt idx="1123">
                  <c:v>1935.6859576702122</c:v>
                </c:pt>
                <c:pt idx="1124">
                  <c:v>1935.6859576702122</c:v>
                </c:pt>
                <c:pt idx="1125">
                  <c:v>1935.6859576702122</c:v>
                </c:pt>
                <c:pt idx="1126">
                  <c:v>1935.6859576702122</c:v>
                </c:pt>
                <c:pt idx="1127">
                  <c:v>1935.6859576702122</c:v>
                </c:pt>
                <c:pt idx="1128">
                  <c:v>1935.6859576702122</c:v>
                </c:pt>
                <c:pt idx="1129">
                  <c:v>1935.6859576702122</c:v>
                </c:pt>
                <c:pt idx="1130">
                  <c:v>1935.6859576702122</c:v>
                </c:pt>
                <c:pt idx="1131">
                  <c:v>1935.6859576702122</c:v>
                </c:pt>
                <c:pt idx="1132">
                  <c:v>1935.6859576702122</c:v>
                </c:pt>
                <c:pt idx="1133">
                  <c:v>1935.6859576702122</c:v>
                </c:pt>
                <c:pt idx="1134">
                  <c:v>1935.6859576702122</c:v>
                </c:pt>
                <c:pt idx="1135">
                  <c:v>1935.6859576702122</c:v>
                </c:pt>
                <c:pt idx="1136">
                  <c:v>1935.6859576702122</c:v>
                </c:pt>
                <c:pt idx="1137">
                  <c:v>1935.6859576702122</c:v>
                </c:pt>
                <c:pt idx="1138">
                  <c:v>1935.6859576702122</c:v>
                </c:pt>
                <c:pt idx="1139">
                  <c:v>1935.6859576702122</c:v>
                </c:pt>
                <c:pt idx="1140">
                  <c:v>1935.6859576702122</c:v>
                </c:pt>
                <c:pt idx="1141">
                  <c:v>1935.6859576702122</c:v>
                </c:pt>
                <c:pt idx="1142">
                  <c:v>1935.6859576702122</c:v>
                </c:pt>
                <c:pt idx="1143">
                  <c:v>1935.6859576702122</c:v>
                </c:pt>
                <c:pt idx="1144">
                  <c:v>1935.6859576702122</c:v>
                </c:pt>
                <c:pt idx="1145">
                  <c:v>1935.6859576702122</c:v>
                </c:pt>
                <c:pt idx="1146">
                  <c:v>1953.9549496650975</c:v>
                </c:pt>
                <c:pt idx="1147">
                  <c:v>1953.9549496650975</c:v>
                </c:pt>
                <c:pt idx="1148">
                  <c:v>1953.9549496650975</c:v>
                </c:pt>
                <c:pt idx="1149">
                  <c:v>1953.9549496650975</c:v>
                </c:pt>
                <c:pt idx="1150">
                  <c:v>1953.9549496650975</c:v>
                </c:pt>
                <c:pt idx="1151">
                  <c:v>1953.9549496650975</c:v>
                </c:pt>
                <c:pt idx="1152">
                  <c:v>1953.9549496650975</c:v>
                </c:pt>
                <c:pt idx="1153">
                  <c:v>1953.9549496650975</c:v>
                </c:pt>
                <c:pt idx="1154">
                  <c:v>1953.9549496650975</c:v>
                </c:pt>
                <c:pt idx="1155">
                  <c:v>1953.9549496650975</c:v>
                </c:pt>
                <c:pt idx="1156">
                  <c:v>1953.9549496650975</c:v>
                </c:pt>
                <c:pt idx="1157">
                  <c:v>1953.9549496650975</c:v>
                </c:pt>
                <c:pt idx="1158">
                  <c:v>1953.9549496650975</c:v>
                </c:pt>
                <c:pt idx="1159">
                  <c:v>1953.9549496650975</c:v>
                </c:pt>
                <c:pt idx="1160">
                  <c:v>1953.9549496650975</c:v>
                </c:pt>
                <c:pt idx="1161">
                  <c:v>1953.9549496650975</c:v>
                </c:pt>
                <c:pt idx="1162">
                  <c:v>1953.9549496650975</c:v>
                </c:pt>
                <c:pt idx="1163">
                  <c:v>1953.9549496650975</c:v>
                </c:pt>
                <c:pt idx="1164">
                  <c:v>1953.9549496650975</c:v>
                </c:pt>
                <c:pt idx="1165">
                  <c:v>1953.9549496650975</c:v>
                </c:pt>
                <c:pt idx="1166">
                  <c:v>1953.9549496650975</c:v>
                </c:pt>
                <c:pt idx="1167">
                  <c:v>1953.9549496650975</c:v>
                </c:pt>
                <c:pt idx="1168">
                  <c:v>1953.9549496650975</c:v>
                </c:pt>
                <c:pt idx="1169">
                  <c:v>1953.9549496650975</c:v>
                </c:pt>
                <c:pt idx="1170">
                  <c:v>1953.9549496650975</c:v>
                </c:pt>
                <c:pt idx="1171">
                  <c:v>1953.9549496650975</c:v>
                </c:pt>
                <c:pt idx="1172">
                  <c:v>1953.9549496650975</c:v>
                </c:pt>
                <c:pt idx="1173">
                  <c:v>1953.9549496650975</c:v>
                </c:pt>
                <c:pt idx="1174">
                  <c:v>1953.9549496650975</c:v>
                </c:pt>
                <c:pt idx="1175">
                  <c:v>1953.9549496650975</c:v>
                </c:pt>
                <c:pt idx="1176">
                  <c:v>1953.9549496650975</c:v>
                </c:pt>
                <c:pt idx="1177">
                  <c:v>1953.9549496650975</c:v>
                </c:pt>
                <c:pt idx="1178">
                  <c:v>1953.9549496650975</c:v>
                </c:pt>
                <c:pt idx="1179">
                  <c:v>1953.9549496650975</c:v>
                </c:pt>
                <c:pt idx="1180">
                  <c:v>1953.9549496650975</c:v>
                </c:pt>
                <c:pt idx="1181">
                  <c:v>1953.9549496650975</c:v>
                </c:pt>
                <c:pt idx="1182">
                  <c:v>1953.9549496650975</c:v>
                </c:pt>
                <c:pt idx="1183">
                  <c:v>1953.9549496650975</c:v>
                </c:pt>
                <c:pt idx="1184">
                  <c:v>1953.9549496650975</c:v>
                </c:pt>
                <c:pt idx="1185">
                  <c:v>1953.9549496650975</c:v>
                </c:pt>
                <c:pt idx="1186">
                  <c:v>1953.9549496650975</c:v>
                </c:pt>
                <c:pt idx="1187">
                  <c:v>1953.9549496650975</c:v>
                </c:pt>
                <c:pt idx="1188">
                  <c:v>1953.9549496650975</c:v>
                </c:pt>
                <c:pt idx="1189">
                  <c:v>1953.9549496650975</c:v>
                </c:pt>
                <c:pt idx="1190">
                  <c:v>1953.9549496650975</c:v>
                </c:pt>
                <c:pt idx="1191">
                  <c:v>1953.9549496650975</c:v>
                </c:pt>
                <c:pt idx="1192">
                  <c:v>1953.9549496650975</c:v>
                </c:pt>
                <c:pt idx="1193">
                  <c:v>1953.9549496650975</c:v>
                </c:pt>
                <c:pt idx="1194">
                  <c:v>1953.9549496650975</c:v>
                </c:pt>
                <c:pt idx="1195">
                  <c:v>1953.9549496650975</c:v>
                </c:pt>
                <c:pt idx="1196">
                  <c:v>1953.9549496650975</c:v>
                </c:pt>
                <c:pt idx="1197">
                  <c:v>1953.9549496650975</c:v>
                </c:pt>
                <c:pt idx="1198">
                  <c:v>1953.9549496650975</c:v>
                </c:pt>
                <c:pt idx="1199">
                  <c:v>1953.9549496650975</c:v>
                </c:pt>
                <c:pt idx="1200">
                  <c:v>1953.9549496650975</c:v>
                </c:pt>
                <c:pt idx="1201">
                  <c:v>1953.9549496650975</c:v>
                </c:pt>
                <c:pt idx="1202">
                  <c:v>1953.9549496650975</c:v>
                </c:pt>
                <c:pt idx="1203">
                  <c:v>1953.9549496650975</c:v>
                </c:pt>
                <c:pt idx="1204">
                  <c:v>1953.9549496650975</c:v>
                </c:pt>
                <c:pt idx="1205">
                  <c:v>1953.9549496650975</c:v>
                </c:pt>
                <c:pt idx="1206">
                  <c:v>1953.9549496650975</c:v>
                </c:pt>
                <c:pt idx="1207">
                  <c:v>1953.9549496650975</c:v>
                </c:pt>
                <c:pt idx="1208">
                  <c:v>1953.9549496650975</c:v>
                </c:pt>
                <c:pt idx="1209">
                  <c:v>1953.9549496650975</c:v>
                </c:pt>
                <c:pt idx="1210">
                  <c:v>1953.9549496650975</c:v>
                </c:pt>
                <c:pt idx="1211">
                  <c:v>1953.9549496650975</c:v>
                </c:pt>
                <c:pt idx="1212">
                  <c:v>2081.6746114105863</c:v>
                </c:pt>
                <c:pt idx="1213">
                  <c:v>2081.6746114105863</c:v>
                </c:pt>
                <c:pt idx="1214">
                  <c:v>2081.6746114105863</c:v>
                </c:pt>
                <c:pt idx="1215">
                  <c:v>2081.6746114105863</c:v>
                </c:pt>
                <c:pt idx="1216">
                  <c:v>2081.6746114105863</c:v>
                </c:pt>
                <c:pt idx="1217">
                  <c:v>2081.6746114105863</c:v>
                </c:pt>
                <c:pt idx="1218">
                  <c:v>2081.6746114105863</c:v>
                </c:pt>
                <c:pt idx="1219">
                  <c:v>2081.6746114105863</c:v>
                </c:pt>
                <c:pt idx="1220">
                  <c:v>2081.6746114105863</c:v>
                </c:pt>
                <c:pt idx="1221">
                  <c:v>2081.6746114105863</c:v>
                </c:pt>
                <c:pt idx="1222">
                  <c:v>2081.6746114105863</c:v>
                </c:pt>
                <c:pt idx="1223">
                  <c:v>2081.6746114105863</c:v>
                </c:pt>
                <c:pt idx="1224">
                  <c:v>2081.6746114105863</c:v>
                </c:pt>
                <c:pt idx="1225">
                  <c:v>2081.6746114105863</c:v>
                </c:pt>
                <c:pt idx="1226">
                  <c:v>2081.6746114105863</c:v>
                </c:pt>
                <c:pt idx="1227">
                  <c:v>2081.6746114105863</c:v>
                </c:pt>
                <c:pt idx="1228">
                  <c:v>2081.6746114105863</c:v>
                </c:pt>
                <c:pt idx="1229">
                  <c:v>2081.6746114105863</c:v>
                </c:pt>
                <c:pt idx="1230">
                  <c:v>2081.6746114105863</c:v>
                </c:pt>
                <c:pt idx="1231">
                  <c:v>2081.6746114105863</c:v>
                </c:pt>
                <c:pt idx="1232">
                  <c:v>2081.6746114105863</c:v>
                </c:pt>
                <c:pt idx="1233">
                  <c:v>2081.6746114105863</c:v>
                </c:pt>
                <c:pt idx="1234">
                  <c:v>2081.6746114105863</c:v>
                </c:pt>
                <c:pt idx="1235">
                  <c:v>2081.6746114105863</c:v>
                </c:pt>
                <c:pt idx="1236">
                  <c:v>2081.6746114105863</c:v>
                </c:pt>
                <c:pt idx="1237">
                  <c:v>2081.6746114105863</c:v>
                </c:pt>
                <c:pt idx="1238">
                  <c:v>2081.6746114105863</c:v>
                </c:pt>
                <c:pt idx="1239">
                  <c:v>2081.6746114105863</c:v>
                </c:pt>
                <c:pt idx="1240">
                  <c:v>2081.6746114105863</c:v>
                </c:pt>
                <c:pt idx="1241">
                  <c:v>2081.6746114105863</c:v>
                </c:pt>
                <c:pt idx="1242">
                  <c:v>2081.6746114105863</c:v>
                </c:pt>
                <c:pt idx="1243">
                  <c:v>2081.6746114105863</c:v>
                </c:pt>
                <c:pt idx="1244">
                  <c:v>2081.6746114105863</c:v>
                </c:pt>
                <c:pt idx="1245">
                  <c:v>2081.6746114105863</c:v>
                </c:pt>
                <c:pt idx="1246">
                  <c:v>2081.6746114105863</c:v>
                </c:pt>
                <c:pt idx="1247">
                  <c:v>2081.6746114105863</c:v>
                </c:pt>
                <c:pt idx="1248">
                  <c:v>2081.6746114105863</c:v>
                </c:pt>
                <c:pt idx="1249">
                  <c:v>2081.6746114105863</c:v>
                </c:pt>
                <c:pt idx="1250">
                  <c:v>2081.6746114105863</c:v>
                </c:pt>
                <c:pt idx="1251">
                  <c:v>2081.6746114105863</c:v>
                </c:pt>
                <c:pt idx="1252">
                  <c:v>2081.6746114105863</c:v>
                </c:pt>
                <c:pt idx="1253">
                  <c:v>2081.6746114105863</c:v>
                </c:pt>
                <c:pt idx="1254">
                  <c:v>2081.6746114105863</c:v>
                </c:pt>
                <c:pt idx="1255">
                  <c:v>2081.6746114105863</c:v>
                </c:pt>
                <c:pt idx="1256">
                  <c:v>2081.6746114105863</c:v>
                </c:pt>
                <c:pt idx="1257">
                  <c:v>2081.6746114105863</c:v>
                </c:pt>
                <c:pt idx="1258">
                  <c:v>2081.6746114105863</c:v>
                </c:pt>
                <c:pt idx="1259">
                  <c:v>2081.6746114105863</c:v>
                </c:pt>
                <c:pt idx="1260">
                  <c:v>2081.6746114105863</c:v>
                </c:pt>
                <c:pt idx="1261">
                  <c:v>2081.6746114105863</c:v>
                </c:pt>
                <c:pt idx="1262">
                  <c:v>2081.6746114105863</c:v>
                </c:pt>
                <c:pt idx="1263">
                  <c:v>2081.6746114105863</c:v>
                </c:pt>
                <c:pt idx="1264">
                  <c:v>2081.6746114105863</c:v>
                </c:pt>
                <c:pt idx="1265">
                  <c:v>2081.6746114105863</c:v>
                </c:pt>
                <c:pt idx="1266">
                  <c:v>2081.6746114105863</c:v>
                </c:pt>
                <c:pt idx="1267">
                  <c:v>2081.6746114105863</c:v>
                </c:pt>
                <c:pt idx="1268">
                  <c:v>2081.6746114105863</c:v>
                </c:pt>
                <c:pt idx="1269">
                  <c:v>2094.5025434382437</c:v>
                </c:pt>
                <c:pt idx="1270">
                  <c:v>2094.5025434382437</c:v>
                </c:pt>
                <c:pt idx="1271">
                  <c:v>2094.5025434382437</c:v>
                </c:pt>
                <c:pt idx="1272">
                  <c:v>2094.5025434382437</c:v>
                </c:pt>
                <c:pt idx="1273">
                  <c:v>2094.5025434382437</c:v>
                </c:pt>
                <c:pt idx="1274">
                  <c:v>2094.5025434382437</c:v>
                </c:pt>
                <c:pt idx="1275">
                  <c:v>2094.5025434382437</c:v>
                </c:pt>
                <c:pt idx="1276">
                  <c:v>2094.5025434382437</c:v>
                </c:pt>
                <c:pt idx="1277">
                  <c:v>2094.5025434382437</c:v>
                </c:pt>
                <c:pt idx="1278">
                  <c:v>2094.5025434382437</c:v>
                </c:pt>
                <c:pt idx="1279">
                  <c:v>2094.5025434382437</c:v>
                </c:pt>
                <c:pt idx="1280">
                  <c:v>2094.5025434382437</c:v>
                </c:pt>
                <c:pt idx="1281">
                  <c:v>2094.5025434382437</c:v>
                </c:pt>
                <c:pt idx="1282">
                  <c:v>2094.5025434382437</c:v>
                </c:pt>
                <c:pt idx="1283">
                  <c:v>2094.5025434382437</c:v>
                </c:pt>
                <c:pt idx="1284">
                  <c:v>2094.5025434382437</c:v>
                </c:pt>
                <c:pt idx="1285">
                  <c:v>2118.7842770876955</c:v>
                </c:pt>
                <c:pt idx="1286">
                  <c:v>2118.7842770876955</c:v>
                </c:pt>
                <c:pt idx="1287">
                  <c:v>2118.7842770876955</c:v>
                </c:pt>
                <c:pt idx="1288">
                  <c:v>2118.7842770876955</c:v>
                </c:pt>
                <c:pt idx="1289">
                  <c:v>2118.7842770876955</c:v>
                </c:pt>
                <c:pt idx="1290">
                  <c:v>2118.7842770876955</c:v>
                </c:pt>
                <c:pt idx="1291">
                  <c:v>2118.7842770876955</c:v>
                </c:pt>
                <c:pt idx="1292">
                  <c:v>2118.7842770876955</c:v>
                </c:pt>
                <c:pt idx="1293">
                  <c:v>2118.7842770876955</c:v>
                </c:pt>
                <c:pt idx="1294">
                  <c:v>2118.7842770876955</c:v>
                </c:pt>
                <c:pt idx="1295">
                  <c:v>2118.7842770876955</c:v>
                </c:pt>
                <c:pt idx="1296">
                  <c:v>2118.7842770876955</c:v>
                </c:pt>
                <c:pt idx="1297">
                  <c:v>2118.7842770876955</c:v>
                </c:pt>
                <c:pt idx="1298">
                  <c:v>2118.7842770876955</c:v>
                </c:pt>
                <c:pt idx="1299">
                  <c:v>2118.7842770876955</c:v>
                </c:pt>
                <c:pt idx="1300">
                  <c:v>2118.7842770876955</c:v>
                </c:pt>
                <c:pt idx="1301">
                  <c:v>2118.7842770876955</c:v>
                </c:pt>
                <c:pt idx="1302">
                  <c:v>2118.7842770876955</c:v>
                </c:pt>
                <c:pt idx="1303">
                  <c:v>2118.7842770876955</c:v>
                </c:pt>
                <c:pt idx="1304">
                  <c:v>2118.7842770876955</c:v>
                </c:pt>
                <c:pt idx="1305">
                  <c:v>2118.7842770876955</c:v>
                </c:pt>
                <c:pt idx="1306">
                  <c:v>2118.7842770876955</c:v>
                </c:pt>
                <c:pt idx="1307">
                  <c:v>2118.7842770876955</c:v>
                </c:pt>
                <c:pt idx="1308">
                  <c:v>2134.4186464895674</c:v>
                </c:pt>
                <c:pt idx="1309">
                  <c:v>2134.4186464895674</c:v>
                </c:pt>
                <c:pt idx="1310">
                  <c:v>2134.4186464895674</c:v>
                </c:pt>
                <c:pt idx="1311">
                  <c:v>2134.4186464895674</c:v>
                </c:pt>
                <c:pt idx="1312">
                  <c:v>2134.4186464895674</c:v>
                </c:pt>
                <c:pt idx="1313">
                  <c:v>2134.4186464895674</c:v>
                </c:pt>
                <c:pt idx="1314">
                  <c:v>2134.4186464895674</c:v>
                </c:pt>
                <c:pt idx="1315">
                  <c:v>2134.4186464895674</c:v>
                </c:pt>
                <c:pt idx="1316">
                  <c:v>2134.4186464895674</c:v>
                </c:pt>
                <c:pt idx="1317">
                  <c:v>2134.4186464895674</c:v>
                </c:pt>
                <c:pt idx="1318">
                  <c:v>2134.4186464895674</c:v>
                </c:pt>
                <c:pt idx="1319">
                  <c:v>2134.4186464895674</c:v>
                </c:pt>
                <c:pt idx="1320">
                  <c:v>2134.4186464895674</c:v>
                </c:pt>
                <c:pt idx="1321">
                  <c:v>2134.4186464895674</c:v>
                </c:pt>
                <c:pt idx="1322">
                  <c:v>2134.4186464895674</c:v>
                </c:pt>
                <c:pt idx="1323">
                  <c:v>2134.4186464895674</c:v>
                </c:pt>
                <c:pt idx="1324">
                  <c:v>2134.4186464895674</c:v>
                </c:pt>
                <c:pt idx="1325">
                  <c:v>2134.4186464895674</c:v>
                </c:pt>
                <c:pt idx="1326">
                  <c:v>2134.4186464895674</c:v>
                </c:pt>
                <c:pt idx="1327">
                  <c:v>2134.4186464895674</c:v>
                </c:pt>
                <c:pt idx="1328">
                  <c:v>2134.4186464895674</c:v>
                </c:pt>
                <c:pt idx="1329">
                  <c:v>2134.4186464895674</c:v>
                </c:pt>
                <c:pt idx="1330">
                  <c:v>2134.4186464895674</c:v>
                </c:pt>
                <c:pt idx="1331">
                  <c:v>2134.4186464895674</c:v>
                </c:pt>
                <c:pt idx="1332">
                  <c:v>2141.9024794874722</c:v>
                </c:pt>
                <c:pt idx="1333">
                  <c:v>2141.9024794874722</c:v>
                </c:pt>
                <c:pt idx="1334">
                  <c:v>2141.9024794874722</c:v>
                </c:pt>
                <c:pt idx="1335">
                  <c:v>2141.9024794874722</c:v>
                </c:pt>
                <c:pt idx="1336">
                  <c:v>2141.9024794874722</c:v>
                </c:pt>
                <c:pt idx="1337">
                  <c:v>2141.9024794874722</c:v>
                </c:pt>
                <c:pt idx="1338">
                  <c:v>2141.9024794874722</c:v>
                </c:pt>
                <c:pt idx="1339">
                  <c:v>2141.9024794874722</c:v>
                </c:pt>
                <c:pt idx="1340">
                  <c:v>2141.9024794874722</c:v>
                </c:pt>
                <c:pt idx="1341">
                  <c:v>2141.9024794874722</c:v>
                </c:pt>
                <c:pt idx="1342">
                  <c:v>2141.9024794874722</c:v>
                </c:pt>
                <c:pt idx="1343">
                  <c:v>2141.9024794874722</c:v>
                </c:pt>
                <c:pt idx="1344">
                  <c:v>2141.9024794874722</c:v>
                </c:pt>
                <c:pt idx="1345">
                  <c:v>2141.9024794874722</c:v>
                </c:pt>
                <c:pt idx="1346">
                  <c:v>2141.9024794874722</c:v>
                </c:pt>
                <c:pt idx="1347">
                  <c:v>2141.9024794874722</c:v>
                </c:pt>
                <c:pt idx="1348">
                  <c:v>2261.4560910789969</c:v>
                </c:pt>
                <c:pt idx="1349">
                  <c:v>2261.4560910789969</c:v>
                </c:pt>
                <c:pt idx="1350">
                  <c:v>2261.4560910789969</c:v>
                </c:pt>
                <c:pt idx="1351">
                  <c:v>2261.4560910789969</c:v>
                </c:pt>
                <c:pt idx="1352">
                  <c:v>2261.4560910789969</c:v>
                </c:pt>
                <c:pt idx="1353">
                  <c:v>2261.4560910789969</c:v>
                </c:pt>
                <c:pt idx="1354">
                  <c:v>2261.4560910789969</c:v>
                </c:pt>
                <c:pt idx="1355">
                  <c:v>2261.4560910789969</c:v>
                </c:pt>
                <c:pt idx="1356">
                  <c:v>2261.4560910789969</c:v>
                </c:pt>
                <c:pt idx="1357">
                  <c:v>2261.4560910789969</c:v>
                </c:pt>
                <c:pt idx="1358">
                  <c:v>2261.4560910789969</c:v>
                </c:pt>
                <c:pt idx="1359">
                  <c:v>2261.4560910789969</c:v>
                </c:pt>
                <c:pt idx="1360">
                  <c:v>2261.4560910789969</c:v>
                </c:pt>
                <c:pt idx="1361">
                  <c:v>2261.4560910789969</c:v>
                </c:pt>
                <c:pt idx="1362">
                  <c:v>2261.4560910789969</c:v>
                </c:pt>
                <c:pt idx="1363">
                  <c:v>2261.4560910789969</c:v>
                </c:pt>
                <c:pt idx="1364">
                  <c:v>2261.4560910789969</c:v>
                </c:pt>
                <c:pt idx="1365">
                  <c:v>2261.4560910789969</c:v>
                </c:pt>
                <c:pt idx="1366">
                  <c:v>2261.4560910789969</c:v>
                </c:pt>
                <c:pt idx="1367">
                  <c:v>2385.0231097943984</c:v>
                </c:pt>
                <c:pt idx="1368">
                  <c:v>2385.0231097943984</c:v>
                </c:pt>
                <c:pt idx="1369">
                  <c:v>2385.0231097943984</c:v>
                </c:pt>
                <c:pt idx="1370">
                  <c:v>2385.0231097943984</c:v>
                </c:pt>
                <c:pt idx="1371">
                  <c:v>2385.0231097943984</c:v>
                </c:pt>
                <c:pt idx="1372">
                  <c:v>2385.0231097943984</c:v>
                </c:pt>
                <c:pt idx="1373">
                  <c:v>2385.0231097943984</c:v>
                </c:pt>
                <c:pt idx="1374">
                  <c:v>2385.0231097943984</c:v>
                </c:pt>
                <c:pt idx="1375">
                  <c:v>2385.0231097943984</c:v>
                </c:pt>
                <c:pt idx="1376">
                  <c:v>2385.0231097943984</c:v>
                </c:pt>
                <c:pt idx="1377">
                  <c:v>2385.0231097943984</c:v>
                </c:pt>
                <c:pt idx="1378">
                  <c:v>2385.0231097943984</c:v>
                </c:pt>
                <c:pt idx="1379">
                  <c:v>2385.0231097943984</c:v>
                </c:pt>
                <c:pt idx="1380">
                  <c:v>2385.0231097943984</c:v>
                </c:pt>
                <c:pt idx="1381">
                  <c:v>2385.0231097943984</c:v>
                </c:pt>
                <c:pt idx="1382">
                  <c:v>2385.0231097943984</c:v>
                </c:pt>
                <c:pt idx="1383">
                  <c:v>2385.0231097943984</c:v>
                </c:pt>
                <c:pt idx="1384">
                  <c:v>2385.0231097943984</c:v>
                </c:pt>
                <c:pt idx="1385">
                  <c:v>2385.0231097943984</c:v>
                </c:pt>
                <c:pt idx="1386">
                  <c:v>2385.0231097943984</c:v>
                </c:pt>
                <c:pt idx="1387">
                  <c:v>2385.0231097943984</c:v>
                </c:pt>
                <c:pt idx="1388">
                  <c:v>2385.0231097943984</c:v>
                </c:pt>
                <c:pt idx="1389">
                  <c:v>2385.0231097943984</c:v>
                </c:pt>
                <c:pt idx="1390">
                  <c:v>2385.0231097943984</c:v>
                </c:pt>
                <c:pt idx="1391">
                  <c:v>2385.0231097943984</c:v>
                </c:pt>
                <c:pt idx="1392">
                  <c:v>2385.0231097943984</c:v>
                </c:pt>
                <c:pt idx="1393">
                  <c:v>2385.0231097943984</c:v>
                </c:pt>
                <c:pt idx="1394">
                  <c:v>2385.0231097943984</c:v>
                </c:pt>
                <c:pt idx="1395">
                  <c:v>2474.2706107694094</c:v>
                </c:pt>
                <c:pt idx="1396">
                  <c:v>2474.2706107694094</c:v>
                </c:pt>
                <c:pt idx="1397">
                  <c:v>2474.2706107694094</c:v>
                </c:pt>
                <c:pt idx="1398">
                  <c:v>2474.2706107694094</c:v>
                </c:pt>
                <c:pt idx="1399">
                  <c:v>2474.2706107694094</c:v>
                </c:pt>
                <c:pt idx="1400">
                  <c:v>2474.2706107694094</c:v>
                </c:pt>
                <c:pt idx="1401">
                  <c:v>2474.2706107694094</c:v>
                </c:pt>
                <c:pt idx="1402">
                  <c:v>2474.2706107694094</c:v>
                </c:pt>
                <c:pt idx="1403">
                  <c:v>2474.2706107694094</c:v>
                </c:pt>
                <c:pt idx="1404">
                  <c:v>2474.2706107694094</c:v>
                </c:pt>
                <c:pt idx="1405">
                  <c:v>2474.2706107694094</c:v>
                </c:pt>
                <c:pt idx="1406">
                  <c:v>2474.2706107694094</c:v>
                </c:pt>
                <c:pt idx="1407">
                  <c:v>2474.2706107694094</c:v>
                </c:pt>
                <c:pt idx="1408">
                  <c:v>2474.2706107694094</c:v>
                </c:pt>
                <c:pt idx="1409">
                  <c:v>2474.2706107694094</c:v>
                </c:pt>
                <c:pt idx="1410">
                  <c:v>2474.2706107694094</c:v>
                </c:pt>
                <c:pt idx="1411">
                  <c:v>2474.2706107694094</c:v>
                </c:pt>
                <c:pt idx="1412">
                  <c:v>2474.2706107694094</c:v>
                </c:pt>
                <c:pt idx="1413">
                  <c:v>2474.2706107694094</c:v>
                </c:pt>
                <c:pt idx="1414">
                  <c:v>2474.2706107694094</c:v>
                </c:pt>
                <c:pt idx="1415">
                  <c:v>2474.2706107694094</c:v>
                </c:pt>
                <c:pt idx="1416">
                  <c:v>2474.2706107694094</c:v>
                </c:pt>
                <c:pt idx="1417">
                  <c:v>2474.2706107694094</c:v>
                </c:pt>
                <c:pt idx="1418">
                  <c:v>2474.2706107694094</c:v>
                </c:pt>
                <c:pt idx="1419">
                  <c:v>2474.2706107694094</c:v>
                </c:pt>
                <c:pt idx="1420">
                  <c:v>2474.2706107694094</c:v>
                </c:pt>
                <c:pt idx="1421">
                  <c:v>2474.2706107694094</c:v>
                </c:pt>
                <c:pt idx="1422">
                  <c:v>2474.2706107694094</c:v>
                </c:pt>
                <c:pt idx="1423">
                  <c:v>2474.2706107694094</c:v>
                </c:pt>
                <c:pt idx="1424">
                  <c:v>2474.2706107694094</c:v>
                </c:pt>
                <c:pt idx="1425">
                  <c:v>2474.2706107694094</c:v>
                </c:pt>
                <c:pt idx="1426">
                  <c:v>2474.2706107694094</c:v>
                </c:pt>
                <c:pt idx="1427">
                  <c:v>2474.2706107694094</c:v>
                </c:pt>
                <c:pt idx="1428">
                  <c:v>2474.2706107694094</c:v>
                </c:pt>
                <c:pt idx="1429">
                  <c:v>2530.1759602537559</c:v>
                </c:pt>
                <c:pt idx="1430">
                  <c:v>2530.1759602537559</c:v>
                </c:pt>
                <c:pt idx="1431">
                  <c:v>2530.1759602537559</c:v>
                </c:pt>
                <c:pt idx="1432">
                  <c:v>2530.1759602537559</c:v>
                </c:pt>
                <c:pt idx="1433">
                  <c:v>2530.1759602537559</c:v>
                </c:pt>
                <c:pt idx="1434">
                  <c:v>2530.1759602537559</c:v>
                </c:pt>
                <c:pt idx="1435">
                  <c:v>2530.1759602537559</c:v>
                </c:pt>
                <c:pt idx="1436">
                  <c:v>2530.1759602537559</c:v>
                </c:pt>
                <c:pt idx="1437">
                  <c:v>2530.1759602537559</c:v>
                </c:pt>
                <c:pt idx="1438">
                  <c:v>2530.1759602537559</c:v>
                </c:pt>
                <c:pt idx="1439">
                  <c:v>2530.1759602537559</c:v>
                </c:pt>
                <c:pt idx="1440">
                  <c:v>2536.5524993457202</c:v>
                </c:pt>
                <c:pt idx="1441">
                  <c:v>2536.5524993457202</c:v>
                </c:pt>
                <c:pt idx="1442">
                  <c:v>2536.5524993457202</c:v>
                </c:pt>
                <c:pt idx="1443">
                  <c:v>2536.5524993457202</c:v>
                </c:pt>
                <c:pt idx="1444">
                  <c:v>2536.5524993457202</c:v>
                </c:pt>
                <c:pt idx="1445">
                  <c:v>2536.5524993457202</c:v>
                </c:pt>
                <c:pt idx="1446">
                  <c:v>2549.8264516857535</c:v>
                </c:pt>
                <c:pt idx="1447">
                  <c:v>2549.8264516857535</c:v>
                </c:pt>
                <c:pt idx="1448">
                  <c:v>2549.8264516857535</c:v>
                </c:pt>
                <c:pt idx="1449">
                  <c:v>2549.8264516857535</c:v>
                </c:pt>
                <c:pt idx="1450">
                  <c:v>2549.8264516857535</c:v>
                </c:pt>
                <c:pt idx="1451">
                  <c:v>2549.8264516857535</c:v>
                </c:pt>
                <c:pt idx="1452">
                  <c:v>2549.8264516857535</c:v>
                </c:pt>
                <c:pt idx="1453">
                  <c:v>2549.8264516857535</c:v>
                </c:pt>
                <c:pt idx="1454">
                  <c:v>2549.8264516857535</c:v>
                </c:pt>
                <c:pt idx="1455">
                  <c:v>2549.8264516857535</c:v>
                </c:pt>
                <c:pt idx="1456">
                  <c:v>2549.8264516857535</c:v>
                </c:pt>
                <c:pt idx="1457">
                  <c:v>2549.8264516857535</c:v>
                </c:pt>
                <c:pt idx="1458">
                  <c:v>2549.8264516857535</c:v>
                </c:pt>
                <c:pt idx="1459">
                  <c:v>2549.8264516857535</c:v>
                </c:pt>
                <c:pt idx="1460">
                  <c:v>2549.8264516857535</c:v>
                </c:pt>
                <c:pt idx="1461">
                  <c:v>2549.8264516857535</c:v>
                </c:pt>
                <c:pt idx="1462">
                  <c:v>2549.8264516857535</c:v>
                </c:pt>
                <c:pt idx="1463">
                  <c:v>2549.8264516857535</c:v>
                </c:pt>
                <c:pt idx="1464">
                  <c:v>2549.8264516857535</c:v>
                </c:pt>
                <c:pt idx="1465">
                  <c:v>2549.8264516857535</c:v>
                </c:pt>
                <c:pt idx="1466">
                  <c:v>2549.8264516857535</c:v>
                </c:pt>
                <c:pt idx="1467">
                  <c:v>2549.8264516857535</c:v>
                </c:pt>
                <c:pt idx="1468">
                  <c:v>2549.8264516857535</c:v>
                </c:pt>
                <c:pt idx="1469">
                  <c:v>2549.8264516857535</c:v>
                </c:pt>
                <c:pt idx="1470">
                  <c:v>2549.8264516857535</c:v>
                </c:pt>
                <c:pt idx="1471">
                  <c:v>2549.8264516857535</c:v>
                </c:pt>
                <c:pt idx="1472">
                  <c:v>2549.8264516857535</c:v>
                </c:pt>
                <c:pt idx="1473">
                  <c:v>2549.8264516857535</c:v>
                </c:pt>
                <c:pt idx="1474">
                  <c:v>2549.8264516857535</c:v>
                </c:pt>
                <c:pt idx="1475">
                  <c:v>2549.8264516857535</c:v>
                </c:pt>
                <c:pt idx="1476">
                  <c:v>2549.8264516857535</c:v>
                </c:pt>
                <c:pt idx="1477">
                  <c:v>2549.8264516857535</c:v>
                </c:pt>
                <c:pt idx="1478">
                  <c:v>2549.8264516857535</c:v>
                </c:pt>
                <c:pt idx="1479">
                  <c:v>2549.8264516857535</c:v>
                </c:pt>
                <c:pt idx="1480">
                  <c:v>2549.8264516857535</c:v>
                </c:pt>
                <c:pt idx="1481">
                  <c:v>2549.8264516857535</c:v>
                </c:pt>
                <c:pt idx="1482">
                  <c:v>2549.8264516857535</c:v>
                </c:pt>
                <c:pt idx="1483">
                  <c:v>2549.8264516857535</c:v>
                </c:pt>
                <c:pt idx="1484">
                  <c:v>2549.8264516857535</c:v>
                </c:pt>
                <c:pt idx="1485">
                  <c:v>2549.8264516857535</c:v>
                </c:pt>
                <c:pt idx="1486">
                  <c:v>2549.8264516857535</c:v>
                </c:pt>
                <c:pt idx="1487">
                  <c:v>2549.8264516857535</c:v>
                </c:pt>
                <c:pt idx="1488">
                  <c:v>2549.8264516857535</c:v>
                </c:pt>
                <c:pt idx="1489">
                  <c:v>2549.8264516857535</c:v>
                </c:pt>
                <c:pt idx="1490">
                  <c:v>2549.8264516857535</c:v>
                </c:pt>
                <c:pt idx="1491">
                  <c:v>2549.8264516857535</c:v>
                </c:pt>
                <c:pt idx="1492">
                  <c:v>2549.8264516857535</c:v>
                </c:pt>
                <c:pt idx="1493">
                  <c:v>2549.8264516857535</c:v>
                </c:pt>
                <c:pt idx="1494">
                  <c:v>2549.8264516857535</c:v>
                </c:pt>
                <c:pt idx="1495">
                  <c:v>2549.8264516857535</c:v>
                </c:pt>
                <c:pt idx="1496">
                  <c:v>2549.8264516857535</c:v>
                </c:pt>
                <c:pt idx="1497">
                  <c:v>2549.8264516857535</c:v>
                </c:pt>
                <c:pt idx="1498">
                  <c:v>2549.8264516857535</c:v>
                </c:pt>
                <c:pt idx="1499">
                  <c:v>2549.8264516857535</c:v>
                </c:pt>
                <c:pt idx="1500">
                  <c:v>2549.8264516857535</c:v>
                </c:pt>
                <c:pt idx="1501">
                  <c:v>2549.8264516857535</c:v>
                </c:pt>
                <c:pt idx="1502">
                  <c:v>2549.8264516857535</c:v>
                </c:pt>
                <c:pt idx="1503">
                  <c:v>2549.8264516857535</c:v>
                </c:pt>
                <c:pt idx="1504">
                  <c:v>2549.8264516857535</c:v>
                </c:pt>
                <c:pt idx="1505">
                  <c:v>2549.8264516857535</c:v>
                </c:pt>
                <c:pt idx="1506">
                  <c:v>2549.8264516857535</c:v>
                </c:pt>
                <c:pt idx="1507">
                  <c:v>2549.8264516857535</c:v>
                </c:pt>
                <c:pt idx="1508">
                  <c:v>2549.8264516857535</c:v>
                </c:pt>
                <c:pt idx="1509">
                  <c:v>2549.8264516857535</c:v>
                </c:pt>
                <c:pt idx="1510">
                  <c:v>2549.8264516857535</c:v>
                </c:pt>
                <c:pt idx="1511">
                  <c:v>2549.8264516857535</c:v>
                </c:pt>
                <c:pt idx="1512">
                  <c:v>2549.8264516857535</c:v>
                </c:pt>
                <c:pt idx="1513">
                  <c:v>2549.8264516857535</c:v>
                </c:pt>
                <c:pt idx="1514">
                  <c:v>2549.8264516857535</c:v>
                </c:pt>
                <c:pt idx="1515">
                  <c:v>2549.8264516857535</c:v>
                </c:pt>
                <c:pt idx="1516">
                  <c:v>2549.8264516857535</c:v>
                </c:pt>
                <c:pt idx="1517">
                  <c:v>2549.8264516857535</c:v>
                </c:pt>
                <c:pt idx="1518">
                  <c:v>2549.8264516857535</c:v>
                </c:pt>
                <c:pt idx="1519">
                  <c:v>2549.8264516857535</c:v>
                </c:pt>
                <c:pt idx="1520">
                  <c:v>2549.8264516857535</c:v>
                </c:pt>
                <c:pt idx="1521">
                  <c:v>2549.8264516857535</c:v>
                </c:pt>
                <c:pt idx="1522">
                  <c:v>2623.1603357589702</c:v>
                </c:pt>
                <c:pt idx="1523">
                  <c:v>2623.1603357589702</c:v>
                </c:pt>
                <c:pt idx="1524">
                  <c:v>2623.1603357589702</c:v>
                </c:pt>
                <c:pt idx="1525">
                  <c:v>2623.1603357589702</c:v>
                </c:pt>
                <c:pt idx="1526">
                  <c:v>2623.1603357589702</c:v>
                </c:pt>
                <c:pt idx="1527">
                  <c:v>2623.1603357589702</c:v>
                </c:pt>
                <c:pt idx="1528">
                  <c:v>2623.1603357589702</c:v>
                </c:pt>
                <c:pt idx="1529">
                  <c:v>2623.1603357589702</c:v>
                </c:pt>
                <c:pt idx="1530">
                  <c:v>2623.1603357589702</c:v>
                </c:pt>
                <c:pt idx="1531">
                  <c:v>2623.1603357589702</c:v>
                </c:pt>
                <c:pt idx="1532">
                  <c:v>2623.1603357589702</c:v>
                </c:pt>
                <c:pt idx="1533">
                  <c:v>2623.1603357589702</c:v>
                </c:pt>
                <c:pt idx="1534">
                  <c:v>2623.1603357589702</c:v>
                </c:pt>
                <c:pt idx="1535">
                  <c:v>2623.1603357589702</c:v>
                </c:pt>
                <c:pt idx="1536">
                  <c:v>2623.1603357589702</c:v>
                </c:pt>
                <c:pt idx="1537">
                  <c:v>2623.1603357589702</c:v>
                </c:pt>
                <c:pt idx="1538">
                  <c:v>2623.1603357589702</c:v>
                </c:pt>
                <c:pt idx="1539">
                  <c:v>2623.1603357589702</c:v>
                </c:pt>
                <c:pt idx="1540">
                  <c:v>2623.1603357589702</c:v>
                </c:pt>
                <c:pt idx="1541">
                  <c:v>2623.1603357589702</c:v>
                </c:pt>
                <c:pt idx="1542">
                  <c:v>2623.1603357589702</c:v>
                </c:pt>
                <c:pt idx="1543">
                  <c:v>2623.1603357589702</c:v>
                </c:pt>
                <c:pt idx="1544">
                  <c:v>2623.1603357589702</c:v>
                </c:pt>
                <c:pt idx="1545">
                  <c:v>2623.1603357589702</c:v>
                </c:pt>
                <c:pt idx="1546">
                  <c:v>2623.1603357589702</c:v>
                </c:pt>
                <c:pt idx="1547">
                  <c:v>2623.1603357589702</c:v>
                </c:pt>
                <c:pt idx="1548">
                  <c:v>2623.1603357589702</c:v>
                </c:pt>
                <c:pt idx="1549">
                  <c:v>2623.1603357589702</c:v>
                </c:pt>
                <c:pt idx="1550">
                  <c:v>2623.1603357589702</c:v>
                </c:pt>
                <c:pt idx="1551">
                  <c:v>2623.1603357589702</c:v>
                </c:pt>
                <c:pt idx="1552">
                  <c:v>2623.1603357589702</c:v>
                </c:pt>
                <c:pt idx="1553">
                  <c:v>2623.1603357589702</c:v>
                </c:pt>
                <c:pt idx="1554">
                  <c:v>2623.1603357589702</c:v>
                </c:pt>
                <c:pt idx="1555">
                  <c:v>2623.1603357589702</c:v>
                </c:pt>
                <c:pt idx="1556">
                  <c:v>2623.1603357589702</c:v>
                </c:pt>
                <c:pt idx="1557">
                  <c:v>2623.1603357589702</c:v>
                </c:pt>
                <c:pt idx="1558">
                  <c:v>2623.1603357589702</c:v>
                </c:pt>
                <c:pt idx="1559">
                  <c:v>2623.1603357589702</c:v>
                </c:pt>
                <c:pt idx="1560">
                  <c:v>2623.1603357589702</c:v>
                </c:pt>
                <c:pt idx="1561">
                  <c:v>2623.1603357589702</c:v>
                </c:pt>
                <c:pt idx="1562">
                  <c:v>2623.1603357589702</c:v>
                </c:pt>
                <c:pt idx="1563">
                  <c:v>2623.1603357589702</c:v>
                </c:pt>
                <c:pt idx="1564">
                  <c:v>2623.1603357589702</c:v>
                </c:pt>
                <c:pt idx="1565">
                  <c:v>2623.1603357589702</c:v>
                </c:pt>
                <c:pt idx="1566">
                  <c:v>2623.1603357589702</c:v>
                </c:pt>
                <c:pt idx="1567">
                  <c:v>2623.1603357589702</c:v>
                </c:pt>
                <c:pt idx="1568">
                  <c:v>2623.1603357589702</c:v>
                </c:pt>
                <c:pt idx="1569">
                  <c:v>2623.1603357589702</c:v>
                </c:pt>
                <c:pt idx="1570">
                  <c:v>2623.1603357589702</c:v>
                </c:pt>
                <c:pt idx="1571">
                  <c:v>2623.1603357589702</c:v>
                </c:pt>
                <c:pt idx="1572">
                  <c:v>2623.1603357589702</c:v>
                </c:pt>
                <c:pt idx="1573">
                  <c:v>2623.1603357589702</c:v>
                </c:pt>
                <c:pt idx="1574">
                  <c:v>2623.1603357589702</c:v>
                </c:pt>
                <c:pt idx="1575">
                  <c:v>2623.1603357589702</c:v>
                </c:pt>
                <c:pt idx="1576">
                  <c:v>2623.1603357589702</c:v>
                </c:pt>
                <c:pt idx="1577">
                  <c:v>2779.1995724340291</c:v>
                </c:pt>
                <c:pt idx="1578">
                  <c:v>2779.1995724340291</c:v>
                </c:pt>
                <c:pt idx="1579">
                  <c:v>2779.1995724340291</c:v>
                </c:pt>
                <c:pt idx="1580">
                  <c:v>2779.1995724340291</c:v>
                </c:pt>
                <c:pt idx="1581">
                  <c:v>2779.1995724340291</c:v>
                </c:pt>
                <c:pt idx="1582">
                  <c:v>2779.1995724340291</c:v>
                </c:pt>
                <c:pt idx="1583">
                  <c:v>2779.1995724340291</c:v>
                </c:pt>
                <c:pt idx="1584">
                  <c:v>2779.1995724340291</c:v>
                </c:pt>
                <c:pt idx="1585">
                  <c:v>2779.1995724340291</c:v>
                </c:pt>
                <c:pt idx="1586">
                  <c:v>2779.1995724340291</c:v>
                </c:pt>
                <c:pt idx="1587">
                  <c:v>2779.1995724340291</c:v>
                </c:pt>
                <c:pt idx="1588">
                  <c:v>2779.1995724340291</c:v>
                </c:pt>
                <c:pt idx="1589">
                  <c:v>2779.1995724340291</c:v>
                </c:pt>
                <c:pt idx="1590">
                  <c:v>2779.1995724340291</c:v>
                </c:pt>
                <c:pt idx="1591">
                  <c:v>2779.1995724340291</c:v>
                </c:pt>
                <c:pt idx="1592">
                  <c:v>2779.1995724340291</c:v>
                </c:pt>
                <c:pt idx="1593">
                  <c:v>2779.1995724340291</c:v>
                </c:pt>
                <c:pt idx="1594">
                  <c:v>2779.1995724340291</c:v>
                </c:pt>
                <c:pt idx="1595">
                  <c:v>2779.1995724340291</c:v>
                </c:pt>
                <c:pt idx="1596">
                  <c:v>2779.1995724340291</c:v>
                </c:pt>
                <c:pt idx="1597">
                  <c:v>2779.1995724340291</c:v>
                </c:pt>
                <c:pt idx="1598">
                  <c:v>2779.1995724340291</c:v>
                </c:pt>
                <c:pt idx="1599">
                  <c:v>2779.1995724340291</c:v>
                </c:pt>
                <c:pt idx="1600">
                  <c:v>2779.1995724340291</c:v>
                </c:pt>
                <c:pt idx="1601">
                  <c:v>2779.1995724340291</c:v>
                </c:pt>
                <c:pt idx="1602">
                  <c:v>2779.1995724340291</c:v>
                </c:pt>
                <c:pt idx="1603">
                  <c:v>2779.1995724340291</c:v>
                </c:pt>
                <c:pt idx="1604">
                  <c:v>2779.1995724340291</c:v>
                </c:pt>
                <c:pt idx="1605">
                  <c:v>2779.1995724340291</c:v>
                </c:pt>
                <c:pt idx="1606">
                  <c:v>2779.1995724340291</c:v>
                </c:pt>
                <c:pt idx="1607">
                  <c:v>2779.1995724340291</c:v>
                </c:pt>
                <c:pt idx="1608">
                  <c:v>2779.1995724340291</c:v>
                </c:pt>
                <c:pt idx="1609">
                  <c:v>2779.1995724340291</c:v>
                </c:pt>
                <c:pt idx="1610">
                  <c:v>2779.1995724340291</c:v>
                </c:pt>
                <c:pt idx="1611">
                  <c:v>2779.1995724340291</c:v>
                </c:pt>
                <c:pt idx="1612">
                  <c:v>2779.1995724340291</c:v>
                </c:pt>
                <c:pt idx="1613">
                  <c:v>2779.1995724340291</c:v>
                </c:pt>
                <c:pt idx="1614">
                  <c:v>2779.1995724340291</c:v>
                </c:pt>
                <c:pt idx="1615">
                  <c:v>2779.1995724340291</c:v>
                </c:pt>
                <c:pt idx="1616">
                  <c:v>2779.1995724340291</c:v>
                </c:pt>
                <c:pt idx="1617">
                  <c:v>2779.1995724340291</c:v>
                </c:pt>
                <c:pt idx="1618">
                  <c:v>2779.1995724340291</c:v>
                </c:pt>
                <c:pt idx="1619">
                  <c:v>2779.1995724340291</c:v>
                </c:pt>
                <c:pt idx="1620">
                  <c:v>2779.1995724340291</c:v>
                </c:pt>
                <c:pt idx="1621">
                  <c:v>2779.1995724340291</c:v>
                </c:pt>
                <c:pt idx="1622">
                  <c:v>2779.1995724340291</c:v>
                </c:pt>
                <c:pt idx="1623">
                  <c:v>2779.1995724340291</c:v>
                </c:pt>
                <c:pt idx="1624">
                  <c:v>2889.5197878718891</c:v>
                </c:pt>
                <c:pt idx="1625">
                  <c:v>2889.5197878718891</c:v>
                </c:pt>
                <c:pt idx="1626">
                  <c:v>2889.5197878718891</c:v>
                </c:pt>
                <c:pt idx="1627">
                  <c:v>2889.5197878718891</c:v>
                </c:pt>
                <c:pt idx="1628">
                  <c:v>2889.5197878718891</c:v>
                </c:pt>
                <c:pt idx="1629">
                  <c:v>2889.5197878718891</c:v>
                </c:pt>
                <c:pt idx="1630">
                  <c:v>2889.5197878718891</c:v>
                </c:pt>
                <c:pt idx="1631">
                  <c:v>2889.5197878718891</c:v>
                </c:pt>
                <c:pt idx="1632">
                  <c:v>2889.5197878718891</c:v>
                </c:pt>
                <c:pt idx="1633">
                  <c:v>2889.5197878718891</c:v>
                </c:pt>
                <c:pt idx="1634">
                  <c:v>2889.5197878718891</c:v>
                </c:pt>
                <c:pt idx="1635">
                  <c:v>2889.5197878718891</c:v>
                </c:pt>
                <c:pt idx="1636">
                  <c:v>2889.5197878718891</c:v>
                </c:pt>
                <c:pt idx="1637">
                  <c:v>2889.5197878718891</c:v>
                </c:pt>
                <c:pt idx="1638">
                  <c:v>2889.5197878718891</c:v>
                </c:pt>
                <c:pt idx="1639">
                  <c:v>2889.5197878718891</c:v>
                </c:pt>
                <c:pt idx="1640">
                  <c:v>2889.5197878718891</c:v>
                </c:pt>
                <c:pt idx="1641">
                  <c:v>2889.5197878718891</c:v>
                </c:pt>
                <c:pt idx="1642">
                  <c:v>2889.5197878718891</c:v>
                </c:pt>
                <c:pt idx="1643">
                  <c:v>2889.5197878718891</c:v>
                </c:pt>
                <c:pt idx="1644">
                  <c:v>2889.5197878718891</c:v>
                </c:pt>
                <c:pt idx="1645">
                  <c:v>2889.5197878718891</c:v>
                </c:pt>
                <c:pt idx="1646">
                  <c:v>2889.5197878718891</c:v>
                </c:pt>
                <c:pt idx="1647">
                  <c:v>2889.5197878718891</c:v>
                </c:pt>
                <c:pt idx="1648">
                  <c:v>2889.5197878718891</c:v>
                </c:pt>
                <c:pt idx="1649">
                  <c:v>2889.5197878718891</c:v>
                </c:pt>
                <c:pt idx="1650">
                  <c:v>2889.5197878718891</c:v>
                </c:pt>
                <c:pt idx="1651">
                  <c:v>2889.5197878718891</c:v>
                </c:pt>
                <c:pt idx="1652">
                  <c:v>2889.5197878718891</c:v>
                </c:pt>
                <c:pt idx="1653">
                  <c:v>2889.5197878718891</c:v>
                </c:pt>
                <c:pt idx="1654">
                  <c:v>2889.5197878718891</c:v>
                </c:pt>
                <c:pt idx="1655">
                  <c:v>2889.5197878718891</c:v>
                </c:pt>
                <c:pt idx="1656">
                  <c:v>2889.5197878718891</c:v>
                </c:pt>
                <c:pt idx="1657">
                  <c:v>2889.5197878718891</c:v>
                </c:pt>
                <c:pt idx="1658">
                  <c:v>2889.5197878718891</c:v>
                </c:pt>
                <c:pt idx="1659">
                  <c:v>2889.5197878718891</c:v>
                </c:pt>
                <c:pt idx="1660">
                  <c:v>2889.5197878718891</c:v>
                </c:pt>
                <c:pt idx="1661">
                  <c:v>2889.5197878718891</c:v>
                </c:pt>
                <c:pt idx="1662">
                  <c:v>2889.5197878718891</c:v>
                </c:pt>
                <c:pt idx="1663">
                  <c:v>2889.5197878718891</c:v>
                </c:pt>
                <c:pt idx="1664">
                  <c:v>2889.5197878718891</c:v>
                </c:pt>
                <c:pt idx="1665">
                  <c:v>2889.5197878718891</c:v>
                </c:pt>
                <c:pt idx="1666">
                  <c:v>2889.5197878718891</c:v>
                </c:pt>
                <c:pt idx="1667">
                  <c:v>2889.5197878718891</c:v>
                </c:pt>
                <c:pt idx="1668">
                  <c:v>2889.5197878718891</c:v>
                </c:pt>
                <c:pt idx="1669">
                  <c:v>2889.5197878718891</c:v>
                </c:pt>
                <c:pt idx="1670">
                  <c:v>2889.5197878718891</c:v>
                </c:pt>
                <c:pt idx="1671">
                  <c:v>2889.5197878718891</c:v>
                </c:pt>
                <c:pt idx="1672">
                  <c:v>2889.5197878718891</c:v>
                </c:pt>
                <c:pt idx="1673">
                  <c:v>2889.5197878718891</c:v>
                </c:pt>
                <c:pt idx="1674">
                  <c:v>2889.5197878718891</c:v>
                </c:pt>
                <c:pt idx="1675">
                  <c:v>2889.5197878718891</c:v>
                </c:pt>
                <c:pt idx="1676">
                  <c:v>2902.2507589620745</c:v>
                </c:pt>
                <c:pt idx="1677">
                  <c:v>2902.2507589620745</c:v>
                </c:pt>
                <c:pt idx="1678">
                  <c:v>2902.2507589620745</c:v>
                </c:pt>
                <c:pt idx="1679">
                  <c:v>2902.2507589620745</c:v>
                </c:pt>
                <c:pt idx="1680">
                  <c:v>2902.2507589620745</c:v>
                </c:pt>
                <c:pt idx="1681">
                  <c:v>2902.2507589620745</c:v>
                </c:pt>
                <c:pt idx="1682">
                  <c:v>2902.2507589620745</c:v>
                </c:pt>
                <c:pt idx="1683">
                  <c:v>2902.2507589620745</c:v>
                </c:pt>
                <c:pt idx="1684">
                  <c:v>2902.2507589620745</c:v>
                </c:pt>
                <c:pt idx="1685">
                  <c:v>2902.2507589620745</c:v>
                </c:pt>
                <c:pt idx="1686">
                  <c:v>2902.2507589620745</c:v>
                </c:pt>
                <c:pt idx="1687">
                  <c:v>2902.2507589620745</c:v>
                </c:pt>
                <c:pt idx="1688">
                  <c:v>2902.2507589620745</c:v>
                </c:pt>
                <c:pt idx="1689">
                  <c:v>2902.2507589620745</c:v>
                </c:pt>
                <c:pt idx="1690">
                  <c:v>2902.2507589620745</c:v>
                </c:pt>
                <c:pt idx="1691">
                  <c:v>2902.2507589620745</c:v>
                </c:pt>
                <c:pt idx="1692">
                  <c:v>2902.2507589620745</c:v>
                </c:pt>
                <c:pt idx="1693">
                  <c:v>2902.2507589620745</c:v>
                </c:pt>
                <c:pt idx="1694">
                  <c:v>2902.2507589620745</c:v>
                </c:pt>
                <c:pt idx="1695">
                  <c:v>2902.2507589620745</c:v>
                </c:pt>
                <c:pt idx="1696">
                  <c:v>2902.2507589620745</c:v>
                </c:pt>
                <c:pt idx="1697">
                  <c:v>2902.2507589620745</c:v>
                </c:pt>
                <c:pt idx="1698">
                  <c:v>2902.2507589620745</c:v>
                </c:pt>
                <c:pt idx="1699">
                  <c:v>2921.0638957380575</c:v>
                </c:pt>
                <c:pt idx="1700">
                  <c:v>2921.0638957380575</c:v>
                </c:pt>
                <c:pt idx="1701">
                  <c:v>2921.0638957380575</c:v>
                </c:pt>
                <c:pt idx="1702">
                  <c:v>2921.0638957380575</c:v>
                </c:pt>
                <c:pt idx="1703">
                  <c:v>2921.0638957380575</c:v>
                </c:pt>
                <c:pt idx="1704">
                  <c:v>2921.0638957380575</c:v>
                </c:pt>
                <c:pt idx="1705">
                  <c:v>2921.0638957380575</c:v>
                </c:pt>
                <c:pt idx="1706">
                  <c:v>2921.0638957380575</c:v>
                </c:pt>
                <c:pt idx="1707">
                  <c:v>2921.0638957380575</c:v>
                </c:pt>
                <c:pt idx="1708">
                  <c:v>2921.0638957380575</c:v>
                </c:pt>
                <c:pt idx="1709">
                  <c:v>2921.0638957380575</c:v>
                </c:pt>
                <c:pt idx="1710">
                  <c:v>2921.0638957380575</c:v>
                </c:pt>
                <c:pt idx="1711">
                  <c:v>2921.0638957380575</c:v>
                </c:pt>
                <c:pt idx="1712">
                  <c:v>2921.0638957380575</c:v>
                </c:pt>
                <c:pt idx="1713">
                  <c:v>2921.0638957380575</c:v>
                </c:pt>
                <c:pt idx="1714">
                  <c:v>2921.0638957380575</c:v>
                </c:pt>
                <c:pt idx="1715">
                  <c:v>2921.0638957380575</c:v>
                </c:pt>
                <c:pt idx="1716">
                  <c:v>2921.0638957380575</c:v>
                </c:pt>
                <c:pt idx="1717">
                  <c:v>2921.0638957380575</c:v>
                </c:pt>
                <c:pt idx="1718">
                  <c:v>2921.0638957380575</c:v>
                </c:pt>
                <c:pt idx="1719">
                  <c:v>2921.0638957380575</c:v>
                </c:pt>
                <c:pt idx="1720">
                  <c:v>2921.0638957380575</c:v>
                </c:pt>
                <c:pt idx="1721">
                  <c:v>2921.0638957380575</c:v>
                </c:pt>
                <c:pt idx="1722">
                  <c:v>2921.0638957380575</c:v>
                </c:pt>
                <c:pt idx="1723">
                  <c:v>2921.0638957380575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97C-447C-9B2B-1DE6B49FDB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2163055"/>
        <c:axId val="362142671"/>
      </c:scatterChart>
      <c:valAx>
        <c:axId val="1951763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774735"/>
        <c:crosses val="autoZero"/>
        <c:crossBetween val="midCat"/>
      </c:valAx>
      <c:valAx>
        <c:axId val="1951774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763087"/>
        <c:crosses val="autoZero"/>
        <c:crossBetween val="midCat"/>
      </c:valAx>
      <c:valAx>
        <c:axId val="36214267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163055"/>
        <c:crosses val="max"/>
        <c:crossBetween val="midCat"/>
      </c:valAx>
      <c:valAx>
        <c:axId val="362163055"/>
        <c:scaling>
          <c:orientation val="minMax"/>
        </c:scaling>
        <c:delete val="1"/>
        <c:axPos val="b"/>
        <c:majorTickMark val="out"/>
        <c:minorTickMark val="none"/>
        <c:tickLblPos val="nextTo"/>
        <c:crossAx val="362142671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0393324834250368E-2"/>
          <c:y val="0.17139250795665292"/>
          <c:w val="0.89757298937731378"/>
          <c:h val="0.77777660534819526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WLTC_class_3!$BK$8:$BK$1810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-1.5513750000000002E-3</c:v>
                </c:pt>
                <c:pt idx="12">
                  <c:v>-0.11053546875</c:v>
                </c:pt>
                <c:pt idx="13">
                  <c:v>-1.0188655312500001</c:v>
                </c:pt>
                <c:pt idx="14">
                  <c:v>-2.6703042187500006</c:v>
                </c:pt>
                <c:pt idx="15">
                  <c:v>-2.8545299999999996</c:v>
                </c:pt>
                <c:pt idx="16">
                  <c:v>-4.4214187499999973</c:v>
                </c:pt>
                <c:pt idx="17">
                  <c:v>-7.1859690000000018</c:v>
                </c:pt>
                <c:pt idx="18">
                  <c:v>-7.9550631562500023</c:v>
                </c:pt>
                <c:pt idx="19">
                  <c:v>-3.1124460937499934</c:v>
                </c:pt>
                <c:pt idx="20">
                  <c:v>-1.293846750000005</c:v>
                </c:pt>
                <c:pt idx="21">
                  <c:v>-0.43748774999999662</c:v>
                </c:pt>
                <c:pt idx="22">
                  <c:v>-1.1072939062500051</c:v>
                </c:pt>
                <c:pt idx="23">
                  <c:v>-0.673684593750006</c:v>
                </c:pt>
                <c:pt idx="24">
                  <c:v>-3.9494129062499956</c:v>
                </c:pt>
                <c:pt idx="25">
                  <c:v>-2.6749583437499966</c:v>
                </c:pt>
                <c:pt idx="26">
                  <c:v>-5.6314912500000078</c:v>
                </c:pt>
                <c:pt idx="27">
                  <c:v>-6.855138281249987</c:v>
                </c:pt>
                <c:pt idx="28">
                  <c:v>-7.3399429687500009</c:v>
                </c:pt>
                <c:pt idx="29">
                  <c:v>-6.86018025</c:v>
                </c:pt>
                <c:pt idx="30">
                  <c:v>-3.9001567500000065</c:v>
                </c:pt>
                <c:pt idx="31">
                  <c:v>-2.6621594999999885</c:v>
                </c:pt>
                <c:pt idx="32">
                  <c:v>-2.0291984999999944</c:v>
                </c:pt>
                <c:pt idx="33">
                  <c:v>-1.7123301562500026</c:v>
                </c:pt>
                <c:pt idx="34">
                  <c:v>-0.34479309375001471</c:v>
                </c:pt>
                <c:pt idx="35">
                  <c:v>1.0320522187499852</c:v>
                </c:pt>
                <c:pt idx="36">
                  <c:v>5.0555432812499976</c:v>
                </c:pt>
                <c:pt idx="37">
                  <c:v>8.9700502500000301</c:v>
                </c:pt>
                <c:pt idx="38">
                  <c:v>8.6493034687500021</c:v>
                </c:pt>
                <c:pt idx="39">
                  <c:v>6.6647069999999902</c:v>
                </c:pt>
                <c:pt idx="40">
                  <c:v>5.9677517812500067</c:v>
                </c:pt>
                <c:pt idx="41">
                  <c:v>7.845691218749991</c:v>
                </c:pt>
                <c:pt idx="42">
                  <c:v>8.1831152812500001</c:v>
                </c:pt>
                <c:pt idx="43">
                  <c:v>5.3200527187500048</c:v>
                </c:pt>
                <c:pt idx="44">
                  <c:v>2.1730885312499968</c:v>
                </c:pt>
                <c:pt idx="45">
                  <c:v>0.80089734375000265</c:v>
                </c:pt>
                <c:pt idx="46">
                  <c:v>1.3927469062499938</c:v>
                </c:pt>
                <c:pt idx="47">
                  <c:v>1.6169205937500053</c:v>
                </c:pt>
                <c:pt idx="48">
                  <c:v>0.8423966249999969</c:v>
                </c:pt>
                <c:pt idx="49">
                  <c:v>0</c:v>
                </c:pt>
                <c:pt idx="50">
                  <c:v>0.54608400000000346</c:v>
                </c:pt>
                <c:pt idx="51">
                  <c:v>2.1823967812499991</c:v>
                </c:pt>
                <c:pt idx="52">
                  <c:v>2.9041739999999989</c:v>
                </c:pt>
                <c:pt idx="53">
                  <c:v>0.97736625000000221</c:v>
                </c:pt>
                <c:pt idx="54">
                  <c:v>9.3470343749998755E-2</c:v>
                </c:pt>
                <c:pt idx="55">
                  <c:v>0</c:v>
                </c:pt>
                <c:pt idx="56">
                  <c:v>0</c:v>
                </c:pt>
                <c:pt idx="57">
                  <c:v>-0.28273809375000175</c:v>
                </c:pt>
                <c:pt idx="58">
                  <c:v>-0.28971928124999929</c:v>
                </c:pt>
                <c:pt idx="59">
                  <c:v>-2.2235082187499979</c:v>
                </c:pt>
                <c:pt idx="60">
                  <c:v>-0.69811875000000168</c:v>
                </c:pt>
                <c:pt idx="61">
                  <c:v>-0.72604350000000184</c:v>
                </c:pt>
                <c:pt idx="62">
                  <c:v>-0.3734935312499989</c:v>
                </c:pt>
                <c:pt idx="63">
                  <c:v>-1.1623677187500001</c:v>
                </c:pt>
                <c:pt idx="64">
                  <c:v>-0.94750228125000091</c:v>
                </c:pt>
                <c:pt idx="65">
                  <c:v>-0.41770771874999718</c:v>
                </c:pt>
                <c:pt idx="66">
                  <c:v>-0.42468890624999966</c:v>
                </c:pt>
                <c:pt idx="67">
                  <c:v>-2.8518150937500049</c:v>
                </c:pt>
                <c:pt idx="68">
                  <c:v>-4.8926489062499936</c:v>
                </c:pt>
                <c:pt idx="69">
                  <c:v>-6.3610253437500015</c:v>
                </c:pt>
                <c:pt idx="70">
                  <c:v>-7.2057490312500141</c:v>
                </c:pt>
                <c:pt idx="71">
                  <c:v>-6.7764059999999908</c:v>
                </c:pt>
                <c:pt idx="72">
                  <c:v>-4.6773956249999973</c:v>
                </c:pt>
                <c:pt idx="73">
                  <c:v>-2.9821305937499951</c:v>
                </c:pt>
                <c:pt idx="74">
                  <c:v>-2.5097369062500023</c:v>
                </c:pt>
                <c:pt idx="75">
                  <c:v>-2.8622868749999921</c:v>
                </c:pt>
                <c:pt idx="76">
                  <c:v>-3.2381074687500124</c:v>
                </c:pt>
                <c:pt idx="77">
                  <c:v>-2.4139394999999992</c:v>
                </c:pt>
                <c:pt idx="78">
                  <c:v>-0.61124174999998793</c:v>
                </c:pt>
                <c:pt idx="79">
                  <c:v>1.522286718749974</c:v>
                </c:pt>
                <c:pt idx="80">
                  <c:v>1.5028945312500133</c:v>
                </c:pt>
                <c:pt idx="81">
                  <c:v>3.5278267500000022</c:v>
                </c:pt>
                <c:pt idx="82">
                  <c:v>0.86450371875001075</c:v>
                </c:pt>
                <c:pt idx="83">
                  <c:v>0.85752253124998534</c:v>
                </c:pt>
                <c:pt idx="84">
                  <c:v>2.2525965000000152</c:v>
                </c:pt>
                <c:pt idx="85">
                  <c:v>1.6568684999999903</c:v>
                </c:pt>
                <c:pt idx="86">
                  <c:v>1.8977194687499994</c:v>
                </c:pt>
                <c:pt idx="87">
                  <c:v>1.0673459999999957</c:v>
                </c:pt>
                <c:pt idx="88">
                  <c:v>5.8963885312500031</c:v>
                </c:pt>
                <c:pt idx="89">
                  <c:v>10.561760999999999</c:v>
                </c:pt>
                <c:pt idx="90">
                  <c:v>10.133969343750001</c:v>
                </c:pt>
                <c:pt idx="91">
                  <c:v>7.5629531249999999</c:v>
                </c:pt>
                <c:pt idx="92">
                  <c:v>3.3882029999999999</c:v>
                </c:pt>
                <c:pt idx="93">
                  <c:v>2.2355313750000008</c:v>
                </c:pt>
                <c:pt idx="94">
                  <c:v>2.3732159062499996</c:v>
                </c:pt>
                <c:pt idx="95">
                  <c:v>1.9070277187499998</c:v>
                </c:pt>
                <c:pt idx="96">
                  <c:v>0.80206087499999978</c:v>
                </c:pt>
                <c:pt idx="97">
                  <c:v>0.31492912499999998</c:v>
                </c:pt>
                <c:pt idx="98">
                  <c:v>0.18771637500000002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-1.5513750000000002E-3</c:v>
                </c:pt>
                <c:pt idx="138">
                  <c:v>-0.13846021875000003</c:v>
                </c:pt>
                <c:pt idx="139">
                  <c:v>-1.3031549999999996</c:v>
                </c:pt>
                <c:pt idx="140">
                  <c:v>-3.8660264999999994</c:v>
                </c:pt>
                <c:pt idx="141">
                  <c:v>-5.1222524062500003</c:v>
                </c:pt>
                <c:pt idx="142">
                  <c:v>-3.4227210937499954</c:v>
                </c:pt>
                <c:pt idx="143">
                  <c:v>-1.5048337500000069</c:v>
                </c:pt>
                <c:pt idx="144">
                  <c:v>-1.4206716562499973</c:v>
                </c:pt>
                <c:pt idx="145">
                  <c:v>-3.3819975000000011</c:v>
                </c:pt>
                <c:pt idx="146">
                  <c:v>-4.8604578749999972</c:v>
                </c:pt>
                <c:pt idx="147">
                  <c:v>-4.7367357187500012</c:v>
                </c:pt>
                <c:pt idx="148">
                  <c:v>-3.3102464062499974</c:v>
                </c:pt>
                <c:pt idx="149">
                  <c:v>-1.3729668750000157</c:v>
                </c:pt>
                <c:pt idx="150">
                  <c:v>0.91841400000001883</c:v>
                </c:pt>
                <c:pt idx="151">
                  <c:v>4.8294303749999923</c:v>
                </c:pt>
                <c:pt idx="152">
                  <c:v>8.8847246249999987</c:v>
                </c:pt>
                <c:pt idx="153">
                  <c:v>8.2017317812500021</c:v>
                </c:pt>
                <c:pt idx="154">
                  <c:v>4.7472074999999982</c:v>
                </c:pt>
                <c:pt idx="155">
                  <c:v>1.2756180937500017</c:v>
                </c:pt>
                <c:pt idx="156">
                  <c:v>-0.57245737500000105</c:v>
                </c:pt>
                <c:pt idx="157">
                  <c:v>-1.5533142187499995</c:v>
                </c:pt>
                <c:pt idx="158">
                  <c:v>-3.7632479062500002</c:v>
                </c:pt>
                <c:pt idx="159">
                  <c:v>-4.1953058437500053</c:v>
                </c:pt>
                <c:pt idx="160">
                  <c:v>-5.5674970312499887</c:v>
                </c:pt>
                <c:pt idx="161">
                  <c:v>-3.9827674687500036</c:v>
                </c:pt>
                <c:pt idx="162">
                  <c:v>-4.3248456562500044</c:v>
                </c:pt>
                <c:pt idx="163">
                  <c:v>-4.2077168437499992</c:v>
                </c:pt>
                <c:pt idx="164">
                  <c:v>-3.760533000000009</c:v>
                </c:pt>
                <c:pt idx="165">
                  <c:v>-2.451172499999982</c:v>
                </c:pt>
                <c:pt idx="166">
                  <c:v>-2.7858816562500213</c:v>
                </c:pt>
                <c:pt idx="167">
                  <c:v>-5.3057024999999918</c:v>
                </c:pt>
                <c:pt idx="168">
                  <c:v>-5.6159774999999987</c:v>
                </c:pt>
                <c:pt idx="169">
                  <c:v>-2.3332679999999972</c:v>
                </c:pt>
                <c:pt idx="170">
                  <c:v>1.7546051250000121</c:v>
                </c:pt>
                <c:pt idx="171">
                  <c:v>6.467294531249987</c:v>
                </c:pt>
                <c:pt idx="172">
                  <c:v>10.510953468750007</c:v>
                </c:pt>
                <c:pt idx="173">
                  <c:v>8.7881515312499943</c:v>
                </c:pt>
                <c:pt idx="174">
                  <c:v>3.6581422500000009</c:v>
                </c:pt>
                <c:pt idx="175">
                  <c:v>0.39094649999999859</c:v>
                </c:pt>
                <c:pt idx="176">
                  <c:v>-1.5824024999999922</c:v>
                </c:pt>
                <c:pt idx="177">
                  <c:v>-3.9571697812500095</c:v>
                </c:pt>
                <c:pt idx="178">
                  <c:v>-3.0949931249999922</c:v>
                </c:pt>
                <c:pt idx="179">
                  <c:v>-0.91220850000000875</c:v>
                </c:pt>
                <c:pt idx="180">
                  <c:v>0.22921565625000367</c:v>
                </c:pt>
                <c:pt idx="181">
                  <c:v>0.68299284375000502</c:v>
                </c:pt>
                <c:pt idx="182">
                  <c:v>2.0070914062500003</c:v>
                </c:pt>
                <c:pt idx="183">
                  <c:v>4.6417139999999959</c:v>
                </c:pt>
                <c:pt idx="184">
                  <c:v>4.8189585937500032</c:v>
                </c:pt>
                <c:pt idx="185">
                  <c:v>4.4974361249999992</c:v>
                </c:pt>
                <c:pt idx="186">
                  <c:v>3.2497427812500028</c:v>
                </c:pt>
                <c:pt idx="187">
                  <c:v>2.513227499999994</c:v>
                </c:pt>
                <c:pt idx="188">
                  <c:v>1.7809785000000016</c:v>
                </c:pt>
                <c:pt idx="189">
                  <c:v>1.405545749999999</c:v>
                </c:pt>
                <c:pt idx="190">
                  <c:v>0.87497550000000057</c:v>
                </c:pt>
                <c:pt idx="191">
                  <c:v>0.82533149999999911</c:v>
                </c:pt>
                <c:pt idx="192">
                  <c:v>0.39404925000000041</c:v>
                </c:pt>
                <c:pt idx="193">
                  <c:v>0.28739221875000204</c:v>
                </c:pt>
                <c:pt idx="194">
                  <c:v>0.1877163749999988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-0.47510859375000081</c:v>
                </c:pt>
                <c:pt idx="199">
                  <c:v>-0.49450078124999997</c:v>
                </c:pt>
                <c:pt idx="200">
                  <c:v>-1.0471781250000001</c:v>
                </c:pt>
                <c:pt idx="201">
                  <c:v>-1.1247468750000016</c:v>
                </c:pt>
                <c:pt idx="202">
                  <c:v>-1.8325617187499983</c:v>
                </c:pt>
                <c:pt idx="203">
                  <c:v>-3.4421132812500002</c:v>
                </c:pt>
                <c:pt idx="204">
                  <c:v>-3.4300901249999969</c:v>
                </c:pt>
                <c:pt idx="205">
                  <c:v>-4.5377718750000007</c:v>
                </c:pt>
                <c:pt idx="206">
                  <c:v>-6.0957402187499987</c:v>
                </c:pt>
                <c:pt idx="207">
                  <c:v>-5.9165564062500087</c:v>
                </c:pt>
                <c:pt idx="208">
                  <c:v>-5.733882000000003</c:v>
                </c:pt>
                <c:pt idx="209">
                  <c:v>-8.3401919999999965</c:v>
                </c:pt>
                <c:pt idx="210">
                  <c:v>-6.485135343749989</c:v>
                </c:pt>
                <c:pt idx="211">
                  <c:v>-5.0570946562500083</c:v>
                </c:pt>
                <c:pt idx="212">
                  <c:v>-4.0184490937499984</c:v>
                </c:pt>
                <c:pt idx="213">
                  <c:v>-3.5026169062499934</c:v>
                </c:pt>
                <c:pt idx="214">
                  <c:v>-4.9275548437500181</c:v>
                </c:pt>
                <c:pt idx="215">
                  <c:v>-6.4921165312499891</c:v>
                </c:pt>
                <c:pt idx="216">
                  <c:v>-7.501285968750004</c:v>
                </c:pt>
                <c:pt idx="217">
                  <c:v>-7.0816390312499831</c:v>
                </c:pt>
                <c:pt idx="218">
                  <c:v>-6.1806780000000119</c:v>
                </c:pt>
                <c:pt idx="219">
                  <c:v>-4.7658239999999745</c:v>
                </c:pt>
                <c:pt idx="220">
                  <c:v>-3.6476704687500314</c:v>
                </c:pt>
                <c:pt idx="221">
                  <c:v>-1.6413547499999943</c:v>
                </c:pt>
                <c:pt idx="222">
                  <c:v>-1.6537657499999885</c:v>
                </c:pt>
                <c:pt idx="223">
                  <c:v>-1.2484690312499938</c:v>
                </c:pt>
                <c:pt idx="224">
                  <c:v>-1.675485000000021</c:v>
                </c:pt>
                <c:pt idx="225">
                  <c:v>-2.5364981249999898</c:v>
                </c:pt>
                <c:pt idx="226">
                  <c:v>-2.1350798437499923</c:v>
                </c:pt>
                <c:pt idx="227">
                  <c:v>-2.1544720312499788</c:v>
                </c:pt>
                <c:pt idx="228">
                  <c:v>-1.7375400000000316</c:v>
                </c:pt>
                <c:pt idx="229">
                  <c:v>-1.3112997187500064</c:v>
                </c:pt>
                <c:pt idx="230">
                  <c:v>0</c:v>
                </c:pt>
                <c:pt idx="231">
                  <c:v>1.3112997187500064</c:v>
                </c:pt>
                <c:pt idx="232">
                  <c:v>5.6016272812499928</c:v>
                </c:pt>
                <c:pt idx="233">
                  <c:v>8.3619112500000252</c:v>
                </c:pt>
                <c:pt idx="234">
                  <c:v>7.656423468749991</c:v>
                </c:pt>
                <c:pt idx="235">
                  <c:v>4.6913579999999957</c:v>
                </c:pt>
                <c:pt idx="236">
                  <c:v>2.3037918749999768</c:v>
                </c:pt>
                <c:pt idx="237">
                  <c:v>3.0282840000000477</c:v>
                </c:pt>
                <c:pt idx="238">
                  <c:v>5.5442264062499689</c:v>
                </c:pt>
                <c:pt idx="239">
                  <c:v>9.1965510000000261</c:v>
                </c:pt>
                <c:pt idx="240">
                  <c:v>9.3175582499999852</c:v>
                </c:pt>
                <c:pt idx="241">
                  <c:v>6.28306875</c:v>
                </c:pt>
                <c:pt idx="242">
                  <c:v>7.4175117187500001</c:v>
                </c:pt>
                <c:pt idx="243">
                  <c:v>6.6647069999999902</c:v>
                </c:pt>
                <c:pt idx="244">
                  <c:v>5.9677517812500067</c:v>
                </c:pt>
                <c:pt idx="245">
                  <c:v>7.845691218749991</c:v>
                </c:pt>
                <c:pt idx="246">
                  <c:v>8.1831152812500001</c:v>
                </c:pt>
                <c:pt idx="247">
                  <c:v>5.3200527187500048</c:v>
                </c:pt>
                <c:pt idx="248">
                  <c:v>2.1730885312499968</c:v>
                </c:pt>
                <c:pt idx="249">
                  <c:v>0.80089734375000265</c:v>
                </c:pt>
                <c:pt idx="250">
                  <c:v>1.3927469062499938</c:v>
                </c:pt>
                <c:pt idx="251">
                  <c:v>1.6169205937500053</c:v>
                </c:pt>
                <c:pt idx="252">
                  <c:v>0.8423966249999969</c:v>
                </c:pt>
                <c:pt idx="253">
                  <c:v>0</c:v>
                </c:pt>
                <c:pt idx="254">
                  <c:v>0.54608400000000346</c:v>
                </c:pt>
                <c:pt idx="255">
                  <c:v>2.1823967812499991</c:v>
                </c:pt>
                <c:pt idx="256">
                  <c:v>1.405545749999999</c:v>
                </c:pt>
                <c:pt idx="257">
                  <c:v>-1.0436875312500002</c:v>
                </c:pt>
                <c:pt idx="258">
                  <c:v>-3.2287992187499968</c:v>
                </c:pt>
                <c:pt idx="259">
                  <c:v>-4.0316357812500048</c:v>
                </c:pt>
                <c:pt idx="260">
                  <c:v>-4.4167646249999946</c:v>
                </c:pt>
                <c:pt idx="261">
                  <c:v>-4.7413898437500004</c:v>
                </c:pt>
                <c:pt idx="262">
                  <c:v>-6.329609999999998</c:v>
                </c:pt>
                <c:pt idx="263">
                  <c:v>-9.0196942499999935</c:v>
                </c:pt>
                <c:pt idx="264">
                  <c:v>-9.5781892500000154</c:v>
                </c:pt>
                <c:pt idx="265">
                  <c:v>-8.4468490312500109</c:v>
                </c:pt>
                <c:pt idx="266">
                  <c:v>-5.570987624999975</c:v>
                </c:pt>
                <c:pt idx="267">
                  <c:v>-6.8171295937500025</c:v>
                </c:pt>
                <c:pt idx="268">
                  <c:v>-5.0788139062499953</c:v>
                </c:pt>
                <c:pt idx="269">
                  <c:v>-5.2533435937500208</c:v>
                </c:pt>
                <c:pt idx="270">
                  <c:v>-0.35642840624999372</c:v>
                </c:pt>
                <c:pt idx="271">
                  <c:v>1.4210595000000017</c:v>
                </c:pt>
                <c:pt idx="272">
                  <c:v>1.0576499062500151</c:v>
                </c:pt>
                <c:pt idx="273">
                  <c:v>5.522894999999977</c:v>
                </c:pt>
                <c:pt idx="274">
                  <c:v>9.5041110937500175</c:v>
                </c:pt>
                <c:pt idx="275">
                  <c:v>8.5573844999999888</c:v>
                </c:pt>
                <c:pt idx="276">
                  <c:v>10.108759500000001</c:v>
                </c:pt>
                <c:pt idx="277">
                  <c:v>8.8641689062500113</c:v>
                </c:pt>
                <c:pt idx="278">
                  <c:v>11.81216924999999</c:v>
                </c:pt>
                <c:pt idx="279">
                  <c:v>7.4578474687500007</c:v>
                </c:pt>
                <c:pt idx="280">
                  <c:v>1.9361159999999982</c:v>
                </c:pt>
                <c:pt idx="281">
                  <c:v>-4.5133377187499999</c:v>
                </c:pt>
                <c:pt idx="282">
                  <c:v>-7.1033582812500065</c:v>
                </c:pt>
                <c:pt idx="283">
                  <c:v>-7.9306290000000015</c:v>
                </c:pt>
                <c:pt idx="284">
                  <c:v>-9.725957718750001</c:v>
                </c:pt>
                <c:pt idx="285">
                  <c:v>-9.1511732812499815</c:v>
                </c:pt>
                <c:pt idx="286">
                  <c:v>-9.9958969687500119</c:v>
                </c:pt>
                <c:pt idx="287">
                  <c:v>-10.840620656250001</c:v>
                </c:pt>
                <c:pt idx="288">
                  <c:v>-11.685344343749993</c:v>
                </c:pt>
                <c:pt idx="289">
                  <c:v>-7.1111151562500234</c:v>
                </c:pt>
                <c:pt idx="290">
                  <c:v>-2.3037918749999768</c:v>
                </c:pt>
                <c:pt idx="291">
                  <c:v>2.3037918749999768</c:v>
                </c:pt>
                <c:pt idx="292">
                  <c:v>4.1510916562500162</c:v>
                </c:pt>
                <c:pt idx="293">
                  <c:v>2.9600235000000077</c:v>
                </c:pt>
                <c:pt idx="294">
                  <c:v>1.8248048437500184</c:v>
                </c:pt>
                <c:pt idx="295">
                  <c:v>0.36263390624995812</c:v>
                </c:pt>
                <c:pt idx="296">
                  <c:v>-0.36263390624995812</c:v>
                </c:pt>
                <c:pt idx="297">
                  <c:v>-1.0925558437500311</c:v>
                </c:pt>
                <c:pt idx="298">
                  <c:v>-0.73224899999998738</c:v>
                </c:pt>
                <c:pt idx="299">
                  <c:v>0</c:v>
                </c:pt>
                <c:pt idx="300">
                  <c:v>0.73224899999998738</c:v>
                </c:pt>
                <c:pt idx="301">
                  <c:v>1.8170479687499974</c:v>
                </c:pt>
                <c:pt idx="302">
                  <c:v>2.8669410000000179</c:v>
                </c:pt>
                <c:pt idx="303">
                  <c:v>3.5138643750000105</c:v>
                </c:pt>
                <c:pt idx="304">
                  <c:v>5.1253551562499897</c:v>
                </c:pt>
                <c:pt idx="305">
                  <c:v>4.9508254687499891</c:v>
                </c:pt>
                <c:pt idx="306">
                  <c:v>3.2035893750000106</c:v>
                </c:pt>
                <c:pt idx="307">
                  <c:v>1.5727064062500054</c:v>
                </c:pt>
                <c:pt idx="308">
                  <c:v>0.62365274999998221</c:v>
                </c:pt>
                <c:pt idx="309">
                  <c:v>1.2379972499999916</c:v>
                </c:pt>
                <c:pt idx="310">
                  <c:v>1.5300435937500079</c:v>
                </c:pt>
                <c:pt idx="311">
                  <c:v>2.1094821562500017</c:v>
                </c:pt>
                <c:pt idx="312">
                  <c:v>3.2381074687500124</c:v>
                </c:pt>
                <c:pt idx="313">
                  <c:v>3.9854823749999881</c:v>
                </c:pt>
                <c:pt idx="314">
                  <c:v>4.368672000000001</c:v>
                </c:pt>
                <c:pt idx="315">
                  <c:v>3.6596936249999987</c:v>
                </c:pt>
                <c:pt idx="316">
                  <c:v>3.2621537812500052</c:v>
                </c:pt>
                <c:pt idx="317">
                  <c:v>4.0680930937499884</c:v>
                </c:pt>
                <c:pt idx="318">
                  <c:v>4.4989875000000064</c:v>
                </c:pt>
                <c:pt idx="319">
                  <c:v>3.986645906250001</c:v>
                </c:pt>
                <c:pt idx="320">
                  <c:v>1.0025760937499975</c:v>
                </c:pt>
                <c:pt idx="321">
                  <c:v>1.3710276562500039</c:v>
                </c:pt>
                <c:pt idx="322">
                  <c:v>0</c:v>
                </c:pt>
                <c:pt idx="323">
                  <c:v>1.1449147499999988</c:v>
                </c:pt>
                <c:pt idx="324">
                  <c:v>0.74776274999999992</c:v>
                </c:pt>
                <c:pt idx="325">
                  <c:v>0</c:v>
                </c:pt>
                <c:pt idx="326">
                  <c:v>0.55267734375000332</c:v>
                </c:pt>
                <c:pt idx="327">
                  <c:v>0.54569615624999424</c:v>
                </c:pt>
                <c:pt idx="328">
                  <c:v>4.7565157499999984</c:v>
                </c:pt>
                <c:pt idx="329">
                  <c:v>4.4214187500000053</c:v>
                </c:pt>
                <c:pt idx="330">
                  <c:v>0.80050950000000154</c:v>
                </c:pt>
                <c:pt idx="331">
                  <c:v>0.26063100000000017</c:v>
                </c:pt>
                <c:pt idx="332">
                  <c:v>1.0114964999999954</c:v>
                </c:pt>
                <c:pt idx="333">
                  <c:v>0.36651234375000297</c:v>
                </c:pt>
                <c:pt idx="334">
                  <c:v>0.71208112499999687</c:v>
                </c:pt>
                <c:pt idx="335">
                  <c:v>0.57206953125000171</c:v>
                </c:pt>
                <c:pt idx="336">
                  <c:v>0.22339799999999943</c:v>
                </c:pt>
                <c:pt idx="337">
                  <c:v>-0.22339799999999943</c:v>
                </c:pt>
                <c:pt idx="338">
                  <c:v>-1.0436875312500002</c:v>
                </c:pt>
                <c:pt idx="339">
                  <c:v>-3.0903390000000011</c:v>
                </c:pt>
                <c:pt idx="340">
                  <c:v>-4.978750218750001</c:v>
                </c:pt>
                <c:pt idx="341">
                  <c:v>-5.2591612500000009</c:v>
                </c:pt>
                <c:pt idx="342">
                  <c:v>-1.7138815312499971</c:v>
                </c:pt>
                <c:pt idx="343">
                  <c:v>-0.58525621874999967</c:v>
                </c:pt>
                <c:pt idx="344">
                  <c:v>-0.39404924999999713</c:v>
                </c:pt>
                <c:pt idx="345">
                  <c:v>-1.8116181562499991</c:v>
                </c:pt>
                <c:pt idx="346">
                  <c:v>-0.41111437500000719</c:v>
                </c:pt>
                <c:pt idx="347">
                  <c:v>-1.0413604687499973</c:v>
                </c:pt>
                <c:pt idx="348">
                  <c:v>-1.2752302499999972</c:v>
                </c:pt>
                <c:pt idx="349">
                  <c:v>-0.86566725000000078</c:v>
                </c:pt>
                <c:pt idx="350">
                  <c:v>-0.21835603125000055</c:v>
                </c:pt>
                <c:pt idx="351">
                  <c:v>0.21835603125000055</c:v>
                </c:pt>
                <c:pt idx="352">
                  <c:v>0.21758034374999843</c:v>
                </c:pt>
                <c:pt idx="353">
                  <c:v>0.21680465625000944</c:v>
                </c:pt>
                <c:pt idx="354">
                  <c:v>0</c:v>
                </c:pt>
                <c:pt idx="355">
                  <c:v>-0.4343850000000079</c:v>
                </c:pt>
                <c:pt idx="356">
                  <c:v>-0.21835603125000055</c:v>
                </c:pt>
                <c:pt idx="357">
                  <c:v>0.43593637499999899</c:v>
                </c:pt>
                <c:pt idx="358">
                  <c:v>2.3421884062500049</c:v>
                </c:pt>
                <c:pt idx="359">
                  <c:v>3.8245272187499952</c:v>
                </c:pt>
                <c:pt idx="360">
                  <c:v>3.3649323750000044</c:v>
                </c:pt>
                <c:pt idx="361">
                  <c:v>2.2739279062499973</c:v>
                </c:pt>
                <c:pt idx="362">
                  <c:v>1.3341824999999961</c:v>
                </c:pt>
                <c:pt idx="363">
                  <c:v>0.64847475000000343</c:v>
                </c:pt>
                <c:pt idx="364">
                  <c:v>0</c:v>
                </c:pt>
                <c:pt idx="365">
                  <c:v>-0.16095515624999937</c:v>
                </c:pt>
                <c:pt idx="366">
                  <c:v>-0.6515774999999987</c:v>
                </c:pt>
                <c:pt idx="367">
                  <c:v>-1.5114270937500067</c:v>
                </c:pt>
                <c:pt idx="368">
                  <c:v>-2.4759944999999965</c:v>
                </c:pt>
                <c:pt idx="369">
                  <c:v>-1.483114499999999</c:v>
                </c:pt>
                <c:pt idx="370">
                  <c:v>-0.3785354999999978</c:v>
                </c:pt>
                <c:pt idx="371">
                  <c:v>1.3112997187499997</c:v>
                </c:pt>
                <c:pt idx="372">
                  <c:v>4.3729382812499935</c:v>
                </c:pt>
                <c:pt idx="373">
                  <c:v>5.445326250000007</c:v>
                </c:pt>
                <c:pt idx="374">
                  <c:v>4.1084288437499961</c:v>
                </c:pt>
                <c:pt idx="375">
                  <c:v>2.5500726562500007</c:v>
                </c:pt>
                <c:pt idx="376">
                  <c:v>1.45712896875</c:v>
                </c:pt>
                <c:pt idx="377">
                  <c:v>0.96301603124999891</c:v>
                </c:pt>
                <c:pt idx="378">
                  <c:v>0.58991034374999995</c:v>
                </c:pt>
                <c:pt idx="379">
                  <c:v>0.47161800000000037</c:v>
                </c:pt>
                <c:pt idx="380">
                  <c:v>0.56741540625000053</c:v>
                </c:pt>
                <c:pt idx="381">
                  <c:v>0.51195374999999954</c:v>
                </c:pt>
                <c:pt idx="382">
                  <c:v>0.40025474999999999</c:v>
                </c:pt>
                <c:pt idx="383">
                  <c:v>0.32578875000000007</c:v>
                </c:pt>
                <c:pt idx="384">
                  <c:v>0.17375399999999999</c:v>
                </c:pt>
                <c:pt idx="385">
                  <c:v>3.1415343750000005E-2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-9.6960937500000007E-3</c:v>
                </c:pt>
                <c:pt idx="392">
                  <c:v>-0.16134300000000004</c:v>
                </c:pt>
                <c:pt idx="393">
                  <c:v>-0.72255290625000002</c:v>
                </c:pt>
                <c:pt idx="394">
                  <c:v>-1.7782635937500006</c:v>
                </c:pt>
                <c:pt idx="395">
                  <c:v>-3.1958325000000003</c:v>
                </c:pt>
                <c:pt idx="396">
                  <c:v>-4.8197342812500015</c:v>
                </c:pt>
                <c:pt idx="397">
                  <c:v>-6.2539804687499974</c:v>
                </c:pt>
                <c:pt idx="398">
                  <c:v>-5.7722785312499916</c:v>
                </c:pt>
                <c:pt idx="399">
                  <c:v>-2.7040466250000099</c:v>
                </c:pt>
                <c:pt idx="400">
                  <c:v>0</c:v>
                </c:pt>
                <c:pt idx="401">
                  <c:v>1.3710276562500039</c:v>
                </c:pt>
                <c:pt idx="402">
                  <c:v>2.9910509999999961</c:v>
                </c:pt>
                <c:pt idx="403">
                  <c:v>2.9604113437500019</c:v>
                </c:pt>
                <c:pt idx="404">
                  <c:v>2.2696616250000021</c:v>
                </c:pt>
                <c:pt idx="405">
                  <c:v>2.2630682812500007</c:v>
                </c:pt>
                <c:pt idx="406">
                  <c:v>2.3538237187499971</c:v>
                </c:pt>
                <c:pt idx="407">
                  <c:v>2.1296500312500006</c:v>
                </c:pt>
                <c:pt idx="408">
                  <c:v>1.2585529687499997</c:v>
                </c:pt>
                <c:pt idx="409">
                  <c:v>0.3269522812499992</c:v>
                </c:pt>
                <c:pt idx="410">
                  <c:v>-0.10820840624999929</c:v>
                </c:pt>
                <c:pt idx="411">
                  <c:v>-0.21874387499999995</c:v>
                </c:pt>
                <c:pt idx="412">
                  <c:v>-0.33393346875000007</c:v>
                </c:pt>
                <c:pt idx="413">
                  <c:v>-0.45610425000000271</c:v>
                </c:pt>
                <c:pt idx="414">
                  <c:v>-1.1945587499999988</c:v>
                </c:pt>
                <c:pt idx="415">
                  <c:v>-1.9372795312499964</c:v>
                </c:pt>
                <c:pt idx="416">
                  <c:v>-1.8201507187499992</c:v>
                </c:pt>
                <c:pt idx="417">
                  <c:v>-0.58641975000000768</c:v>
                </c:pt>
                <c:pt idx="418">
                  <c:v>0.44097834375000439</c:v>
                </c:pt>
                <c:pt idx="419">
                  <c:v>1.6941014999999993</c:v>
                </c:pt>
                <c:pt idx="420">
                  <c:v>1.3264256249999979</c:v>
                </c:pt>
                <c:pt idx="421">
                  <c:v>0.50885100000000283</c:v>
                </c:pt>
                <c:pt idx="422">
                  <c:v>-0.25287412499999884</c:v>
                </c:pt>
                <c:pt idx="423">
                  <c:v>-1.0425240000000007</c:v>
                </c:pt>
                <c:pt idx="424">
                  <c:v>-2.6749583437500051</c:v>
                </c:pt>
                <c:pt idx="425">
                  <c:v>-5.6605795312499971</c:v>
                </c:pt>
                <c:pt idx="426">
                  <c:v>-9.3082499999999957</c:v>
                </c:pt>
                <c:pt idx="427">
                  <c:v>-9.6107681250000088</c:v>
                </c:pt>
                <c:pt idx="428">
                  <c:v>-4.5377718749999802</c:v>
                </c:pt>
                <c:pt idx="429">
                  <c:v>-0.25946746875001336</c:v>
                </c:pt>
                <c:pt idx="430">
                  <c:v>1.7999828437500036</c:v>
                </c:pt>
                <c:pt idx="431">
                  <c:v>2.258414156249998</c:v>
                </c:pt>
                <c:pt idx="432">
                  <c:v>1.4707034999999917</c:v>
                </c:pt>
                <c:pt idx="433">
                  <c:v>0.48402899999999788</c:v>
                </c:pt>
                <c:pt idx="434">
                  <c:v>1.1964979687500106</c:v>
                </c:pt>
                <c:pt idx="435">
                  <c:v>3.2470278750000032</c:v>
                </c:pt>
                <c:pt idx="436">
                  <c:v>5.42011640625</c:v>
                </c:pt>
                <c:pt idx="437">
                  <c:v>7.1320587187499953</c:v>
                </c:pt>
                <c:pt idx="438">
                  <c:v>7.6699980000000014</c:v>
                </c:pt>
                <c:pt idx="439">
                  <c:v>6.3928285312499984</c:v>
                </c:pt>
                <c:pt idx="440">
                  <c:v>4.1545822500000007</c:v>
                </c:pt>
                <c:pt idx="441">
                  <c:v>1.7394792187499999</c:v>
                </c:pt>
                <c:pt idx="442">
                  <c:v>0.49450078125000008</c:v>
                </c:pt>
                <c:pt idx="443">
                  <c:v>6.3994218749999998E-2</c:v>
                </c:pt>
                <c:pt idx="444">
                  <c:v>1.5513750000000002E-3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-9.6960937500000007E-3</c:v>
                </c:pt>
                <c:pt idx="512">
                  <c:v>-0.23270625</c:v>
                </c:pt>
                <c:pt idx="513">
                  <c:v>-1.4470450312499998</c:v>
                </c:pt>
                <c:pt idx="514">
                  <c:v>-3.710888999999999</c:v>
                </c:pt>
                <c:pt idx="515">
                  <c:v>-5.5461656250000031</c:v>
                </c:pt>
                <c:pt idx="516">
                  <c:v>-5.3526315937500009</c:v>
                </c:pt>
                <c:pt idx="517">
                  <c:v>-2.3022404999999955</c:v>
                </c:pt>
                <c:pt idx="518">
                  <c:v>0</c:v>
                </c:pt>
                <c:pt idx="519">
                  <c:v>1.0052909999999948</c:v>
                </c:pt>
                <c:pt idx="520">
                  <c:v>1.6134300000000008</c:v>
                </c:pt>
                <c:pt idx="521">
                  <c:v>1.6851810937500029</c:v>
                </c:pt>
                <c:pt idx="522">
                  <c:v>2.0090306249999985</c:v>
                </c:pt>
                <c:pt idx="523">
                  <c:v>2.970495281250003</c:v>
                </c:pt>
                <c:pt idx="524">
                  <c:v>3.8256907499999993</c:v>
                </c:pt>
                <c:pt idx="525">
                  <c:v>3.2520698437499993</c:v>
                </c:pt>
                <c:pt idx="526">
                  <c:v>1.6196355000000002</c:v>
                </c:pt>
                <c:pt idx="527">
                  <c:v>0.46541250000000012</c:v>
                </c:pt>
                <c:pt idx="528">
                  <c:v>0.11635312500000003</c:v>
                </c:pt>
                <c:pt idx="529">
                  <c:v>3.8784375000000003E-2</c:v>
                </c:pt>
                <c:pt idx="530">
                  <c:v>0</c:v>
                </c:pt>
                <c:pt idx="531">
                  <c:v>0</c:v>
                </c:pt>
                <c:pt idx="532">
                  <c:v>-1.5513750000000002E-3</c:v>
                </c:pt>
                <c:pt idx="533">
                  <c:v>-5.4298124999999996E-2</c:v>
                </c:pt>
                <c:pt idx="534">
                  <c:v>-0.34130250000000001</c:v>
                </c:pt>
                <c:pt idx="535">
                  <c:v>-0.65157750000000003</c:v>
                </c:pt>
                <c:pt idx="536">
                  <c:v>-1.5591318749999998</c:v>
                </c:pt>
                <c:pt idx="537">
                  <c:v>-3.9466980000000005</c:v>
                </c:pt>
                <c:pt idx="538">
                  <c:v>-7.1533901250000005</c:v>
                </c:pt>
                <c:pt idx="539">
                  <c:v>-6.9877808437500013</c:v>
                </c:pt>
                <c:pt idx="540">
                  <c:v>-2.5845907499999954</c:v>
                </c:pt>
                <c:pt idx="541">
                  <c:v>0</c:v>
                </c:pt>
                <c:pt idx="542">
                  <c:v>0.3785354999999978</c:v>
                </c:pt>
                <c:pt idx="543">
                  <c:v>1.3004400937500031</c:v>
                </c:pt>
                <c:pt idx="544">
                  <c:v>2.3142636562499952</c:v>
                </c:pt>
                <c:pt idx="545">
                  <c:v>3.6178064999999964</c:v>
                </c:pt>
                <c:pt idx="546">
                  <c:v>2.3953230000000074</c:v>
                </c:pt>
                <c:pt idx="547">
                  <c:v>1.7999828437499972</c:v>
                </c:pt>
                <c:pt idx="548">
                  <c:v>1.1693489062499993</c:v>
                </c:pt>
                <c:pt idx="549">
                  <c:v>1.10651821875</c:v>
                </c:pt>
                <c:pt idx="550">
                  <c:v>0.81718678125000244</c:v>
                </c:pt>
                <c:pt idx="551">
                  <c:v>0.4498987499999974</c:v>
                </c:pt>
                <c:pt idx="552">
                  <c:v>0.65157750000000114</c:v>
                </c:pt>
                <c:pt idx="553">
                  <c:v>0.41887124999999875</c:v>
                </c:pt>
                <c:pt idx="554">
                  <c:v>0.2047815000000007</c:v>
                </c:pt>
                <c:pt idx="555">
                  <c:v>0</c:v>
                </c:pt>
                <c:pt idx="556">
                  <c:v>-0.2047815000000007</c:v>
                </c:pt>
                <c:pt idx="557">
                  <c:v>-0.52552828124999951</c:v>
                </c:pt>
                <c:pt idx="558">
                  <c:v>-0.76831846874999976</c:v>
                </c:pt>
                <c:pt idx="559">
                  <c:v>-2.40463125</c:v>
                </c:pt>
                <c:pt idx="560">
                  <c:v>-0.64963828125</c:v>
                </c:pt>
                <c:pt idx="561">
                  <c:v>0</c:v>
                </c:pt>
                <c:pt idx="562">
                  <c:v>0</c:v>
                </c:pt>
                <c:pt idx="563">
                  <c:v>2.0105819999999999</c:v>
                </c:pt>
                <c:pt idx="564">
                  <c:v>5.2417082812500011</c:v>
                </c:pt>
                <c:pt idx="565">
                  <c:v>3.0628020937499998</c:v>
                </c:pt>
                <c:pt idx="566">
                  <c:v>0.89359199999999994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-3.8784375000000003E-2</c:v>
                </c:pt>
                <c:pt idx="601">
                  <c:v>-0.13225471875000006</c:v>
                </c:pt>
                <c:pt idx="602">
                  <c:v>-0.72255290625000002</c:v>
                </c:pt>
                <c:pt idx="603">
                  <c:v>-2.3181420937499997</c:v>
                </c:pt>
                <c:pt idx="604">
                  <c:v>-4.6087472812500003</c:v>
                </c:pt>
                <c:pt idx="605">
                  <c:v>-7.384545000000001</c:v>
                </c:pt>
                <c:pt idx="606">
                  <c:v>-10.014513468749996</c:v>
                </c:pt>
                <c:pt idx="607">
                  <c:v>-10.859624999999996</c:v>
                </c:pt>
                <c:pt idx="608">
                  <c:v>-10.890264656249999</c:v>
                </c:pt>
                <c:pt idx="609">
                  <c:v>-11.418120000000002</c:v>
                </c:pt>
                <c:pt idx="610">
                  <c:v>-12.991602093749998</c:v>
                </c:pt>
                <c:pt idx="611">
                  <c:v>-12.122056406249992</c:v>
                </c:pt>
                <c:pt idx="612">
                  <c:v>-6.9784725937500065</c:v>
                </c:pt>
                <c:pt idx="613">
                  <c:v>-1.5048337500000184</c:v>
                </c:pt>
                <c:pt idx="614">
                  <c:v>0.75396825000001988</c:v>
                </c:pt>
                <c:pt idx="615">
                  <c:v>0.37582059375001992</c:v>
                </c:pt>
                <c:pt idx="616">
                  <c:v>0.74931412499995498</c:v>
                </c:pt>
                <c:pt idx="617">
                  <c:v>1.4893200000000157</c:v>
                </c:pt>
                <c:pt idx="618">
                  <c:v>2.9414069999999963</c:v>
                </c:pt>
                <c:pt idx="619">
                  <c:v>3.9633752812499936</c:v>
                </c:pt>
                <c:pt idx="620">
                  <c:v>3.5216212500000181</c:v>
                </c:pt>
                <c:pt idx="621">
                  <c:v>1.7317223437500027</c:v>
                </c:pt>
                <c:pt idx="622">
                  <c:v>0.34401740625001259</c:v>
                </c:pt>
                <c:pt idx="623">
                  <c:v>-0.68881050000002719</c:v>
                </c:pt>
                <c:pt idx="624">
                  <c:v>-2.0850480000000142</c:v>
                </c:pt>
                <c:pt idx="625">
                  <c:v>-2.1129727499999982</c:v>
                </c:pt>
                <c:pt idx="626">
                  <c:v>-1.0669581562499879</c:v>
                </c:pt>
                <c:pt idx="627">
                  <c:v>0</c:v>
                </c:pt>
                <c:pt idx="628">
                  <c:v>0</c:v>
                </c:pt>
                <c:pt idx="629">
                  <c:v>-0.35720409374999584</c:v>
                </c:pt>
                <c:pt idx="630">
                  <c:v>-2.1595140000000188</c:v>
                </c:pt>
                <c:pt idx="631">
                  <c:v>-3.6612449999999894</c:v>
                </c:pt>
                <c:pt idx="632">
                  <c:v>-4.4958847499999788</c:v>
                </c:pt>
                <c:pt idx="633">
                  <c:v>-5.3863740000000133</c:v>
                </c:pt>
                <c:pt idx="634">
                  <c:v>-5.1377661562500094</c:v>
                </c:pt>
                <c:pt idx="635">
                  <c:v>-4.0413318749999947</c:v>
                </c:pt>
                <c:pt idx="636">
                  <c:v>-1.6382519999999858</c:v>
                </c:pt>
                <c:pt idx="637">
                  <c:v>0</c:v>
                </c:pt>
                <c:pt idx="638">
                  <c:v>0.41072653125000941</c:v>
                </c:pt>
                <c:pt idx="639">
                  <c:v>0.81912599999997326</c:v>
                </c:pt>
                <c:pt idx="640">
                  <c:v>0.40839946875000316</c:v>
                </c:pt>
                <c:pt idx="641">
                  <c:v>-2.0497542187499977</c:v>
                </c:pt>
                <c:pt idx="642">
                  <c:v>-4.9985302499999742</c:v>
                </c:pt>
                <c:pt idx="643">
                  <c:v>-3.8222001562500312</c:v>
                </c:pt>
                <c:pt idx="644">
                  <c:v>-1.2880290937499959</c:v>
                </c:pt>
                <c:pt idx="645">
                  <c:v>-1.7282317499999802</c:v>
                </c:pt>
                <c:pt idx="646">
                  <c:v>-1.7406427499999875</c:v>
                </c:pt>
                <c:pt idx="647">
                  <c:v>-1.7530537500000209</c:v>
                </c:pt>
                <c:pt idx="648">
                  <c:v>-0.88118100000002308</c:v>
                </c:pt>
                <c:pt idx="649">
                  <c:v>0.4409783437500126</c:v>
                </c:pt>
                <c:pt idx="650">
                  <c:v>3.4999019999999992</c:v>
                </c:pt>
                <c:pt idx="651">
                  <c:v>7.6932686249999991</c:v>
                </c:pt>
                <c:pt idx="652">
                  <c:v>8.6578360312500244</c:v>
                </c:pt>
                <c:pt idx="653">
                  <c:v>7.9275262499999899</c:v>
                </c:pt>
                <c:pt idx="654">
                  <c:v>10.943787093750005</c:v>
                </c:pt>
                <c:pt idx="655">
                  <c:v>14.024429999999985</c:v>
                </c:pt>
                <c:pt idx="656">
                  <c:v>12.783329999999998</c:v>
                </c:pt>
                <c:pt idx="657">
                  <c:v>7.9271384062500019</c:v>
                </c:pt>
                <c:pt idx="658">
                  <c:v>6.0410542500000073</c:v>
                </c:pt>
                <c:pt idx="659">
                  <c:v>8.3576449687499981</c:v>
                </c:pt>
                <c:pt idx="660">
                  <c:v>11.053546874999995</c:v>
                </c:pt>
                <c:pt idx="661">
                  <c:v>9.5995206562500002</c:v>
                </c:pt>
                <c:pt idx="662">
                  <c:v>7.4206144687499993</c:v>
                </c:pt>
                <c:pt idx="663">
                  <c:v>2.5423157812500001</c:v>
                </c:pt>
                <c:pt idx="664">
                  <c:v>1.0708365937500008</c:v>
                </c:pt>
                <c:pt idx="665">
                  <c:v>-0.47510859375000081</c:v>
                </c:pt>
                <c:pt idx="666">
                  <c:v>-1.54167890625</c:v>
                </c:pt>
                <c:pt idx="667">
                  <c:v>-6.3994218749999998</c:v>
                </c:pt>
                <c:pt idx="668">
                  <c:v>-6.8741426249999957</c:v>
                </c:pt>
                <c:pt idx="669">
                  <c:v>-9.5316480000000041</c:v>
                </c:pt>
                <c:pt idx="670">
                  <c:v>-9.3082500000000081</c:v>
                </c:pt>
                <c:pt idx="671">
                  <c:v>-5.1195374999999936</c:v>
                </c:pt>
                <c:pt idx="672">
                  <c:v>-5.4298124999999997</c:v>
                </c:pt>
                <c:pt idx="673">
                  <c:v>-5.7400875000000005</c:v>
                </c:pt>
                <c:pt idx="674">
                  <c:v>-6.0503625000000003</c:v>
                </c:pt>
                <c:pt idx="675">
                  <c:v>-0.93431559374998319</c:v>
                </c:pt>
                <c:pt idx="676">
                  <c:v>-0.62675550000001679</c:v>
                </c:pt>
                <c:pt idx="677">
                  <c:v>4.6250367187499872</c:v>
                </c:pt>
                <c:pt idx="678">
                  <c:v>9.5607362812500014</c:v>
                </c:pt>
                <c:pt idx="679">
                  <c:v>10.209986718750008</c:v>
                </c:pt>
                <c:pt idx="680">
                  <c:v>10.736678531250005</c:v>
                </c:pt>
                <c:pt idx="681">
                  <c:v>8.3219633437500011</c:v>
                </c:pt>
                <c:pt idx="682">
                  <c:v>2.8944779062499975</c:v>
                </c:pt>
                <c:pt idx="683">
                  <c:v>3.4130250000000082</c:v>
                </c:pt>
                <c:pt idx="684">
                  <c:v>0</c:v>
                </c:pt>
                <c:pt idx="685">
                  <c:v>-3.7419165000000092</c:v>
                </c:pt>
                <c:pt idx="686">
                  <c:v>-4.5579397499999956</c:v>
                </c:pt>
                <c:pt idx="687">
                  <c:v>-3.862923749999994</c:v>
                </c:pt>
                <c:pt idx="688">
                  <c:v>-5.2649789062500068</c:v>
                </c:pt>
                <c:pt idx="689">
                  <c:v>-4.3256213437499964</c:v>
                </c:pt>
                <c:pt idx="690">
                  <c:v>-1.4241622499999904</c:v>
                </c:pt>
                <c:pt idx="691">
                  <c:v>-0.48092625000002226</c:v>
                </c:pt>
                <c:pt idx="692">
                  <c:v>-1.7076760312499966</c:v>
                </c:pt>
                <c:pt idx="693">
                  <c:v>-2.2514329687499988</c:v>
                </c:pt>
                <c:pt idx="694">
                  <c:v>-1.2779451562500077</c:v>
                </c:pt>
                <c:pt idx="695">
                  <c:v>2.0354040000000113</c:v>
                </c:pt>
                <c:pt idx="696">
                  <c:v>9.6522674062500062</c:v>
                </c:pt>
                <c:pt idx="697">
                  <c:v>5.2455867187499932</c:v>
                </c:pt>
                <c:pt idx="698">
                  <c:v>5.1207010312499994</c:v>
                </c:pt>
                <c:pt idx="699">
                  <c:v>2.2638439687500025</c:v>
                </c:pt>
                <c:pt idx="700">
                  <c:v>1.0006368750000019</c:v>
                </c:pt>
                <c:pt idx="701">
                  <c:v>0.32734012500000026</c:v>
                </c:pt>
                <c:pt idx="702">
                  <c:v>0</c:v>
                </c:pt>
                <c:pt idx="703">
                  <c:v>0.16250653124999698</c:v>
                </c:pt>
                <c:pt idx="704">
                  <c:v>1.5824024999999988</c:v>
                </c:pt>
                <c:pt idx="705">
                  <c:v>2.9320987500000042</c:v>
                </c:pt>
                <c:pt idx="706">
                  <c:v>3.5836762499999963</c:v>
                </c:pt>
                <c:pt idx="707">
                  <c:v>2.4887933437500007</c:v>
                </c:pt>
                <c:pt idx="708">
                  <c:v>0.76948200000000122</c:v>
                </c:pt>
                <c:pt idx="709">
                  <c:v>-1.1728394999999998</c:v>
                </c:pt>
                <c:pt idx="710">
                  <c:v>-4.5831495937500009</c:v>
                </c:pt>
                <c:pt idx="711">
                  <c:v>-5.9262525000000021</c:v>
                </c:pt>
                <c:pt idx="712">
                  <c:v>-1.1646947812499966</c:v>
                </c:pt>
                <c:pt idx="713">
                  <c:v>1.0006368750000019</c:v>
                </c:pt>
                <c:pt idx="714">
                  <c:v>4.1572971562500003</c:v>
                </c:pt>
                <c:pt idx="715">
                  <c:v>5.7804232499999966</c:v>
                </c:pt>
                <c:pt idx="716">
                  <c:v>1.9085790937500016</c:v>
                </c:pt>
                <c:pt idx="717">
                  <c:v>0</c:v>
                </c:pt>
                <c:pt idx="718">
                  <c:v>-0.96960937500000077</c:v>
                </c:pt>
                <c:pt idx="719">
                  <c:v>-3.3742406250000019</c:v>
                </c:pt>
                <c:pt idx="720">
                  <c:v>-3.3451523437499948</c:v>
                </c:pt>
                <c:pt idx="721">
                  <c:v>-3.184585031250005</c:v>
                </c:pt>
                <c:pt idx="722">
                  <c:v>-3.1760524687499982</c:v>
                </c:pt>
                <c:pt idx="723">
                  <c:v>-2.7052101562499971</c:v>
                </c:pt>
                <c:pt idx="724">
                  <c:v>-5.1024723750000067</c:v>
                </c:pt>
                <c:pt idx="725">
                  <c:v>-7.2313467187499922</c:v>
                </c:pt>
                <c:pt idx="726">
                  <c:v>-12.295810406249997</c:v>
                </c:pt>
                <c:pt idx="727">
                  <c:v>-8.4472368749999855</c:v>
                </c:pt>
                <c:pt idx="728">
                  <c:v>-7.2604350000000402</c:v>
                </c:pt>
                <c:pt idx="729">
                  <c:v>-4.4415866249999763</c:v>
                </c:pt>
                <c:pt idx="730">
                  <c:v>-0.97154859374999214</c:v>
                </c:pt>
                <c:pt idx="731">
                  <c:v>-0.32540090625000156</c:v>
                </c:pt>
                <c:pt idx="732">
                  <c:v>-0.65312887500002248</c:v>
                </c:pt>
                <c:pt idx="733">
                  <c:v>-0.65623162499997856</c:v>
                </c:pt>
                <c:pt idx="734">
                  <c:v>-0.99016509375002937</c:v>
                </c:pt>
                <c:pt idx="735">
                  <c:v>-1.3310797499999942</c:v>
                </c:pt>
                <c:pt idx="736">
                  <c:v>-2.0198902499999956</c:v>
                </c:pt>
                <c:pt idx="737">
                  <c:v>-1.0204169062499933</c:v>
                </c:pt>
                <c:pt idx="738">
                  <c:v>-0.34169034375000634</c:v>
                </c:pt>
                <c:pt idx="739">
                  <c:v>-4.1607877499999768</c:v>
                </c:pt>
                <c:pt idx="740">
                  <c:v>-3.9121799062499996</c:v>
                </c:pt>
                <c:pt idx="741">
                  <c:v>-2.9041740000000003</c:v>
                </c:pt>
                <c:pt idx="742">
                  <c:v>-0.36651234375000785</c:v>
                </c:pt>
                <c:pt idx="743">
                  <c:v>-0.36728803124999687</c:v>
                </c:pt>
                <c:pt idx="744">
                  <c:v>0</c:v>
                </c:pt>
                <c:pt idx="745">
                  <c:v>-0.36806371875001209</c:v>
                </c:pt>
                <c:pt idx="746">
                  <c:v>-1.4800117500000038</c:v>
                </c:pt>
                <c:pt idx="747">
                  <c:v>-2.6198845312499919</c:v>
                </c:pt>
                <c:pt idx="748">
                  <c:v>-3.040695000000003</c:v>
                </c:pt>
                <c:pt idx="749">
                  <c:v>-1.5389639999999927</c:v>
                </c:pt>
                <c:pt idx="750">
                  <c:v>0</c:v>
                </c:pt>
                <c:pt idx="751">
                  <c:v>0.38590453124999474</c:v>
                </c:pt>
                <c:pt idx="752">
                  <c:v>1.5358612500000235</c:v>
                </c:pt>
                <c:pt idx="753">
                  <c:v>3.0344894999999861</c:v>
                </c:pt>
                <c:pt idx="754">
                  <c:v>3.3544605937499989</c:v>
                </c:pt>
                <c:pt idx="755">
                  <c:v>4.7344086562499941</c:v>
                </c:pt>
                <c:pt idx="756">
                  <c:v>9.0755437499999871</c:v>
                </c:pt>
                <c:pt idx="757">
                  <c:v>14.164053750000008</c:v>
                </c:pt>
                <c:pt idx="758">
                  <c:v>14.803220249999994</c:v>
                </c:pt>
                <c:pt idx="759">
                  <c:v>12.481199718750007</c:v>
                </c:pt>
                <c:pt idx="760">
                  <c:v>10.832863781250003</c:v>
                </c:pt>
                <c:pt idx="761">
                  <c:v>8.6539575937499986</c:v>
                </c:pt>
                <c:pt idx="762">
                  <c:v>5.199821156249997</c:v>
                </c:pt>
                <c:pt idx="763">
                  <c:v>2.3460668437500019</c:v>
                </c:pt>
                <c:pt idx="764">
                  <c:v>-0.76948200000000122</c:v>
                </c:pt>
                <c:pt idx="765">
                  <c:v>-3.5743680000000011</c:v>
                </c:pt>
                <c:pt idx="766">
                  <c:v>-4.2201278437500029</c:v>
                </c:pt>
                <c:pt idx="767">
                  <c:v>-5.3115201562499896</c:v>
                </c:pt>
                <c:pt idx="768">
                  <c:v>-5.957280000000007</c:v>
                </c:pt>
                <c:pt idx="769">
                  <c:v>-9.7213035937499939</c:v>
                </c:pt>
                <c:pt idx="770">
                  <c:v>-13.189790250000001</c:v>
                </c:pt>
                <c:pt idx="771">
                  <c:v>-13.416290999999992</c:v>
                </c:pt>
                <c:pt idx="772">
                  <c:v>-15.057645750000013</c:v>
                </c:pt>
                <c:pt idx="773">
                  <c:v>-10.704487500000001</c:v>
                </c:pt>
                <c:pt idx="774">
                  <c:v>-12.975700499999981</c:v>
                </c:pt>
                <c:pt idx="775">
                  <c:v>-13.031550000000026</c:v>
                </c:pt>
                <c:pt idx="776">
                  <c:v>-9.4199489999999617</c:v>
                </c:pt>
                <c:pt idx="777">
                  <c:v>-7.986478500000044</c:v>
                </c:pt>
                <c:pt idx="778">
                  <c:v>-7.7735522812499669</c:v>
                </c:pt>
                <c:pt idx="779">
                  <c:v>-6.0957402187500183</c:v>
                </c:pt>
                <c:pt idx="780">
                  <c:v>-4.7782349999999951</c:v>
                </c:pt>
                <c:pt idx="781">
                  <c:v>-3.3909179062499928</c:v>
                </c:pt>
                <c:pt idx="782">
                  <c:v>-2.4453548437500054</c:v>
                </c:pt>
                <c:pt idx="783">
                  <c:v>-1.4765211562500336</c:v>
                </c:pt>
                <c:pt idx="784">
                  <c:v>-1.9795545000000043</c:v>
                </c:pt>
                <c:pt idx="785">
                  <c:v>-3.4940843437499569</c:v>
                </c:pt>
                <c:pt idx="786">
                  <c:v>-2.5190451562500211</c:v>
                </c:pt>
                <c:pt idx="787">
                  <c:v>-0.50613609375000523</c:v>
                </c:pt>
                <c:pt idx="788">
                  <c:v>0</c:v>
                </c:pt>
                <c:pt idx="789">
                  <c:v>-0.50691178125000735</c:v>
                </c:pt>
                <c:pt idx="790">
                  <c:v>-1.525389468749982</c:v>
                </c:pt>
                <c:pt idx="791">
                  <c:v>-1.532370656250001</c:v>
                </c:pt>
                <c:pt idx="792">
                  <c:v>2.041609500000015</c:v>
                </c:pt>
                <c:pt idx="793">
                  <c:v>10.514831906249984</c:v>
                </c:pt>
                <c:pt idx="794">
                  <c:v>18.157293000000017</c:v>
                </c:pt>
                <c:pt idx="795">
                  <c:v>22.608575718749979</c:v>
                </c:pt>
                <c:pt idx="796">
                  <c:v>21.357391781250033</c:v>
                </c:pt>
                <c:pt idx="797">
                  <c:v>16.075347749999985</c:v>
                </c:pt>
                <c:pt idx="798">
                  <c:v>8.7931934999999974</c:v>
                </c:pt>
                <c:pt idx="799">
                  <c:v>2.9216269687499952</c:v>
                </c:pt>
                <c:pt idx="800">
                  <c:v>0.32074678125000211</c:v>
                </c:pt>
                <c:pt idx="801">
                  <c:v>-2.5876935000000101</c:v>
                </c:pt>
                <c:pt idx="802">
                  <c:v>-8.75285775000002</c:v>
                </c:pt>
                <c:pt idx="803">
                  <c:v>-13.360053656249946</c:v>
                </c:pt>
                <c:pt idx="804">
                  <c:v>-11.612041875000015</c:v>
                </c:pt>
                <c:pt idx="805">
                  <c:v>-5.2486894687500216</c:v>
                </c:pt>
                <c:pt idx="806">
                  <c:v>-1.2298525312499828</c:v>
                </c:pt>
                <c:pt idx="807">
                  <c:v>2.0458757812499999</c:v>
                </c:pt>
                <c:pt idx="808">
                  <c:v>4.8309817500000198</c:v>
                </c:pt>
                <c:pt idx="809">
                  <c:v>6.2675549999999713</c:v>
                </c:pt>
                <c:pt idx="810">
                  <c:v>8.6617144687500094</c:v>
                </c:pt>
                <c:pt idx="811">
                  <c:v>13.073049281249981</c:v>
                </c:pt>
                <c:pt idx="812">
                  <c:v>12.938467499999996</c:v>
                </c:pt>
                <c:pt idx="813">
                  <c:v>12.249657000000015</c:v>
                </c:pt>
                <c:pt idx="814">
                  <c:v>11.365373249999983</c:v>
                </c:pt>
                <c:pt idx="815">
                  <c:v>10.685871000000008</c:v>
                </c:pt>
                <c:pt idx="816">
                  <c:v>8.225390250000002</c:v>
                </c:pt>
                <c:pt idx="817">
                  <c:v>6.0352365937499988</c:v>
                </c:pt>
                <c:pt idx="818">
                  <c:v>1.3574531249999999</c:v>
                </c:pt>
                <c:pt idx="819">
                  <c:v>-1.3574531249999999</c:v>
                </c:pt>
                <c:pt idx="820">
                  <c:v>-5.1955548749999965</c:v>
                </c:pt>
                <c:pt idx="821">
                  <c:v>-6.0922496250000089</c:v>
                </c:pt>
                <c:pt idx="822">
                  <c:v>-6.3362033437499869</c:v>
                </c:pt>
                <c:pt idx="823">
                  <c:v>-6.6022641562500111</c:v>
                </c:pt>
                <c:pt idx="824">
                  <c:v>-5.4437748749999981</c:v>
                </c:pt>
                <c:pt idx="825">
                  <c:v>-5.5465534687500009</c:v>
                </c:pt>
                <c:pt idx="826">
                  <c:v>-5.6004637499999959</c:v>
                </c:pt>
                <c:pt idx="827">
                  <c:v>-5.305702500000006</c:v>
                </c:pt>
                <c:pt idx="828">
                  <c:v>-7.7859632812499937</c:v>
                </c:pt>
                <c:pt idx="829">
                  <c:v>-8.6116826250000056</c:v>
                </c:pt>
                <c:pt idx="830">
                  <c:v>-8.0551268437499939</c:v>
                </c:pt>
                <c:pt idx="831">
                  <c:v>-5.1040237500000103</c:v>
                </c:pt>
                <c:pt idx="832">
                  <c:v>-1.8597107812500078</c:v>
                </c:pt>
                <c:pt idx="833">
                  <c:v>-1.8791029687499947</c:v>
                </c:pt>
                <c:pt idx="834">
                  <c:v>-2.2805212499999663</c:v>
                </c:pt>
                <c:pt idx="835">
                  <c:v>-1.9217657812500184</c:v>
                </c:pt>
                <c:pt idx="836">
                  <c:v>-1.5513750000000133</c:v>
                </c:pt>
                <c:pt idx="837">
                  <c:v>-2.7447702187499758</c:v>
                </c:pt>
                <c:pt idx="838">
                  <c:v>-3.5848397812499928</c:v>
                </c:pt>
                <c:pt idx="839">
                  <c:v>-2.8316472187500143</c:v>
                </c:pt>
                <c:pt idx="840">
                  <c:v>-3.2827094999999886</c:v>
                </c:pt>
                <c:pt idx="841">
                  <c:v>-5.0171467500000384</c:v>
                </c:pt>
                <c:pt idx="842">
                  <c:v>-5.1288457500000124</c:v>
                </c:pt>
                <c:pt idx="843">
                  <c:v>-3.4812854999999749</c:v>
                </c:pt>
                <c:pt idx="844">
                  <c:v>-1.3182809062499989</c:v>
                </c:pt>
                <c:pt idx="845">
                  <c:v>-0.88273237499997492</c:v>
                </c:pt>
                <c:pt idx="846">
                  <c:v>-0.88583512500003569</c:v>
                </c:pt>
                <c:pt idx="847">
                  <c:v>-2.2281623437500211</c:v>
                </c:pt>
                <c:pt idx="848">
                  <c:v>-4.5145012500000155</c:v>
                </c:pt>
                <c:pt idx="849">
                  <c:v>-6.4506172499999295</c:v>
                </c:pt>
                <c:pt idx="850">
                  <c:v>-4.7006662500000207</c:v>
                </c:pt>
                <c:pt idx="851">
                  <c:v>-2.8576327500000187</c:v>
                </c:pt>
                <c:pt idx="852">
                  <c:v>-2.8855574999999636</c:v>
                </c:pt>
                <c:pt idx="853">
                  <c:v>-2.9134822499999862</c:v>
                </c:pt>
                <c:pt idx="854">
                  <c:v>-1.9578352500000242</c:v>
                </c:pt>
                <c:pt idx="855">
                  <c:v>-0.4913980312499916</c:v>
                </c:pt>
                <c:pt idx="856">
                  <c:v>-0.49217371875001992</c:v>
                </c:pt>
                <c:pt idx="857">
                  <c:v>-4.9644000000000261</c:v>
                </c:pt>
                <c:pt idx="858">
                  <c:v>-6.5696852812499369</c:v>
                </c:pt>
                <c:pt idx="859">
                  <c:v>-5.1428081249999842</c:v>
                </c:pt>
                <c:pt idx="860">
                  <c:v>-3.1229178750001068</c:v>
                </c:pt>
                <c:pt idx="861">
                  <c:v>-7.3954046249999399</c:v>
                </c:pt>
                <c:pt idx="862">
                  <c:v>-12.47964834374995</c:v>
                </c:pt>
                <c:pt idx="863">
                  <c:v>-6.6740152500000347</c:v>
                </c:pt>
                <c:pt idx="864">
                  <c:v>-2.8138064062500052</c:v>
                </c:pt>
                <c:pt idx="865">
                  <c:v>-3.4021653750000231</c:v>
                </c:pt>
                <c:pt idx="866">
                  <c:v>-6.8881049999999844</c:v>
                </c:pt>
                <c:pt idx="867">
                  <c:v>-8.1772976250000085</c:v>
                </c:pt>
                <c:pt idx="868">
                  <c:v>-3.5510973749999537</c:v>
                </c:pt>
                <c:pt idx="869">
                  <c:v>0.59378878124995393</c:v>
                </c:pt>
                <c:pt idx="870">
                  <c:v>1.7767122187499802</c:v>
                </c:pt>
                <c:pt idx="871">
                  <c:v>2.358090000000058</c:v>
                </c:pt>
                <c:pt idx="872">
                  <c:v>2.3456789999999197</c:v>
                </c:pt>
                <c:pt idx="873">
                  <c:v>3.4952478750000915</c:v>
                </c:pt>
                <c:pt idx="874">
                  <c:v>5.1905129062499302</c:v>
                </c:pt>
                <c:pt idx="875">
                  <c:v>6.8229472499999657</c:v>
                </c:pt>
                <c:pt idx="876">
                  <c:v>7.8189300000000896</c:v>
                </c:pt>
                <c:pt idx="877">
                  <c:v>4.9461713437499508</c:v>
                </c:pt>
                <c:pt idx="878">
                  <c:v>2.178130500000043</c:v>
                </c:pt>
                <c:pt idx="879">
                  <c:v>0</c:v>
                </c:pt>
                <c:pt idx="880">
                  <c:v>5.3910281249999477</c:v>
                </c:pt>
                <c:pt idx="881">
                  <c:v>5.3134593750000265</c:v>
                </c:pt>
                <c:pt idx="882">
                  <c:v>0</c:v>
                </c:pt>
                <c:pt idx="883">
                  <c:v>0</c:v>
                </c:pt>
                <c:pt idx="884">
                  <c:v>-0.52785534374995913</c:v>
                </c:pt>
                <c:pt idx="885">
                  <c:v>-1.5882201562500473</c:v>
                </c:pt>
                <c:pt idx="886">
                  <c:v>-1.0626918749999634</c:v>
                </c:pt>
                <c:pt idx="887">
                  <c:v>-0.53250946875002414</c:v>
                </c:pt>
                <c:pt idx="888">
                  <c:v>1.0642432499999674</c:v>
                </c:pt>
                <c:pt idx="889">
                  <c:v>2.1191782500000671</c:v>
                </c:pt>
                <c:pt idx="890">
                  <c:v>4.2011234999999818</c:v>
                </c:pt>
                <c:pt idx="891">
                  <c:v>5.6954854687499585</c:v>
                </c:pt>
                <c:pt idx="892">
                  <c:v>7.1130543750000159</c:v>
                </c:pt>
                <c:pt idx="893">
                  <c:v>5.9758964999999824</c:v>
                </c:pt>
                <c:pt idx="894">
                  <c:v>4.894588124999995</c:v>
                </c:pt>
                <c:pt idx="895">
                  <c:v>2.4182057812500366</c:v>
                </c:pt>
                <c:pt idx="896">
                  <c:v>0.96185250000000533</c:v>
                </c:pt>
                <c:pt idx="897">
                  <c:v>0</c:v>
                </c:pt>
                <c:pt idx="898">
                  <c:v>0.47976271875003879</c:v>
                </c:pt>
                <c:pt idx="899">
                  <c:v>1.4346340312499728</c:v>
                </c:pt>
                <c:pt idx="900">
                  <c:v>2.8483245000000204</c:v>
                </c:pt>
                <c:pt idx="901">
                  <c:v>5.6128747499999712</c:v>
                </c:pt>
                <c:pt idx="902">
                  <c:v>22.608575718749979</c:v>
                </c:pt>
                <c:pt idx="903">
                  <c:v>21.357391781250033</c:v>
                </c:pt>
                <c:pt idx="904">
                  <c:v>16.075347749999985</c:v>
                </c:pt>
                <c:pt idx="905">
                  <c:v>8.7931934999999974</c:v>
                </c:pt>
                <c:pt idx="906">
                  <c:v>2.9216269687499952</c:v>
                </c:pt>
                <c:pt idx="907">
                  <c:v>0.32074678125000211</c:v>
                </c:pt>
                <c:pt idx="908">
                  <c:v>-2.5876935000000101</c:v>
                </c:pt>
                <c:pt idx="909">
                  <c:v>-8.75285775000002</c:v>
                </c:pt>
                <c:pt idx="910">
                  <c:v>-13.360053656249946</c:v>
                </c:pt>
                <c:pt idx="911">
                  <c:v>-11.612041875000015</c:v>
                </c:pt>
                <c:pt idx="912">
                  <c:v>-5.2486894687500216</c:v>
                </c:pt>
                <c:pt idx="913">
                  <c:v>-5.3797806562499968</c:v>
                </c:pt>
                <c:pt idx="914">
                  <c:v>-12.915196874999975</c:v>
                </c:pt>
                <c:pt idx="915">
                  <c:v>-4.9104897187500383</c:v>
                </c:pt>
                <c:pt idx="916">
                  <c:v>-5.004347906250004</c:v>
                </c:pt>
                <c:pt idx="917">
                  <c:v>0.9168626250000147</c:v>
                </c:pt>
                <c:pt idx="918">
                  <c:v>-0.45804346875000629</c:v>
                </c:pt>
                <c:pt idx="919">
                  <c:v>-1.8399307500000199</c:v>
                </c:pt>
                <c:pt idx="920">
                  <c:v>-4.6541249999999481</c:v>
                </c:pt>
                <c:pt idx="921">
                  <c:v>-8.5728982500000033</c:v>
                </c:pt>
                <c:pt idx="922">
                  <c:v>-7.8313410000000179</c:v>
                </c:pt>
                <c:pt idx="923">
                  <c:v>-6.0038212499999792</c:v>
                </c:pt>
                <c:pt idx="924">
                  <c:v>5.0109412500000206</c:v>
                </c:pt>
                <c:pt idx="925">
                  <c:v>6.8850022499999239</c:v>
                </c:pt>
                <c:pt idx="926">
                  <c:v>3.3854880937500567</c:v>
                </c:pt>
                <c:pt idx="927">
                  <c:v>3.3474794062500326</c:v>
                </c:pt>
                <c:pt idx="928">
                  <c:v>1.8957802499999876</c:v>
                </c:pt>
                <c:pt idx="929">
                  <c:v>1.8833692499999801</c:v>
                </c:pt>
                <c:pt idx="930">
                  <c:v>1.4043822187499959</c:v>
                </c:pt>
                <c:pt idx="931">
                  <c:v>1.86165</c:v>
                </c:pt>
                <c:pt idx="932">
                  <c:v>1.8492389999999665</c:v>
                </c:pt>
                <c:pt idx="933">
                  <c:v>3.6612450000000156</c:v>
                </c:pt>
                <c:pt idx="934">
                  <c:v>4.9531525312499962</c:v>
                </c:pt>
                <c:pt idx="935">
                  <c:v>3.9827674687500196</c:v>
                </c:pt>
                <c:pt idx="936">
                  <c:v>2.6202723749999799</c:v>
                </c:pt>
                <c:pt idx="937">
                  <c:v>2.1622289062499997</c:v>
                </c:pt>
                <c:pt idx="938">
                  <c:v>2.1428367187500261</c:v>
                </c:pt>
                <c:pt idx="939">
                  <c:v>2.5458063749999758</c:v>
                </c:pt>
                <c:pt idx="940">
                  <c:v>1.2624314062499922</c:v>
                </c:pt>
                <c:pt idx="941">
                  <c:v>0.41925909375000631</c:v>
                </c:pt>
                <c:pt idx="942">
                  <c:v>0.41848340625001729</c:v>
                </c:pt>
                <c:pt idx="943">
                  <c:v>0</c:v>
                </c:pt>
                <c:pt idx="944">
                  <c:v>-0.41848340625001729</c:v>
                </c:pt>
                <c:pt idx="945">
                  <c:v>-0.83929387500000152</c:v>
                </c:pt>
                <c:pt idx="946">
                  <c:v>-3.3882029999999723</c:v>
                </c:pt>
                <c:pt idx="947">
                  <c:v>-3.4378469999999886</c:v>
                </c:pt>
                <c:pt idx="948">
                  <c:v>-1.7375400000000316</c:v>
                </c:pt>
                <c:pt idx="949">
                  <c:v>0.43554853124997173</c:v>
                </c:pt>
                <c:pt idx="950">
                  <c:v>4.312822500000034</c:v>
                </c:pt>
                <c:pt idx="951">
                  <c:v>10.034293499999983</c:v>
                </c:pt>
                <c:pt idx="952">
                  <c:v>16.860731343750039</c:v>
                </c:pt>
                <c:pt idx="953">
                  <c:v>18.808482656249954</c:v>
                </c:pt>
                <c:pt idx="954">
                  <c:v>16.629576468750034</c:v>
                </c:pt>
                <c:pt idx="955">
                  <c:v>14.450670281249989</c:v>
                </c:pt>
                <c:pt idx="956">
                  <c:v>12.271764093749987</c:v>
                </c:pt>
                <c:pt idx="957">
                  <c:v>4.2596879062499982</c:v>
                </c:pt>
                <c:pt idx="958">
                  <c:v>-1.7836934062499989</c:v>
                </c:pt>
                <c:pt idx="959">
                  <c:v>-7.077760593749999</c:v>
                </c:pt>
                <c:pt idx="960">
                  <c:v>-13.135104281249998</c:v>
                </c:pt>
                <c:pt idx="961">
                  <c:v>-16.871203124999994</c:v>
                </c:pt>
                <c:pt idx="962">
                  <c:v>-16.286722593749992</c:v>
                </c:pt>
                <c:pt idx="963">
                  <c:v>-13.532256281250003</c:v>
                </c:pt>
                <c:pt idx="964">
                  <c:v>-8.1528634687500094</c:v>
                </c:pt>
                <c:pt idx="965">
                  <c:v>-4.0025474999999817</c:v>
                </c:pt>
                <c:pt idx="966">
                  <c:v>-0.40452103125001887</c:v>
                </c:pt>
                <c:pt idx="967">
                  <c:v>0.40452103125001887</c:v>
                </c:pt>
                <c:pt idx="968">
                  <c:v>1.6103272499999759</c:v>
                </c:pt>
                <c:pt idx="969">
                  <c:v>3.1834215000000219</c:v>
                </c:pt>
                <c:pt idx="970">
                  <c:v>6.5999370937499648</c:v>
                </c:pt>
                <c:pt idx="971">
                  <c:v>12.171700406250009</c:v>
                </c:pt>
                <c:pt idx="972">
                  <c:v>17.780696718749994</c:v>
                </c:pt>
                <c:pt idx="973">
                  <c:v>15.601790531250016</c:v>
                </c:pt>
                <c:pt idx="974">
                  <c:v>13.42288434374999</c:v>
                </c:pt>
                <c:pt idx="975">
                  <c:v>11.243978156250007</c:v>
                </c:pt>
                <c:pt idx="976">
                  <c:v>9.215167499999998</c:v>
                </c:pt>
                <c:pt idx="977">
                  <c:v>4.5179918437500008</c:v>
                </c:pt>
                <c:pt idx="978">
                  <c:v>3.1710105000000026</c:v>
                </c:pt>
                <c:pt idx="979">
                  <c:v>2.3173664062500001</c:v>
                </c:pt>
                <c:pt idx="980">
                  <c:v>1.4369610937499988</c:v>
                </c:pt>
                <c:pt idx="981">
                  <c:v>0.99288000000000021</c:v>
                </c:pt>
                <c:pt idx="982">
                  <c:v>0.83735465625000005</c:v>
                </c:pt>
                <c:pt idx="983">
                  <c:v>0.77607534374999998</c:v>
                </c:pt>
                <c:pt idx="984">
                  <c:v>0.35022290625000008</c:v>
                </c:pt>
                <c:pt idx="985">
                  <c:v>4.6929093750000005E-2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-2.4822000000000004E-2</c:v>
                </c:pt>
                <c:pt idx="1027">
                  <c:v>-0.47782349999999996</c:v>
                </c:pt>
                <c:pt idx="1028">
                  <c:v>-2.3658468750000003</c:v>
                </c:pt>
                <c:pt idx="1029">
                  <c:v>-5.3987849999999993</c:v>
                </c:pt>
                <c:pt idx="1030">
                  <c:v>-7.2464726250000009</c:v>
                </c:pt>
                <c:pt idx="1031">
                  <c:v>-7.5769154999999921</c:v>
                </c:pt>
                <c:pt idx="1032">
                  <c:v>-7.752220875000007</c:v>
                </c:pt>
                <c:pt idx="1033">
                  <c:v>-8.1311442187499967</c:v>
                </c:pt>
                <c:pt idx="1034">
                  <c:v>-8.5368287812499979</c:v>
                </c:pt>
                <c:pt idx="1035">
                  <c:v>-7.3209386250000081</c:v>
                </c:pt>
                <c:pt idx="1036">
                  <c:v>-6.2958675937500086</c:v>
                </c:pt>
                <c:pt idx="1037">
                  <c:v>-5.6687242499999773</c:v>
                </c:pt>
                <c:pt idx="1038">
                  <c:v>-6.9311556562500094</c:v>
                </c:pt>
                <c:pt idx="1039">
                  <c:v>-8.3401920000000054</c:v>
                </c:pt>
                <c:pt idx="1040">
                  <c:v>-8.7869879999999672</c:v>
                </c:pt>
                <c:pt idx="1041">
                  <c:v>-8.0551268437500205</c:v>
                </c:pt>
                <c:pt idx="1042">
                  <c:v>-5.5601280000000113</c:v>
                </c:pt>
                <c:pt idx="1043">
                  <c:v>-2.8370770312500024</c:v>
                </c:pt>
                <c:pt idx="1044">
                  <c:v>-0.81757462499998224</c:v>
                </c:pt>
                <c:pt idx="1045">
                  <c:v>-0.40995084374999424</c:v>
                </c:pt>
                <c:pt idx="1046">
                  <c:v>-0.82222875000002105</c:v>
                </c:pt>
                <c:pt idx="1047">
                  <c:v>-0.8253314999999769</c:v>
                </c:pt>
                <c:pt idx="1048">
                  <c:v>0.8253314999999769</c:v>
                </c:pt>
                <c:pt idx="1049">
                  <c:v>3.2702985000000204</c:v>
                </c:pt>
                <c:pt idx="1050">
                  <c:v>6.391664999999966</c:v>
                </c:pt>
                <c:pt idx="1051">
                  <c:v>7.3321860937500452</c:v>
                </c:pt>
                <c:pt idx="1052">
                  <c:v>8.501147156249969</c:v>
                </c:pt>
                <c:pt idx="1053">
                  <c:v>9.4560184687500062</c:v>
                </c:pt>
                <c:pt idx="1054">
                  <c:v>11.416180781250009</c:v>
                </c:pt>
                <c:pt idx="1055">
                  <c:v>12.724765593749984</c:v>
                </c:pt>
                <c:pt idx="1056">
                  <c:v>13.710664406250007</c:v>
                </c:pt>
                <c:pt idx="1057">
                  <c:v>11.531758218749996</c:v>
                </c:pt>
                <c:pt idx="1058">
                  <c:v>7.9182180000000004</c:v>
                </c:pt>
                <c:pt idx="1059">
                  <c:v>6.2873350312500005</c:v>
                </c:pt>
                <c:pt idx="1060">
                  <c:v>3.852451968749997</c:v>
                </c:pt>
                <c:pt idx="1061">
                  <c:v>1.3791723750000005</c:v>
                </c:pt>
                <c:pt idx="1062">
                  <c:v>-9.3470343749998755E-2</c:v>
                </c:pt>
                <c:pt idx="1063">
                  <c:v>-0.67601165625000248</c:v>
                </c:pt>
                <c:pt idx="1064">
                  <c:v>-3.0841334999999983</c:v>
                </c:pt>
                <c:pt idx="1065">
                  <c:v>-5.9204348437500034</c:v>
                </c:pt>
                <c:pt idx="1066">
                  <c:v>-5.8777720312499921</c:v>
                </c:pt>
                <c:pt idx="1067">
                  <c:v>-2.2339800000000105</c:v>
                </c:pt>
                <c:pt idx="1068">
                  <c:v>-1.1588771249999972</c:v>
                </c:pt>
                <c:pt idx="1069">
                  <c:v>-2.4015284999999951</c:v>
                </c:pt>
                <c:pt idx="1070">
                  <c:v>-5.1381540000000054</c:v>
                </c:pt>
                <c:pt idx="1071">
                  <c:v>-7.0509993750000062</c:v>
                </c:pt>
                <c:pt idx="1072">
                  <c:v>-9.1085104687499907</c:v>
                </c:pt>
                <c:pt idx="1073">
                  <c:v>-12.184499249999991</c:v>
                </c:pt>
                <c:pt idx="1074">
                  <c:v>-16.289437500000012</c:v>
                </c:pt>
                <c:pt idx="1075">
                  <c:v>-17.462276999999972</c:v>
                </c:pt>
                <c:pt idx="1076">
                  <c:v>-15.917107500000004</c:v>
                </c:pt>
                <c:pt idx="1077">
                  <c:v>-13.189402406250021</c:v>
                </c:pt>
                <c:pt idx="1078">
                  <c:v>-11.17959609375</c:v>
                </c:pt>
                <c:pt idx="1079">
                  <c:v>-10.713407906249998</c:v>
                </c:pt>
                <c:pt idx="1080">
                  <c:v>-6.7221078750000336</c:v>
                </c:pt>
                <c:pt idx="1081">
                  <c:v>-1.9485269999999728</c:v>
                </c:pt>
                <c:pt idx="1082">
                  <c:v>2.4337195312500004</c:v>
                </c:pt>
                <c:pt idx="1083">
                  <c:v>7.6575870000000457</c:v>
                </c:pt>
                <c:pt idx="1084">
                  <c:v>7.459010999999955</c:v>
                </c:pt>
                <c:pt idx="1085">
                  <c:v>3.2008744687500035</c:v>
                </c:pt>
                <c:pt idx="1086">
                  <c:v>0</c:v>
                </c:pt>
                <c:pt idx="1087">
                  <c:v>-0.45494071875005027</c:v>
                </c:pt>
                <c:pt idx="1088">
                  <c:v>-0.45571640624992144</c:v>
                </c:pt>
                <c:pt idx="1089">
                  <c:v>0</c:v>
                </c:pt>
                <c:pt idx="1090">
                  <c:v>0</c:v>
                </c:pt>
                <c:pt idx="1091">
                  <c:v>-1.3718033437500388</c:v>
                </c:pt>
                <c:pt idx="1092">
                  <c:v>-4.623097499999969</c:v>
                </c:pt>
                <c:pt idx="1093">
                  <c:v>-7.5582990000000398</c:v>
                </c:pt>
                <c:pt idx="1094">
                  <c:v>-6.2873350312499854</c:v>
                </c:pt>
                <c:pt idx="1095">
                  <c:v>-3.4397862187500463</c:v>
                </c:pt>
                <c:pt idx="1096">
                  <c:v>-0.98977724999994976</c:v>
                </c:pt>
                <c:pt idx="1097">
                  <c:v>1.9764517499999958</c:v>
                </c:pt>
                <c:pt idx="1098">
                  <c:v>5.8548892500000216</c:v>
                </c:pt>
                <c:pt idx="1099">
                  <c:v>9.5099287499999683</c:v>
                </c:pt>
                <c:pt idx="1100">
                  <c:v>6.4723365000000141</c:v>
                </c:pt>
                <c:pt idx="1101">
                  <c:v>2.274703593750016</c:v>
                </c:pt>
                <c:pt idx="1102">
                  <c:v>-1.8182114999999874</c:v>
                </c:pt>
                <c:pt idx="1103">
                  <c:v>-6.4614768750000104</c:v>
                </c:pt>
                <c:pt idx="1104">
                  <c:v>-9.977280468750001</c:v>
                </c:pt>
                <c:pt idx="1105">
                  <c:v>-7.8313410000000179</c:v>
                </c:pt>
                <c:pt idx="1106">
                  <c:v>-2.9879482500000303</c:v>
                </c:pt>
                <c:pt idx="1107">
                  <c:v>0.4999305937500147</c:v>
                </c:pt>
                <c:pt idx="1108">
                  <c:v>4.4644694062500117</c:v>
                </c:pt>
                <c:pt idx="1109">
                  <c:v>7.301158593750027</c:v>
                </c:pt>
                <c:pt idx="1110">
                  <c:v>3.8225879999999801</c:v>
                </c:pt>
                <c:pt idx="1111">
                  <c:v>-0.47510859374994763</c:v>
                </c:pt>
                <c:pt idx="1112">
                  <c:v>-6.2469992812500861</c:v>
                </c:pt>
                <c:pt idx="1113">
                  <c:v>-13.393408218749983</c:v>
                </c:pt>
                <c:pt idx="1114">
                  <c:v>-13.958884406249989</c:v>
                </c:pt>
                <c:pt idx="1115">
                  <c:v>-7.460562375000011</c:v>
                </c:pt>
                <c:pt idx="1116">
                  <c:v>-1.618471968749998</c:v>
                </c:pt>
                <c:pt idx="1117">
                  <c:v>2.1564112500000108</c:v>
                </c:pt>
                <c:pt idx="1118">
                  <c:v>6.3947677500000397</c:v>
                </c:pt>
                <c:pt idx="1119">
                  <c:v>6.2830687499998961</c:v>
                </c:pt>
                <c:pt idx="1120">
                  <c:v>3.6135402187500438</c:v>
                </c:pt>
                <c:pt idx="1121">
                  <c:v>2.5578295312500208</c:v>
                </c:pt>
                <c:pt idx="1122">
                  <c:v>4.0521914999999984</c:v>
                </c:pt>
                <c:pt idx="1123">
                  <c:v>8.4460733437499762</c:v>
                </c:pt>
                <c:pt idx="1124">
                  <c:v>13.890623906250015</c:v>
                </c:pt>
                <c:pt idx="1125">
                  <c:v>20.262896718750049</c:v>
                </c:pt>
                <c:pt idx="1126">
                  <c:v>21.850729031249976</c:v>
                </c:pt>
                <c:pt idx="1127">
                  <c:v>19.671822843749982</c:v>
                </c:pt>
                <c:pt idx="1128">
                  <c:v>16.872366656250005</c:v>
                </c:pt>
                <c:pt idx="1129">
                  <c:v>11.541066468750008</c:v>
                </c:pt>
                <c:pt idx="1130">
                  <c:v>8.8440010312500039</c:v>
                </c:pt>
                <c:pt idx="1131">
                  <c:v>7.5385189687499796</c:v>
                </c:pt>
                <c:pt idx="1132">
                  <c:v>6.9998040000000081</c:v>
                </c:pt>
                <c:pt idx="1133">
                  <c:v>6.9253380000000035</c:v>
                </c:pt>
                <c:pt idx="1134">
                  <c:v>5.9200470000000012</c:v>
                </c:pt>
                <c:pt idx="1135">
                  <c:v>4.2922667812499986</c:v>
                </c:pt>
                <c:pt idx="1136">
                  <c:v>2.0373432187500016</c:v>
                </c:pt>
                <c:pt idx="1137">
                  <c:v>0.44679599999999886</c:v>
                </c:pt>
                <c:pt idx="1138">
                  <c:v>-0.11053546875000066</c:v>
                </c:pt>
                <c:pt idx="1139">
                  <c:v>-0.33626053124999816</c:v>
                </c:pt>
                <c:pt idx="1140">
                  <c:v>-0.57594796875000231</c:v>
                </c:pt>
                <c:pt idx="1141">
                  <c:v>-1.588220156249998</c:v>
                </c:pt>
                <c:pt idx="1142">
                  <c:v>-3.7174823437500057</c:v>
                </c:pt>
                <c:pt idx="1143">
                  <c:v>-5.485661999999996</c:v>
                </c:pt>
                <c:pt idx="1144">
                  <c:v>-3.4560756562499919</c:v>
                </c:pt>
                <c:pt idx="1145">
                  <c:v>-0.76327650000001235</c:v>
                </c:pt>
                <c:pt idx="1146">
                  <c:v>3.8687414062500034</c:v>
                </c:pt>
                <c:pt idx="1147">
                  <c:v>8.2428432187500036</c:v>
                </c:pt>
                <c:pt idx="1148">
                  <c:v>4.3562609999999973</c:v>
                </c:pt>
                <c:pt idx="1149">
                  <c:v>1.8011463750000012</c:v>
                </c:pt>
                <c:pt idx="1150">
                  <c:v>0</c:v>
                </c:pt>
                <c:pt idx="1151">
                  <c:v>0</c:v>
                </c:pt>
                <c:pt idx="1152">
                  <c:v>-1.9085790937500016</c:v>
                </c:pt>
                <c:pt idx="1153">
                  <c:v>-6.2144204062499995</c:v>
                </c:pt>
                <c:pt idx="1154">
                  <c:v>-10.726594593750002</c:v>
                </c:pt>
                <c:pt idx="1155">
                  <c:v>-10.007532281250011</c:v>
                </c:pt>
                <c:pt idx="1156">
                  <c:v>-9.8667449999999768</c:v>
                </c:pt>
                <c:pt idx="1157">
                  <c:v>-12.286890000000032</c:v>
                </c:pt>
                <c:pt idx="1158">
                  <c:v>-16.456985999999976</c:v>
                </c:pt>
                <c:pt idx="1159">
                  <c:v>-19.688887968749992</c:v>
                </c:pt>
                <c:pt idx="1160">
                  <c:v>-19.517461031249997</c:v>
                </c:pt>
                <c:pt idx="1161">
                  <c:v>-17.313344999999977</c:v>
                </c:pt>
                <c:pt idx="1162">
                  <c:v>-17.11981096875002</c:v>
                </c:pt>
                <c:pt idx="1163">
                  <c:v>-17.171782031249975</c:v>
                </c:pt>
                <c:pt idx="1164">
                  <c:v>-17.591041125000057</c:v>
                </c:pt>
                <c:pt idx="1165">
                  <c:v>-17.375399999999946</c:v>
                </c:pt>
                <c:pt idx="1166">
                  <c:v>-7.8515088750000457</c:v>
                </c:pt>
                <c:pt idx="1167">
                  <c:v>-7.4268199687500251</c:v>
                </c:pt>
                <c:pt idx="1168">
                  <c:v>-11.090392031249996</c:v>
                </c:pt>
                <c:pt idx="1169">
                  <c:v>-10.160342718749996</c:v>
                </c:pt>
                <c:pt idx="1170">
                  <c:v>-9.7674569999999843</c:v>
                </c:pt>
                <c:pt idx="1171">
                  <c:v>-9.3373382812500001</c:v>
                </c:pt>
                <c:pt idx="1172">
                  <c:v>-8.2335349687500035</c:v>
                </c:pt>
                <c:pt idx="1173">
                  <c:v>-7.7165392499999435</c:v>
                </c:pt>
                <c:pt idx="1174">
                  <c:v>-7.1716187812500163</c:v>
                </c:pt>
                <c:pt idx="1175">
                  <c:v>-5.9374999687500356</c:v>
                </c:pt>
                <c:pt idx="1176">
                  <c:v>-5.3305244999999415</c:v>
                </c:pt>
                <c:pt idx="1177">
                  <c:v>-5.380168500000023</c:v>
                </c:pt>
                <c:pt idx="1178">
                  <c:v>-6.7950225000000213</c:v>
                </c:pt>
                <c:pt idx="1179">
                  <c:v>-6.8725912499999167</c:v>
                </c:pt>
                <c:pt idx="1180">
                  <c:v>-6.9501600000000208</c:v>
                </c:pt>
                <c:pt idx="1181">
                  <c:v>-6.3214652812500782</c:v>
                </c:pt>
                <c:pt idx="1182">
                  <c:v>-4.960133718750015</c:v>
                </c:pt>
                <c:pt idx="1183">
                  <c:v>-4.2817949999998843</c:v>
                </c:pt>
                <c:pt idx="1184">
                  <c:v>-3.5894939062500315</c:v>
                </c:pt>
                <c:pt idx="1185">
                  <c:v>-2.163004593750002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-0.72255290625009216</c:v>
                </c:pt>
                <c:pt idx="1196">
                  <c:v>0</c:v>
                </c:pt>
                <c:pt idx="1197">
                  <c:v>-0.72332859374988479</c:v>
                </c:pt>
                <c:pt idx="1198">
                  <c:v>-2.9010712500001365</c:v>
                </c:pt>
                <c:pt idx="1199">
                  <c:v>-3.6437920312499688</c:v>
                </c:pt>
                <c:pt idx="1200">
                  <c:v>-5.8704029999999854</c:v>
                </c:pt>
                <c:pt idx="1201">
                  <c:v>-5.9200470000000154</c:v>
                </c:pt>
                <c:pt idx="1202">
                  <c:v>-4.4726141250000335</c:v>
                </c:pt>
                <c:pt idx="1203">
                  <c:v>-2.9972564999998199</c:v>
                </c:pt>
                <c:pt idx="1204">
                  <c:v>-1.5032823750000797</c:v>
                </c:pt>
                <c:pt idx="1205">
                  <c:v>-0.75280471875001687</c:v>
                </c:pt>
                <c:pt idx="1206">
                  <c:v>-0.75358040625001887</c:v>
                </c:pt>
                <c:pt idx="1207">
                  <c:v>-0.75435609374991619</c:v>
                </c:pt>
                <c:pt idx="1208">
                  <c:v>-0.75513178125012781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0.75513178125012781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0.75435609374991619</c:v>
                </c:pt>
                <c:pt idx="1217">
                  <c:v>0.75358040625001887</c:v>
                </c:pt>
                <c:pt idx="1218">
                  <c:v>0.75280471875001687</c:v>
                </c:pt>
                <c:pt idx="1219">
                  <c:v>0.75202903124996223</c:v>
                </c:pt>
                <c:pt idx="1220">
                  <c:v>1.5017309999999706</c:v>
                </c:pt>
                <c:pt idx="1221">
                  <c:v>2.2467788437499667</c:v>
                </c:pt>
                <c:pt idx="1222">
                  <c:v>2.2397976562500528</c:v>
                </c:pt>
                <c:pt idx="1223">
                  <c:v>2.975537250000023</c:v>
                </c:pt>
                <c:pt idx="1224">
                  <c:v>1.4831144999999728</c:v>
                </c:pt>
                <c:pt idx="1225">
                  <c:v>1.4800117500000167</c:v>
                </c:pt>
                <c:pt idx="1226">
                  <c:v>0.73884234375003144</c:v>
                </c:pt>
                <c:pt idx="1227">
                  <c:v>1.4753576249999518</c:v>
                </c:pt>
                <c:pt idx="1228">
                  <c:v>0.73651528125002519</c:v>
                </c:pt>
                <c:pt idx="1229">
                  <c:v>1.4707034999999393</c:v>
                </c:pt>
                <c:pt idx="1230">
                  <c:v>1.4676007500000359</c:v>
                </c:pt>
                <c:pt idx="1231">
                  <c:v>0.7326368437500671</c:v>
                </c:pt>
                <c:pt idx="1232">
                  <c:v>0</c:v>
                </c:pt>
                <c:pt idx="1233">
                  <c:v>0.73186115624996018</c:v>
                </c:pt>
                <c:pt idx="1234">
                  <c:v>0</c:v>
                </c:pt>
                <c:pt idx="1235">
                  <c:v>1.4613952500000189</c:v>
                </c:pt>
                <c:pt idx="1236">
                  <c:v>1.4582924999998534</c:v>
                </c:pt>
                <c:pt idx="1237">
                  <c:v>3.6321567187500419</c:v>
                </c:pt>
                <c:pt idx="1238">
                  <c:v>4.3329903750001275</c:v>
                </c:pt>
                <c:pt idx="1239">
                  <c:v>5.7338819999999311</c:v>
                </c:pt>
                <c:pt idx="1240">
                  <c:v>4.9764231562500063</c:v>
                </c:pt>
                <c:pt idx="1241">
                  <c:v>4.9384144687500608</c:v>
                </c:pt>
                <c:pt idx="1242">
                  <c:v>4.202674874999933</c:v>
                </c:pt>
                <c:pt idx="1243">
                  <c:v>4.8678269062500279</c:v>
                </c:pt>
                <c:pt idx="1244">
                  <c:v>4.1421712499999792</c:v>
                </c:pt>
                <c:pt idx="1245">
                  <c:v>4.1142465000000081</c:v>
                </c:pt>
                <c:pt idx="1246">
                  <c:v>4.7646604687499581</c:v>
                </c:pt>
                <c:pt idx="1247">
                  <c:v>4.726651781250065</c:v>
                </c:pt>
                <c:pt idx="1248">
                  <c:v>4.6886430937499624</c:v>
                </c:pt>
                <c:pt idx="1249">
                  <c:v>4.6506344062500693</c:v>
                </c:pt>
                <c:pt idx="1250">
                  <c:v>3.9560062499998954</c:v>
                </c:pt>
                <c:pt idx="1251">
                  <c:v>3.9280815000000295</c:v>
                </c:pt>
                <c:pt idx="1252">
                  <c:v>3.9001567500000589</c:v>
                </c:pt>
                <c:pt idx="1253">
                  <c:v>3.8722319999999311</c:v>
                </c:pt>
                <c:pt idx="1254">
                  <c:v>3.8443072500000124</c:v>
                </c:pt>
                <c:pt idx="1255">
                  <c:v>3.8163824999999374</c:v>
                </c:pt>
                <c:pt idx="1256">
                  <c:v>3.7884577500001235</c:v>
                </c:pt>
                <c:pt idx="1257">
                  <c:v>3.7605329999999437</c:v>
                </c:pt>
                <c:pt idx="1258">
                  <c:v>3.7326082499999731</c:v>
                </c:pt>
                <c:pt idx="1259">
                  <c:v>3.0891754687499895</c:v>
                </c:pt>
                <c:pt idx="1260">
                  <c:v>2.45737800000009</c:v>
                </c:pt>
                <c:pt idx="1261">
                  <c:v>1.8348887812499541</c:v>
                </c:pt>
                <c:pt idx="1262">
                  <c:v>0</c:v>
                </c:pt>
                <c:pt idx="1263">
                  <c:v>-0.61085390625005243</c:v>
                </c:pt>
                <c:pt idx="1264">
                  <c:v>-1.837215843749908</c:v>
                </c:pt>
                <c:pt idx="1265">
                  <c:v>-1.8441970312500839</c:v>
                </c:pt>
                <c:pt idx="1266">
                  <c:v>-1.2333431249999791</c:v>
                </c:pt>
                <c:pt idx="1267">
                  <c:v>-1.2364458749999352</c:v>
                </c:pt>
                <c:pt idx="1268">
                  <c:v>0</c:v>
                </c:pt>
                <c:pt idx="1269">
                  <c:v>1.2364458749999352</c:v>
                </c:pt>
                <c:pt idx="1270">
                  <c:v>1.848851156250044</c:v>
                </c:pt>
                <c:pt idx="1271">
                  <c:v>2.4542752499999247</c:v>
                </c:pt>
                <c:pt idx="1272">
                  <c:v>2.4418642500001004</c:v>
                </c:pt>
                <c:pt idx="1273">
                  <c:v>1.8232534687499748</c:v>
                </c:pt>
                <c:pt idx="1274">
                  <c:v>1.8162722812499561</c:v>
                </c:pt>
                <c:pt idx="1275">
                  <c:v>1.2069697500000389</c:v>
                </c:pt>
                <c:pt idx="1276">
                  <c:v>0</c:v>
                </c:pt>
                <c:pt idx="1277">
                  <c:v>-0.60309703125003145</c:v>
                </c:pt>
                <c:pt idx="1278">
                  <c:v>-0.60387271875000736</c:v>
                </c:pt>
                <c:pt idx="1279">
                  <c:v>-1.2100724999999686</c:v>
                </c:pt>
                <c:pt idx="1280">
                  <c:v>-1.2131752500000292</c:v>
                </c:pt>
                <c:pt idx="1281">
                  <c:v>0</c:v>
                </c:pt>
                <c:pt idx="1282">
                  <c:v>-0.60775115624999154</c:v>
                </c:pt>
                <c:pt idx="1283">
                  <c:v>0</c:v>
                </c:pt>
                <c:pt idx="1284">
                  <c:v>0</c:v>
                </c:pt>
                <c:pt idx="1285">
                  <c:v>1.2147266250000337</c:v>
                </c:pt>
                <c:pt idx="1286">
                  <c:v>1.2116238749999204</c:v>
                </c:pt>
                <c:pt idx="1287">
                  <c:v>1.8116181562500744</c:v>
                </c:pt>
                <c:pt idx="1288">
                  <c:v>2.40463125</c:v>
                </c:pt>
                <c:pt idx="1289">
                  <c:v>2.3922202499999927</c:v>
                </c:pt>
                <c:pt idx="1290">
                  <c:v>1.7860204687500316</c:v>
                </c:pt>
                <c:pt idx="1291">
                  <c:v>2.3705009999999342</c:v>
                </c:pt>
                <c:pt idx="1292">
                  <c:v>2.9456732812499951</c:v>
                </c:pt>
                <c:pt idx="1293">
                  <c:v>2.9262810937500214</c:v>
                </c:pt>
                <c:pt idx="1294">
                  <c:v>2.906888906249995</c:v>
                </c:pt>
                <c:pt idx="1295">
                  <c:v>1.7348250937499978</c:v>
                </c:pt>
                <c:pt idx="1296">
                  <c:v>0.57672365624998645</c:v>
                </c:pt>
                <c:pt idx="1297">
                  <c:v>-0.57672365624998645</c:v>
                </c:pt>
                <c:pt idx="1298">
                  <c:v>-1.1557743749999791</c:v>
                </c:pt>
                <c:pt idx="1299">
                  <c:v>-1.7394792187500367</c:v>
                </c:pt>
                <c:pt idx="1300">
                  <c:v>-1.1635312499999739</c:v>
                </c:pt>
                <c:pt idx="1301">
                  <c:v>-1.1666339999999562</c:v>
                </c:pt>
                <c:pt idx="1302">
                  <c:v>-1.1697367500000431</c:v>
                </c:pt>
                <c:pt idx="1303">
                  <c:v>-1.7604227812499624</c:v>
                </c:pt>
                <c:pt idx="1304">
                  <c:v>-0.58835896875009641</c:v>
                </c:pt>
                <c:pt idx="1305">
                  <c:v>-0.58913465624994132</c:v>
                </c:pt>
                <c:pt idx="1306">
                  <c:v>0</c:v>
                </c:pt>
                <c:pt idx="1307">
                  <c:v>0</c:v>
                </c:pt>
                <c:pt idx="1308">
                  <c:v>0.58913465624994132</c:v>
                </c:pt>
                <c:pt idx="1309">
                  <c:v>0</c:v>
                </c:pt>
                <c:pt idx="1310">
                  <c:v>0.58835896875009641</c:v>
                </c:pt>
                <c:pt idx="1311">
                  <c:v>0.58758328124993719</c:v>
                </c:pt>
                <c:pt idx="1312">
                  <c:v>1.1728395000000253</c:v>
                </c:pt>
                <c:pt idx="1313">
                  <c:v>1.7534415937499959</c:v>
                </c:pt>
                <c:pt idx="1314">
                  <c:v>1.1650826250000306</c:v>
                </c:pt>
                <c:pt idx="1315">
                  <c:v>1.7418062812499646</c:v>
                </c:pt>
                <c:pt idx="1316">
                  <c:v>3.4626690000000293</c:v>
                </c:pt>
                <c:pt idx="1317">
                  <c:v>2.2929322499999865</c:v>
                </c:pt>
                <c:pt idx="1318">
                  <c:v>2.2805212499999792</c:v>
                </c:pt>
                <c:pt idx="1319">
                  <c:v>-1.1387092500000116</c:v>
                </c:pt>
                <c:pt idx="1320">
                  <c:v>-2.8603476562499215</c:v>
                </c:pt>
                <c:pt idx="1321">
                  <c:v>-5.1974940937500795</c:v>
                </c:pt>
                <c:pt idx="1322">
                  <c:v>-7.0277287499999161</c:v>
                </c:pt>
                <c:pt idx="1323">
                  <c:v>-9.5440590000000363</c:v>
                </c:pt>
                <c:pt idx="1324">
                  <c:v>-9.1279026562500363</c:v>
                </c:pt>
                <c:pt idx="1325">
                  <c:v>-6.8047185937499686</c:v>
                </c:pt>
                <c:pt idx="1326">
                  <c:v>-3.1240814062499789</c:v>
                </c:pt>
                <c:pt idx="1327">
                  <c:v>-1.2550623750000378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0.62791903124994131</c:v>
                </c:pt>
                <c:pt idx="1333">
                  <c:v>1.8791029687501257</c:v>
                </c:pt>
                <c:pt idx="1334">
                  <c:v>1.8721217812499498</c:v>
                </c:pt>
                <c:pt idx="1335">
                  <c:v>1.8651405937499832</c:v>
                </c:pt>
                <c:pt idx="1336">
                  <c:v>0.62016215624997273</c:v>
                </c:pt>
                <c:pt idx="1337">
                  <c:v>0.61938646875007541</c:v>
                </c:pt>
                <c:pt idx="1338">
                  <c:v>0</c:v>
                </c:pt>
                <c:pt idx="1339">
                  <c:v>0</c:v>
                </c:pt>
                <c:pt idx="1340">
                  <c:v>-0.61938646875007541</c:v>
                </c:pt>
                <c:pt idx="1341">
                  <c:v>-0.62016215624997273</c:v>
                </c:pt>
                <c:pt idx="1342">
                  <c:v>-2.4884055000000695</c:v>
                </c:pt>
                <c:pt idx="1343">
                  <c:v>-2.500816499999893</c:v>
                </c:pt>
                <c:pt idx="1344">
                  <c:v>-2.5132275000000841</c:v>
                </c:pt>
                <c:pt idx="1345">
                  <c:v>-1.8930653437499538</c:v>
                </c:pt>
                <c:pt idx="1346">
                  <c:v>-0.63257315624995392</c:v>
                </c:pt>
                <c:pt idx="1347">
                  <c:v>0</c:v>
                </c:pt>
                <c:pt idx="1348">
                  <c:v>1.2643706249999582</c:v>
                </c:pt>
                <c:pt idx="1349">
                  <c:v>4.4008630312499708</c:v>
                </c:pt>
                <c:pt idx="1350">
                  <c:v>6.8388488437500081</c:v>
                </c:pt>
                <c:pt idx="1351">
                  <c:v>8.5682441250000441</c:v>
                </c:pt>
                <c:pt idx="1352">
                  <c:v>8.4162093749999745</c:v>
                </c:pt>
                <c:pt idx="1353">
                  <c:v>8.8486551562500431</c:v>
                </c:pt>
                <c:pt idx="1354">
                  <c:v>8.6741254687499634</c:v>
                </c:pt>
                <c:pt idx="1355">
                  <c:v>9.6196885312500555</c:v>
                </c:pt>
                <c:pt idx="1356">
                  <c:v>10.486131468749935</c:v>
                </c:pt>
                <c:pt idx="1357">
                  <c:v>10.73551499999998</c:v>
                </c:pt>
                <c:pt idx="1358">
                  <c:v>10.938357281250029</c:v>
                </c:pt>
                <c:pt idx="1359">
                  <c:v>11.587607718750004</c:v>
                </c:pt>
                <c:pt idx="1360">
                  <c:v>10.699833374999987</c:v>
                </c:pt>
                <c:pt idx="1361">
                  <c:v>6.6135116250000285</c:v>
                </c:pt>
                <c:pt idx="1362">
                  <c:v>1.86165</c:v>
                </c:pt>
                <c:pt idx="1363">
                  <c:v>-2.7971291250000392</c:v>
                </c:pt>
                <c:pt idx="1364">
                  <c:v>-6.6352308749999303</c:v>
                </c:pt>
                <c:pt idx="1365">
                  <c:v>-3.859821000000081</c:v>
                </c:pt>
                <c:pt idx="1366">
                  <c:v>-0.48596821875000312</c:v>
                </c:pt>
                <c:pt idx="1367">
                  <c:v>3.8660265000000451</c:v>
                </c:pt>
                <c:pt idx="1368">
                  <c:v>8.9828490937499588</c:v>
                </c:pt>
                <c:pt idx="1369">
                  <c:v>7.3473120000000467</c:v>
                </c:pt>
                <c:pt idx="1370">
                  <c:v>2.7040466250000232</c:v>
                </c:pt>
                <c:pt idx="1371">
                  <c:v>0</c:v>
                </c:pt>
                <c:pt idx="1372">
                  <c:v>0</c:v>
                </c:pt>
                <c:pt idx="1373">
                  <c:v>2.2320407812499528</c:v>
                </c:pt>
                <c:pt idx="1374">
                  <c:v>4.8422292187500107</c:v>
                </c:pt>
                <c:pt idx="1375">
                  <c:v>8.1427795312500209</c:v>
                </c:pt>
                <c:pt idx="1376">
                  <c:v>14.266832343749984</c:v>
                </c:pt>
                <c:pt idx="1377">
                  <c:v>19.795157156249989</c:v>
                </c:pt>
                <c:pt idx="1378">
                  <c:v>17.616250968749984</c:v>
                </c:pt>
                <c:pt idx="1379">
                  <c:v>15.437344781250017</c:v>
                </c:pt>
                <c:pt idx="1380">
                  <c:v>13.258438593749997</c:v>
                </c:pt>
                <c:pt idx="1381">
                  <c:v>5.0757111562500032</c:v>
                </c:pt>
                <c:pt idx="1382">
                  <c:v>-4.3903912499999977</c:v>
                </c:pt>
                <c:pt idx="1383">
                  <c:v>-8.6845972499999924</c:v>
                </c:pt>
                <c:pt idx="1384">
                  <c:v>-7.1731701562500145</c:v>
                </c:pt>
                <c:pt idx="1385">
                  <c:v>-3.0845213437499965</c:v>
                </c:pt>
                <c:pt idx="1386">
                  <c:v>-2.5935111562499995</c:v>
                </c:pt>
                <c:pt idx="1387">
                  <c:v>-5.3755143750000105</c:v>
                </c:pt>
                <c:pt idx="1388">
                  <c:v>-9.8469649687499903</c:v>
                </c:pt>
                <c:pt idx="1389">
                  <c:v>-13.807237500000001</c:v>
                </c:pt>
                <c:pt idx="1390">
                  <c:v>-13.876661531250006</c:v>
                </c:pt>
                <c:pt idx="1391">
                  <c:v>-10.386455624999979</c:v>
                </c:pt>
                <c:pt idx="1392">
                  <c:v>-6.2307098437499899</c:v>
                </c:pt>
                <c:pt idx="1393">
                  <c:v>-2.5411522500000281</c:v>
                </c:pt>
                <c:pt idx="1394">
                  <c:v>0</c:v>
                </c:pt>
                <c:pt idx="1395">
                  <c:v>0.85015349999999157</c:v>
                </c:pt>
                <c:pt idx="1396">
                  <c:v>2.5318440000000031</c:v>
                </c:pt>
                <c:pt idx="1397">
                  <c:v>3.7454070937499941</c:v>
                </c:pt>
                <c:pt idx="1398">
                  <c:v>4.4923941562500351</c:v>
                </c:pt>
                <c:pt idx="1399">
                  <c:v>5.5818472499999654</c:v>
                </c:pt>
                <c:pt idx="1400">
                  <c:v>6.1930890000000067</c:v>
                </c:pt>
                <c:pt idx="1401">
                  <c:v>6.3625767187500184</c:v>
                </c:pt>
                <c:pt idx="1402">
                  <c:v>7.9011528749999842</c:v>
                </c:pt>
                <c:pt idx="1403">
                  <c:v>11.472418125000006</c:v>
                </c:pt>
                <c:pt idx="1404">
                  <c:v>16.09512778125</c:v>
                </c:pt>
                <c:pt idx="1405">
                  <c:v>13.916221593750006</c:v>
                </c:pt>
                <c:pt idx="1406">
                  <c:v>8.2098764999999929</c:v>
                </c:pt>
                <c:pt idx="1407">
                  <c:v>1.4796239062500061</c:v>
                </c:pt>
                <c:pt idx="1408">
                  <c:v>-0.84084525000000576</c:v>
                </c:pt>
                <c:pt idx="1409">
                  <c:v>-0.42507674999999256</c:v>
                </c:pt>
                <c:pt idx="1410">
                  <c:v>0.21292621874999568</c:v>
                </c:pt>
                <c:pt idx="1411">
                  <c:v>0.63412453124999746</c:v>
                </c:pt>
                <c:pt idx="1412">
                  <c:v>0.83463975000000534</c:v>
                </c:pt>
                <c:pt idx="1413">
                  <c:v>-0.20749640625000393</c:v>
                </c:pt>
                <c:pt idx="1414">
                  <c:v>-2.9863968750000001</c:v>
                </c:pt>
                <c:pt idx="1415">
                  <c:v>-6.6697489687500102</c:v>
                </c:pt>
                <c:pt idx="1416">
                  <c:v>-9.4567941562499822</c:v>
                </c:pt>
                <c:pt idx="1417">
                  <c:v>-10.22045850000001</c:v>
                </c:pt>
                <c:pt idx="1418">
                  <c:v>-7.6890023437499941</c:v>
                </c:pt>
                <c:pt idx="1419">
                  <c:v>-2.5628715000000084</c:v>
                </c:pt>
                <c:pt idx="1420">
                  <c:v>2.5628715000000084</c:v>
                </c:pt>
                <c:pt idx="1421">
                  <c:v>7.9864785000000049</c:v>
                </c:pt>
                <c:pt idx="1422">
                  <c:v>8.5635899999999925</c:v>
                </c:pt>
                <c:pt idx="1423">
                  <c:v>2.6993925000000041</c:v>
                </c:pt>
                <c:pt idx="1424">
                  <c:v>-0.80167303125000478</c:v>
                </c:pt>
                <c:pt idx="1425">
                  <c:v>-4.6746807187499897</c:v>
                </c:pt>
                <c:pt idx="1426">
                  <c:v>-9.4075380000000006</c:v>
                </c:pt>
                <c:pt idx="1427">
                  <c:v>-7.2522902812500121</c:v>
                </c:pt>
                <c:pt idx="1428">
                  <c:v>-2.2886659687500011</c:v>
                </c:pt>
                <c:pt idx="1429">
                  <c:v>1.9640407500000148</c:v>
                </c:pt>
                <c:pt idx="1430">
                  <c:v>5.7245737499999843</c:v>
                </c:pt>
                <c:pt idx="1431">
                  <c:v>10.411665468750009</c:v>
                </c:pt>
                <c:pt idx="1432">
                  <c:v>13.957333031249988</c:v>
                </c:pt>
                <c:pt idx="1433">
                  <c:v>11.778426843750006</c:v>
                </c:pt>
                <c:pt idx="1434">
                  <c:v>9.7597001250000002</c:v>
                </c:pt>
                <c:pt idx="1435">
                  <c:v>2.3096095312499969</c:v>
                </c:pt>
                <c:pt idx="1436">
                  <c:v>-0.90290024999999818</c:v>
                </c:pt>
                <c:pt idx="1437">
                  <c:v>-2.2153634999999996</c:v>
                </c:pt>
                <c:pt idx="1438">
                  <c:v>-1.5044459062499977</c:v>
                </c:pt>
                <c:pt idx="1439">
                  <c:v>-0.17103909375000367</c:v>
                </c:pt>
                <c:pt idx="1440">
                  <c:v>1.1809842187500079</c:v>
                </c:pt>
                <c:pt idx="1441">
                  <c:v>2.8622868749999957</c:v>
                </c:pt>
                <c:pt idx="1442">
                  <c:v>1.910906156250002</c:v>
                </c:pt>
                <c:pt idx="1443">
                  <c:v>0.4223618437499983</c:v>
                </c:pt>
                <c:pt idx="1444">
                  <c:v>-0.4223618437499983</c:v>
                </c:pt>
                <c:pt idx="1445">
                  <c:v>-0.28545299999999846</c:v>
                </c:pt>
                <c:pt idx="1446">
                  <c:v>0.84705074999999963</c:v>
                </c:pt>
                <c:pt idx="1447">
                  <c:v>3.7004172187499957</c:v>
                </c:pt>
                <c:pt idx="1448">
                  <c:v>4.9252277812500012</c:v>
                </c:pt>
                <c:pt idx="1449">
                  <c:v>2.98057921875</c:v>
                </c:pt>
                <c:pt idx="1450">
                  <c:v>0.76482787499999993</c:v>
                </c:pt>
                <c:pt idx="1451">
                  <c:v>5.5849499999999996E-2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-0.18771637500000002</c:v>
                </c:pt>
                <c:pt idx="1479">
                  <c:v>-0.56314912500000003</c:v>
                </c:pt>
                <c:pt idx="1480">
                  <c:v>-0.78848634375000004</c:v>
                </c:pt>
                <c:pt idx="1481">
                  <c:v>-0.88118100000000044</c:v>
                </c:pt>
                <c:pt idx="1482">
                  <c:v>-0.86217665624999917</c:v>
                </c:pt>
                <c:pt idx="1483">
                  <c:v>-0.91220850000000009</c:v>
                </c:pt>
                <c:pt idx="1484">
                  <c:v>-0.93431559375000039</c:v>
                </c:pt>
                <c:pt idx="1485">
                  <c:v>-1.3248742500000006</c:v>
                </c:pt>
                <c:pt idx="1486">
                  <c:v>-1.9268077499999976</c:v>
                </c:pt>
                <c:pt idx="1487">
                  <c:v>-2.8277687812500023</c:v>
                </c:pt>
                <c:pt idx="1488">
                  <c:v>-3.9963420000000012</c:v>
                </c:pt>
                <c:pt idx="1489">
                  <c:v>-5.490703968750001</c:v>
                </c:pt>
                <c:pt idx="1490">
                  <c:v>-6.9532627499999933</c:v>
                </c:pt>
                <c:pt idx="1491">
                  <c:v>-8.4301717499999995</c:v>
                </c:pt>
                <c:pt idx="1492">
                  <c:v>-9.019694250000013</c:v>
                </c:pt>
                <c:pt idx="1493">
                  <c:v>-9.4416682499999887</c:v>
                </c:pt>
                <c:pt idx="1494">
                  <c:v>-9.3900850312500186</c:v>
                </c:pt>
                <c:pt idx="1495">
                  <c:v>-8.7858244687499774</c:v>
                </c:pt>
                <c:pt idx="1496">
                  <c:v>-8.2843425000000241</c:v>
                </c:pt>
                <c:pt idx="1497">
                  <c:v>-7.244921249999992</c:v>
                </c:pt>
                <c:pt idx="1498">
                  <c:v>-6.0193349999999688</c:v>
                </c:pt>
                <c:pt idx="1499">
                  <c:v>-4.6448167500000146</c:v>
                </c:pt>
                <c:pt idx="1500">
                  <c:v>-3.1585994999999807</c:v>
                </c:pt>
                <c:pt idx="1501">
                  <c:v>-3.2082435000000102</c:v>
                </c:pt>
                <c:pt idx="1502">
                  <c:v>-2.4387615000000271</c:v>
                </c:pt>
                <c:pt idx="1503">
                  <c:v>-2.8805155312499759</c:v>
                </c:pt>
                <c:pt idx="1504">
                  <c:v>-2.49926512500002</c:v>
                </c:pt>
                <c:pt idx="1505">
                  <c:v>-2.1040523437500132</c:v>
                </c:pt>
                <c:pt idx="1506">
                  <c:v>-2.1234445312499606</c:v>
                </c:pt>
                <c:pt idx="1507">
                  <c:v>-2.5737311250000379</c:v>
                </c:pt>
                <c:pt idx="1508">
                  <c:v>-3.0379800937499564</c:v>
                </c:pt>
                <c:pt idx="1509">
                  <c:v>-3.961823906250042</c:v>
                </c:pt>
                <c:pt idx="1510">
                  <c:v>-5.8335578437499906</c:v>
                </c:pt>
                <c:pt idx="1511">
                  <c:v>-7.8262990312499774</c:v>
                </c:pt>
                <c:pt idx="1512">
                  <c:v>-9.977280468750001</c:v>
                </c:pt>
                <c:pt idx="1513">
                  <c:v>-11.821477500000006</c:v>
                </c:pt>
                <c:pt idx="1514">
                  <c:v>-12.268273499999955</c:v>
                </c:pt>
                <c:pt idx="1515">
                  <c:v>-11.101251656250051</c:v>
                </c:pt>
                <c:pt idx="1516">
                  <c:v>-8.1389010937500377</c:v>
                </c:pt>
                <c:pt idx="1517">
                  <c:v>-6.6367822500000129</c:v>
                </c:pt>
                <c:pt idx="1518">
                  <c:v>-4.4865765000000195</c:v>
                </c:pt>
                <c:pt idx="1519">
                  <c:v>-3.9664780312499497</c:v>
                </c:pt>
                <c:pt idx="1520">
                  <c:v>-2.2836239999999877</c:v>
                </c:pt>
                <c:pt idx="1521">
                  <c:v>-1.7208627187499865</c:v>
                </c:pt>
                <c:pt idx="1522">
                  <c:v>0.57439659375003249</c:v>
                </c:pt>
                <c:pt idx="1523">
                  <c:v>2.289829499999978</c:v>
                </c:pt>
                <c:pt idx="1524">
                  <c:v>6.2330369062499695</c:v>
                </c:pt>
                <c:pt idx="1525">
                  <c:v>9.4482615937500647</c:v>
                </c:pt>
                <c:pt idx="1526">
                  <c:v>11.894392124999968</c:v>
                </c:pt>
                <c:pt idx="1527">
                  <c:v>12.54752099999995</c:v>
                </c:pt>
                <c:pt idx="1528">
                  <c:v>11.109396374999994</c:v>
                </c:pt>
                <c:pt idx="1529">
                  <c:v>8.8102586249999906</c:v>
                </c:pt>
                <c:pt idx="1530">
                  <c:v>6.206663531250082</c:v>
                </c:pt>
                <c:pt idx="1531">
                  <c:v>3.2877514687499763</c:v>
                </c:pt>
                <c:pt idx="1532">
                  <c:v>0.93237637499995185</c:v>
                </c:pt>
                <c:pt idx="1533">
                  <c:v>-1.8678554999999906</c:v>
                </c:pt>
                <c:pt idx="1534">
                  <c:v>-4.7239368749999526</c:v>
                </c:pt>
                <c:pt idx="1535">
                  <c:v>-8.6985596250000565</c:v>
                </c:pt>
                <c:pt idx="1536">
                  <c:v>-11.98902599999996</c:v>
                </c:pt>
                <c:pt idx="1537">
                  <c:v>-14.55189750000002</c:v>
                </c:pt>
                <c:pt idx="1538">
                  <c:v>-17.375399999999946</c:v>
                </c:pt>
                <c:pt idx="1539">
                  <c:v>-18.750306093750073</c:v>
                </c:pt>
                <c:pt idx="1540">
                  <c:v>-20.809756406249981</c:v>
                </c:pt>
                <c:pt idx="1541">
                  <c:v>-21.125073374999968</c:v>
                </c:pt>
                <c:pt idx="1542">
                  <c:v>-20.042601468750053</c:v>
                </c:pt>
                <c:pt idx="1543">
                  <c:v>-16.706369531250001</c:v>
                </c:pt>
                <c:pt idx="1544">
                  <c:v>-10.946501999999974</c:v>
                </c:pt>
                <c:pt idx="1545">
                  <c:v>-6.9424031250000002</c:v>
                </c:pt>
                <c:pt idx="1546">
                  <c:v>-4.202674874999933</c:v>
                </c:pt>
                <c:pt idx="1547">
                  <c:v>-2.8172970000000674</c:v>
                </c:pt>
                <c:pt idx="1548">
                  <c:v>-3.5390742187499478</c:v>
                </c:pt>
                <c:pt idx="1549">
                  <c:v>-3.5584664062500524</c:v>
                </c:pt>
                <c:pt idx="1550">
                  <c:v>-5.0144318437500042</c:v>
                </c:pt>
                <c:pt idx="1551">
                  <c:v>-5.0524405312500544</c:v>
                </c:pt>
                <c:pt idx="1552">
                  <c:v>-5.8207589999999563</c:v>
                </c:pt>
                <c:pt idx="1553">
                  <c:v>-5.1338877187499605</c:v>
                </c:pt>
                <c:pt idx="1554">
                  <c:v>-5.9138414999999975</c:v>
                </c:pt>
                <c:pt idx="1555">
                  <c:v>-6.7124117812499815</c:v>
                </c:pt>
                <c:pt idx="1556">
                  <c:v>-8.2893844687500522</c:v>
                </c:pt>
                <c:pt idx="1557">
                  <c:v>-9.1500097499999384</c:v>
                </c:pt>
                <c:pt idx="1558">
                  <c:v>-11.594588906250074</c:v>
                </c:pt>
                <c:pt idx="1559">
                  <c:v>-12.559931999999932</c:v>
                </c:pt>
                <c:pt idx="1560">
                  <c:v>-12.758507999999944</c:v>
                </c:pt>
                <c:pt idx="1561">
                  <c:v>-12.957084000000114</c:v>
                </c:pt>
                <c:pt idx="1562">
                  <c:v>-13.155659999999916</c:v>
                </c:pt>
                <c:pt idx="1563">
                  <c:v>-14.195469093750132</c:v>
                </c:pt>
                <c:pt idx="1564">
                  <c:v>-14.4196427812499</c:v>
                </c:pt>
                <c:pt idx="1565">
                  <c:v>-14.64381646875019</c:v>
                </c:pt>
                <c:pt idx="1566">
                  <c:v>-15.749558999999799</c:v>
                </c:pt>
                <c:pt idx="1567">
                  <c:v>-14.210595000000147</c:v>
                </c:pt>
                <c:pt idx="1568">
                  <c:v>-13.502780156249834</c:v>
                </c:pt>
                <c:pt idx="1569">
                  <c:v>-12.760059375000104</c:v>
                </c:pt>
                <c:pt idx="1570">
                  <c:v>-11.984759718749975</c:v>
                </c:pt>
                <c:pt idx="1571">
                  <c:v>-11.179208250000025</c:v>
                </c:pt>
                <c:pt idx="1572">
                  <c:v>-10.34573203124979</c:v>
                </c:pt>
                <c:pt idx="1573">
                  <c:v>-7.5831209999999505</c:v>
                </c:pt>
                <c:pt idx="1574">
                  <c:v>-5.7199196250002595</c:v>
                </c:pt>
                <c:pt idx="1575">
                  <c:v>-3.8287934999997608</c:v>
                </c:pt>
                <c:pt idx="1576">
                  <c:v>-0.95913759375036467</c:v>
                </c:pt>
                <c:pt idx="1577">
                  <c:v>0.95913759375036467</c:v>
                </c:pt>
                <c:pt idx="1578">
                  <c:v>2.872758656249824</c:v>
                </c:pt>
                <c:pt idx="1579">
                  <c:v>2.8657774687500672</c:v>
                </c:pt>
                <c:pt idx="1580">
                  <c:v>4.760782031249895</c:v>
                </c:pt>
                <c:pt idx="1581">
                  <c:v>3.7946632500000881</c:v>
                </c:pt>
                <c:pt idx="1582">
                  <c:v>5.6687242499999124</c:v>
                </c:pt>
                <c:pt idx="1583">
                  <c:v>6.5782178437499335</c:v>
                </c:pt>
                <c:pt idx="1584">
                  <c:v>7.4714219999999623</c:v>
                </c:pt>
                <c:pt idx="1585">
                  <c:v>8.3460096562502564</c:v>
                </c:pt>
                <c:pt idx="1586">
                  <c:v>9.1996537500000208</c:v>
                </c:pt>
                <c:pt idx="1587">
                  <c:v>9.1220849999998119</c:v>
                </c:pt>
                <c:pt idx="1588">
                  <c:v>8.1435552187499702</c:v>
                </c:pt>
                <c:pt idx="1589">
                  <c:v>6.2904377812500458</c:v>
                </c:pt>
                <c:pt idx="1590">
                  <c:v>5.3615519999999206</c:v>
                </c:pt>
                <c:pt idx="1591">
                  <c:v>3.5588542500001843</c:v>
                </c:pt>
                <c:pt idx="1592">
                  <c:v>3.5464432499999416</c:v>
                </c:pt>
                <c:pt idx="1593">
                  <c:v>1.7685674999999581</c:v>
                </c:pt>
                <c:pt idx="1594">
                  <c:v>1.7654647500000544</c:v>
                </c:pt>
                <c:pt idx="1595">
                  <c:v>3.5216212499999791</c:v>
                </c:pt>
                <c:pt idx="1596">
                  <c:v>3.5092102499999456</c:v>
                </c:pt>
                <c:pt idx="1597">
                  <c:v>6.1112539687499297</c:v>
                </c:pt>
                <c:pt idx="1598">
                  <c:v>6.9377489999999877</c:v>
                </c:pt>
                <c:pt idx="1599">
                  <c:v>7.7456275312501015</c:v>
                </c:pt>
                <c:pt idx="1600">
                  <c:v>8.5325625000000525</c:v>
                </c:pt>
                <c:pt idx="1601">
                  <c:v>8.4549937499998968</c:v>
                </c:pt>
                <c:pt idx="1602">
                  <c:v>6.7081454999999961</c:v>
                </c:pt>
                <c:pt idx="1603">
                  <c:v>4.9985302500001447</c:v>
                </c:pt>
                <c:pt idx="1604">
                  <c:v>4.1441104687500108</c:v>
                </c:pt>
                <c:pt idx="1605">
                  <c:v>1.6522143749998535</c:v>
                </c:pt>
                <c:pt idx="1606">
                  <c:v>1.6491116250000546</c:v>
                </c:pt>
                <c:pt idx="1607">
                  <c:v>0</c:v>
                </c:pt>
                <c:pt idx="1608">
                  <c:v>0</c:v>
                </c:pt>
                <c:pt idx="1609">
                  <c:v>-1.6491116250000546</c:v>
                </c:pt>
                <c:pt idx="1610">
                  <c:v>-0.82571934374995182</c:v>
                </c:pt>
                <c:pt idx="1611">
                  <c:v>-2.4818121562499202</c:v>
                </c:pt>
                <c:pt idx="1612">
                  <c:v>-3.3199425000000629</c:v>
                </c:pt>
                <c:pt idx="1613">
                  <c:v>-5.0031843749999476</c:v>
                </c:pt>
                <c:pt idx="1614">
                  <c:v>-5.8723422187501217</c:v>
                </c:pt>
                <c:pt idx="1615">
                  <c:v>-7.6060037812499859</c:v>
                </c:pt>
                <c:pt idx="1616">
                  <c:v>-9.3815524687499625</c:v>
                </c:pt>
                <c:pt idx="1617">
                  <c:v>-10.341465749999964</c:v>
                </c:pt>
                <c:pt idx="1618">
                  <c:v>-11.329303781250038</c:v>
                </c:pt>
                <c:pt idx="1619">
                  <c:v>-9.6887247187499543</c:v>
                </c:pt>
                <c:pt idx="1620">
                  <c:v>-8.8893787500000219</c:v>
                </c:pt>
                <c:pt idx="1621">
                  <c:v>-7.1673524999999794</c:v>
                </c:pt>
                <c:pt idx="1622">
                  <c:v>-5.4080932499999417</c:v>
                </c:pt>
                <c:pt idx="1623">
                  <c:v>-1.8089032500000672</c:v>
                </c:pt>
                <c:pt idx="1624">
                  <c:v>0.90483946875011312</c:v>
                </c:pt>
                <c:pt idx="1625">
                  <c:v>3.6116009999998031</c:v>
                </c:pt>
                <c:pt idx="1626">
                  <c:v>8.9747043750000426</c:v>
                </c:pt>
                <c:pt idx="1627">
                  <c:v>12.434270624999959</c:v>
                </c:pt>
                <c:pt idx="1628">
                  <c:v>15.763521375000046</c:v>
                </c:pt>
                <c:pt idx="1629">
                  <c:v>16.366618406250026</c:v>
                </c:pt>
                <c:pt idx="1630">
                  <c:v>15.246913500000014</c:v>
                </c:pt>
                <c:pt idx="1631">
                  <c:v>10.855358718750015</c:v>
                </c:pt>
                <c:pt idx="1632">
                  <c:v>7.438455281250004</c:v>
                </c:pt>
                <c:pt idx="1633">
                  <c:v>2.4655227187500337</c:v>
                </c:pt>
                <c:pt idx="1634">
                  <c:v>0.8202895312498848</c:v>
                </c:pt>
                <c:pt idx="1635">
                  <c:v>0</c:v>
                </c:pt>
                <c:pt idx="1636">
                  <c:v>0.81951384375009217</c:v>
                </c:pt>
                <c:pt idx="1637">
                  <c:v>2.4538874062499501</c:v>
                </c:pt>
                <c:pt idx="1638">
                  <c:v>3.2609902499999563</c:v>
                </c:pt>
                <c:pt idx="1639">
                  <c:v>4.0587848437500416</c:v>
                </c:pt>
                <c:pt idx="1640">
                  <c:v>3.2330654999999857</c:v>
                </c:pt>
                <c:pt idx="1641">
                  <c:v>1.6118786250000063</c:v>
                </c:pt>
                <c:pt idx="1642">
                  <c:v>-0.80555146874994976</c:v>
                </c:pt>
                <c:pt idx="1643">
                  <c:v>-4.0393926562500422</c:v>
                </c:pt>
                <c:pt idx="1644">
                  <c:v>-5.6877285937499904</c:v>
                </c:pt>
                <c:pt idx="1645">
                  <c:v>-8.1912599999999678</c:v>
                </c:pt>
                <c:pt idx="1646">
                  <c:v>-9.0999779062500394</c:v>
                </c:pt>
                <c:pt idx="1647">
                  <c:v>-10.87552659375007</c:v>
                </c:pt>
                <c:pt idx="1648">
                  <c:v>-11.858710499999976</c:v>
                </c:pt>
                <c:pt idx="1649">
                  <c:v>-12.010745249999914</c:v>
                </c:pt>
                <c:pt idx="1650">
                  <c:v>-12.162780000000062</c:v>
                </c:pt>
                <c:pt idx="1651">
                  <c:v>-10.546247249999992</c:v>
                </c:pt>
                <c:pt idx="1652">
                  <c:v>-9.7655177812500042</c:v>
                </c:pt>
                <c:pt idx="1653">
                  <c:v>-8.9591906250000015</c:v>
                </c:pt>
                <c:pt idx="1654">
                  <c:v>-7.2232019999999206</c:v>
                </c:pt>
                <c:pt idx="1655">
                  <c:v>-7.2728459999999497</c:v>
                </c:pt>
                <c:pt idx="1656">
                  <c:v>-7.3224900000001893</c:v>
                </c:pt>
                <c:pt idx="1657">
                  <c:v>-7.3721340000001137</c:v>
                </c:pt>
                <c:pt idx="1658">
                  <c:v>-7.4217779999999332</c:v>
                </c:pt>
                <c:pt idx="1659">
                  <c:v>-7.4714219999999623</c:v>
                </c:pt>
                <c:pt idx="1660">
                  <c:v>-7.5210659999999914</c:v>
                </c:pt>
                <c:pt idx="1661">
                  <c:v>-6.6216563437499456</c:v>
                </c:pt>
                <c:pt idx="1662">
                  <c:v>-7.6141484999999296</c:v>
                </c:pt>
                <c:pt idx="1663">
                  <c:v>-6.7031035312500089</c:v>
                </c:pt>
                <c:pt idx="1664">
                  <c:v>-5.7757691250002017</c:v>
                </c:pt>
                <c:pt idx="1665">
                  <c:v>-5.8036938749998583</c:v>
                </c:pt>
                <c:pt idx="1666">
                  <c:v>-3.8846430000001213</c:v>
                </c:pt>
                <c:pt idx="1667">
                  <c:v>-3.897053999999736</c:v>
                </c:pt>
                <c:pt idx="1668">
                  <c:v>-2.9309352187501387</c:v>
                </c:pt>
                <c:pt idx="1669">
                  <c:v>-2.9379164062501051</c:v>
                </c:pt>
                <c:pt idx="1670">
                  <c:v>-1.9624893749998535</c:v>
                </c:pt>
                <c:pt idx="1671">
                  <c:v>-0.98240821875000839</c:v>
                </c:pt>
                <c:pt idx="1672">
                  <c:v>-0.98318390624995811</c:v>
                </c:pt>
                <c:pt idx="1673">
                  <c:v>-0.98395959375011743</c:v>
                </c:pt>
                <c:pt idx="1674">
                  <c:v>0</c:v>
                </c:pt>
                <c:pt idx="1675">
                  <c:v>0</c:v>
                </c:pt>
                <c:pt idx="1676">
                  <c:v>0.98395959375011743</c:v>
                </c:pt>
                <c:pt idx="1677">
                  <c:v>1.9655921249999664</c:v>
                </c:pt>
                <c:pt idx="1678">
                  <c:v>2.9425705312501171</c:v>
                </c:pt>
                <c:pt idx="1679">
                  <c:v>2.9355893437498368</c:v>
                </c:pt>
                <c:pt idx="1680">
                  <c:v>2.9286081562500801</c:v>
                </c:pt>
                <c:pt idx="1681">
                  <c:v>0.97465134374998741</c:v>
                </c:pt>
                <c:pt idx="1682">
                  <c:v>0</c:v>
                </c:pt>
                <c:pt idx="1683">
                  <c:v>-1.9500783749999246</c:v>
                </c:pt>
                <c:pt idx="1684">
                  <c:v>-3.9094650000001887</c:v>
                </c:pt>
                <c:pt idx="1685">
                  <c:v>-3.9218759999999078</c:v>
                </c:pt>
                <c:pt idx="1686">
                  <c:v>-3.9342870000000461</c:v>
                </c:pt>
                <c:pt idx="1687">
                  <c:v>-3.9466980000001843</c:v>
                </c:pt>
                <c:pt idx="1688">
                  <c:v>-1.9780031249997905</c:v>
                </c:pt>
                <c:pt idx="1689">
                  <c:v>-1.9811058750000083</c:v>
                </c:pt>
                <c:pt idx="1690">
                  <c:v>-0.9917164687500335</c:v>
                </c:pt>
                <c:pt idx="1691">
                  <c:v>-0.99249215625008802</c:v>
                </c:pt>
                <c:pt idx="1692">
                  <c:v>-0.99326784374972343</c:v>
                </c:pt>
                <c:pt idx="1693">
                  <c:v>-0.99404353124998746</c:v>
                </c:pt>
                <c:pt idx="1694">
                  <c:v>-0.99481921875025148</c:v>
                </c:pt>
                <c:pt idx="1695">
                  <c:v>-0.99559490624978209</c:v>
                </c:pt>
                <c:pt idx="1696">
                  <c:v>-0.99637059375004622</c:v>
                </c:pt>
                <c:pt idx="1697">
                  <c:v>-0.99714628124999583</c:v>
                </c:pt>
                <c:pt idx="1698">
                  <c:v>0</c:v>
                </c:pt>
                <c:pt idx="1699">
                  <c:v>0.99714628124999583</c:v>
                </c:pt>
                <c:pt idx="1700">
                  <c:v>1.9919654999998282</c:v>
                </c:pt>
                <c:pt idx="1701">
                  <c:v>1.9888627500002389</c:v>
                </c:pt>
                <c:pt idx="1702">
                  <c:v>1.9857599999998115</c:v>
                </c:pt>
                <c:pt idx="1703">
                  <c:v>2.9728223437500421</c:v>
                </c:pt>
                <c:pt idx="1704">
                  <c:v>1.9780031249997905</c:v>
                </c:pt>
                <c:pt idx="1705">
                  <c:v>1.9749003750000964</c:v>
                </c:pt>
                <c:pt idx="1706">
                  <c:v>1.9717976250000881</c:v>
                </c:pt>
                <c:pt idx="1707">
                  <c:v>0.98473528124996235</c:v>
                </c:pt>
                <c:pt idx="1708">
                  <c:v>0.98395959375011743</c:v>
                </c:pt>
                <c:pt idx="1709">
                  <c:v>0.98318390624995811</c:v>
                </c:pt>
                <c:pt idx="1710">
                  <c:v>-0.98318390624995811</c:v>
                </c:pt>
                <c:pt idx="1711">
                  <c:v>-0.98395959375011743</c:v>
                </c:pt>
                <c:pt idx="1712">
                  <c:v>-1.9702462499997695</c:v>
                </c:pt>
                <c:pt idx="1713">
                  <c:v>-2.9611870312503776</c:v>
                </c:pt>
                <c:pt idx="1714">
                  <c:v>-2.9681682187497147</c:v>
                </c:pt>
                <c:pt idx="1715">
                  <c:v>-3.9684172499999288</c:v>
                </c:pt>
                <c:pt idx="1716">
                  <c:v>-3.9808282500000671</c:v>
                </c:pt>
                <c:pt idx="1717">
                  <c:v>-4.9934882812502099</c:v>
                </c:pt>
                <c:pt idx="1718">
                  <c:v>-5.0128804687497901</c:v>
                </c:pt>
                <c:pt idx="1719">
                  <c:v>-6.0410542499999744</c:v>
                </c:pt>
                <c:pt idx="1720">
                  <c:v>-5.0555432812501673</c:v>
                </c:pt>
                <c:pt idx="1721">
                  <c:v>-4.0583969999998573</c:v>
                </c:pt>
                <c:pt idx="1722">
                  <c:v>-2.0338526250000459</c:v>
                </c:pt>
                <c:pt idx="1723">
                  <c:v>-1.0180898437501049</c:v>
                </c:pt>
                <c:pt idx="1724">
                  <c:v>1.0180898437501049</c:v>
                </c:pt>
                <c:pt idx="1725">
                  <c:v>5.0788139062501259</c:v>
                </c:pt>
                <c:pt idx="1726">
                  <c:v>9.0929967187498111</c:v>
                </c:pt>
                <c:pt idx="1727">
                  <c:v>14.019775875000155</c:v>
                </c:pt>
                <c:pt idx="1728">
                  <c:v>18.783660656249953</c:v>
                </c:pt>
                <c:pt idx="1729">
                  <c:v>23.326474499999943</c:v>
                </c:pt>
                <c:pt idx="1730">
                  <c:v>23.823302343749894</c:v>
                </c:pt>
                <c:pt idx="1731">
                  <c:v>24.261953624999954</c:v>
                </c:pt>
                <c:pt idx="1732">
                  <c:v>22.83430078125021</c:v>
                </c:pt>
                <c:pt idx="1733">
                  <c:v>21.464824499999942</c:v>
                </c:pt>
                <c:pt idx="1734">
                  <c:v>20.151197718750034</c:v>
                </c:pt>
                <c:pt idx="1735">
                  <c:v>19.740859031249972</c:v>
                </c:pt>
                <c:pt idx="1736">
                  <c:v>20.161669500000038</c:v>
                </c:pt>
                <c:pt idx="1737">
                  <c:v>18.902340843749908</c:v>
                </c:pt>
                <c:pt idx="1738">
                  <c:v>18.492002156250059</c:v>
                </c:pt>
                <c:pt idx="1739">
                  <c:v>16.525634343749932</c:v>
                </c:pt>
                <c:pt idx="1740">
                  <c:v>13.892563125000127</c:v>
                </c:pt>
                <c:pt idx="1741">
                  <c:v>10.631572874999909</c:v>
                </c:pt>
                <c:pt idx="1742">
                  <c:v>9.7360416562499772</c:v>
                </c:pt>
                <c:pt idx="1743">
                  <c:v>8.1357983437500536</c:v>
                </c:pt>
                <c:pt idx="1744">
                  <c:v>7.3147331249999583</c:v>
                </c:pt>
                <c:pt idx="1745">
                  <c:v>7.2371643750000629</c:v>
                </c:pt>
                <c:pt idx="1746">
                  <c:v>7.1595956249999064</c:v>
                </c:pt>
                <c:pt idx="1747">
                  <c:v>5.6718270000000253</c:v>
                </c:pt>
                <c:pt idx="1748">
                  <c:v>5.6221829999999438</c:v>
                </c:pt>
                <c:pt idx="1749">
                  <c:v>4.184058375000145</c:v>
                </c:pt>
                <c:pt idx="1750">
                  <c:v>3.4653839062500107</c:v>
                </c:pt>
                <c:pt idx="1751">
                  <c:v>3.4459917187500104</c:v>
                </c:pt>
                <c:pt idx="1752">
                  <c:v>3.4265995312499058</c:v>
                </c:pt>
                <c:pt idx="1753">
                  <c:v>3.4072073437500108</c:v>
                </c:pt>
                <c:pt idx="1754">
                  <c:v>3.3878151562500105</c:v>
                </c:pt>
                <c:pt idx="1755">
                  <c:v>3.3684229687500107</c:v>
                </c:pt>
                <c:pt idx="1756">
                  <c:v>3.3490307812500104</c:v>
                </c:pt>
                <c:pt idx="1757">
                  <c:v>3.9932392499999438</c:v>
                </c:pt>
                <c:pt idx="1758">
                  <c:v>3.3063679687500001</c:v>
                </c:pt>
                <c:pt idx="1759">
                  <c:v>3.9420438749999627</c:v>
                </c:pt>
                <c:pt idx="1760">
                  <c:v>3.9141191250000964</c:v>
                </c:pt>
                <c:pt idx="1761">
                  <c:v>3.8861943749999686</c:v>
                </c:pt>
                <c:pt idx="1762">
                  <c:v>3.8582696249999979</c:v>
                </c:pt>
                <c:pt idx="1763">
                  <c:v>3.8303448749999225</c:v>
                </c:pt>
                <c:pt idx="1764">
                  <c:v>4.4334419062500592</c:v>
                </c:pt>
                <c:pt idx="1765">
                  <c:v>5.6442900937499241</c:v>
                </c:pt>
                <c:pt idx="1766">
                  <c:v>8.0419401562501154</c:v>
                </c:pt>
                <c:pt idx="1767">
                  <c:v>10.318582968749954</c:v>
                </c:pt>
                <c:pt idx="1768">
                  <c:v>13.603619531250001</c:v>
                </c:pt>
                <c:pt idx="1769">
                  <c:v>16.007087250000023</c:v>
                </c:pt>
                <c:pt idx="1770">
                  <c:v>17.549153999999998</c:v>
                </c:pt>
                <c:pt idx="1771">
                  <c:v>16.754849999999948</c:v>
                </c:pt>
                <c:pt idx="1772">
                  <c:v>15.960546000000003</c:v>
                </c:pt>
                <c:pt idx="1773">
                  <c:v>14.241622500000046</c:v>
                </c:pt>
                <c:pt idx="1774">
                  <c:v>12.220568718750009</c:v>
                </c:pt>
                <c:pt idx="1775">
                  <c:v>10.38800699999997</c:v>
                </c:pt>
                <c:pt idx="1776">
                  <c:v>9.941211000000008</c:v>
                </c:pt>
                <c:pt idx="1777">
                  <c:v>9.8803195312500005</c:v>
                </c:pt>
                <c:pt idx="1778">
                  <c:v>10.853807343750024</c:v>
                </c:pt>
                <c:pt idx="1779">
                  <c:v>11.557355906249986</c:v>
                </c:pt>
                <c:pt idx="1780">
                  <c:v>11.64462075</c:v>
                </c:pt>
                <c:pt idx="1781">
                  <c:v>10.357367343749992</c:v>
                </c:pt>
                <c:pt idx="1782">
                  <c:v>8.6380559999999846</c:v>
                </c:pt>
                <c:pt idx="1783">
                  <c:v>6.6705246562500191</c:v>
                </c:pt>
                <c:pt idx="1784">
                  <c:v>5.0171467499999993</c:v>
                </c:pt>
                <c:pt idx="1785">
                  <c:v>4.2352537499999956</c:v>
                </c:pt>
                <c:pt idx="1786">
                  <c:v>3.7360988437500087</c:v>
                </c:pt>
                <c:pt idx="1787">
                  <c:v>3.4560756562499919</c:v>
                </c:pt>
                <c:pt idx="1788">
                  <c:v>3.3354562499999969</c:v>
                </c:pt>
                <c:pt idx="1789">
                  <c:v>3.4521972187500047</c:v>
                </c:pt>
                <c:pt idx="1790">
                  <c:v>3.5289902812500009</c:v>
                </c:pt>
                <c:pt idx="1791">
                  <c:v>3.4502579999999976</c:v>
                </c:pt>
                <c:pt idx="1792">
                  <c:v>2.9320987500000015</c:v>
                </c:pt>
                <c:pt idx="1793">
                  <c:v>1.8868598437499993</c:v>
                </c:pt>
                <c:pt idx="1794">
                  <c:v>1.0487294999999999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 </c15:sqref>
                        </c15:formulaRef>
                      </c:ext>
                    </c:extLst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8D59-4BA9-A9EE-089004A23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2153487"/>
        <c:axId val="362153071"/>
      </c:scatterChart>
      <c:valAx>
        <c:axId val="36215307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153487"/>
        <c:crosses val="max"/>
        <c:crossBetween val="midCat"/>
      </c:valAx>
      <c:valAx>
        <c:axId val="362153487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153071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7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7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7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678315</xdr:colOff>
      <xdr:row>41</xdr:row>
      <xdr:rowOff>85044</xdr:rowOff>
    </xdr:from>
    <xdr:to>
      <xdr:col>70</xdr:col>
      <xdr:colOff>30617</xdr:colOff>
      <xdr:row>58</xdr:row>
      <xdr:rowOff>139473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3F320F4-8C4F-E59B-4D64-1EBFB91C33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63</xdr:col>
      <xdr:colOff>285750</xdr:colOff>
      <xdr:row>61</xdr:row>
      <xdr:rowOff>166688</xdr:rowOff>
    </xdr:from>
    <xdr:to>
      <xdr:col>70</xdr:col>
      <xdr:colOff>400052</xdr:colOff>
      <xdr:row>79</xdr:row>
      <xdr:rowOff>30617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C65F7D1-DECD-4F25-9AAD-A966C096A8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63</xdr:col>
      <xdr:colOff>210909</xdr:colOff>
      <xdr:row>82</xdr:row>
      <xdr:rowOff>183695</xdr:rowOff>
    </xdr:from>
    <xdr:to>
      <xdr:col>70</xdr:col>
      <xdr:colOff>639830</xdr:colOff>
      <xdr:row>100</xdr:row>
      <xdr:rowOff>47624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FAAFC27C-9B4C-4C7D-92E3-6B1207A174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64</xdr:col>
      <xdr:colOff>23131</xdr:colOff>
      <xdr:row>133</xdr:row>
      <xdr:rowOff>38100</xdr:rowOff>
    </xdr:from>
    <xdr:to>
      <xdr:col>70</xdr:col>
      <xdr:colOff>457200</xdr:colOff>
      <xdr:row>149</xdr:row>
      <xdr:rowOff>459921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397E7FDA-F367-463B-37CC-F1A42DC80C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71</xdr:col>
      <xdr:colOff>88446</xdr:colOff>
      <xdr:row>134</xdr:row>
      <xdr:rowOff>97971</xdr:rowOff>
    </xdr:from>
    <xdr:to>
      <xdr:col>78</xdr:col>
      <xdr:colOff>68036</xdr:colOff>
      <xdr:row>149</xdr:row>
      <xdr:rowOff>530679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7E26B68-A263-184A-976D-C7035BED7F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495300</xdr:colOff>
      <xdr:row>177</xdr:row>
      <xdr:rowOff>0</xdr:rowOff>
    </xdr:from>
    <xdr:to>
      <xdr:col>73</xdr:col>
      <xdr:colOff>270783</xdr:colOff>
      <xdr:row>195</xdr:row>
      <xdr:rowOff>24493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9826935E-0BC4-496D-BDA0-496E2D5339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252413</xdr:colOff>
      <xdr:row>132</xdr:row>
      <xdr:rowOff>104775</xdr:rowOff>
    </xdr:from>
    <xdr:to>
      <xdr:col>86</xdr:col>
      <xdr:colOff>508747</xdr:colOff>
      <xdr:row>149</xdr:row>
      <xdr:rowOff>159204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4244EA4D-20E0-4BDE-A3C0-4A62A30C6C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63</xdr:col>
      <xdr:colOff>495300</xdr:colOff>
      <xdr:row>149</xdr:row>
      <xdr:rowOff>800100</xdr:rowOff>
    </xdr:from>
    <xdr:to>
      <xdr:col>70</xdr:col>
      <xdr:colOff>751634</xdr:colOff>
      <xdr:row>166</xdr:row>
      <xdr:rowOff>130629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7A774EBE-4C15-4C55-9D18-426BCCC567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71</xdr:col>
      <xdr:colOff>647700</xdr:colOff>
      <xdr:row>149</xdr:row>
      <xdr:rowOff>723900</xdr:rowOff>
    </xdr:from>
    <xdr:to>
      <xdr:col>79</xdr:col>
      <xdr:colOff>332534</xdr:colOff>
      <xdr:row>167</xdr:row>
      <xdr:rowOff>16329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8101C8BA-14C7-4596-9E56-F160901E38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63</xdr:col>
      <xdr:colOff>614363</xdr:colOff>
      <xdr:row>107</xdr:row>
      <xdr:rowOff>133350</xdr:rowOff>
    </xdr:from>
    <xdr:to>
      <xdr:col>71</xdr:col>
      <xdr:colOff>281284</xdr:colOff>
      <xdr:row>124</xdr:row>
      <xdr:rowOff>187779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1C1EA773-940E-45D6-AA90-563B00303B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80</xdr:col>
      <xdr:colOff>76200</xdr:colOff>
      <xdr:row>149</xdr:row>
      <xdr:rowOff>647700</xdr:rowOff>
    </xdr:from>
    <xdr:to>
      <xdr:col>87</xdr:col>
      <xdr:colOff>332534</xdr:colOff>
      <xdr:row>165</xdr:row>
      <xdr:rowOff>168729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C58B4DD5-59C0-44B7-8091-8D18081B6B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74</xdr:col>
      <xdr:colOff>0</xdr:colOff>
      <xdr:row>112</xdr:row>
      <xdr:rowOff>0</xdr:rowOff>
    </xdr:from>
    <xdr:to>
      <xdr:col>81</xdr:col>
      <xdr:colOff>256334</xdr:colOff>
      <xdr:row>129</xdr:row>
      <xdr:rowOff>54429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A7D58B76-14DF-42BC-8555-0170CC260D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62</xdr:col>
      <xdr:colOff>345139</xdr:colOff>
      <xdr:row>26</xdr:row>
      <xdr:rowOff>8685</xdr:rowOff>
    </xdr:from>
    <xdr:to>
      <xdr:col>68</xdr:col>
      <xdr:colOff>345139</xdr:colOff>
      <xdr:row>40</xdr:row>
      <xdr:rowOff>91889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351E7538-9F8E-4868-7D5C-9E28B7737F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62</xdr:col>
      <xdr:colOff>273869</xdr:colOff>
      <xdr:row>5</xdr:row>
      <xdr:rowOff>458770</xdr:rowOff>
    </xdr:from>
    <xdr:to>
      <xdr:col>68</xdr:col>
      <xdr:colOff>273869</xdr:colOff>
      <xdr:row>17</xdr:row>
      <xdr:rowOff>86615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C5C2A2C3-A93B-9CEF-7CA8-F204FE74D1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3679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46A634-4790-4AEA-8910-13947BD93404}" name="Table134" displayName="Table134" ref="BP19:BU25" totalsRowShown="0">
  <autoFilter ref="BP19:BU25" xr:uid="{5546A634-4790-4AEA-8910-13947BD93404}"/>
  <tableColumns count="6">
    <tableColumn id="1" xr3:uid="{6FD39614-F2DC-4776-BE8C-92DFDED4F0C6}" name="."/>
    <tableColumn id="2" xr3:uid="{1EC0F144-3BD5-439A-8977-FA222A475538}" name="Energy storage_x000a_ requirements"/>
    <tableColumn id="3" xr3:uid="{FD7DE24E-4FC9-409D-9227-572677AD3616}" name="Possible KERS_x000a_ power input "/>
    <tableColumn id="7" xr3:uid="{37CF05C7-4C98-4FB6-AA32-6FBFC45014E1}" name="W/h Energy Requirements "/>
    <tableColumn id="4" xr3:uid="{7B8B9867-21E4-4B2C-B3D2-E75C2E535AD3}" name="Column1" dataDxfId="30">
      <calculatedColumnFormula>Table134[[#This Row],[Possible KERS
 power input ]]/3600000</calculatedColumnFormula>
    </tableColumn>
    <tableColumn id="5" xr3:uid="{14C64340-968C-4C0D-98A3-04A6481D6D19}" name="Column2" dataDxfId="29">
      <calculatedColumnFormula>Table134[[#This Row],[Possible KERS
 power input ]]*(60*60)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51737E-0D57-4A42-93EB-5138F3F08955}" name="Table1342" displayName="Table1342" ref="CS150:CX156" totalsRowShown="0">
  <autoFilter ref="CS150:CX156" xr:uid="{6A51737E-0D57-4A42-93EB-5138F3F08955}"/>
  <tableColumns count="6">
    <tableColumn id="1" xr3:uid="{6DC9F13F-DC38-48C2-986D-1368BD86C180}" name="."/>
    <tableColumn id="2" xr3:uid="{D67B8C19-F482-411F-938D-2BABFBDFAA96}" name="Energy storage_x000a_ requirements"/>
    <tableColumn id="3" xr3:uid="{67EE5F75-45CE-481E-A7FC-3261288A16E3}" name="Possible KERS_x000a_ power input "/>
    <tableColumn id="7" xr3:uid="{70297893-D245-46C4-B360-4AA6131F057A}" name="W/h Energy Requirements "/>
    <tableColumn id="4" xr3:uid="{A5717866-9E3C-4994-B04A-1A3BFB15F0C0}" name="Column1" dataDxfId="28">
      <calculatedColumnFormula>Table1342[[#This Row],[Possible KERS
 power input ]]/3600000</calculatedColumnFormula>
    </tableColumn>
    <tableColumn id="5" xr3:uid="{5CCC3CB9-2C38-4D33-ABC8-BE9E177548A8}" name="Column2" dataDxfId="27">
      <calculatedColumnFormula>Table1342[[#This Row],[Possible KERS
 power input ]]*(60*60)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34EC34-B3C8-44D1-A3E5-1F8E551C7EEE}" name="Table2" displayName="Table2" ref="DC202:DF204" totalsRowShown="0">
  <autoFilter ref="DC202:DF204" xr:uid="{AD34EC34-B3C8-44D1-A3E5-1F8E551C7EEE}">
    <filterColumn colId="0" hiddenButton="1"/>
    <filterColumn colId="1" hiddenButton="1"/>
    <filterColumn colId="2" hiddenButton="1"/>
    <filterColumn colId="3" hiddenButton="1"/>
  </autoFilter>
  <tableColumns count="4">
    <tableColumn id="1" xr3:uid="{9A4E89B2-C5C1-4114-86C6-158F27D65E23}" name="Storage Req (Kw/h)">
      <calculatedColumnFormula>0.464565496-0.440771242</calculatedColumnFormula>
    </tableColumn>
    <tableColumn id="2" xr3:uid="{74C15AC4-3465-4725-A3E7-A66FEFEB8922}" name="Time(s)">
      <calculatedColumnFormula>1026-958</calculatedColumnFormula>
    </tableColumn>
    <tableColumn id="3" xr3:uid="{5AC0AC00-9127-47AF-B985-4046513386B6}" name="Time (Hrs)">
      <calculatedColumnFormula>DD203/60/60</calculatedColumnFormula>
    </tableColumn>
    <tableColumn id="4" xr3:uid="{9813125E-9D73-4F66-A47A-A4B3598A6B99}" name="Storage Req (Kw)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F33627-7C78-4213-A24A-CFCE82DA490F}" name="Table4" displayName="Table4" ref="AL7:BJ1809" totalsRowShown="0" headerRowDxfId="10" dataDxfId="11">
  <autoFilter ref="AL7:BJ1809" xr:uid="{ACF33627-7C78-4213-A24A-CFCE82DA490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</autoFilter>
  <tableColumns count="25">
    <tableColumn id="1" xr3:uid="{EA5C8322-A89D-4382-8258-4AADC2602635}" name="equivalent mass" dataDxfId="26">
      <calculatedColumnFormula>0.5*1116.99*(T8*T8)</calculatedColumnFormula>
    </tableColumn>
    <tableColumn id="2" xr3:uid="{FD637DB4-3228-4EB2-BBB5-BF22DC911DA1}" name="Diff" dataDxfId="25">
      <calculatedColumnFormula>$U8-$U9</calculatedColumnFormula>
    </tableColumn>
    <tableColumn id="3" xr3:uid="{0B487702-4BC4-45AE-99EC-C9E1175CF563}" name="J difference" dataDxfId="24">
      <calculatedColumnFormula>SUM($AM$1718:$AM$1731)+$AN$1717</calculatedColumnFormula>
    </tableColumn>
    <tableColumn id="4" xr3:uid="{C5BF0C8B-4EC0-483E-85B7-C5139AA00BA0}" name="kw/h Acce" dataDxfId="23"/>
    <tableColumn id="5" xr3:uid="{F0AFDE77-DE7B-45A3-9E42-29654632D100}" name="Braking Joules" dataDxfId="22"/>
    <tableColumn id="6" xr3:uid="{ADF96876-2CD2-4ED2-80DB-BDF587E195FA}" name="kw/h braking " dataDxfId="21"/>
    <tableColumn id="7" xr3:uid="{3B2E7C92-5F5F-4FB3-AD4A-5D67A1C8D51D}" name="kw BRAKE" dataDxfId="20"/>
    <tableColumn id="8" xr3:uid="{97F14228-6FF6-495F-BC3E-637D468190CD}" name="new force" dataDxfId="9"/>
    <tableColumn id="9" xr3:uid="{B92E1ED7-A2AF-46FD-9095-4E0AAD31B423}" name="Power( Resistance)" dataDxfId="8">
      <calculatedColumnFormula>T8*$AS$8*0.38*0.01</calculatedColumnFormula>
    </tableColumn>
    <tableColumn id="10" xr3:uid="{44D45EF8-3B60-43AC-BC3A-3B499661EF03}" name="Kw" dataDxfId="7">
      <calculatedColumnFormula>AT8/1000</calculatedColumnFormula>
    </tableColumn>
    <tableColumn id="11" xr3:uid="{64847C36-B1EA-446E-A7FD-18FF0970730F}" name="Kw/h" dataDxfId="5">
      <calculatedColumnFormula>0.000000277778*AT8</calculatedColumnFormula>
    </tableColumn>
    <tableColumn id="12" xr3:uid="{15BE7BB1-0FC3-476F-94F0-F8F7FA026087}" name="Brake energy_x000a_KERS sytem can recover (old)" dataDxfId="6"/>
    <tableColumn id="13" xr3:uid="{01BF228F-A007-40F6-AAE9-AF972E78BAEC}" name="Rolling resistnace J" dataDxfId="19"/>
    <tableColumn id="14" xr3:uid="{07D4A34D-9AD3-4640-ADE4-886DF3ED8A83}" name="Kw RR" dataDxfId="12">
      <calculatedColumnFormula>AX8/1000</calculatedColumnFormula>
    </tableColumn>
    <tableColumn id="15" xr3:uid="{AC7E8DEB-9838-4D85-A525-268368FA1B44}" name="kw/h rr" dataDxfId="18"/>
    <tableColumn id="16" xr3:uid="{3E4DC431-C25F-4972-996B-AD50B12FA68F}" name="Air ressitnce J" dataDxfId="17"/>
    <tableColumn id="17" xr3:uid="{D61C8365-23B7-46F3-866B-9E5896DAFE3D}" name="Kw/h Ar" dataDxfId="16"/>
    <tableColumn id="18" xr3:uid="{AA19CE0C-B708-4E9E-8779-A69B856E01C4}" name="total" dataDxfId="15"/>
    <tableColumn id="19" xr3:uid="{4538DA33-6661-4FDF-8472-6FE1806AB7A3}" name="Mph" dataDxfId="14">
      <calculatedColumnFormula>T8*2.23694</calculatedColumnFormula>
    </tableColumn>
    <tableColumn id="20" xr3:uid="{D9EF5AC8-A4F0-4FC3-A447-5ACDD8DDADE3}" name="New Acce force" dataDxfId="13"/>
    <tableColumn id="21" xr3:uid="{E00C4121-67FF-4FAD-8FBA-A2415A615606}" name="New braking force" dataDxfId="4"/>
    <tableColumn id="22" xr3:uid="{39675996-B27E-467F-A616-9A1D62672B67}" name="KERS RECOVERED" dataDxfId="3"/>
    <tableColumn id="23" xr3:uid="{80C83F9E-D0A9-477B-8891-81E65E30B7E8}" name="KERS recovered New" dataDxfId="2"/>
    <tableColumn id="24" xr3:uid="{E27432B8-C35A-4F6A-BEAE-C7B901AAA212}" name="Joules" dataDxfId="1"/>
    <tableColumn id="25" xr3:uid="{E399A598-C5FC-4861-85F6-20CBFCD68CE1}" name="Kw KERS" dataDxfId="0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9E17D8D-0D14-466D-8636-ACACB77B4E33}" name="Table7" displayName="Table7" ref="T7:AG1810" totalsRowShown="0">
  <autoFilter ref="T7:AG1810" xr:uid="{99E17D8D-0D14-466D-8636-ACACB77B4E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1E68A63-013F-4357-BD81-D570DCDC9193}" name="M/S"/>
    <tableColumn id="2" xr3:uid="{BD918469-E25B-4F05-9A60-B5272ECBA7F6}" name="KE per second"/>
    <tableColumn id="3" xr3:uid="{A9CD1925-2617-44F9-924B-27A3CAC29FC8}" name="Column1"/>
    <tableColumn id="4" xr3:uid="{F21B4D2E-18CB-4242-90F4-B730CB11959D}" name="Braking Joules"/>
    <tableColumn id="5" xr3:uid="{F5274A97-401B-414F-A7EB-58BE6AC12621}" name="Braking KW">
      <calculatedColumnFormula>W8/1000</calculatedColumnFormula>
    </tableColumn>
    <tableColumn id="6" xr3:uid="{C2258109-F0E2-4C98-B30C-F75B5CB49C2D}" name="Graph _x000a_braking"/>
    <tableColumn id="7" xr3:uid="{A43DD4D6-21C4-4D94-9059-B94432F20ADC}" name="ke"/>
    <tableColumn id="8" xr3:uid="{88DEE2C5-0858-420D-B38B-051AE7316778}" name="KWH"/>
    <tableColumn id="9" xr3:uid="{8D292196-FB27-4A79-B723-C128FD80A1B4}" name="Graph braking_x000a_Kw/h"/>
    <tableColumn id="10" xr3:uid="{553F2ED6-5D68-4618-82C9-2DA2C3E6CC2A}" name="acce joules"/>
    <tableColumn id="11" xr3:uid="{D751FDCE-7DF8-4B6D-B034-386C037C53B3}" name="Column2"/>
    <tableColumn id="12" xr3:uid="{33F9BE66-FF70-4B0A-9C2C-79DB532D8A37}" name="Acce KW/H_x000a_graph"/>
    <tableColumn id="13" xr3:uid="{6041C5A3-1E62-47D0-A759-D3E61B37FE2A}" name="Column3"/>
    <tableColumn id="14" xr3:uid="{0DF02B84-2FAC-4EA0-AAE5-3ECF0FA3BAE5}" name="Driving power on _x000a_vehcile wheels Kw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91E061E-5BA9-435E-B76C-F289C191A84C}" name="Table810" displayName="Table810" ref="CG116:CM122" totalsRowShown="0">
  <autoFilter ref="CG116:CM122" xr:uid="{391E061E-5BA9-435E-B76C-F289C191A84C}"/>
  <tableColumns count="7">
    <tableColumn id="1" xr3:uid="{2D64AB43-8A4D-4ACA-A2EA-1A2822535E2E}" name="Column1"/>
    <tableColumn id="2" xr3:uid="{8398A6A2-74B5-45CF-9088-3DD9450AE31A}" name="Column2"/>
    <tableColumn id="3" xr3:uid="{21BA43C7-9DAB-4666-B8BD-E5C04AC9B581}" name="Column3"/>
    <tableColumn id="4" xr3:uid="{DF1B3780-3AAA-4276-AE14-941CA1CE6AAD}" name="Column4"/>
    <tableColumn id="5" xr3:uid="{E8A3CFF4-DC35-44B9-B682-0046F9CCCB45}" name="Column5"/>
    <tableColumn id="6" xr3:uid="{B22608EC-1338-4D6B-B0E9-D233F0C7A47F}" name="Column6"/>
    <tableColumn id="7" xr3:uid="{5FD29CD8-3352-4ABF-AD90-DAF00FEB2D3E}" name="Column7">
      <calculatedColumnFormula>CH117*1000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3" workbookViewId="0">
      <selection activeCell="I19" sqref="I19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1" t="s">
        <v>0</v>
      </c>
    </row>
    <row r="3" spans="3:4" x14ac:dyDescent="0.25">
      <c r="C3" s="12" t="s">
        <v>1</v>
      </c>
      <c r="D3" s="12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2" t="s">
        <v>8</v>
      </c>
      <c r="D10" s="12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2" t="s">
        <v>8</v>
      </c>
      <c r="D20" s="12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2" t="s">
        <v>22</v>
      </c>
    </row>
    <row r="29" spans="3:4" x14ac:dyDescent="0.25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F1810"/>
  <sheetViews>
    <sheetView tabSelected="1" topLeftCell="N1" zoomScale="25" zoomScaleNormal="25" workbookViewId="0">
      <selection activeCell="DE150" sqref="DD150:DE150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21" max="21" width="21.85546875" customWidth="1"/>
    <col min="22" max="22" width="24.140625" customWidth="1"/>
    <col min="23" max="23" width="22.85546875" customWidth="1"/>
    <col min="24" max="24" width="18.5703125" customWidth="1"/>
    <col min="29" max="29" width="18.28515625" customWidth="1"/>
    <col min="30" max="30" width="14.28515625" customWidth="1"/>
    <col min="31" max="31" width="16.140625" customWidth="1"/>
    <col min="32" max="32" width="14.28515625" customWidth="1"/>
    <col min="33" max="33" width="20.140625" customWidth="1"/>
    <col min="36" max="36" width="13" customWidth="1"/>
    <col min="37" max="37" width="11.42578125" style="53"/>
    <col min="38" max="38" width="29.28515625" customWidth="1"/>
    <col min="39" max="39" width="14.28515625" customWidth="1"/>
    <col min="40" max="40" width="20" customWidth="1"/>
    <col min="41" max="41" width="16.85546875" customWidth="1"/>
    <col min="42" max="42" width="20" customWidth="1"/>
    <col min="43" max="43" width="21.140625" customWidth="1"/>
    <col min="44" max="44" width="16.85546875" customWidth="1"/>
    <col min="45" max="45" width="16.42578125" customWidth="1"/>
    <col min="46" max="46" width="28.5703125" style="51" customWidth="1"/>
    <col min="47" max="47" width="11.42578125" style="51"/>
    <col min="48" max="48" width="15.5703125" style="51" customWidth="1"/>
    <col min="49" max="49" width="24.140625" customWidth="1"/>
    <col min="50" max="50" width="27.5703125" customWidth="1"/>
    <col min="51" max="51" width="14.28515625" customWidth="1"/>
    <col min="53" max="53" width="21.140625" customWidth="1"/>
    <col min="54" max="54" width="11.85546875" customWidth="1"/>
    <col min="57" max="57" width="23.5703125" customWidth="1"/>
    <col min="58" max="58" width="27.140625" customWidth="1"/>
    <col min="59" max="59" width="27.5703125" style="52" customWidth="1"/>
    <col min="60" max="60" width="25.7109375" style="52" customWidth="1"/>
    <col min="61" max="61" width="12.140625" style="52" customWidth="1"/>
    <col min="62" max="62" width="11.42578125" style="52"/>
    <col min="107" max="107" width="18.5703125" customWidth="1"/>
    <col min="108" max="111" width="17.7109375" customWidth="1"/>
    <col min="112" max="112" width="23.140625" customWidth="1"/>
    <col min="113" max="113" width="17.7109375" customWidth="1"/>
  </cols>
  <sheetData>
    <row r="1" spans="2:72" x14ac:dyDescent="0.25"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BG1" s="44"/>
      <c r="BH1" s="44"/>
      <c r="BI1" s="44"/>
      <c r="BJ1" s="44"/>
    </row>
    <row r="2" spans="2:72" x14ac:dyDescent="0.25">
      <c r="B2" s="13" t="s">
        <v>24</v>
      </c>
      <c r="C2" s="13" t="s">
        <v>25</v>
      </c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BG2" s="44"/>
      <c r="BH2" s="44"/>
      <c r="BI2" s="44"/>
      <c r="BJ2" s="44"/>
    </row>
    <row r="3" spans="2:72" x14ac:dyDescent="0.25">
      <c r="D3" s="13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BG3" s="44"/>
      <c r="BH3" s="44"/>
      <c r="BI3" s="44"/>
      <c r="BJ3" s="44"/>
    </row>
    <row r="4" spans="2:72" x14ac:dyDescent="0.25">
      <c r="B4" s="13" t="s">
        <v>26</v>
      </c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BG4" s="44"/>
      <c r="BH4" s="44"/>
      <c r="BI4" s="44"/>
      <c r="BJ4" s="44"/>
    </row>
    <row r="5" spans="2:72" x14ac:dyDescent="0.25"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BG5" s="44"/>
      <c r="BH5" s="44"/>
      <c r="BI5" s="44"/>
      <c r="BJ5" s="44"/>
    </row>
    <row r="6" spans="2:72" ht="66.75" customHeight="1" x14ac:dyDescent="0.45">
      <c r="B6" s="34" t="s">
        <v>27</v>
      </c>
      <c r="C6" s="34" t="s">
        <v>28</v>
      </c>
      <c r="D6" s="34" t="s">
        <v>29</v>
      </c>
      <c r="E6" s="33" t="s">
        <v>30</v>
      </c>
      <c r="F6" s="33" t="s">
        <v>31</v>
      </c>
      <c r="G6" s="33" t="s">
        <v>31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  <c r="T6" s="50" t="s">
        <v>125</v>
      </c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K6" s="44"/>
      <c r="AL6" s="44"/>
      <c r="AM6" s="44"/>
      <c r="AN6" s="44"/>
      <c r="AO6" s="44" t="s">
        <v>87</v>
      </c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</row>
    <row r="7" spans="2:72" ht="31.5" customHeight="1" x14ac:dyDescent="0.3">
      <c r="B7" s="34" t="s">
        <v>27</v>
      </c>
      <c r="C7" s="34" t="s">
        <v>41</v>
      </c>
      <c r="D7" s="34" t="s">
        <v>41</v>
      </c>
      <c r="E7" s="34" t="s">
        <v>42</v>
      </c>
      <c r="F7" s="34" t="s">
        <v>43</v>
      </c>
      <c r="G7" s="34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  <c r="T7" s="14" t="s">
        <v>62</v>
      </c>
      <c r="U7" s="14" t="s">
        <v>63</v>
      </c>
      <c r="V7" s="14" t="s">
        <v>70</v>
      </c>
      <c r="W7" t="s">
        <v>64</v>
      </c>
      <c r="X7" s="14" t="s">
        <v>65</v>
      </c>
      <c r="Y7" s="19" t="s">
        <v>81</v>
      </c>
      <c r="Z7" s="14" t="s">
        <v>96</v>
      </c>
      <c r="AA7" s="14" t="s">
        <v>66</v>
      </c>
      <c r="AB7" s="38" t="s">
        <v>82</v>
      </c>
      <c r="AC7" s="14" t="s">
        <v>84</v>
      </c>
      <c r="AD7" t="s">
        <v>73</v>
      </c>
      <c r="AE7" s="38" t="s">
        <v>83</v>
      </c>
      <c r="AF7" t="s">
        <v>111</v>
      </c>
      <c r="AG7" s="38" t="s">
        <v>77</v>
      </c>
      <c r="AJ7" t="s">
        <v>75</v>
      </c>
      <c r="AK7" s="45" t="s">
        <v>62</v>
      </c>
      <c r="AL7" s="46" t="s">
        <v>76</v>
      </c>
      <c r="AM7" s="47" t="s">
        <v>116</v>
      </c>
      <c r="AN7" s="47" t="s">
        <v>86</v>
      </c>
      <c r="AO7" s="47" t="s">
        <v>85</v>
      </c>
      <c r="AP7" s="47" t="s">
        <v>64</v>
      </c>
      <c r="AQ7" s="47" t="s">
        <v>78</v>
      </c>
      <c r="AR7" s="47" t="s">
        <v>95</v>
      </c>
      <c r="AS7" s="47" t="s">
        <v>79</v>
      </c>
      <c r="AT7" s="47" t="s">
        <v>88</v>
      </c>
      <c r="AU7" s="47" t="s">
        <v>80</v>
      </c>
      <c r="AV7" s="47" t="s">
        <v>89</v>
      </c>
      <c r="AW7" s="48" t="s">
        <v>117</v>
      </c>
      <c r="AX7" s="47" t="s">
        <v>122</v>
      </c>
      <c r="AY7" s="47" t="s">
        <v>118</v>
      </c>
      <c r="AZ7" s="47" t="s">
        <v>119</v>
      </c>
      <c r="BA7" s="47" t="s">
        <v>120</v>
      </c>
      <c r="BB7" s="47" t="s">
        <v>121</v>
      </c>
      <c r="BC7" s="47" t="s">
        <v>92</v>
      </c>
      <c r="BD7" s="47" t="s">
        <v>90</v>
      </c>
      <c r="BE7" s="47" t="s">
        <v>91</v>
      </c>
      <c r="BF7" s="47" t="s">
        <v>93</v>
      </c>
      <c r="BG7" s="47" t="s">
        <v>94</v>
      </c>
      <c r="BH7" s="47" t="s">
        <v>124</v>
      </c>
      <c r="BI7" s="47" t="s">
        <v>110</v>
      </c>
      <c r="BJ7" s="47" t="s">
        <v>123</v>
      </c>
    </row>
    <row r="8" spans="2:72" x14ac:dyDescent="0.25">
      <c r="B8" s="32" t="s">
        <v>47</v>
      </c>
      <c r="C8" s="32">
        <v>0</v>
      </c>
      <c r="D8" s="32">
        <v>0</v>
      </c>
      <c r="E8" s="31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156</v>
      </c>
      <c r="K8" s="17">
        <f>SUM(T9:T597)</f>
        <v>3094.5277777777796</v>
      </c>
      <c r="L8" s="30">
        <f>J8/I8</f>
        <v>0.26485568760611206</v>
      </c>
      <c r="M8">
        <f>MAX(S9:S597)</f>
        <v>56.5</v>
      </c>
      <c r="N8" s="16">
        <f>K8/(I8-J8)*3.6</f>
        <v>25.728175519630501</v>
      </c>
      <c r="O8" s="16">
        <f>K8/I8*3.6</f>
        <v>18.913921901528024</v>
      </c>
      <c r="P8" s="15">
        <f>MIN(F9:F597)</f>
        <v>-1.4722222222222223</v>
      </c>
      <c r="Q8" s="15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>$E8/3.6</f>
        <v>0</v>
      </c>
      <c r="U8">
        <f>(0.5*960*(T8*T8))</f>
        <v>0</v>
      </c>
      <c r="V8">
        <f>$U8-$U9</f>
        <v>0</v>
      </c>
      <c r="W8">
        <f>V8-V9</f>
        <v>0</v>
      </c>
      <c r="X8">
        <f>W8/1000</f>
        <v>0</v>
      </c>
      <c r="Z8">
        <f>(0.5*960*(F8*F8))</f>
        <v>0</v>
      </c>
      <c r="AA8">
        <f>W8*0.0000002777777777</f>
        <v>0</v>
      </c>
      <c r="AG8">
        <f>(T8/1000)*(960*9.81*0.01+0.5*1.205*0.38*1.711274*(T8*T8)+960*4/3*3.14)*AJ8*(U8)</f>
        <v>0</v>
      </c>
      <c r="AJ8">
        <f>T9-T8</f>
        <v>0</v>
      </c>
      <c r="AK8" s="53">
        <f>$E8/3.6</f>
        <v>0</v>
      </c>
      <c r="AL8" s="39">
        <f>0.5*1116.99*(T8*T8)</f>
        <v>0</v>
      </c>
      <c r="AM8" s="39">
        <f>$U8-$U9</f>
        <v>0</v>
      </c>
      <c r="AN8" s="39"/>
      <c r="AO8" s="39">
        <f>((AN8*0.0000002777777777)*-1)</f>
        <v>0</v>
      </c>
      <c r="AP8" s="39">
        <v>0</v>
      </c>
      <c r="AQ8" s="39">
        <f>(AP8*0.00000002777777777)</f>
        <v>0</v>
      </c>
      <c r="AR8" s="39">
        <f>AP8/1000</f>
        <v>0</v>
      </c>
      <c r="AS8" s="39">
        <f>1059.89*9.81</f>
        <v>10397.520900000001</v>
      </c>
      <c r="AT8" s="51">
        <f>T8*$AS$8*0.38*0.01</f>
        <v>0</v>
      </c>
      <c r="AU8" s="51">
        <f>AT8/1000</f>
        <v>0</v>
      </c>
      <c r="AV8" s="51">
        <f>0.000000277778*AT8</f>
        <v>0</v>
      </c>
      <c r="AW8" s="39">
        <f>AB8*0.7</f>
        <v>0</v>
      </c>
      <c r="AX8" s="40">
        <f>0.01*AS8</f>
        <v>103.97520900000002</v>
      </c>
      <c r="AY8" s="40">
        <f t="shared" ref="AY8:AY71" si="2">AX8/1000</f>
        <v>0.10397520900000003</v>
      </c>
      <c r="AZ8" s="40">
        <f>0.000000277778*AX8</f>
        <v>2.8882025605602005E-5</v>
      </c>
      <c r="BA8" s="40">
        <f>0.38*AS8</f>
        <v>3951.0579420000004</v>
      </c>
      <c r="BB8" s="40">
        <f>0.000000277778*BA8</f>
        <v>1.097516973012876E-3</v>
      </c>
      <c r="BC8" s="39">
        <f>BB8+AZ8</f>
        <v>1.1263989986184781E-3</v>
      </c>
      <c r="BD8" s="39">
        <f>T8*2.23694</f>
        <v>0</v>
      </c>
      <c r="BE8" s="39">
        <v>0</v>
      </c>
      <c r="BF8" s="39">
        <v>0</v>
      </c>
      <c r="BG8" s="52">
        <f>BF8*0.9</f>
        <v>0</v>
      </c>
      <c r="BH8" s="52">
        <f>BF8*0.9</f>
        <v>0</v>
      </c>
      <c r="BI8" s="52">
        <f>BH8*3600000</f>
        <v>0</v>
      </c>
      <c r="BJ8" s="52">
        <f>BI8/1000</f>
        <v>0</v>
      </c>
      <c r="BK8">
        <f>ABS(AM8*0.9)/1000</f>
        <v>0</v>
      </c>
      <c r="BQ8" t="s">
        <v>67</v>
      </c>
      <c r="BS8" t="s">
        <v>68</v>
      </c>
    </row>
    <row r="9" spans="2:72" x14ac:dyDescent="0.25">
      <c r="B9" s="29" t="s">
        <v>47</v>
      </c>
      <c r="C9" s="29">
        <v>1</v>
      </c>
      <c r="D9" s="29">
        <v>1</v>
      </c>
      <c r="E9" s="28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4755.8888888888878</v>
      </c>
      <c r="L9" s="30">
        <f>J9/I9</f>
        <v>0.11085450346420324</v>
      </c>
      <c r="M9">
        <f>MAX(S598:S1030)</f>
        <v>76.599999999999994</v>
      </c>
      <c r="N9" s="16">
        <f>K9/(I9-J9)*3.6</f>
        <v>44.470649350649339</v>
      </c>
      <c r="O9" s="16">
        <f>K9/I9*3.6</f>
        <v>39.54087759815242</v>
      </c>
      <c r="P9" s="15">
        <f>MIN(F598:F1030)</f>
        <v>-1.4861111111111109</v>
      </c>
      <c r="Q9" s="15">
        <f>MAX(F598:F1030)</f>
        <v>1.5694444444444444</v>
      </c>
      <c r="R9">
        <f t="shared" si="0"/>
        <v>1</v>
      </c>
      <c r="S9" t="str">
        <f t="shared" si="1"/>
        <v/>
      </c>
      <c r="T9">
        <f>$E9/3.6</f>
        <v>0</v>
      </c>
      <c r="U9">
        <f>(0.5*960*(T9*T9))</f>
        <v>0</v>
      </c>
      <c r="V9">
        <f>$U9-$U10</f>
        <v>0</v>
      </c>
      <c r="W9">
        <f>V9-V10</f>
        <v>0</v>
      </c>
      <c r="X9">
        <f>W9/1000</f>
        <v>0</v>
      </c>
      <c r="Z9">
        <f>(0.5*960*(F9*F9))</f>
        <v>0</v>
      </c>
      <c r="AA9">
        <f>W9*0.0000002777777777</f>
        <v>0</v>
      </c>
      <c r="AG9">
        <f>(T9/1000)*(960*9.81*0.01+0.5*1.205*0.38*1.711274*(T9*T9)+960*4/3*3.14)*AJ9*(U9)</f>
        <v>0</v>
      </c>
      <c r="AJ9">
        <f>T10-T9</f>
        <v>0</v>
      </c>
      <c r="AK9" s="53">
        <f t="shared" ref="AK9:AK19" si="3">$E9/3.6</f>
        <v>0</v>
      </c>
      <c r="AL9" s="39">
        <f>0.5*1116.99*(T9*T9)</f>
        <v>0</v>
      </c>
      <c r="AM9" s="39">
        <f>$U9-$U10</f>
        <v>0</v>
      </c>
      <c r="AN9" s="39"/>
      <c r="AO9" s="39">
        <f t="shared" ref="AO9:AO72" si="4">(AN9*0.0000002777777777)*-1</f>
        <v>0</v>
      </c>
      <c r="AP9" s="39">
        <v>0</v>
      </c>
      <c r="AQ9" s="39">
        <f t="shared" ref="AQ9:AQ43" si="5">AP9*0.00000002777777777</f>
        <v>0</v>
      </c>
      <c r="AR9" s="39">
        <f t="shared" ref="AR9:AR42" si="6">AP9/1000</f>
        <v>0</v>
      </c>
      <c r="AS9" s="39"/>
      <c r="AT9" s="51">
        <f>T9*$AS$8*0.38*0.01</f>
        <v>0</v>
      </c>
      <c r="AU9" s="51">
        <f t="shared" ref="AU9:AU22" si="7">AT9/1000</f>
        <v>0</v>
      </c>
      <c r="AV9" s="51">
        <f t="shared" ref="AV9:AV72" si="8">0.000000277778*AT9</f>
        <v>0</v>
      </c>
      <c r="AW9" s="39">
        <f>AB9*0.7</f>
        <v>0</v>
      </c>
      <c r="AX9" s="40"/>
      <c r="AY9" s="40">
        <f t="shared" si="2"/>
        <v>0</v>
      </c>
      <c r="AZ9" s="40"/>
      <c r="BA9" s="40"/>
      <c r="BB9" s="40"/>
      <c r="BC9" s="39"/>
      <c r="BD9" s="39">
        <f>T9*2.23694</f>
        <v>0</v>
      </c>
      <c r="BE9" s="39">
        <v>0</v>
      </c>
      <c r="BF9" s="39">
        <v>0</v>
      </c>
      <c r="BG9" s="52">
        <f t="shared" ref="BG9:BG72" si="9">BF9*0.9</f>
        <v>0</v>
      </c>
      <c r="BH9" s="52">
        <f t="shared" ref="BH9:BH72" si="10">BF9*0.9</f>
        <v>0</v>
      </c>
      <c r="BI9" s="52">
        <f t="shared" ref="BI9:BI72" si="11">BH9*3600000</f>
        <v>0</v>
      </c>
      <c r="BJ9" s="52">
        <f t="shared" ref="BJ9:BJ72" si="12">BI9/1000</f>
        <v>0</v>
      </c>
      <c r="BK9">
        <f t="shared" ref="BK9:BK72" si="13">(AM9*0.9)/1000</f>
        <v>0</v>
      </c>
    </row>
    <row r="10" spans="2:72" x14ac:dyDescent="0.25">
      <c r="B10" s="29" t="s">
        <v>47</v>
      </c>
      <c r="C10" s="29">
        <v>2</v>
      </c>
      <c r="D10" s="29">
        <v>2</v>
      </c>
      <c r="E10" s="28">
        <v>0</v>
      </c>
      <c r="F10" s="15">
        <f t="shared" ref="F10:F73" si="14">($E11-$E9)/2/3.6</f>
        <v>0</v>
      </c>
      <c r="G10" s="15">
        <f t="shared" ref="G10:G73" si="15">($E11-$E9)/2</f>
        <v>0</v>
      </c>
      <c r="H10" t="s">
        <v>50</v>
      </c>
      <c r="I10">
        <f>COUNT(E1031:E1485)</f>
        <v>455</v>
      </c>
      <c r="J10">
        <f>SUM(R1031:R1485)</f>
        <v>31</v>
      </c>
      <c r="K10" s="17">
        <f>SUM(T1031:T1485)</f>
        <v>7157.8333333333421</v>
      </c>
      <c r="L10" s="30">
        <f>J10/I10</f>
        <v>6.8131868131868126E-2</v>
      </c>
      <c r="M10">
        <f>MAX(S1031:S1485)</f>
        <v>97.4</v>
      </c>
      <c r="N10" s="16">
        <f>K10/(I10-J10)*3.6</f>
        <v>60.774056603773666</v>
      </c>
      <c r="O10" s="16">
        <f>K10/I10*3.6</f>
        <v>56.633406593406662</v>
      </c>
      <c r="P10" s="15">
        <f>MIN(F1031:F1485)</f>
        <v>-1.4861111111111109</v>
      </c>
      <c r="Q10" s="15">
        <f>MAX(F1031:F1485)</f>
        <v>1.5833333333333333</v>
      </c>
      <c r="R10">
        <f t="shared" si="0"/>
        <v>1</v>
      </c>
      <c r="S10" t="str">
        <f t="shared" si="1"/>
        <v/>
      </c>
      <c r="T10">
        <f>$E10/3.6</f>
        <v>0</v>
      </c>
      <c r="U10">
        <f>(0.5*960*(T10*T10))</f>
        <v>0</v>
      </c>
      <c r="V10">
        <f>$U10-$U11</f>
        <v>0</v>
      </c>
      <c r="W10">
        <f>V10-V11</f>
        <v>0</v>
      </c>
      <c r="X10">
        <f>W10/1000</f>
        <v>0</v>
      </c>
      <c r="Z10">
        <f>(0.5*960*(F10*F10))</f>
        <v>0</v>
      </c>
      <c r="AA10">
        <f>W10*0.0000002777777777</f>
        <v>0</v>
      </c>
      <c r="AG10">
        <f>(T10/1000)*(960*9.81*0.01+0.5*1.205*0.38*1.711274*(T10*T10)+960*4/3*3.14)*AJ10*(U10)</f>
        <v>0</v>
      </c>
      <c r="AJ10">
        <f>T11-T10</f>
        <v>0</v>
      </c>
      <c r="AK10" s="53">
        <f t="shared" si="3"/>
        <v>0</v>
      </c>
      <c r="AL10" s="39">
        <f>0.5*1116.99*(T10*T10)</f>
        <v>0</v>
      </c>
      <c r="AM10" s="39">
        <f>$U10-$U11</f>
        <v>0</v>
      </c>
      <c r="AN10" s="39"/>
      <c r="AO10" s="39">
        <f t="shared" si="4"/>
        <v>0</v>
      </c>
      <c r="AP10" s="39">
        <v>0</v>
      </c>
      <c r="AQ10" s="39">
        <f t="shared" si="5"/>
        <v>0</v>
      </c>
      <c r="AR10" s="39">
        <f t="shared" si="6"/>
        <v>0</v>
      </c>
      <c r="AS10" s="39"/>
      <c r="AT10" s="51">
        <f>T10*$AS$8*0.38*0.01</f>
        <v>0</v>
      </c>
      <c r="AU10" s="51">
        <f t="shared" si="7"/>
        <v>0</v>
      </c>
      <c r="AV10" s="51">
        <f t="shared" si="8"/>
        <v>0</v>
      </c>
      <c r="AW10" s="39">
        <f>AB10*0.7</f>
        <v>0</v>
      </c>
      <c r="AX10" s="40"/>
      <c r="AY10" s="40">
        <f t="shared" si="2"/>
        <v>0</v>
      </c>
      <c r="AZ10" s="40"/>
      <c r="BA10" s="40"/>
      <c r="BB10" s="40"/>
      <c r="BC10" s="39"/>
      <c r="BD10" s="39">
        <f>T10*2.23694</f>
        <v>0</v>
      </c>
      <c r="BE10" s="39">
        <v>0</v>
      </c>
      <c r="BF10" s="39">
        <v>0</v>
      </c>
      <c r="BG10" s="52">
        <f t="shared" si="9"/>
        <v>0</v>
      </c>
      <c r="BH10" s="52">
        <f t="shared" si="10"/>
        <v>0</v>
      </c>
      <c r="BI10" s="52">
        <f t="shared" si="11"/>
        <v>0</v>
      </c>
      <c r="BJ10" s="52">
        <f t="shared" si="12"/>
        <v>0</v>
      </c>
      <c r="BK10">
        <f t="shared" si="13"/>
        <v>0</v>
      </c>
    </row>
    <row r="11" spans="2:72" x14ac:dyDescent="0.25">
      <c r="B11" s="29" t="s">
        <v>47</v>
      </c>
      <c r="C11" s="29">
        <v>3</v>
      </c>
      <c r="D11" s="29">
        <v>3</v>
      </c>
      <c r="E11" s="28">
        <v>0</v>
      </c>
      <c r="F11" s="15">
        <f t="shared" si="14"/>
        <v>0</v>
      </c>
      <c r="G11" s="15">
        <f t="shared" si="15"/>
        <v>0</v>
      </c>
      <c r="H11" t="s">
        <v>51</v>
      </c>
      <c r="I11">
        <f>COUNT(E1486:E1808)</f>
        <v>323</v>
      </c>
      <c r="J11">
        <f>SUM(R1486:R1808)</f>
        <v>7</v>
      </c>
      <c r="K11" s="17">
        <f>SUM(T1486:T1808)</f>
        <v>8254.138888888885</v>
      </c>
      <c r="L11" s="30">
        <f>J11/I11</f>
        <v>2.1671826625386997E-2</v>
      </c>
      <c r="M11">
        <f>MAX(S1486:S1808)</f>
        <v>131.30000000000001</v>
      </c>
      <c r="N11" s="16">
        <f>K11/(I11-J11)*3.6</f>
        <v>94.034493670886036</v>
      </c>
      <c r="O11" s="16">
        <f>K11/I11*3.6</f>
        <v>91.996594427244545</v>
      </c>
      <c r="P11" s="15">
        <f>MIN(F1486:F1808)</f>
        <v>-1.2083333333333333</v>
      </c>
      <c r="Q11" s="15">
        <f>MAX(F1486:F1808)</f>
        <v>1.0277777777777781</v>
      </c>
      <c r="R11">
        <f t="shared" si="0"/>
        <v>1</v>
      </c>
      <c r="S11" t="str">
        <f t="shared" si="1"/>
        <v/>
      </c>
      <c r="T11">
        <f>$E11/3.6</f>
        <v>0</v>
      </c>
      <c r="U11">
        <f>(0.5*960*(T11*T11))</f>
        <v>0</v>
      </c>
      <c r="V11">
        <f>$U11-$U12</f>
        <v>0</v>
      </c>
      <c r="W11">
        <f>V11-V12</f>
        <v>0</v>
      </c>
      <c r="X11">
        <f>W11/1000</f>
        <v>0</v>
      </c>
      <c r="Z11">
        <f>(0.5*960*(F11*F11))</f>
        <v>0</v>
      </c>
      <c r="AA11">
        <f>W11*0.0000002777777777</f>
        <v>0</v>
      </c>
      <c r="AG11">
        <f>(T11/1000)*(960*9.81*0.01+0.5*1.205*0.38*1.711274*(T11*T11)+960*4/3*3.14)*AJ11*(U11)</f>
        <v>0</v>
      </c>
      <c r="AJ11">
        <f>T12-T11</f>
        <v>0</v>
      </c>
      <c r="AK11" s="53">
        <f t="shared" si="3"/>
        <v>0</v>
      </c>
      <c r="AL11" s="39">
        <f>0.5*1116.99*(T11*T11)</f>
        <v>0</v>
      </c>
      <c r="AM11" s="39">
        <f>$U11-$U12</f>
        <v>0</v>
      </c>
      <c r="AN11" s="39"/>
      <c r="AO11" s="39">
        <f t="shared" si="4"/>
        <v>0</v>
      </c>
      <c r="AP11" s="39">
        <v>0</v>
      </c>
      <c r="AQ11" s="39">
        <f t="shared" si="5"/>
        <v>0</v>
      </c>
      <c r="AR11" s="39">
        <f t="shared" si="6"/>
        <v>0</v>
      </c>
      <c r="AS11" s="39"/>
      <c r="AT11" s="51">
        <f>T11*$AS$8*0.38*0.01</f>
        <v>0</v>
      </c>
      <c r="AU11" s="51">
        <f t="shared" si="7"/>
        <v>0</v>
      </c>
      <c r="AV11" s="51">
        <f t="shared" si="8"/>
        <v>0</v>
      </c>
      <c r="AW11" s="39">
        <f>AB11*0.7</f>
        <v>0</v>
      </c>
      <c r="AX11" s="40"/>
      <c r="AY11" s="40">
        <f t="shared" si="2"/>
        <v>0</v>
      </c>
      <c r="AZ11" s="40"/>
      <c r="BA11" s="40"/>
      <c r="BB11" s="40"/>
      <c r="BC11" s="39"/>
      <c r="BD11" s="39">
        <f>T11*2.23694</f>
        <v>0</v>
      </c>
      <c r="BE11" s="39">
        <v>0</v>
      </c>
      <c r="BF11" s="39">
        <v>0</v>
      </c>
      <c r="BG11" s="52">
        <f t="shared" si="9"/>
        <v>0</v>
      </c>
      <c r="BH11" s="52">
        <f t="shared" si="10"/>
        <v>0</v>
      </c>
      <c r="BI11" s="52">
        <f t="shared" si="11"/>
        <v>0</v>
      </c>
      <c r="BJ11" s="52">
        <f t="shared" si="12"/>
        <v>0</v>
      </c>
      <c r="BK11">
        <f>(AM11*0.9)/1000</f>
        <v>0</v>
      </c>
    </row>
    <row r="12" spans="2:72" x14ac:dyDescent="0.25">
      <c r="B12" s="29" t="s">
        <v>47</v>
      </c>
      <c r="C12" s="29">
        <v>4</v>
      </c>
      <c r="D12" s="29">
        <v>4</v>
      </c>
      <c r="E12" s="28">
        <v>0</v>
      </c>
      <c r="F12" s="15">
        <f t="shared" si="14"/>
        <v>0</v>
      </c>
      <c r="G12" s="15">
        <f t="shared" si="15"/>
        <v>0</v>
      </c>
      <c r="I12" s="12">
        <f>SUM(I8:I11)</f>
        <v>1800</v>
      </c>
      <c r="J12" s="12">
        <f>SUM(J8:J11)</f>
        <v>242</v>
      </c>
      <c r="K12" s="18">
        <f>SUM(K8:K11)</f>
        <v>23262.388888888898</v>
      </c>
      <c r="R12">
        <f t="shared" si="0"/>
        <v>1</v>
      </c>
      <c r="S12" t="str">
        <f t="shared" si="1"/>
        <v/>
      </c>
      <c r="T12">
        <f>$E12/3.6</f>
        <v>0</v>
      </c>
      <c r="U12">
        <f>(0.5*960*(T12*T12))</f>
        <v>0</v>
      </c>
      <c r="V12">
        <f>$U12-$U13</f>
        <v>0</v>
      </c>
      <c r="W12">
        <f>V12-V13</f>
        <v>0</v>
      </c>
      <c r="X12">
        <f>W12/1000</f>
        <v>0</v>
      </c>
      <c r="Z12">
        <f>(0.5*960*(F12*F12))</f>
        <v>0</v>
      </c>
      <c r="AA12">
        <f>W12*0.0000002777777777</f>
        <v>0</v>
      </c>
      <c r="AG12">
        <f>(T12/1000)*(960*9.81*0.01+0.5*1.205*0.38*1.711274*(T12*T12)+960*4/3*3.14)*AJ12*(U12)</f>
        <v>0</v>
      </c>
      <c r="AJ12">
        <f>T13-T12</f>
        <v>0</v>
      </c>
      <c r="AK12" s="53">
        <f t="shared" si="3"/>
        <v>0</v>
      </c>
      <c r="AL12" s="39">
        <f>0.5*1116.99*(T12*T12)</f>
        <v>0</v>
      </c>
      <c r="AM12" s="39">
        <f>$U12-$U13</f>
        <v>0</v>
      </c>
      <c r="AN12" s="39"/>
      <c r="AO12" s="39">
        <f t="shared" si="4"/>
        <v>0</v>
      </c>
      <c r="AP12" s="39">
        <v>0</v>
      </c>
      <c r="AQ12" s="39">
        <f t="shared" si="5"/>
        <v>0</v>
      </c>
      <c r="AR12" s="39">
        <f t="shared" si="6"/>
        <v>0</v>
      </c>
      <c r="AS12" s="39"/>
      <c r="AT12" s="51">
        <f>T12*$AS$8*0.38*0.01</f>
        <v>0</v>
      </c>
      <c r="AU12" s="51">
        <f t="shared" si="7"/>
        <v>0</v>
      </c>
      <c r="AV12" s="51">
        <f t="shared" si="8"/>
        <v>0</v>
      </c>
      <c r="AW12" s="39">
        <f>AB12*0.7</f>
        <v>0</v>
      </c>
      <c r="AX12" s="40"/>
      <c r="AY12" s="40">
        <f t="shared" si="2"/>
        <v>0</v>
      </c>
      <c r="AZ12" s="40"/>
      <c r="BA12" s="40"/>
      <c r="BB12" s="40"/>
      <c r="BC12" s="39"/>
      <c r="BD12" s="39">
        <f>T12*2.23694</f>
        <v>0</v>
      </c>
      <c r="BE12" s="39">
        <v>0</v>
      </c>
      <c r="BF12" s="39">
        <v>0</v>
      </c>
      <c r="BG12" s="52">
        <f t="shared" si="9"/>
        <v>0</v>
      </c>
      <c r="BH12" s="52">
        <f t="shared" si="10"/>
        <v>0</v>
      </c>
      <c r="BI12" s="52">
        <f t="shared" si="11"/>
        <v>0</v>
      </c>
      <c r="BJ12" s="52">
        <f t="shared" si="12"/>
        <v>0</v>
      </c>
      <c r="BK12">
        <f t="shared" si="13"/>
        <v>0</v>
      </c>
      <c r="BP12">
        <v>1</v>
      </c>
      <c r="BQ12">
        <v>0.8165</v>
      </c>
      <c r="BR12">
        <f>0.081651543-0.050972531</f>
        <v>3.0679011999999992E-2</v>
      </c>
      <c r="BT12">
        <f>0.131282407-0.091347119</f>
        <v>3.9935287999999985E-2</v>
      </c>
    </row>
    <row r="13" spans="2:72" x14ac:dyDescent="0.25">
      <c r="B13" s="29" t="s">
        <v>47</v>
      </c>
      <c r="C13" s="29">
        <v>5</v>
      </c>
      <c r="D13" s="29">
        <v>5</v>
      </c>
      <c r="E13" s="28">
        <v>0</v>
      </c>
      <c r="F13" s="15">
        <f t="shared" si="14"/>
        <v>0</v>
      </c>
      <c r="G13" s="15">
        <f t="shared" si="15"/>
        <v>0</v>
      </c>
      <c r="R13">
        <f t="shared" si="0"/>
        <v>1</v>
      </c>
      <c r="S13" t="str">
        <f t="shared" si="1"/>
        <v/>
      </c>
      <c r="T13">
        <f>$E13/3.6</f>
        <v>0</v>
      </c>
      <c r="U13">
        <f>(0.5*960*(T13*T13))</f>
        <v>0</v>
      </c>
      <c r="V13">
        <f>$U13-$U14</f>
        <v>0</v>
      </c>
      <c r="W13">
        <f>V13-V14</f>
        <v>0</v>
      </c>
      <c r="X13">
        <f>W13/1000</f>
        <v>0</v>
      </c>
      <c r="Z13">
        <f>(0.5*960*(F13*F13))</f>
        <v>0</v>
      </c>
      <c r="AA13">
        <f>W13*0.0000002777777777</f>
        <v>0</v>
      </c>
      <c r="AG13">
        <f>(T13/1000)*(960*9.81*0.01+0.5*1.205*0.38*1.711274*(T13*T13)+960*4/3*3.14)*AJ13*(U13)</f>
        <v>0</v>
      </c>
      <c r="AJ13">
        <f>T14-T13</f>
        <v>0</v>
      </c>
      <c r="AK13" s="53">
        <f t="shared" si="3"/>
        <v>0</v>
      </c>
      <c r="AL13" s="39">
        <f>0.5*1116.99*(T13*T13)</f>
        <v>0</v>
      </c>
      <c r="AM13" s="39">
        <f>$U13-$U14</f>
        <v>0</v>
      </c>
      <c r="AN13" s="39"/>
      <c r="AO13" s="39">
        <f t="shared" si="4"/>
        <v>0</v>
      </c>
      <c r="AP13" s="39">
        <v>0</v>
      </c>
      <c r="AQ13" s="39">
        <f t="shared" si="5"/>
        <v>0</v>
      </c>
      <c r="AR13" s="39">
        <f t="shared" si="6"/>
        <v>0</v>
      </c>
      <c r="AS13" s="39"/>
      <c r="AT13" s="51">
        <f>T13*$AS$8*0.38*0.01</f>
        <v>0</v>
      </c>
      <c r="AU13" s="51">
        <f t="shared" si="7"/>
        <v>0</v>
      </c>
      <c r="AV13" s="51">
        <f t="shared" si="8"/>
        <v>0</v>
      </c>
      <c r="AW13" s="39">
        <f>AB13*0.7</f>
        <v>0</v>
      </c>
      <c r="AX13" s="40"/>
      <c r="AY13" s="40">
        <f t="shared" si="2"/>
        <v>0</v>
      </c>
      <c r="AZ13" s="40"/>
      <c r="BA13" s="40"/>
      <c r="BB13" s="40"/>
      <c r="BC13" s="39"/>
      <c r="BD13" s="39">
        <f>T13*2.23694</f>
        <v>0</v>
      </c>
      <c r="BE13" s="39">
        <v>0</v>
      </c>
      <c r="BF13" s="39">
        <v>0</v>
      </c>
      <c r="BG13" s="52">
        <f t="shared" si="9"/>
        <v>0</v>
      </c>
      <c r="BH13" s="52">
        <f t="shared" si="10"/>
        <v>0</v>
      </c>
      <c r="BI13" s="52">
        <f t="shared" si="11"/>
        <v>0</v>
      </c>
      <c r="BJ13" s="52">
        <f t="shared" si="12"/>
        <v>0</v>
      </c>
      <c r="BK13">
        <f t="shared" si="13"/>
        <v>0</v>
      </c>
      <c r="BP13">
        <v>2</v>
      </c>
      <c r="BR13">
        <f>0.1994788807-0.167651543</f>
        <v>3.1827337700000013E-2</v>
      </c>
      <c r="BT13">
        <f>0.37106538-0.31268858</f>
        <v>5.8376800000000006E-2</v>
      </c>
    </row>
    <row r="14" spans="2:72" x14ac:dyDescent="0.25">
      <c r="B14" s="29" t="s">
        <v>47</v>
      </c>
      <c r="C14" s="29">
        <v>6</v>
      </c>
      <c r="D14" s="29">
        <v>6</v>
      </c>
      <c r="E14" s="28">
        <v>0</v>
      </c>
      <c r="F14" s="15">
        <f t="shared" si="14"/>
        <v>0</v>
      </c>
      <c r="G14" s="15">
        <f t="shared" si="15"/>
        <v>0</v>
      </c>
      <c r="R14">
        <f>IF(E14&lt;1,1,0)</f>
        <v>1</v>
      </c>
      <c r="S14" t="str">
        <f t="shared" si="1"/>
        <v/>
      </c>
      <c r="T14">
        <f>$E14/3.6</f>
        <v>0</v>
      </c>
      <c r="U14">
        <f>(0.5*960*(T14*T14))</f>
        <v>0</v>
      </c>
      <c r="V14">
        <f>$U14-$U15</f>
        <v>0</v>
      </c>
      <c r="W14">
        <f>V14-V15</f>
        <v>0</v>
      </c>
      <c r="X14">
        <f>W14/1000</f>
        <v>0</v>
      </c>
      <c r="Z14">
        <f>(0.5*960*(F14*F14))</f>
        <v>0</v>
      </c>
      <c r="AA14">
        <f>W14*0.0000002777777777</f>
        <v>0</v>
      </c>
      <c r="AG14">
        <f>(T14/1000)*(960*9.81*0.01+0.5*1.205*0.38*1.711274*(T14*T14)+960*4/3*3.14)*AJ14*(U14)</f>
        <v>0</v>
      </c>
      <c r="AJ14">
        <f>T15-T14</f>
        <v>0</v>
      </c>
      <c r="AK14" s="53">
        <f t="shared" si="3"/>
        <v>0</v>
      </c>
      <c r="AL14" s="39">
        <f>0.5*1116.99*(T14*T14)</f>
        <v>0</v>
      </c>
      <c r="AM14" s="39">
        <f>$U14-$U15</f>
        <v>0</v>
      </c>
      <c r="AN14" s="39"/>
      <c r="AO14" s="39">
        <f t="shared" si="4"/>
        <v>0</v>
      </c>
      <c r="AP14" s="39">
        <v>0</v>
      </c>
      <c r="AQ14" s="39">
        <f t="shared" si="5"/>
        <v>0</v>
      </c>
      <c r="AR14" s="39">
        <f t="shared" si="6"/>
        <v>0</v>
      </c>
      <c r="AS14" s="39"/>
      <c r="AT14" s="51">
        <f>T14*$AS$8*0.38*0.01</f>
        <v>0</v>
      </c>
      <c r="AU14" s="51">
        <f t="shared" si="7"/>
        <v>0</v>
      </c>
      <c r="AV14" s="51">
        <f t="shared" si="8"/>
        <v>0</v>
      </c>
      <c r="AW14" s="39">
        <f>AB14*0.7</f>
        <v>0</v>
      </c>
      <c r="AX14" s="40"/>
      <c r="AY14" s="40">
        <f t="shared" si="2"/>
        <v>0</v>
      </c>
      <c r="AZ14" s="40"/>
      <c r="BA14" s="40"/>
      <c r="BB14" s="40"/>
      <c r="BC14" s="39"/>
      <c r="BD14" s="39">
        <f>T14*2.23694</f>
        <v>0</v>
      </c>
      <c r="BE14" s="39">
        <v>0</v>
      </c>
      <c r="BF14" s="39">
        <v>0</v>
      </c>
      <c r="BG14" s="52">
        <f t="shared" si="9"/>
        <v>0</v>
      </c>
      <c r="BH14" s="52">
        <f t="shared" si="10"/>
        <v>0</v>
      </c>
      <c r="BI14" s="52">
        <f t="shared" si="11"/>
        <v>0</v>
      </c>
      <c r="BJ14" s="52">
        <f t="shared" si="12"/>
        <v>0</v>
      </c>
      <c r="BK14">
        <f t="shared" si="13"/>
        <v>0</v>
      </c>
      <c r="BP14">
        <v>3</v>
      </c>
      <c r="BR14">
        <f>0.303170885-0.249978395</f>
        <v>5.3192490000000009E-2</v>
      </c>
      <c r="BT14">
        <f>0.515693827-0.459169033</f>
        <v>5.6524793999999989E-2</v>
      </c>
    </row>
    <row r="15" spans="2:72" x14ac:dyDescent="0.25">
      <c r="B15" s="29" t="s">
        <v>47</v>
      </c>
      <c r="C15" s="29">
        <v>7</v>
      </c>
      <c r="D15" s="29">
        <v>7</v>
      </c>
      <c r="E15" s="28">
        <v>0</v>
      </c>
      <c r="F15" s="15">
        <f t="shared" si="14"/>
        <v>0</v>
      </c>
      <c r="G15" s="15">
        <f t="shared" si="15"/>
        <v>0</v>
      </c>
      <c r="R15">
        <f t="shared" si="0"/>
        <v>1</v>
      </c>
      <c r="S15" t="str">
        <f t="shared" si="1"/>
        <v/>
      </c>
      <c r="T15">
        <f>$E15/3.6</f>
        <v>0</v>
      </c>
      <c r="U15">
        <f>(0.5*960*(T15*T15))</f>
        <v>0</v>
      </c>
      <c r="V15">
        <f>$U15-$U16</f>
        <v>0</v>
      </c>
      <c r="W15">
        <f>V15-V16</f>
        <v>0</v>
      </c>
      <c r="X15">
        <f>W15/1000</f>
        <v>0</v>
      </c>
      <c r="Z15">
        <f>(0.5*960*(F15*F15))</f>
        <v>0</v>
      </c>
      <c r="AA15">
        <f>W15*0.0000002777777777</f>
        <v>0</v>
      </c>
      <c r="AG15">
        <f>(T15/1000)*(960*9.81*0.01+0.5*1.205*0.38*1.711274*(T15*T15)+960*4/3*3.14)*AJ15*(U15)</f>
        <v>0</v>
      </c>
      <c r="AJ15">
        <f>T16-T15</f>
        <v>0</v>
      </c>
      <c r="AK15" s="53">
        <f t="shared" si="3"/>
        <v>0</v>
      </c>
      <c r="AL15" s="39">
        <f>0.5*1116.99*(T15*T15)</f>
        <v>0</v>
      </c>
      <c r="AM15" s="39">
        <f>$U15-$U16</f>
        <v>0</v>
      </c>
      <c r="AN15" s="39"/>
      <c r="AO15" s="39">
        <f t="shared" si="4"/>
        <v>0</v>
      </c>
      <c r="AP15" s="39">
        <v>0</v>
      </c>
      <c r="AQ15" s="39">
        <f t="shared" si="5"/>
        <v>0</v>
      </c>
      <c r="AR15" s="39">
        <f t="shared" si="6"/>
        <v>0</v>
      </c>
      <c r="AS15" s="39"/>
      <c r="AT15" s="51">
        <f>T15*$AS$8*0.38*0.01</f>
        <v>0</v>
      </c>
      <c r="AU15" s="51">
        <f t="shared" si="7"/>
        <v>0</v>
      </c>
      <c r="AV15" s="51">
        <f t="shared" si="8"/>
        <v>0</v>
      </c>
      <c r="AW15" s="39">
        <f>AB15*0.7</f>
        <v>0</v>
      </c>
      <c r="AX15" s="40"/>
      <c r="AY15" s="40">
        <f t="shared" si="2"/>
        <v>0</v>
      </c>
      <c r="AZ15" s="40"/>
      <c r="BA15" s="40"/>
      <c r="BB15" s="40"/>
      <c r="BC15" s="39"/>
      <c r="BD15" s="39">
        <f>T15*2.23694</f>
        <v>0</v>
      </c>
      <c r="BE15" s="39">
        <v>0</v>
      </c>
      <c r="BF15" s="39">
        <v>0</v>
      </c>
      <c r="BG15" s="52">
        <f t="shared" si="9"/>
        <v>0</v>
      </c>
      <c r="BH15" s="52">
        <f t="shared" si="10"/>
        <v>0</v>
      </c>
      <c r="BI15" s="52">
        <f t="shared" si="11"/>
        <v>0</v>
      </c>
      <c r="BJ15" s="52">
        <f t="shared" si="12"/>
        <v>0</v>
      </c>
      <c r="BK15">
        <f t="shared" si="13"/>
        <v>0</v>
      </c>
      <c r="BP15">
        <v>4</v>
      </c>
      <c r="BR15">
        <f>0.511920988-0.459169033</f>
        <v>5.2751954999999962E-2</v>
      </c>
      <c r="BT15">
        <f>0.859527572-0.682665</f>
        <v>0.176862572</v>
      </c>
    </row>
    <row r="16" spans="2:72" x14ac:dyDescent="0.25">
      <c r="B16" s="29" t="s">
        <v>47</v>
      </c>
      <c r="C16" s="29">
        <v>8</v>
      </c>
      <c r="D16" s="29">
        <v>8</v>
      </c>
      <c r="E16" s="28">
        <v>0</v>
      </c>
      <c r="F16" s="15">
        <f t="shared" si="14"/>
        <v>0</v>
      </c>
      <c r="G16" s="15">
        <f t="shared" si="15"/>
        <v>0</v>
      </c>
      <c r="R16">
        <f t="shared" si="0"/>
        <v>1</v>
      </c>
      <c r="S16" t="str">
        <f t="shared" si="1"/>
        <v/>
      </c>
      <c r="T16">
        <f>$E16/3.6</f>
        <v>0</v>
      </c>
      <c r="U16">
        <f>(0.5*960*(T16*T16))</f>
        <v>0</v>
      </c>
      <c r="V16">
        <f>$U16-$U17</f>
        <v>0</v>
      </c>
      <c r="W16">
        <f>V16-V17</f>
        <v>0</v>
      </c>
      <c r="X16">
        <f>W16/1000</f>
        <v>0</v>
      </c>
      <c r="Z16">
        <f>(0.5*960*(F16*F16))</f>
        <v>0</v>
      </c>
      <c r="AA16">
        <f>W16*0.0000002777777777</f>
        <v>0</v>
      </c>
      <c r="AG16">
        <f>(T16/1000)*(960*9.81*0.01+0.5*1.205*0.38*1.711274*(T16*T16)+960*4/3*3.14)*AJ16*(U16)</f>
        <v>0</v>
      </c>
      <c r="AJ16">
        <f>T17-T16</f>
        <v>0</v>
      </c>
      <c r="AK16" s="53">
        <f t="shared" si="3"/>
        <v>0</v>
      </c>
      <c r="AL16" s="39">
        <f>0.5*1116.99*(T16*T16)</f>
        <v>0</v>
      </c>
      <c r="AM16" s="39">
        <f>$U16-$U17</f>
        <v>0</v>
      </c>
      <c r="AN16" s="39"/>
      <c r="AO16" s="39">
        <f t="shared" si="4"/>
        <v>0</v>
      </c>
      <c r="AP16" s="39">
        <v>0</v>
      </c>
      <c r="AQ16" s="39">
        <f t="shared" si="5"/>
        <v>0</v>
      </c>
      <c r="AR16" s="39">
        <f t="shared" si="6"/>
        <v>0</v>
      </c>
      <c r="AS16" s="39"/>
      <c r="AT16" s="51">
        <f>T16*$AS$8*0.38*0.01</f>
        <v>0</v>
      </c>
      <c r="AU16" s="51">
        <f t="shared" si="7"/>
        <v>0</v>
      </c>
      <c r="AV16" s="51">
        <f t="shared" si="8"/>
        <v>0</v>
      </c>
      <c r="AW16" s="39">
        <f>AB16*0.7</f>
        <v>0</v>
      </c>
      <c r="AX16" s="40"/>
      <c r="AY16" s="40">
        <f t="shared" si="2"/>
        <v>0</v>
      </c>
      <c r="AZ16" s="40"/>
      <c r="BA16" s="40"/>
      <c r="BB16" s="40"/>
      <c r="BC16" s="39"/>
      <c r="BD16" s="39">
        <f>T16*2.23694</f>
        <v>0</v>
      </c>
      <c r="BE16" s="39">
        <v>0</v>
      </c>
      <c r="BF16" s="39">
        <v>0</v>
      </c>
      <c r="BG16" s="52">
        <f t="shared" si="9"/>
        <v>0</v>
      </c>
      <c r="BH16" s="52">
        <f t="shared" si="10"/>
        <v>0</v>
      </c>
      <c r="BI16" s="52">
        <f t="shared" si="11"/>
        <v>0</v>
      </c>
      <c r="BJ16" s="52">
        <f t="shared" si="12"/>
        <v>0</v>
      </c>
      <c r="BK16">
        <f t="shared" si="13"/>
        <v>0</v>
      </c>
      <c r="BP16">
        <v>5</v>
      </c>
      <c r="BR16">
        <f>0.62626749-0.593489712</f>
        <v>3.2777778000000035E-2</v>
      </c>
    </row>
    <row r="17" spans="2:73" x14ac:dyDescent="0.25">
      <c r="B17" s="29" t="s">
        <v>47</v>
      </c>
      <c r="C17" s="29">
        <v>9</v>
      </c>
      <c r="D17" s="29">
        <v>9</v>
      </c>
      <c r="E17" s="28">
        <v>0</v>
      </c>
      <c r="F17" s="15">
        <f t="shared" si="14"/>
        <v>0</v>
      </c>
      <c r="G17" s="15">
        <f t="shared" si="15"/>
        <v>0</v>
      </c>
      <c r="R17">
        <f t="shared" si="0"/>
        <v>1</v>
      </c>
      <c r="S17" t="str">
        <f t="shared" si="1"/>
        <v/>
      </c>
      <c r="T17">
        <f>$E17/3.6</f>
        <v>0</v>
      </c>
      <c r="U17">
        <f>(0.5*960*(T17*T17))</f>
        <v>0</v>
      </c>
      <c r="V17">
        <f>$U17-$U18</f>
        <v>0</v>
      </c>
      <c r="W17">
        <f>V17-V18</f>
        <v>0</v>
      </c>
      <c r="X17">
        <f>W17/1000</f>
        <v>0</v>
      </c>
      <c r="Z17">
        <f>(0.5*960*(F17*F17))</f>
        <v>0</v>
      </c>
      <c r="AA17">
        <f>W17*0.0000002777777777</f>
        <v>0</v>
      </c>
      <c r="AG17">
        <f>(T17/1000)*(960*9.81*0.01+0.5*1.205*0.38*1.711274*(T17*T17)+960*4/3*3.14)*AJ17*(U17)</f>
        <v>0</v>
      </c>
      <c r="AJ17">
        <f>T18-T17</f>
        <v>0</v>
      </c>
      <c r="AK17" s="53">
        <f t="shared" si="3"/>
        <v>0</v>
      </c>
      <c r="AL17" s="39">
        <f>0.5*1116.99*(T17*T17)</f>
        <v>0</v>
      </c>
      <c r="AM17" s="39">
        <f>$U17-$U18</f>
        <v>0</v>
      </c>
      <c r="AN17" s="39"/>
      <c r="AO17" s="39">
        <f t="shared" si="4"/>
        <v>0</v>
      </c>
      <c r="AP17" s="39">
        <v>0</v>
      </c>
      <c r="AQ17" s="39">
        <f t="shared" si="5"/>
        <v>0</v>
      </c>
      <c r="AR17" s="39">
        <f t="shared" si="6"/>
        <v>0</v>
      </c>
      <c r="AS17" s="39"/>
      <c r="AT17" s="51">
        <f>T17*$AS$8*0.38*0.01</f>
        <v>0</v>
      </c>
      <c r="AU17" s="51">
        <f t="shared" si="7"/>
        <v>0</v>
      </c>
      <c r="AV17" s="51">
        <f t="shared" si="8"/>
        <v>0</v>
      </c>
      <c r="AW17" s="39">
        <f>AB17*0.7</f>
        <v>0</v>
      </c>
      <c r="AX17" s="40"/>
      <c r="AY17" s="40">
        <f t="shared" si="2"/>
        <v>0</v>
      </c>
      <c r="AZ17" s="40"/>
      <c r="BA17" s="40"/>
      <c r="BB17" s="40"/>
      <c r="BC17" s="39"/>
      <c r="BD17" s="39">
        <f>T17*2.23694</f>
        <v>0</v>
      </c>
      <c r="BE17" s="39">
        <v>0</v>
      </c>
      <c r="BF17" s="39">
        <v>0</v>
      </c>
      <c r="BG17" s="52">
        <f t="shared" si="9"/>
        <v>0</v>
      </c>
      <c r="BH17" s="52">
        <f t="shared" si="10"/>
        <v>0</v>
      </c>
      <c r="BI17" s="52">
        <f t="shared" si="11"/>
        <v>0</v>
      </c>
      <c r="BJ17" s="52">
        <f t="shared" si="12"/>
        <v>0</v>
      </c>
      <c r="BK17">
        <f t="shared" si="13"/>
        <v>0</v>
      </c>
      <c r="BP17">
        <v>6</v>
      </c>
      <c r="BR17">
        <f>0.958488683-0.774358127</f>
        <v>0.18413055600000006</v>
      </c>
    </row>
    <row r="18" spans="2:73" x14ac:dyDescent="0.25">
      <c r="B18" s="29" t="s">
        <v>47</v>
      </c>
      <c r="C18" s="29">
        <v>10</v>
      </c>
      <c r="D18" s="29">
        <v>10</v>
      </c>
      <c r="E18" s="28">
        <v>0</v>
      </c>
      <c r="F18" s="15">
        <f t="shared" si="14"/>
        <v>0</v>
      </c>
      <c r="G18" s="15">
        <f t="shared" si="15"/>
        <v>0</v>
      </c>
      <c r="R18">
        <f t="shared" si="0"/>
        <v>1</v>
      </c>
      <c r="S18" t="str">
        <f t="shared" si="1"/>
        <v/>
      </c>
      <c r="T18">
        <f>$E18/3.6</f>
        <v>0</v>
      </c>
      <c r="U18">
        <f>(0.5*960*(T18*T18))</f>
        <v>0</v>
      </c>
      <c r="V18">
        <f>$U18-$U19</f>
        <v>0</v>
      </c>
      <c r="W18">
        <f>SUM(V19:V42)</f>
        <v>-73342.592592592584</v>
      </c>
      <c r="X18">
        <f>W18/1000</f>
        <v>-73.342592592592581</v>
      </c>
      <c r="Z18">
        <f>(0.5*960*(F18*F18))</f>
        <v>0</v>
      </c>
      <c r="AA18">
        <f>($W$18*0.0000002777777777)*-1</f>
        <v>2.037294238112685E-2</v>
      </c>
      <c r="AB18">
        <f>($W$18*0.0000002777777777)*-1</f>
        <v>2.037294238112685E-2</v>
      </c>
      <c r="AD18">
        <f>($W$18*0.0000002777777777)*-1</f>
        <v>2.037294238112685E-2</v>
      </c>
      <c r="AE18">
        <f>($W$18*0.000000277778)*-1</f>
        <v>2.0372958685185183E-2</v>
      </c>
      <c r="AG18">
        <f>(T18/1000)*(960*9.81*0.01+0.5*1.205*0.38*1.711274*(T18*T18)+960*4/3*3.14)*AJ18*(U18)</f>
        <v>0</v>
      </c>
      <c r="AJ18">
        <f>T19-T18</f>
        <v>0</v>
      </c>
      <c r="AK18" s="53">
        <f t="shared" si="3"/>
        <v>0</v>
      </c>
      <c r="AL18" s="39">
        <f>0.5*1116.99*(T18*T18)</f>
        <v>0</v>
      </c>
      <c r="AM18" s="39">
        <f>$U18-$U19</f>
        <v>0</v>
      </c>
      <c r="AN18" s="39"/>
      <c r="AO18" s="39">
        <f t="shared" si="4"/>
        <v>0</v>
      </c>
      <c r="AP18" s="39">
        <v>0</v>
      </c>
      <c r="AQ18" s="39">
        <f t="shared" si="5"/>
        <v>0</v>
      </c>
      <c r="AR18" s="39">
        <f t="shared" si="6"/>
        <v>0</v>
      </c>
      <c r="AS18" s="39"/>
      <c r="AT18" s="51">
        <f>T18*$AS$8*0.38*0.01</f>
        <v>0</v>
      </c>
      <c r="AU18" s="51">
        <f t="shared" si="7"/>
        <v>0</v>
      </c>
      <c r="AV18" s="51">
        <f t="shared" si="8"/>
        <v>0</v>
      </c>
      <c r="AW18" s="39">
        <f>AB18*0.7</f>
        <v>1.4261059666788794E-2</v>
      </c>
      <c r="AX18" s="40"/>
      <c r="AY18" s="40">
        <f t="shared" si="2"/>
        <v>0</v>
      </c>
      <c r="AZ18" s="40"/>
      <c r="BA18" s="40"/>
      <c r="BB18" s="40"/>
      <c r="BC18" s="39"/>
      <c r="BD18" s="39">
        <f>T18*2.23694</f>
        <v>0</v>
      </c>
      <c r="BE18" s="39">
        <v>0</v>
      </c>
      <c r="BF18" s="39">
        <v>0</v>
      </c>
      <c r="BG18" s="52">
        <f t="shared" si="9"/>
        <v>0</v>
      </c>
      <c r="BH18" s="52">
        <f t="shared" si="10"/>
        <v>0</v>
      </c>
      <c r="BI18" s="52">
        <f t="shared" si="11"/>
        <v>0</v>
      </c>
      <c r="BJ18" s="52">
        <f t="shared" si="12"/>
        <v>0</v>
      </c>
      <c r="BK18">
        <f t="shared" si="13"/>
        <v>0</v>
      </c>
    </row>
    <row r="19" spans="2:73" ht="30.75" customHeight="1" x14ac:dyDescent="0.25">
      <c r="B19" s="29" t="s">
        <v>47</v>
      </c>
      <c r="C19" s="29">
        <v>11</v>
      </c>
      <c r="D19" s="29">
        <v>11</v>
      </c>
      <c r="E19" s="28">
        <v>0</v>
      </c>
      <c r="F19" s="15">
        <f>($E20-$E18)/2/3.6</f>
        <v>2.777777777777778E-2</v>
      </c>
      <c r="G19" s="15">
        <f t="shared" si="15"/>
        <v>0.1</v>
      </c>
      <c r="R19">
        <f t="shared" si="0"/>
        <v>1</v>
      </c>
      <c r="S19" t="str">
        <f t="shared" si="1"/>
        <v/>
      </c>
      <c r="T19">
        <f>$E19/3.6</f>
        <v>0</v>
      </c>
      <c r="U19">
        <f>(0.5*960*(T19*T19))</f>
        <v>0</v>
      </c>
      <c r="V19">
        <f>$U19-$U20</f>
        <v>-1.4814814814814816</v>
      </c>
      <c r="X19">
        <f>W19/1000</f>
        <v>0</v>
      </c>
      <c r="Z19">
        <f>(0.5*960*(F19*F19))</f>
        <v>0.37037037037037041</v>
      </c>
      <c r="AA19">
        <f>W19*0.0000002777777777</f>
        <v>0</v>
      </c>
      <c r="AB19">
        <f>($W$18*0.0000002777777777)*-1</f>
        <v>2.037294238112685E-2</v>
      </c>
      <c r="AD19">
        <f>($W$18*0.0000002777777777)*-1</f>
        <v>2.037294238112685E-2</v>
      </c>
      <c r="AE19">
        <f>($W$18*0.000000277778)*-1</f>
        <v>2.0372958685185183E-2</v>
      </c>
      <c r="AG19">
        <f>(T19/1000)*(960*9.81*0.01+0.5*1.205*0.38*1.711274*(T19*T19)+960*4/3*3.14*AJ19)</f>
        <v>0</v>
      </c>
      <c r="AJ19">
        <f>T20-T19</f>
        <v>5.5555555555555559E-2</v>
      </c>
      <c r="AK19" s="53">
        <f t="shared" si="3"/>
        <v>0</v>
      </c>
      <c r="AL19" s="39">
        <f>0.5*1116.99*(T19*T19)</f>
        <v>0</v>
      </c>
      <c r="AM19" s="39">
        <f>AL19-AL20</f>
        <v>-1.7237500000000001</v>
      </c>
      <c r="AN19" s="39"/>
      <c r="AO19" s="39">
        <f t="shared" si="4"/>
        <v>0</v>
      </c>
      <c r="AP19" s="39">
        <v>0</v>
      </c>
      <c r="AQ19" s="39">
        <f t="shared" si="5"/>
        <v>0</v>
      </c>
      <c r="AR19" s="39">
        <f t="shared" si="6"/>
        <v>0</v>
      </c>
      <c r="AS19" s="39"/>
      <c r="AT19" s="51">
        <f>T19*$AS$8*0.38*0.01</f>
        <v>0</v>
      </c>
      <c r="AU19" s="51">
        <f t="shared" si="7"/>
        <v>0</v>
      </c>
      <c r="AV19" s="51">
        <f>0.000000277778*AT19</f>
        <v>0</v>
      </c>
      <c r="AW19" s="39">
        <f>AB19*0.7</f>
        <v>1.4261059666788794E-2</v>
      </c>
      <c r="AX19" s="41"/>
      <c r="AY19" s="42">
        <f t="shared" si="2"/>
        <v>0</v>
      </c>
      <c r="AZ19" s="43"/>
      <c r="BA19" s="43"/>
      <c r="BB19" s="40"/>
      <c r="BC19" s="39"/>
      <c r="BD19" s="39">
        <f>T19*2.23694</f>
        <v>0</v>
      </c>
      <c r="BE19" s="39">
        <v>0</v>
      </c>
      <c r="BF19" s="39">
        <v>0</v>
      </c>
      <c r="BG19" s="52">
        <f t="shared" si="9"/>
        <v>0</v>
      </c>
      <c r="BH19" s="52">
        <f t="shared" si="10"/>
        <v>0</v>
      </c>
      <c r="BI19" s="52">
        <f t="shared" si="11"/>
        <v>0</v>
      </c>
      <c r="BJ19" s="52">
        <f t="shared" si="12"/>
        <v>0</v>
      </c>
      <c r="BK19">
        <f t="shared" si="13"/>
        <v>-1.5513750000000002E-3</v>
      </c>
      <c r="BP19" s="37" t="s">
        <v>72</v>
      </c>
      <c r="BQ19" s="35" t="s">
        <v>69</v>
      </c>
      <c r="BR19" s="36" t="s">
        <v>71</v>
      </c>
      <c r="BS19" s="36" t="s">
        <v>74</v>
      </c>
      <c r="BT19" t="s">
        <v>70</v>
      </c>
      <c r="BU19" t="s">
        <v>73</v>
      </c>
    </row>
    <row r="20" spans="2:73" x14ac:dyDescent="0.25">
      <c r="B20" s="29" t="s">
        <v>47</v>
      </c>
      <c r="C20" s="29">
        <v>12</v>
      </c>
      <c r="D20" s="29">
        <v>12</v>
      </c>
      <c r="E20" s="28">
        <v>0.2</v>
      </c>
      <c r="F20" s="15">
        <f>($E21-$E19)/2/3.6</f>
        <v>0.2361111111111111</v>
      </c>
      <c r="G20" s="15">
        <f t="shared" si="15"/>
        <v>0.85</v>
      </c>
      <c r="R20">
        <f t="shared" si="0"/>
        <v>1</v>
      </c>
      <c r="S20" t="str">
        <f t="shared" si="1"/>
        <v/>
      </c>
      <c r="T20">
        <f>$E20/3.6</f>
        <v>5.5555555555555559E-2</v>
      </c>
      <c r="U20">
        <f>(0.5*960*(T20*T20))</f>
        <v>1.4814814814814816</v>
      </c>
      <c r="V20">
        <f>$U20-$U21</f>
        <v>-105.55555555555556</v>
      </c>
      <c r="X20">
        <f>W20/1000</f>
        <v>0</v>
      </c>
      <c r="Z20">
        <f>(0.5*960*(F20*F20))</f>
        <v>26.75925925925926</v>
      </c>
      <c r="AA20">
        <f>W20*0.0000002777777777</f>
        <v>0</v>
      </c>
      <c r="AD20">
        <f>($W$18*0.0000002777777777)*-1</f>
        <v>2.037294238112685E-2</v>
      </c>
      <c r="AE20">
        <f>($W$18*0.0000002777777777)*-1</f>
        <v>2.037294238112685E-2</v>
      </c>
      <c r="AG20">
        <f>(T20/1000)*(960*9.81*0.01+0.5*1.205*0.38*1.711274*(T20*T20)+960*4/3*3.14*AJ20)</f>
        <v>9.8269104217452385E-2</v>
      </c>
      <c r="AH20">
        <f>AG20</f>
        <v>9.8269104217452385E-2</v>
      </c>
      <c r="AJ20">
        <f>T21-T20</f>
        <v>0.41666666666666663</v>
      </c>
      <c r="AK20" s="53">
        <f>$E20/3.6</f>
        <v>5.5555555555555559E-2</v>
      </c>
      <c r="AL20" s="39">
        <f>0.5*1116.99*(T20*T20)</f>
        <v>1.7237500000000001</v>
      </c>
      <c r="AM20" s="39">
        <f t="shared" ref="AM20:AM83" si="16">AL20-AL21</f>
        <v>-122.8171875</v>
      </c>
      <c r="AN20" s="39">
        <f>SUM($AM$19:$AM$42)</f>
        <v>-85336.3984375</v>
      </c>
      <c r="AO20" s="39">
        <f t="shared" si="4"/>
        <v>2.3704555114890506E-2</v>
      </c>
      <c r="AP20" s="39">
        <v>0</v>
      </c>
      <c r="AQ20" s="39">
        <f t="shared" si="5"/>
        <v>0</v>
      </c>
      <c r="AR20" s="39">
        <f t="shared" si="6"/>
        <v>0</v>
      </c>
      <c r="AS20" s="39"/>
      <c r="AT20" s="51">
        <f>T20*$AS$8*0.38*0.01</f>
        <v>2.1950321900000005</v>
      </c>
      <c r="AU20" s="51">
        <f t="shared" si="7"/>
        <v>2.1950321900000005E-3</v>
      </c>
      <c r="AV20" s="51">
        <f t="shared" si="8"/>
        <v>6.0973165167382011E-7</v>
      </c>
      <c r="AW20" s="39">
        <f>AB20*0.7</f>
        <v>0</v>
      </c>
      <c r="AX20" s="40"/>
      <c r="AY20" s="40">
        <f t="shared" si="2"/>
        <v>0</v>
      </c>
      <c r="AZ20" s="40"/>
      <c r="BA20" s="40"/>
      <c r="BB20" s="40"/>
      <c r="BC20" s="39"/>
      <c r="BD20" s="39">
        <f>T20*2.23694</f>
        <v>0.12427444444444447</v>
      </c>
      <c r="BE20" s="39">
        <f>AO20-$BC$8</f>
        <v>2.2578156116272029E-2</v>
      </c>
      <c r="BF20" s="39">
        <v>0</v>
      </c>
      <c r="BG20" s="52">
        <f t="shared" si="9"/>
        <v>0</v>
      </c>
      <c r="BH20" s="52">
        <f t="shared" si="10"/>
        <v>0</v>
      </c>
      <c r="BI20" s="52">
        <f t="shared" si="11"/>
        <v>0</v>
      </c>
      <c r="BJ20" s="52">
        <f t="shared" si="12"/>
        <v>0</v>
      </c>
      <c r="BK20">
        <f t="shared" si="13"/>
        <v>-0.11053546875</v>
      </c>
      <c r="BP20">
        <v>1</v>
      </c>
      <c r="BQ20">
        <f>0.081651543-0.050972531</f>
        <v>3.0679011999999992E-2</v>
      </c>
      <c r="BR20">
        <f>0.131282407-0.091347119</f>
        <v>3.9935287999999985E-2</v>
      </c>
      <c r="BS20">
        <v>30.679012</v>
      </c>
      <c r="BT20">
        <f>Table134[[#This Row],[Possible KERS
 power input ]]/3600000</f>
        <v>1.1093135555555552E-8</v>
      </c>
      <c r="BU20">
        <f>Table134[[#This Row],[Possible KERS
 power input ]]*(60*60)</f>
        <v>143.76703679999994</v>
      </c>
    </row>
    <row r="21" spans="2:73" x14ac:dyDescent="0.25">
      <c r="B21" s="29" t="s">
        <v>47</v>
      </c>
      <c r="C21" s="29">
        <v>13</v>
      </c>
      <c r="D21" s="29">
        <v>13</v>
      </c>
      <c r="E21" s="28">
        <v>1.7</v>
      </c>
      <c r="F21" s="15">
        <f t="shared" si="14"/>
        <v>0.72222222222222221</v>
      </c>
      <c r="G21" s="15">
        <f t="shared" si="15"/>
        <v>2.6</v>
      </c>
      <c r="R21">
        <f t="shared" si="0"/>
        <v>0</v>
      </c>
      <c r="S21">
        <f>IF(R21=1,"",E21)</f>
        <v>1.7</v>
      </c>
      <c r="T21">
        <f>$E21/3.6</f>
        <v>0.47222222222222221</v>
      </c>
      <c r="U21">
        <f>(0.5*960*(T21*T21))</f>
        <v>107.03703703703704</v>
      </c>
      <c r="V21">
        <f>$U21-$U22</f>
        <v>-972.96296296296293</v>
      </c>
      <c r="X21">
        <f>W21/1000</f>
        <v>0</v>
      </c>
      <c r="Z21">
        <f>(0.5*960*(F21*F21))</f>
        <v>250.37037037037035</v>
      </c>
      <c r="AA21">
        <f>W21*0.0000002777777777</f>
        <v>0</v>
      </c>
      <c r="AD21">
        <f>($W$18*0.0000002777777777)*-1</f>
        <v>2.037294238112685E-2</v>
      </c>
      <c r="AE21">
        <f>($W$18*0.0000002777777777)*-1</f>
        <v>2.037294238112685E-2</v>
      </c>
      <c r="AG21">
        <f>(T21/1000)*(960*9.81*0.01+0.5*1.205*0.38*1.711274*(T21*T21)+960*4/3*3.14*AJ21)</f>
        <v>1.9951898003824506</v>
      </c>
      <c r="AH21">
        <f>AH20+AG21</f>
        <v>2.093458904599903</v>
      </c>
      <c r="AJ21">
        <f>T22-T21</f>
        <v>1.0277777777777777</v>
      </c>
      <c r="AK21" s="53">
        <f t="shared" ref="AK21:AK84" si="17">$E21/3.6</f>
        <v>0.47222222222222221</v>
      </c>
      <c r="AL21" s="39">
        <f>0.5*1116.99*(T21*T21)</f>
        <v>124.5409375</v>
      </c>
      <c r="AM21" s="39">
        <f t="shared" si="16"/>
        <v>-1132.0728125000001</v>
      </c>
      <c r="AN21" s="39">
        <f>SUM($AM$19:$AM$42)</f>
        <v>-85336.3984375</v>
      </c>
      <c r="AO21" s="39">
        <f t="shared" si="4"/>
        <v>2.3704555114890506E-2</v>
      </c>
      <c r="AP21" s="39">
        <v>0</v>
      </c>
      <c r="AQ21" s="39">
        <f t="shared" si="5"/>
        <v>0</v>
      </c>
      <c r="AR21" s="39">
        <f t="shared" si="6"/>
        <v>0</v>
      </c>
      <c r="AS21" s="39"/>
      <c r="AT21" s="51">
        <f>T21*$AS$8*0.38*0.01</f>
        <v>18.657773615000004</v>
      </c>
      <c r="AU21" s="51">
        <f t="shared" si="7"/>
        <v>1.8657773615000005E-2</v>
      </c>
      <c r="AV21" s="51">
        <f>0.000000277778*AT21</f>
        <v>5.1827190392274704E-6</v>
      </c>
      <c r="AW21" s="39">
        <f>AB21*0.7</f>
        <v>0</v>
      </c>
      <c r="AX21" s="40"/>
      <c r="AY21" s="40">
        <f t="shared" si="2"/>
        <v>0</v>
      </c>
      <c r="AZ21" s="40"/>
      <c r="BA21" s="40"/>
      <c r="BB21" s="40"/>
      <c r="BC21" s="39"/>
      <c r="BD21" s="39">
        <f>T21*2.23694</f>
        <v>1.0563327777777778</v>
      </c>
      <c r="BE21" s="39">
        <f>AO21-$BC$8</f>
        <v>2.2578156116272029E-2</v>
      </c>
      <c r="BF21" s="39">
        <v>0</v>
      </c>
      <c r="BG21" s="52">
        <f t="shared" si="9"/>
        <v>0</v>
      </c>
      <c r="BH21" s="52">
        <f t="shared" si="10"/>
        <v>0</v>
      </c>
      <c r="BI21" s="52">
        <f t="shared" si="11"/>
        <v>0</v>
      </c>
      <c r="BJ21" s="52">
        <f t="shared" si="12"/>
        <v>0</v>
      </c>
      <c r="BK21">
        <f t="shared" si="13"/>
        <v>-1.0188655312500001</v>
      </c>
      <c r="BP21">
        <v>2</v>
      </c>
      <c r="BQ21">
        <f>0.1994788807-0.167651543</f>
        <v>3.1827337700000013E-2</v>
      </c>
      <c r="BR21">
        <f>0.258004321-0.233970988</f>
        <v>2.403333299999999E-2</v>
      </c>
      <c r="BS21">
        <v>31.827338000000001</v>
      </c>
      <c r="BT21">
        <f>Table134[[#This Row],[Possible KERS
 power input ]]/3600000</f>
        <v>6.6759258333333306E-9</v>
      </c>
      <c r="BU21">
        <f>Table134[[#This Row],[Possible KERS
 power input ]]*(60*60)</f>
        <v>86.519998799999968</v>
      </c>
    </row>
    <row r="22" spans="2:73" x14ac:dyDescent="0.25">
      <c r="B22" s="29" t="s">
        <v>47</v>
      </c>
      <c r="C22" s="29">
        <v>14</v>
      </c>
      <c r="D22" s="29">
        <v>14</v>
      </c>
      <c r="E22" s="28">
        <v>5.4</v>
      </c>
      <c r="F22" s="15">
        <f t="shared" si="14"/>
        <v>1.1388888888888891</v>
      </c>
      <c r="G22" s="15">
        <f t="shared" si="15"/>
        <v>4.1000000000000005</v>
      </c>
      <c r="R22">
        <f t="shared" si="0"/>
        <v>0</v>
      </c>
      <c r="S22">
        <f t="shared" si="1"/>
        <v>5.4</v>
      </c>
      <c r="T22">
        <f>$E22/3.6</f>
        <v>1.5</v>
      </c>
      <c r="U22">
        <f>(0.5*960*(T22*T22))</f>
        <v>1080</v>
      </c>
      <c r="V22">
        <f>$U22-$U23</f>
        <v>-2550</v>
      </c>
      <c r="X22">
        <f>W22/1000</f>
        <v>0</v>
      </c>
      <c r="Z22">
        <f>(0.5*960*(F22*F22))</f>
        <v>622.59259259259272</v>
      </c>
      <c r="AA22">
        <f>W22*0.0000002777777777</f>
        <v>0</v>
      </c>
      <c r="AD22">
        <f>($W$18*0.0000002777777777)*-1</f>
        <v>2.037294238112685E-2</v>
      </c>
      <c r="AE22">
        <f>($W$18*0.0000002777777777)*-1</f>
        <v>2.037294238112685E-2</v>
      </c>
      <c r="AG22">
        <f>(T22/1000)*(960*9.81*0.01+0.5*1.205*0.38*1.711274*(T22*T22)+960*4/3*3.14*AJ22)</f>
        <v>7.6785863121152627</v>
      </c>
      <c r="AH22">
        <f>AH21+AG22</f>
        <v>9.7720452167151652</v>
      </c>
      <c r="AJ22">
        <f>T23-T22</f>
        <v>1.25</v>
      </c>
      <c r="AK22" s="53">
        <f t="shared" si="17"/>
        <v>1.5</v>
      </c>
      <c r="AL22" s="39">
        <f>0.5*1116.99*(T22*T22)</f>
        <v>1256.61375</v>
      </c>
      <c r="AM22" s="39">
        <f t="shared" si="16"/>
        <v>-2967.0046875000003</v>
      </c>
      <c r="AN22" s="39">
        <f>SUM($AM$19:$AM$42)</f>
        <v>-85336.3984375</v>
      </c>
      <c r="AO22" s="39">
        <f t="shared" si="4"/>
        <v>2.3704555114890506E-2</v>
      </c>
      <c r="AP22" s="39">
        <v>0</v>
      </c>
      <c r="AQ22" s="39">
        <f t="shared" si="5"/>
        <v>0</v>
      </c>
      <c r="AR22" s="39">
        <f t="shared" si="6"/>
        <v>0</v>
      </c>
      <c r="AS22" s="39"/>
      <c r="AT22" s="51">
        <f>T22*$AS$8*0.38*0.01</f>
        <v>59.265869129999999</v>
      </c>
      <c r="AU22" s="51">
        <f t="shared" si="7"/>
        <v>5.9265869129999996E-2</v>
      </c>
      <c r="AV22" s="51">
        <f t="shared" si="8"/>
        <v>1.646275459519314E-5</v>
      </c>
      <c r="AW22" s="39">
        <f>AB22*0.7</f>
        <v>0</v>
      </c>
      <c r="AX22" s="40"/>
      <c r="AY22" s="40">
        <f t="shared" si="2"/>
        <v>0</v>
      </c>
      <c r="AZ22" s="40"/>
      <c r="BA22" s="40"/>
      <c r="BB22" s="40"/>
      <c r="BC22" s="39"/>
      <c r="BD22" s="39">
        <f>T22*2.23694</f>
        <v>3.35541</v>
      </c>
      <c r="BE22" s="39">
        <f>AO22-$BC$8</f>
        <v>2.2578156116272029E-2</v>
      </c>
      <c r="BF22" s="39">
        <v>0</v>
      </c>
      <c r="BG22" s="52">
        <f t="shared" si="9"/>
        <v>0</v>
      </c>
      <c r="BH22" s="52">
        <f t="shared" si="10"/>
        <v>0</v>
      </c>
      <c r="BI22" s="52">
        <f t="shared" si="11"/>
        <v>0</v>
      </c>
      <c r="BJ22" s="52">
        <f t="shared" si="12"/>
        <v>0</v>
      </c>
      <c r="BK22">
        <f t="shared" si="13"/>
        <v>-2.6703042187500006</v>
      </c>
      <c r="BP22">
        <v>3</v>
      </c>
      <c r="BQ22">
        <f>0.303170885-0.249978395</f>
        <v>5.3192490000000009E-2</v>
      </c>
      <c r="BR22">
        <f>0.37106538-0.31268858</f>
        <v>5.8376800000000006E-2</v>
      </c>
      <c r="BS22">
        <v>53.192489999999999</v>
      </c>
      <c r="BT22">
        <f>Table134[[#This Row],[Possible KERS
 power input ]]/3600000</f>
        <v>1.6215777777777779E-8</v>
      </c>
      <c r="BU22">
        <f>Table134[[#This Row],[Possible KERS
 power input ]]*(60*60)</f>
        <v>210.15648000000002</v>
      </c>
    </row>
    <row r="23" spans="2:73" x14ac:dyDescent="0.25">
      <c r="B23" s="29" t="s">
        <v>47</v>
      </c>
      <c r="C23" s="29">
        <v>15</v>
      </c>
      <c r="D23" s="29">
        <v>15</v>
      </c>
      <c r="E23" s="28">
        <v>9.9</v>
      </c>
      <c r="F23" s="15">
        <f t="shared" si="14"/>
        <v>1.0694444444444444</v>
      </c>
      <c r="G23" s="15">
        <f t="shared" si="15"/>
        <v>3.8499999999999996</v>
      </c>
      <c r="R23">
        <f t="shared" si="0"/>
        <v>0</v>
      </c>
      <c r="S23">
        <f t="shared" si="1"/>
        <v>9.9</v>
      </c>
      <c r="T23">
        <f>$E23/3.6</f>
        <v>2.75</v>
      </c>
      <c r="U23">
        <f>(0.5*960*(T23*T23))</f>
        <v>3630</v>
      </c>
      <c r="V23">
        <f>$U23-$U24</f>
        <v>-2725.9259259259261</v>
      </c>
      <c r="X23">
        <f>W23/1000</f>
        <v>0</v>
      </c>
      <c r="Z23">
        <f>(0.5*960*(F23*F23))</f>
        <v>548.98148148148152</v>
      </c>
      <c r="AA23">
        <f>W23*0.0000002777777777</f>
        <v>0</v>
      </c>
      <c r="AD23">
        <f>($W$18*0.0000002777777777)*-1</f>
        <v>2.037294238112685E-2</v>
      </c>
      <c r="AE23">
        <f>($W$18*0.0000002777777777)*-1</f>
        <v>2.037294238112685E-2</v>
      </c>
      <c r="AG23">
        <f>(T23/1000)*(960*9.81*0.01+0.5*1.205*0.38*1.711274*(T23*T23)+960*4/3*3.14*AJ23)</f>
        <v>10.091843247339881</v>
      </c>
      <c r="AH23">
        <f>AH22+AG23</f>
        <v>19.863888464055044</v>
      </c>
      <c r="AJ23">
        <f>T24-T23</f>
        <v>0.88888888888888884</v>
      </c>
      <c r="AK23" s="53">
        <f t="shared" si="17"/>
        <v>2.75</v>
      </c>
      <c r="AL23" s="39">
        <f>0.5*1116.99*(T23*T23)</f>
        <v>4223.6184375000003</v>
      </c>
      <c r="AM23" s="39">
        <f t="shared" si="16"/>
        <v>-3171.7</v>
      </c>
      <c r="AN23" s="39">
        <f>SUM($AM$19:$AM$42)</f>
        <v>-85336.3984375</v>
      </c>
      <c r="AO23" s="39">
        <f t="shared" si="4"/>
        <v>2.3704555114890506E-2</v>
      </c>
      <c r="AP23" s="39">
        <v>0</v>
      </c>
      <c r="AQ23" s="39">
        <f t="shared" si="5"/>
        <v>0</v>
      </c>
      <c r="AR23" s="39">
        <f t="shared" si="6"/>
        <v>0</v>
      </c>
      <c r="AS23" s="39"/>
      <c r="AT23" s="51">
        <f>T23*$AS$8*0.38*0.01</f>
        <v>108.65409340500003</v>
      </c>
      <c r="AU23" s="51">
        <f>AT23/1000</f>
        <v>0.10865409340500003</v>
      </c>
      <c r="AV23" s="51">
        <f t="shared" si="8"/>
        <v>3.0181716757854096E-5</v>
      </c>
      <c r="AW23" s="39">
        <f>AB23*0.7</f>
        <v>0</v>
      </c>
      <c r="AX23" s="40"/>
      <c r="AY23" s="40">
        <f t="shared" si="2"/>
        <v>0</v>
      </c>
      <c r="AZ23" s="40"/>
      <c r="BA23" s="40"/>
      <c r="BB23" s="40"/>
      <c r="BC23" s="39"/>
      <c r="BD23" s="39">
        <f>T23*2.23694</f>
        <v>6.1515850000000007</v>
      </c>
      <c r="BE23" s="39">
        <f>AO23-$BC$8</f>
        <v>2.2578156116272029E-2</v>
      </c>
      <c r="BF23" s="39">
        <v>0</v>
      </c>
      <c r="BG23" s="52">
        <f t="shared" si="9"/>
        <v>0</v>
      </c>
      <c r="BH23" s="52">
        <f t="shared" si="10"/>
        <v>0</v>
      </c>
      <c r="BI23" s="52">
        <f t="shared" si="11"/>
        <v>0</v>
      </c>
      <c r="BJ23" s="52">
        <f t="shared" si="12"/>
        <v>0</v>
      </c>
      <c r="BK23">
        <f t="shared" si="13"/>
        <v>-2.8545299999999996</v>
      </c>
      <c r="BP23">
        <v>4</v>
      </c>
      <c r="BQ23">
        <f>0.511920988-0.459169033</f>
        <v>5.2751954999999962E-2</v>
      </c>
      <c r="BR23">
        <f>0.515693827-0.459169033</f>
        <v>5.6524793999999989E-2</v>
      </c>
      <c r="BS23">
        <v>52.751955000000002</v>
      </c>
      <c r="BT23">
        <f>Table134[[#This Row],[Possible KERS
 power input ]]/3600000</f>
        <v>1.5701331666666664E-8</v>
      </c>
      <c r="BU23">
        <f>Table134[[#This Row],[Possible KERS
 power input ]]*(60*60)</f>
        <v>203.48925839999995</v>
      </c>
    </row>
    <row r="24" spans="2:73" x14ac:dyDescent="0.25">
      <c r="B24" s="29" t="s">
        <v>47</v>
      </c>
      <c r="C24" s="29">
        <v>16</v>
      </c>
      <c r="D24" s="29">
        <v>16</v>
      </c>
      <c r="E24" s="28">
        <v>13.1</v>
      </c>
      <c r="F24" s="15">
        <f t="shared" si="14"/>
        <v>0.97222222222222199</v>
      </c>
      <c r="G24" s="15">
        <f t="shared" si="15"/>
        <v>3.4999999999999991</v>
      </c>
      <c r="R24">
        <f t="shared" si="0"/>
        <v>0</v>
      </c>
      <c r="S24">
        <f t="shared" si="1"/>
        <v>13.1</v>
      </c>
      <c r="T24">
        <f>$E24/3.6</f>
        <v>3.6388888888888888</v>
      </c>
      <c r="U24">
        <f>(0.5*960*(T24*T24))</f>
        <v>6355.9259259259261</v>
      </c>
      <c r="V24">
        <f>$U24-$U25</f>
        <v>-4222.2222222222199</v>
      </c>
      <c r="X24">
        <f>W24/1000</f>
        <v>0</v>
      </c>
      <c r="Z24">
        <f>(0.5*960*(F24*F24))</f>
        <v>453.70370370370352</v>
      </c>
      <c r="AA24">
        <f>W24*0.0000002777777777</f>
        <v>0</v>
      </c>
      <c r="AD24">
        <f>($W$18*0.0000002777777777)*-1</f>
        <v>2.037294238112685E-2</v>
      </c>
      <c r="AE24">
        <f>($W$18*0.0000002777777777)*-1</f>
        <v>2.037294238112685E-2</v>
      </c>
      <c r="AG24">
        <f>(T24/1000)*(960*9.81*0.01+0.5*1.205*0.38*1.711274*(T24*T24)+960*4/3*3.14*AJ24)</f>
        <v>15.799520139901889</v>
      </c>
      <c r="AH24">
        <f>AH23+AG24</f>
        <v>35.663408603956931</v>
      </c>
      <c r="AJ24">
        <f>T25-T24</f>
        <v>1.0555555555555549</v>
      </c>
      <c r="AK24" s="53">
        <f t="shared" si="17"/>
        <v>3.6388888888888888</v>
      </c>
      <c r="AL24" s="39">
        <f>0.5*1116.99*(T24*T24)</f>
        <v>7395.3184375000001</v>
      </c>
      <c r="AM24" s="39">
        <f t="shared" si="16"/>
        <v>-4912.6874999999964</v>
      </c>
      <c r="AN24" s="39">
        <f>SUM($AM$19:$AM$42)</f>
        <v>-85336.3984375</v>
      </c>
      <c r="AO24" s="39">
        <f t="shared" si="4"/>
        <v>2.3704555114890506E-2</v>
      </c>
      <c r="AP24" s="39">
        <v>0</v>
      </c>
      <c r="AQ24" s="39">
        <f t="shared" si="5"/>
        <v>0</v>
      </c>
      <c r="AR24" s="39">
        <f t="shared" si="6"/>
        <v>0</v>
      </c>
      <c r="AS24" s="39"/>
      <c r="AT24" s="51">
        <f>T24*$AS$8*0.38*0.01</f>
        <v>143.77460844500001</v>
      </c>
      <c r="AU24" s="51">
        <f t="shared" ref="AU24:AU87" si="18">AT24/1000</f>
        <v>0.14377460844500001</v>
      </c>
      <c r="AV24" s="51">
        <f t="shared" si="8"/>
        <v>3.993742318463521E-5</v>
      </c>
      <c r="AW24" s="39">
        <f>AB24*0.7</f>
        <v>0</v>
      </c>
      <c r="AX24" s="40"/>
      <c r="AY24" s="40">
        <f t="shared" si="2"/>
        <v>0</v>
      </c>
      <c r="AZ24" s="40"/>
      <c r="BA24" s="40"/>
      <c r="BB24" s="40"/>
      <c r="BC24" s="39"/>
      <c r="BD24" s="39">
        <f>T24*2.23694</f>
        <v>8.1399761111111122</v>
      </c>
      <c r="BE24" s="39">
        <f>AO24-$BC$8</f>
        <v>2.2578156116272029E-2</v>
      </c>
      <c r="BF24" s="39">
        <v>0</v>
      </c>
      <c r="BG24" s="52">
        <f t="shared" si="9"/>
        <v>0</v>
      </c>
      <c r="BH24" s="52">
        <f t="shared" si="10"/>
        <v>0</v>
      </c>
      <c r="BI24" s="52">
        <f t="shared" si="11"/>
        <v>0</v>
      </c>
      <c r="BJ24" s="52">
        <f t="shared" si="12"/>
        <v>0</v>
      </c>
      <c r="BK24">
        <f t="shared" si="13"/>
        <v>-4.4214187499999973</v>
      </c>
      <c r="BP24">
        <v>5</v>
      </c>
      <c r="BQ24">
        <f>0.62626749-0.593489712</f>
        <v>3.2777778000000035E-2</v>
      </c>
      <c r="BR24">
        <f>0.859527572-0.682665</f>
        <v>0.176862572</v>
      </c>
      <c r="BS24">
        <v>32.777777999999998</v>
      </c>
      <c r="BT24">
        <f>Table134[[#This Row],[Possible KERS
 power input ]]/3600000</f>
        <v>4.9128492222222223E-8</v>
      </c>
      <c r="BU24">
        <f>Table134[[#This Row],[Possible KERS
 power input ]]*(60*60)</f>
        <v>636.7052592</v>
      </c>
    </row>
    <row r="25" spans="2:73" x14ac:dyDescent="0.25">
      <c r="B25" s="29" t="s">
        <v>47</v>
      </c>
      <c r="C25" s="29">
        <v>17</v>
      </c>
      <c r="D25" s="29">
        <v>17</v>
      </c>
      <c r="E25" s="28">
        <v>16.899999999999999</v>
      </c>
      <c r="F25" s="15">
        <f t="shared" si="14"/>
        <v>1.1944444444444444</v>
      </c>
      <c r="G25" s="15">
        <f t="shared" si="15"/>
        <v>4.3</v>
      </c>
      <c r="R25">
        <f t="shared" si="0"/>
        <v>0</v>
      </c>
      <c r="S25">
        <f t="shared" si="1"/>
        <v>16.899999999999999</v>
      </c>
      <c r="T25">
        <f>$E25/3.6</f>
        <v>4.6944444444444438</v>
      </c>
      <c r="U25">
        <f>(0.5*960*(T25*T25))</f>
        <v>10578.148148148146</v>
      </c>
      <c r="V25">
        <f>$U25-$U26</f>
        <v>-6862.2222222222226</v>
      </c>
      <c r="X25">
        <f>W25/1000</f>
        <v>0</v>
      </c>
      <c r="Z25">
        <f>(0.5*960*(F25*F25))</f>
        <v>684.81481481481478</v>
      </c>
      <c r="AA25">
        <f>W25*0.0000002777777777</f>
        <v>0</v>
      </c>
      <c r="AD25">
        <f>($W$18*0.0000002777777777)*-1</f>
        <v>2.037294238112685E-2</v>
      </c>
      <c r="AE25">
        <f>($W$18*0.0000002777777777)*-1</f>
        <v>2.037294238112685E-2</v>
      </c>
      <c r="AG25">
        <f>(T25/1000)*(960*9.81*0.01+0.5*1.205*0.38*1.711274*(T25*T25)+960*4/3*3.14*AJ25)</f>
        <v>25.639852193992024</v>
      </c>
      <c r="AH25">
        <f>AH24+AG25</f>
        <v>61.303260797948951</v>
      </c>
      <c r="AJ25">
        <f>T26-T25</f>
        <v>1.3333333333333339</v>
      </c>
      <c r="AK25" s="53">
        <f t="shared" si="17"/>
        <v>4.6944444444444438</v>
      </c>
      <c r="AL25" s="39">
        <f>0.5*1116.99*(T25*T25)</f>
        <v>12308.005937499996</v>
      </c>
      <c r="AM25" s="39">
        <f t="shared" si="16"/>
        <v>-7984.4100000000017</v>
      </c>
      <c r="AN25" s="39">
        <f>SUM($AM$19:$AM$42)</f>
        <v>-85336.3984375</v>
      </c>
      <c r="AO25" s="39">
        <f t="shared" si="4"/>
        <v>2.3704555114890506E-2</v>
      </c>
      <c r="AP25" s="39">
        <v>0</v>
      </c>
      <c r="AQ25" s="39">
        <f t="shared" si="5"/>
        <v>0</v>
      </c>
      <c r="AR25" s="39">
        <f t="shared" si="6"/>
        <v>0</v>
      </c>
      <c r="AS25" s="39"/>
      <c r="AT25" s="51">
        <f>T25*$AS$8*0.38*0.01</f>
        <v>185.48022005499999</v>
      </c>
      <c r="AU25" s="51">
        <f t="shared" si="18"/>
        <v>0.18548022005499998</v>
      </c>
      <c r="AV25" s="51">
        <f t="shared" si="8"/>
        <v>5.1522324566437785E-5</v>
      </c>
      <c r="AW25" s="39">
        <f>AB25*0.7</f>
        <v>0</v>
      </c>
      <c r="AX25" s="40"/>
      <c r="AY25" s="40">
        <f t="shared" si="2"/>
        <v>0</v>
      </c>
      <c r="AZ25" s="40"/>
      <c r="BA25" s="40"/>
      <c r="BB25" s="40"/>
      <c r="BC25" s="39"/>
      <c r="BD25" s="39">
        <f>T25*2.23694</f>
        <v>10.501190555555555</v>
      </c>
      <c r="BE25" s="39">
        <f>AO25-$BC$8</f>
        <v>2.2578156116272029E-2</v>
      </c>
      <c r="BF25" s="39">
        <v>0</v>
      </c>
      <c r="BG25" s="52">
        <f t="shared" si="9"/>
        <v>0</v>
      </c>
      <c r="BH25" s="52">
        <f t="shared" si="10"/>
        <v>0</v>
      </c>
      <c r="BI25" s="52">
        <f t="shared" si="11"/>
        <v>0</v>
      </c>
      <c r="BJ25" s="52">
        <f t="shared" si="12"/>
        <v>0</v>
      </c>
      <c r="BK25">
        <f t="shared" si="13"/>
        <v>-7.1859690000000018</v>
      </c>
      <c r="BP25">
        <v>6</v>
      </c>
      <c r="BQ25">
        <f>0.958488683-0.774358127</f>
        <v>0.18413055600000006</v>
      </c>
      <c r="BT25">
        <f>Table134[[#This Row],[Possible KERS
 power input ]]/3600000</f>
        <v>0</v>
      </c>
      <c r="BU25">
        <f>Table134[[#This Row],[Possible KERS
 power input ]]*(60*60)</f>
        <v>0</v>
      </c>
    </row>
    <row r="26" spans="2:73" x14ac:dyDescent="0.25">
      <c r="B26" s="29" t="s">
        <v>47</v>
      </c>
      <c r="C26" s="29">
        <v>18</v>
      </c>
      <c r="D26" s="29">
        <v>18</v>
      </c>
      <c r="E26" s="28">
        <v>21.7</v>
      </c>
      <c r="F26" s="15">
        <f t="shared" si="14"/>
        <v>1.2638888888888891</v>
      </c>
      <c r="G26" s="15">
        <f t="shared" si="15"/>
        <v>4.5500000000000007</v>
      </c>
      <c r="R26">
        <f t="shared" si="0"/>
        <v>0</v>
      </c>
      <c r="S26">
        <f t="shared" si="1"/>
        <v>21.7</v>
      </c>
      <c r="T26">
        <f>$E26/3.6</f>
        <v>6.0277777777777777</v>
      </c>
      <c r="U26">
        <f>(0.5*960*(T26*T26))</f>
        <v>17440.370370370369</v>
      </c>
      <c r="V26">
        <f>$U26-$U27</f>
        <v>-7596.6666666666679</v>
      </c>
      <c r="X26">
        <f>W26/1000</f>
        <v>0</v>
      </c>
      <c r="Z26">
        <f>(0.5*960*(F26*F26))</f>
        <v>766.75925925925947</v>
      </c>
      <c r="AA26">
        <f>W26*0.0000002777777777</f>
        <v>0</v>
      </c>
      <c r="AD26">
        <f>($W$18*0.0000002777777777)*-1</f>
        <v>2.037294238112685E-2</v>
      </c>
      <c r="AE26">
        <f>($W$18*0.0000002777777777)*-1</f>
        <v>2.037294238112685E-2</v>
      </c>
      <c r="AG26">
        <f>(T26/1000)*(960*9.81*0.01+0.5*1.205*0.38*1.711274*(T26*T26)+960*4/3*3.14*AJ26)</f>
        <v>29.591100567021325</v>
      </c>
      <c r="AH26">
        <f>AH25+AG26</f>
        <v>90.89436136497028</v>
      </c>
      <c r="AJ26">
        <f>T27-T26</f>
        <v>1.1944444444444446</v>
      </c>
      <c r="AK26" s="53">
        <f t="shared" si="17"/>
        <v>6.0277777777777777</v>
      </c>
      <c r="AL26" s="39">
        <f>0.5*1116.99*(T26*T26)</f>
        <v>20292.415937499998</v>
      </c>
      <c r="AM26" s="39">
        <f t="shared" si="16"/>
        <v>-8838.9590625000019</v>
      </c>
      <c r="AN26" s="39">
        <f>SUM($AM$19:$AM$42)</f>
        <v>-85336.3984375</v>
      </c>
      <c r="AO26" s="39">
        <f t="shared" si="4"/>
        <v>2.3704555114890506E-2</v>
      </c>
      <c r="AP26" s="39">
        <v>0</v>
      </c>
      <c r="AQ26" s="39">
        <f t="shared" si="5"/>
        <v>0</v>
      </c>
      <c r="AR26" s="39">
        <f t="shared" si="6"/>
        <v>0</v>
      </c>
      <c r="AS26" s="39"/>
      <c r="AT26" s="51">
        <f>T26*$AS$8*0.38*0.01</f>
        <v>238.16099261500003</v>
      </c>
      <c r="AU26" s="51">
        <f t="shared" si="18"/>
        <v>0.23816099261500004</v>
      </c>
      <c r="AV26" s="51">
        <f t="shared" si="8"/>
        <v>6.615588420660948E-5</v>
      </c>
      <c r="AW26" s="39">
        <f>AB26*0.7</f>
        <v>0</v>
      </c>
      <c r="AX26" s="40"/>
      <c r="AY26" s="40">
        <f t="shared" si="2"/>
        <v>0</v>
      </c>
      <c r="AZ26" s="40"/>
      <c r="BA26" s="40"/>
      <c r="BB26" s="40"/>
      <c r="BC26" s="39"/>
      <c r="BD26" s="39">
        <f>T26*2.23694</f>
        <v>13.483777222222223</v>
      </c>
      <c r="BE26" s="39">
        <f>AO26-$BC$8</f>
        <v>2.2578156116272029E-2</v>
      </c>
      <c r="BF26" s="39">
        <v>0</v>
      </c>
      <c r="BG26" s="52">
        <f t="shared" si="9"/>
        <v>0</v>
      </c>
      <c r="BH26" s="52">
        <f t="shared" si="10"/>
        <v>0</v>
      </c>
      <c r="BI26" s="52">
        <f t="shared" si="11"/>
        <v>0</v>
      </c>
      <c r="BJ26" s="52">
        <f t="shared" si="12"/>
        <v>0</v>
      </c>
      <c r="BK26">
        <f t="shared" si="13"/>
        <v>-7.9550631562500023</v>
      </c>
    </row>
    <row r="27" spans="2:73" x14ac:dyDescent="0.25">
      <c r="B27" s="29" t="s">
        <v>47</v>
      </c>
      <c r="C27" s="29">
        <v>19</v>
      </c>
      <c r="D27" s="29">
        <v>19</v>
      </c>
      <c r="E27" s="28">
        <v>26</v>
      </c>
      <c r="F27" s="15">
        <f t="shared" si="14"/>
        <v>0.80555555555555558</v>
      </c>
      <c r="G27" s="15">
        <f t="shared" si="15"/>
        <v>2.9000000000000004</v>
      </c>
      <c r="R27">
        <f t="shared" si="0"/>
        <v>0</v>
      </c>
      <c r="S27">
        <f t="shared" si="1"/>
        <v>26</v>
      </c>
      <c r="T27">
        <f>$E27/3.6</f>
        <v>7.2222222222222223</v>
      </c>
      <c r="U27">
        <f>(0.5*960*(T27*T27))</f>
        <v>25037.037037037036</v>
      </c>
      <c r="V27">
        <f>$U27-$U28</f>
        <v>-2972.222222222219</v>
      </c>
      <c r="X27">
        <f>W27/1000</f>
        <v>0</v>
      </c>
      <c r="Z27">
        <f>(0.5*960*(F27*F27))</f>
        <v>311.48148148148152</v>
      </c>
      <c r="AA27">
        <f>W27*0.0000002777777777</f>
        <v>0</v>
      </c>
      <c r="AD27">
        <f>($W$18*0.0000002777777777)*-1</f>
        <v>2.037294238112685E-2</v>
      </c>
      <c r="AE27">
        <f>($W$18*0.0000002777777777)*-1</f>
        <v>2.037294238112685E-2</v>
      </c>
      <c r="AG27">
        <f>(T27/1000)*(960*9.81*0.01+0.5*1.205*0.38*1.711274*(T27*T27)+960*4/3*3.14*AJ27)</f>
        <v>12.922570187330763</v>
      </c>
      <c r="AH27">
        <f>AH26+AG27</f>
        <v>103.81693155230104</v>
      </c>
      <c r="AJ27">
        <f>T28-T27</f>
        <v>0.41666666666666607</v>
      </c>
      <c r="AK27" s="53">
        <f t="shared" si="17"/>
        <v>7.2222222222222223</v>
      </c>
      <c r="AL27" s="39">
        <f>0.5*1116.99*(T27*T27)</f>
        <v>29131.375</v>
      </c>
      <c r="AM27" s="39">
        <f t="shared" si="16"/>
        <v>-3458.2734374999927</v>
      </c>
      <c r="AN27" s="39">
        <f>SUM($AM$19:$AM$42)</f>
        <v>-85336.3984375</v>
      </c>
      <c r="AO27" s="39">
        <f t="shared" si="4"/>
        <v>2.3704555114890506E-2</v>
      </c>
      <c r="AP27" s="39">
        <v>0</v>
      </c>
      <c r="AQ27" s="39">
        <f t="shared" si="5"/>
        <v>0</v>
      </c>
      <c r="AR27" s="39">
        <f t="shared" si="6"/>
        <v>0</v>
      </c>
      <c r="AS27" s="39"/>
      <c r="AT27" s="51">
        <f>T27*$AS$8*0.38*0.01</f>
        <v>285.35418470000008</v>
      </c>
      <c r="AU27" s="51">
        <f t="shared" si="18"/>
        <v>0.28535418470000007</v>
      </c>
      <c r="AV27" s="51">
        <f t="shared" si="8"/>
        <v>7.9265114717596622E-5</v>
      </c>
      <c r="AW27" s="39">
        <f>AB27*0.7</f>
        <v>0</v>
      </c>
      <c r="AX27" s="40"/>
      <c r="AY27" s="40">
        <f t="shared" si="2"/>
        <v>0</v>
      </c>
      <c r="AZ27" s="40"/>
      <c r="BA27" s="40"/>
      <c r="BB27" s="40"/>
      <c r="BC27" s="39"/>
      <c r="BD27" s="39">
        <f>T27*2.23694</f>
        <v>16.155677777777779</v>
      </c>
      <c r="BE27" s="39">
        <f>AO27-$BC$8</f>
        <v>2.2578156116272029E-2</v>
      </c>
      <c r="BF27" s="39">
        <v>0</v>
      </c>
      <c r="BG27" s="52">
        <f t="shared" si="9"/>
        <v>0</v>
      </c>
      <c r="BH27" s="52">
        <f t="shared" si="10"/>
        <v>0</v>
      </c>
      <c r="BI27" s="52">
        <f t="shared" si="11"/>
        <v>0</v>
      </c>
      <c r="BJ27" s="52">
        <f t="shared" si="12"/>
        <v>0</v>
      </c>
      <c r="BK27">
        <f t="shared" si="13"/>
        <v>-3.1124460937499934</v>
      </c>
    </row>
    <row r="28" spans="2:73" x14ac:dyDescent="0.25">
      <c r="B28" s="29" t="s">
        <v>47</v>
      </c>
      <c r="C28" s="29">
        <v>20</v>
      </c>
      <c r="D28" s="29">
        <v>20</v>
      </c>
      <c r="E28" s="28">
        <v>27.5</v>
      </c>
      <c r="F28" s="15">
        <f t="shared" si="14"/>
        <v>0.29166666666666685</v>
      </c>
      <c r="G28" s="15">
        <f t="shared" si="15"/>
        <v>1.0500000000000007</v>
      </c>
      <c r="R28">
        <f t="shared" si="0"/>
        <v>0</v>
      </c>
      <c r="S28">
        <f t="shared" si="1"/>
        <v>27.5</v>
      </c>
      <c r="T28">
        <f>$E28/3.6</f>
        <v>7.6388888888888884</v>
      </c>
      <c r="U28">
        <f>(0.5*960*(T28*T28))</f>
        <v>28009.259259259255</v>
      </c>
      <c r="V28">
        <f>$U28-$U29</f>
        <v>-1235.5555555555584</v>
      </c>
      <c r="X28">
        <f>W28/1000</f>
        <v>0</v>
      </c>
      <c r="Z28">
        <f>(0.5*960*(F28*F28))</f>
        <v>40.833333333333385</v>
      </c>
      <c r="AA28">
        <f>W28*0.0000002777777777</f>
        <v>0</v>
      </c>
      <c r="AD28">
        <f>($W$18*0.0000002777777777)*-1</f>
        <v>2.037294238112685E-2</v>
      </c>
      <c r="AE28">
        <f>($W$18*0.0000002777777777)*-1</f>
        <v>2.037294238112685E-2</v>
      </c>
      <c r="AG28">
        <f>(T28/1000)*(960*9.81*0.01+0.5*1.205*0.38*1.711274*(T28*T28)+960*4/3*3.14*AJ28)</f>
        <v>6.0110798745878498</v>
      </c>
      <c r="AH28">
        <f>AH27+AG28</f>
        <v>109.82801142688889</v>
      </c>
      <c r="AJ28">
        <f>T29-T28</f>
        <v>0.16666666666666696</v>
      </c>
      <c r="AK28" s="53">
        <f t="shared" si="17"/>
        <v>7.6388888888888884</v>
      </c>
      <c r="AL28" s="39">
        <f>0.5*1116.99*(T28*T28)</f>
        <v>32589.648437499993</v>
      </c>
      <c r="AM28" s="39">
        <f t="shared" si="16"/>
        <v>-1437.6075000000055</v>
      </c>
      <c r="AN28" s="39">
        <f>SUM($AM$19:$AM$42)</f>
        <v>-85336.3984375</v>
      </c>
      <c r="AO28" s="39">
        <f t="shared" si="4"/>
        <v>2.3704555114890506E-2</v>
      </c>
      <c r="AP28" s="39">
        <v>0</v>
      </c>
      <c r="AQ28" s="39">
        <f t="shared" si="5"/>
        <v>0</v>
      </c>
      <c r="AR28" s="39">
        <f t="shared" si="6"/>
        <v>0</v>
      </c>
      <c r="AS28" s="39"/>
      <c r="AT28" s="51">
        <f>T28*$AS$8*0.38*0.01</f>
        <v>301.81692612500001</v>
      </c>
      <c r="AU28" s="51">
        <f t="shared" si="18"/>
        <v>0.301816926125</v>
      </c>
      <c r="AV28" s="51">
        <f t="shared" si="8"/>
        <v>8.3838102105150255E-5</v>
      </c>
      <c r="AW28" s="39">
        <f>AB28*0.7</f>
        <v>0</v>
      </c>
      <c r="AX28" s="40"/>
      <c r="AY28" s="40">
        <f t="shared" si="2"/>
        <v>0</v>
      </c>
      <c r="AZ28" s="40"/>
      <c r="BA28" s="40"/>
      <c r="BB28" s="40"/>
      <c r="BC28" s="39"/>
      <c r="BD28" s="39">
        <f>T28*2.23694</f>
        <v>17.087736111111113</v>
      </c>
      <c r="BE28" s="39">
        <f>AO28-$BC$8</f>
        <v>2.2578156116272029E-2</v>
      </c>
      <c r="BF28" s="39">
        <v>0</v>
      </c>
      <c r="BG28" s="52">
        <f t="shared" si="9"/>
        <v>0</v>
      </c>
      <c r="BH28" s="52">
        <f t="shared" si="10"/>
        <v>0</v>
      </c>
      <c r="BI28" s="52">
        <f t="shared" si="11"/>
        <v>0</v>
      </c>
      <c r="BJ28" s="52">
        <f t="shared" si="12"/>
        <v>0</v>
      </c>
      <c r="BK28">
        <f t="shared" si="13"/>
        <v>-1.293846750000005</v>
      </c>
    </row>
    <row r="29" spans="2:73" x14ac:dyDescent="0.25">
      <c r="B29" s="29" t="s">
        <v>47</v>
      </c>
      <c r="C29" s="29">
        <v>21</v>
      </c>
      <c r="D29" s="29">
        <v>21</v>
      </c>
      <c r="E29" s="28">
        <v>28.1</v>
      </c>
      <c r="F29" s="15">
        <f t="shared" si="14"/>
        <v>0.1111111111111112</v>
      </c>
      <c r="G29" s="15">
        <f t="shared" si="15"/>
        <v>0.40000000000000036</v>
      </c>
      <c r="R29">
        <f t="shared" si="0"/>
        <v>0</v>
      </c>
      <c r="S29">
        <f t="shared" si="1"/>
        <v>28.1</v>
      </c>
      <c r="T29">
        <f>$E29/3.6</f>
        <v>7.8055555555555554</v>
      </c>
      <c r="U29">
        <f>(0.5*960*(T29*T29))</f>
        <v>29244.814814814814</v>
      </c>
      <c r="V29">
        <f>$U29-$U30</f>
        <v>-417.77777777777737</v>
      </c>
      <c r="X29">
        <f>W29/1000</f>
        <v>0</v>
      </c>
      <c r="Z29">
        <f>(0.5*960*(F29*F29))</f>
        <v>5.9259259259259354</v>
      </c>
      <c r="AA29">
        <f>W29*0.0000002777777777</f>
        <v>0</v>
      </c>
      <c r="AD29">
        <f>($W$18*0.0000002777777777)*-1</f>
        <v>2.037294238112685E-2</v>
      </c>
      <c r="AE29">
        <f>($W$18*0.0000002777777777)*-1</f>
        <v>2.037294238112685E-2</v>
      </c>
      <c r="AG29">
        <f>(T29/1000)*(960*9.81*0.01+0.5*1.205*0.38*1.711274*(T29*T29)+960*4/3*3.14*AJ29)</f>
        <v>2.6643150534232594</v>
      </c>
      <c r="AH29">
        <f>AH28+AG29</f>
        <v>112.49232648031216</v>
      </c>
      <c r="AJ29">
        <f>T30-T29</f>
        <v>5.5555555555555358E-2</v>
      </c>
      <c r="AK29" s="53">
        <f t="shared" si="17"/>
        <v>7.8055555555555554</v>
      </c>
      <c r="AL29" s="39">
        <f>0.5*1116.99*(T29*T29)</f>
        <v>34027.255937499998</v>
      </c>
      <c r="AM29" s="39">
        <f t="shared" si="16"/>
        <v>-486.09749999999622</v>
      </c>
      <c r="AN29" s="39">
        <f>SUM($AM$19:$AM$42)</f>
        <v>-85336.3984375</v>
      </c>
      <c r="AO29" s="39">
        <f t="shared" si="4"/>
        <v>2.3704555114890506E-2</v>
      </c>
      <c r="AP29" s="39">
        <v>0</v>
      </c>
      <c r="AQ29" s="39">
        <f t="shared" si="5"/>
        <v>0</v>
      </c>
      <c r="AR29" s="39">
        <f t="shared" si="6"/>
        <v>0</v>
      </c>
      <c r="AS29" s="39"/>
      <c r="AT29" s="51">
        <f>T29*$AS$8*0.38*0.01</f>
        <v>308.40202269500008</v>
      </c>
      <c r="AU29" s="51">
        <f t="shared" si="18"/>
        <v>0.30840202269500011</v>
      </c>
      <c r="AV29" s="51">
        <f t="shared" si="8"/>
        <v>8.5667297060171727E-5</v>
      </c>
      <c r="AW29" s="39">
        <f>AB29*0.7</f>
        <v>0</v>
      </c>
      <c r="AX29" s="40"/>
      <c r="AY29" s="40">
        <f t="shared" si="2"/>
        <v>0</v>
      </c>
      <c r="AZ29" s="40"/>
      <c r="BA29" s="40"/>
      <c r="BB29" s="40"/>
      <c r="BC29" s="39"/>
      <c r="BD29" s="39">
        <f>T29*2.23694</f>
        <v>17.460559444444446</v>
      </c>
      <c r="BE29" s="39">
        <f>AO29-$BC$8</f>
        <v>2.2578156116272029E-2</v>
      </c>
      <c r="BF29" s="39">
        <v>0</v>
      </c>
      <c r="BG29" s="52">
        <f t="shared" si="9"/>
        <v>0</v>
      </c>
      <c r="BH29" s="52">
        <f t="shared" si="10"/>
        <v>0</v>
      </c>
      <c r="BI29" s="52">
        <f t="shared" si="11"/>
        <v>0</v>
      </c>
      <c r="BJ29" s="52">
        <f t="shared" si="12"/>
        <v>0</v>
      </c>
      <c r="BK29">
        <f t="shared" si="13"/>
        <v>-0.43748774999999662</v>
      </c>
    </row>
    <row r="30" spans="2:73" x14ac:dyDescent="0.25">
      <c r="B30" s="29" t="s">
        <v>47</v>
      </c>
      <c r="C30" s="29">
        <v>22</v>
      </c>
      <c r="D30" s="29">
        <v>22</v>
      </c>
      <c r="E30" s="28">
        <v>28.3</v>
      </c>
      <c r="F30" s="15">
        <f t="shared" si="14"/>
        <v>9.7222222222222127E-2</v>
      </c>
      <c r="G30" s="15">
        <f t="shared" si="15"/>
        <v>0.34999999999999964</v>
      </c>
      <c r="R30">
        <f t="shared" si="0"/>
        <v>0</v>
      </c>
      <c r="S30">
        <f t="shared" si="1"/>
        <v>28.3</v>
      </c>
      <c r="T30">
        <f>$E30/3.6</f>
        <v>7.8611111111111107</v>
      </c>
      <c r="U30">
        <f>(0.5*960*(T30*T30))</f>
        <v>29662.592592592591</v>
      </c>
      <c r="V30">
        <f>$U30-$U31</f>
        <v>-1057.4074074074088</v>
      </c>
      <c r="X30">
        <f>W30/1000</f>
        <v>0</v>
      </c>
      <c r="Z30">
        <f>(0.5*960*(F30*F30))</f>
        <v>4.5370370370370283</v>
      </c>
      <c r="AA30">
        <f>W30*0.0000002777777777</f>
        <v>0</v>
      </c>
      <c r="AD30">
        <f>($W$18*0.0000002777777777)*-1</f>
        <v>2.037294238112685E-2</v>
      </c>
      <c r="AE30">
        <f>($W$18*0.0000002777777777)*-1</f>
        <v>2.037294238112685E-2</v>
      </c>
      <c r="AG30">
        <f>(T30/1000)*(960*9.81*0.01+0.5*1.205*0.38*1.711274*(T30*T30)+960*4/3*3.14*AJ30)</f>
        <v>5.3189069981506378</v>
      </c>
      <c r="AH30">
        <f>AH29+AG30</f>
        <v>117.8112334784628</v>
      </c>
      <c r="AJ30">
        <f>T31-T30</f>
        <v>0.13888888888888928</v>
      </c>
      <c r="AK30" s="53">
        <f t="shared" si="17"/>
        <v>7.8611111111111107</v>
      </c>
      <c r="AL30" s="39">
        <f>0.5*1116.99*(T30*T30)</f>
        <v>34513.353437499994</v>
      </c>
      <c r="AM30" s="39">
        <f t="shared" si="16"/>
        <v>-1230.3265625000058</v>
      </c>
      <c r="AN30" s="39">
        <f>SUM($AM$19:$AM$42)</f>
        <v>-85336.3984375</v>
      </c>
      <c r="AO30" s="39">
        <f t="shared" si="4"/>
        <v>2.3704555114890506E-2</v>
      </c>
      <c r="AP30" s="39">
        <v>0</v>
      </c>
      <c r="AQ30" s="39">
        <f t="shared" si="5"/>
        <v>0</v>
      </c>
      <c r="AR30" s="39">
        <f t="shared" si="6"/>
        <v>0</v>
      </c>
      <c r="AS30" s="39"/>
      <c r="AT30" s="51">
        <f>T30*$AS$8*0.38*0.01</f>
        <v>310.59705488500009</v>
      </c>
      <c r="AU30" s="51">
        <f t="shared" si="18"/>
        <v>0.31059705488500011</v>
      </c>
      <c r="AV30" s="51">
        <f t="shared" si="8"/>
        <v>8.6277028711845551E-5</v>
      </c>
      <c r="AW30" s="39">
        <f>AB30*0.7</f>
        <v>0</v>
      </c>
      <c r="AX30" s="40"/>
      <c r="AY30" s="40">
        <f t="shared" si="2"/>
        <v>0</v>
      </c>
      <c r="AZ30" s="40"/>
      <c r="BA30" s="40"/>
      <c r="BB30" s="40"/>
      <c r="BC30" s="39"/>
      <c r="BD30" s="39">
        <f>T30*2.23694</f>
        <v>17.584833888888888</v>
      </c>
      <c r="BE30" s="39">
        <f>AO30-$BC$8</f>
        <v>2.2578156116272029E-2</v>
      </c>
      <c r="BF30" s="39">
        <v>0</v>
      </c>
      <c r="BG30" s="52">
        <f t="shared" si="9"/>
        <v>0</v>
      </c>
      <c r="BH30" s="52">
        <f t="shared" si="10"/>
        <v>0</v>
      </c>
      <c r="BI30" s="52">
        <f t="shared" si="11"/>
        <v>0</v>
      </c>
      <c r="BJ30" s="52">
        <f t="shared" si="12"/>
        <v>0</v>
      </c>
      <c r="BK30">
        <f t="shared" si="13"/>
        <v>-1.1072939062500051</v>
      </c>
    </row>
    <row r="31" spans="2:73" x14ac:dyDescent="0.25">
      <c r="B31" s="29" t="s">
        <v>47</v>
      </c>
      <c r="C31" s="29">
        <v>23</v>
      </c>
      <c r="D31" s="29">
        <v>23</v>
      </c>
      <c r="E31" s="28">
        <v>28.8</v>
      </c>
      <c r="F31" s="15">
        <f t="shared" si="14"/>
        <v>0.1111111111111112</v>
      </c>
      <c r="G31" s="15">
        <f t="shared" si="15"/>
        <v>0.40000000000000036</v>
      </c>
      <c r="R31">
        <f t="shared" si="0"/>
        <v>0</v>
      </c>
      <c r="S31">
        <f t="shared" si="1"/>
        <v>28.8</v>
      </c>
      <c r="T31">
        <f>$E31/3.6</f>
        <v>8</v>
      </c>
      <c r="U31">
        <f>(0.5*960*(T31*T31))</f>
        <v>30720</v>
      </c>
      <c r="V31">
        <f>$U31-$U32</f>
        <v>-643.33333333333576</v>
      </c>
      <c r="X31">
        <f>W31/1000</f>
        <v>0</v>
      </c>
      <c r="Z31">
        <f>(0.5*960*(F31*F31))</f>
        <v>5.9259259259259354</v>
      </c>
      <c r="AA31">
        <f>W31*0.0000002777777777</f>
        <v>0</v>
      </c>
      <c r="AD31">
        <f>($W$18*0.0000002777777777)*-1</f>
        <v>2.037294238112685E-2</v>
      </c>
      <c r="AE31">
        <f>($W$18*0.0000002777777777)*-1</f>
        <v>2.037294238112685E-2</v>
      </c>
      <c r="AG31">
        <f>(T31/1000)*(960*9.81*0.01+0.5*1.205*0.38*1.711274*(T31*T31)+960*4/3*3.14*AJ31)</f>
        <v>3.6334743120042861</v>
      </c>
      <c r="AH31">
        <f>AH30+AG31</f>
        <v>121.44470779046708</v>
      </c>
      <c r="AJ31">
        <f>T32-T31</f>
        <v>8.3333333333333925E-2</v>
      </c>
      <c r="AK31" s="53">
        <f t="shared" si="17"/>
        <v>8</v>
      </c>
      <c r="AL31" s="39">
        <f>0.5*1116.99*(T31*T31)</f>
        <v>35743.68</v>
      </c>
      <c r="AM31" s="39">
        <f t="shared" si="16"/>
        <v>-748.53843750000669</v>
      </c>
      <c r="AN31" s="39">
        <f>SUM($AM$19:$AM$42)</f>
        <v>-85336.3984375</v>
      </c>
      <c r="AO31" s="39">
        <f t="shared" si="4"/>
        <v>2.3704555114890506E-2</v>
      </c>
      <c r="AP31" s="39">
        <v>0</v>
      </c>
      <c r="AQ31" s="39">
        <f t="shared" si="5"/>
        <v>0</v>
      </c>
      <c r="AR31" s="39">
        <f t="shared" si="6"/>
        <v>0</v>
      </c>
      <c r="AS31" s="39"/>
      <c r="AT31" s="51">
        <f>T31*$AS$8*0.38*0.01</f>
        <v>316.08463536000005</v>
      </c>
      <c r="AU31" s="51">
        <f t="shared" si="18"/>
        <v>0.31608463536000003</v>
      </c>
      <c r="AV31" s="51">
        <f t="shared" si="8"/>
        <v>8.7801357841030091E-5</v>
      </c>
      <c r="AW31" s="39">
        <f>AB31*0.7</f>
        <v>0</v>
      </c>
      <c r="AX31" s="40"/>
      <c r="AY31" s="40">
        <f t="shared" si="2"/>
        <v>0</v>
      </c>
      <c r="AZ31" s="40"/>
      <c r="BA31" s="40"/>
      <c r="BB31" s="40"/>
      <c r="BC31" s="39"/>
      <c r="BD31" s="39">
        <f>T31*2.23694</f>
        <v>17.895520000000001</v>
      </c>
      <c r="BE31" s="39">
        <f>AO31-$BC$8</f>
        <v>2.2578156116272029E-2</v>
      </c>
      <c r="BF31" s="39">
        <v>0</v>
      </c>
      <c r="BG31" s="52">
        <f t="shared" si="9"/>
        <v>0</v>
      </c>
      <c r="BH31" s="52">
        <f t="shared" si="10"/>
        <v>0</v>
      </c>
      <c r="BI31" s="52">
        <f t="shared" si="11"/>
        <v>0</v>
      </c>
      <c r="BJ31" s="52">
        <f t="shared" si="12"/>
        <v>0</v>
      </c>
      <c r="BK31">
        <f t="shared" si="13"/>
        <v>-0.673684593750006</v>
      </c>
    </row>
    <row r="32" spans="2:73" x14ac:dyDescent="0.25">
      <c r="B32" s="29" t="s">
        <v>47</v>
      </c>
      <c r="C32" s="29">
        <v>24</v>
      </c>
      <c r="D32" s="29">
        <v>24</v>
      </c>
      <c r="E32" s="28">
        <v>29.1</v>
      </c>
      <c r="F32" s="15">
        <f t="shared" si="14"/>
        <v>0.27777777777777779</v>
      </c>
      <c r="G32" s="15">
        <f t="shared" si="15"/>
        <v>1</v>
      </c>
      <c r="R32">
        <f t="shared" si="0"/>
        <v>0</v>
      </c>
      <c r="S32">
        <f t="shared" si="1"/>
        <v>29.1</v>
      </c>
      <c r="T32">
        <f>$E32/3.6</f>
        <v>8.0833333333333339</v>
      </c>
      <c r="U32">
        <f>(0.5*960*(T32*T32))</f>
        <v>31363.333333333336</v>
      </c>
      <c r="V32">
        <f>$U32-$U33</f>
        <v>-3771.4814814814818</v>
      </c>
      <c r="X32">
        <f>W32/1000</f>
        <v>0</v>
      </c>
      <c r="Z32">
        <f>(0.5*960*(F32*F32))</f>
        <v>37.037037037037038</v>
      </c>
      <c r="AA32">
        <f>W32*0.0000002777777777</f>
        <v>0</v>
      </c>
      <c r="AD32">
        <f>($W$18*0.0000002777777777)*-1</f>
        <v>2.037294238112685E-2</v>
      </c>
      <c r="AE32">
        <f>($W$18*0.0000002777777777)*-1</f>
        <v>2.037294238112685E-2</v>
      </c>
      <c r="AG32">
        <f>(T32/1000)*(960*9.81*0.01+0.5*1.205*0.38*1.711274*(T32*T32)+960*4/3*3.14*AJ32)</f>
        <v>16.309997317759404</v>
      </c>
      <c r="AH32">
        <f>AH31+AG32</f>
        <v>137.75470510822649</v>
      </c>
      <c r="AJ32">
        <f>T33-T32</f>
        <v>0.47222222222222143</v>
      </c>
      <c r="AK32" s="53">
        <f t="shared" si="17"/>
        <v>8.0833333333333339</v>
      </c>
      <c r="AL32" s="39">
        <f>0.5*1116.99*(T32*T32)</f>
        <v>36492.218437500007</v>
      </c>
      <c r="AM32" s="39">
        <f t="shared" si="16"/>
        <v>-4388.2365624999948</v>
      </c>
      <c r="AN32" s="39">
        <f>SUM($AM$19:$AM$42)</f>
        <v>-85336.3984375</v>
      </c>
      <c r="AO32" s="39">
        <f t="shared" si="4"/>
        <v>2.3704555114890506E-2</v>
      </c>
      <c r="AP32" s="39">
        <v>0</v>
      </c>
      <c r="AQ32" s="39">
        <f t="shared" si="5"/>
        <v>0</v>
      </c>
      <c r="AR32" s="39">
        <f t="shared" si="6"/>
        <v>0</v>
      </c>
      <c r="AS32" s="39"/>
      <c r="AT32" s="51">
        <f>T32*$AS$8*0.38*0.01</f>
        <v>319.37718364500006</v>
      </c>
      <c r="AU32" s="51">
        <f t="shared" si="18"/>
        <v>0.31937718364500006</v>
      </c>
      <c r="AV32" s="51">
        <f t="shared" si="8"/>
        <v>8.871595531854082E-5</v>
      </c>
      <c r="AW32" s="39">
        <f>AB32*0.7</f>
        <v>0</v>
      </c>
      <c r="AX32" s="40"/>
      <c r="AY32" s="40">
        <f t="shared" si="2"/>
        <v>0</v>
      </c>
      <c r="AZ32" s="40"/>
      <c r="BA32" s="40"/>
      <c r="BB32" s="40"/>
      <c r="BC32" s="39"/>
      <c r="BD32" s="39">
        <f>T32*2.23694</f>
        <v>18.081931666666669</v>
      </c>
      <c r="BE32" s="39">
        <f>AO32-$BC$8</f>
        <v>2.2578156116272029E-2</v>
      </c>
      <c r="BF32" s="39">
        <v>0</v>
      </c>
      <c r="BG32" s="52">
        <f t="shared" si="9"/>
        <v>0</v>
      </c>
      <c r="BH32" s="52">
        <f t="shared" si="10"/>
        <v>0</v>
      </c>
      <c r="BI32" s="52">
        <f t="shared" si="11"/>
        <v>0</v>
      </c>
      <c r="BJ32" s="52">
        <f t="shared" si="12"/>
        <v>0</v>
      </c>
      <c r="BK32">
        <f t="shared" si="13"/>
        <v>-3.9494129062499956</v>
      </c>
    </row>
    <row r="33" spans="2:63" x14ac:dyDescent="0.25">
      <c r="B33" s="29" t="s">
        <v>47</v>
      </c>
      <c r="C33" s="29">
        <v>25</v>
      </c>
      <c r="D33" s="29">
        <v>25</v>
      </c>
      <c r="E33" s="28">
        <v>30.8</v>
      </c>
      <c r="F33" s="15">
        <f t="shared" si="14"/>
        <v>0.38888888888888851</v>
      </c>
      <c r="G33" s="15">
        <f t="shared" si="15"/>
        <v>1.3999999999999986</v>
      </c>
      <c r="R33">
        <f t="shared" si="0"/>
        <v>0</v>
      </c>
      <c r="S33">
        <f t="shared" si="1"/>
        <v>30.8</v>
      </c>
      <c r="T33">
        <f>$E33/3.6</f>
        <v>8.5555555555555554</v>
      </c>
      <c r="U33">
        <f>(0.5*960*(T33*T33))</f>
        <v>35134.814814814818</v>
      </c>
      <c r="V33">
        <f>$U33-$U34</f>
        <v>-2554.444444444438</v>
      </c>
      <c r="X33">
        <f>W33/1000</f>
        <v>0</v>
      </c>
      <c r="Z33">
        <f>(0.5*960*(F33*F33))</f>
        <v>72.592592592592453</v>
      </c>
      <c r="AA33">
        <f>W33*0.0000002777777777</f>
        <v>0</v>
      </c>
      <c r="AD33">
        <f>($W$18*0.0000002777777777)*-1</f>
        <v>2.037294238112685E-2</v>
      </c>
      <c r="AE33">
        <f>($W$18*0.0000002777777777)*-1</f>
        <v>2.037294238112685E-2</v>
      </c>
      <c r="AG33">
        <f>(T33/1000)*(960*9.81*0.01+0.5*1.205*0.38*1.711274*(T33*T33)+960*4/3*3.14*AJ33)</f>
        <v>11.558071328523955</v>
      </c>
      <c r="AH33">
        <f>AH32+AG33</f>
        <v>149.31277643675045</v>
      </c>
      <c r="AJ33">
        <f>T34-T33</f>
        <v>0.30555555555555536</v>
      </c>
      <c r="AK33" s="53">
        <f t="shared" si="17"/>
        <v>8.5555555555555554</v>
      </c>
      <c r="AL33" s="39">
        <f>0.5*1116.99*(T33*T33)</f>
        <v>40880.455000000002</v>
      </c>
      <c r="AM33" s="39">
        <f t="shared" si="16"/>
        <v>-2972.1759374999965</v>
      </c>
      <c r="AN33" s="39">
        <f>SUM($AM$19:$AM$42)</f>
        <v>-85336.3984375</v>
      </c>
      <c r="AO33" s="39">
        <f t="shared" si="4"/>
        <v>2.3704555114890506E-2</v>
      </c>
      <c r="AP33" s="39">
        <v>0</v>
      </c>
      <c r="AQ33" s="39">
        <f t="shared" si="5"/>
        <v>0</v>
      </c>
      <c r="AR33" s="39">
        <f t="shared" si="6"/>
        <v>0</v>
      </c>
      <c r="AS33" s="39"/>
      <c r="AT33" s="51">
        <f>T33*$AS$8*0.38*0.01</f>
        <v>338.03495726000011</v>
      </c>
      <c r="AU33" s="51">
        <f t="shared" si="18"/>
        <v>0.3380349572600001</v>
      </c>
      <c r="AV33" s="51">
        <f t="shared" si="8"/>
        <v>9.3898674357768304E-5</v>
      </c>
      <c r="AW33" s="39">
        <f>AB33*0.7</f>
        <v>0</v>
      </c>
      <c r="AX33" s="40"/>
      <c r="AY33" s="40">
        <f t="shared" si="2"/>
        <v>0</v>
      </c>
      <c r="AZ33" s="40"/>
      <c r="BA33" s="40"/>
      <c r="BB33" s="40"/>
      <c r="BC33" s="39"/>
      <c r="BD33" s="39">
        <f>T33*2.23694</f>
        <v>19.138264444444445</v>
      </c>
      <c r="BE33" s="39">
        <f>AO33-$BC$8</f>
        <v>2.2578156116272029E-2</v>
      </c>
      <c r="BF33" s="39">
        <v>0</v>
      </c>
      <c r="BG33" s="52">
        <f t="shared" si="9"/>
        <v>0</v>
      </c>
      <c r="BH33" s="52">
        <f t="shared" si="10"/>
        <v>0</v>
      </c>
      <c r="BI33" s="52">
        <f t="shared" si="11"/>
        <v>0</v>
      </c>
      <c r="BJ33" s="52">
        <f t="shared" si="12"/>
        <v>0</v>
      </c>
      <c r="BK33">
        <f t="shared" si="13"/>
        <v>-2.6749583437499966</v>
      </c>
    </row>
    <row r="34" spans="2:63" x14ac:dyDescent="0.25">
      <c r="B34" s="29" t="s">
        <v>47</v>
      </c>
      <c r="C34" s="29">
        <v>26</v>
      </c>
      <c r="D34" s="29">
        <v>26</v>
      </c>
      <c r="E34" s="28">
        <v>31.9</v>
      </c>
      <c r="F34" s="15">
        <f t="shared" si="14"/>
        <v>0.45833333333333343</v>
      </c>
      <c r="G34" s="15">
        <f t="shared" si="15"/>
        <v>1.6500000000000004</v>
      </c>
      <c r="R34">
        <f t="shared" si="0"/>
        <v>0</v>
      </c>
      <c r="S34">
        <f t="shared" si="1"/>
        <v>31.9</v>
      </c>
      <c r="T34">
        <f>$E34/3.6</f>
        <v>8.8611111111111107</v>
      </c>
      <c r="U34">
        <f>(0.5*960*(T34*T34))</f>
        <v>37689.259259259255</v>
      </c>
      <c r="V34">
        <f>$U34-$U35</f>
        <v>-5377.7777777777883</v>
      </c>
      <c r="X34">
        <f>W34/1000</f>
        <v>0</v>
      </c>
      <c r="Z34">
        <f>(0.5*960*(F34*F34))</f>
        <v>100.83333333333337</v>
      </c>
      <c r="AA34">
        <f>W34*0.0000002777777777</f>
        <v>0</v>
      </c>
      <c r="AD34">
        <f>($W$18*0.0000002777777777)*-1</f>
        <v>2.037294238112685E-2</v>
      </c>
      <c r="AE34">
        <f>($W$18*0.0000002777777777)*-1</f>
        <v>2.037294238112685E-2</v>
      </c>
      <c r="AG34">
        <f>(T34/1000)*(960*9.81*0.01+0.5*1.205*0.38*1.711274*(T34*T34)+960*4/3*3.14*AJ34)</f>
        <v>22.871567504092614</v>
      </c>
      <c r="AH34">
        <f>AH33+AG34</f>
        <v>172.18434394084306</v>
      </c>
      <c r="AJ34">
        <f>T35-T34</f>
        <v>0.61111111111111249</v>
      </c>
      <c r="AK34" s="53">
        <f t="shared" si="17"/>
        <v>8.8611111111111107</v>
      </c>
      <c r="AL34" s="39">
        <f>0.5*1116.99*(T34*T34)</f>
        <v>43852.630937499998</v>
      </c>
      <c r="AM34" s="39">
        <f t="shared" si="16"/>
        <v>-6257.2125000000087</v>
      </c>
      <c r="AN34" s="39">
        <f>SUM($AM$19:$AM$42)</f>
        <v>-85336.3984375</v>
      </c>
      <c r="AO34" s="39">
        <f t="shared" si="4"/>
        <v>2.3704555114890506E-2</v>
      </c>
      <c r="AP34" s="39">
        <v>0</v>
      </c>
      <c r="AQ34" s="39">
        <f t="shared" si="5"/>
        <v>0</v>
      </c>
      <c r="AR34" s="39">
        <f t="shared" si="6"/>
        <v>0</v>
      </c>
      <c r="AS34" s="39"/>
      <c r="AT34" s="51">
        <f>T34*$AS$8*0.38*0.01</f>
        <v>350.10763430500003</v>
      </c>
      <c r="AU34" s="51">
        <f t="shared" si="18"/>
        <v>0.35010763430500003</v>
      </c>
      <c r="AV34" s="51">
        <f t="shared" si="8"/>
        <v>9.7252198441974289E-5</v>
      </c>
      <c r="AW34" s="39">
        <f>AB34*0.7</f>
        <v>0</v>
      </c>
      <c r="AX34" s="40"/>
      <c r="AY34" s="40">
        <f t="shared" si="2"/>
        <v>0</v>
      </c>
      <c r="AZ34" s="40"/>
      <c r="BA34" s="40"/>
      <c r="BB34" s="40"/>
      <c r="BC34" s="39"/>
      <c r="BD34" s="39">
        <f>T34*2.23694</f>
        <v>19.821773888888888</v>
      </c>
      <c r="BE34" s="39">
        <f>AO34-$BC$8</f>
        <v>2.2578156116272029E-2</v>
      </c>
      <c r="BF34" s="39">
        <v>0</v>
      </c>
      <c r="BG34" s="52">
        <f t="shared" si="9"/>
        <v>0</v>
      </c>
      <c r="BH34" s="52">
        <f t="shared" si="10"/>
        <v>0</v>
      </c>
      <c r="BI34" s="52">
        <f t="shared" si="11"/>
        <v>0</v>
      </c>
      <c r="BJ34" s="52">
        <f t="shared" si="12"/>
        <v>0</v>
      </c>
      <c r="BK34">
        <f t="shared" si="13"/>
        <v>-5.6314912500000078</v>
      </c>
    </row>
    <row r="35" spans="2:63" x14ac:dyDescent="0.25">
      <c r="B35" s="29" t="s">
        <v>47</v>
      </c>
      <c r="C35" s="29">
        <v>27</v>
      </c>
      <c r="D35" s="29">
        <v>27</v>
      </c>
      <c r="E35" s="28">
        <v>34.1</v>
      </c>
      <c r="F35" s="15">
        <f t="shared" si="14"/>
        <v>0.65277777777777812</v>
      </c>
      <c r="G35" s="15">
        <f t="shared" si="15"/>
        <v>2.3500000000000014</v>
      </c>
      <c r="R35">
        <f t="shared" si="0"/>
        <v>0</v>
      </c>
      <c r="S35">
        <f t="shared" si="1"/>
        <v>34.1</v>
      </c>
      <c r="T35">
        <f>$E35/3.6</f>
        <v>9.4722222222222232</v>
      </c>
      <c r="U35">
        <f>(0.5*960*(T35*T35))</f>
        <v>43067.037037037044</v>
      </c>
      <c r="V35">
        <f>$U35-$U36</f>
        <v>-6546.2962962962847</v>
      </c>
      <c r="X35">
        <f>W35/1000</f>
        <v>0</v>
      </c>
      <c r="Z35">
        <f>(0.5*960*(F35*F35))</f>
        <v>204.53703703703724</v>
      </c>
      <c r="AA35">
        <f>W35*0.0000002777777777</f>
        <v>0</v>
      </c>
      <c r="AD35">
        <f>($W$18*0.0000002777777777)*-1</f>
        <v>2.037294238112685E-2</v>
      </c>
      <c r="AE35">
        <f>($W$18*0.0000002777777777)*-1</f>
        <v>2.037294238112685E-2</v>
      </c>
      <c r="AG35">
        <f>(T35/1000)*(960*9.81*0.01+0.5*1.205*0.38*1.711274*(T35*T35)+960*4/3*3.14*AJ35)</f>
        <v>27.663058916860436</v>
      </c>
      <c r="AH35">
        <f>AH34+AG35</f>
        <v>199.84740285770351</v>
      </c>
      <c r="AJ35">
        <f>T36-T35</f>
        <v>0.69444444444444287</v>
      </c>
      <c r="AK35" s="53">
        <f t="shared" si="17"/>
        <v>9.4722222222222232</v>
      </c>
      <c r="AL35" s="39">
        <f>0.5*1116.99*(T35*T35)</f>
        <v>50109.843437500007</v>
      </c>
      <c r="AM35" s="39">
        <f t="shared" si="16"/>
        <v>-7616.8203124999854</v>
      </c>
      <c r="AN35" s="39">
        <f>SUM($AM$19:$AM$42)</f>
        <v>-85336.3984375</v>
      </c>
      <c r="AO35" s="39">
        <f t="shared" si="4"/>
        <v>2.3704555114890506E-2</v>
      </c>
      <c r="AP35" s="39">
        <v>0</v>
      </c>
      <c r="AQ35" s="39">
        <f t="shared" si="5"/>
        <v>0</v>
      </c>
      <c r="AR35" s="39">
        <f t="shared" si="6"/>
        <v>0</v>
      </c>
      <c r="AS35" s="39"/>
      <c r="AT35" s="51">
        <f>T35*$AS$8*0.38*0.01</f>
        <v>374.25298839500005</v>
      </c>
      <c r="AU35" s="51">
        <f t="shared" si="18"/>
        <v>0.37425298839500004</v>
      </c>
      <c r="AV35" s="51">
        <f t="shared" si="8"/>
        <v>1.0395924661038631E-4</v>
      </c>
      <c r="AW35" s="39">
        <f>AB35*0.7</f>
        <v>0</v>
      </c>
      <c r="AX35" s="40"/>
      <c r="AY35" s="40">
        <f t="shared" si="2"/>
        <v>0</v>
      </c>
      <c r="AZ35" s="40"/>
      <c r="BA35" s="40"/>
      <c r="BB35" s="40"/>
      <c r="BC35" s="39"/>
      <c r="BD35" s="39">
        <f>T35*2.23694</f>
        <v>21.188792777777781</v>
      </c>
      <c r="BE35" s="39">
        <f>AO35-$BC$8</f>
        <v>2.2578156116272029E-2</v>
      </c>
      <c r="BF35" s="39">
        <v>0</v>
      </c>
      <c r="BG35" s="52">
        <f t="shared" si="9"/>
        <v>0</v>
      </c>
      <c r="BH35" s="52">
        <f t="shared" si="10"/>
        <v>0</v>
      </c>
      <c r="BI35" s="52">
        <f t="shared" si="11"/>
        <v>0</v>
      </c>
      <c r="BJ35" s="52">
        <f t="shared" si="12"/>
        <v>0</v>
      </c>
      <c r="BK35">
        <f t="shared" si="13"/>
        <v>-6.855138281249987</v>
      </c>
    </row>
    <row r="36" spans="2:63" x14ac:dyDescent="0.25">
      <c r="B36" s="29" t="s">
        <v>47</v>
      </c>
      <c r="C36" s="29">
        <v>28</v>
      </c>
      <c r="D36" s="29">
        <v>28</v>
      </c>
      <c r="E36" s="28">
        <v>36.6</v>
      </c>
      <c r="F36" s="15">
        <f t="shared" si="14"/>
        <v>0.69444444444444442</v>
      </c>
      <c r="G36" s="15">
        <f t="shared" si="15"/>
        <v>2.5</v>
      </c>
      <c r="R36">
        <f t="shared" si="0"/>
        <v>0</v>
      </c>
      <c r="S36">
        <f t="shared" si="1"/>
        <v>36.6</v>
      </c>
      <c r="T36">
        <f>$E36/3.6</f>
        <v>10.166666666666666</v>
      </c>
      <c r="U36">
        <f>(0.5*960*(T36*T36))</f>
        <v>49613.333333333328</v>
      </c>
      <c r="V36">
        <f>$U36-$U37</f>
        <v>-7009.2592592592628</v>
      </c>
      <c r="X36">
        <f>W36/1000</f>
        <v>0</v>
      </c>
      <c r="Z36">
        <f>(0.5*960*(F36*F36))</f>
        <v>231.48148148148147</v>
      </c>
      <c r="AA36">
        <f>W36*0.0000002777777777</f>
        <v>0</v>
      </c>
      <c r="AD36">
        <f>($W$18*0.0000002777777777)*-1</f>
        <v>2.037294238112685E-2</v>
      </c>
      <c r="AE36">
        <f>($W$18*0.0000002777777777)*-1</f>
        <v>2.037294238112685E-2</v>
      </c>
      <c r="AG36">
        <f>(T36/1000)*(960*9.81*0.01+0.5*1.205*0.38*1.711274*(T36*T36)+960*4/3*3.14*AJ36)</f>
        <v>29.745466598401105</v>
      </c>
      <c r="AH36">
        <f>AH35+AG36</f>
        <v>229.59286945610461</v>
      </c>
      <c r="AJ36">
        <f>T37-T36</f>
        <v>0.69444444444444464</v>
      </c>
      <c r="AK36" s="53">
        <f t="shared" si="17"/>
        <v>10.166666666666666</v>
      </c>
      <c r="AL36" s="39">
        <f>0.5*1116.99*(T36*T36)</f>
        <v>57726.663749999992</v>
      </c>
      <c r="AM36" s="39">
        <f t="shared" si="16"/>
        <v>-8155.4921875</v>
      </c>
      <c r="AN36" s="39">
        <f>SUM($AM$19:$AM$42)</f>
        <v>-85336.3984375</v>
      </c>
      <c r="AO36" s="39">
        <f t="shared" si="4"/>
        <v>2.3704555114890506E-2</v>
      </c>
      <c r="AP36" s="39">
        <v>0</v>
      </c>
      <c r="AQ36" s="39">
        <f t="shared" si="5"/>
        <v>0</v>
      </c>
      <c r="AR36" s="39">
        <f t="shared" si="6"/>
        <v>0</v>
      </c>
      <c r="AS36" s="39"/>
      <c r="AT36" s="51">
        <f>T36*$AS$8*0.38*0.01</f>
        <v>401.69089077000007</v>
      </c>
      <c r="AU36" s="51">
        <f t="shared" si="18"/>
        <v>0.40169089077000009</v>
      </c>
      <c r="AV36" s="51">
        <f t="shared" si="8"/>
        <v>1.1158089225630908E-4</v>
      </c>
      <c r="AW36" s="39">
        <f>AB36*0.7</f>
        <v>0</v>
      </c>
      <c r="AX36" s="40"/>
      <c r="AY36" s="40">
        <f t="shared" si="2"/>
        <v>0</v>
      </c>
      <c r="AZ36" s="40"/>
      <c r="BA36" s="40"/>
      <c r="BB36" s="40"/>
      <c r="BC36" s="39"/>
      <c r="BD36" s="39">
        <f>T36*2.23694</f>
        <v>22.742223333333335</v>
      </c>
      <c r="BE36" s="39">
        <f>AO36-$BC$8</f>
        <v>2.2578156116272029E-2</v>
      </c>
      <c r="BF36" s="39">
        <v>0</v>
      </c>
      <c r="BG36" s="52">
        <f t="shared" si="9"/>
        <v>0</v>
      </c>
      <c r="BH36" s="52">
        <f t="shared" si="10"/>
        <v>0</v>
      </c>
      <c r="BI36" s="52">
        <f t="shared" si="11"/>
        <v>0</v>
      </c>
      <c r="BJ36" s="52">
        <f t="shared" si="12"/>
        <v>0</v>
      </c>
      <c r="BK36">
        <f t="shared" si="13"/>
        <v>-7.3399429687500009</v>
      </c>
    </row>
    <row r="37" spans="2:63" x14ac:dyDescent="0.25">
      <c r="B37" s="29" t="s">
        <v>47</v>
      </c>
      <c r="C37" s="29">
        <v>29</v>
      </c>
      <c r="D37" s="29">
        <v>29</v>
      </c>
      <c r="E37" s="28">
        <v>39.1</v>
      </c>
      <c r="F37" s="15">
        <f t="shared" si="14"/>
        <v>0.65277777777777712</v>
      </c>
      <c r="G37" s="15">
        <f t="shared" si="15"/>
        <v>2.3499999999999979</v>
      </c>
      <c r="R37">
        <f t="shared" si="0"/>
        <v>0</v>
      </c>
      <c r="S37">
        <f t="shared" si="1"/>
        <v>39.1</v>
      </c>
      <c r="T37">
        <f>$E37/3.6</f>
        <v>10.861111111111111</v>
      </c>
      <c r="U37">
        <f>(0.5*960*(T37*T37))</f>
        <v>56622.592592592591</v>
      </c>
      <c r="V37">
        <f>$U37-$U38</f>
        <v>-6551.1111111111022</v>
      </c>
      <c r="X37">
        <f>W37/1000</f>
        <v>0</v>
      </c>
      <c r="Z37">
        <f>(0.5*960*(F37*F37))</f>
        <v>204.53703703703664</v>
      </c>
      <c r="AA37">
        <f>W37*0.0000002777777777</f>
        <v>0</v>
      </c>
      <c r="AD37">
        <f>($W$18*0.0000002777777777)*-1</f>
        <v>2.037294238112685E-2</v>
      </c>
      <c r="AE37">
        <f>($W$18*0.0000002777777777)*-1</f>
        <v>2.037294238112685E-2</v>
      </c>
      <c r="AG37">
        <f>(T37/1000)*(960*9.81*0.01+0.5*1.205*0.38*1.711274*(T37*T37)+960*4/3*3.14*AJ37)</f>
        <v>28.201651771801401</v>
      </c>
      <c r="AH37">
        <f>AH36+AG37</f>
        <v>257.79452122790599</v>
      </c>
      <c r="AJ37">
        <f>T38-T37</f>
        <v>0.61111111111111072</v>
      </c>
      <c r="AK37" s="53">
        <f t="shared" si="17"/>
        <v>10.861111111111111</v>
      </c>
      <c r="AL37" s="39">
        <f>0.5*1116.99*(T37*T37)</f>
        <v>65882.155937499992</v>
      </c>
      <c r="AM37" s="39">
        <f t="shared" si="16"/>
        <v>-7622.4225000000006</v>
      </c>
      <c r="AN37" s="39">
        <f>SUM($AM$19:$AM$42)</f>
        <v>-85336.3984375</v>
      </c>
      <c r="AO37" s="39">
        <f t="shared" si="4"/>
        <v>2.3704555114890506E-2</v>
      </c>
      <c r="AP37" s="39">
        <v>0</v>
      </c>
      <c r="AQ37" s="39">
        <f t="shared" si="5"/>
        <v>0</v>
      </c>
      <c r="AR37" s="39">
        <f t="shared" si="6"/>
        <v>0</v>
      </c>
      <c r="AS37" s="39"/>
      <c r="AT37" s="51">
        <f>T37*$AS$8*0.38*0.01</f>
        <v>429.12879314500003</v>
      </c>
      <c r="AU37" s="51">
        <f t="shared" si="18"/>
        <v>0.42912879314500002</v>
      </c>
      <c r="AV37" s="51">
        <f t="shared" si="8"/>
        <v>1.1920253790223182E-4</v>
      </c>
      <c r="AW37" s="39">
        <f>AB37*0.7</f>
        <v>0</v>
      </c>
      <c r="AX37" s="40"/>
      <c r="AY37" s="40">
        <f t="shared" si="2"/>
        <v>0</v>
      </c>
      <c r="AZ37" s="40"/>
      <c r="BA37" s="40"/>
      <c r="BB37" s="40"/>
      <c r="BC37" s="39"/>
      <c r="BD37" s="39">
        <f>T37*2.23694</f>
        <v>24.295653888888889</v>
      </c>
      <c r="BE37" s="39">
        <f>AO37-$BC$8</f>
        <v>2.2578156116272029E-2</v>
      </c>
      <c r="BF37" s="39">
        <v>0</v>
      </c>
      <c r="BG37" s="52">
        <f t="shared" si="9"/>
        <v>0</v>
      </c>
      <c r="BH37" s="52">
        <f t="shared" si="10"/>
        <v>0</v>
      </c>
      <c r="BI37" s="52">
        <f t="shared" si="11"/>
        <v>0</v>
      </c>
      <c r="BJ37" s="52">
        <f t="shared" si="12"/>
        <v>0</v>
      </c>
      <c r="BK37">
        <f t="shared" si="13"/>
        <v>-6.86018025</v>
      </c>
    </row>
    <row r="38" spans="2:63" x14ac:dyDescent="0.25">
      <c r="B38" s="29" t="s">
        <v>47</v>
      </c>
      <c r="C38" s="29">
        <v>30</v>
      </c>
      <c r="D38" s="29">
        <v>30</v>
      </c>
      <c r="E38" s="28">
        <v>41.3</v>
      </c>
      <c r="F38" s="15">
        <f t="shared" si="14"/>
        <v>0.47222222222222199</v>
      </c>
      <c r="G38" s="15">
        <f t="shared" si="15"/>
        <v>1.6999999999999993</v>
      </c>
      <c r="R38">
        <f t="shared" si="0"/>
        <v>0</v>
      </c>
      <c r="S38">
        <f t="shared" si="1"/>
        <v>41.3</v>
      </c>
      <c r="T38">
        <f>$E38/3.6</f>
        <v>11.472222222222221</v>
      </c>
      <c r="U38">
        <f>(0.5*960*(T38*T38))</f>
        <v>63173.703703703693</v>
      </c>
      <c r="V38">
        <f>$U38-$U39</f>
        <v>-3724.4444444444525</v>
      </c>
      <c r="X38">
        <f>W38/1000</f>
        <v>0</v>
      </c>
      <c r="Z38">
        <f>(0.5*960*(F38*F38))</f>
        <v>107.03703703703692</v>
      </c>
      <c r="AA38">
        <f>W38*0.0000002777777777</f>
        <v>0</v>
      </c>
      <c r="AD38">
        <f>($W$18*0.0000002777777777)*-1</f>
        <v>2.037294238112685E-2</v>
      </c>
      <c r="AE38">
        <f>($W$18*0.0000002777777777)*-1</f>
        <v>2.037294238112685E-2</v>
      </c>
      <c r="AG38">
        <f>(T38/1000)*(960*9.81*0.01+0.5*1.205*0.38*1.711274*(T38*T38)+960*4/3*3.14*AJ38)</f>
        <v>17.041692038210225</v>
      </c>
      <c r="AH38">
        <f>AH37+AG38</f>
        <v>274.8362132661162</v>
      </c>
      <c r="AJ38">
        <f>T39-T38</f>
        <v>0.33333333333333393</v>
      </c>
      <c r="AK38" s="53">
        <f t="shared" si="17"/>
        <v>11.472222222222221</v>
      </c>
      <c r="AL38" s="39">
        <f>0.5*1116.99*(T38*T38)</f>
        <v>73504.578437499993</v>
      </c>
      <c r="AM38" s="39">
        <f t="shared" si="16"/>
        <v>-4333.507500000007</v>
      </c>
      <c r="AN38" s="39">
        <f>SUM($AM$19:$AM$42)</f>
        <v>-85336.3984375</v>
      </c>
      <c r="AO38" s="39">
        <f t="shared" si="4"/>
        <v>2.3704555114890506E-2</v>
      </c>
      <c r="AP38" s="39">
        <v>0</v>
      </c>
      <c r="AQ38" s="39">
        <f t="shared" si="5"/>
        <v>0</v>
      </c>
      <c r="AR38" s="39">
        <f t="shared" si="6"/>
        <v>0</v>
      </c>
      <c r="AS38" s="39"/>
      <c r="AT38" s="51">
        <f>T38*$AS$8*0.38*0.01</f>
        <v>453.27414723500004</v>
      </c>
      <c r="AU38" s="51">
        <f t="shared" si="18"/>
        <v>0.45327414723500004</v>
      </c>
      <c r="AV38" s="51">
        <f t="shared" si="8"/>
        <v>1.2590958607064384E-4</v>
      </c>
      <c r="AW38" s="39">
        <f>AB38*0.7</f>
        <v>0</v>
      </c>
      <c r="AX38" s="40"/>
      <c r="AY38" s="40">
        <f t="shared" si="2"/>
        <v>0</v>
      </c>
      <c r="AZ38" s="40"/>
      <c r="BA38" s="40"/>
      <c r="BB38" s="40"/>
      <c r="BC38" s="39"/>
      <c r="BD38" s="39">
        <f>T38*2.23694</f>
        <v>25.662672777777779</v>
      </c>
      <c r="BE38" s="39">
        <f>AO38-$BC$8</f>
        <v>2.2578156116272029E-2</v>
      </c>
      <c r="BF38" s="39">
        <v>0</v>
      </c>
      <c r="BG38" s="52">
        <f t="shared" si="9"/>
        <v>0</v>
      </c>
      <c r="BH38" s="52">
        <f t="shared" si="10"/>
        <v>0</v>
      </c>
      <c r="BI38" s="52">
        <f t="shared" si="11"/>
        <v>0</v>
      </c>
      <c r="BJ38" s="52">
        <f t="shared" si="12"/>
        <v>0</v>
      </c>
      <c r="BK38">
        <f t="shared" si="13"/>
        <v>-3.9001567500000065</v>
      </c>
    </row>
    <row r="39" spans="2:63" x14ac:dyDescent="0.25">
      <c r="B39" s="29" t="s">
        <v>47</v>
      </c>
      <c r="C39" s="29">
        <v>31</v>
      </c>
      <c r="D39" s="29">
        <v>31</v>
      </c>
      <c r="E39" s="28">
        <v>42.5</v>
      </c>
      <c r="F39" s="15">
        <f t="shared" si="14"/>
        <v>0.27777777777777779</v>
      </c>
      <c r="G39" s="15">
        <f t="shared" si="15"/>
        <v>1</v>
      </c>
      <c r="R39">
        <f t="shared" si="0"/>
        <v>0</v>
      </c>
      <c r="S39">
        <f t="shared" si="1"/>
        <v>42.5</v>
      </c>
      <c r="T39">
        <f>$E39/3.6</f>
        <v>11.805555555555555</v>
      </c>
      <c r="U39">
        <f>(0.5*960*(T39*T39))</f>
        <v>66898.148148148146</v>
      </c>
      <c r="V39">
        <f>$U39-$U40</f>
        <v>-2542.2222222222044</v>
      </c>
      <c r="X39">
        <f>W39/1000</f>
        <v>0</v>
      </c>
      <c r="Z39">
        <f>(0.5*960*(F39*F39))</f>
        <v>37.037037037037038</v>
      </c>
      <c r="AA39">
        <f>W39*0.0000002777777777</f>
        <v>0</v>
      </c>
      <c r="AD39">
        <f>($W$18*0.0000002777777777)*-1</f>
        <v>2.037294238112685E-2</v>
      </c>
      <c r="AE39">
        <f>($W$18*0.0000002777777777)*-1</f>
        <v>2.037294238112685E-2</v>
      </c>
      <c r="AG39">
        <f>(T39/1000)*(960*9.81*0.01+0.5*1.205*0.38*1.711274*(T39*T39)+960*4/3*3.14*AJ39)</f>
        <v>12.300640852342074</v>
      </c>
      <c r="AH39">
        <f>AH38+AG39</f>
        <v>287.1368541184583</v>
      </c>
      <c r="AJ39">
        <f>T40-T39</f>
        <v>0.22222222222222143</v>
      </c>
      <c r="AK39" s="53">
        <f t="shared" si="17"/>
        <v>11.805555555555555</v>
      </c>
      <c r="AL39" s="39">
        <f>0.5*1116.99*(T39*T39)</f>
        <v>77838.0859375</v>
      </c>
      <c r="AM39" s="39">
        <f t="shared" si="16"/>
        <v>-2957.9549999999872</v>
      </c>
      <c r="AN39" s="39">
        <f>SUM($AM$19:$AM$42)</f>
        <v>-85336.3984375</v>
      </c>
      <c r="AO39" s="39">
        <f t="shared" si="4"/>
        <v>2.3704555114890506E-2</v>
      </c>
      <c r="AP39" s="39">
        <v>0</v>
      </c>
      <c r="AQ39" s="39">
        <f t="shared" si="5"/>
        <v>0</v>
      </c>
      <c r="AR39" s="39">
        <f t="shared" si="6"/>
        <v>0</v>
      </c>
      <c r="AS39" s="39"/>
      <c r="AT39" s="51">
        <f>T39*$AS$8*0.38*0.01</f>
        <v>466.44434037500002</v>
      </c>
      <c r="AU39" s="51">
        <f t="shared" si="18"/>
        <v>0.46644434037500004</v>
      </c>
      <c r="AV39" s="51">
        <f t="shared" si="8"/>
        <v>1.2956797598068676E-4</v>
      </c>
      <c r="AW39" s="39">
        <f>AB39*0.7</f>
        <v>0</v>
      </c>
      <c r="AX39" s="40"/>
      <c r="AY39" s="40">
        <f t="shared" si="2"/>
        <v>0</v>
      </c>
      <c r="AZ39" s="40"/>
      <c r="BA39" s="40"/>
      <c r="BB39" s="40"/>
      <c r="BC39" s="39"/>
      <c r="BD39" s="39">
        <f>T39*2.23694</f>
        <v>26.408319444444444</v>
      </c>
      <c r="BE39" s="39">
        <f>AO39-$BC$8</f>
        <v>2.2578156116272029E-2</v>
      </c>
      <c r="BF39" s="39">
        <v>0</v>
      </c>
      <c r="BG39" s="52">
        <f t="shared" si="9"/>
        <v>0</v>
      </c>
      <c r="BH39" s="52">
        <f t="shared" si="10"/>
        <v>0</v>
      </c>
      <c r="BI39" s="52">
        <f t="shared" si="11"/>
        <v>0</v>
      </c>
      <c r="BJ39" s="52">
        <f t="shared" si="12"/>
        <v>0</v>
      </c>
      <c r="BK39">
        <f t="shared" si="13"/>
        <v>-2.6621594999999885</v>
      </c>
    </row>
    <row r="40" spans="2:63" x14ac:dyDescent="0.25">
      <c r="B40" s="29" t="s">
        <v>47</v>
      </c>
      <c r="C40" s="29">
        <v>32</v>
      </c>
      <c r="D40" s="29">
        <v>32</v>
      </c>
      <c r="E40" s="28">
        <v>43.3</v>
      </c>
      <c r="F40" s="15">
        <f t="shared" si="14"/>
        <v>0.19444444444444425</v>
      </c>
      <c r="G40" s="15">
        <f t="shared" si="15"/>
        <v>0.69999999999999929</v>
      </c>
      <c r="R40">
        <f t="shared" si="0"/>
        <v>0</v>
      </c>
      <c r="S40">
        <f t="shared" si="1"/>
        <v>43.3</v>
      </c>
      <c r="T40">
        <f>$E40/3.6</f>
        <v>12.027777777777777</v>
      </c>
      <c r="U40">
        <f>(0.5*960*(T40*T40))</f>
        <v>69440.37037037035</v>
      </c>
      <c r="V40">
        <f>$U40-$U41</f>
        <v>-1937.777777777781</v>
      </c>
      <c r="X40">
        <f>W40/1000</f>
        <v>0</v>
      </c>
      <c r="Z40">
        <f>(0.5*960*(F40*F40))</f>
        <v>18.148148148148113</v>
      </c>
      <c r="AA40">
        <f>W40*0.0000002777777777</f>
        <v>0</v>
      </c>
      <c r="AD40">
        <f>($W$18*0.0000002777777777)*-1</f>
        <v>2.037294238112685E-2</v>
      </c>
      <c r="AE40">
        <f>($W$18*0.0000002777777777)*-1</f>
        <v>2.037294238112685E-2</v>
      </c>
      <c r="AG40">
        <f>(T40/1000)*(960*9.81*0.01+0.5*1.205*0.38*1.711274*(T40*T40)+960*4/3*3.14*AJ40)</f>
        <v>9.8714716562342151</v>
      </c>
      <c r="AH40">
        <f>AH39+AG40</f>
        <v>297.00832577469254</v>
      </c>
      <c r="AJ40">
        <f>T41-T40</f>
        <v>0.16666666666666607</v>
      </c>
      <c r="AK40" s="53">
        <f t="shared" si="17"/>
        <v>12.027777777777777</v>
      </c>
      <c r="AL40" s="39">
        <f>0.5*1116.99*(T40*T40)</f>
        <v>80796.040937499987</v>
      </c>
      <c r="AM40" s="39">
        <f t="shared" si="16"/>
        <v>-2254.6649999999936</v>
      </c>
      <c r="AN40" s="39">
        <f>SUM($AM$19:$AM$42)</f>
        <v>-85336.3984375</v>
      </c>
      <c r="AO40" s="39">
        <f t="shared" si="4"/>
        <v>2.3704555114890506E-2</v>
      </c>
      <c r="AP40" s="39">
        <v>0</v>
      </c>
      <c r="AQ40" s="39">
        <f t="shared" si="5"/>
        <v>0</v>
      </c>
      <c r="AR40" s="39">
        <f t="shared" si="6"/>
        <v>0</v>
      </c>
      <c r="AS40" s="39"/>
      <c r="AT40" s="51">
        <f>T40*$AS$8*0.38*0.01</f>
        <v>475.22446913500005</v>
      </c>
      <c r="AU40" s="51">
        <f t="shared" si="18"/>
        <v>0.47522446913500005</v>
      </c>
      <c r="AV40" s="51">
        <f t="shared" si="8"/>
        <v>1.3200690258738203E-4</v>
      </c>
      <c r="AW40" s="39">
        <f>AB40*0.7</f>
        <v>0</v>
      </c>
      <c r="AX40" s="40"/>
      <c r="AY40" s="40">
        <f t="shared" si="2"/>
        <v>0</v>
      </c>
      <c r="AZ40" s="40"/>
      <c r="BA40" s="40"/>
      <c r="BB40" s="40"/>
      <c r="BC40" s="39"/>
      <c r="BD40" s="39">
        <f>T40*2.23694</f>
        <v>26.905417222222223</v>
      </c>
      <c r="BE40" s="39">
        <f>AO40-$BC$8</f>
        <v>2.2578156116272029E-2</v>
      </c>
      <c r="BF40" s="39">
        <v>0</v>
      </c>
      <c r="BG40" s="52">
        <f t="shared" si="9"/>
        <v>0</v>
      </c>
      <c r="BH40" s="52">
        <f t="shared" si="10"/>
        <v>0</v>
      </c>
      <c r="BI40" s="52">
        <f t="shared" si="11"/>
        <v>0</v>
      </c>
      <c r="BJ40" s="52">
        <f t="shared" si="12"/>
        <v>0</v>
      </c>
      <c r="BK40">
        <f t="shared" si="13"/>
        <v>-2.0291984999999944</v>
      </c>
    </row>
    <row r="41" spans="2:63" x14ac:dyDescent="0.25">
      <c r="B41" s="29" t="s">
        <v>47</v>
      </c>
      <c r="C41" s="29">
        <v>33</v>
      </c>
      <c r="D41" s="29">
        <v>33</v>
      </c>
      <c r="E41" s="28">
        <v>43.9</v>
      </c>
      <c r="F41" s="15">
        <f t="shared" si="14"/>
        <v>0.15277777777777798</v>
      </c>
      <c r="G41" s="15">
        <f t="shared" si="15"/>
        <v>0.55000000000000071</v>
      </c>
      <c r="R41">
        <f t="shared" si="0"/>
        <v>0</v>
      </c>
      <c r="S41">
        <f t="shared" si="1"/>
        <v>43.9</v>
      </c>
      <c r="T41">
        <f>$E41/3.6</f>
        <v>12.194444444444443</v>
      </c>
      <c r="U41">
        <f>(0.5*960*(T41*T41))</f>
        <v>71378.148148148131</v>
      </c>
      <c r="V41">
        <f>$U41-$U42</f>
        <v>-1635.1851851851825</v>
      </c>
      <c r="X41">
        <f>W41/1000</f>
        <v>0</v>
      </c>
      <c r="Z41">
        <f>(0.5*960*(F41*F41))</f>
        <v>11.203703703703734</v>
      </c>
      <c r="AA41">
        <f>W41*0.0000002777777777</f>
        <v>0</v>
      </c>
      <c r="AD41">
        <f>($W$18*0.0000002777777777)*-1</f>
        <v>2.037294238112685E-2</v>
      </c>
      <c r="AE41">
        <f>($W$18*0.0000002777777777)*-1</f>
        <v>2.037294238112685E-2</v>
      </c>
      <c r="AG41">
        <f>(T41/1000)*(960*9.81*0.01+0.5*1.205*0.38*1.711274*(T41*T41)+960*4/3*3.14*AJ41)</f>
        <v>8.6661047173681567</v>
      </c>
      <c r="AH41">
        <f>AH40+AG41</f>
        <v>305.67443049206071</v>
      </c>
      <c r="AJ41">
        <f>T42-T41</f>
        <v>0.13888888888888928</v>
      </c>
      <c r="AK41" s="53">
        <f t="shared" si="17"/>
        <v>12.194444444444443</v>
      </c>
      <c r="AL41" s="39">
        <f>0.5*1116.99*(T41*T41)</f>
        <v>83050.705937499981</v>
      </c>
      <c r="AM41" s="39">
        <f t="shared" si="16"/>
        <v>-1902.5890625000029</v>
      </c>
      <c r="AN41" s="39">
        <f>SUM($AM$19:$AM$42)</f>
        <v>-85336.3984375</v>
      </c>
      <c r="AO41" s="39">
        <f t="shared" si="4"/>
        <v>2.3704555114890506E-2</v>
      </c>
      <c r="AP41" s="39">
        <v>0</v>
      </c>
      <c r="AQ41" s="39">
        <f t="shared" si="5"/>
        <v>0</v>
      </c>
      <c r="AR41" s="39">
        <f t="shared" si="6"/>
        <v>0</v>
      </c>
      <c r="AS41" s="39"/>
      <c r="AT41" s="51">
        <f>T41*$AS$8*0.38*0.01</f>
        <v>481.80956570500001</v>
      </c>
      <c r="AU41" s="51">
        <f t="shared" si="18"/>
        <v>0.481809565705</v>
      </c>
      <c r="AV41" s="51">
        <f t="shared" si="8"/>
        <v>1.3383609754240349E-4</v>
      </c>
      <c r="AW41" s="39">
        <f>AB41*0.7</f>
        <v>0</v>
      </c>
      <c r="AX41" s="40"/>
      <c r="AY41" s="40">
        <f t="shared" si="2"/>
        <v>0</v>
      </c>
      <c r="AZ41" s="40"/>
      <c r="BA41" s="40"/>
      <c r="BB41" s="40"/>
      <c r="BC41" s="39"/>
      <c r="BD41" s="39">
        <f>T41*2.23694</f>
        <v>27.278240555555556</v>
      </c>
      <c r="BE41" s="39">
        <f>AO41-$BC$8</f>
        <v>2.2578156116272029E-2</v>
      </c>
      <c r="BF41" s="39">
        <v>0</v>
      </c>
      <c r="BG41" s="52">
        <f t="shared" si="9"/>
        <v>0</v>
      </c>
      <c r="BH41" s="52">
        <f t="shared" si="10"/>
        <v>0</v>
      </c>
      <c r="BI41" s="52">
        <f t="shared" si="11"/>
        <v>0</v>
      </c>
      <c r="BJ41" s="52">
        <f t="shared" si="12"/>
        <v>0</v>
      </c>
      <c r="BK41">
        <f t="shared" si="13"/>
        <v>-1.7123301562500026</v>
      </c>
    </row>
    <row r="42" spans="2:63" x14ac:dyDescent="0.25">
      <c r="B42" s="29" t="s">
        <v>47</v>
      </c>
      <c r="C42" s="29">
        <v>34</v>
      </c>
      <c r="D42" s="29">
        <v>34</v>
      </c>
      <c r="E42" s="28">
        <v>44.4</v>
      </c>
      <c r="F42" s="15">
        <f t="shared" si="14"/>
        <v>8.3333333333333523E-2</v>
      </c>
      <c r="G42" s="15">
        <f t="shared" si="15"/>
        <v>0.30000000000000071</v>
      </c>
      <c r="R42">
        <f t="shared" si="0"/>
        <v>0</v>
      </c>
      <c r="S42">
        <f t="shared" si="1"/>
        <v>44.4</v>
      </c>
      <c r="T42">
        <f>$E42/3.6</f>
        <v>12.333333333333332</v>
      </c>
      <c r="U42">
        <f>(0.5*960*(T42*T42))</f>
        <v>73013.333333333314</v>
      </c>
      <c r="V42">
        <f>$U42-$U43</f>
        <v>-329.25925925927004</v>
      </c>
      <c r="X42">
        <f>W42/1000</f>
        <v>0</v>
      </c>
      <c r="Z42">
        <f>(0.5*960*(F42*F42))</f>
        <v>3.3333333333333486</v>
      </c>
      <c r="AA42">
        <f>W42*0.0000002777777777</f>
        <v>0</v>
      </c>
      <c r="AD42">
        <f>($W$18*0.0000002777777777)*-1</f>
        <v>2.037294238112685E-2</v>
      </c>
      <c r="AE42">
        <f>($W$18*0.0000002777777777)*-1</f>
        <v>2.037294238112685E-2</v>
      </c>
      <c r="AG42">
        <f>(T42/1000)*(960*9.81*0.01+0.5*1.205*0.38*1.711274*(T42*T42)+960*4/3*3.14*AJ42)</f>
        <v>3.2734762971127016</v>
      </c>
      <c r="AH42">
        <f>AH41+AG42</f>
        <v>308.94790678917343</v>
      </c>
      <c r="AJ42">
        <f>T43-T42</f>
        <v>2.7777777777778567E-2</v>
      </c>
      <c r="AK42" s="53">
        <f t="shared" si="17"/>
        <v>12.333333333333332</v>
      </c>
      <c r="AL42" s="39">
        <f>0.5*1116.99*(T42*T42)</f>
        <v>84953.294999999984</v>
      </c>
      <c r="AM42" s="39">
        <f t="shared" si="16"/>
        <v>-383.1034375000163</v>
      </c>
      <c r="AN42" s="39">
        <f>SUM($AM$19:$AM$42)</f>
        <v>-85336.3984375</v>
      </c>
      <c r="AO42" s="39">
        <f t="shared" si="4"/>
        <v>2.3704555114890506E-2</v>
      </c>
      <c r="AP42" s="39">
        <v>0</v>
      </c>
      <c r="AQ42" s="39">
        <f t="shared" si="5"/>
        <v>0</v>
      </c>
      <c r="AR42" s="39">
        <f t="shared" si="6"/>
        <v>0</v>
      </c>
      <c r="AS42" s="39"/>
      <c r="AT42" s="51">
        <f>T42*$AS$8*0.38*0.01</f>
        <v>487.29714618000008</v>
      </c>
      <c r="AU42" s="51">
        <f t="shared" si="18"/>
        <v>0.48729714618000008</v>
      </c>
      <c r="AV42" s="51">
        <f t="shared" si="8"/>
        <v>1.3536042667158807E-4</v>
      </c>
      <c r="AW42" s="39">
        <f>AB42*0.7</f>
        <v>0</v>
      </c>
      <c r="AX42" s="40"/>
      <c r="AY42" s="40">
        <f t="shared" si="2"/>
        <v>0</v>
      </c>
      <c r="AZ42" s="40"/>
      <c r="BA42" s="40"/>
      <c r="BB42" s="40"/>
      <c r="BC42" s="39"/>
      <c r="BD42" s="39">
        <f>T42*2.23694</f>
        <v>27.588926666666666</v>
      </c>
      <c r="BE42" s="39">
        <f>AO42-$BC$8</f>
        <v>2.2578156116272029E-2</v>
      </c>
      <c r="BF42" s="39">
        <v>0</v>
      </c>
      <c r="BG42" s="52">
        <f t="shared" si="9"/>
        <v>0</v>
      </c>
      <c r="BH42" s="52">
        <f t="shared" si="10"/>
        <v>0</v>
      </c>
      <c r="BI42" s="52">
        <f t="shared" si="11"/>
        <v>0</v>
      </c>
      <c r="BJ42" s="52">
        <f t="shared" si="12"/>
        <v>0</v>
      </c>
      <c r="BK42">
        <f t="shared" si="13"/>
        <v>-0.34479309375001471</v>
      </c>
    </row>
    <row r="43" spans="2:63" x14ac:dyDescent="0.25">
      <c r="B43" s="29" t="s">
        <v>47</v>
      </c>
      <c r="C43" s="29">
        <v>35</v>
      </c>
      <c r="D43" s="29">
        <v>35</v>
      </c>
      <c r="E43" s="28">
        <v>44.5</v>
      </c>
      <c r="F43" s="15">
        <f t="shared" si="14"/>
        <v>-2.7777777777777186E-2</v>
      </c>
      <c r="G43" s="15">
        <f t="shared" si="15"/>
        <v>-9.9999999999997868E-2</v>
      </c>
      <c r="R43">
        <f t="shared" si="0"/>
        <v>0</v>
      </c>
      <c r="S43">
        <f t="shared" si="1"/>
        <v>44.5</v>
      </c>
      <c r="T43">
        <f>$E43/3.6</f>
        <v>12.361111111111111</v>
      </c>
      <c r="U43">
        <f>(0.5*960*(T43*T43))</f>
        <v>73342.592592592584</v>
      </c>
      <c r="V43">
        <f>$U43-$U44</f>
        <v>985.55555555553292</v>
      </c>
      <c r="W43">
        <f>SUM(V43:V64)</f>
        <v>68009.259259259255</v>
      </c>
      <c r="X43">
        <f>W43/1000</f>
        <v>68.009259259259252</v>
      </c>
      <c r="Y43">
        <f>$X$43+X44</f>
        <v>68.009259259259252</v>
      </c>
      <c r="Z43">
        <f>(0.5*960*(F43*F43))</f>
        <v>0.37037037037035458</v>
      </c>
      <c r="AA43">
        <f>W43*0.0000002777777777</f>
        <v>1.8891460900060185E-2</v>
      </c>
      <c r="AB43">
        <f>AA$43+AA44</f>
        <v>1.8891460900060185E-2</v>
      </c>
      <c r="AD43">
        <f>($W$18*0.0000002777777777)*-1</f>
        <v>2.037294238112685E-2</v>
      </c>
      <c r="AE43">
        <f>($W$18*0.0000002777777777)*-1</f>
        <v>2.037294238112685E-2</v>
      </c>
      <c r="AG43">
        <f>(T43/1000)*(960*9.81*0.01+0.5*1.205*0.38*1.711274*(T43*T43)+960*4/3*3.14*AJ43)</f>
        <v>-2.2360264258619726</v>
      </c>
      <c r="AH43">
        <f>AH42+AG43</f>
        <v>306.71188036331148</v>
      </c>
      <c r="AJ43">
        <f>T44-T43</f>
        <v>-8.3333333333332149E-2</v>
      </c>
      <c r="AK43" s="53">
        <f t="shared" si="17"/>
        <v>12.361111111111111</v>
      </c>
      <c r="AL43" s="39">
        <f>0.5*1116.99*(T43*T43)</f>
        <v>85336.3984375</v>
      </c>
      <c r="AM43" s="39">
        <f t="shared" si="16"/>
        <v>1146.7246874999837</v>
      </c>
      <c r="AN43" s="39">
        <f>SUM($AM$19:$AM$42)</f>
        <v>-85336.3984375</v>
      </c>
      <c r="AO43" s="39">
        <f t="shared" si="4"/>
        <v>2.3704555114890506E-2</v>
      </c>
      <c r="AP43" s="39">
        <f>SUM($AM$43:$AM$63)</f>
        <v>79130.898437500015</v>
      </c>
      <c r="AQ43" s="39">
        <f t="shared" si="5"/>
        <v>2.1980805115373158E-3</v>
      </c>
      <c r="AR43" s="39">
        <f>AM43/1000</f>
        <v>1.1467246874999837</v>
      </c>
      <c r="AS43" s="39"/>
      <c r="AT43" s="51">
        <f>T43*$AS$8*0.38*0.01</f>
        <v>488.39466227500009</v>
      </c>
      <c r="AU43" s="51">
        <f t="shared" si="18"/>
        <v>0.48839466227500011</v>
      </c>
      <c r="AV43" s="51">
        <f t="shared" si="8"/>
        <v>1.3566529249742497E-4</v>
      </c>
      <c r="AW43" s="39">
        <f>AB43*0.7</f>
        <v>1.3224022630042128E-2</v>
      </c>
      <c r="AX43" s="40"/>
      <c r="AY43" s="40">
        <f t="shared" si="2"/>
        <v>0</v>
      </c>
      <c r="AZ43" s="40"/>
      <c r="BA43" s="40"/>
      <c r="BB43" s="40"/>
      <c r="BC43" s="39"/>
      <c r="BD43" s="39">
        <f>T43*2.23694</f>
        <v>27.651063888888888</v>
      </c>
      <c r="BE43" s="39">
        <f>AO43-$BC$8</f>
        <v>2.2578156116272029E-2</v>
      </c>
      <c r="BF43" s="39">
        <f>AQ43-$BC$8</f>
        <v>1.0716815129188377E-3</v>
      </c>
      <c r="BG43" s="52">
        <f t="shared" si="9"/>
        <v>9.6451336162695393E-4</v>
      </c>
      <c r="BH43" s="52">
        <f t="shared" si="10"/>
        <v>9.6451336162695393E-4</v>
      </c>
      <c r="BI43" s="52">
        <f t="shared" si="11"/>
        <v>3472.2481018570343</v>
      </c>
      <c r="BJ43" s="52">
        <f t="shared" si="12"/>
        <v>3.4722481018570344</v>
      </c>
      <c r="BK43">
        <f t="shared" si="13"/>
        <v>1.0320522187499852</v>
      </c>
    </row>
    <row r="44" spans="2:63" x14ac:dyDescent="0.25">
      <c r="B44" s="29" t="s">
        <v>47</v>
      </c>
      <c r="C44" s="29">
        <v>36</v>
      </c>
      <c r="D44" s="29">
        <v>36</v>
      </c>
      <c r="E44" s="28">
        <v>44.2</v>
      </c>
      <c r="F44" s="15">
        <f t="shared" si="14"/>
        <v>-0.24999999999999961</v>
      </c>
      <c r="G44" s="15">
        <f t="shared" si="15"/>
        <v>-0.89999999999999858</v>
      </c>
      <c r="R44">
        <f t="shared" si="0"/>
        <v>0</v>
      </c>
      <c r="S44">
        <f t="shared" si="1"/>
        <v>44.2</v>
      </c>
      <c r="T44">
        <f>$E44/3.6</f>
        <v>12.277777777777779</v>
      </c>
      <c r="U44">
        <f>(0.5*960*(T44*T44))</f>
        <v>72357.037037037051</v>
      </c>
      <c r="V44">
        <f>$U44-$U45</f>
        <v>4827.7777777777665</v>
      </c>
      <c r="X44">
        <f>W44/1000</f>
        <v>0</v>
      </c>
      <c r="Y44">
        <f>$X$43+X45</f>
        <v>68.009259259259252</v>
      </c>
      <c r="Z44">
        <f>(0.5*960*(F44*F44))</f>
        <v>29.999999999999908</v>
      </c>
      <c r="AA44">
        <f>W44*0.0000002777777777</f>
        <v>0</v>
      </c>
      <c r="AB44">
        <f>AA$43+AA45</f>
        <v>1.8891460900060185E-2</v>
      </c>
      <c r="AD44">
        <f>($W$18*0.0000002777777777)*-1</f>
        <v>2.037294238112685E-2</v>
      </c>
      <c r="AE44">
        <f>($W$18*0.0000002777777777)*-1</f>
        <v>2.037294238112685E-2</v>
      </c>
      <c r="AG44">
        <f>(T44/1000)*(960*9.81*0.01+0.5*1.205*0.38*1.711274*(T44*T44)+960*4/3*3.14*AJ44)</f>
        <v>-18.679777120014229</v>
      </c>
      <c r="AH44">
        <f>AH43+AG44</f>
        <v>288.03210324329723</v>
      </c>
      <c r="AJ44">
        <f>T45-T44</f>
        <v>-0.41666666666666607</v>
      </c>
      <c r="AK44" s="53">
        <f t="shared" si="17"/>
        <v>12.277777777777779</v>
      </c>
      <c r="AL44" s="39">
        <f>0.5*1116.99*(T44*T44)</f>
        <v>84189.673750000016</v>
      </c>
      <c r="AM44" s="39">
        <f t="shared" si="16"/>
        <v>5617.2703124999971</v>
      </c>
      <c r="AN44" s="39">
        <f>SUM($AM$19:$AM$42)</f>
        <v>-85336.3984375</v>
      </c>
      <c r="AO44" s="39">
        <f t="shared" si="4"/>
        <v>2.3704555114890506E-2</v>
      </c>
      <c r="AP44" s="39">
        <f>SUM($AM$43:$AM$63)</f>
        <v>79130.898437500015</v>
      </c>
      <c r="AQ44" s="39">
        <f t="shared" ref="AQ44:AQ72" si="19">AP44*0.0000002777777777</f>
        <v>2.1980805115373158E-2</v>
      </c>
      <c r="AR44" s="39">
        <f t="shared" ref="AR44:AR107" si="20">AM44/1000</f>
        <v>5.617270312499997</v>
      </c>
      <c r="AS44" s="39"/>
      <c r="AT44" s="51">
        <f>T44*$AS$8*0.38*0.01</f>
        <v>485.10211399000008</v>
      </c>
      <c r="AU44" s="51">
        <f t="shared" si="18"/>
        <v>0.48510211399000008</v>
      </c>
      <c r="AV44" s="51">
        <f t="shared" si="8"/>
        <v>1.3475069501991423E-4</v>
      </c>
      <c r="AW44" s="39">
        <f>AB44*0.7</f>
        <v>1.3224022630042128E-2</v>
      </c>
      <c r="AX44" s="40"/>
      <c r="AY44" s="40">
        <f t="shared" si="2"/>
        <v>0</v>
      </c>
      <c r="AZ44" s="40"/>
      <c r="BA44" s="40"/>
      <c r="BB44" s="40"/>
      <c r="BC44" s="39"/>
      <c r="BD44" s="39">
        <f>T44*2.23694</f>
        <v>27.464652222222227</v>
      </c>
      <c r="BE44" s="39">
        <f>AO44-$BC$8</f>
        <v>2.2578156116272029E-2</v>
      </c>
      <c r="BF44" s="39">
        <f>AQ44-$BC$8</f>
        <v>2.0854406116754681E-2</v>
      </c>
      <c r="BG44" s="52">
        <f t="shared" si="9"/>
        <v>1.8768965505079213E-2</v>
      </c>
      <c r="BH44" s="52">
        <f t="shared" si="10"/>
        <v>1.8768965505079213E-2</v>
      </c>
      <c r="BI44" s="52">
        <f t="shared" si="11"/>
        <v>67568.275818285168</v>
      </c>
      <c r="BJ44" s="52">
        <f t="shared" si="12"/>
        <v>67.568275818285173</v>
      </c>
      <c r="BK44">
        <f t="shared" si="13"/>
        <v>5.0555432812499976</v>
      </c>
    </row>
    <row r="45" spans="2:63" x14ac:dyDescent="0.25">
      <c r="B45" s="29" t="s">
        <v>47</v>
      </c>
      <c r="C45" s="29">
        <v>37</v>
      </c>
      <c r="D45" s="29">
        <v>37</v>
      </c>
      <c r="E45" s="28">
        <v>42.7</v>
      </c>
      <c r="F45" s="15">
        <f t="shared" si="14"/>
        <v>-0.59722222222222276</v>
      </c>
      <c r="G45" s="15">
        <f t="shared" si="15"/>
        <v>-2.1500000000000021</v>
      </c>
      <c r="R45">
        <f t="shared" si="0"/>
        <v>0</v>
      </c>
      <c r="S45">
        <f t="shared" si="1"/>
        <v>42.7</v>
      </c>
      <c r="T45">
        <f>$E45/3.6</f>
        <v>11.861111111111112</v>
      </c>
      <c r="U45">
        <f>(0.5*960*(T45*T45))</f>
        <v>67529.259259259285</v>
      </c>
      <c r="V45">
        <f>$U45-$U46</f>
        <v>8565.9259259259634</v>
      </c>
      <c r="X45">
        <f>W45/1000</f>
        <v>0</v>
      </c>
      <c r="Y45">
        <f>$X$43+X46</f>
        <v>68.009259259259252</v>
      </c>
      <c r="Z45">
        <f>(0.5*960*(F45*F45))</f>
        <v>171.20370370370401</v>
      </c>
      <c r="AA45">
        <f>W45*0.0000002777777777</f>
        <v>0</v>
      </c>
      <c r="AB45">
        <f>AA$43+AA46</f>
        <v>1.8891460900060185E-2</v>
      </c>
      <c r="AD45">
        <f>($W$18*0.0000002777777777)*-1</f>
        <v>2.037294238112685E-2</v>
      </c>
      <c r="AE45">
        <f>($W$18*0.0000002777777777)*-1</f>
        <v>2.037294238112685E-2</v>
      </c>
      <c r="AG45">
        <f>(T45/1000)*(960*9.81*0.01+0.5*1.205*0.38*1.711274*(T45*T45)+960*4/3*3.14*AJ45)</f>
        <v>-35.307541430762726</v>
      </c>
      <c r="AH45">
        <f>AH44+AG45</f>
        <v>252.72456181253449</v>
      </c>
      <c r="AJ45">
        <f>T46-T45</f>
        <v>-0.77777777777778034</v>
      </c>
      <c r="AK45" s="53">
        <f t="shared" si="17"/>
        <v>11.861111111111112</v>
      </c>
      <c r="AL45" s="39">
        <f>0.5*1116.99*(T45*T45)</f>
        <v>78572.403437500019</v>
      </c>
      <c r="AM45" s="39">
        <f t="shared" si="16"/>
        <v>9966.7225000000326</v>
      </c>
      <c r="AN45" s="39">
        <f>SUM($AM$19:$AM$42)</f>
        <v>-85336.3984375</v>
      </c>
      <c r="AO45" s="39">
        <f t="shared" si="4"/>
        <v>2.3704555114890506E-2</v>
      </c>
      <c r="AP45" s="39">
        <f>SUM($AM$43:$AM$63)</f>
        <v>79130.898437500015</v>
      </c>
      <c r="AQ45" s="39">
        <f t="shared" si="19"/>
        <v>2.1980805115373158E-2</v>
      </c>
      <c r="AR45" s="39">
        <f t="shared" si="20"/>
        <v>9.9667225000000332</v>
      </c>
      <c r="AS45" s="39"/>
      <c r="AT45" s="51">
        <f>T45*$AS$8*0.38*0.01</f>
        <v>468.63937256500009</v>
      </c>
      <c r="AU45" s="51">
        <f t="shared" si="18"/>
        <v>0.4686393725650001</v>
      </c>
      <c r="AV45" s="51">
        <f t="shared" si="8"/>
        <v>1.301777076323606E-4</v>
      </c>
      <c r="AW45" s="39">
        <f>AB45*0.7</f>
        <v>1.3224022630042128E-2</v>
      </c>
      <c r="AX45" s="40"/>
      <c r="AY45" s="40">
        <f t="shared" si="2"/>
        <v>0</v>
      </c>
      <c r="AZ45" s="40"/>
      <c r="BA45" s="40"/>
      <c r="BB45" s="40"/>
      <c r="BC45" s="39"/>
      <c r="BD45" s="39">
        <f>T45*2.23694</f>
        <v>26.532593888888893</v>
      </c>
      <c r="BE45" s="39">
        <f>AO45-$BC$8</f>
        <v>2.2578156116272029E-2</v>
      </c>
      <c r="BF45" s="39">
        <f>AQ45-$BC$8</f>
        <v>2.0854406116754681E-2</v>
      </c>
      <c r="BG45" s="52">
        <f t="shared" si="9"/>
        <v>1.8768965505079213E-2</v>
      </c>
      <c r="BH45" s="52">
        <f t="shared" si="10"/>
        <v>1.8768965505079213E-2</v>
      </c>
      <c r="BI45" s="52">
        <f t="shared" si="11"/>
        <v>67568.275818285168</v>
      </c>
      <c r="BJ45" s="52">
        <f t="shared" si="12"/>
        <v>67.568275818285173</v>
      </c>
      <c r="BK45">
        <f t="shared" si="13"/>
        <v>8.9700502500000301</v>
      </c>
    </row>
    <row r="46" spans="2:63" x14ac:dyDescent="0.25">
      <c r="B46" s="29" t="s">
        <v>47</v>
      </c>
      <c r="C46" s="29">
        <v>38</v>
      </c>
      <c r="D46" s="29">
        <v>38</v>
      </c>
      <c r="E46" s="28">
        <v>39.9</v>
      </c>
      <c r="F46" s="15">
        <f t="shared" si="14"/>
        <v>-0.79166666666666707</v>
      </c>
      <c r="G46" s="15">
        <f t="shared" si="15"/>
        <v>-2.8500000000000014</v>
      </c>
      <c r="R46">
        <f t="shared" si="0"/>
        <v>0</v>
      </c>
      <c r="S46">
        <f t="shared" si="1"/>
        <v>39.9</v>
      </c>
      <c r="T46">
        <f>$E46/3.6</f>
        <v>11.083333333333332</v>
      </c>
      <c r="U46">
        <f>(0.5*960*(T46*T46))</f>
        <v>58963.333333333321</v>
      </c>
      <c r="V46">
        <f>$U46-$U47</f>
        <v>8259.6296296296277</v>
      </c>
      <c r="X46">
        <f>W46/1000</f>
        <v>0</v>
      </c>
      <c r="Y46">
        <f>$X$43+X47</f>
        <v>68.009259259259252</v>
      </c>
      <c r="Z46">
        <f>(0.5*960*(F46*F46))</f>
        <v>300.8333333333336</v>
      </c>
      <c r="AA46">
        <f>W46*0.0000002777777777</f>
        <v>0</v>
      </c>
      <c r="AB46">
        <f>AA$43+AA47</f>
        <v>1.8891460900060185E-2</v>
      </c>
      <c r="AD46">
        <f>($W$18*0.0000002777777777)*-1</f>
        <v>2.037294238112685E-2</v>
      </c>
      <c r="AE46">
        <f>($W$18*0.0000002777777777)*-1</f>
        <v>2.037294238112685E-2</v>
      </c>
      <c r="AG46">
        <f>(T46/1000)*(960*9.81*0.01+0.5*1.205*0.38*1.711274*(T46*T46)+960*4/3*3.14*AJ46)</f>
        <v>-34.307178618670292</v>
      </c>
      <c r="AH46">
        <f>AH45+AG46</f>
        <v>218.4173831938642</v>
      </c>
      <c r="AJ46">
        <f>T47-T46</f>
        <v>-0.80555555555555536</v>
      </c>
      <c r="AK46" s="53">
        <f t="shared" si="17"/>
        <v>11.083333333333332</v>
      </c>
      <c r="AL46" s="39">
        <f>0.5*1116.99*(T46*T46)</f>
        <v>68605.680937499987</v>
      </c>
      <c r="AM46" s="39">
        <f t="shared" si="16"/>
        <v>9610.3371875000012</v>
      </c>
      <c r="AN46" s="39">
        <f>SUM($AM$19:$AM$42)</f>
        <v>-85336.3984375</v>
      </c>
      <c r="AO46" s="39">
        <f t="shared" si="4"/>
        <v>2.3704555114890506E-2</v>
      </c>
      <c r="AP46" s="39">
        <f>SUM($AM$43:$AM$63)</f>
        <v>79130.898437500015</v>
      </c>
      <c r="AQ46" s="39">
        <f t="shared" si="19"/>
        <v>2.1980805115373158E-2</v>
      </c>
      <c r="AR46" s="39">
        <f t="shared" si="20"/>
        <v>9.6103371875000008</v>
      </c>
      <c r="AS46" s="39"/>
      <c r="AT46" s="51">
        <f>T46*$AS$8*0.38*0.01</f>
        <v>437.90892190500006</v>
      </c>
      <c r="AU46" s="51">
        <f t="shared" si="18"/>
        <v>0.43790892190500008</v>
      </c>
      <c r="AV46" s="51">
        <f t="shared" si="8"/>
        <v>1.216414645089271E-4</v>
      </c>
      <c r="AW46" s="39">
        <f>AB46*0.7</f>
        <v>1.3224022630042128E-2</v>
      </c>
      <c r="AX46" s="40"/>
      <c r="AY46" s="40">
        <f t="shared" si="2"/>
        <v>0</v>
      </c>
      <c r="AZ46" s="40"/>
      <c r="BA46" s="40"/>
      <c r="BB46" s="40"/>
      <c r="BC46" s="39"/>
      <c r="BD46" s="39">
        <f>T46*2.23694</f>
        <v>24.792751666666664</v>
      </c>
      <c r="BE46" s="39">
        <f>AO46-$BC$8</f>
        <v>2.2578156116272029E-2</v>
      </c>
      <c r="BF46" s="39">
        <f>AQ46-$BC$8</f>
        <v>2.0854406116754681E-2</v>
      </c>
      <c r="BG46" s="52">
        <f t="shared" si="9"/>
        <v>1.8768965505079213E-2</v>
      </c>
      <c r="BH46" s="52">
        <f t="shared" si="10"/>
        <v>1.8768965505079213E-2</v>
      </c>
      <c r="BI46" s="52">
        <f t="shared" si="11"/>
        <v>67568.275818285168</v>
      </c>
      <c r="BJ46" s="52">
        <f t="shared" si="12"/>
        <v>67.568275818285173</v>
      </c>
      <c r="BK46">
        <f t="shared" si="13"/>
        <v>8.6493034687500021</v>
      </c>
    </row>
    <row r="47" spans="2:63" x14ac:dyDescent="0.25">
      <c r="B47" s="29" t="s">
        <v>47</v>
      </c>
      <c r="C47" s="29">
        <v>39</v>
      </c>
      <c r="D47" s="29">
        <v>39</v>
      </c>
      <c r="E47" s="28">
        <v>37</v>
      </c>
      <c r="F47" s="15">
        <f t="shared" si="14"/>
        <v>-0.73611111111111072</v>
      </c>
      <c r="G47" s="15">
        <f t="shared" si="15"/>
        <v>-2.6499999999999986</v>
      </c>
      <c r="R47">
        <f t="shared" si="0"/>
        <v>0</v>
      </c>
      <c r="S47">
        <f t="shared" si="1"/>
        <v>37</v>
      </c>
      <c r="T47">
        <f>$E47/3.6</f>
        <v>10.277777777777777</v>
      </c>
      <c r="U47">
        <f>(0.5*960*(T47*T47))</f>
        <v>50703.703703703693</v>
      </c>
      <c r="V47">
        <f>$U47-$U48</f>
        <v>6364.444444444438</v>
      </c>
      <c r="X47">
        <f>W47/1000</f>
        <v>0</v>
      </c>
      <c r="Y47">
        <f>$X$43+X48</f>
        <v>68.009259259259252</v>
      </c>
      <c r="Z47">
        <f>(0.5*960*(F47*F47))</f>
        <v>260.09259259259233</v>
      </c>
      <c r="AA47">
        <f>W47*0.0000002777777777</f>
        <v>0</v>
      </c>
      <c r="AB47">
        <f>AA$43+AA48</f>
        <v>1.8891460900060185E-2</v>
      </c>
      <c r="AD47">
        <f>($W$18*0.0000002777777777)*-1</f>
        <v>2.037294238112685E-2</v>
      </c>
      <c r="AE47">
        <f>($W$18*0.0000002777777777)*-1</f>
        <v>2.037294238112685E-2</v>
      </c>
      <c r="AG47">
        <f>(T47/1000)*(960*9.81*0.01+0.5*1.205*0.38*1.711274*(T47*T47)+960*4/3*3.14*AJ47)</f>
        <v>-26.145681765645509</v>
      </c>
      <c r="AH47">
        <f>AH46+AG47</f>
        <v>192.27170142821868</v>
      </c>
      <c r="AJ47">
        <f>T48-T47</f>
        <v>-0.66666666666666607</v>
      </c>
      <c r="AK47" s="53">
        <f t="shared" si="17"/>
        <v>10.277777777777777</v>
      </c>
      <c r="AL47" s="39">
        <f>0.5*1116.99*(T47*T47)</f>
        <v>58995.343749999985</v>
      </c>
      <c r="AM47" s="39">
        <f t="shared" si="16"/>
        <v>7405.2299999999886</v>
      </c>
      <c r="AN47" s="39">
        <f>SUM($AM$19:$AM$42)</f>
        <v>-85336.3984375</v>
      </c>
      <c r="AO47" s="39">
        <f t="shared" si="4"/>
        <v>2.3704555114890506E-2</v>
      </c>
      <c r="AP47" s="39">
        <f>SUM($AM$43:$AM$63)</f>
        <v>79130.898437500015</v>
      </c>
      <c r="AQ47" s="39">
        <f t="shared" si="19"/>
        <v>2.1980805115373158E-2</v>
      </c>
      <c r="AR47" s="39">
        <f t="shared" si="20"/>
        <v>7.4052299999999889</v>
      </c>
      <c r="AS47" s="39"/>
      <c r="AT47" s="51">
        <f>T47*$AS$8*0.38*0.01</f>
        <v>406.08095515000002</v>
      </c>
      <c r="AU47" s="51">
        <f t="shared" si="18"/>
        <v>0.40608095515000003</v>
      </c>
      <c r="AV47" s="51">
        <f t="shared" si="8"/>
        <v>1.128003555596567E-4</v>
      </c>
      <c r="AW47" s="39">
        <f>AB47*0.7</f>
        <v>1.3224022630042128E-2</v>
      </c>
      <c r="AX47" s="40"/>
      <c r="AY47" s="40">
        <f t="shared" si="2"/>
        <v>0</v>
      </c>
      <c r="AZ47" s="40"/>
      <c r="BA47" s="40"/>
      <c r="BB47" s="40"/>
      <c r="BC47" s="39"/>
      <c r="BD47" s="39">
        <f>T47*2.23694</f>
        <v>22.990772222222223</v>
      </c>
      <c r="BE47" s="39">
        <f>AO47-$BC$8</f>
        <v>2.2578156116272029E-2</v>
      </c>
      <c r="BF47" s="39">
        <f>AQ47-$BC$8</f>
        <v>2.0854406116754681E-2</v>
      </c>
      <c r="BG47" s="52">
        <f t="shared" si="9"/>
        <v>1.8768965505079213E-2</v>
      </c>
      <c r="BH47" s="52">
        <f t="shared" si="10"/>
        <v>1.8768965505079213E-2</v>
      </c>
      <c r="BI47" s="52">
        <f t="shared" si="11"/>
        <v>67568.275818285168</v>
      </c>
      <c r="BJ47" s="52">
        <f t="shared" si="12"/>
        <v>67.568275818285173</v>
      </c>
      <c r="BK47">
        <f t="shared" si="13"/>
        <v>6.6647069999999902</v>
      </c>
    </row>
    <row r="48" spans="2:63" x14ac:dyDescent="0.25">
      <c r="B48" s="29" t="s">
        <v>47</v>
      </c>
      <c r="C48" s="29">
        <v>40</v>
      </c>
      <c r="D48" s="29">
        <v>40</v>
      </c>
      <c r="E48" s="28">
        <v>34.6</v>
      </c>
      <c r="F48" s="15">
        <f t="shared" si="14"/>
        <v>-0.65277777777777812</v>
      </c>
      <c r="G48" s="15">
        <f t="shared" si="15"/>
        <v>-2.3500000000000014</v>
      </c>
      <c r="R48">
        <f t="shared" si="0"/>
        <v>0</v>
      </c>
      <c r="S48">
        <f t="shared" si="1"/>
        <v>34.6</v>
      </c>
      <c r="T48">
        <f>$E48/3.6</f>
        <v>9.6111111111111107</v>
      </c>
      <c r="U48">
        <f>(0.5*960*(T48*T48))</f>
        <v>44339.259259259255</v>
      </c>
      <c r="V48">
        <f>$U48-$U49</f>
        <v>5698.8888888888978</v>
      </c>
      <c r="X48">
        <f>W48/1000</f>
        <v>0</v>
      </c>
      <c r="Y48">
        <f>$X$43+X49</f>
        <v>68.009259259259252</v>
      </c>
      <c r="Z48">
        <f>(0.5*960*(F48*F48))</f>
        <v>204.53703703703724</v>
      </c>
      <c r="AA48">
        <f>W48*0.0000002777777777</f>
        <v>0</v>
      </c>
      <c r="AB48">
        <f>AA$43+AA49</f>
        <v>1.8891460900060185E-2</v>
      </c>
      <c r="AD48">
        <f>($W$18*0.0000002777777777)*-1</f>
        <v>2.037294238112685E-2</v>
      </c>
      <c r="AE48">
        <f>($W$18*0.0000002777777777)*-1</f>
        <v>2.037294238112685E-2</v>
      </c>
      <c r="AG48">
        <f>(T48/1000)*(960*9.81*0.01+0.5*1.205*0.38*1.711274*(T48*T48)+960*4/3*3.14*AJ48)</f>
        <v>-23.426647512752101</v>
      </c>
      <c r="AH48">
        <f>AH47+AG48</f>
        <v>168.84505391546656</v>
      </c>
      <c r="AJ48">
        <f>T49-T48</f>
        <v>-0.63888888888888928</v>
      </c>
      <c r="AK48" s="53">
        <f t="shared" si="17"/>
        <v>9.6111111111111107</v>
      </c>
      <c r="AL48" s="39">
        <f>0.5*1116.99*(T48*T48)</f>
        <v>51590.113749999997</v>
      </c>
      <c r="AM48" s="39">
        <f t="shared" si="16"/>
        <v>6630.8353125000067</v>
      </c>
      <c r="AN48" s="39">
        <f>SUM($AM$19:$AM$42)</f>
        <v>-85336.3984375</v>
      </c>
      <c r="AO48" s="39">
        <f t="shared" si="4"/>
        <v>2.3704555114890506E-2</v>
      </c>
      <c r="AP48" s="39">
        <f>SUM($AM$43:$AM$63)</f>
        <v>79130.898437500015</v>
      </c>
      <c r="AQ48" s="39">
        <f t="shared" si="19"/>
        <v>2.1980805115373158E-2</v>
      </c>
      <c r="AR48" s="39">
        <f t="shared" si="20"/>
        <v>6.6308353125000066</v>
      </c>
      <c r="AS48" s="39"/>
      <c r="AT48" s="51">
        <f>T48*$AS$8*0.38*0.01</f>
        <v>379.74056887</v>
      </c>
      <c r="AU48" s="51">
        <f t="shared" si="18"/>
        <v>0.37974056887000002</v>
      </c>
      <c r="AV48" s="51">
        <f t="shared" si="8"/>
        <v>1.0548357573957085E-4</v>
      </c>
      <c r="AW48" s="39">
        <f>AB48*0.7</f>
        <v>1.3224022630042128E-2</v>
      </c>
      <c r="AX48" s="40"/>
      <c r="AY48" s="40">
        <f t="shared" si="2"/>
        <v>0</v>
      </c>
      <c r="AZ48" s="40"/>
      <c r="BA48" s="40"/>
      <c r="BB48" s="40"/>
      <c r="BC48" s="39"/>
      <c r="BD48" s="39">
        <f>T48*2.23694</f>
        <v>21.499478888888888</v>
      </c>
      <c r="BE48" s="39">
        <f>AO48-$BC$8</f>
        <v>2.2578156116272029E-2</v>
      </c>
      <c r="BF48" s="39">
        <f>AQ48-$BC$8</f>
        <v>2.0854406116754681E-2</v>
      </c>
      <c r="BG48" s="52">
        <f t="shared" si="9"/>
        <v>1.8768965505079213E-2</v>
      </c>
      <c r="BH48" s="52">
        <f t="shared" si="10"/>
        <v>1.8768965505079213E-2</v>
      </c>
      <c r="BI48" s="52">
        <f t="shared" si="11"/>
        <v>67568.275818285168</v>
      </c>
      <c r="BJ48" s="52">
        <f t="shared" si="12"/>
        <v>67.568275818285173</v>
      </c>
      <c r="BK48">
        <f t="shared" si="13"/>
        <v>5.9677517812500067</v>
      </c>
    </row>
    <row r="49" spans="2:63" x14ac:dyDescent="0.25">
      <c r="B49" s="29" t="s">
        <v>47</v>
      </c>
      <c r="C49" s="29">
        <v>41</v>
      </c>
      <c r="D49" s="29">
        <v>41</v>
      </c>
      <c r="E49" s="28">
        <v>32.299999999999997</v>
      </c>
      <c r="F49" s="15">
        <f t="shared" si="14"/>
        <v>-0.7777777777777779</v>
      </c>
      <c r="G49" s="15">
        <f t="shared" si="15"/>
        <v>-2.8000000000000007</v>
      </c>
      <c r="R49">
        <f t="shared" si="0"/>
        <v>0</v>
      </c>
      <c r="S49">
        <f t="shared" si="1"/>
        <v>32.299999999999997</v>
      </c>
      <c r="T49">
        <f>$E49/3.6</f>
        <v>8.9722222222222214</v>
      </c>
      <c r="U49">
        <f>(0.5*960*(T49*T49))</f>
        <v>38640.370370370358</v>
      </c>
      <c r="V49">
        <f>$U49-$U50</f>
        <v>7492.2222222222117</v>
      </c>
      <c r="X49">
        <f>W49/1000</f>
        <v>0</v>
      </c>
      <c r="Y49">
        <f>$X$43+X50</f>
        <v>68.009259259259252</v>
      </c>
      <c r="Z49">
        <f>(0.5*960*(F49*F49))</f>
        <v>290.37037037037049</v>
      </c>
      <c r="AA49">
        <f>W49*0.0000002777777777</f>
        <v>0</v>
      </c>
      <c r="AB49">
        <f>AA$43+AA50</f>
        <v>1.8891460900060185E-2</v>
      </c>
      <c r="AD49">
        <f>($W$18*0.0000002777777777)*-1</f>
        <v>2.037294238112685E-2</v>
      </c>
      <c r="AE49">
        <f>($W$18*0.0000002777777777)*-1</f>
        <v>2.037294238112685E-2</v>
      </c>
      <c r="AG49">
        <f>(T49/1000)*(960*9.81*0.01+0.5*1.205*0.38*1.711274*(T49*T49)+960*4/3*3.14*AJ49)</f>
        <v>-31.928108312570153</v>
      </c>
      <c r="AH49">
        <f>AH48+AG49</f>
        <v>136.91694560289642</v>
      </c>
      <c r="AJ49">
        <f>T50-T49</f>
        <v>-0.91666666666666607</v>
      </c>
      <c r="AK49" s="53">
        <f t="shared" si="17"/>
        <v>8.9722222222222214</v>
      </c>
      <c r="AL49" s="39">
        <f>0.5*1116.99*(T49*T49)</f>
        <v>44959.27843749999</v>
      </c>
      <c r="AM49" s="39">
        <f t="shared" si="16"/>
        <v>8717.4346874999901</v>
      </c>
      <c r="AN49" s="39">
        <f>SUM($AM$19:$AM$42)</f>
        <v>-85336.3984375</v>
      </c>
      <c r="AO49" s="39">
        <f t="shared" si="4"/>
        <v>2.3704555114890506E-2</v>
      </c>
      <c r="AP49" s="39">
        <f>SUM($AM$43:$AM$63)</f>
        <v>79130.898437500015</v>
      </c>
      <c r="AQ49" s="39">
        <f t="shared" si="19"/>
        <v>2.1980805115373158E-2</v>
      </c>
      <c r="AR49" s="39">
        <f t="shared" si="20"/>
        <v>8.7174346874999902</v>
      </c>
      <c r="AS49" s="39"/>
      <c r="AT49" s="51">
        <f>T49*$AS$8*0.38*0.01</f>
        <v>354.49769868499999</v>
      </c>
      <c r="AU49" s="51">
        <f t="shared" si="18"/>
        <v>0.35449769868499997</v>
      </c>
      <c r="AV49" s="51">
        <f t="shared" si="8"/>
        <v>9.8471661745321923E-5</v>
      </c>
      <c r="AW49" s="39">
        <f>AB49*0.7</f>
        <v>1.3224022630042128E-2</v>
      </c>
      <c r="AX49" s="40"/>
      <c r="AY49" s="40">
        <f t="shared" si="2"/>
        <v>0</v>
      </c>
      <c r="AZ49" s="40"/>
      <c r="BA49" s="40"/>
      <c r="BB49" s="40"/>
      <c r="BC49" s="39"/>
      <c r="BD49" s="39">
        <f>T49*2.23694</f>
        <v>20.070322777777779</v>
      </c>
      <c r="BE49" s="39">
        <f>AO49-$BC$8</f>
        <v>2.2578156116272029E-2</v>
      </c>
      <c r="BF49" s="39">
        <f>AQ49-$BC$8</f>
        <v>2.0854406116754681E-2</v>
      </c>
      <c r="BG49" s="52">
        <f t="shared" si="9"/>
        <v>1.8768965505079213E-2</v>
      </c>
      <c r="BH49" s="52">
        <f t="shared" si="10"/>
        <v>1.8768965505079213E-2</v>
      </c>
      <c r="BI49" s="52">
        <f t="shared" si="11"/>
        <v>67568.275818285168</v>
      </c>
      <c r="BJ49" s="52">
        <f t="shared" si="12"/>
        <v>67.568275818285173</v>
      </c>
      <c r="BK49">
        <f t="shared" si="13"/>
        <v>7.845691218749991</v>
      </c>
    </row>
    <row r="50" spans="2:63" x14ac:dyDescent="0.25">
      <c r="B50" s="29" t="s">
        <v>47</v>
      </c>
      <c r="C50" s="29">
        <v>42</v>
      </c>
      <c r="D50" s="29">
        <v>42</v>
      </c>
      <c r="E50" s="28">
        <v>29</v>
      </c>
      <c r="F50" s="15">
        <f t="shared" si="14"/>
        <v>-0.99999999999999933</v>
      </c>
      <c r="G50" s="15">
        <f t="shared" si="15"/>
        <v>-3.5999999999999979</v>
      </c>
      <c r="R50">
        <f t="shared" si="0"/>
        <v>0</v>
      </c>
      <c r="S50">
        <f t="shared" si="1"/>
        <v>29</v>
      </c>
      <c r="T50">
        <f>$E50/3.6</f>
        <v>8.0555555555555554</v>
      </c>
      <c r="U50">
        <f>(0.5*960*(T50*T50))</f>
        <v>31148.148148148146</v>
      </c>
      <c r="V50">
        <f>$U50-$U51</f>
        <v>7814.4444444444416</v>
      </c>
      <c r="X50">
        <f>W50/1000</f>
        <v>0</v>
      </c>
      <c r="Y50">
        <f>$X$43+X51</f>
        <v>68.009259259259252</v>
      </c>
      <c r="Z50">
        <f>(0.5*960*(F50*F50))</f>
        <v>479.99999999999937</v>
      </c>
      <c r="AA50">
        <f>W50*0.0000002777777777</f>
        <v>0</v>
      </c>
      <c r="AB50">
        <f>AA$43+AA51</f>
        <v>1.8891460900060185E-2</v>
      </c>
      <c r="AD50">
        <f>($W$18*0.0000002777777777)*-1</f>
        <v>2.037294238112685E-2</v>
      </c>
      <c r="AE50">
        <f>($W$18*0.0000002777777777)*-1</f>
        <v>2.037294238112685E-2</v>
      </c>
      <c r="AG50">
        <f>(T50/1000)*(960*9.81*0.01+0.5*1.205*0.38*1.711274*(T50*T50)+960*4/3*3.14*AJ50)</f>
        <v>-34.111515069227636</v>
      </c>
      <c r="AH50">
        <f>AH49+AG50</f>
        <v>102.80543053366878</v>
      </c>
      <c r="AJ50">
        <f>T51-T50</f>
        <v>-1.083333333333333</v>
      </c>
      <c r="AK50" s="53">
        <f t="shared" si="17"/>
        <v>8.0555555555555554</v>
      </c>
      <c r="AL50" s="39">
        <f>0.5*1116.99*(T50*T50)</f>
        <v>36241.84375</v>
      </c>
      <c r="AM50" s="39">
        <f t="shared" si="16"/>
        <v>9092.3503124999988</v>
      </c>
      <c r="AN50" s="39">
        <f>SUM($AM$19:$AM$42)</f>
        <v>-85336.3984375</v>
      </c>
      <c r="AO50" s="39">
        <f t="shared" si="4"/>
        <v>2.3704555114890506E-2</v>
      </c>
      <c r="AP50" s="39">
        <f>SUM($AM$43:$AM$63)</f>
        <v>79130.898437500015</v>
      </c>
      <c r="AQ50" s="39">
        <f t="shared" si="19"/>
        <v>2.1980805115373158E-2</v>
      </c>
      <c r="AR50" s="39">
        <f t="shared" si="20"/>
        <v>9.0923503124999989</v>
      </c>
      <c r="AS50" s="39"/>
      <c r="AT50" s="51">
        <f>T50*$AS$8*0.38*0.01</f>
        <v>318.27966755000006</v>
      </c>
      <c r="AU50" s="51">
        <f t="shared" si="18"/>
        <v>0.31827966755000003</v>
      </c>
      <c r="AV50" s="51">
        <f t="shared" si="8"/>
        <v>8.8411089492703915E-5</v>
      </c>
      <c r="AW50" s="39">
        <f>AB50*0.7</f>
        <v>1.3224022630042128E-2</v>
      </c>
      <c r="AX50" s="40"/>
      <c r="AY50" s="40">
        <f t="shared" si="2"/>
        <v>0</v>
      </c>
      <c r="AZ50" s="40"/>
      <c r="BA50" s="40"/>
      <c r="BB50" s="40"/>
      <c r="BC50" s="39"/>
      <c r="BD50" s="39">
        <f>T50*2.23694</f>
        <v>18.019794444444447</v>
      </c>
      <c r="BE50" s="39">
        <f>AO50-$BC$8</f>
        <v>2.2578156116272029E-2</v>
      </c>
      <c r="BF50" s="39">
        <f>AQ50-$BC$8</f>
        <v>2.0854406116754681E-2</v>
      </c>
      <c r="BG50" s="52">
        <f t="shared" si="9"/>
        <v>1.8768965505079213E-2</v>
      </c>
      <c r="BH50" s="52">
        <f t="shared" si="10"/>
        <v>1.8768965505079213E-2</v>
      </c>
      <c r="BI50" s="52">
        <f t="shared" si="11"/>
        <v>67568.275818285168</v>
      </c>
      <c r="BJ50" s="52">
        <f t="shared" si="12"/>
        <v>67.568275818285173</v>
      </c>
      <c r="BK50">
        <f t="shared" si="13"/>
        <v>8.1831152812500001</v>
      </c>
    </row>
    <row r="51" spans="2:63" x14ac:dyDescent="0.25">
      <c r="B51" s="29" t="s">
        <v>47</v>
      </c>
      <c r="C51" s="29">
        <v>43</v>
      </c>
      <c r="D51" s="29">
        <v>43</v>
      </c>
      <c r="E51" s="28">
        <v>25.1</v>
      </c>
      <c r="F51" s="15">
        <f t="shared" si="14"/>
        <v>-0.94444444444444453</v>
      </c>
      <c r="G51" s="15">
        <f t="shared" si="15"/>
        <v>-3.4000000000000004</v>
      </c>
      <c r="R51">
        <f t="shared" si="0"/>
        <v>0</v>
      </c>
      <c r="S51">
        <f t="shared" si="1"/>
        <v>25.1</v>
      </c>
      <c r="T51">
        <f>$E51/3.6</f>
        <v>6.9722222222222223</v>
      </c>
      <c r="U51">
        <f>(0.5*960*(T51*T51))</f>
        <v>23333.703703703704</v>
      </c>
      <c r="V51">
        <f>$U51-$U52</f>
        <v>5080.3703703703759</v>
      </c>
      <c r="X51">
        <f>W51/1000</f>
        <v>0</v>
      </c>
      <c r="Y51">
        <f>$X$43+X52</f>
        <v>68.009259259259252</v>
      </c>
      <c r="Z51">
        <f>(0.5*960*(F51*F51))</f>
        <v>428.14814814814827</v>
      </c>
      <c r="AA51">
        <f>W51*0.0000002777777777</f>
        <v>0</v>
      </c>
      <c r="AB51">
        <f>AA$43+AA52</f>
        <v>1.8891460900060185E-2</v>
      </c>
      <c r="AD51">
        <f>($W$18*0.0000002777777777)*-1</f>
        <v>2.037294238112685E-2</v>
      </c>
      <c r="AE51">
        <f>($W$18*0.0000002777777777)*-1</f>
        <v>2.037294238112685E-2</v>
      </c>
      <c r="AG51">
        <f>(T51/1000)*(960*9.81*0.01+0.5*1.205*0.38*1.711274*(T51*T51)+960*4/3*3.14*AJ51)</f>
        <v>-21.78447782348357</v>
      </c>
      <c r="AH51">
        <f>AH50+AG51</f>
        <v>81.020952710185213</v>
      </c>
      <c r="AJ51">
        <f>T52-T51</f>
        <v>-0.80555555555555625</v>
      </c>
      <c r="AK51" s="53">
        <f t="shared" si="17"/>
        <v>6.9722222222222223</v>
      </c>
      <c r="AL51" s="39">
        <f>0.5*1116.99*(T51*T51)</f>
        <v>27149.493437500001</v>
      </c>
      <c r="AM51" s="39">
        <f t="shared" si="16"/>
        <v>5911.1696875000052</v>
      </c>
      <c r="AN51" s="39">
        <f>SUM($AM$19:$AM$42)</f>
        <v>-85336.3984375</v>
      </c>
      <c r="AO51" s="39">
        <f t="shared" si="4"/>
        <v>2.3704555114890506E-2</v>
      </c>
      <c r="AP51" s="39">
        <f>SUM($AM$43:$AM$63)</f>
        <v>79130.898437500015</v>
      </c>
      <c r="AQ51" s="39">
        <f t="shared" si="19"/>
        <v>2.1980805115373158E-2</v>
      </c>
      <c r="AR51" s="39">
        <f t="shared" si="20"/>
        <v>5.9111696875000055</v>
      </c>
      <c r="AS51" s="39"/>
      <c r="AT51" s="51">
        <f>T51*$AS$8*0.38*0.01</f>
        <v>275.47653984500005</v>
      </c>
      <c r="AU51" s="51">
        <f t="shared" si="18"/>
        <v>0.27547653984500003</v>
      </c>
      <c r="AV51" s="51">
        <f t="shared" si="8"/>
        <v>7.6521322285064421E-5</v>
      </c>
      <c r="AW51" s="39">
        <f>AB51*0.7</f>
        <v>1.3224022630042128E-2</v>
      </c>
      <c r="AX51" s="40"/>
      <c r="AY51" s="40">
        <f t="shared" si="2"/>
        <v>0</v>
      </c>
      <c r="AZ51" s="40"/>
      <c r="BA51" s="40"/>
      <c r="BB51" s="40"/>
      <c r="BC51" s="39"/>
      <c r="BD51" s="39">
        <f>T51*2.23694</f>
        <v>15.59644277777778</v>
      </c>
      <c r="BE51" s="39">
        <f>AO51-$BC$8</f>
        <v>2.2578156116272029E-2</v>
      </c>
      <c r="BF51" s="39">
        <f>AQ51-$BC$8</f>
        <v>2.0854406116754681E-2</v>
      </c>
      <c r="BG51" s="52">
        <f t="shared" si="9"/>
        <v>1.8768965505079213E-2</v>
      </c>
      <c r="BH51" s="52">
        <f t="shared" si="10"/>
        <v>1.8768965505079213E-2</v>
      </c>
      <c r="BI51" s="52">
        <f t="shared" si="11"/>
        <v>67568.275818285168</v>
      </c>
      <c r="BJ51" s="52">
        <f t="shared" si="12"/>
        <v>67.568275818285173</v>
      </c>
      <c r="BK51">
        <f t="shared" si="13"/>
        <v>5.3200527187500048</v>
      </c>
    </row>
    <row r="52" spans="2:63" x14ac:dyDescent="0.25">
      <c r="B52" s="29" t="s">
        <v>47</v>
      </c>
      <c r="C52" s="29">
        <v>44</v>
      </c>
      <c r="D52" s="29">
        <v>44</v>
      </c>
      <c r="E52" s="28">
        <v>22.2</v>
      </c>
      <c r="F52" s="15">
        <f t="shared" si="14"/>
        <v>-0.5833333333333337</v>
      </c>
      <c r="G52" s="15">
        <f t="shared" si="15"/>
        <v>-2.1000000000000014</v>
      </c>
      <c r="R52">
        <f t="shared" si="0"/>
        <v>0</v>
      </c>
      <c r="S52">
        <f t="shared" si="1"/>
        <v>22.2</v>
      </c>
      <c r="T52">
        <f>$E52/3.6</f>
        <v>6.1666666666666661</v>
      </c>
      <c r="U52">
        <f>(0.5*960*(T52*T52))</f>
        <v>18253.333333333328</v>
      </c>
      <c r="V52">
        <f>$U52-$U53</f>
        <v>2075.1851851851807</v>
      </c>
      <c r="X52">
        <f>W52/1000</f>
        <v>0</v>
      </c>
      <c r="Y52">
        <f>$X$43+X53</f>
        <v>68.009259259259252</v>
      </c>
      <c r="Z52">
        <f>(0.5*960*(F52*F52))</f>
        <v>163.33333333333354</v>
      </c>
      <c r="AA52">
        <f>W52*0.0000002777777777</f>
        <v>0</v>
      </c>
      <c r="AB52">
        <f>AA$43+AA53</f>
        <v>1.8891460900060185E-2</v>
      </c>
      <c r="AD52">
        <f>($W$18*0.0000002777777777)*-1</f>
        <v>2.037294238112685E-2</v>
      </c>
      <c r="AE52">
        <f>($W$18*0.0000002777777777)*-1</f>
        <v>2.037294238112685E-2</v>
      </c>
      <c r="AG52">
        <f>(T52/1000)*(960*9.81*0.01+0.5*1.205*0.38*1.711274*(T52*T52)+960*4/3*3.14*AJ52)</f>
        <v>-8.2775329443423882</v>
      </c>
      <c r="AH52">
        <f>AH51+AG52</f>
        <v>72.74341976584283</v>
      </c>
      <c r="AJ52">
        <f>T53-T52</f>
        <v>-0.36111111111111072</v>
      </c>
      <c r="AK52" s="53">
        <f t="shared" si="17"/>
        <v>6.1666666666666661</v>
      </c>
      <c r="AL52" s="39">
        <f>0.5*1116.99*(T52*T52)</f>
        <v>21238.323749999996</v>
      </c>
      <c r="AM52" s="39">
        <f t="shared" si="16"/>
        <v>2414.5428124999962</v>
      </c>
      <c r="AN52" s="39">
        <f>SUM($AM$19:$AM$42)</f>
        <v>-85336.3984375</v>
      </c>
      <c r="AO52" s="39">
        <f t="shared" si="4"/>
        <v>2.3704555114890506E-2</v>
      </c>
      <c r="AP52" s="39">
        <f>SUM($AM$43:$AM$63)</f>
        <v>79130.898437500015</v>
      </c>
      <c r="AQ52" s="39">
        <f t="shared" si="19"/>
        <v>2.1980805115373158E-2</v>
      </c>
      <c r="AR52" s="39">
        <f t="shared" si="20"/>
        <v>2.4145428124999961</v>
      </c>
      <c r="AS52" s="39"/>
      <c r="AT52" s="51">
        <f>T52*$AS$8*0.38*0.01</f>
        <v>243.64857309000004</v>
      </c>
      <c r="AU52" s="51">
        <f t="shared" si="18"/>
        <v>0.24364857309000004</v>
      </c>
      <c r="AV52" s="51">
        <f t="shared" si="8"/>
        <v>6.7680213335794033E-5</v>
      </c>
      <c r="AW52" s="39">
        <f>AB52*0.7</f>
        <v>1.3224022630042128E-2</v>
      </c>
      <c r="AX52" s="40"/>
      <c r="AY52" s="40">
        <f t="shared" si="2"/>
        <v>0</v>
      </c>
      <c r="AZ52" s="40"/>
      <c r="BA52" s="40"/>
      <c r="BB52" s="40"/>
      <c r="BC52" s="39"/>
      <c r="BD52" s="39">
        <f>T52*2.23694</f>
        <v>13.794463333333333</v>
      </c>
      <c r="BE52" s="39">
        <f>AO52-$BC$8</f>
        <v>2.2578156116272029E-2</v>
      </c>
      <c r="BF52" s="39">
        <f>AQ52-$BC$8</f>
        <v>2.0854406116754681E-2</v>
      </c>
      <c r="BG52" s="52">
        <f t="shared" si="9"/>
        <v>1.8768965505079213E-2</v>
      </c>
      <c r="BH52" s="52">
        <f t="shared" si="10"/>
        <v>1.8768965505079213E-2</v>
      </c>
      <c r="BI52" s="52">
        <f t="shared" si="11"/>
        <v>67568.275818285168</v>
      </c>
      <c r="BJ52" s="52">
        <f t="shared" si="12"/>
        <v>67.568275818285173</v>
      </c>
      <c r="BK52">
        <f t="shared" si="13"/>
        <v>2.1730885312499968</v>
      </c>
    </row>
    <row r="53" spans="2:63" x14ac:dyDescent="0.25">
      <c r="B53" s="29" t="s">
        <v>47</v>
      </c>
      <c r="C53" s="29">
        <v>45</v>
      </c>
      <c r="D53" s="29">
        <v>45</v>
      </c>
      <c r="E53" s="28">
        <v>20.9</v>
      </c>
      <c r="F53" s="15">
        <f t="shared" si="14"/>
        <v>-0.25000000000000011</v>
      </c>
      <c r="G53" s="15">
        <f t="shared" si="15"/>
        <v>-0.90000000000000036</v>
      </c>
      <c r="R53">
        <f t="shared" si="0"/>
        <v>0</v>
      </c>
      <c r="S53">
        <f t="shared" si="1"/>
        <v>20.9</v>
      </c>
      <c r="T53">
        <f>$E53/3.6</f>
        <v>5.8055555555555554</v>
      </c>
      <c r="U53">
        <f>(0.5*960*(T53*T53))</f>
        <v>16178.148148148148</v>
      </c>
      <c r="V53">
        <f>$U53-$U54</f>
        <v>764.81481481481569</v>
      </c>
      <c r="X53">
        <f>W53/1000</f>
        <v>0</v>
      </c>
      <c r="Y53">
        <f>$X$43+X54</f>
        <v>68.009259259259252</v>
      </c>
      <c r="Z53">
        <f>(0.5*960*(F53*F53))</f>
        <v>30.000000000000028</v>
      </c>
      <c r="AA53">
        <f>W53*0.0000002777777777</f>
        <v>0</v>
      </c>
      <c r="AB53">
        <f>AA$43+AA54</f>
        <v>1.8891460900060185E-2</v>
      </c>
      <c r="AD53">
        <f>($W$18*0.0000002777777777)*-1</f>
        <v>2.037294238112685E-2</v>
      </c>
      <c r="AE53">
        <f>($W$18*0.0000002777777777)*-1</f>
        <v>2.037294238112685E-2</v>
      </c>
      <c r="AG53">
        <f>(T53/1000)*(960*9.81*0.01+0.5*1.205*0.38*1.711274*(T53*T53)+960*4/3*3.14*AJ53)</f>
        <v>-2.6173821092000975</v>
      </c>
      <c r="AH53">
        <f>AH52+AG53</f>
        <v>70.126037656642737</v>
      </c>
      <c r="AJ53">
        <f>T54-T53</f>
        <v>-0.13888888888888928</v>
      </c>
      <c r="AK53" s="53">
        <f t="shared" si="17"/>
        <v>5.8055555555555554</v>
      </c>
      <c r="AL53" s="39">
        <f>0.5*1116.99*(T53*T53)</f>
        <v>18823.7809375</v>
      </c>
      <c r="AM53" s="39">
        <f t="shared" si="16"/>
        <v>889.88593750000291</v>
      </c>
      <c r="AN53" s="39">
        <f>SUM($AM$19:$AM$42)</f>
        <v>-85336.3984375</v>
      </c>
      <c r="AO53" s="39">
        <f t="shared" si="4"/>
        <v>2.3704555114890506E-2</v>
      </c>
      <c r="AP53" s="39">
        <f>SUM($AM$43:$AM$63)</f>
        <v>79130.898437500015</v>
      </c>
      <c r="AQ53" s="39">
        <f t="shared" si="19"/>
        <v>2.1980805115373158E-2</v>
      </c>
      <c r="AR53" s="39">
        <f t="shared" si="20"/>
        <v>0.88988593750000289</v>
      </c>
      <c r="AS53" s="39"/>
      <c r="AT53" s="51">
        <f>T53*$AS$8*0.38*0.01</f>
        <v>229.38086385500003</v>
      </c>
      <c r="AU53" s="51">
        <f t="shared" si="18"/>
        <v>0.22938086385500003</v>
      </c>
      <c r="AV53" s="51">
        <f t="shared" si="8"/>
        <v>6.3716957599914198E-5</v>
      </c>
      <c r="AW53" s="39">
        <f>AB53*0.7</f>
        <v>1.3224022630042128E-2</v>
      </c>
      <c r="AX53" s="40"/>
      <c r="AY53" s="40">
        <f t="shared" si="2"/>
        <v>0</v>
      </c>
      <c r="AZ53" s="40"/>
      <c r="BA53" s="40"/>
      <c r="BB53" s="40"/>
      <c r="BC53" s="39"/>
      <c r="BD53" s="39">
        <f>T53*2.23694</f>
        <v>12.986679444444444</v>
      </c>
      <c r="BE53" s="39">
        <f>AO53-$BC$8</f>
        <v>2.2578156116272029E-2</v>
      </c>
      <c r="BF53" s="39">
        <f>AQ53-$BC$8</f>
        <v>2.0854406116754681E-2</v>
      </c>
      <c r="BG53" s="52">
        <f t="shared" si="9"/>
        <v>1.8768965505079213E-2</v>
      </c>
      <c r="BH53" s="52">
        <f t="shared" si="10"/>
        <v>1.8768965505079213E-2</v>
      </c>
      <c r="BI53" s="52">
        <f t="shared" si="11"/>
        <v>67568.275818285168</v>
      </c>
      <c r="BJ53" s="52">
        <f t="shared" si="12"/>
        <v>67.568275818285173</v>
      </c>
      <c r="BK53">
        <f t="shared" si="13"/>
        <v>0.80089734375000265</v>
      </c>
    </row>
    <row r="54" spans="2:63" x14ac:dyDescent="0.25">
      <c r="B54" s="29" t="s">
        <v>47</v>
      </c>
      <c r="C54" s="29">
        <v>46</v>
      </c>
      <c r="D54" s="29">
        <v>46</v>
      </c>
      <c r="E54" s="28">
        <v>20.399999999999999</v>
      </c>
      <c r="F54" s="15">
        <f t="shared" si="14"/>
        <v>-0.19444444444444425</v>
      </c>
      <c r="G54" s="15">
        <f t="shared" si="15"/>
        <v>-0.69999999999999929</v>
      </c>
      <c r="R54">
        <f t="shared" si="0"/>
        <v>0</v>
      </c>
      <c r="S54">
        <f t="shared" si="1"/>
        <v>20.399999999999999</v>
      </c>
      <c r="T54">
        <f>$E54/3.6</f>
        <v>5.6666666666666661</v>
      </c>
      <c r="U54">
        <f>(0.5*960*(T54*T54))</f>
        <v>15413.333333333332</v>
      </c>
      <c r="V54">
        <f>$U54-$U55</f>
        <v>1329.9999999999964</v>
      </c>
      <c r="X54">
        <f>W54/1000</f>
        <v>0</v>
      </c>
      <c r="Y54">
        <f>$X$43+X55</f>
        <v>68.009259259259252</v>
      </c>
      <c r="Z54">
        <f>(0.5*960*(F54*F54))</f>
        <v>18.148148148148113</v>
      </c>
      <c r="AA54">
        <f>W54*0.0000002777777777</f>
        <v>0</v>
      </c>
      <c r="AB54">
        <f>AA$43+AA55</f>
        <v>1.8891460900060185E-2</v>
      </c>
      <c r="AD54">
        <f>($W$18*0.0000002777777777)*-1</f>
        <v>2.037294238112685E-2</v>
      </c>
      <c r="AE54">
        <f>($W$18*0.0000002777777777)*-1</f>
        <v>2.037294238112685E-2</v>
      </c>
      <c r="AG54">
        <f>(T54/1000)*(960*9.81*0.01+0.5*1.205*0.38*1.711274*(T54*T54)+960*4/3*3.14*AJ54)</f>
        <v>-5.0889102724577615</v>
      </c>
      <c r="AH54">
        <f>AH53+AG54</f>
        <v>65.03712738418497</v>
      </c>
      <c r="AJ54">
        <f>T55-T54</f>
        <v>-0.24999999999999911</v>
      </c>
      <c r="AK54" s="53">
        <f t="shared" si="17"/>
        <v>5.6666666666666661</v>
      </c>
      <c r="AL54" s="39">
        <f>0.5*1116.99*(T54*T54)</f>
        <v>17933.894999999997</v>
      </c>
      <c r="AM54" s="39">
        <f t="shared" si="16"/>
        <v>1547.4965624999932</v>
      </c>
      <c r="AN54" s="39">
        <f>SUM($AM$19:$AM$42)</f>
        <v>-85336.3984375</v>
      </c>
      <c r="AO54" s="39">
        <f t="shared" si="4"/>
        <v>2.3704555114890506E-2</v>
      </c>
      <c r="AP54" s="39">
        <f>SUM($AM$43:$AM$63)</f>
        <v>79130.898437500015</v>
      </c>
      <c r="AQ54" s="39">
        <f t="shared" si="19"/>
        <v>2.1980805115373158E-2</v>
      </c>
      <c r="AR54" s="39">
        <f t="shared" si="20"/>
        <v>1.5474965624999932</v>
      </c>
      <c r="AS54" s="39"/>
      <c r="AT54" s="51">
        <f>T54*$AS$8*0.38*0.01</f>
        <v>223.89328337999999</v>
      </c>
      <c r="AU54" s="51">
        <f t="shared" si="18"/>
        <v>0.22389328337999997</v>
      </c>
      <c r="AV54" s="51">
        <f t="shared" si="8"/>
        <v>6.2192628470729631E-5</v>
      </c>
      <c r="AW54" s="39">
        <f>AB54*0.7</f>
        <v>1.3224022630042128E-2</v>
      </c>
      <c r="AX54" s="40"/>
      <c r="AY54" s="40">
        <f t="shared" si="2"/>
        <v>0</v>
      </c>
      <c r="AZ54" s="40"/>
      <c r="BA54" s="40"/>
      <c r="BB54" s="40"/>
      <c r="BC54" s="39"/>
      <c r="BD54" s="39">
        <f>T54*2.23694</f>
        <v>12.675993333333333</v>
      </c>
      <c r="BE54" s="39">
        <f>AO54-$BC$8</f>
        <v>2.2578156116272029E-2</v>
      </c>
      <c r="BF54" s="39">
        <f>AQ54-$BC$8</f>
        <v>2.0854406116754681E-2</v>
      </c>
      <c r="BG54" s="52">
        <f t="shared" si="9"/>
        <v>1.8768965505079213E-2</v>
      </c>
      <c r="BH54" s="52">
        <f t="shared" si="10"/>
        <v>1.8768965505079213E-2</v>
      </c>
      <c r="BI54" s="52">
        <f t="shared" si="11"/>
        <v>67568.275818285168</v>
      </c>
      <c r="BJ54" s="52">
        <f t="shared" si="12"/>
        <v>67.568275818285173</v>
      </c>
      <c r="BK54">
        <f t="shared" si="13"/>
        <v>1.3927469062499938</v>
      </c>
    </row>
    <row r="55" spans="2:63" x14ac:dyDescent="0.25">
      <c r="B55" s="29" t="s">
        <v>47</v>
      </c>
      <c r="C55" s="29">
        <v>47</v>
      </c>
      <c r="D55" s="29">
        <v>47</v>
      </c>
      <c r="E55" s="28">
        <v>19.5</v>
      </c>
      <c r="F55" s="15">
        <f t="shared" si="14"/>
        <v>-0.27777777777777779</v>
      </c>
      <c r="G55" s="15">
        <f t="shared" si="15"/>
        <v>-1</v>
      </c>
      <c r="R55">
        <f t="shared" si="0"/>
        <v>0</v>
      </c>
      <c r="S55">
        <f t="shared" si="1"/>
        <v>19.5</v>
      </c>
      <c r="T55">
        <f>$E55/3.6</f>
        <v>5.416666666666667</v>
      </c>
      <c r="U55">
        <f>(0.5*960*(T55*T55))</f>
        <v>14083.333333333336</v>
      </c>
      <c r="V55">
        <f>$U55-$U56</f>
        <v>1544.0740740740785</v>
      </c>
      <c r="X55">
        <f>W55/1000</f>
        <v>0</v>
      </c>
      <c r="Y55">
        <f>$X$43+X56</f>
        <v>68.009259259259252</v>
      </c>
      <c r="Z55">
        <f>(0.5*960*(F55*F55))</f>
        <v>37.037037037037038</v>
      </c>
      <c r="AA55">
        <f>W55*0.0000002777777777</f>
        <v>0</v>
      </c>
      <c r="AB55">
        <f>AA$43+AA56</f>
        <v>1.8891460900060185E-2</v>
      </c>
      <c r="AD55">
        <f>($W$18*0.0000002777777777)*-1</f>
        <v>2.037294238112685E-2</v>
      </c>
      <c r="AE55">
        <f>($W$18*0.0000002777777777)*-1</f>
        <v>2.037294238112685E-2</v>
      </c>
      <c r="AG55">
        <f>(T55/1000)*(960*9.81*0.01+0.5*1.205*0.38*1.711274*(T55*T55)+960*4/3*3.14*AJ55)</f>
        <v>-6.079761350367991</v>
      </c>
      <c r="AH55">
        <f>AH54+AG55</f>
        <v>58.957366033816982</v>
      </c>
      <c r="AJ55">
        <f>T56-T55</f>
        <v>-0.30555555555555625</v>
      </c>
      <c r="AK55" s="53">
        <f t="shared" si="17"/>
        <v>5.416666666666667</v>
      </c>
      <c r="AL55" s="39">
        <f>0.5*1116.99*(T55*T55)</f>
        <v>16386.398437500004</v>
      </c>
      <c r="AM55" s="39">
        <f t="shared" si="16"/>
        <v>1796.5784375000057</v>
      </c>
      <c r="AN55" s="39">
        <f>SUM($AM$19:$AM$42)</f>
        <v>-85336.3984375</v>
      </c>
      <c r="AO55" s="39">
        <f t="shared" si="4"/>
        <v>2.3704555114890506E-2</v>
      </c>
      <c r="AP55" s="39">
        <f>SUM($AM$43:$AM$63)</f>
        <v>79130.898437500015</v>
      </c>
      <c r="AQ55" s="39">
        <f t="shared" si="19"/>
        <v>2.1980805115373158E-2</v>
      </c>
      <c r="AR55" s="39">
        <f t="shared" si="20"/>
        <v>1.7965784375000058</v>
      </c>
      <c r="AS55" s="39"/>
      <c r="AT55" s="51">
        <f>T55*$AS$8*0.38*0.01</f>
        <v>214.01563852500004</v>
      </c>
      <c r="AU55" s="51">
        <f t="shared" si="18"/>
        <v>0.21401563852500005</v>
      </c>
      <c r="AV55" s="51">
        <f t="shared" si="8"/>
        <v>5.9448836038197457E-5</v>
      </c>
      <c r="AW55" s="39">
        <f>AB55*0.7</f>
        <v>1.3224022630042128E-2</v>
      </c>
      <c r="AX55" s="40"/>
      <c r="AY55" s="40">
        <f t="shared" si="2"/>
        <v>0</v>
      </c>
      <c r="AZ55" s="40"/>
      <c r="BA55" s="40"/>
      <c r="BB55" s="40"/>
      <c r="BC55" s="39"/>
      <c r="BD55" s="39">
        <f>T55*2.23694</f>
        <v>12.116758333333335</v>
      </c>
      <c r="BE55" s="39">
        <f>AO55-$BC$8</f>
        <v>2.2578156116272029E-2</v>
      </c>
      <c r="BF55" s="39">
        <f>AQ55-$BC$8</f>
        <v>2.0854406116754681E-2</v>
      </c>
      <c r="BG55" s="52">
        <f t="shared" si="9"/>
        <v>1.8768965505079213E-2</v>
      </c>
      <c r="BH55" s="52">
        <f t="shared" si="10"/>
        <v>1.8768965505079213E-2</v>
      </c>
      <c r="BI55" s="52">
        <f t="shared" si="11"/>
        <v>67568.275818285168</v>
      </c>
      <c r="BJ55" s="52">
        <f t="shared" si="12"/>
        <v>67.568275818285173</v>
      </c>
      <c r="BK55">
        <f t="shared" si="13"/>
        <v>1.6169205937500053</v>
      </c>
    </row>
    <row r="56" spans="2:63" x14ac:dyDescent="0.25">
      <c r="B56" s="29" t="s">
        <v>47</v>
      </c>
      <c r="C56" s="29">
        <v>48</v>
      </c>
      <c r="D56" s="29">
        <v>48</v>
      </c>
      <c r="E56" s="28">
        <v>18.399999999999999</v>
      </c>
      <c r="F56" s="15">
        <f t="shared" si="14"/>
        <v>-0.23611111111111099</v>
      </c>
      <c r="G56" s="15">
        <f t="shared" si="15"/>
        <v>-0.84999999999999964</v>
      </c>
      <c r="R56">
        <f t="shared" si="0"/>
        <v>0</v>
      </c>
      <c r="S56">
        <f t="shared" si="1"/>
        <v>18.399999999999999</v>
      </c>
      <c r="T56">
        <f>$E56/3.6</f>
        <v>5.1111111111111107</v>
      </c>
      <c r="U56">
        <f>(0.5*960*(T56*T56))</f>
        <v>12539.259259259257</v>
      </c>
      <c r="V56">
        <f>$U56-$U57</f>
        <v>804.44444444444161</v>
      </c>
      <c r="X56">
        <f>W56/1000</f>
        <v>0</v>
      </c>
      <c r="Y56">
        <f>$X$43+X57</f>
        <v>68.009259259259252</v>
      </c>
      <c r="Z56">
        <f>(0.5*960*(F56*F56))</f>
        <v>26.759259259259231</v>
      </c>
      <c r="AA56">
        <f>W56*0.0000002777777777</f>
        <v>0</v>
      </c>
      <c r="AB56">
        <f>AA$43+AA57</f>
        <v>1.8891460900060185E-2</v>
      </c>
      <c r="AD56">
        <f>($W$18*0.0000002777777777)*-1</f>
        <v>2.037294238112685E-2</v>
      </c>
      <c r="AE56">
        <f>($W$18*0.0000002777777777)*-1</f>
        <v>2.037294238112685E-2</v>
      </c>
      <c r="AG56">
        <f>(T56/1000)*(960*9.81*0.01+0.5*1.205*0.38*1.711274*(T56*T56)+960*4/3*3.14*AJ56)</f>
        <v>-2.8901063796977202</v>
      </c>
      <c r="AH56">
        <f>AH55+AG56</f>
        <v>56.067259654119262</v>
      </c>
      <c r="AJ56">
        <f>T57-T56</f>
        <v>-0.16666666666666607</v>
      </c>
      <c r="AK56" s="53">
        <f t="shared" si="17"/>
        <v>5.1111111111111107</v>
      </c>
      <c r="AL56" s="39">
        <f>0.5*1116.99*(T56*T56)</f>
        <v>14589.819999999998</v>
      </c>
      <c r="AM56" s="39">
        <f t="shared" si="16"/>
        <v>935.99624999999651</v>
      </c>
      <c r="AN56" s="39">
        <f>SUM($AM$19:$AM$42)</f>
        <v>-85336.3984375</v>
      </c>
      <c r="AO56" s="39">
        <f t="shared" si="4"/>
        <v>2.3704555114890506E-2</v>
      </c>
      <c r="AP56" s="39">
        <f>SUM($AM$43:$AM$63)</f>
        <v>79130.898437500015</v>
      </c>
      <c r="AQ56" s="39">
        <f t="shared" si="19"/>
        <v>2.1980805115373158E-2</v>
      </c>
      <c r="AR56" s="39">
        <f t="shared" si="20"/>
        <v>0.93599624999999653</v>
      </c>
      <c r="AS56" s="39"/>
      <c r="AT56" s="51">
        <f>T56*$AS$8*0.38*0.01</f>
        <v>201.94296148000001</v>
      </c>
      <c r="AU56" s="51">
        <f t="shared" si="18"/>
        <v>0.20194296148000002</v>
      </c>
      <c r="AV56" s="51">
        <f t="shared" si="8"/>
        <v>5.6095311953991438E-5</v>
      </c>
      <c r="AW56" s="39">
        <f>AB56*0.7</f>
        <v>1.3224022630042128E-2</v>
      </c>
      <c r="AX56" s="40"/>
      <c r="AY56" s="40">
        <f t="shared" si="2"/>
        <v>0</v>
      </c>
      <c r="AZ56" s="40"/>
      <c r="BA56" s="40"/>
      <c r="BB56" s="40"/>
      <c r="BC56" s="39"/>
      <c r="BD56" s="39">
        <f>T56*2.23694</f>
        <v>11.433248888888889</v>
      </c>
      <c r="BE56" s="39">
        <f>AO56-$BC$8</f>
        <v>2.2578156116272029E-2</v>
      </c>
      <c r="BF56" s="39">
        <f>AQ56-$BC$8</f>
        <v>2.0854406116754681E-2</v>
      </c>
      <c r="BG56" s="52">
        <f t="shared" si="9"/>
        <v>1.8768965505079213E-2</v>
      </c>
      <c r="BH56" s="52">
        <f t="shared" si="10"/>
        <v>1.8768965505079213E-2</v>
      </c>
      <c r="BI56" s="52">
        <f t="shared" si="11"/>
        <v>67568.275818285168</v>
      </c>
      <c r="BJ56" s="52">
        <f t="shared" si="12"/>
        <v>67.568275818285173</v>
      </c>
      <c r="BK56">
        <f t="shared" si="13"/>
        <v>0.8423966249999969</v>
      </c>
    </row>
    <row r="57" spans="2:63" x14ac:dyDescent="0.25">
      <c r="B57" s="29" t="s">
        <v>47</v>
      </c>
      <c r="C57" s="29">
        <v>49</v>
      </c>
      <c r="D57" s="29">
        <v>49</v>
      </c>
      <c r="E57" s="28">
        <v>17.8</v>
      </c>
      <c r="F57" s="15">
        <f t="shared" si="14"/>
        <v>-8.3333333333333037E-2</v>
      </c>
      <c r="G57" s="15">
        <f t="shared" si="15"/>
        <v>-0.29999999999999893</v>
      </c>
      <c r="R57">
        <f t="shared" si="0"/>
        <v>0</v>
      </c>
      <c r="S57">
        <f t="shared" si="1"/>
        <v>17.8</v>
      </c>
      <c r="T57">
        <f>$E57/3.6</f>
        <v>4.9444444444444446</v>
      </c>
      <c r="U57">
        <f>(0.5*960*(T57*T57))</f>
        <v>11734.814814814816</v>
      </c>
      <c r="V57">
        <f>$U57-$U58</f>
        <v>0</v>
      </c>
      <c r="X57">
        <f>W57/1000</f>
        <v>0</v>
      </c>
      <c r="Y57">
        <f>$X$43+X58</f>
        <v>68.009259259259252</v>
      </c>
      <c r="Z57">
        <f>(0.5*960*(F57*F57))</f>
        <v>3.3333333333333099</v>
      </c>
      <c r="AA57">
        <f>W57*0.0000002777777777</f>
        <v>0</v>
      </c>
      <c r="AB57">
        <f>AA$43+AA58</f>
        <v>1.8891460900060185E-2</v>
      </c>
      <c r="AD57">
        <f>($W$18*0.0000002777777777)*-1</f>
        <v>2.037294238112685E-2</v>
      </c>
      <c r="AE57">
        <f>($W$18*0.0000002777777777)*-1</f>
        <v>2.037294238112685E-2</v>
      </c>
      <c r="AG57">
        <f>(T57/1000)*(960*9.81*0.01+0.5*1.205*0.38*1.711274*(T57*T57)+960*4/3*3.14*AJ57)</f>
        <v>0.51300811022631154</v>
      </c>
      <c r="AH57">
        <f>AH56+AG57</f>
        <v>56.580267764345571</v>
      </c>
      <c r="AJ57">
        <f>T58-T57</f>
        <v>0</v>
      </c>
      <c r="AK57" s="53">
        <f t="shared" si="17"/>
        <v>4.9444444444444446</v>
      </c>
      <c r="AL57" s="39">
        <f>0.5*1116.99*(T57*T57)</f>
        <v>13653.823750000001</v>
      </c>
      <c r="AM57" s="39">
        <f t="shared" si="16"/>
        <v>0</v>
      </c>
      <c r="AN57" s="39">
        <f>SUM($AM$19:$AM$42)</f>
        <v>-85336.3984375</v>
      </c>
      <c r="AO57" s="39">
        <f t="shared" si="4"/>
        <v>2.3704555114890506E-2</v>
      </c>
      <c r="AP57" s="39">
        <f>SUM($AM$43:$AM$63)</f>
        <v>79130.898437500015</v>
      </c>
      <c r="AQ57" s="39">
        <f t="shared" si="19"/>
        <v>2.1980805115373158E-2</v>
      </c>
      <c r="AR57" s="39">
        <f t="shared" si="20"/>
        <v>0</v>
      </c>
      <c r="AS57" s="39"/>
      <c r="AT57" s="51">
        <f>T57*$AS$8*0.38*0.01</f>
        <v>195.35786491000002</v>
      </c>
      <c r="AU57" s="51">
        <f t="shared" si="18"/>
        <v>0.19535786491000001</v>
      </c>
      <c r="AV57" s="51">
        <f t="shared" si="8"/>
        <v>5.4266116998969979E-5</v>
      </c>
      <c r="AW57" s="39">
        <f>AB57*0.7</f>
        <v>1.3224022630042128E-2</v>
      </c>
      <c r="AX57" s="40"/>
      <c r="AY57" s="40">
        <f t="shared" si="2"/>
        <v>0</v>
      </c>
      <c r="AZ57" s="40"/>
      <c r="BA57" s="40"/>
      <c r="BB57" s="40"/>
      <c r="BC57" s="39"/>
      <c r="BD57" s="39">
        <f>T57*2.23694</f>
        <v>11.060425555555558</v>
      </c>
      <c r="BE57" s="39">
        <f>AO57-$BC$8</f>
        <v>2.2578156116272029E-2</v>
      </c>
      <c r="BF57" s="39">
        <f>AQ57-$BC$8</f>
        <v>2.0854406116754681E-2</v>
      </c>
      <c r="BG57" s="52">
        <f t="shared" si="9"/>
        <v>1.8768965505079213E-2</v>
      </c>
      <c r="BH57" s="52">
        <f t="shared" si="10"/>
        <v>1.8768965505079213E-2</v>
      </c>
      <c r="BI57" s="52">
        <f t="shared" si="11"/>
        <v>67568.275818285168</v>
      </c>
      <c r="BJ57" s="52">
        <f t="shared" si="12"/>
        <v>67.568275818285173</v>
      </c>
      <c r="BK57">
        <f t="shared" si="13"/>
        <v>0</v>
      </c>
    </row>
    <row r="58" spans="2:63" x14ac:dyDescent="0.25">
      <c r="B58" s="29" t="s">
        <v>47</v>
      </c>
      <c r="C58" s="29">
        <v>50</v>
      </c>
      <c r="D58" s="29">
        <v>50</v>
      </c>
      <c r="E58" s="28">
        <v>17.8</v>
      </c>
      <c r="F58" s="15">
        <f t="shared" si="14"/>
        <v>-5.5555555555555851E-2</v>
      </c>
      <c r="G58" s="15">
        <f t="shared" si="15"/>
        <v>-0.20000000000000107</v>
      </c>
      <c r="R58">
        <f t="shared" si="0"/>
        <v>0</v>
      </c>
      <c r="S58">
        <f t="shared" si="1"/>
        <v>17.8</v>
      </c>
      <c r="T58">
        <f>$E58/3.6</f>
        <v>4.9444444444444446</v>
      </c>
      <c r="U58">
        <f>(0.5*960*(T58*T58))</f>
        <v>11734.814814814816</v>
      </c>
      <c r="V58">
        <f>$U58-$U59</f>
        <v>521.48148148148357</v>
      </c>
      <c r="X58">
        <f>W58/1000</f>
        <v>0</v>
      </c>
      <c r="Y58">
        <f>$X$43+X59</f>
        <v>68.009259259259252</v>
      </c>
      <c r="Z58">
        <f>(0.5*960*(F58*F58))</f>
        <v>1.4814814814814972</v>
      </c>
      <c r="AA58">
        <f>W58*0.0000002777777777</f>
        <v>0</v>
      </c>
      <c r="AB58">
        <f>AA$43+AA59</f>
        <v>1.8891460900060185E-2</v>
      </c>
      <c r="AD58">
        <f>($W$18*0.0000002777777777)*-1</f>
        <v>2.037294238112685E-2</v>
      </c>
      <c r="AE58">
        <f>($W$18*0.0000002777777777)*-1</f>
        <v>2.037294238112685E-2</v>
      </c>
      <c r="AG58">
        <f>(T58/1000)*(960*9.81*0.01+0.5*1.205*0.38*1.711274*(T58*T58)+960*4/3*3.14*AJ58)</f>
        <v>-1.6950709021193773</v>
      </c>
      <c r="AH58">
        <f>AH57+AG58</f>
        <v>54.885196862226195</v>
      </c>
      <c r="AJ58">
        <f>T59-T58</f>
        <v>-0.1111111111111116</v>
      </c>
      <c r="AK58" s="53">
        <f t="shared" si="17"/>
        <v>4.9444444444444446</v>
      </c>
      <c r="AL58" s="39">
        <f>0.5*1116.99*(T58*T58)</f>
        <v>13653.823750000001</v>
      </c>
      <c r="AM58" s="39">
        <f t="shared" si="16"/>
        <v>606.76000000000386</v>
      </c>
      <c r="AN58" s="39">
        <f>SUM($AM$19:$AM$42)</f>
        <v>-85336.3984375</v>
      </c>
      <c r="AO58" s="39">
        <f t="shared" si="4"/>
        <v>2.3704555114890506E-2</v>
      </c>
      <c r="AP58" s="39">
        <f>SUM($AM$43:$AM$63)</f>
        <v>79130.898437500015</v>
      </c>
      <c r="AQ58" s="39">
        <f t="shared" si="19"/>
        <v>2.1980805115373158E-2</v>
      </c>
      <c r="AR58" s="39">
        <f t="shared" si="20"/>
        <v>0.60676000000000385</v>
      </c>
      <c r="AS58" s="39"/>
      <c r="AT58" s="51">
        <f>T58*$AS$8*0.38*0.01</f>
        <v>195.35786491000002</v>
      </c>
      <c r="AU58" s="51">
        <f t="shared" si="18"/>
        <v>0.19535786491000001</v>
      </c>
      <c r="AV58" s="51">
        <f t="shared" si="8"/>
        <v>5.4266116998969979E-5</v>
      </c>
      <c r="AW58" s="39">
        <f>AB58*0.7</f>
        <v>1.3224022630042128E-2</v>
      </c>
      <c r="AX58" s="40"/>
      <c r="AY58" s="40">
        <f t="shared" si="2"/>
        <v>0</v>
      </c>
      <c r="AZ58" s="40"/>
      <c r="BA58" s="40"/>
      <c r="BB58" s="40"/>
      <c r="BC58" s="39"/>
      <c r="BD58" s="39">
        <f>T58*2.23694</f>
        <v>11.060425555555558</v>
      </c>
      <c r="BE58" s="39">
        <f>AO58-$BC$8</f>
        <v>2.2578156116272029E-2</v>
      </c>
      <c r="BF58" s="39">
        <f>AQ58-$BC$8</f>
        <v>2.0854406116754681E-2</v>
      </c>
      <c r="BG58" s="52">
        <f t="shared" si="9"/>
        <v>1.8768965505079213E-2</v>
      </c>
      <c r="BH58" s="52">
        <f t="shared" si="10"/>
        <v>1.8768965505079213E-2</v>
      </c>
      <c r="BI58" s="52">
        <f t="shared" si="11"/>
        <v>67568.275818285168</v>
      </c>
      <c r="BJ58" s="52">
        <f t="shared" si="12"/>
        <v>67.568275818285173</v>
      </c>
      <c r="BK58">
        <f t="shared" si="13"/>
        <v>0.54608400000000346</v>
      </c>
    </row>
    <row r="59" spans="2:63" x14ac:dyDescent="0.25">
      <c r="B59" s="29" t="s">
        <v>47</v>
      </c>
      <c r="C59" s="29">
        <v>51</v>
      </c>
      <c r="D59" s="29">
        <v>51</v>
      </c>
      <c r="E59" s="28">
        <v>17.399999999999999</v>
      </c>
      <c r="F59" s="15">
        <f t="shared" si="14"/>
        <v>-0.29166666666666685</v>
      </c>
      <c r="G59" s="15">
        <f t="shared" si="15"/>
        <v>-1.0500000000000007</v>
      </c>
      <c r="R59">
        <f t="shared" si="0"/>
        <v>0</v>
      </c>
      <c r="S59">
        <f t="shared" si="1"/>
        <v>17.399999999999999</v>
      </c>
      <c r="T59">
        <f>$E59/3.6</f>
        <v>4.833333333333333</v>
      </c>
      <c r="U59">
        <f>(0.5*960*(T59*T59))</f>
        <v>11213.333333333332</v>
      </c>
      <c r="V59">
        <f>$U59-$U60</f>
        <v>2084.0740740740748</v>
      </c>
      <c r="X59">
        <f>W59/1000</f>
        <v>0</v>
      </c>
      <c r="Y59">
        <f>$X$43+X60</f>
        <v>68.009259259259252</v>
      </c>
      <c r="Z59">
        <f>(0.5*960*(F59*F59))</f>
        <v>40.833333333333385</v>
      </c>
      <c r="AA59">
        <f>W59*0.0000002777777777</f>
        <v>0</v>
      </c>
      <c r="AB59">
        <f>AA$43+AA60</f>
        <v>1.8891460900060185E-2</v>
      </c>
      <c r="AD59">
        <f>($W$18*0.0000002777777777)*-1</f>
        <v>2.037294238112685E-2</v>
      </c>
      <c r="AE59">
        <f>($W$18*0.0000002777777777)*-1</f>
        <v>2.037294238112685E-2</v>
      </c>
      <c r="AG59">
        <f>(T59/1000)*(960*9.81*0.01+0.5*1.205*0.38*1.711274*(T59*T59)+960*4/3*3.14*AJ59)</f>
        <v>-8.6740293468050247</v>
      </c>
      <c r="AH59">
        <f>AH58+AG59</f>
        <v>46.211167515421167</v>
      </c>
      <c r="AJ59">
        <f>T60-T59</f>
        <v>-0.47222222222222232</v>
      </c>
      <c r="AK59" s="53">
        <f t="shared" si="17"/>
        <v>4.833333333333333</v>
      </c>
      <c r="AL59" s="39">
        <f>0.5*1116.99*(T59*T59)</f>
        <v>13047.063749999998</v>
      </c>
      <c r="AM59" s="39">
        <f t="shared" si="16"/>
        <v>2424.8853124999987</v>
      </c>
      <c r="AN59" s="39">
        <f>SUM($AM$19:$AM$42)</f>
        <v>-85336.3984375</v>
      </c>
      <c r="AO59" s="39">
        <f t="shared" si="4"/>
        <v>2.3704555114890506E-2</v>
      </c>
      <c r="AP59" s="39">
        <f>SUM($AM$43:$AM$63)</f>
        <v>79130.898437500015</v>
      </c>
      <c r="AQ59" s="39">
        <f t="shared" si="19"/>
        <v>2.1980805115373158E-2</v>
      </c>
      <c r="AR59" s="39">
        <f t="shared" si="20"/>
        <v>2.4248853124999985</v>
      </c>
      <c r="AS59" s="39"/>
      <c r="AT59" s="51">
        <f>T59*$AS$8*0.38*0.01</f>
        <v>190.96780053000003</v>
      </c>
      <c r="AU59" s="51">
        <f t="shared" si="18"/>
        <v>0.19096780053000004</v>
      </c>
      <c r="AV59" s="51">
        <f t="shared" si="8"/>
        <v>5.3046653695622345E-5</v>
      </c>
      <c r="AW59" s="39">
        <f>AB59*0.7</f>
        <v>1.3224022630042128E-2</v>
      </c>
      <c r="AX59" s="40"/>
      <c r="AY59" s="40">
        <f t="shared" si="2"/>
        <v>0</v>
      </c>
      <c r="AZ59" s="40"/>
      <c r="BA59" s="40"/>
      <c r="BB59" s="40"/>
      <c r="BC59" s="39"/>
      <c r="BD59" s="39">
        <f>T59*2.23694</f>
        <v>10.811876666666667</v>
      </c>
      <c r="BE59" s="39">
        <f>AO59-$BC$8</f>
        <v>2.2578156116272029E-2</v>
      </c>
      <c r="BF59" s="39">
        <f>AQ59-$BC$8</f>
        <v>2.0854406116754681E-2</v>
      </c>
      <c r="BG59" s="52">
        <f t="shared" si="9"/>
        <v>1.8768965505079213E-2</v>
      </c>
      <c r="BH59" s="52">
        <f t="shared" si="10"/>
        <v>1.8768965505079213E-2</v>
      </c>
      <c r="BI59" s="52">
        <f t="shared" si="11"/>
        <v>67568.275818285168</v>
      </c>
      <c r="BJ59" s="52">
        <f t="shared" si="12"/>
        <v>67.568275818285173</v>
      </c>
      <c r="BK59">
        <f t="shared" si="13"/>
        <v>2.1823967812499991</v>
      </c>
    </row>
    <row r="60" spans="2:63" x14ac:dyDescent="0.25">
      <c r="B60" s="29" t="s">
        <v>47</v>
      </c>
      <c r="C60" s="29">
        <v>52</v>
      </c>
      <c r="D60" s="29">
        <v>52</v>
      </c>
      <c r="E60" s="28">
        <v>15.7</v>
      </c>
      <c r="F60" s="15">
        <f t="shared" si="14"/>
        <v>-0.5972222222222221</v>
      </c>
      <c r="G60" s="15">
        <f t="shared" si="15"/>
        <v>-2.1499999999999995</v>
      </c>
      <c r="R60">
        <f t="shared" si="0"/>
        <v>0</v>
      </c>
      <c r="S60">
        <f t="shared" si="1"/>
        <v>15.7</v>
      </c>
      <c r="T60">
        <f>$E60/3.6</f>
        <v>4.3611111111111107</v>
      </c>
      <c r="U60">
        <f>(0.5*960*(T60*T60))</f>
        <v>9129.2592592592573</v>
      </c>
      <c r="V60">
        <f>$U60-$U61</f>
        <v>2773.3333333333312</v>
      </c>
      <c r="X60">
        <f>W60/1000</f>
        <v>0</v>
      </c>
      <c r="Y60">
        <f>$X$43+X61</f>
        <v>68.009259259259252</v>
      </c>
      <c r="Z60">
        <f>(0.5*960*(F60*F60))</f>
        <v>171.20370370370364</v>
      </c>
      <c r="AA60">
        <f>W60*0.0000002777777777</f>
        <v>0</v>
      </c>
      <c r="AB60">
        <f>AA$43+AA61</f>
        <v>1.8891460900060185E-2</v>
      </c>
      <c r="AD60">
        <f>($W$18*0.0000002777777777)*-1</f>
        <v>2.037294238112685E-2</v>
      </c>
      <c r="AE60">
        <f>($W$18*0.0000002777777777)*-1</f>
        <v>2.037294238112685E-2</v>
      </c>
      <c r="AG60">
        <f>(T60/1000)*(960*9.81*0.01+0.5*1.205*0.38*1.711274*(T60*T60)+960*4/3*3.14*AJ60)</f>
        <v>-12.216029878787085</v>
      </c>
      <c r="AH60">
        <f>AH59+AG60</f>
        <v>33.995137636634084</v>
      </c>
      <c r="AJ60">
        <f>T61-T60</f>
        <v>-0.72222222222222188</v>
      </c>
      <c r="AK60" s="53">
        <f t="shared" si="17"/>
        <v>4.3611111111111107</v>
      </c>
      <c r="AL60" s="39">
        <f>0.5*1116.99*(T60*T60)</f>
        <v>10622.178437499999</v>
      </c>
      <c r="AM60" s="39">
        <f t="shared" si="16"/>
        <v>3226.8599999999988</v>
      </c>
      <c r="AN60" s="39">
        <f>SUM($AM$19:$AM$42)</f>
        <v>-85336.3984375</v>
      </c>
      <c r="AO60" s="39">
        <f t="shared" si="4"/>
        <v>2.3704555114890506E-2</v>
      </c>
      <c r="AP60" s="39">
        <f>SUM($AM$43:$AM$63)</f>
        <v>79130.898437500015</v>
      </c>
      <c r="AQ60" s="39">
        <f t="shared" si="19"/>
        <v>2.1980805115373158E-2</v>
      </c>
      <c r="AR60" s="39">
        <f t="shared" si="20"/>
        <v>3.226859999999999</v>
      </c>
      <c r="AS60" s="39"/>
      <c r="AT60" s="51">
        <f>T60*$AS$8*0.38*0.01</f>
        <v>172.31002691500001</v>
      </c>
      <c r="AU60" s="51">
        <f t="shared" si="18"/>
        <v>0.172310026915</v>
      </c>
      <c r="AV60" s="51">
        <f t="shared" si="8"/>
        <v>4.7863934656394868E-5</v>
      </c>
      <c r="AW60" s="39">
        <f>AB60*0.7</f>
        <v>1.3224022630042128E-2</v>
      </c>
      <c r="AX60" s="40"/>
      <c r="AY60" s="40">
        <f t="shared" si="2"/>
        <v>0</v>
      </c>
      <c r="AZ60" s="40"/>
      <c r="BA60" s="40"/>
      <c r="BB60" s="40"/>
      <c r="BC60" s="39"/>
      <c r="BD60" s="39">
        <f>T60*2.23694</f>
        <v>9.755543888888889</v>
      </c>
      <c r="BE60" s="39">
        <f>AO60-$BC$8</f>
        <v>2.2578156116272029E-2</v>
      </c>
      <c r="BF60" s="39">
        <f>AQ60-$BC$8</f>
        <v>2.0854406116754681E-2</v>
      </c>
      <c r="BG60" s="52">
        <f t="shared" si="9"/>
        <v>1.8768965505079213E-2</v>
      </c>
      <c r="BH60" s="52">
        <f t="shared" si="10"/>
        <v>1.8768965505079213E-2</v>
      </c>
      <c r="BI60" s="52">
        <f t="shared" si="11"/>
        <v>67568.275818285168</v>
      </c>
      <c r="BJ60" s="52">
        <f t="shared" si="12"/>
        <v>67.568275818285173</v>
      </c>
      <c r="BK60">
        <f t="shared" si="13"/>
        <v>2.9041739999999989</v>
      </c>
    </row>
    <row r="61" spans="2:63" x14ac:dyDescent="0.25">
      <c r="B61" s="29" t="s">
        <v>47</v>
      </c>
      <c r="C61" s="29">
        <v>53</v>
      </c>
      <c r="D61" s="29">
        <v>53</v>
      </c>
      <c r="E61" s="28">
        <v>13.1</v>
      </c>
      <c r="F61" s="15">
        <f t="shared" si="14"/>
        <v>-0.49999999999999994</v>
      </c>
      <c r="G61" s="15">
        <f t="shared" si="15"/>
        <v>-1.7999999999999998</v>
      </c>
      <c r="R61">
        <f t="shared" si="0"/>
        <v>0</v>
      </c>
      <c r="S61">
        <f t="shared" si="1"/>
        <v>13.1</v>
      </c>
      <c r="T61">
        <f>$E61/3.6</f>
        <v>3.6388888888888888</v>
      </c>
      <c r="U61">
        <f>(0.5*960*(T61*T61))</f>
        <v>6355.9259259259261</v>
      </c>
      <c r="V61">
        <f>$U61-$U62</f>
        <v>933.33333333333485</v>
      </c>
      <c r="X61">
        <f>W61/1000</f>
        <v>0</v>
      </c>
      <c r="Y61">
        <f>$X$43+X62</f>
        <v>68.009259259259252</v>
      </c>
      <c r="Z61">
        <f>(0.5*960*(F61*F61))</f>
        <v>119.99999999999997</v>
      </c>
      <c r="AA61">
        <f>W61*0.0000002777777777</f>
        <v>0</v>
      </c>
      <c r="AB61">
        <f>AA$43+AA62</f>
        <v>1.8891460900060185E-2</v>
      </c>
      <c r="AD61">
        <f>($W$18*0.0000002777777777)*-1</f>
        <v>2.037294238112685E-2</v>
      </c>
      <c r="AE61">
        <f>($W$18*0.0000002777777777)*-1</f>
        <v>2.037294238112685E-2</v>
      </c>
      <c r="AG61">
        <f>(T61/1000)*(960*9.81*0.01+0.5*1.205*0.38*1.711274*(T61*T61)+960*4/3*3.14*AJ61)</f>
        <v>-3.7010428230610697</v>
      </c>
      <c r="AH61">
        <f>AH60+AG61</f>
        <v>30.294094813573015</v>
      </c>
      <c r="AJ61">
        <f>T62-T61</f>
        <v>-0.27777777777777812</v>
      </c>
      <c r="AK61" s="53">
        <f t="shared" si="17"/>
        <v>3.6388888888888888</v>
      </c>
      <c r="AL61" s="39">
        <f>0.5*1116.99*(T61*T61)</f>
        <v>7395.3184375000001</v>
      </c>
      <c r="AM61" s="39">
        <f t="shared" si="16"/>
        <v>1085.9625000000024</v>
      </c>
      <c r="AN61" s="39">
        <f>SUM($AM$19:$AM$42)</f>
        <v>-85336.3984375</v>
      </c>
      <c r="AO61" s="39">
        <f t="shared" si="4"/>
        <v>2.3704555114890506E-2</v>
      </c>
      <c r="AP61" s="39">
        <f>SUM($AM$43:$AM$63)</f>
        <v>79130.898437500015</v>
      </c>
      <c r="AQ61" s="39">
        <f t="shared" si="19"/>
        <v>2.1980805115373158E-2</v>
      </c>
      <c r="AR61" s="39">
        <f t="shared" si="20"/>
        <v>1.0859625000000024</v>
      </c>
      <c r="AS61" s="39"/>
      <c r="AT61" s="51">
        <f>T61*$AS$8*0.38*0.01</f>
        <v>143.77460844500001</v>
      </c>
      <c r="AU61" s="51">
        <f t="shared" si="18"/>
        <v>0.14377460844500001</v>
      </c>
      <c r="AV61" s="51">
        <f t="shared" si="8"/>
        <v>3.993742318463521E-5</v>
      </c>
      <c r="AW61" s="39">
        <f>AB61*0.7</f>
        <v>1.3224022630042128E-2</v>
      </c>
      <c r="AX61" s="40"/>
      <c r="AY61" s="40">
        <f t="shared" si="2"/>
        <v>0</v>
      </c>
      <c r="AZ61" s="40"/>
      <c r="BA61" s="40"/>
      <c r="BB61" s="40"/>
      <c r="BC61" s="39"/>
      <c r="BD61" s="39">
        <f>T61*2.23694</f>
        <v>8.1399761111111122</v>
      </c>
      <c r="BE61" s="39">
        <f>AO61-$BC$8</f>
        <v>2.2578156116272029E-2</v>
      </c>
      <c r="BF61" s="39">
        <f>AQ61-$BC$8</f>
        <v>2.0854406116754681E-2</v>
      </c>
      <c r="BG61" s="52">
        <f t="shared" si="9"/>
        <v>1.8768965505079213E-2</v>
      </c>
      <c r="BH61" s="52">
        <f t="shared" si="10"/>
        <v>1.8768965505079213E-2</v>
      </c>
      <c r="BI61" s="52">
        <f t="shared" si="11"/>
        <v>67568.275818285168</v>
      </c>
      <c r="BJ61" s="52">
        <f t="shared" si="12"/>
        <v>67.568275818285173</v>
      </c>
      <c r="BK61">
        <f t="shared" si="13"/>
        <v>0.97736625000000221</v>
      </c>
    </row>
    <row r="62" spans="2:63" x14ac:dyDescent="0.25">
      <c r="B62" s="29" t="s">
        <v>47</v>
      </c>
      <c r="C62" s="29">
        <v>54</v>
      </c>
      <c r="D62" s="29">
        <v>54</v>
      </c>
      <c r="E62" s="28">
        <v>12.1</v>
      </c>
      <c r="F62" s="15">
        <f t="shared" si="14"/>
        <v>-0.15277777777777773</v>
      </c>
      <c r="G62" s="15">
        <f t="shared" si="15"/>
        <v>-0.54999999999999982</v>
      </c>
      <c r="R62">
        <f t="shared" si="0"/>
        <v>0</v>
      </c>
      <c r="S62">
        <f t="shared" si="1"/>
        <v>12.1</v>
      </c>
      <c r="T62">
        <f>$E62/3.6</f>
        <v>3.3611111111111107</v>
      </c>
      <c r="U62">
        <f>(0.5*960*(T62*T62))</f>
        <v>5422.5925925925912</v>
      </c>
      <c r="V62">
        <f>$U62-$U63</f>
        <v>89.259259259259125</v>
      </c>
      <c r="X62">
        <f>W62/1000</f>
        <v>0</v>
      </c>
      <c r="Y62">
        <f>$X$43+X63</f>
        <v>68.009259259259252</v>
      </c>
      <c r="Z62">
        <f>(0.5*960*(F62*F62))</f>
        <v>11.203703703703697</v>
      </c>
      <c r="AA62">
        <f>W62*0.0000002777777777</f>
        <v>0</v>
      </c>
      <c r="AB62">
        <f>AA$43+AA63</f>
        <v>1.8891460900060185E-2</v>
      </c>
      <c r="AD62">
        <f>($W$18*0.0000002777777777)*-1</f>
        <v>2.037294238112685E-2</v>
      </c>
      <c r="AE62">
        <f>($W$18*0.0000002777777777)*-1</f>
        <v>2.037294238112685E-2</v>
      </c>
      <c r="AG62">
        <f>(T62/1000)*(960*9.81*0.01+0.5*1.205*0.38*1.711274*(T62*T62)+960*4/3*3.14*AJ62)</f>
        <v>-4.3836607242120393E-2</v>
      </c>
      <c r="AH62">
        <f>AH61+AG62</f>
        <v>30.250258206330894</v>
      </c>
      <c r="AJ62">
        <f>T63-T62</f>
        <v>-2.7777777777777679E-2</v>
      </c>
      <c r="AK62" s="53">
        <f t="shared" si="17"/>
        <v>3.3611111111111107</v>
      </c>
      <c r="AL62" s="39">
        <f>0.5*1116.99*(T62*T62)</f>
        <v>6309.3559374999977</v>
      </c>
      <c r="AM62" s="39">
        <f t="shared" si="16"/>
        <v>103.85593749999862</v>
      </c>
      <c r="AN62" s="39">
        <f>SUM($AM$19:$AM$42)</f>
        <v>-85336.3984375</v>
      </c>
      <c r="AO62" s="39">
        <f t="shared" si="4"/>
        <v>2.3704555114890506E-2</v>
      </c>
      <c r="AP62" s="39">
        <f>SUM($AM$43:$AM$63)</f>
        <v>79130.898437500015</v>
      </c>
      <c r="AQ62" s="39">
        <f t="shared" si="19"/>
        <v>2.1980805115373158E-2</v>
      </c>
      <c r="AR62" s="39">
        <f t="shared" si="20"/>
        <v>0.10385593749999862</v>
      </c>
      <c r="AS62" s="39"/>
      <c r="AT62" s="51">
        <f>T62*$AS$8*0.38*0.01</f>
        <v>132.79944749500001</v>
      </c>
      <c r="AU62" s="51">
        <f t="shared" si="18"/>
        <v>0.132799447495</v>
      </c>
      <c r="AV62" s="51">
        <f t="shared" si="8"/>
        <v>3.688876492626611E-5</v>
      </c>
      <c r="AW62" s="39">
        <f>AB62*0.7</f>
        <v>1.3224022630042128E-2</v>
      </c>
      <c r="AX62" s="40"/>
      <c r="AY62" s="40">
        <f t="shared" si="2"/>
        <v>0</v>
      </c>
      <c r="AZ62" s="40"/>
      <c r="BA62" s="40"/>
      <c r="BB62" s="40"/>
      <c r="BC62" s="39"/>
      <c r="BD62" s="39">
        <f>T62*2.23694</f>
        <v>7.5186038888888884</v>
      </c>
      <c r="BE62" s="39">
        <f>AO62-$BC$8</f>
        <v>2.2578156116272029E-2</v>
      </c>
      <c r="BF62" s="39">
        <f>AQ62-$BC$8</f>
        <v>2.0854406116754681E-2</v>
      </c>
      <c r="BG62" s="52">
        <f t="shared" si="9"/>
        <v>1.8768965505079213E-2</v>
      </c>
      <c r="BH62" s="52">
        <f t="shared" si="10"/>
        <v>1.8768965505079213E-2</v>
      </c>
      <c r="BI62" s="52">
        <f t="shared" si="11"/>
        <v>67568.275818285168</v>
      </c>
      <c r="BJ62" s="52">
        <f t="shared" si="12"/>
        <v>67.568275818285173</v>
      </c>
      <c r="BK62">
        <f t="shared" si="13"/>
        <v>9.3470343749998755E-2</v>
      </c>
    </row>
    <row r="63" spans="2:63" x14ac:dyDescent="0.25">
      <c r="B63" s="29" t="s">
        <v>47</v>
      </c>
      <c r="C63" s="29">
        <v>55</v>
      </c>
      <c r="D63" s="29">
        <v>55</v>
      </c>
      <c r="E63" s="28">
        <v>12</v>
      </c>
      <c r="F63" s="15">
        <f t="shared" si="14"/>
        <v>-1.388888888888884E-2</v>
      </c>
      <c r="G63" s="15">
        <f t="shared" si="15"/>
        <v>-4.9999999999999822E-2</v>
      </c>
      <c r="R63">
        <f t="shared" si="0"/>
        <v>0</v>
      </c>
      <c r="S63">
        <f t="shared" si="1"/>
        <v>12</v>
      </c>
      <c r="T63">
        <f>$E63/3.6</f>
        <v>3.333333333333333</v>
      </c>
      <c r="U63">
        <f>(0.5*960*(T63*T63))</f>
        <v>5333.3333333333321</v>
      </c>
      <c r="V63">
        <f>$U63-$U64</f>
        <v>0</v>
      </c>
      <c r="X63">
        <f>W63/1000</f>
        <v>0</v>
      </c>
      <c r="Y63">
        <f>$X$43+X64</f>
        <v>68.009259259259252</v>
      </c>
      <c r="Z63">
        <f>(0.5*960*(F63*F63))</f>
        <v>9.2592592592591935E-2</v>
      </c>
      <c r="AA63">
        <f>W63*0.0000002777777777</f>
        <v>0</v>
      </c>
      <c r="AB63">
        <f>AA$43+AA64</f>
        <v>1.8891460900060185E-2</v>
      </c>
      <c r="AD63">
        <f>($W$18*0.0000002777777777)*-1</f>
        <v>2.037294238112685E-2</v>
      </c>
      <c r="AE63">
        <f>($W$18*0.0000002777777777)*-1</f>
        <v>2.037294238112685E-2</v>
      </c>
      <c r="AG63">
        <f>(T63/1000)*(960*9.81*0.01+0.5*1.205*0.38*1.711274*(T63*T63)+960*4/3*3.14*AJ63)</f>
        <v>0.32843096971481478</v>
      </c>
      <c r="AH63">
        <f>AH62+AG63</f>
        <v>30.57868917604571</v>
      </c>
      <c r="AJ63">
        <f>T64-T63</f>
        <v>0</v>
      </c>
      <c r="AK63" s="53">
        <f t="shared" si="17"/>
        <v>3.333333333333333</v>
      </c>
      <c r="AL63" s="39">
        <f>0.5*1116.99*(T63*T63)</f>
        <v>6205.4999999999991</v>
      </c>
      <c r="AM63" s="39">
        <f t="shared" si="16"/>
        <v>0</v>
      </c>
      <c r="AN63" s="39">
        <f>SUM($AM$19:$AM$42)</f>
        <v>-85336.3984375</v>
      </c>
      <c r="AO63" s="39">
        <f t="shared" si="4"/>
        <v>2.3704555114890506E-2</v>
      </c>
      <c r="AP63" s="39">
        <f>SUM($AM$43:$AM$63)</f>
        <v>79130.898437500015</v>
      </c>
      <c r="AQ63" s="39">
        <f t="shared" si="19"/>
        <v>2.1980805115373158E-2</v>
      </c>
      <c r="AR63" s="39">
        <f t="shared" si="20"/>
        <v>0</v>
      </c>
      <c r="AS63" s="39"/>
      <c r="AT63" s="51">
        <f>T63*$AS$8*0.38*0.01</f>
        <v>131.70193140000001</v>
      </c>
      <c r="AU63" s="51">
        <f t="shared" si="18"/>
        <v>0.1317019314</v>
      </c>
      <c r="AV63" s="51">
        <f t="shared" si="8"/>
        <v>3.6583899100429198E-5</v>
      </c>
      <c r="AW63" s="39">
        <f>AB63*0.7</f>
        <v>1.3224022630042128E-2</v>
      </c>
      <c r="AX63" s="40"/>
      <c r="AY63" s="40">
        <f t="shared" si="2"/>
        <v>0</v>
      </c>
      <c r="AZ63" s="40"/>
      <c r="BA63" s="40"/>
      <c r="BB63" s="40"/>
      <c r="BC63" s="39"/>
      <c r="BD63" s="39">
        <f>T63*2.23694</f>
        <v>7.4564666666666666</v>
      </c>
      <c r="BE63" s="39">
        <f>AO63-$BC$8</f>
        <v>2.2578156116272029E-2</v>
      </c>
      <c r="BF63" s="39">
        <f>AQ63-$BC$8</f>
        <v>2.0854406116754681E-2</v>
      </c>
      <c r="BG63" s="52">
        <f t="shared" si="9"/>
        <v>1.8768965505079213E-2</v>
      </c>
      <c r="BH63" s="52">
        <f t="shared" si="10"/>
        <v>1.8768965505079213E-2</v>
      </c>
      <c r="BI63" s="52">
        <f t="shared" si="11"/>
        <v>67568.275818285168</v>
      </c>
      <c r="BJ63" s="52">
        <f t="shared" si="12"/>
        <v>67.568275818285173</v>
      </c>
      <c r="BK63">
        <f t="shared" si="13"/>
        <v>0</v>
      </c>
    </row>
    <row r="64" spans="2:63" x14ac:dyDescent="0.25">
      <c r="B64" s="29" t="s">
        <v>47</v>
      </c>
      <c r="C64" s="29">
        <v>56</v>
      </c>
      <c r="D64" s="29">
        <v>56</v>
      </c>
      <c r="E64" s="28">
        <v>12</v>
      </c>
      <c r="F64" s="15">
        <f t="shared" si="14"/>
        <v>0</v>
      </c>
      <c r="G64" s="15">
        <f t="shared" si="15"/>
        <v>0</v>
      </c>
      <c r="R64">
        <f t="shared" si="0"/>
        <v>0</v>
      </c>
      <c r="S64">
        <f t="shared" si="1"/>
        <v>12</v>
      </c>
      <c r="T64">
        <f>$E64/3.6</f>
        <v>3.333333333333333</v>
      </c>
      <c r="U64">
        <f>(0.5*960*(T64*T64))</f>
        <v>5333.3333333333321</v>
      </c>
      <c r="V64">
        <f>$U64-$U65</f>
        <v>0</v>
      </c>
      <c r="X64">
        <f>W64/1000</f>
        <v>0</v>
      </c>
      <c r="Y64">
        <f>$X$43+X65</f>
        <v>68.009259259259252</v>
      </c>
      <c r="Z64">
        <f>(0.5*960*(F64*F64))</f>
        <v>0</v>
      </c>
      <c r="AA64">
        <f>W64*0.0000002777777777</f>
        <v>0</v>
      </c>
      <c r="AB64">
        <f>AA$43+AA65</f>
        <v>1.8891460900060185E-2</v>
      </c>
      <c r="AD64">
        <f>($W$18*0.0000002777777777)*-1</f>
        <v>2.037294238112685E-2</v>
      </c>
      <c r="AE64">
        <f>(($W$18*0.0000002777777777)*-1)+$AD$65</f>
        <v>3.4943415628075916E-2</v>
      </c>
      <c r="AG64">
        <f>(T64/1000)*(960*9.81*0.01+0.5*1.205*0.38*1.711274*(T64*T64)+960*4/3*3.14*AJ64)</f>
        <v>0.32843096971481478</v>
      </c>
      <c r="AH64">
        <f>AH63+AG64</f>
        <v>30.907120145760526</v>
      </c>
      <c r="AJ64">
        <f>T65-T64</f>
        <v>0</v>
      </c>
      <c r="AK64" s="53">
        <f t="shared" si="17"/>
        <v>3.333333333333333</v>
      </c>
      <c r="AL64" s="39">
        <f>0.5*1116.99*(T64*T64)</f>
        <v>6205.4999999999991</v>
      </c>
      <c r="AM64" s="39">
        <f t="shared" si="16"/>
        <v>0</v>
      </c>
      <c r="AN64" s="39">
        <f>SUM($AM$19:$AM$42)</f>
        <v>-85336.3984375</v>
      </c>
      <c r="AO64" s="39">
        <f t="shared" si="4"/>
        <v>2.3704555114890506E-2</v>
      </c>
      <c r="AP64" s="39">
        <f>SUM($AM$43:$AM$63)</f>
        <v>79130.898437500015</v>
      </c>
      <c r="AQ64" s="39">
        <f t="shared" si="19"/>
        <v>2.1980805115373158E-2</v>
      </c>
      <c r="AR64" s="39">
        <f t="shared" si="20"/>
        <v>0</v>
      </c>
      <c r="AS64" s="39"/>
      <c r="AT64" s="51">
        <f>T64*$AS$8*0.38*0.01</f>
        <v>131.70193140000001</v>
      </c>
      <c r="AU64" s="51">
        <f t="shared" si="18"/>
        <v>0.1317019314</v>
      </c>
      <c r="AV64" s="51">
        <f t="shared" si="8"/>
        <v>3.6583899100429198E-5</v>
      </c>
      <c r="AW64" s="39">
        <f>AB64*0.7</f>
        <v>1.3224022630042128E-2</v>
      </c>
      <c r="AX64" s="40"/>
      <c r="AY64" s="40">
        <f t="shared" si="2"/>
        <v>0</v>
      </c>
      <c r="AZ64" s="40"/>
      <c r="BA64" s="40"/>
      <c r="BB64" s="40"/>
      <c r="BC64" s="39"/>
      <c r="BD64" s="39">
        <f>T64*2.23694</f>
        <v>7.4564666666666666</v>
      </c>
      <c r="BE64" s="39">
        <f>AO64-$BC$8</f>
        <v>2.2578156116272029E-2</v>
      </c>
      <c r="BF64" s="39">
        <f>AQ64-$BC$8</f>
        <v>2.0854406116754681E-2</v>
      </c>
      <c r="BG64" s="52">
        <f t="shared" si="9"/>
        <v>1.8768965505079213E-2</v>
      </c>
      <c r="BH64" s="52">
        <f t="shared" si="10"/>
        <v>1.8768965505079213E-2</v>
      </c>
      <c r="BI64" s="52">
        <f t="shared" si="11"/>
        <v>67568.275818285168</v>
      </c>
      <c r="BJ64" s="52">
        <f t="shared" si="12"/>
        <v>67.568275818285173</v>
      </c>
      <c r="BK64">
        <f t="shared" si="13"/>
        <v>0</v>
      </c>
    </row>
    <row r="65" spans="2:63" x14ac:dyDescent="0.25">
      <c r="B65" s="29" t="s">
        <v>47</v>
      </c>
      <c r="C65" s="29">
        <v>57</v>
      </c>
      <c r="D65" s="29">
        <v>57</v>
      </c>
      <c r="E65" s="28">
        <v>12</v>
      </c>
      <c r="F65" s="15">
        <f t="shared" si="14"/>
        <v>4.1666666666666761E-2</v>
      </c>
      <c r="G65" s="15">
        <f t="shared" si="15"/>
        <v>0.15000000000000036</v>
      </c>
      <c r="R65">
        <f t="shared" si="0"/>
        <v>0</v>
      </c>
      <c r="S65">
        <f t="shared" si="1"/>
        <v>12</v>
      </c>
      <c r="T65">
        <f>$E65/3.6</f>
        <v>3.333333333333333</v>
      </c>
      <c r="U65">
        <f>(0.5*960*(T65*T65))</f>
        <v>5333.3333333333321</v>
      </c>
      <c r="V65">
        <f>$U65-$U66</f>
        <v>-270.00000000000182</v>
      </c>
      <c r="X65">
        <f>W65/1000</f>
        <v>0</v>
      </c>
      <c r="Y65">
        <f>$X$43+X66</f>
        <v>68.009259259259252</v>
      </c>
      <c r="Z65">
        <f>(0.5*960*(F65*F65))</f>
        <v>0.83333333333333715</v>
      </c>
      <c r="AA65">
        <f>W65*0.0000002777777777</f>
        <v>0</v>
      </c>
      <c r="AB65">
        <f>AA$43+AA66</f>
        <v>1.8891460900060185E-2</v>
      </c>
      <c r="AC65">
        <f>SUM(V65:V86)</f>
        <v>-52453.703703703686</v>
      </c>
      <c r="AD65">
        <f>($AC$65*0.0000002777777777)*-1</f>
        <v>1.4570473246949069E-2</v>
      </c>
      <c r="AE65">
        <f>(($W$18*0.0000002777777777)*-1)+$AD$65</f>
        <v>3.4943415628075916E-2</v>
      </c>
      <c r="AG65">
        <f>(T65/1000)*(960*9.81*0.01+0.5*1.205*0.38*1.711274*(T65*T65)+960*4/3*3.14*AJ65)</f>
        <v>1.4448754141592672</v>
      </c>
      <c r="AH65">
        <f>AH64+AG65</f>
        <v>32.351995559919793</v>
      </c>
      <c r="AJ65">
        <f>T66-T65</f>
        <v>8.3333333333333925E-2</v>
      </c>
      <c r="AK65" s="53">
        <f t="shared" si="17"/>
        <v>3.333333333333333</v>
      </c>
      <c r="AL65" s="39">
        <f>0.5*1116.99*(T65*T65)</f>
        <v>6205.4999999999991</v>
      </c>
      <c r="AM65" s="39">
        <f t="shared" si="16"/>
        <v>-314.15343750000193</v>
      </c>
      <c r="AN65" s="39">
        <f>SUM($AM$65:$AM$86)+$AN$42</f>
        <v>-146367.921875</v>
      </c>
      <c r="AO65" s="39">
        <f t="shared" si="4"/>
        <v>4.065775606500472E-2</v>
      </c>
      <c r="AP65" s="39">
        <f>SUM($AM$43:$AM$63)</f>
        <v>79130.898437500015</v>
      </c>
      <c r="AQ65" s="39">
        <f t="shared" si="19"/>
        <v>2.1980805115373158E-2</v>
      </c>
      <c r="AR65" s="39">
        <f t="shared" si="20"/>
        <v>-0.31415343750000191</v>
      </c>
      <c r="AS65" s="39"/>
      <c r="AT65" s="51">
        <f>T65*$AS$8*0.38*0.01</f>
        <v>131.70193140000001</v>
      </c>
      <c r="AU65" s="51">
        <f t="shared" si="18"/>
        <v>0.1317019314</v>
      </c>
      <c r="AV65" s="51">
        <f t="shared" si="8"/>
        <v>3.6583899100429198E-5</v>
      </c>
      <c r="AW65" s="39">
        <f>AB65*0.7</f>
        <v>1.3224022630042128E-2</v>
      </c>
      <c r="AX65" s="40"/>
      <c r="AY65" s="40">
        <f t="shared" si="2"/>
        <v>0</v>
      </c>
      <c r="AZ65" s="40"/>
      <c r="BA65" s="40"/>
      <c r="BB65" s="40"/>
      <c r="BC65" s="39"/>
      <c r="BD65" s="39">
        <f>T65*2.23694</f>
        <v>7.4564666666666666</v>
      </c>
      <c r="BE65" s="39">
        <f>AO65-$BC$8</f>
        <v>3.953135706638624E-2</v>
      </c>
      <c r="BF65" s="39">
        <f>AQ65-$BC$8</f>
        <v>2.0854406116754681E-2</v>
      </c>
      <c r="BG65" s="52">
        <f t="shared" si="9"/>
        <v>1.8768965505079213E-2</v>
      </c>
      <c r="BH65" s="52">
        <f t="shared" si="10"/>
        <v>1.8768965505079213E-2</v>
      </c>
      <c r="BI65" s="52">
        <f t="shared" si="11"/>
        <v>67568.275818285168</v>
      </c>
      <c r="BJ65" s="52">
        <f t="shared" si="12"/>
        <v>67.568275818285173</v>
      </c>
      <c r="BK65">
        <f t="shared" si="13"/>
        <v>-0.28273809375000175</v>
      </c>
    </row>
    <row r="66" spans="2:63" x14ac:dyDescent="0.25">
      <c r="B66" s="29" t="s">
        <v>47</v>
      </c>
      <c r="C66" s="29">
        <v>58</v>
      </c>
      <c r="D66" s="29">
        <v>58</v>
      </c>
      <c r="E66" s="28">
        <v>12.3</v>
      </c>
      <c r="F66" s="15">
        <f t="shared" si="14"/>
        <v>8.3333333333333287E-2</v>
      </c>
      <c r="G66" s="15">
        <f t="shared" si="15"/>
        <v>0.29999999999999982</v>
      </c>
      <c r="R66">
        <f t="shared" si="0"/>
        <v>0</v>
      </c>
      <c r="S66">
        <f t="shared" si="1"/>
        <v>12.3</v>
      </c>
      <c r="T66">
        <f>$E66/3.6</f>
        <v>3.416666666666667</v>
      </c>
      <c r="U66">
        <f>(0.5*960*(T66*T66))</f>
        <v>5603.3333333333339</v>
      </c>
      <c r="V66">
        <f>$U66-$U67</f>
        <v>-276.66666666666606</v>
      </c>
      <c r="X66">
        <f>W66/1000</f>
        <v>0</v>
      </c>
      <c r="Y66">
        <f>$X$43+X67</f>
        <v>68.009259259259252</v>
      </c>
      <c r="Z66">
        <f>(0.5*960*(F66*F66))</f>
        <v>3.3333333333333299</v>
      </c>
      <c r="AA66">
        <f>W66*0.0000002777777777</f>
        <v>0</v>
      </c>
      <c r="AB66">
        <f>AA$43+AA67</f>
        <v>1.8891460900060185E-2</v>
      </c>
      <c r="AD66">
        <f>($AC$65*0.0000002777777777)*-1</f>
        <v>1.4570473246949069E-2</v>
      </c>
      <c r="AE66">
        <f>(($W$18*0.0000002777777777)*-1)+$AD$65</f>
        <v>3.4943415628075916E-2</v>
      </c>
      <c r="AG66">
        <f>(T66/1000)*(960*9.81*0.01+0.5*1.205*0.38*1.711274*(T66*T66)+960*4/3*3.14*AJ66)</f>
        <v>1.4817502828010947</v>
      </c>
      <c r="AH66">
        <f>AH65+AG66</f>
        <v>33.833745842720887</v>
      </c>
      <c r="AJ66">
        <f>T67-T66</f>
        <v>8.3333333333333037E-2</v>
      </c>
      <c r="AK66" s="53">
        <f t="shared" si="17"/>
        <v>3.416666666666667</v>
      </c>
      <c r="AL66" s="39">
        <f>0.5*1116.99*(T66*T66)</f>
        <v>6519.653437500001</v>
      </c>
      <c r="AM66" s="39">
        <f t="shared" si="16"/>
        <v>-321.91031249999924</v>
      </c>
      <c r="AN66" s="39">
        <f>SUM($AM$65:$AM$86)+$AN$42</f>
        <v>-146367.921875</v>
      </c>
      <c r="AO66" s="39">
        <f t="shared" si="4"/>
        <v>4.065775606500472E-2</v>
      </c>
      <c r="AP66" s="39">
        <f>SUM($AM$43:$AM$63)</f>
        <v>79130.898437500015</v>
      </c>
      <c r="AQ66" s="39">
        <f t="shared" si="19"/>
        <v>2.1980805115373158E-2</v>
      </c>
      <c r="AR66" s="39">
        <f t="shared" si="20"/>
        <v>-0.32191031249999924</v>
      </c>
      <c r="AS66" s="39"/>
      <c r="AT66" s="51">
        <f>T66*$AS$8*0.38*0.01</f>
        <v>134.99447968500004</v>
      </c>
      <c r="AU66" s="51">
        <f t="shared" si="18"/>
        <v>0.13499447968500006</v>
      </c>
      <c r="AV66" s="51">
        <f t="shared" si="8"/>
        <v>3.7498496577939941E-5</v>
      </c>
      <c r="AW66" s="39">
        <f>AB66*0.7</f>
        <v>1.3224022630042128E-2</v>
      </c>
      <c r="AX66" s="40"/>
      <c r="AY66" s="40">
        <f t="shared" si="2"/>
        <v>0</v>
      </c>
      <c r="AZ66" s="40"/>
      <c r="BA66" s="40"/>
      <c r="BB66" s="40"/>
      <c r="BC66" s="39"/>
      <c r="BD66" s="39">
        <f>T66*2.23694</f>
        <v>7.6428783333333348</v>
      </c>
      <c r="BE66" s="39">
        <f>AO66-$BC$8</f>
        <v>3.953135706638624E-2</v>
      </c>
      <c r="BF66" s="39">
        <f>AQ66-$BC$8</f>
        <v>2.0854406116754681E-2</v>
      </c>
      <c r="BG66" s="52">
        <f t="shared" si="9"/>
        <v>1.8768965505079213E-2</v>
      </c>
      <c r="BH66" s="52">
        <f t="shared" si="10"/>
        <v>1.8768965505079213E-2</v>
      </c>
      <c r="BI66" s="52">
        <f t="shared" si="11"/>
        <v>67568.275818285168</v>
      </c>
      <c r="BJ66" s="52">
        <f t="shared" si="12"/>
        <v>67.568275818285173</v>
      </c>
      <c r="BK66">
        <f t="shared" si="13"/>
        <v>-0.28971928124999929</v>
      </c>
    </row>
    <row r="67" spans="2:63" x14ac:dyDescent="0.25">
      <c r="B67" s="29" t="s">
        <v>47</v>
      </c>
      <c r="C67" s="29">
        <v>59</v>
      </c>
      <c r="D67" s="29">
        <v>59</v>
      </c>
      <c r="E67" s="28">
        <v>12.6</v>
      </c>
      <c r="F67" s="15">
        <f t="shared" si="14"/>
        <v>0.33333333333333315</v>
      </c>
      <c r="G67" s="15">
        <f t="shared" si="15"/>
        <v>1.1999999999999993</v>
      </c>
      <c r="R67">
        <f t="shared" si="0"/>
        <v>0</v>
      </c>
      <c r="S67">
        <f t="shared" si="1"/>
        <v>12.6</v>
      </c>
      <c r="T67">
        <f>$E67/3.6</f>
        <v>3.5</v>
      </c>
      <c r="U67">
        <f>(0.5*960*(T67*T67))</f>
        <v>5880</v>
      </c>
      <c r="V67">
        <f>$U67-$U68</f>
        <v>-2123.3333333333312</v>
      </c>
      <c r="X67">
        <f>W67/1000</f>
        <v>0</v>
      </c>
      <c r="Y67">
        <f>$X$43+X68</f>
        <v>68.009259259259252</v>
      </c>
      <c r="Z67">
        <f>(0.5*960*(F67*F67))</f>
        <v>53.333333333333279</v>
      </c>
      <c r="AA67">
        <f>W67*0.0000002777777777</f>
        <v>0</v>
      </c>
      <c r="AB67">
        <f>AA$43+AA68</f>
        <v>1.8891460900060185E-2</v>
      </c>
      <c r="AD67">
        <f>($AC$65*0.0000002777777777)*-1</f>
        <v>1.4570473246949069E-2</v>
      </c>
      <c r="AE67">
        <f>(($W$18*0.0000002777777777)*-1)+$AD$65</f>
        <v>3.4943415628075916E-2</v>
      </c>
      <c r="AG67">
        <f>(T67/1000)*(960*9.81*0.01+0.5*1.205*0.38*1.711274*(T67*T67)+960*4/3*3.14*AJ67)</f>
        <v>8.5522809279827765</v>
      </c>
      <c r="AH67">
        <f>AH66+AG67</f>
        <v>42.386026770703666</v>
      </c>
      <c r="AJ67">
        <f>T68-T67</f>
        <v>0.58333333333333304</v>
      </c>
      <c r="AK67" s="53">
        <f t="shared" si="17"/>
        <v>3.5</v>
      </c>
      <c r="AL67" s="39">
        <f>0.5*1116.99*(T67*T67)</f>
        <v>6841.5637500000003</v>
      </c>
      <c r="AM67" s="39">
        <f t="shared" si="16"/>
        <v>-2470.5646874999975</v>
      </c>
      <c r="AN67" s="39">
        <f>SUM($AM$65:$AM$86)+$AN$42</f>
        <v>-146367.921875</v>
      </c>
      <c r="AO67" s="39">
        <f t="shared" si="4"/>
        <v>4.065775606500472E-2</v>
      </c>
      <c r="AP67" s="39">
        <f>SUM($AM$43:$AM$63)</f>
        <v>79130.898437500015</v>
      </c>
      <c r="AQ67" s="39">
        <f t="shared" si="19"/>
        <v>2.1980805115373158E-2</v>
      </c>
      <c r="AR67" s="39">
        <f t="shared" si="20"/>
        <v>-2.4705646874999974</v>
      </c>
      <c r="AS67" s="39"/>
      <c r="AT67" s="51">
        <f>T67*$AS$8*0.38*0.01</f>
        <v>138.28702797000003</v>
      </c>
      <c r="AU67" s="51">
        <f t="shared" si="18"/>
        <v>0.13828702797000003</v>
      </c>
      <c r="AV67" s="51">
        <f t="shared" si="8"/>
        <v>3.8413094055450663E-5</v>
      </c>
      <c r="AW67" s="39">
        <f>AB67*0.7</f>
        <v>1.3224022630042128E-2</v>
      </c>
      <c r="AX67" s="40"/>
      <c r="AY67" s="40">
        <f t="shared" si="2"/>
        <v>0</v>
      </c>
      <c r="AZ67" s="40"/>
      <c r="BA67" s="40"/>
      <c r="BB67" s="40"/>
      <c r="BC67" s="39"/>
      <c r="BD67" s="39">
        <f>T67*2.23694</f>
        <v>7.8292900000000003</v>
      </c>
      <c r="BE67" s="39">
        <f>AO67-$BC$8</f>
        <v>3.953135706638624E-2</v>
      </c>
      <c r="BF67" s="39">
        <f>AQ67-$BC$8</f>
        <v>2.0854406116754681E-2</v>
      </c>
      <c r="BG67" s="52">
        <f t="shared" si="9"/>
        <v>1.8768965505079213E-2</v>
      </c>
      <c r="BH67" s="52">
        <f t="shared" si="10"/>
        <v>1.8768965505079213E-2</v>
      </c>
      <c r="BI67" s="52">
        <f t="shared" si="11"/>
        <v>67568.275818285168</v>
      </c>
      <c r="BJ67" s="52">
        <f t="shared" si="12"/>
        <v>67.568275818285173</v>
      </c>
      <c r="BK67">
        <f t="shared" si="13"/>
        <v>-2.2235082187499979</v>
      </c>
    </row>
    <row r="68" spans="2:63" x14ac:dyDescent="0.25">
      <c r="B68" s="29" t="s">
        <v>47</v>
      </c>
      <c r="C68" s="29">
        <v>60</v>
      </c>
      <c r="D68" s="29">
        <v>60</v>
      </c>
      <c r="E68" s="28">
        <v>14.7</v>
      </c>
      <c r="F68" s="15">
        <f t="shared" si="14"/>
        <v>0.37500000000000011</v>
      </c>
      <c r="G68" s="15">
        <f t="shared" si="15"/>
        <v>1.3500000000000005</v>
      </c>
      <c r="R68">
        <f t="shared" si="0"/>
        <v>0</v>
      </c>
      <c r="S68">
        <f t="shared" si="1"/>
        <v>14.7</v>
      </c>
      <c r="T68">
        <f>$E68/3.6</f>
        <v>4.083333333333333</v>
      </c>
      <c r="U68">
        <f>(0.5*960*(T68*T68))</f>
        <v>8003.3333333333312</v>
      </c>
      <c r="V68">
        <f>$U68-$U69</f>
        <v>-666.66666666666879</v>
      </c>
      <c r="X68">
        <f>W68/1000</f>
        <v>0</v>
      </c>
      <c r="Y68">
        <f>$X$43+X69</f>
        <v>68.009259259259252</v>
      </c>
      <c r="Z68">
        <f>(0.5*960*(F68*F68))</f>
        <v>67.500000000000043</v>
      </c>
      <c r="AA68">
        <f>W68*0.0000002777777777</f>
        <v>0</v>
      </c>
      <c r="AB68">
        <f>AA$43+AA69</f>
        <v>1.8891460900060185E-2</v>
      </c>
      <c r="AD68">
        <f>($AC$65*0.0000002777777777)*-1</f>
        <v>1.4570473246949069E-2</v>
      </c>
      <c r="AE68">
        <f>(($W$18*0.0000002777777777)*-1)+$AD$65</f>
        <v>3.4943415628075916E-2</v>
      </c>
      <c r="AG68">
        <f>(T68/1000)*(960*9.81*0.01+0.5*1.205*0.38*1.711274*(T68*T68)+960*4/3*3.14*AJ68)</f>
        <v>3.1465159057010541</v>
      </c>
      <c r="AH68">
        <f>AH67+AG68</f>
        <v>45.532542676404717</v>
      </c>
      <c r="AJ68">
        <f>T69-T68</f>
        <v>0.16666666666666696</v>
      </c>
      <c r="AK68" s="53">
        <f t="shared" si="17"/>
        <v>4.083333333333333</v>
      </c>
      <c r="AL68" s="39">
        <f>0.5*1116.99*(T68*T68)</f>
        <v>9312.1284374999977</v>
      </c>
      <c r="AM68" s="39">
        <f t="shared" si="16"/>
        <v>-775.68750000000182</v>
      </c>
      <c r="AN68" s="39">
        <f>SUM($AM$65:$AM$86)+$AN$42</f>
        <v>-146367.921875</v>
      </c>
      <c r="AO68" s="39">
        <f t="shared" si="4"/>
        <v>4.065775606500472E-2</v>
      </c>
      <c r="AP68" s="39">
        <f>SUM($AM$43:$AM$63)</f>
        <v>79130.898437500015</v>
      </c>
      <c r="AQ68" s="39">
        <f t="shared" si="19"/>
        <v>2.1980805115373158E-2</v>
      </c>
      <c r="AR68" s="39">
        <f t="shared" si="20"/>
        <v>-0.77568750000000186</v>
      </c>
      <c r="AS68" s="39"/>
      <c r="AT68" s="51">
        <f>T68*$AS$8*0.38*0.01</f>
        <v>161.33486596500001</v>
      </c>
      <c r="AU68" s="51">
        <f t="shared" si="18"/>
        <v>0.16133486596500002</v>
      </c>
      <c r="AV68" s="51">
        <f t="shared" si="8"/>
        <v>4.4815276398025768E-5</v>
      </c>
      <c r="AW68" s="39">
        <f>AB68*0.7</f>
        <v>1.3224022630042128E-2</v>
      </c>
      <c r="AX68" s="40"/>
      <c r="AY68" s="40">
        <f t="shared" si="2"/>
        <v>0</v>
      </c>
      <c r="AZ68" s="40"/>
      <c r="BA68" s="40"/>
      <c r="BB68" s="40"/>
      <c r="BC68" s="39"/>
      <c r="BD68" s="39">
        <f>T68*2.23694</f>
        <v>9.134171666666667</v>
      </c>
      <c r="BE68" s="39">
        <f>AO68-$BC$8</f>
        <v>3.953135706638624E-2</v>
      </c>
      <c r="BF68" s="39">
        <f>AQ68-$BC$8</f>
        <v>2.0854406116754681E-2</v>
      </c>
      <c r="BG68" s="52">
        <f t="shared" si="9"/>
        <v>1.8768965505079213E-2</v>
      </c>
      <c r="BH68" s="52">
        <f t="shared" si="10"/>
        <v>1.8768965505079213E-2</v>
      </c>
      <c r="BI68" s="52">
        <f t="shared" si="11"/>
        <v>67568.275818285168</v>
      </c>
      <c r="BJ68" s="52">
        <f t="shared" si="12"/>
        <v>67.568275818285173</v>
      </c>
      <c r="BK68">
        <f t="shared" si="13"/>
        <v>-0.69811875000000168</v>
      </c>
    </row>
    <row r="69" spans="2:63" x14ac:dyDescent="0.25">
      <c r="B69" s="29" t="s">
        <v>47</v>
      </c>
      <c r="C69" s="29">
        <v>61</v>
      </c>
      <c r="D69" s="29">
        <v>61</v>
      </c>
      <c r="E69" s="28">
        <v>15.3</v>
      </c>
      <c r="F69" s="15">
        <f t="shared" si="14"/>
        <v>0.16666666666666682</v>
      </c>
      <c r="G69" s="15">
        <f t="shared" si="15"/>
        <v>0.60000000000000053</v>
      </c>
      <c r="R69">
        <f t="shared" si="0"/>
        <v>0</v>
      </c>
      <c r="S69">
        <f t="shared" si="1"/>
        <v>15.3</v>
      </c>
      <c r="T69">
        <f>$E69/3.6</f>
        <v>4.25</v>
      </c>
      <c r="U69">
        <f>(0.5*960*(T69*T69))</f>
        <v>8670</v>
      </c>
      <c r="V69">
        <f>$U69-$U70</f>
        <v>-693.33333333333394</v>
      </c>
      <c r="X69">
        <f>W69/1000</f>
        <v>0</v>
      </c>
      <c r="Y69">
        <f>$X$43+X70</f>
        <v>68.009259259259252</v>
      </c>
      <c r="Z69">
        <f>(0.5*960*(F69*F69))</f>
        <v>13.333333333333359</v>
      </c>
      <c r="AA69">
        <f>W69*0.0000002777777777</f>
        <v>0</v>
      </c>
      <c r="AB69">
        <f>AA$43+AA70</f>
        <v>1.8891460900060185E-2</v>
      </c>
      <c r="AD69">
        <f>($AC$65*0.0000002777777777)*-1</f>
        <v>1.4570473246949069E-2</v>
      </c>
      <c r="AE69">
        <f>(($W$18*0.0000002777777777)*-1)+$AD$65</f>
        <v>3.4943415628075916E-2</v>
      </c>
      <c r="AG69">
        <f>(T69/1000)*(960*9.81*0.01+0.5*1.205*0.38*1.711274*(T69*T69)+960*4/3*3.14*AJ69)</f>
        <v>3.2772578121402125</v>
      </c>
      <c r="AH69">
        <f>AH68+AG69</f>
        <v>48.80980048854493</v>
      </c>
      <c r="AJ69">
        <f>T70-T69</f>
        <v>0.16666666666666696</v>
      </c>
      <c r="AK69" s="53">
        <f t="shared" si="17"/>
        <v>4.25</v>
      </c>
      <c r="AL69" s="39">
        <f>0.5*1116.99*(T69*T69)</f>
        <v>10087.8159375</v>
      </c>
      <c r="AM69" s="39">
        <f t="shared" si="16"/>
        <v>-806.71500000000196</v>
      </c>
      <c r="AN69" s="39">
        <f>SUM($AM$65:$AM$86)+$AN$42</f>
        <v>-146367.921875</v>
      </c>
      <c r="AO69" s="39">
        <f t="shared" si="4"/>
        <v>4.065775606500472E-2</v>
      </c>
      <c r="AP69" s="39">
        <f>SUM($AM$43:$AM$63)</f>
        <v>79130.898437500015</v>
      </c>
      <c r="AQ69" s="39">
        <f t="shared" si="19"/>
        <v>2.1980805115373158E-2</v>
      </c>
      <c r="AR69" s="39">
        <f t="shared" si="20"/>
        <v>-0.80671500000000196</v>
      </c>
      <c r="AS69" s="39"/>
      <c r="AT69" s="51">
        <f>T69*$AS$8*0.38*0.01</f>
        <v>167.91996253500002</v>
      </c>
      <c r="AU69" s="51">
        <f t="shared" si="18"/>
        <v>0.16791996253500002</v>
      </c>
      <c r="AV69" s="51">
        <f t="shared" si="8"/>
        <v>4.6644471353047233E-5</v>
      </c>
      <c r="AW69" s="39">
        <f>AB69*0.7</f>
        <v>1.3224022630042128E-2</v>
      </c>
      <c r="AX69" s="40"/>
      <c r="AY69" s="40">
        <f t="shared" si="2"/>
        <v>0</v>
      </c>
      <c r="AZ69" s="40"/>
      <c r="BA69" s="40"/>
      <c r="BB69" s="40"/>
      <c r="BC69" s="39"/>
      <c r="BD69" s="39">
        <f>T69*2.23694</f>
        <v>9.5069949999999999</v>
      </c>
      <c r="BE69" s="39">
        <f>AO69-$BC$8</f>
        <v>3.953135706638624E-2</v>
      </c>
      <c r="BF69" s="39">
        <f>AQ69-$BC$8</f>
        <v>2.0854406116754681E-2</v>
      </c>
      <c r="BG69" s="52">
        <f t="shared" si="9"/>
        <v>1.8768965505079213E-2</v>
      </c>
      <c r="BH69" s="52">
        <f t="shared" si="10"/>
        <v>1.8768965505079213E-2</v>
      </c>
      <c r="BI69" s="52">
        <f t="shared" si="11"/>
        <v>67568.275818285168</v>
      </c>
      <c r="BJ69" s="52">
        <f t="shared" si="12"/>
        <v>67.568275818285173</v>
      </c>
      <c r="BK69">
        <f t="shared" si="13"/>
        <v>-0.72604350000000184</v>
      </c>
    </row>
    <row r="70" spans="2:63" x14ac:dyDescent="0.25">
      <c r="B70" s="29" t="s">
        <v>47</v>
      </c>
      <c r="C70" s="29">
        <v>62</v>
      </c>
      <c r="D70" s="29">
        <v>62</v>
      </c>
      <c r="E70" s="28">
        <v>15.9</v>
      </c>
      <c r="F70" s="15">
        <f t="shared" si="14"/>
        <v>0.12499999999999981</v>
      </c>
      <c r="G70" s="15">
        <f t="shared" si="15"/>
        <v>0.44999999999999929</v>
      </c>
      <c r="R70">
        <f t="shared" si="0"/>
        <v>0</v>
      </c>
      <c r="S70">
        <f t="shared" si="1"/>
        <v>15.9</v>
      </c>
      <c r="T70">
        <f>$E70/3.6</f>
        <v>4.416666666666667</v>
      </c>
      <c r="U70">
        <f>(0.5*960*(T70*T70))</f>
        <v>9363.3333333333339</v>
      </c>
      <c r="V70">
        <f>$U70-$U71</f>
        <v>-356.66666666666606</v>
      </c>
      <c r="X70">
        <f>W70/1000</f>
        <v>0</v>
      </c>
      <c r="Y70">
        <f>$X$43+X71</f>
        <v>68.009259259259252</v>
      </c>
      <c r="Z70">
        <f>(0.5*960*(F70*F70))</f>
        <v>7.4999999999999769</v>
      </c>
      <c r="AA70">
        <f>W70*0.0000002777777777</f>
        <v>0</v>
      </c>
      <c r="AB70">
        <f>AA$43+AA71</f>
        <v>1.8891460900060185E-2</v>
      </c>
      <c r="AD70">
        <f>($AC$65*0.0000002777777777)*-1</f>
        <v>1.4570473246949069E-2</v>
      </c>
      <c r="AE70">
        <f>(($W$18*0.0000002777777777)*-1)+$AD$65</f>
        <v>3.4943415628075916E-2</v>
      </c>
      <c r="AG70">
        <f>(T70/1000)*(960*9.81*0.01+0.5*1.205*0.38*1.711274*(T70*T70)+960*4/3*3.14*AJ70)</f>
        <v>1.9289883519862663</v>
      </c>
      <c r="AH70">
        <f>AH69+AG70</f>
        <v>50.7387888405312</v>
      </c>
      <c r="AJ70">
        <f>T71-T70</f>
        <v>8.3333333333333037E-2</v>
      </c>
      <c r="AK70" s="53">
        <f t="shared" si="17"/>
        <v>4.416666666666667</v>
      </c>
      <c r="AL70" s="39">
        <f>0.5*1116.99*(T70*T70)</f>
        <v>10894.530937500002</v>
      </c>
      <c r="AM70" s="39">
        <f t="shared" si="16"/>
        <v>-414.99281249999876</v>
      </c>
      <c r="AN70" s="39">
        <f>SUM($AM$65:$AM$86)+$AN$42</f>
        <v>-146367.921875</v>
      </c>
      <c r="AO70" s="39">
        <f t="shared" si="4"/>
        <v>4.065775606500472E-2</v>
      </c>
      <c r="AP70" s="39">
        <f>SUM($AM$43:$AM$63)</f>
        <v>79130.898437500015</v>
      </c>
      <c r="AQ70" s="39">
        <f t="shared" si="19"/>
        <v>2.1980805115373158E-2</v>
      </c>
      <c r="AR70" s="39">
        <f t="shared" si="20"/>
        <v>-0.41499281249999875</v>
      </c>
      <c r="AS70" s="39"/>
      <c r="AT70" s="51">
        <f>T70*$AS$8*0.38*0.01</f>
        <v>174.50505910500004</v>
      </c>
      <c r="AU70" s="51">
        <f t="shared" si="18"/>
        <v>0.17450505910500005</v>
      </c>
      <c r="AV70" s="51">
        <f t="shared" si="8"/>
        <v>4.8473666308068699E-5</v>
      </c>
      <c r="AW70" s="39">
        <f>AB70*0.7</f>
        <v>1.3224022630042128E-2</v>
      </c>
      <c r="AX70" s="40"/>
      <c r="AY70" s="40">
        <f t="shared" si="2"/>
        <v>0</v>
      </c>
      <c r="AZ70" s="40"/>
      <c r="BA70" s="40"/>
      <c r="BB70" s="40"/>
      <c r="BC70" s="39"/>
      <c r="BD70" s="39">
        <f>T70*2.23694</f>
        <v>9.8798183333333345</v>
      </c>
      <c r="BE70" s="39">
        <f>AO70-$BC$8</f>
        <v>3.953135706638624E-2</v>
      </c>
      <c r="BF70" s="39">
        <f>AQ70-$BC$8</f>
        <v>2.0854406116754681E-2</v>
      </c>
      <c r="BG70" s="52">
        <f t="shared" si="9"/>
        <v>1.8768965505079213E-2</v>
      </c>
      <c r="BH70" s="52">
        <f t="shared" si="10"/>
        <v>1.8768965505079213E-2</v>
      </c>
      <c r="BI70" s="52">
        <f t="shared" si="11"/>
        <v>67568.275818285168</v>
      </c>
      <c r="BJ70" s="52">
        <f t="shared" si="12"/>
        <v>67.568275818285173</v>
      </c>
      <c r="BK70">
        <f t="shared" si="13"/>
        <v>-0.3734935312499989</v>
      </c>
    </row>
    <row r="71" spans="2:63" x14ac:dyDescent="0.25">
      <c r="B71" s="29" t="s">
        <v>47</v>
      </c>
      <c r="C71" s="29">
        <v>63</v>
      </c>
      <c r="D71" s="29">
        <v>63</v>
      </c>
      <c r="E71" s="28">
        <v>16.2</v>
      </c>
      <c r="F71" s="15">
        <f t="shared" si="14"/>
        <v>0.16666666666666682</v>
      </c>
      <c r="G71" s="15">
        <f t="shared" si="15"/>
        <v>0.60000000000000053</v>
      </c>
      <c r="R71">
        <f t="shared" si="0"/>
        <v>0</v>
      </c>
      <c r="S71">
        <f t="shared" si="1"/>
        <v>16.2</v>
      </c>
      <c r="T71">
        <f>$E71/3.6</f>
        <v>4.5</v>
      </c>
      <c r="U71">
        <f>(0.5*960*(T71*T71))</f>
        <v>9720</v>
      </c>
      <c r="V71">
        <f>$U71-$U72</f>
        <v>-1110</v>
      </c>
      <c r="X71">
        <f>W71/1000</f>
        <v>0</v>
      </c>
      <c r="Y71">
        <f>$X$43+X72</f>
        <v>68.009259259259252</v>
      </c>
      <c r="Z71">
        <f>(0.5*960*(F71*F71))</f>
        <v>13.333333333333359</v>
      </c>
      <c r="AA71">
        <f>W71*0.0000002777777777</f>
        <v>0</v>
      </c>
      <c r="AB71">
        <f>AA$43+AA72</f>
        <v>1.8891460900060185E-2</v>
      </c>
      <c r="AD71">
        <f>($AC$65*0.0000002777777777)*-1</f>
        <v>1.4570473246949069E-2</v>
      </c>
      <c r="AE71">
        <f>(($W$18*0.0000002777777777)*-1)+$AD$65</f>
        <v>3.4943415628075916E-2</v>
      </c>
      <c r="AG71">
        <f>(T71/1000)*(960*9.81*0.01+0.5*1.205*0.38*1.711274*(T71*T71)+960*4/3*3.14*AJ71)</f>
        <v>4.9810944271120876</v>
      </c>
      <c r="AH71">
        <f>AH70+AG71</f>
        <v>55.71988326764329</v>
      </c>
      <c r="AJ71">
        <f>T72-T71</f>
        <v>0.25</v>
      </c>
      <c r="AK71" s="53">
        <f t="shared" si="17"/>
        <v>4.5</v>
      </c>
      <c r="AL71" s="39">
        <f>0.5*1116.99*(T71*T71)</f>
        <v>11309.52375</v>
      </c>
      <c r="AM71" s="39">
        <f t="shared" si="16"/>
        <v>-1291.5196875000001</v>
      </c>
      <c r="AN71" s="39">
        <f>SUM($AM$65:$AM$86)+$AN$42</f>
        <v>-146367.921875</v>
      </c>
      <c r="AO71" s="39">
        <f t="shared" si="4"/>
        <v>4.065775606500472E-2</v>
      </c>
      <c r="AP71" s="39">
        <f>SUM($AM$43:$AM$63)</f>
        <v>79130.898437500015</v>
      </c>
      <c r="AQ71" s="39">
        <f t="shared" si="19"/>
        <v>2.1980805115373158E-2</v>
      </c>
      <c r="AR71" s="39">
        <f t="shared" si="20"/>
        <v>-1.2915196875000001</v>
      </c>
      <c r="AS71" s="39"/>
      <c r="AT71" s="51">
        <f>T71*$AS$8*0.38*0.01</f>
        <v>177.79760739000002</v>
      </c>
      <c r="AU71" s="51">
        <f t="shared" si="18"/>
        <v>0.17779760739000003</v>
      </c>
      <c r="AV71" s="51">
        <f t="shared" si="8"/>
        <v>4.9388263785579428E-5</v>
      </c>
      <c r="AW71" s="39">
        <f>AB71*0.7</f>
        <v>1.3224022630042128E-2</v>
      </c>
      <c r="AX71" s="40"/>
      <c r="AY71" s="40">
        <f t="shared" si="2"/>
        <v>0</v>
      </c>
      <c r="AZ71" s="40"/>
      <c r="BA71" s="40"/>
      <c r="BB71" s="40"/>
      <c r="BC71" s="39"/>
      <c r="BD71" s="39">
        <f>T71*2.23694</f>
        <v>10.066230000000001</v>
      </c>
      <c r="BE71" s="39">
        <f>AO71-$BC$8</f>
        <v>3.953135706638624E-2</v>
      </c>
      <c r="BF71" s="39">
        <f>AQ71-$BC$8</f>
        <v>2.0854406116754681E-2</v>
      </c>
      <c r="BG71" s="52">
        <f t="shared" si="9"/>
        <v>1.8768965505079213E-2</v>
      </c>
      <c r="BH71" s="52">
        <f t="shared" si="10"/>
        <v>1.8768965505079213E-2</v>
      </c>
      <c r="BI71" s="52">
        <f t="shared" si="11"/>
        <v>67568.275818285168</v>
      </c>
      <c r="BJ71" s="52">
        <f t="shared" si="12"/>
        <v>67.568275818285173</v>
      </c>
      <c r="BK71">
        <f t="shared" si="13"/>
        <v>-1.1623677187500001</v>
      </c>
    </row>
    <row r="72" spans="2:63" x14ac:dyDescent="0.25">
      <c r="B72" s="29" t="s">
        <v>47</v>
      </c>
      <c r="C72" s="29">
        <v>64</v>
      </c>
      <c r="D72" s="29">
        <v>64</v>
      </c>
      <c r="E72" s="28">
        <v>17.100000000000001</v>
      </c>
      <c r="F72" s="15">
        <f t="shared" si="14"/>
        <v>0.2222222222222224</v>
      </c>
      <c r="G72" s="15">
        <f t="shared" si="15"/>
        <v>0.80000000000000071</v>
      </c>
      <c r="R72">
        <f t="shared" ref="R72:R135" si="21">IF(E72&lt;1,1,0)</f>
        <v>0</v>
      </c>
      <c r="S72">
        <f t="shared" ref="S72:S135" si="22">IF(R72=1,"",E72)</f>
        <v>17.100000000000001</v>
      </c>
      <c r="T72">
        <f>$E72/3.6</f>
        <v>4.75</v>
      </c>
      <c r="U72">
        <f>(0.5*960*(T72*T72))</f>
        <v>10830</v>
      </c>
      <c r="V72">
        <f>$U72-$U73</f>
        <v>-904.81481481481569</v>
      </c>
      <c r="X72">
        <f>W72/1000</f>
        <v>0</v>
      </c>
      <c r="Y72">
        <f>$X$43+X73</f>
        <v>68.009259259259252</v>
      </c>
      <c r="Z72">
        <f>(0.5*960*(F72*F72))</f>
        <v>23.703703703703741</v>
      </c>
      <c r="AA72">
        <f>W72*0.0000002777777777</f>
        <v>0</v>
      </c>
      <c r="AB72">
        <f>AA$43+AA73</f>
        <v>1.8891460900060185E-2</v>
      </c>
      <c r="AD72">
        <f>($AC$65*0.0000002777777777)*-1</f>
        <v>1.4570473246949069E-2</v>
      </c>
      <c r="AE72">
        <f>(($W$18*0.0000002777777777)*-1)+$AD$65</f>
        <v>3.4943415628075916E-2</v>
      </c>
      <c r="AG72">
        <f>(T72/1000)*(960*9.81*0.01+0.5*1.205*0.38*1.711274*(T72*T72)+960*4/3*3.14*AJ72)</f>
        <v>4.2015033092527148</v>
      </c>
      <c r="AH72">
        <f>AH71+AG72</f>
        <v>59.921386576896005</v>
      </c>
      <c r="AJ72">
        <f>T73-T72</f>
        <v>0.19444444444444464</v>
      </c>
      <c r="AK72" s="53">
        <f t="shared" si="17"/>
        <v>4.75</v>
      </c>
      <c r="AL72" s="39">
        <f>0.5*1116.99*(T72*T72)</f>
        <v>12601.0434375</v>
      </c>
      <c r="AM72" s="39">
        <f t="shared" si="16"/>
        <v>-1052.7803125000009</v>
      </c>
      <c r="AN72" s="39">
        <f>SUM($AM$65:$AM$86)+$AN$42</f>
        <v>-146367.921875</v>
      </c>
      <c r="AO72" s="39">
        <f t="shared" si="4"/>
        <v>4.065775606500472E-2</v>
      </c>
      <c r="AP72" s="39">
        <f>SUM($AM$43:$AM$63)</f>
        <v>79130.898437500015</v>
      </c>
      <c r="AQ72" s="39">
        <f t="shared" si="19"/>
        <v>2.1980805115373158E-2</v>
      </c>
      <c r="AR72" s="39">
        <f t="shared" si="20"/>
        <v>-1.052780312500001</v>
      </c>
      <c r="AS72" s="39"/>
      <c r="AT72" s="51">
        <f>T72*$AS$8*0.38*0.01</f>
        <v>187.67525224500005</v>
      </c>
      <c r="AU72" s="51">
        <f t="shared" si="18"/>
        <v>0.18767525224500006</v>
      </c>
      <c r="AV72" s="51">
        <f t="shared" si="8"/>
        <v>5.2132056218111622E-5</v>
      </c>
      <c r="AW72" s="39">
        <f>AB72*0.7</f>
        <v>1.3224022630042128E-2</v>
      </c>
      <c r="AX72" s="40"/>
      <c r="AY72" s="40">
        <f t="shared" ref="AY72:AY135" si="23">AX72/1000</f>
        <v>0</v>
      </c>
      <c r="AZ72" s="40"/>
      <c r="BA72" s="40"/>
      <c r="BB72" s="40"/>
      <c r="BC72" s="39"/>
      <c r="BD72" s="39">
        <f>T72*2.23694</f>
        <v>10.625465</v>
      </c>
      <c r="BE72" s="39">
        <f>AO72-$BC$8</f>
        <v>3.953135706638624E-2</v>
      </c>
      <c r="BF72" s="39">
        <f>AQ72-$BC$8</f>
        <v>2.0854406116754681E-2</v>
      </c>
      <c r="BG72" s="52">
        <f t="shared" si="9"/>
        <v>1.8768965505079213E-2</v>
      </c>
      <c r="BH72" s="52">
        <f t="shared" si="10"/>
        <v>1.8768965505079213E-2</v>
      </c>
      <c r="BI72" s="52">
        <f t="shared" si="11"/>
        <v>67568.275818285168</v>
      </c>
      <c r="BJ72" s="52">
        <f t="shared" si="12"/>
        <v>67.568275818285173</v>
      </c>
      <c r="BK72">
        <f t="shared" si="13"/>
        <v>-0.94750228125000091</v>
      </c>
    </row>
    <row r="73" spans="2:63" x14ac:dyDescent="0.25">
      <c r="B73" s="29" t="s">
        <v>47</v>
      </c>
      <c r="C73" s="29">
        <v>65</v>
      </c>
      <c r="D73" s="29">
        <v>65</v>
      </c>
      <c r="E73" s="28">
        <v>17.8</v>
      </c>
      <c r="F73" s="15">
        <f t="shared" si="14"/>
        <v>0.1388888888888889</v>
      </c>
      <c r="G73" s="15">
        <f t="shared" si="15"/>
        <v>0.5</v>
      </c>
      <c r="R73">
        <f t="shared" si="21"/>
        <v>0</v>
      </c>
      <c r="S73">
        <f t="shared" si="22"/>
        <v>17.8</v>
      </c>
      <c r="T73">
        <f>$E73/3.6</f>
        <v>4.9444444444444446</v>
      </c>
      <c r="U73">
        <f>(0.5*960*(T73*T73))</f>
        <v>11734.814814814816</v>
      </c>
      <c r="V73">
        <f>$U73-$U74</f>
        <v>-398.88888888888687</v>
      </c>
      <c r="X73">
        <f>W73/1000</f>
        <v>0</v>
      </c>
      <c r="Y73">
        <f>$X$43+X74</f>
        <v>68.009259259259252</v>
      </c>
      <c r="Z73">
        <f>(0.5*960*(F73*F73))</f>
        <v>9.2592592592592595</v>
      </c>
      <c r="AA73">
        <f>W73*0.0000002777777777</f>
        <v>0</v>
      </c>
      <c r="AB73">
        <f>AA$43+AA74</f>
        <v>1.8891460900060185E-2</v>
      </c>
      <c r="AD73">
        <f>($AC$65*0.0000002777777777)*-1</f>
        <v>1.4570473246949069E-2</v>
      </c>
      <c r="AE73">
        <f>(($W$18*0.0000002777777777)*-1)+$AD$65</f>
        <v>3.4943415628075916E-2</v>
      </c>
      <c r="AG73">
        <f>(T73/1000)*(960*9.81*0.01+0.5*1.205*0.38*1.711274*(T73*T73)+960*4/3*3.14*AJ73)</f>
        <v>2.1690673694855649</v>
      </c>
      <c r="AH73">
        <f>AH72+AG73</f>
        <v>62.090453946381572</v>
      </c>
      <c r="AJ73">
        <f>T74-T73</f>
        <v>8.3333333333333037E-2</v>
      </c>
      <c r="AK73" s="53">
        <f t="shared" si="17"/>
        <v>4.9444444444444446</v>
      </c>
      <c r="AL73" s="39">
        <f>0.5*1116.99*(T73*T73)</f>
        <v>13653.823750000001</v>
      </c>
      <c r="AM73" s="39">
        <f t="shared" si="16"/>
        <v>-464.11968749999687</v>
      </c>
      <c r="AN73" s="39">
        <f>SUM($AM$65:$AM$86)+$AN$42</f>
        <v>-146367.921875</v>
      </c>
      <c r="AO73" s="39">
        <f t="shared" ref="AO73:AO136" si="24">(AN73*0.0000002777777777)*-1</f>
        <v>4.065775606500472E-2</v>
      </c>
      <c r="AP73" s="39">
        <f>SUM($AM$43:$AM$63)</f>
        <v>79130.898437500015</v>
      </c>
      <c r="AQ73" s="39">
        <f t="shared" ref="AQ73:AQ136" si="25">AP73*0.0000002777777777</f>
        <v>2.1980805115373158E-2</v>
      </c>
      <c r="AR73" s="39">
        <f t="shared" si="20"/>
        <v>-0.46411968749999688</v>
      </c>
      <c r="AS73" s="39"/>
      <c r="AT73" s="51">
        <f>T73*$AS$8*0.38*0.01</f>
        <v>195.35786491000002</v>
      </c>
      <c r="AU73" s="51">
        <f t="shared" si="18"/>
        <v>0.19535786491000001</v>
      </c>
      <c r="AV73" s="51">
        <f t="shared" ref="AV73:AV136" si="26">0.000000277778*AT73</f>
        <v>5.4266116998969979E-5</v>
      </c>
      <c r="AW73" s="39">
        <f>AB73*0.7</f>
        <v>1.3224022630042128E-2</v>
      </c>
      <c r="AX73" s="40"/>
      <c r="AY73" s="40">
        <f t="shared" si="23"/>
        <v>0</v>
      </c>
      <c r="AZ73" s="40"/>
      <c r="BA73" s="40"/>
      <c r="BB73" s="40"/>
      <c r="BC73" s="39"/>
      <c r="BD73" s="39">
        <f>T73*2.23694</f>
        <v>11.060425555555558</v>
      </c>
      <c r="BE73" s="39">
        <f>AO73-$BC$8</f>
        <v>3.953135706638624E-2</v>
      </c>
      <c r="BF73" s="39">
        <f>AQ73-$BC$8</f>
        <v>2.0854406116754681E-2</v>
      </c>
      <c r="BG73" s="52">
        <f t="shared" ref="BG73:BG136" si="27">BF73*0.9</f>
        <v>1.8768965505079213E-2</v>
      </c>
      <c r="BH73" s="52">
        <f t="shared" ref="BH73:BH136" si="28">BF73*0.9</f>
        <v>1.8768965505079213E-2</v>
      </c>
      <c r="BI73" s="52">
        <f t="shared" ref="BI73:BI136" si="29">BH73*3600000</f>
        <v>67568.275818285168</v>
      </c>
      <c r="BJ73" s="52">
        <f t="shared" ref="BJ73:BJ136" si="30">BI73/1000</f>
        <v>67.568275818285173</v>
      </c>
      <c r="BK73">
        <f t="shared" ref="BK73:BK136" si="31">(AM73*0.9)/1000</f>
        <v>-0.41770771874999718</v>
      </c>
    </row>
    <row r="74" spans="2:63" x14ac:dyDescent="0.25">
      <c r="B74" s="29" t="s">
        <v>47</v>
      </c>
      <c r="C74" s="29">
        <v>66</v>
      </c>
      <c r="D74" s="29">
        <v>66</v>
      </c>
      <c r="E74" s="28">
        <v>18.100000000000001</v>
      </c>
      <c r="F74" s="15">
        <f t="shared" ref="F74:F137" si="32">($E75-$E73)/2/3.6</f>
        <v>8.3333333333333037E-2</v>
      </c>
      <c r="G74" s="15">
        <f t="shared" ref="G74:G137" si="33">($E75-$E73)/2</f>
        <v>0.29999999999999893</v>
      </c>
      <c r="R74">
        <f t="shared" si="21"/>
        <v>0</v>
      </c>
      <c r="S74">
        <f t="shared" si="22"/>
        <v>18.100000000000001</v>
      </c>
      <c r="T74">
        <f>$E74/3.6</f>
        <v>5.0277777777777777</v>
      </c>
      <c r="U74">
        <f>(0.5*960*(T74*T74))</f>
        <v>12133.703703703703</v>
      </c>
      <c r="V74">
        <f>$U74-$U75</f>
        <v>-405.55555555555475</v>
      </c>
      <c r="X74">
        <f>W74/1000</f>
        <v>0</v>
      </c>
      <c r="Y74">
        <f>$X$43+X75</f>
        <v>68.009259259259252</v>
      </c>
      <c r="Z74">
        <f>(0.5*960*(F74*F74))</f>
        <v>3.3333333333333099</v>
      </c>
      <c r="AA74">
        <f>W74*0.0000002777777777</f>
        <v>0</v>
      </c>
      <c r="AB74">
        <f>AA$43+AA75</f>
        <v>1.8891460900060185E-2</v>
      </c>
      <c r="AD74">
        <f>($AC$65*0.0000002777777777)*-1</f>
        <v>1.4570473246949069E-2</v>
      </c>
      <c r="AE74">
        <f>(($W$18*0.0000002777777777)*-1)+$AD$65</f>
        <v>3.4943415628075916E-2</v>
      </c>
      <c r="AG74">
        <f>(T74/1000)*(960*9.81*0.01+0.5*1.205*0.38*1.711274*(T74*T74)+960*4/3*3.14*AJ74)</f>
        <v>2.2072616782799108</v>
      </c>
      <c r="AH74">
        <f>AH73+AG74</f>
        <v>64.297715624661478</v>
      </c>
      <c r="AJ74">
        <f>T75-T74</f>
        <v>8.3333333333333037E-2</v>
      </c>
      <c r="AK74" s="53">
        <f t="shared" si="17"/>
        <v>5.0277777777777777</v>
      </c>
      <c r="AL74" s="39">
        <f>0.5*1116.99*(T74*T74)</f>
        <v>14117.943437499998</v>
      </c>
      <c r="AM74" s="39">
        <f t="shared" si="16"/>
        <v>-471.87656249999964</v>
      </c>
      <c r="AN74" s="39">
        <f>SUM($AM$65:$AM$86)+$AN$42</f>
        <v>-146367.921875</v>
      </c>
      <c r="AO74" s="39">
        <f t="shared" si="24"/>
        <v>4.065775606500472E-2</v>
      </c>
      <c r="AP74" s="39">
        <f>SUM($AM$43:$AM$63)</f>
        <v>79130.898437500015</v>
      </c>
      <c r="AQ74" s="39">
        <f t="shared" si="25"/>
        <v>2.1980805115373158E-2</v>
      </c>
      <c r="AR74" s="39">
        <f t="shared" si="20"/>
        <v>-0.47187656249999965</v>
      </c>
      <c r="AS74" s="39"/>
      <c r="AT74" s="51">
        <f>T74*$AS$8*0.38*0.01</f>
        <v>198.650413195</v>
      </c>
      <c r="AU74" s="51">
        <f t="shared" si="18"/>
        <v>0.19865041319499999</v>
      </c>
      <c r="AV74" s="51">
        <f t="shared" si="26"/>
        <v>5.5180714476480709E-5</v>
      </c>
      <c r="AW74" s="39">
        <f>AB74*0.7</f>
        <v>1.3224022630042128E-2</v>
      </c>
      <c r="AX74" s="40"/>
      <c r="AY74" s="40">
        <f t="shared" si="23"/>
        <v>0</v>
      </c>
      <c r="AZ74" s="40"/>
      <c r="BA74" s="40"/>
      <c r="BB74" s="40"/>
      <c r="BC74" s="39"/>
      <c r="BD74" s="39">
        <f>T74*2.23694</f>
        <v>11.246837222222222</v>
      </c>
      <c r="BE74" s="39">
        <f>AO74-$BC$8</f>
        <v>3.953135706638624E-2</v>
      </c>
      <c r="BF74" s="39">
        <f>AQ74-$BC$8</f>
        <v>2.0854406116754681E-2</v>
      </c>
      <c r="BG74" s="52">
        <f t="shared" si="27"/>
        <v>1.8768965505079213E-2</v>
      </c>
      <c r="BH74" s="52">
        <f t="shared" si="28"/>
        <v>1.8768965505079213E-2</v>
      </c>
      <c r="BI74" s="52">
        <f t="shared" si="29"/>
        <v>67568.275818285168</v>
      </c>
      <c r="BJ74" s="52">
        <f t="shared" si="30"/>
        <v>67.568275818285173</v>
      </c>
      <c r="BK74">
        <f t="shared" si="31"/>
        <v>-0.42468890624999966</v>
      </c>
    </row>
    <row r="75" spans="2:63" x14ac:dyDescent="0.25">
      <c r="B75" s="29" t="s">
        <v>47</v>
      </c>
      <c r="C75" s="29">
        <v>67</v>
      </c>
      <c r="D75" s="29">
        <v>67</v>
      </c>
      <c r="E75" s="28">
        <v>18.399999999999999</v>
      </c>
      <c r="F75" s="15">
        <f t="shared" si="32"/>
        <v>0.30555555555555547</v>
      </c>
      <c r="G75" s="15">
        <f t="shared" si="33"/>
        <v>1.0999999999999996</v>
      </c>
      <c r="R75">
        <f t="shared" si="21"/>
        <v>0</v>
      </c>
      <c r="S75">
        <f t="shared" si="22"/>
        <v>18.399999999999999</v>
      </c>
      <c r="T75">
        <f>$E75/3.6</f>
        <v>5.1111111111111107</v>
      </c>
      <c r="U75">
        <f>(0.5*960*(T75*T75))</f>
        <v>12539.259259259257</v>
      </c>
      <c r="V75">
        <f>$U75-$U76</f>
        <v>-2723.3333333333376</v>
      </c>
      <c r="X75">
        <f>W75/1000</f>
        <v>0</v>
      </c>
      <c r="Y75">
        <f>$X$43+X76</f>
        <v>68.009259259259252</v>
      </c>
      <c r="Z75">
        <f>(0.5*960*(F75*F75))</f>
        <v>44.814814814814788</v>
      </c>
      <c r="AA75">
        <f>W75*0.0000002777777777</f>
        <v>0</v>
      </c>
      <c r="AB75">
        <f>AA$43+AA76</f>
        <v>1.8891460900060185E-2</v>
      </c>
      <c r="AD75">
        <f>($AC$65*0.0000002777777777)*-1</f>
        <v>1.4570473246949069E-2</v>
      </c>
      <c r="AE75">
        <f>(($W$18*0.0000002777777777)*-1)+$AD$65</f>
        <v>3.4943415628075916E-2</v>
      </c>
      <c r="AG75">
        <f>(T75/1000)*(960*9.81*0.01+0.5*1.205*0.38*1.711274*(T75*T75)+960*4/3*3.14*AJ75)</f>
        <v>11.375572632647961</v>
      </c>
      <c r="AH75">
        <f>AH74+AG75</f>
        <v>75.673288257309437</v>
      </c>
      <c r="AJ75">
        <f>T76-T75</f>
        <v>0.52777777777777857</v>
      </c>
      <c r="AK75" s="53">
        <f t="shared" si="17"/>
        <v>5.1111111111111107</v>
      </c>
      <c r="AL75" s="39">
        <f>0.5*1116.99*(T75*T75)</f>
        <v>14589.819999999998</v>
      </c>
      <c r="AM75" s="39">
        <f t="shared" si="16"/>
        <v>-3168.6834375000053</v>
      </c>
      <c r="AN75" s="39">
        <f>SUM($AM$65:$AM$86)+$AN$42</f>
        <v>-146367.921875</v>
      </c>
      <c r="AO75" s="39">
        <f t="shared" si="24"/>
        <v>4.065775606500472E-2</v>
      </c>
      <c r="AP75" s="39">
        <f>SUM($AM$43:$AM$63)</f>
        <v>79130.898437500015</v>
      </c>
      <c r="AQ75" s="39">
        <f t="shared" si="25"/>
        <v>2.1980805115373158E-2</v>
      </c>
      <c r="AR75" s="39">
        <f t="shared" si="20"/>
        <v>-3.1686834375000053</v>
      </c>
      <c r="AS75" s="39"/>
      <c r="AT75" s="51">
        <f>T75*$AS$8*0.38*0.01</f>
        <v>201.94296148000001</v>
      </c>
      <c r="AU75" s="51">
        <f t="shared" si="18"/>
        <v>0.20194296148000002</v>
      </c>
      <c r="AV75" s="51">
        <f t="shared" si="26"/>
        <v>5.6095311953991438E-5</v>
      </c>
      <c r="AW75" s="39">
        <f>AB75*0.7</f>
        <v>1.3224022630042128E-2</v>
      </c>
      <c r="AX75" s="40"/>
      <c r="AY75" s="40">
        <f t="shared" si="23"/>
        <v>0</v>
      </c>
      <c r="AZ75" s="40"/>
      <c r="BA75" s="40"/>
      <c r="BB75" s="40"/>
      <c r="BC75" s="39"/>
      <c r="BD75" s="39">
        <f>T75*2.23694</f>
        <v>11.433248888888889</v>
      </c>
      <c r="BE75" s="39">
        <f>AO75-$BC$8</f>
        <v>3.953135706638624E-2</v>
      </c>
      <c r="BF75" s="39">
        <f>AQ75-$BC$8</f>
        <v>2.0854406116754681E-2</v>
      </c>
      <c r="BG75" s="52">
        <f t="shared" si="27"/>
        <v>1.8768965505079213E-2</v>
      </c>
      <c r="BH75" s="52">
        <f t="shared" si="28"/>
        <v>1.8768965505079213E-2</v>
      </c>
      <c r="BI75" s="52">
        <f t="shared" si="29"/>
        <v>67568.275818285168</v>
      </c>
      <c r="BJ75" s="52">
        <f t="shared" si="30"/>
        <v>67.568275818285173</v>
      </c>
      <c r="BK75">
        <f t="shared" si="31"/>
        <v>-2.8518150937500049</v>
      </c>
    </row>
    <row r="76" spans="2:63" x14ac:dyDescent="0.25">
      <c r="B76" s="29" t="s">
        <v>47</v>
      </c>
      <c r="C76" s="29">
        <v>68</v>
      </c>
      <c r="D76" s="29">
        <v>68</v>
      </c>
      <c r="E76" s="28">
        <v>20.3</v>
      </c>
      <c r="F76" s="15">
        <f t="shared" si="32"/>
        <v>0.66666666666666674</v>
      </c>
      <c r="G76" s="15">
        <f t="shared" si="33"/>
        <v>2.4000000000000004</v>
      </c>
      <c r="R76">
        <f t="shared" si="21"/>
        <v>0</v>
      </c>
      <c r="S76">
        <f t="shared" si="22"/>
        <v>20.3</v>
      </c>
      <c r="T76">
        <f>$E76/3.6</f>
        <v>5.6388888888888893</v>
      </c>
      <c r="U76">
        <f>(0.5*960*(T76*T76))</f>
        <v>15262.592592592595</v>
      </c>
      <c r="V76">
        <f>$U76-$U77</f>
        <v>-4672.2222222222154</v>
      </c>
      <c r="X76">
        <f>W76/1000</f>
        <v>0</v>
      </c>
      <c r="Y76">
        <f>$X$43+X77</f>
        <v>68.009259259259252</v>
      </c>
      <c r="Z76">
        <f>(0.5*960*(F76*F76))</f>
        <v>213.33333333333337</v>
      </c>
      <c r="AA76">
        <f>W76*0.0000002777777777</f>
        <v>0</v>
      </c>
      <c r="AB76">
        <f>AA$43+AA77</f>
        <v>1.8891460900060185E-2</v>
      </c>
      <c r="AD76">
        <f>($AC$65*0.0000002777777777)*-1</f>
        <v>1.4570473246949069E-2</v>
      </c>
      <c r="AE76">
        <f>(($W$18*0.0000002777777777)*-1)+$AD$65</f>
        <v>3.4943415628075916E-2</v>
      </c>
      <c r="AG76">
        <f>(T76/1000)*(960*9.81*0.01+0.5*1.205*0.38*1.711274*(T76*T76)+960*4/3*3.14*AJ76)</f>
        <v>18.858265008785761</v>
      </c>
      <c r="AH76">
        <f>AH75+AG76</f>
        <v>94.531553266095202</v>
      </c>
      <c r="AJ76">
        <f>T77-T76</f>
        <v>0.80555555555555447</v>
      </c>
      <c r="AK76" s="53">
        <f t="shared" si="17"/>
        <v>5.6388888888888893</v>
      </c>
      <c r="AL76" s="39">
        <f>0.5*1116.99*(T76*T76)</f>
        <v>17758.503437500003</v>
      </c>
      <c r="AM76" s="39">
        <f t="shared" si="16"/>
        <v>-5436.276562499992</v>
      </c>
      <c r="AN76" s="39">
        <f>SUM($AM$65:$AM$86)+$AN$42</f>
        <v>-146367.921875</v>
      </c>
      <c r="AO76" s="39">
        <f t="shared" si="24"/>
        <v>4.065775606500472E-2</v>
      </c>
      <c r="AP76" s="39">
        <f>SUM($AM$43:$AM$63)</f>
        <v>79130.898437500015</v>
      </c>
      <c r="AQ76" s="39">
        <f t="shared" si="25"/>
        <v>2.1980805115373158E-2</v>
      </c>
      <c r="AR76" s="39">
        <f t="shared" si="20"/>
        <v>-5.4362765624999918</v>
      </c>
      <c r="AS76" s="39"/>
      <c r="AT76" s="51">
        <f>T76*$AS$8*0.38*0.01</f>
        <v>222.79576728500007</v>
      </c>
      <c r="AU76" s="51">
        <f t="shared" si="18"/>
        <v>0.22279576728500006</v>
      </c>
      <c r="AV76" s="51">
        <f t="shared" si="26"/>
        <v>6.1887762644892753E-5</v>
      </c>
      <c r="AW76" s="39">
        <f>AB76*0.7</f>
        <v>1.3224022630042128E-2</v>
      </c>
      <c r="AX76" s="40"/>
      <c r="AY76" s="40">
        <f t="shared" si="23"/>
        <v>0</v>
      </c>
      <c r="AZ76" s="40"/>
      <c r="BA76" s="40"/>
      <c r="BB76" s="40"/>
      <c r="BC76" s="39"/>
      <c r="BD76" s="39">
        <f>T76*2.23694</f>
        <v>12.613856111111113</v>
      </c>
      <c r="BE76" s="39">
        <f>AO76-$BC$8</f>
        <v>3.953135706638624E-2</v>
      </c>
      <c r="BF76" s="39">
        <f>AQ76-$BC$8</f>
        <v>2.0854406116754681E-2</v>
      </c>
      <c r="BG76" s="52">
        <f t="shared" si="27"/>
        <v>1.8768965505079213E-2</v>
      </c>
      <c r="BH76" s="52">
        <f t="shared" si="28"/>
        <v>1.8768965505079213E-2</v>
      </c>
      <c r="BI76" s="52">
        <f t="shared" si="29"/>
        <v>67568.275818285168</v>
      </c>
      <c r="BJ76" s="52">
        <f t="shared" si="30"/>
        <v>67.568275818285173</v>
      </c>
      <c r="BK76">
        <f t="shared" si="31"/>
        <v>-4.8926489062499936</v>
      </c>
    </row>
    <row r="77" spans="2:63" x14ac:dyDescent="0.25">
      <c r="B77" s="29" t="s">
        <v>47</v>
      </c>
      <c r="C77" s="29">
        <v>69</v>
      </c>
      <c r="D77" s="29">
        <v>69</v>
      </c>
      <c r="E77" s="28">
        <v>23.2</v>
      </c>
      <c r="F77" s="15">
        <f t="shared" si="32"/>
        <v>0.86111111111111094</v>
      </c>
      <c r="G77" s="15">
        <f t="shared" si="33"/>
        <v>3.0999999999999996</v>
      </c>
      <c r="R77">
        <f t="shared" si="21"/>
        <v>0</v>
      </c>
      <c r="S77">
        <f t="shared" si="22"/>
        <v>23.2</v>
      </c>
      <c r="T77">
        <f>$E77/3.6</f>
        <v>6.4444444444444438</v>
      </c>
      <c r="U77">
        <f>(0.5*960*(T77*T77))</f>
        <v>19934.81481481481</v>
      </c>
      <c r="V77">
        <f>$U77-$U78</f>
        <v>-6074.4444444444453</v>
      </c>
      <c r="X77">
        <f>W77/1000</f>
        <v>0</v>
      </c>
      <c r="Y77">
        <f>$X$43+X78</f>
        <v>68.009259259259252</v>
      </c>
      <c r="Z77">
        <f>(0.5*960*(F77*F77))</f>
        <v>355.92592592592575</v>
      </c>
      <c r="AA77">
        <f>W77*0.0000002777777777</f>
        <v>0</v>
      </c>
      <c r="AB77">
        <f>AA$43+AA78</f>
        <v>1.8891460900060185E-2</v>
      </c>
      <c r="AD77">
        <f>($AC$65*0.0000002777777777)*-1</f>
        <v>1.4570473246949069E-2</v>
      </c>
      <c r="AE77">
        <f>(($W$18*0.0000002777777777)*-1)+$AD$65</f>
        <v>3.4943415628075916E-2</v>
      </c>
      <c r="AG77">
        <f>(T77/1000)*(960*9.81*0.01+0.5*1.205*0.38*1.711274*(T77*T77)+960*4/3*3.14*AJ77)</f>
        <v>24.454825493444339</v>
      </c>
      <c r="AH77">
        <f>AH76+AG77</f>
        <v>118.98637875953955</v>
      </c>
      <c r="AJ77">
        <f>T78-T77</f>
        <v>0.91666666666666696</v>
      </c>
      <c r="AK77" s="53">
        <f t="shared" si="17"/>
        <v>6.4444444444444438</v>
      </c>
      <c r="AL77" s="39">
        <f>0.5*1116.99*(T77*T77)</f>
        <v>23194.779999999995</v>
      </c>
      <c r="AM77" s="39">
        <f t="shared" si="16"/>
        <v>-7067.8059375000012</v>
      </c>
      <c r="AN77" s="39">
        <f>SUM($AM$65:$AM$86)+$AN$42</f>
        <v>-146367.921875</v>
      </c>
      <c r="AO77" s="39">
        <f t="shared" si="24"/>
        <v>4.065775606500472E-2</v>
      </c>
      <c r="AP77" s="39">
        <f>SUM($AM$43:$AM$63)</f>
        <v>79130.898437500015</v>
      </c>
      <c r="AQ77" s="39">
        <f t="shared" si="25"/>
        <v>2.1980805115373158E-2</v>
      </c>
      <c r="AR77" s="39">
        <f t="shared" si="20"/>
        <v>-7.0678059375000011</v>
      </c>
      <c r="AS77" s="39"/>
      <c r="AT77" s="51">
        <f>T77*$AS$8*0.38*0.01</f>
        <v>254.62373404000002</v>
      </c>
      <c r="AU77" s="51">
        <f t="shared" si="18"/>
        <v>0.25462373403999999</v>
      </c>
      <c r="AV77" s="51">
        <f t="shared" si="26"/>
        <v>7.0728871594163126E-5</v>
      </c>
      <c r="AW77" s="39">
        <f>AB77*0.7</f>
        <v>1.3224022630042128E-2</v>
      </c>
      <c r="AX77" s="40"/>
      <c r="AY77" s="40">
        <f t="shared" si="23"/>
        <v>0</v>
      </c>
      <c r="AZ77" s="40"/>
      <c r="BA77" s="40"/>
      <c r="BB77" s="40"/>
      <c r="BC77" s="39"/>
      <c r="BD77" s="39">
        <f>T77*2.23694</f>
        <v>14.415835555555555</v>
      </c>
      <c r="BE77" s="39">
        <f>AO77-$BC$8</f>
        <v>3.953135706638624E-2</v>
      </c>
      <c r="BF77" s="39">
        <f>AQ77-$BC$8</f>
        <v>2.0854406116754681E-2</v>
      </c>
      <c r="BG77" s="52">
        <f t="shared" si="27"/>
        <v>1.8768965505079213E-2</v>
      </c>
      <c r="BH77" s="52">
        <f t="shared" si="28"/>
        <v>1.8768965505079213E-2</v>
      </c>
      <c r="BI77" s="52">
        <f t="shared" si="29"/>
        <v>67568.275818285168</v>
      </c>
      <c r="BJ77" s="52">
        <f t="shared" si="30"/>
        <v>67.568275818285173</v>
      </c>
      <c r="BK77">
        <f t="shared" si="31"/>
        <v>-6.3610253437500015</v>
      </c>
    </row>
    <row r="78" spans="2:63" x14ac:dyDescent="0.25">
      <c r="B78" s="29" t="s">
        <v>47</v>
      </c>
      <c r="C78" s="29">
        <v>70</v>
      </c>
      <c r="D78" s="29">
        <v>70</v>
      </c>
      <c r="E78" s="28">
        <v>26.5</v>
      </c>
      <c r="F78" s="15">
        <f t="shared" si="32"/>
        <v>0.91666666666666685</v>
      </c>
      <c r="G78" s="15">
        <f t="shared" si="33"/>
        <v>3.3000000000000007</v>
      </c>
      <c r="R78">
        <f t="shared" si="21"/>
        <v>0</v>
      </c>
      <c r="S78">
        <f t="shared" si="22"/>
        <v>26.5</v>
      </c>
      <c r="T78">
        <f>$E78/3.6</f>
        <v>7.3611111111111107</v>
      </c>
      <c r="U78">
        <f>(0.5*960*(T78*T78))</f>
        <v>26009.259259259255</v>
      </c>
      <c r="V78">
        <f>$U78-$U79</f>
        <v>-6881.111111111124</v>
      </c>
      <c r="X78">
        <f>W78/1000</f>
        <v>0</v>
      </c>
      <c r="Y78">
        <f>$X$43+X79</f>
        <v>68.009259259259252</v>
      </c>
      <c r="Z78">
        <f>(0.5*960*(F78*F78))</f>
        <v>403.33333333333348</v>
      </c>
      <c r="AA78">
        <f>W78*0.0000002777777777</f>
        <v>0</v>
      </c>
      <c r="AB78">
        <f>AA$43+AA79</f>
        <v>1.8891460900060185E-2</v>
      </c>
      <c r="AD78">
        <f>($AC$65*0.0000002777777777)*-1</f>
        <v>1.4570473246949069E-2</v>
      </c>
      <c r="AE78">
        <f>(($W$18*0.0000002777777777)*-1)+$AD$65</f>
        <v>3.4943415628075916E-2</v>
      </c>
      <c r="AG78">
        <f>(T78/1000)*(960*9.81*0.01+0.5*1.205*0.38*1.711274*(T78*T78)+960*4/3*3.14*AJ78)</f>
        <v>27.969811588413844</v>
      </c>
      <c r="AH78">
        <f>AH77+AG78</f>
        <v>146.9561903479534</v>
      </c>
      <c r="AJ78">
        <f>T79-T78</f>
        <v>0.91666666666666785</v>
      </c>
      <c r="AK78" s="53">
        <f t="shared" si="17"/>
        <v>7.3611111111111107</v>
      </c>
      <c r="AL78" s="39">
        <f>0.5*1116.99*(T78*T78)</f>
        <v>30262.585937499996</v>
      </c>
      <c r="AM78" s="39">
        <f t="shared" si="16"/>
        <v>-8006.3878125000156</v>
      </c>
      <c r="AN78" s="39">
        <f>SUM($AM$65:$AM$86)+$AN$42</f>
        <v>-146367.921875</v>
      </c>
      <c r="AO78" s="39">
        <f t="shared" si="24"/>
        <v>4.065775606500472E-2</v>
      </c>
      <c r="AP78" s="39">
        <f>SUM($AM$43:$AM$63)</f>
        <v>79130.898437500015</v>
      </c>
      <c r="AQ78" s="39">
        <f t="shared" si="25"/>
        <v>2.1980805115373158E-2</v>
      </c>
      <c r="AR78" s="39">
        <f t="shared" si="20"/>
        <v>-8.0063878125000159</v>
      </c>
      <c r="AS78" s="39"/>
      <c r="AT78" s="51">
        <f>T78*$AS$8*0.38*0.01</f>
        <v>290.84176517500003</v>
      </c>
      <c r="AU78" s="51">
        <f t="shared" si="18"/>
        <v>0.29084176517500004</v>
      </c>
      <c r="AV78" s="51">
        <f t="shared" si="26"/>
        <v>8.0789443846781162E-5</v>
      </c>
      <c r="AW78" s="39">
        <f>AB78*0.7</f>
        <v>1.3224022630042128E-2</v>
      </c>
      <c r="AX78" s="40"/>
      <c r="AY78" s="40">
        <f t="shared" si="23"/>
        <v>0</v>
      </c>
      <c r="AZ78" s="40"/>
      <c r="BA78" s="40"/>
      <c r="BB78" s="40"/>
      <c r="BC78" s="39"/>
      <c r="BD78" s="39">
        <f>T78*2.23694</f>
        <v>16.466363888888889</v>
      </c>
      <c r="BE78" s="39">
        <f>AO78-$BC$8</f>
        <v>3.953135706638624E-2</v>
      </c>
      <c r="BF78" s="39">
        <f>AQ78-$BC$8</f>
        <v>2.0854406116754681E-2</v>
      </c>
      <c r="BG78" s="52">
        <f t="shared" si="27"/>
        <v>1.8768965505079213E-2</v>
      </c>
      <c r="BH78" s="52">
        <f t="shared" si="28"/>
        <v>1.8768965505079213E-2</v>
      </c>
      <c r="BI78" s="52">
        <f t="shared" si="29"/>
        <v>67568.275818285168</v>
      </c>
      <c r="BJ78" s="52">
        <f t="shared" si="30"/>
        <v>67.568275818285173</v>
      </c>
      <c r="BK78">
        <f t="shared" si="31"/>
        <v>-7.2057490312500141</v>
      </c>
    </row>
    <row r="79" spans="2:63" x14ac:dyDescent="0.25">
      <c r="B79" s="29" t="s">
        <v>47</v>
      </c>
      <c r="C79" s="29">
        <v>71</v>
      </c>
      <c r="D79" s="29">
        <v>71</v>
      </c>
      <c r="E79" s="28">
        <v>29.8</v>
      </c>
      <c r="F79" s="15">
        <f t="shared" si="32"/>
        <v>0.84722222222222243</v>
      </c>
      <c r="G79" s="15">
        <f t="shared" si="33"/>
        <v>3.0500000000000007</v>
      </c>
      <c r="R79">
        <f t="shared" si="21"/>
        <v>0</v>
      </c>
      <c r="S79">
        <f t="shared" si="22"/>
        <v>29.8</v>
      </c>
      <c r="T79">
        <f>$E79/3.6</f>
        <v>8.2777777777777786</v>
      </c>
      <c r="U79">
        <f>(0.5*960*(T79*T79))</f>
        <v>32890.37037037038</v>
      </c>
      <c r="V79">
        <f>$U79-$U80</f>
        <v>-6471.1111111111022</v>
      </c>
      <c r="X79">
        <f>W79/1000</f>
        <v>0</v>
      </c>
      <c r="Y79">
        <f>$X$43+X80</f>
        <v>68.009259259259252</v>
      </c>
      <c r="Z79">
        <f>(0.5*960*(F79*F79))</f>
        <v>344.53703703703718</v>
      </c>
      <c r="AA79">
        <f>W79*0.0000002777777777</f>
        <v>0</v>
      </c>
      <c r="AB79">
        <f>AA$43+AA80</f>
        <v>1.8891460900060185E-2</v>
      </c>
      <c r="AD79">
        <f>($AC$65*0.0000002777777777)*-1</f>
        <v>1.4570473246949069E-2</v>
      </c>
      <c r="AE79">
        <f>(($W$18*0.0000002777777777)*-1)+$AD$65</f>
        <v>3.4943415628075916E-2</v>
      </c>
      <c r="AG79">
        <f>(T79/1000)*(960*9.81*0.01+0.5*1.205*0.38*1.711274*(T79*T79)+960*4/3*3.14*AJ79)</f>
        <v>26.878498622332462</v>
      </c>
      <c r="AH79">
        <f>AH78+AG79</f>
        <v>173.83468897028587</v>
      </c>
      <c r="AJ79">
        <f>T80-T79</f>
        <v>0.77777777777777679</v>
      </c>
      <c r="AK79" s="53">
        <f t="shared" si="17"/>
        <v>8.2777777777777786</v>
      </c>
      <c r="AL79" s="39">
        <f>0.5*1116.99*(T79*T79)</f>
        <v>38268.973750000012</v>
      </c>
      <c r="AM79" s="39">
        <f t="shared" si="16"/>
        <v>-7529.3399999999892</v>
      </c>
      <c r="AN79" s="39">
        <f>SUM($AM$65:$AM$86)+$AN$42</f>
        <v>-146367.921875</v>
      </c>
      <c r="AO79" s="39">
        <f t="shared" si="24"/>
        <v>4.065775606500472E-2</v>
      </c>
      <c r="AP79" s="39">
        <f>SUM($AM$43:$AM$63)</f>
        <v>79130.898437500015</v>
      </c>
      <c r="AQ79" s="39">
        <f t="shared" si="25"/>
        <v>2.1980805115373158E-2</v>
      </c>
      <c r="AR79" s="39">
        <f t="shared" si="20"/>
        <v>-7.5293399999999888</v>
      </c>
      <c r="AS79" s="39"/>
      <c r="AT79" s="51">
        <f>T79*$AS$8*0.38*0.01</f>
        <v>327.05979631000008</v>
      </c>
      <c r="AU79" s="51">
        <f t="shared" si="18"/>
        <v>0.32705979631000009</v>
      </c>
      <c r="AV79" s="51">
        <f t="shared" si="26"/>
        <v>9.0850016099399197E-5</v>
      </c>
      <c r="AW79" s="39">
        <f>AB79*0.7</f>
        <v>1.3224022630042128E-2</v>
      </c>
      <c r="AX79" s="40"/>
      <c r="AY79" s="40">
        <f t="shared" si="23"/>
        <v>0</v>
      </c>
      <c r="AZ79" s="40"/>
      <c r="BA79" s="40"/>
      <c r="BB79" s="40"/>
      <c r="BC79" s="39"/>
      <c r="BD79" s="39">
        <f>T79*2.23694</f>
        <v>18.516892222222225</v>
      </c>
      <c r="BE79" s="39">
        <f>AO79-$BC$8</f>
        <v>3.953135706638624E-2</v>
      </c>
      <c r="BF79" s="39">
        <f>AQ79-$BC$8</f>
        <v>2.0854406116754681E-2</v>
      </c>
      <c r="BG79" s="52">
        <f t="shared" si="27"/>
        <v>1.8768965505079213E-2</v>
      </c>
      <c r="BH79" s="52">
        <f t="shared" si="28"/>
        <v>1.8768965505079213E-2</v>
      </c>
      <c r="BI79" s="52">
        <f t="shared" si="29"/>
        <v>67568.275818285168</v>
      </c>
      <c r="BJ79" s="52">
        <f t="shared" si="30"/>
        <v>67.568275818285173</v>
      </c>
      <c r="BK79">
        <f t="shared" si="31"/>
        <v>-6.7764059999999908</v>
      </c>
    </row>
    <row r="80" spans="2:63" x14ac:dyDescent="0.25">
      <c r="B80" s="29" t="s">
        <v>47</v>
      </c>
      <c r="C80" s="29">
        <v>72</v>
      </c>
      <c r="D80" s="29">
        <v>72</v>
      </c>
      <c r="E80" s="28">
        <v>32.6</v>
      </c>
      <c r="F80" s="15">
        <f t="shared" si="32"/>
        <v>0.63888888888888862</v>
      </c>
      <c r="G80" s="15">
        <f t="shared" si="33"/>
        <v>2.2999999999999989</v>
      </c>
      <c r="R80">
        <f t="shared" si="21"/>
        <v>0</v>
      </c>
      <c r="S80">
        <f t="shared" si="22"/>
        <v>32.6</v>
      </c>
      <c r="T80">
        <f>$E80/3.6</f>
        <v>9.0555555555555554</v>
      </c>
      <c r="U80">
        <f>(0.5*960*(T80*T80))</f>
        <v>39361.481481481482</v>
      </c>
      <c r="V80">
        <f>$U80-$U81</f>
        <v>-4466.6666666666642</v>
      </c>
      <c r="X80">
        <f>W80/1000</f>
        <v>0</v>
      </c>
      <c r="Y80">
        <f>$X$43+X81</f>
        <v>68.009259259259252</v>
      </c>
      <c r="Z80">
        <f>(0.5*960*(F80*F80))</f>
        <v>195.92592592592575</v>
      </c>
      <c r="AA80">
        <f>W80*0.0000002777777777</f>
        <v>0</v>
      </c>
      <c r="AB80">
        <f>AA$43+AA81</f>
        <v>1.8891460900060185E-2</v>
      </c>
      <c r="AD80">
        <f>($AC$65*0.0000002777777777)*-1</f>
        <v>1.4570473246949069E-2</v>
      </c>
      <c r="AE80">
        <f>(($W$18*0.0000002777777777)*-1)+$AD$65</f>
        <v>3.4943415628075916E-2</v>
      </c>
      <c r="AG80">
        <f>(T80/1000)*(960*9.81*0.01+0.5*1.205*0.38*1.711274*(T80*T80)+960*4/3*3.14*AJ80)</f>
        <v>19.341801826664465</v>
      </c>
      <c r="AH80">
        <f>AH79+AG80</f>
        <v>193.17649079695033</v>
      </c>
      <c r="AJ80">
        <f>T81-T80</f>
        <v>0.5</v>
      </c>
      <c r="AK80" s="53">
        <f t="shared" si="17"/>
        <v>9.0555555555555554</v>
      </c>
      <c r="AL80" s="39">
        <f>0.5*1116.99*(T80*T80)</f>
        <v>45798.313750000001</v>
      </c>
      <c r="AM80" s="39">
        <f t="shared" si="16"/>
        <v>-5197.1062499999971</v>
      </c>
      <c r="AN80" s="39">
        <f>SUM($AM$65:$AM$86)+$AN$42</f>
        <v>-146367.921875</v>
      </c>
      <c r="AO80" s="39">
        <f t="shared" si="24"/>
        <v>4.065775606500472E-2</v>
      </c>
      <c r="AP80" s="39">
        <f>SUM($AM$43:$AM$63)</f>
        <v>79130.898437500015</v>
      </c>
      <c r="AQ80" s="39">
        <f t="shared" si="25"/>
        <v>2.1980805115373158E-2</v>
      </c>
      <c r="AR80" s="39">
        <f t="shared" si="20"/>
        <v>-5.1971062499999974</v>
      </c>
      <c r="AS80" s="39"/>
      <c r="AT80" s="51">
        <f>T80*$AS$8*0.38*0.01</f>
        <v>357.79024697000011</v>
      </c>
      <c r="AU80" s="51">
        <f t="shared" si="18"/>
        <v>0.35779024697000011</v>
      </c>
      <c r="AV80" s="51">
        <f t="shared" si="26"/>
        <v>9.9386259222832693E-5</v>
      </c>
      <c r="AW80" s="39">
        <f>AB80*0.7</f>
        <v>1.3224022630042128E-2</v>
      </c>
      <c r="AX80" s="40"/>
      <c r="AY80" s="40">
        <f t="shared" si="23"/>
        <v>0</v>
      </c>
      <c r="AZ80" s="40"/>
      <c r="BA80" s="40"/>
      <c r="BB80" s="40"/>
      <c r="BC80" s="39"/>
      <c r="BD80" s="39">
        <f>T80*2.23694</f>
        <v>20.256734444444444</v>
      </c>
      <c r="BE80" s="39">
        <f>AO80-$BC$8</f>
        <v>3.953135706638624E-2</v>
      </c>
      <c r="BF80" s="39">
        <f>AQ80-$BC$8</f>
        <v>2.0854406116754681E-2</v>
      </c>
      <c r="BG80" s="52">
        <f t="shared" si="27"/>
        <v>1.8768965505079213E-2</v>
      </c>
      <c r="BH80" s="52">
        <f t="shared" si="28"/>
        <v>1.8768965505079213E-2</v>
      </c>
      <c r="BI80" s="52">
        <f t="shared" si="29"/>
        <v>67568.275818285168</v>
      </c>
      <c r="BJ80" s="52">
        <f t="shared" si="30"/>
        <v>67.568275818285173</v>
      </c>
      <c r="BK80">
        <f t="shared" si="31"/>
        <v>-4.6773956249999973</v>
      </c>
    </row>
    <row r="81" spans="2:63" x14ac:dyDescent="0.25">
      <c r="B81" s="29" t="s">
        <v>47</v>
      </c>
      <c r="C81" s="29">
        <v>73</v>
      </c>
      <c r="D81" s="29">
        <v>73</v>
      </c>
      <c r="E81" s="28">
        <v>34.4</v>
      </c>
      <c r="F81" s="15">
        <f t="shared" si="32"/>
        <v>0.40277777777777757</v>
      </c>
      <c r="G81" s="15">
        <f t="shared" si="33"/>
        <v>1.4499999999999993</v>
      </c>
      <c r="R81">
        <f t="shared" si="21"/>
        <v>0</v>
      </c>
      <c r="S81">
        <f t="shared" si="22"/>
        <v>34.4</v>
      </c>
      <c r="T81">
        <f>$E81/3.6</f>
        <v>9.5555555555555554</v>
      </c>
      <c r="U81">
        <f>(0.5*960*(T81*T81))</f>
        <v>43828.148148148146</v>
      </c>
      <c r="V81">
        <f>$U81-$U82</f>
        <v>-2847.7777777777737</v>
      </c>
      <c r="X81">
        <f>W81/1000</f>
        <v>0</v>
      </c>
      <c r="Y81">
        <f>$X$43+X82</f>
        <v>68.009259259259252</v>
      </c>
      <c r="Z81">
        <f>(0.5*960*(F81*F81))</f>
        <v>77.870370370370281</v>
      </c>
      <c r="AA81">
        <f>W81*0.0000002777777777</f>
        <v>0</v>
      </c>
      <c r="AB81">
        <f>AA$43+AA82</f>
        <v>1.8891460900060185E-2</v>
      </c>
      <c r="AD81">
        <f>($AC$65*0.0000002777777777)*-1</f>
        <v>1.4570473246949069E-2</v>
      </c>
      <c r="AE81">
        <f>(($W$18*0.0000002777777777)*-1)+$AD$65</f>
        <v>3.4943415628075916E-2</v>
      </c>
      <c r="AG81">
        <f>(T81/1000)*(960*9.81*0.01+0.5*1.205*0.38*1.711274*(T81*T81)+960*4/3*3.14*AJ81)</f>
        <v>12.976819655046645</v>
      </c>
      <c r="AH81">
        <f>AH80+AG81</f>
        <v>206.15331045199699</v>
      </c>
      <c r="AJ81">
        <f>T82-T81</f>
        <v>0.30555555555555536</v>
      </c>
      <c r="AK81" s="53">
        <f t="shared" si="17"/>
        <v>9.5555555555555554</v>
      </c>
      <c r="AL81" s="39">
        <f>0.5*1116.99*(T81*T81)</f>
        <v>50995.42</v>
      </c>
      <c r="AM81" s="39">
        <f t="shared" si="16"/>
        <v>-3313.4784374999945</v>
      </c>
      <c r="AN81" s="39">
        <f>SUM($AM$65:$AM$86)+$AN$42</f>
        <v>-146367.921875</v>
      </c>
      <c r="AO81" s="39">
        <f t="shared" si="24"/>
        <v>4.065775606500472E-2</v>
      </c>
      <c r="AP81" s="39">
        <f>SUM($AM$43:$AM$63)</f>
        <v>79130.898437500015</v>
      </c>
      <c r="AQ81" s="39">
        <f t="shared" si="25"/>
        <v>2.1980805115373158E-2</v>
      </c>
      <c r="AR81" s="39">
        <f t="shared" si="20"/>
        <v>-3.3134784374999944</v>
      </c>
      <c r="AS81" s="39"/>
      <c r="AT81" s="51">
        <f>T81*$AS$8*0.38*0.01</f>
        <v>377.54553668000011</v>
      </c>
      <c r="AU81" s="51">
        <f t="shared" si="18"/>
        <v>0.37754553668000013</v>
      </c>
      <c r="AV81" s="51">
        <f t="shared" si="26"/>
        <v>1.0487384408789707E-4</v>
      </c>
      <c r="AW81" s="39">
        <f>AB81*0.7</f>
        <v>1.3224022630042128E-2</v>
      </c>
      <c r="AX81" s="40"/>
      <c r="AY81" s="40">
        <f t="shared" si="23"/>
        <v>0</v>
      </c>
      <c r="AZ81" s="40"/>
      <c r="BA81" s="40"/>
      <c r="BB81" s="40"/>
      <c r="BC81" s="39"/>
      <c r="BD81" s="39">
        <f>T81*2.23694</f>
        <v>21.375204444444446</v>
      </c>
      <c r="BE81" s="39">
        <f>AO81-$BC$8</f>
        <v>3.953135706638624E-2</v>
      </c>
      <c r="BF81" s="39">
        <f>AQ81-$BC$8</f>
        <v>2.0854406116754681E-2</v>
      </c>
      <c r="BG81" s="52">
        <f t="shared" si="27"/>
        <v>1.8768965505079213E-2</v>
      </c>
      <c r="BH81" s="52">
        <f t="shared" si="28"/>
        <v>1.8768965505079213E-2</v>
      </c>
      <c r="BI81" s="52">
        <f t="shared" si="29"/>
        <v>67568.275818285168</v>
      </c>
      <c r="BJ81" s="52">
        <f t="shared" si="30"/>
        <v>67.568275818285173</v>
      </c>
      <c r="BK81">
        <f t="shared" si="31"/>
        <v>-2.9821305937499951</v>
      </c>
    </row>
    <row r="82" spans="2:63" x14ac:dyDescent="0.25">
      <c r="B82" s="29" t="s">
        <v>47</v>
      </c>
      <c r="C82" s="29">
        <v>74</v>
      </c>
      <c r="D82" s="29">
        <v>74</v>
      </c>
      <c r="E82" s="28">
        <v>35.5</v>
      </c>
      <c r="F82" s="15">
        <f t="shared" si="32"/>
        <v>0.27777777777777779</v>
      </c>
      <c r="G82" s="15">
        <f t="shared" si="33"/>
        <v>1</v>
      </c>
      <c r="R82">
        <f t="shared" si="21"/>
        <v>0</v>
      </c>
      <c r="S82">
        <f t="shared" si="22"/>
        <v>35.5</v>
      </c>
      <c r="T82">
        <f>$E82/3.6</f>
        <v>9.8611111111111107</v>
      </c>
      <c r="U82">
        <f>(0.5*960*(T82*T82))</f>
        <v>46675.92592592592</v>
      </c>
      <c r="V82">
        <f>$U82-$U83</f>
        <v>-2396.6666666666642</v>
      </c>
      <c r="X82">
        <f>W82/1000</f>
        <v>0</v>
      </c>
      <c r="Y82">
        <f>$X$43+X83</f>
        <v>68.009259259259252</v>
      </c>
      <c r="Z82">
        <f>(0.5*960*(F82*F82))</f>
        <v>37.037037037037038</v>
      </c>
      <c r="AA82">
        <f>W82*0.0000002777777777</f>
        <v>0</v>
      </c>
      <c r="AB82">
        <f>AA$43+AA83</f>
        <v>1.8891460900060185E-2</v>
      </c>
      <c r="AD82">
        <f>($AC$65*0.0000002777777777)*-1</f>
        <v>1.4570473246949069E-2</v>
      </c>
      <c r="AE82">
        <f>(($W$18*0.0000002777777777)*-1)+$AD$65</f>
        <v>3.4943415628075916E-2</v>
      </c>
      <c r="AG82">
        <f>(T82/1000)*(960*9.81*0.01+0.5*1.205*0.38*1.711274*(T82*T82)+960*4/3*3.14*AJ82)</f>
        <v>11.212821470023082</v>
      </c>
      <c r="AH82">
        <f>AH81+AG82</f>
        <v>217.36613192202006</v>
      </c>
      <c r="AJ82">
        <f>T83-T82</f>
        <v>0.25</v>
      </c>
      <c r="AK82" s="53">
        <f t="shared" si="17"/>
        <v>9.8611111111111107</v>
      </c>
      <c r="AL82" s="39">
        <f>0.5*1116.99*(T82*T82)</f>
        <v>54308.898437499993</v>
      </c>
      <c r="AM82" s="39">
        <f t="shared" si="16"/>
        <v>-2788.5965625000026</v>
      </c>
      <c r="AN82" s="39">
        <f>SUM($AM$65:$AM$86)+$AN$42</f>
        <v>-146367.921875</v>
      </c>
      <c r="AO82" s="39">
        <f t="shared" si="24"/>
        <v>4.065775606500472E-2</v>
      </c>
      <c r="AP82" s="39">
        <f>SUM($AM$43:$AM$63)</f>
        <v>79130.898437500015</v>
      </c>
      <c r="AQ82" s="39">
        <f t="shared" si="25"/>
        <v>2.1980805115373158E-2</v>
      </c>
      <c r="AR82" s="39">
        <f t="shared" si="20"/>
        <v>-2.7885965625000027</v>
      </c>
      <c r="AS82" s="39"/>
      <c r="AT82" s="51">
        <f>T82*$AS$8*0.38*0.01</f>
        <v>389.61821372500003</v>
      </c>
      <c r="AU82" s="51">
        <f t="shared" si="18"/>
        <v>0.38961821372500005</v>
      </c>
      <c r="AV82" s="51">
        <f t="shared" si="26"/>
        <v>1.0822736817210305E-4</v>
      </c>
      <c r="AW82" s="39">
        <f>AB82*0.7</f>
        <v>1.3224022630042128E-2</v>
      </c>
      <c r="AX82" s="40"/>
      <c r="AY82" s="40">
        <f t="shared" si="23"/>
        <v>0</v>
      </c>
      <c r="AZ82" s="40"/>
      <c r="BA82" s="40"/>
      <c r="BB82" s="40"/>
      <c r="BC82" s="39"/>
      <c r="BD82" s="39">
        <f>T82*2.23694</f>
        <v>22.058713888888889</v>
      </c>
      <c r="BE82" s="39">
        <f>AO82-$BC$8</f>
        <v>3.953135706638624E-2</v>
      </c>
      <c r="BF82" s="39">
        <f>AQ82-$BC$8</f>
        <v>2.0854406116754681E-2</v>
      </c>
      <c r="BG82" s="52">
        <f t="shared" si="27"/>
        <v>1.8768965505079213E-2</v>
      </c>
      <c r="BH82" s="52">
        <f t="shared" si="28"/>
        <v>1.8768965505079213E-2</v>
      </c>
      <c r="BI82" s="52">
        <f t="shared" si="29"/>
        <v>67568.275818285168</v>
      </c>
      <c r="BJ82" s="52">
        <f t="shared" si="30"/>
        <v>67.568275818285173</v>
      </c>
      <c r="BK82">
        <f t="shared" si="31"/>
        <v>-2.5097369062500023</v>
      </c>
    </row>
    <row r="83" spans="2:63" x14ac:dyDescent="0.25">
      <c r="B83" s="29" t="s">
        <v>47</v>
      </c>
      <c r="C83" s="29">
        <v>75</v>
      </c>
      <c r="D83" s="29">
        <v>75</v>
      </c>
      <c r="E83" s="28">
        <v>36.4</v>
      </c>
      <c r="F83" s="15">
        <f t="shared" si="32"/>
        <v>0.26388888888888867</v>
      </c>
      <c r="G83" s="15">
        <f t="shared" si="33"/>
        <v>0.94999999999999929</v>
      </c>
      <c r="R83">
        <f t="shared" si="21"/>
        <v>0</v>
      </c>
      <c r="S83">
        <f t="shared" si="22"/>
        <v>36.4</v>
      </c>
      <c r="T83">
        <f>$E83/3.6</f>
        <v>10.111111111111111</v>
      </c>
      <c r="U83">
        <f>(0.5*960*(T83*T83))</f>
        <v>49072.592592592584</v>
      </c>
      <c r="V83">
        <f>$U83-$U84</f>
        <v>-2733.3333333333285</v>
      </c>
      <c r="X83">
        <f>W83/1000</f>
        <v>0</v>
      </c>
      <c r="Y83">
        <f>$X$43+X84</f>
        <v>68.009259259259252</v>
      </c>
      <c r="Z83">
        <f>(0.5*960*(F83*F83))</f>
        <v>33.425925925925874</v>
      </c>
      <c r="AA83">
        <f>W83*0.0000002777777777</f>
        <v>0</v>
      </c>
      <c r="AB83">
        <f>AA$43+AA84</f>
        <v>1.8891460900060185E-2</v>
      </c>
      <c r="AD83">
        <f>($AC$65*0.0000002777777777)*-1</f>
        <v>1.4570473246949069E-2</v>
      </c>
      <c r="AE83">
        <f>(($W$18*0.0000002777777777)*-1)+$AD$65</f>
        <v>3.4943415628075916E-2</v>
      </c>
      <c r="AG83">
        <f>(T83/1000)*(960*9.81*0.01+0.5*1.205*0.38*1.711274*(T83*T83)+960*4/3*3.14*AJ83)</f>
        <v>12.645719529344259</v>
      </c>
      <c r="AH83">
        <f>AH82+AG83</f>
        <v>230.01185145136432</v>
      </c>
      <c r="AJ83">
        <f>T84-T83</f>
        <v>0.27777777777777679</v>
      </c>
      <c r="AK83" s="53">
        <f t="shared" si="17"/>
        <v>10.111111111111111</v>
      </c>
      <c r="AL83" s="39">
        <f>0.5*1116.99*(T83*T83)</f>
        <v>57097.494999999995</v>
      </c>
      <c r="AM83" s="39">
        <f t="shared" si="16"/>
        <v>-3180.3187499999913</v>
      </c>
      <c r="AN83" s="39">
        <f>SUM($AM$65:$AM$86)+$AN$42</f>
        <v>-146367.921875</v>
      </c>
      <c r="AO83" s="39">
        <f t="shared" si="24"/>
        <v>4.065775606500472E-2</v>
      </c>
      <c r="AP83" s="39">
        <f>SUM($AM$43:$AM$63)</f>
        <v>79130.898437500015</v>
      </c>
      <c r="AQ83" s="39">
        <f t="shared" si="25"/>
        <v>2.1980805115373158E-2</v>
      </c>
      <c r="AR83" s="39">
        <f t="shared" si="20"/>
        <v>-3.1803187499999912</v>
      </c>
      <c r="AS83" s="39"/>
      <c r="AT83" s="51">
        <f>T83*$AS$8*0.38*0.01</f>
        <v>399.49585858000006</v>
      </c>
      <c r="AU83" s="51">
        <f t="shared" si="18"/>
        <v>0.39949585858000008</v>
      </c>
      <c r="AV83" s="51">
        <f t="shared" si="26"/>
        <v>1.1097116060463525E-4</v>
      </c>
      <c r="AW83" s="39">
        <f>AB83*0.7</f>
        <v>1.3224022630042128E-2</v>
      </c>
      <c r="AX83" s="40"/>
      <c r="AY83" s="40">
        <f t="shared" si="23"/>
        <v>0</v>
      </c>
      <c r="AZ83" s="40"/>
      <c r="BA83" s="40"/>
      <c r="BB83" s="40"/>
      <c r="BC83" s="39"/>
      <c r="BD83" s="39">
        <f>T83*2.23694</f>
        <v>22.61794888888889</v>
      </c>
      <c r="BE83" s="39">
        <f>AO83-$BC$8</f>
        <v>3.953135706638624E-2</v>
      </c>
      <c r="BF83" s="39">
        <f>AQ83-$BC$8</f>
        <v>2.0854406116754681E-2</v>
      </c>
      <c r="BG83" s="52">
        <f t="shared" si="27"/>
        <v>1.8768965505079213E-2</v>
      </c>
      <c r="BH83" s="52">
        <f t="shared" si="28"/>
        <v>1.8768965505079213E-2</v>
      </c>
      <c r="BI83" s="52">
        <f t="shared" si="29"/>
        <v>67568.275818285168</v>
      </c>
      <c r="BJ83" s="52">
        <f t="shared" si="30"/>
        <v>67.568275818285173</v>
      </c>
      <c r="BK83">
        <f t="shared" si="31"/>
        <v>-2.8622868749999921</v>
      </c>
    </row>
    <row r="84" spans="2:63" x14ac:dyDescent="0.25">
      <c r="B84" s="29" t="s">
        <v>47</v>
      </c>
      <c r="C84" s="29">
        <v>76</v>
      </c>
      <c r="D84" s="29">
        <v>76</v>
      </c>
      <c r="E84" s="28">
        <v>37.4</v>
      </c>
      <c r="F84" s="15">
        <f t="shared" si="32"/>
        <v>0.29166666666666685</v>
      </c>
      <c r="G84" s="15">
        <f t="shared" si="33"/>
        <v>1.0500000000000007</v>
      </c>
      <c r="R84">
        <f t="shared" si="21"/>
        <v>0</v>
      </c>
      <c r="S84">
        <f t="shared" si="22"/>
        <v>37.4</v>
      </c>
      <c r="T84">
        <f>$E84/3.6</f>
        <v>10.388888888888888</v>
      </c>
      <c r="U84">
        <f>(0.5*960*(T84*T84))</f>
        <v>51805.925925925912</v>
      </c>
      <c r="V84">
        <f>$U84-$U85</f>
        <v>-3092.2222222222408</v>
      </c>
      <c r="X84">
        <f>W84/1000</f>
        <v>0</v>
      </c>
      <c r="Y84">
        <f>$X$43+X85</f>
        <v>68.009259259259252</v>
      </c>
      <c r="Z84">
        <f>(0.5*960*(F84*F84))</f>
        <v>40.833333333333385</v>
      </c>
      <c r="AA84">
        <f>W84*0.0000002777777777</f>
        <v>0</v>
      </c>
      <c r="AB84">
        <f>AA$43+AA85</f>
        <v>1.8891460900060185E-2</v>
      </c>
      <c r="AD84">
        <f>($AC$65*0.0000002777777777)*-1</f>
        <v>1.4570473246949069E-2</v>
      </c>
      <c r="AE84">
        <f>(($W$18*0.0000002777777777)*-1)+$AD$65</f>
        <v>3.4943415628075916E-2</v>
      </c>
      <c r="AG84">
        <f>(T84/1000)*(960*9.81*0.01+0.5*1.205*0.38*1.711274*(T84*T84)+960*4/3*3.14*AJ84)</f>
        <v>14.176169385919939</v>
      </c>
      <c r="AH84">
        <f>AH83+AG84</f>
        <v>244.18802083728426</v>
      </c>
      <c r="AJ84">
        <f>T85-T84</f>
        <v>0.30555555555555713</v>
      </c>
      <c r="AK84" s="53">
        <f t="shared" si="17"/>
        <v>10.388888888888888</v>
      </c>
      <c r="AL84" s="39">
        <f>0.5*1116.99*(T84*T84)</f>
        <v>60277.813749999987</v>
      </c>
      <c r="AM84" s="39">
        <f t="shared" ref="AM84:AM147" si="34">AL84-AL85</f>
        <v>-3597.8971875000134</v>
      </c>
      <c r="AN84" s="39">
        <f>SUM($AM$65:$AM$86)+$AN$42</f>
        <v>-146367.921875</v>
      </c>
      <c r="AO84" s="39">
        <f t="shared" si="24"/>
        <v>4.065775606500472E-2</v>
      </c>
      <c r="AP84" s="39">
        <f>SUM($AM$43:$AM$63)</f>
        <v>79130.898437500015</v>
      </c>
      <c r="AQ84" s="39">
        <f t="shared" si="25"/>
        <v>2.1980805115373158E-2</v>
      </c>
      <c r="AR84" s="39">
        <f t="shared" si="20"/>
        <v>-3.5978971875000134</v>
      </c>
      <c r="AS84" s="39"/>
      <c r="AT84" s="51">
        <f>T84*$AS$8*0.38*0.01</f>
        <v>410.47101952999998</v>
      </c>
      <c r="AU84" s="51">
        <f t="shared" si="18"/>
        <v>0.41047101952999998</v>
      </c>
      <c r="AV84" s="51">
        <f t="shared" si="26"/>
        <v>1.1401981886300433E-4</v>
      </c>
      <c r="AW84" s="39">
        <f>AB84*0.7</f>
        <v>1.3224022630042128E-2</v>
      </c>
      <c r="AX84" s="40"/>
      <c r="AY84" s="40">
        <f t="shared" si="23"/>
        <v>0</v>
      </c>
      <c r="AZ84" s="40"/>
      <c r="BA84" s="40"/>
      <c r="BB84" s="40"/>
      <c r="BC84" s="39"/>
      <c r="BD84" s="39">
        <f>T84*2.23694</f>
        <v>23.23932111111111</v>
      </c>
      <c r="BE84" s="39">
        <f>AO84-$BC$8</f>
        <v>3.953135706638624E-2</v>
      </c>
      <c r="BF84" s="39">
        <f>AQ84-$BC$8</f>
        <v>2.0854406116754681E-2</v>
      </c>
      <c r="BG84" s="52">
        <f t="shared" si="27"/>
        <v>1.8768965505079213E-2</v>
      </c>
      <c r="BH84" s="52">
        <f t="shared" si="28"/>
        <v>1.8768965505079213E-2</v>
      </c>
      <c r="BI84" s="52">
        <f t="shared" si="29"/>
        <v>67568.275818285168</v>
      </c>
      <c r="BJ84" s="52">
        <f t="shared" si="30"/>
        <v>67.568275818285173</v>
      </c>
      <c r="BK84">
        <f t="shared" si="31"/>
        <v>-3.2381074687500124</v>
      </c>
    </row>
    <row r="85" spans="2:63" x14ac:dyDescent="0.25">
      <c r="B85" s="29" t="s">
        <v>47</v>
      </c>
      <c r="C85" s="29">
        <v>77</v>
      </c>
      <c r="D85" s="29">
        <v>77</v>
      </c>
      <c r="E85" s="28">
        <v>38.5</v>
      </c>
      <c r="F85" s="15">
        <f t="shared" si="32"/>
        <v>0.26388888888888867</v>
      </c>
      <c r="G85" s="15">
        <f t="shared" si="33"/>
        <v>0.94999999999999929</v>
      </c>
      <c r="R85">
        <f t="shared" si="21"/>
        <v>0</v>
      </c>
      <c r="S85">
        <f t="shared" si="22"/>
        <v>38.5</v>
      </c>
      <c r="T85">
        <f>$E85/3.6</f>
        <v>10.694444444444445</v>
      </c>
      <c r="U85">
        <f>(0.5*960*(T85*T85))</f>
        <v>54898.148148148153</v>
      </c>
      <c r="V85">
        <f>$U85-$U86</f>
        <v>-2305.1851851851752</v>
      </c>
      <c r="X85">
        <f>W85/1000</f>
        <v>0</v>
      </c>
      <c r="Y85">
        <f>$X$43+X86</f>
        <v>68.009259259259252</v>
      </c>
      <c r="Z85">
        <f>(0.5*960*(F85*F85))</f>
        <v>33.425925925925874</v>
      </c>
      <c r="AA85">
        <f>W85*0.0000002777777777</f>
        <v>0</v>
      </c>
      <c r="AB85">
        <f>AA$43+AA86</f>
        <v>1.8891460900060185E-2</v>
      </c>
      <c r="AD85">
        <f>($AC$65*0.0000002777777777)*-1</f>
        <v>1.4570473246949069E-2</v>
      </c>
      <c r="AE85">
        <f>(($W$18*0.0000002777777777)*-1)+$AD$65</f>
        <v>3.4943415628075916E-2</v>
      </c>
      <c r="AG85">
        <f>(T85/1000)*(960*9.81*0.01+0.5*1.205*0.38*1.711274*(T85*T85)+960*4/3*3.14*AJ85)</f>
        <v>11.038182415375175</v>
      </c>
      <c r="AH85">
        <f>AH84+AG85</f>
        <v>255.22620325265945</v>
      </c>
      <c r="AJ85">
        <f>T86-T85</f>
        <v>0.22222222222222143</v>
      </c>
      <c r="AK85" s="53">
        <f t="shared" ref="AK85:AK148" si="35">$E85/3.6</f>
        <v>10.694444444444445</v>
      </c>
      <c r="AL85" s="39">
        <f>0.5*1116.99*(T85*T85)</f>
        <v>63875.7109375</v>
      </c>
      <c r="AM85" s="39">
        <f t="shared" si="34"/>
        <v>-2682.1549999999988</v>
      </c>
      <c r="AN85" s="39">
        <f>SUM($AM$65:$AM$86)+$AN$42</f>
        <v>-146367.921875</v>
      </c>
      <c r="AO85" s="39">
        <f t="shared" si="24"/>
        <v>4.065775606500472E-2</v>
      </c>
      <c r="AP85" s="39">
        <f>SUM($AM$43:$AM$63)</f>
        <v>79130.898437500015</v>
      </c>
      <c r="AQ85" s="39">
        <f t="shared" si="25"/>
        <v>2.1980805115373158E-2</v>
      </c>
      <c r="AR85" s="39">
        <f t="shared" si="20"/>
        <v>-2.682154999999999</v>
      </c>
      <c r="AS85" s="39"/>
      <c r="AT85" s="51">
        <f>T85*$AS$8*0.38*0.01</f>
        <v>422.54369657500007</v>
      </c>
      <c r="AU85" s="51">
        <f t="shared" si="18"/>
        <v>0.42254369657500007</v>
      </c>
      <c r="AV85" s="51">
        <f t="shared" si="26"/>
        <v>1.1737334294721036E-4</v>
      </c>
      <c r="AW85" s="39">
        <f>AB85*0.7</f>
        <v>1.3224022630042128E-2</v>
      </c>
      <c r="AX85" s="40"/>
      <c r="AY85" s="40">
        <f t="shared" si="23"/>
        <v>0</v>
      </c>
      <c r="AZ85" s="40"/>
      <c r="BA85" s="40"/>
      <c r="BB85" s="40"/>
      <c r="BC85" s="39"/>
      <c r="BD85" s="39">
        <f>T85*2.23694</f>
        <v>23.922830555555556</v>
      </c>
      <c r="BE85" s="39">
        <f>AO85-$BC$8</f>
        <v>3.953135706638624E-2</v>
      </c>
      <c r="BF85" s="39">
        <f>AQ85-$BC$8</f>
        <v>2.0854406116754681E-2</v>
      </c>
      <c r="BG85" s="52">
        <f t="shared" si="27"/>
        <v>1.8768965505079213E-2</v>
      </c>
      <c r="BH85" s="52">
        <f t="shared" si="28"/>
        <v>1.8768965505079213E-2</v>
      </c>
      <c r="BI85" s="52">
        <f t="shared" si="29"/>
        <v>67568.275818285168</v>
      </c>
      <c r="BJ85" s="52">
        <f t="shared" si="30"/>
        <v>67.568275818285173</v>
      </c>
      <c r="BK85">
        <f t="shared" si="31"/>
        <v>-2.4139394999999992</v>
      </c>
    </row>
    <row r="86" spans="2:63" x14ac:dyDescent="0.25">
      <c r="B86" s="29" t="s">
        <v>47</v>
      </c>
      <c r="C86" s="29">
        <v>78</v>
      </c>
      <c r="D86" s="29">
        <v>78</v>
      </c>
      <c r="E86" s="28">
        <v>39.299999999999997</v>
      </c>
      <c r="F86" s="15">
        <f t="shared" si="32"/>
        <v>0.1388888888888889</v>
      </c>
      <c r="G86" s="15">
        <f t="shared" si="33"/>
        <v>0.5</v>
      </c>
      <c r="R86">
        <f t="shared" si="21"/>
        <v>0</v>
      </c>
      <c r="S86">
        <f t="shared" si="22"/>
        <v>39.299999999999997</v>
      </c>
      <c r="T86">
        <f>$E86/3.6</f>
        <v>10.916666666666666</v>
      </c>
      <c r="U86">
        <f>(0.5*960*(T86*T86))</f>
        <v>57203.333333333328</v>
      </c>
      <c r="V86">
        <f>$U86-$U87</f>
        <v>-583.70370370369346</v>
      </c>
      <c r="X86">
        <f>W86/1000</f>
        <v>0</v>
      </c>
      <c r="Y86">
        <f>$X$43+$X$87</f>
        <v>125.79629629629628</v>
      </c>
      <c r="Z86">
        <f>(0.5*960*(F86*F86))</f>
        <v>9.2592592592592595</v>
      </c>
      <c r="AA86">
        <f>W86*0.0000002777777777</f>
        <v>0</v>
      </c>
      <c r="AB86">
        <f>AA$43+AA$87</f>
        <v>3.4943415628075923E-2</v>
      </c>
      <c r="AD86">
        <f>($AC$65*0.0000002777777777)*-1</f>
        <v>1.4570473246949069E-2</v>
      </c>
      <c r="AE86">
        <f>(($W$18*0.0000002777777777)*-1)+$AD$65</f>
        <v>3.4943415628075916E-2</v>
      </c>
      <c r="AG86">
        <f>(T86/1000)*(960*9.81*0.01+0.5*1.205*0.38*1.711274*(T86*T86)+960*4/3*3.14*AJ86)</f>
        <v>3.9753768143882953</v>
      </c>
      <c r="AH86">
        <f>AH85+AG86</f>
        <v>259.20158006704776</v>
      </c>
      <c r="AJ86">
        <f>T87-T86</f>
        <v>5.5555555555555358E-2</v>
      </c>
      <c r="AK86" s="53">
        <f t="shared" si="35"/>
        <v>10.916666666666666</v>
      </c>
      <c r="AL86" s="39">
        <f>0.5*1116.99*(T86*T86)</f>
        <v>66557.865937499999</v>
      </c>
      <c r="AM86" s="39">
        <f t="shared" si="34"/>
        <v>-679.15749999998661</v>
      </c>
      <c r="AN86" s="39">
        <f>SUM($AM$65:$AM$86)+$AN$42</f>
        <v>-146367.921875</v>
      </c>
      <c r="AO86" s="39">
        <f t="shared" si="24"/>
        <v>4.065775606500472E-2</v>
      </c>
      <c r="AP86" s="39">
        <f>SUM($AM$43:$AM$63)</f>
        <v>79130.898437500015</v>
      </c>
      <c r="AQ86" s="39">
        <f t="shared" si="25"/>
        <v>2.1980805115373158E-2</v>
      </c>
      <c r="AR86" s="39">
        <f t="shared" si="20"/>
        <v>-0.67915749999998665</v>
      </c>
      <c r="AS86" s="39"/>
      <c r="AT86" s="51">
        <f>T86*$AS$8*0.38*0.01</f>
        <v>431.32382533500009</v>
      </c>
      <c r="AU86" s="51">
        <f t="shared" si="18"/>
        <v>0.43132382533500008</v>
      </c>
      <c r="AV86" s="51">
        <f t="shared" si="26"/>
        <v>1.1981226955390566E-4</v>
      </c>
      <c r="AW86" s="39">
        <f>AB86*0.7</f>
        <v>2.4460390939653145E-2</v>
      </c>
      <c r="AX86" s="40"/>
      <c r="AY86" s="40">
        <f t="shared" si="23"/>
        <v>0</v>
      </c>
      <c r="AZ86" s="40"/>
      <c r="BA86" s="40"/>
      <c r="BB86" s="40"/>
      <c r="BC86" s="39"/>
      <c r="BD86" s="39">
        <f>T86*2.23694</f>
        <v>24.419928333333335</v>
      </c>
      <c r="BE86" s="39">
        <f>AO86-$BC$8</f>
        <v>3.953135706638624E-2</v>
      </c>
      <c r="BF86" s="39">
        <f>AQ86-$BC$8</f>
        <v>2.0854406116754681E-2</v>
      </c>
      <c r="BG86" s="52">
        <f t="shared" si="27"/>
        <v>1.8768965505079213E-2</v>
      </c>
      <c r="BH86" s="52">
        <f t="shared" si="28"/>
        <v>1.8768965505079213E-2</v>
      </c>
      <c r="BI86" s="52">
        <f t="shared" si="29"/>
        <v>67568.275818285168</v>
      </c>
      <c r="BJ86" s="52">
        <f t="shared" si="30"/>
        <v>67.568275818285173</v>
      </c>
      <c r="BK86">
        <f t="shared" si="31"/>
        <v>-0.61124174999998793</v>
      </c>
    </row>
    <row r="87" spans="2:63" x14ac:dyDescent="0.25">
      <c r="B87" s="29" t="s">
        <v>47</v>
      </c>
      <c r="C87" s="29">
        <v>79</v>
      </c>
      <c r="D87" s="29">
        <v>79</v>
      </c>
      <c r="E87" s="28">
        <v>39.5</v>
      </c>
      <c r="F87" s="15">
        <f t="shared" si="32"/>
        <v>-4.1666666666666269E-2</v>
      </c>
      <c r="G87" s="15">
        <f t="shared" si="33"/>
        <v>-0.14999999999999858</v>
      </c>
      <c r="R87">
        <f t="shared" si="21"/>
        <v>0</v>
      </c>
      <c r="S87">
        <f t="shared" si="22"/>
        <v>39.5</v>
      </c>
      <c r="T87">
        <f>$E87/3.6</f>
        <v>10.972222222222221</v>
      </c>
      <c r="U87">
        <f>(0.5*960*(T87*T87))</f>
        <v>57787.037037037022</v>
      </c>
      <c r="V87">
        <f>$U87-$U88</f>
        <v>1453.7037037036789</v>
      </c>
      <c r="W87">
        <f>SUM(V87:V144)</f>
        <v>57787.037037037022</v>
      </c>
      <c r="X87">
        <f>W87/1000</f>
        <v>57.787037037037024</v>
      </c>
      <c r="Y87">
        <f>$X$43+$X$87</f>
        <v>125.79629629629628</v>
      </c>
      <c r="Z87">
        <f>(0.5*960*(F87*F87))</f>
        <v>0.83333333333331749</v>
      </c>
      <c r="AA87">
        <f>W87*0.0000002777777777</f>
        <v>1.6051954728015738E-2</v>
      </c>
      <c r="AB87">
        <f>AA$43+AA$87</f>
        <v>3.4943415628075923E-2</v>
      </c>
      <c r="AD87">
        <f>($AC$65*0.0000002777777777)*-1</f>
        <v>1.4570473246949069E-2</v>
      </c>
      <c r="AE87">
        <f>(($W$18*0.0000002777777777)*-1)+$AD$65</f>
        <v>3.4943415628075916E-2</v>
      </c>
      <c r="AG87">
        <f>(T87/1000)*(960*9.81*0.01+0.5*1.205*0.38*1.711274*(T87*T87)+960*4/3*3.14*AJ87)</f>
        <v>-4.5740781965743089</v>
      </c>
      <c r="AH87">
        <f>AH86+AG87</f>
        <v>254.62750187047345</v>
      </c>
      <c r="AJ87">
        <f>T88-T87</f>
        <v>-0.13888888888888751</v>
      </c>
      <c r="AK87" s="53">
        <f t="shared" si="35"/>
        <v>10.972222222222221</v>
      </c>
      <c r="AL87" s="39">
        <f>0.5*1116.99*(T87*T87)</f>
        <v>67237.023437499985</v>
      </c>
      <c r="AM87" s="39">
        <f t="shared" si="34"/>
        <v>1691.4296874999709</v>
      </c>
      <c r="AN87" s="39">
        <f>SUM($AM$65:$AM$86)+$AN$42</f>
        <v>-146367.921875</v>
      </c>
      <c r="AO87" s="39">
        <f t="shared" si="24"/>
        <v>4.065775606500472E-2</v>
      </c>
      <c r="AP87" s="39">
        <f>SUM($AM$87:$AM$144)+$AP$86</f>
        <v>146367.921875</v>
      </c>
      <c r="AQ87" s="39">
        <f t="shared" si="25"/>
        <v>4.065775606500472E-2</v>
      </c>
      <c r="AR87" s="39">
        <f t="shared" si="20"/>
        <v>1.6914296874999708</v>
      </c>
      <c r="AS87" s="39"/>
      <c r="AT87" s="51">
        <f>T87*$AS$8*0.38*0.01</f>
        <v>433.51885752500004</v>
      </c>
      <c r="AU87" s="51">
        <f t="shared" si="18"/>
        <v>0.43351885752500002</v>
      </c>
      <c r="AV87" s="51">
        <f t="shared" si="26"/>
        <v>1.2042200120557945E-4</v>
      </c>
      <c r="AW87" s="39">
        <f>AB87*0.7</f>
        <v>2.4460390939653145E-2</v>
      </c>
      <c r="AX87" s="40"/>
      <c r="AY87" s="40">
        <f t="shared" si="23"/>
        <v>0</v>
      </c>
      <c r="AZ87" s="40"/>
      <c r="BA87" s="40"/>
      <c r="BB87" s="40"/>
      <c r="BC87" s="39"/>
      <c r="BD87" s="39">
        <f>T87*2.23694</f>
        <v>24.544202777777777</v>
      </c>
      <c r="BE87" s="39">
        <f>AO87-$BC$8</f>
        <v>3.953135706638624E-2</v>
      </c>
      <c r="BF87" s="39">
        <f>AQ87-$BC$8</f>
        <v>3.953135706638624E-2</v>
      </c>
      <c r="BG87" s="52">
        <f t="shared" si="27"/>
        <v>3.5578221359747614E-2</v>
      </c>
      <c r="BH87" s="52">
        <f t="shared" si="28"/>
        <v>3.5578221359747614E-2</v>
      </c>
      <c r="BI87" s="52">
        <f t="shared" si="29"/>
        <v>128081.59689509141</v>
      </c>
      <c r="BJ87" s="52">
        <f t="shared" si="30"/>
        <v>128.08159689509142</v>
      </c>
      <c r="BK87">
        <f t="shared" si="31"/>
        <v>1.522286718749974</v>
      </c>
    </row>
    <row r="88" spans="2:63" x14ac:dyDescent="0.25">
      <c r="B88" s="29" t="s">
        <v>47</v>
      </c>
      <c r="C88" s="29">
        <v>80</v>
      </c>
      <c r="D88" s="29">
        <v>80</v>
      </c>
      <c r="E88" s="28">
        <v>39</v>
      </c>
      <c r="F88" s="15">
        <f t="shared" si="32"/>
        <v>-0.1388888888888889</v>
      </c>
      <c r="G88" s="15">
        <f t="shared" si="33"/>
        <v>-0.5</v>
      </c>
      <c r="R88">
        <f t="shared" si="21"/>
        <v>0</v>
      </c>
      <c r="S88">
        <f t="shared" si="22"/>
        <v>39</v>
      </c>
      <c r="T88">
        <f>$E88/3.6</f>
        <v>10.833333333333334</v>
      </c>
      <c r="U88">
        <f>(0.5*960*(T88*T88))</f>
        <v>56333.333333333343</v>
      </c>
      <c r="V88">
        <f>$U88-$U89</f>
        <v>1435.1851851851898</v>
      </c>
      <c r="X88">
        <f>W88/1000</f>
        <v>0</v>
      </c>
      <c r="Y88">
        <f>$X$43+$X$87</f>
        <v>125.79629629629628</v>
      </c>
      <c r="Z88">
        <f>(0.5*960*(F88*F88))</f>
        <v>9.2592592592592595</v>
      </c>
      <c r="AA88">
        <f>W88*0.0000002777777777</f>
        <v>0</v>
      </c>
      <c r="AB88">
        <f>AA$43+AA$87</f>
        <v>3.4943415628075923E-2</v>
      </c>
      <c r="AD88">
        <f>($AC$65*0.0000002777777777)*-1</f>
        <v>1.4570473246949069E-2</v>
      </c>
      <c r="AE88">
        <f>(($W$18*0.0000002777777777)*-1)+$AD$65</f>
        <v>3.4943415628075916E-2</v>
      </c>
      <c r="AG88">
        <f>(T88/1000)*(960*9.81*0.01+0.5*1.205*0.38*1.711274*(T88*T88)+960*4/3*3.14*AJ88)</f>
        <v>-4.529033025166048</v>
      </c>
      <c r="AH88">
        <f>AH87+AG88</f>
        <v>250.09846884530739</v>
      </c>
      <c r="AJ88">
        <f>T89-T88</f>
        <v>-0.13888888888888928</v>
      </c>
      <c r="AK88" s="53">
        <f t="shared" si="35"/>
        <v>10.833333333333334</v>
      </c>
      <c r="AL88" s="39">
        <f>0.5*1116.99*(T88*T88)</f>
        <v>65545.593750000015</v>
      </c>
      <c r="AM88" s="39">
        <f t="shared" si="34"/>
        <v>1669.8828125000146</v>
      </c>
      <c r="AN88" s="39">
        <f>SUM($AM$65:$AM$86)+$AN$42</f>
        <v>-146367.921875</v>
      </c>
      <c r="AO88" s="39">
        <f t="shared" si="24"/>
        <v>4.065775606500472E-2</v>
      </c>
      <c r="AP88" s="39">
        <f>SUM($AM$87:$AM$144)+$AP$86</f>
        <v>146367.921875</v>
      </c>
      <c r="AQ88" s="39">
        <f t="shared" si="25"/>
        <v>4.065775606500472E-2</v>
      </c>
      <c r="AR88" s="39">
        <f t="shared" si="20"/>
        <v>1.6698828125000145</v>
      </c>
      <c r="AS88" s="39"/>
      <c r="AT88" s="51">
        <f>T88*$AS$8*0.38*0.01</f>
        <v>428.03127705000009</v>
      </c>
      <c r="AU88" s="51">
        <f t="shared" ref="AU88:AU151" si="36">AT88/1000</f>
        <v>0.4280312770500001</v>
      </c>
      <c r="AV88" s="51">
        <f t="shared" si="26"/>
        <v>1.1889767207639491E-4</v>
      </c>
      <c r="AW88" s="39">
        <f>AB88*0.7</f>
        <v>2.4460390939653145E-2</v>
      </c>
      <c r="AX88" s="40"/>
      <c r="AY88" s="40">
        <f t="shared" si="23"/>
        <v>0</v>
      </c>
      <c r="AZ88" s="40"/>
      <c r="BA88" s="40"/>
      <c r="BB88" s="40"/>
      <c r="BC88" s="39"/>
      <c r="BD88" s="39">
        <f>T88*2.23694</f>
        <v>24.23351666666667</v>
      </c>
      <c r="BE88" s="39">
        <f>AO88-$BC$8</f>
        <v>3.953135706638624E-2</v>
      </c>
      <c r="BF88" s="39">
        <f>AQ88-$BC$8</f>
        <v>3.953135706638624E-2</v>
      </c>
      <c r="BG88" s="52">
        <f t="shared" si="27"/>
        <v>3.5578221359747614E-2</v>
      </c>
      <c r="BH88" s="52">
        <f t="shared" si="28"/>
        <v>3.5578221359747614E-2</v>
      </c>
      <c r="BI88" s="52">
        <f t="shared" si="29"/>
        <v>128081.59689509141</v>
      </c>
      <c r="BJ88" s="52">
        <f t="shared" si="30"/>
        <v>128.08159689509142</v>
      </c>
      <c r="BK88">
        <f t="shared" si="31"/>
        <v>1.5028945312500133</v>
      </c>
    </row>
    <row r="89" spans="2:63" x14ac:dyDescent="0.25">
      <c r="B89" s="29" t="s">
        <v>47</v>
      </c>
      <c r="C89" s="29">
        <v>81</v>
      </c>
      <c r="D89" s="29">
        <v>81</v>
      </c>
      <c r="E89" s="28">
        <v>38.5</v>
      </c>
      <c r="F89" s="15">
        <f t="shared" si="32"/>
        <v>-0.23611111111111149</v>
      </c>
      <c r="G89" s="15">
        <f t="shared" si="33"/>
        <v>-0.85000000000000142</v>
      </c>
      <c r="R89">
        <f t="shared" si="21"/>
        <v>0</v>
      </c>
      <c r="S89">
        <f t="shared" si="22"/>
        <v>38.5</v>
      </c>
      <c r="T89">
        <f>$E89/3.6</f>
        <v>10.694444444444445</v>
      </c>
      <c r="U89">
        <f>(0.5*960*(T89*T89))</f>
        <v>54898.148148148153</v>
      </c>
      <c r="V89">
        <f>$U89-$U90</f>
        <v>3368.8888888888978</v>
      </c>
      <c r="X89">
        <f>W89/1000</f>
        <v>0</v>
      </c>
      <c r="Y89">
        <f>$X$43+$X$87</f>
        <v>125.79629629629628</v>
      </c>
      <c r="Z89">
        <f>(0.5*960*(F89*F89))</f>
        <v>26.759259259259345</v>
      </c>
      <c r="AA89">
        <f>W89*0.0000002777777777</f>
        <v>0</v>
      </c>
      <c r="AB89">
        <f>AA$43+AA$87</f>
        <v>3.4943415628075923E-2</v>
      </c>
      <c r="AD89">
        <f>($AC$65*0.0000002777777777)*-1</f>
        <v>1.4570473246949069E-2</v>
      </c>
      <c r="AE89">
        <f>(($W$18*0.0000002777777777)*-1)+$AD$65</f>
        <v>3.4943415628075916E-2</v>
      </c>
      <c r="AG89">
        <f>(T89/1000)*(960*9.81*0.01+0.5*1.205*0.38*1.711274*(T89*T89)+960*4/3*3.14*AJ89)</f>
        <v>-12.841323757464323</v>
      </c>
      <c r="AH89">
        <f>AH88+AG89</f>
        <v>237.25714508784307</v>
      </c>
      <c r="AJ89">
        <f>T90-T89</f>
        <v>-0.33333333333333393</v>
      </c>
      <c r="AK89" s="53">
        <f t="shared" si="35"/>
        <v>10.694444444444445</v>
      </c>
      <c r="AL89" s="39">
        <f>0.5*1116.99*(T89*T89)</f>
        <v>63875.7109375</v>
      </c>
      <c r="AM89" s="39">
        <f t="shared" si="34"/>
        <v>3919.8075000000026</v>
      </c>
      <c r="AN89" s="39">
        <f>SUM($AM$65:$AM$86)+$AN$42</f>
        <v>-146367.921875</v>
      </c>
      <c r="AO89" s="39">
        <f t="shared" si="24"/>
        <v>4.065775606500472E-2</v>
      </c>
      <c r="AP89" s="39">
        <f>SUM($AM$87:$AM$144)+$AP$86</f>
        <v>146367.921875</v>
      </c>
      <c r="AQ89" s="39">
        <f t="shared" si="25"/>
        <v>4.065775606500472E-2</v>
      </c>
      <c r="AR89" s="39">
        <f t="shared" si="20"/>
        <v>3.9198075000000028</v>
      </c>
      <c r="AS89" s="39"/>
      <c r="AT89" s="51">
        <f>T89*$AS$8*0.38*0.01</f>
        <v>422.54369657500007</v>
      </c>
      <c r="AU89" s="51">
        <f t="shared" si="36"/>
        <v>0.42254369657500007</v>
      </c>
      <c r="AV89" s="51">
        <f t="shared" si="26"/>
        <v>1.1737334294721036E-4</v>
      </c>
      <c r="AW89" s="39">
        <f>AB89*0.7</f>
        <v>2.4460390939653145E-2</v>
      </c>
      <c r="AX89" s="40"/>
      <c r="AY89" s="40">
        <f t="shared" si="23"/>
        <v>0</v>
      </c>
      <c r="AZ89" s="40"/>
      <c r="BA89" s="40"/>
      <c r="BB89" s="40"/>
      <c r="BC89" s="39"/>
      <c r="BD89" s="39">
        <f>T89*2.23694</f>
        <v>23.922830555555556</v>
      </c>
      <c r="BE89" s="39">
        <f>AO89-$BC$8</f>
        <v>3.953135706638624E-2</v>
      </c>
      <c r="BF89" s="39">
        <f>AQ89-$BC$8</f>
        <v>3.953135706638624E-2</v>
      </c>
      <c r="BG89" s="52">
        <f t="shared" si="27"/>
        <v>3.5578221359747614E-2</v>
      </c>
      <c r="BH89" s="52">
        <f t="shared" si="28"/>
        <v>3.5578221359747614E-2</v>
      </c>
      <c r="BI89" s="52">
        <f t="shared" si="29"/>
        <v>128081.59689509141</v>
      </c>
      <c r="BJ89" s="52">
        <f t="shared" si="30"/>
        <v>128.08159689509142</v>
      </c>
      <c r="BK89">
        <f t="shared" si="31"/>
        <v>3.5278267500000022</v>
      </c>
    </row>
    <row r="90" spans="2:63" x14ac:dyDescent="0.25">
      <c r="B90" s="29" t="s">
        <v>47</v>
      </c>
      <c r="C90" s="29">
        <v>82</v>
      </c>
      <c r="D90" s="29">
        <v>82</v>
      </c>
      <c r="E90" s="28">
        <v>37.299999999999997</v>
      </c>
      <c r="F90" s="15">
        <f t="shared" si="32"/>
        <v>-0.20833333333333331</v>
      </c>
      <c r="G90" s="15">
        <f t="shared" si="33"/>
        <v>-0.75</v>
      </c>
      <c r="R90">
        <f t="shared" si="21"/>
        <v>0</v>
      </c>
      <c r="S90">
        <f t="shared" si="22"/>
        <v>37.299999999999997</v>
      </c>
      <c r="T90">
        <f>$E90/3.6</f>
        <v>10.361111111111111</v>
      </c>
      <c r="U90">
        <f>(0.5*960*(T90*T90))</f>
        <v>51529.259259259255</v>
      </c>
      <c r="V90">
        <f>$U90-$U91</f>
        <v>825.55555555556202</v>
      </c>
      <c r="X90">
        <f>W90/1000</f>
        <v>0</v>
      </c>
      <c r="Y90">
        <f>$X$43+$X$87</f>
        <v>125.79629629629628</v>
      </c>
      <c r="Z90">
        <f>(0.5*960*(F90*F90))</f>
        <v>20.833333333333329</v>
      </c>
      <c r="AA90">
        <f>W90*0.0000002777777777</f>
        <v>0</v>
      </c>
      <c r="AB90">
        <f>AA$43+AA$87</f>
        <v>3.4943415628075923E-2</v>
      </c>
      <c r="AD90">
        <f>($AC$65*0.0000002777777777)*-1</f>
        <v>1.4570473246949069E-2</v>
      </c>
      <c r="AE90">
        <f>(($W$18*0.0000002777777777)*-1)+$AD$65</f>
        <v>3.4943415628075916E-2</v>
      </c>
      <c r="AG90">
        <f>(T90/1000)*(960*9.81*0.01+0.5*1.205*0.38*1.711274*(T90*T90)+960*4/3*3.14*AJ90)</f>
        <v>-2.058721542167981</v>
      </c>
      <c r="AH90">
        <f>AH89+AG90</f>
        <v>235.1984235456751</v>
      </c>
      <c r="AJ90">
        <f>T91-T90</f>
        <v>-8.3333333333333925E-2</v>
      </c>
      <c r="AK90" s="53">
        <f t="shared" si="35"/>
        <v>10.361111111111111</v>
      </c>
      <c r="AL90" s="39">
        <f>0.5*1116.99*(T90*T90)</f>
        <v>59955.903437499997</v>
      </c>
      <c r="AM90" s="39">
        <f t="shared" si="34"/>
        <v>960.55968750001193</v>
      </c>
      <c r="AN90" s="39">
        <f>SUM($AM$65:$AM$86)+$AN$42</f>
        <v>-146367.921875</v>
      </c>
      <c r="AO90" s="39">
        <f t="shared" si="24"/>
        <v>4.065775606500472E-2</v>
      </c>
      <c r="AP90" s="39">
        <f>SUM($AM$87:$AM$144)+$AP$86</f>
        <v>146367.921875</v>
      </c>
      <c r="AQ90" s="39">
        <f t="shared" si="25"/>
        <v>4.065775606500472E-2</v>
      </c>
      <c r="AR90" s="39">
        <f t="shared" si="20"/>
        <v>0.96055968750001197</v>
      </c>
      <c r="AS90" s="39"/>
      <c r="AT90" s="51">
        <f>T90*$AS$8*0.38*0.01</f>
        <v>409.37350343500003</v>
      </c>
      <c r="AU90" s="51">
        <f t="shared" si="36"/>
        <v>0.40937350343500001</v>
      </c>
      <c r="AV90" s="51">
        <f t="shared" si="26"/>
        <v>1.1371495303716743E-4</v>
      </c>
      <c r="AW90" s="39">
        <f>AB90*0.7</f>
        <v>2.4460390939653145E-2</v>
      </c>
      <c r="AX90" s="40"/>
      <c r="AY90" s="40">
        <f t="shared" si="23"/>
        <v>0</v>
      </c>
      <c r="AZ90" s="40"/>
      <c r="BA90" s="40"/>
      <c r="BB90" s="40"/>
      <c r="BC90" s="39"/>
      <c r="BD90" s="39">
        <f>T90*2.23694</f>
        <v>23.177183888888891</v>
      </c>
      <c r="BE90" s="39">
        <f>AO90-$BC$8</f>
        <v>3.953135706638624E-2</v>
      </c>
      <c r="BF90" s="39">
        <f>AQ90-$BC$8</f>
        <v>3.953135706638624E-2</v>
      </c>
      <c r="BG90" s="52">
        <f t="shared" si="27"/>
        <v>3.5578221359747614E-2</v>
      </c>
      <c r="BH90" s="52">
        <f t="shared" si="28"/>
        <v>3.5578221359747614E-2</v>
      </c>
      <c r="BI90" s="52">
        <f t="shared" si="29"/>
        <v>128081.59689509141</v>
      </c>
      <c r="BJ90" s="52">
        <f t="shared" si="30"/>
        <v>128.08159689509142</v>
      </c>
      <c r="BK90">
        <f t="shared" si="31"/>
        <v>0.86450371875001075</v>
      </c>
    </row>
    <row r="91" spans="2:63" x14ac:dyDescent="0.25">
      <c r="B91" s="29" t="s">
        <v>47</v>
      </c>
      <c r="C91" s="29">
        <v>83</v>
      </c>
      <c r="D91" s="29">
        <v>83</v>
      </c>
      <c r="E91" s="28">
        <v>37</v>
      </c>
      <c r="F91" s="15">
        <f t="shared" si="32"/>
        <v>-8.3333333333332538E-2</v>
      </c>
      <c r="G91" s="15">
        <f t="shared" si="33"/>
        <v>-0.29999999999999716</v>
      </c>
      <c r="R91">
        <f t="shared" si="21"/>
        <v>0</v>
      </c>
      <c r="S91">
        <f t="shared" si="22"/>
        <v>37</v>
      </c>
      <c r="T91">
        <f>$E91/3.6</f>
        <v>10.277777777777777</v>
      </c>
      <c r="U91">
        <f>(0.5*960*(T91*T91))</f>
        <v>50703.703703703693</v>
      </c>
      <c r="V91">
        <f>$U91-$U92</f>
        <v>818.88888888887595</v>
      </c>
      <c r="X91">
        <f>W91/1000</f>
        <v>0</v>
      </c>
      <c r="Y91">
        <f>$X$43+$X$87</f>
        <v>125.79629629629628</v>
      </c>
      <c r="Z91">
        <f>(0.5*960*(F91*F91))</f>
        <v>3.33333333333327</v>
      </c>
      <c r="AA91">
        <f>W91*0.0000002777777777</f>
        <v>0</v>
      </c>
      <c r="AB91">
        <f>AA$43+AA$87</f>
        <v>3.4943415628075923E-2</v>
      </c>
      <c r="AD91">
        <f>($AC$65*0.0000002777777777)*-1</f>
        <v>1.4570473246949069E-2</v>
      </c>
      <c r="AE91">
        <f>(($W$18*0.0000002777777777)*-1)+$AD$65</f>
        <v>3.4943415628075916E-2</v>
      </c>
      <c r="AG91">
        <f>(T91/1000)*(960*9.81*0.01+0.5*1.205*0.38*1.711274*(T91*T91)+960*4/3*3.14*AJ91)</f>
        <v>-2.0490891730528942</v>
      </c>
      <c r="AH91">
        <f>AH90+AG91</f>
        <v>233.14933437262221</v>
      </c>
      <c r="AJ91">
        <f>T92-T91</f>
        <v>-8.3333333333332149E-2</v>
      </c>
      <c r="AK91" s="53">
        <f t="shared" si="35"/>
        <v>10.277777777777777</v>
      </c>
      <c r="AL91" s="39">
        <f>0.5*1116.99*(T91*T91)</f>
        <v>58995.343749999985</v>
      </c>
      <c r="AM91" s="39">
        <f t="shared" si="34"/>
        <v>952.8028124999837</v>
      </c>
      <c r="AN91" s="39">
        <f>SUM($AM$65:$AM$86)+$AN$42</f>
        <v>-146367.921875</v>
      </c>
      <c r="AO91" s="39">
        <f t="shared" si="24"/>
        <v>4.065775606500472E-2</v>
      </c>
      <c r="AP91" s="39">
        <f>SUM($AM$87:$AM$144)+$AP$86</f>
        <v>146367.921875</v>
      </c>
      <c r="AQ91" s="39">
        <f t="shared" si="25"/>
        <v>4.065775606500472E-2</v>
      </c>
      <c r="AR91" s="39">
        <f t="shared" si="20"/>
        <v>0.95280281249998366</v>
      </c>
      <c r="AS91" s="39"/>
      <c r="AT91" s="51">
        <f>T91*$AS$8*0.38*0.01</f>
        <v>406.08095515000002</v>
      </c>
      <c r="AU91" s="51">
        <f t="shared" si="36"/>
        <v>0.40608095515000003</v>
      </c>
      <c r="AV91" s="51">
        <f t="shared" si="26"/>
        <v>1.128003555596567E-4</v>
      </c>
      <c r="AW91" s="39">
        <f>AB91*0.7</f>
        <v>2.4460390939653145E-2</v>
      </c>
      <c r="AX91" s="40"/>
      <c r="AY91" s="40">
        <f t="shared" si="23"/>
        <v>0</v>
      </c>
      <c r="AZ91" s="40"/>
      <c r="BA91" s="40"/>
      <c r="BB91" s="40"/>
      <c r="BC91" s="39"/>
      <c r="BD91" s="39">
        <f>T91*2.23694</f>
        <v>22.990772222222223</v>
      </c>
      <c r="BE91" s="39">
        <f>AO91-$BC$8</f>
        <v>3.953135706638624E-2</v>
      </c>
      <c r="BF91" s="39">
        <f>AQ91-$BC$8</f>
        <v>3.953135706638624E-2</v>
      </c>
      <c r="BG91" s="52">
        <f t="shared" si="27"/>
        <v>3.5578221359747614E-2</v>
      </c>
      <c r="BH91" s="52">
        <f t="shared" si="28"/>
        <v>3.5578221359747614E-2</v>
      </c>
      <c r="BI91" s="52">
        <f t="shared" si="29"/>
        <v>128081.59689509141</v>
      </c>
      <c r="BJ91" s="52">
        <f t="shared" si="30"/>
        <v>128.08159689509142</v>
      </c>
      <c r="BK91">
        <f t="shared" si="31"/>
        <v>0.85752253124998534</v>
      </c>
    </row>
    <row r="92" spans="2:63" x14ac:dyDescent="0.25">
      <c r="B92" s="29" t="s">
        <v>47</v>
      </c>
      <c r="C92" s="29">
        <v>84</v>
      </c>
      <c r="D92" s="29">
        <v>84</v>
      </c>
      <c r="E92" s="28">
        <v>36.700000000000003</v>
      </c>
      <c r="F92" s="15">
        <f t="shared" si="32"/>
        <v>-0.15277777777777798</v>
      </c>
      <c r="G92" s="15">
        <f t="shared" si="33"/>
        <v>-0.55000000000000071</v>
      </c>
      <c r="R92">
        <f t="shared" si="21"/>
        <v>0</v>
      </c>
      <c r="S92">
        <f t="shared" si="22"/>
        <v>36.700000000000003</v>
      </c>
      <c r="T92">
        <f>$E92/3.6</f>
        <v>10.194444444444445</v>
      </c>
      <c r="U92">
        <f>(0.5*960*(T92*T92))</f>
        <v>49884.814814814818</v>
      </c>
      <c r="V92">
        <f>$U92-$U93</f>
        <v>2151.111111111124</v>
      </c>
      <c r="X92">
        <f>W92/1000</f>
        <v>0</v>
      </c>
      <c r="Y92">
        <f>$X$43+$X$87</f>
        <v>125.79629629629628</v>
      </c>
      <c r="Z92">
        <f>(0.5*960*(F92*F92))</f>
        <v>11.203703703703734</v>
      </c>
      <c r="AA92">
        <f>W92*0.0000002777777777</f>
        <v>0</v>
      </c>
      <c r="AB92">
        <f>AA$43+AA$87</f>
        <v>3.4943415628075923E-2</v>
      </c>
      <c r="AD92">
        <f>($AC$65*0.0000002777777777)*-1</f>
        <v>1.4570473246949069E-2</v>
      </c>
      <c r="AE92">
        <f>(($W$18*0.0000002777777777)*-1)+$AD$65</f>
        <v>3.4943415628075916E-2</v>
      </c>
      <c r="AG92">
        <f>(T92/1000)*(960*9.81*0.01+0.5*1.205*0.38*1.711274*(T92*T92)+960*4/3*3.14*AJ92)</f>
        <v>-7.7300544529494086</v>
      </c>
      <c r="AH92">
        <f>AH91+AG92</f>
        <v>225.41927991967279</v>
      </c>
      <c r="AJ92">
        <f>T93-T92</f>
        <v>-0.22222222222222321</v>
      </c>
      <c r="AK92" s="53">
        <f t="shared" si="35"/>
        <v>10.194444444444445</v>
      </c>
      <c r="AL92" s="39">
        <f>0.5*1116.99*(T92*T92)</f>
        <v>58042.540937500002</v>
      </c>
      <c r="AM92" s="39">
        <f t="shared" si="34"/>
        <v>2502.8850000000166</v>
      </c>
      <c r="AN92" s="39">
        <f>SUM($AM$65:$AM$86)+$AN$42</f>
        <v>-146367.921875</v>
      </c>
      <c r="AO92" s="39">
        <f t="shared" si="24"/>
        <v>4.065775606500472E-2</v>
      </c>
      <c r="AP92" s="39">
        <f>SUM($AM$87:$AM$144)+$AP$86</f>
        <v>146367.921875</v>
      </c>
      <c r="AQ92" s="39">
        <f t="shared" si="25"/>
        <v>4.065775606500472E-2</v>
      </c>
      <c r="AR92" s="39">
        <f t="shared" si="20"/>
        <v>2.5028850000000165</v>
      </c>
      <c r="AS92" s="39"/>
      <c r="AT92" s="51">
        <f>T92*$AS$8*0.38*0.01</f>
        <v>402.78840686500007</v>
      </c>
      <c r="AU92" s="51">
        <f t="shared" si="36"/>
        <v>0.40278840686500006</v>
      </c>
      <c r="AV92" s="51">
        <f t="shared" si="26"/>
        <v>1.1188575808214598E-4</v>
      </c>
      <c r="AW92" s="39">
        <f>AB92*0.7</f>
        <v>2.4460390939653145E-2</v>
      </c>
      <c r="AX92" s="40"/>
      <c r="AY92" s="40">
        <f t="shared" si="23"/>
        <v>0</v>
      </c>
      <c r="AZ92" s="40"/>
      <c r="BA92" s="40"/>
      <c r="BB92" s="40"/>
      <c r="BC92" s="39"/>
      <c r="BD92" s="39">
        <f>T92*2.23694</f>
        <v>22.804360555555558</v>
      </c>
      <c r="BE92" s="39">
        <f>AO92-$BC$8</f>
        <v>3.953135706638624E-2</v>
      </c>
      <c r="BF92" s="39">
        <f>AQ92-$BC$8</f>
        <v>3.953135706638624E-2</v>
      </c>
      <c r="BG92" s="52">
        <f t="shared" si="27"/>
        <v>3.5578221359747614E-2</v>
      </c>
      <c r="BH92" s="52">
        <f t="shared" si="28"/>
        <v>3.5578221359747614E-2</v>
      </c>
      <c r="BI92" s="52">
        <f t="shared" si="29"/>
        <v>128081.59689509141</v>
      </c>
      <c r="BJ92" s="52">
        <f t="shared" si="30"/>
        <v>128.08159689509142</v>
      </c>
      <c r="BK92">
        <f t="shared" si="31"/>
        <v>2.2525965000000152</v>
      </c>
    </row>
    <row r="93" spans="2:63" x14ac:dyDescent="0.25">
      <c r="B93" s="29" t="s">
        <v>47</v>
      </c>
      <c r="C93" s="29">
        <v>85</v>
      </c>
      <c r="D93" s="29">
        <v>85</v>
      </c>
      <c r="E93" s="28">
        <v>35.9</v>
      </c>
      <c r="F93" s="15">
        <f t="shared" si="32"/>
        <v>-0.19444444444444522</v>
      </c>
      <c r="G93" s="15">
        <f t="shared" si="33"/>
        <v>-0.70000000000000284</v>
      </c>
      <c r="R93">
        <f t="shared" si="21"/>
        <v>0</v>
      </c>
      <c r="S93">
        <f t="shared" si="22"/>
        <v>35.9</v>
      </c>
      <c r="T93">
        <f>$E93/3.6</f>
        <v>9.9722222222222214</v>
      </c>
      <c r="U93">
        <f>(0.5*960*(T93*T93))</f>
        <v>47733.703703703693</v>
      </c>
      <c r="V93">
        <f>$U93-$U94</f>
        <v>1582.2222222222117</v>
      </c>
      <c r="X93">
        <f>W93/1000</f>
        <v>0</v>
      </c>
      <c r="Y93">
        <f>$X$43+$X$87</f>
        <v>125.79629629629628</v>
      </c>
      <c r="Z93">
        <f>(0.5*960*(F93*F93))</f>
        <v>18.148148148148294</v>
      </c>
      <c r="AA93">
        <f>W93*0.0000002777777777</f>
        <v>0</v>
      </c>
      <c r="AB93">
        <f>AA$43+AA$87</f>
        <v>3.4943415628075923E-2</v>
      </c>
      <c r="AD93">
        <f>($AC$65*0.0000002777777777)*-1</f>
        <v>1.4570473246949069E-2</v>
      </c>
      <c r="AE93">
        <f>(($W$18*0.0000002777777777)*-1)+$AD$65</f>
        <v>3.4943415628075916E-2</v>
      </c>
      <c r="AG93">
        <f>(T93/1000)*(960*9.81*0.01+0.5*1.205*0.38*1.711274*(T93*T93)+960*4/3*3.14*AJ93)</f>
        <v>-5.3523749841865476</v>
      </c>
      <c r="AH93">
        <f>AH92+AG93</f>
        <v>220.06690493548624</v>
      </c>
      <c r="AJ93">
        <f>T94-T93</f>
        <v>-0.16666666666666607</v>
      </c>
      <c r="AK93" s="53">
        <f t="shared" si="35"/>
        <v>9.9722222222222214</v>
      </c>
      <c r="AL93" s="39">
        <f>0.5*1116.99*(T93*T93)</f>
        <v>55539.655937499985</v>
      </c>
      <c r="AM93" s="39">
        <f t="shared" si="34"/>
        <v>1840.9649999999892</v>
      </c>
      <c r="AN93" s="39">
        <f>SUM($AM$65:$AM$86)+$AN$42</f>
        <v>-146367.921875</v>
      </c>
      <c r="AO93" s="39">
        <f t="shared" si="24"/>
        <v>4.065775606500472E-2</v>
      </c>
      <c r="AP93" s="39">
        <f>SUM($AM$87:$AM$144)+$AP$86</f>
        <v>146367.921875</v>
      </c>
      <c r="AQ93" s="39">
        <f t="shared" si="25"/>
        <v>4.065775606500472E-2</v>
      </c>
      <c r="AR93" s="39">
        <f t="shared" si="20"/>
        <v>1.8409649999999893</v>
      </c>
      <c r="AS93" s="39"/>
      <c r="AT93" s="51">
        <f>T93*$AS$8*0.38*0.01</f>
        <v>394.00827810500004</v>
      </c>
      <c r="AU93" s="51">
        <f t="shared" si="36"/>
        <v>0.39400827810500005</v>
      </c>
      <c r="AV93" s="51">
        <f t="shared" si="26"/>
        <v>1.094468314754507E-4</v>
      </c>
      <c r="AW93" s="39">
        <f>AB93*0.7</f>
        <v>2.4460390939653145E-2</v>
      </c>
      <c r="AX93" s="40"/>
      <c r="AY93" s="40">
        <f t="shared" si="23"/>
        <v>0</v>
      </c>
      <c r="AZ93" s="40"/>
      <c r="BA93" s="40"/>
      <c r="BB93" s="40"/>
      <c r="BC93" s="39"/>
      <c r="BD93" s="39">
        <f>T93*2.23694</f>
        <v>22.307262777777776</v>
      </c>
      <c r="BE93" s="39">
        <f>AO93-$BC$8</f>
        <v>3.953135706638624E-2</v>
      </c>
      <c r="BF93" s="39">
        <f>AQ93-$BC$8</f>
        <v>3.953135706638624E-2</v>
      </c>
      <c r="BG93" s="52">
        <f t="shared" si="27"/>
        <v>3.5578221359747614E-2</v>
      </c>
      <c r="BH93" s="52">
        <f t="shared" si="28"/>
        <v>3.5578221359747614E-2</v>
      </c>
      <c r="BI93" s="52">
        <f t="shared" si="29"/>
        <v>128081.59689509141</v>
      </c>
      <c r="BJ93" s="52">
        <f t="shared" si="30"/>
        <v>128.08159689509142</v>
      </c>
      <c r="BK93">
        <f t="shared" si="31"/>
        <v>1.6568684999999903</v>
      </c>
    </row>
    <row r="94" spans="2:63" x14ac:dyDescent="0.25">
      <c r="B94" s="29" t="s">
        <v>47</v>
      </c>
      <c r="C94" s="29">
        <v>86</v>
      </c>
      <c r="D94" s="29">
        <v>86</v>
      </c>
      <c r="E94" s="28">
        <v>35.299999999999997</v>
      </c>
      <c r="F94" s="15">
        <f t="shared" si="32"/>
        <v>-0.18055555555555516</v>
      </c>
      <c r="G94" s="15">
        <f t="shared" si="33"/>
        <v>-0.64999999999999858</v>
      </c>
      <c r="R94">
        <f t="shared" si="21"/>
        <v>0</v>
      </c>
      <c r="S94">
        <f t="shared" si="22"/>
        <v>35.299999999999997</v>
      </c>
      <c r="T94">
        <f>$E94/3.6</f>
        <v>9.8055555555555554</v>
      </c>
      <c r="U94">
        <f>(0.5*960*(T94*T94))</f>
        <v>46151.481481481482</v>
      </c>
      <c r="V94">
        <f>$U94-$U95</f>
        <v>1812.2222222222263</v>
      </c>
      <c r="X94">
        <f>W94/1000</f>
        <v>0</v>
      </c>
      <c r="Y94">
        <f>$X$43+$X$87</f>
        <v>125.79629629629628</v>
      </c>
      <c r="Z94">
        <f>(0.5*960*(F94*F94))</f>
        <v>15.648148148148081</v>
      </c>
      <c r="AA94">
        <f>W94*0.0000002777777777</f>
        <v>0</v>
      </c>
      <c r="AB94">
        <f>AA$43+AA$87</f>
        <v>3.4943415628075923E-2</v>
      </c>
      <c r="AD94">
        <f>($AC$65*0.0000002777777777)*-1</f>
        <v>1.4570473246949069E-2</v>
      </c>
      <c r="AE94">
        <f>(($W$18*0.0000002777777777)*-1)+$AD$65</f>
        <v>3.4943415628075916E-2</v>
      </c>
      <c r="AG94">
        <f>(T94/1000)*(960*9.81*0.01+0.5*1.205*0.38*1.711274*(T94*T94)+960*4/3*3.14*AJ94)</f>
        <v>-6.3703196941975833</v>
      </c>
      <c r="AH94">
        <f>AH93+AG94</f>
        <v>213.69658524128866</v>
      </c>
      <c r="AJ94">
        <f>T95-T94</f>
        <v>-0.19444444444444464</v>
      </c>
      <c r="AK94" s="53">
        <f t="shared" si="35"/>
        <v>9.8055555555555554</v>
      </c>
      <c r="AL94" s="39">
        <f>0.5*1116.99*(T94*T94)</f>
        <v>53698.690937499996</v>
      </c>
      <c r="AM94" s="39">
        <f t="shared" si="34"/>
        <v>2108.5771874999991</v>
      </c>
      <c r="AN94" s="39">
        <f>SUM($AM$65:$AM$86)+$AN$42</f>
        <v>-146367.921875</v>
      </c>
      <c r="AO94" s="39">
        <f t="shared" si="24"/>
        <v>4.065775606500472E-2</v>
      </c>
      <c r="AP94" s="39">
        <f>SUM($AM$87:$AM$144)+$AP$86</f>
        <v>146367.921875</v>
      </c>
      <c r="AQ94" s="39">
        <f t="shared" si="25"/>
        <v>4.065775606500472E-2</v>
      </c>
      <c r="AR94" s="39">
        <f t="shared" si="20"/>
        <v>2.108577187499999</v>
      </c>
      <c r="AS94" s="39"/>
      <c r="AT94" s="51">
        <f>T94*$AS$8*0.38*0.01</f>
        <v>387.42318153500003</v>
      </c>
      <c r="AU94" s="51">
        <f t="shared" si="36"/>
        <v>0.38742318153500005</v>
      </c>
      <c r="AV94" s="51">
        <f t="shared" si="26"/>
        <v>1.0761763652042923E-4</v>
      </c>
      <c r="AW94" s="39">
        <f>AB94*0.7</f>
        <v>2.4460390939653145E-2</v>
      </c>
      <c r="AX94" s="40"/>
      <c r="AY94" s="40">
        <f t="shared" si="23"/>
        <v>0</v>
      </c>
      <c r="AZ94" s="40"/>
      <c r="BA94" s="40"/>
      <c r="BB94" s="40"/>
      <c r="BC94" s="39"/>
      <c r="BD94" s="39">
        <f>T94*2.23694</f>
        <v>21.934439444444447</v>
      </c>
      <c r="BE94" s="39">
        <f>AO94-$BC$8</f>
        <v>3.953135706638624E-2</v>
      </c>
      <c r="BF94" s="39">
        <f>AQ94-$BC$8</f>
        <v>3.953135706638624E-2</v>
      </c>
      <c r="BG94" s="52">
        <f t="shared" si="27"/>
        <v>3.5578221359747614E-2</v>
      </c>
      <c r="BH94" s="52">
        <f t="shared" si="28"/>
        <v>3.5578221359747614E-2</v>
      </c>
      <c r="BI94" s="52">
        <f t="shared" si="29"/>
        <v>128081.59689509141</v>
      </c>
      <c r="BJ94" s="52">
        <f t="shared" si="30"/>
        <v>128.08159689509142</v>
      </c>
      <c r="BK94">
        <f t="shared" si="31"/>
        <v>1.8977194687499994</v>
      </c>
    </row>
    <row r="95" spans="2:63" x14ac:dyDescent="0.25">
      <c r="B95" s="29" t="s">
        <v>47</v>
      </c>
      <c r="C95" s="29">
        <v>87</v>
      </c>
      <c r="D95" s="29">
        <v>87</v>
      </c>
      <c r="E95" s="28">
        <v>34.6</v>
      </c>
      <c r="F95" s="15">
        <f t="shared" si="32"/>
        <v>-0.15277777777777699</v>
      </c>
      <c r="G95" s="15">
        <f t="shared" si="33"/>
        <v>-0.54999999999999716</v>
      </c>
      <c r="R95">
        <f t="shared" si="21"/>
        <v>0</v>
      </c>
      <c r="S95">
        <f t="shared" si="22"/>
        <v>34.6</v>
      </c>
      <c r="T95">
        <f>$E95/3.6</f>
        <v>9.6111111111111107</v>
      </c>
      <c r="U95">
        <f>(0.5*960*(T95*T95))</f>
        <v>44339.259259259255</v>
      </c>
      <c r="V95">
        <f>$U95-$U96</f>
        <v>1019.2592592592555</v>
      </c>
      <c r="X95">
        <f>W95/1000</f>
        <v>0</v>
      </c>
      <c r="Y95">
        <f>$X$43+$X$87</f>
        <v>125.79629629629628</v>
      </c>
      <c r="Z95">
        <f>(0.5*960*(F95*F95))</f>
        <v>11.203703703703587</v>
      </c>
      <c r="AA95">
        <f>W95*0.0000002777777777</f>
        <v>0</v>
      </c>
      <c r="AB95">
        <f>AA$43+AA$87</f>
        <v>3.4943415628075923E-2</v>
      </c>
      <c r="AD95">
        <f>($AC$65*0.0000002777777777)*-1</f>
        <v>1.4570473246949069E-2</v>
      </c>
      <c r="AE95">
        <f>(($W$18*0.0000002777777777)*-1)+$AD$65</f>
        <v>3.4943415628075916E-2</v>
      </c>
      <c r="AG95">
        <f>(T95/1000)*(960*9.81*0.01+0.5*1.205*0.38*1.711274*(T95*T95)+960*4/3*3.14*AJ95)</f>
        <v>-3.0391314633693591</v>
      </c>
      <c r="AH95">
        <f>AH94+AG95</f>
        <v>210.6574537779193</v>
      </c>
      <c r="AJ95">
        <f>T96-T95</f>
        <v>-0.11111111111111072</v>
      </c>
      <c r="AK95" s="53">
        <f t="shared" si="35"/>
        <v>9.6111111111111107</v>
      </c>
      <c r="AL95" s="39">
        <f>0.5*1116.99*(T95*T95)</f>
        <v>51590.113749999997</v>
      </c>
      <c r="AM95" s="39">
        <f t="shared" si="34"/>
        <v>1185.9399999999951</v>
      </c>
      <c r="AN95" s="39">
        <f>SUM($AM$65:$AM$86)+$AN$42</f>
        <v>-146367.921875</v>
      </c>
      <c r="AO95" s="39">
        <f t="shared" si="24"/>
        <v>4.065775606500472E-2</v>
      </c>
      <c r="AP95" s="39">
        <f>SUM($AM$87:$AM$144)+$AP$86</f>
        <v>146367.921875</v>
      </c>
      <c r="AQ95" s="39">
        <f t="shared" si="25"/>
        <v>4.065775606500472E-2</v>
      </c>
      <c r="AR95" s="39">
        <f t="shared" si="20"/>
        <v>1.1859399999999951</v>
      </c>
      <c r="AS95" s="39"/>
      <c r="AT95" s="51">
        <f>T95*$AS$8*0.38*0.01</f>
        <v>379.74056887</v>
      </c>
      <c r="AU95" s="51">
        <f t="shared" si="36"/>
        <v>0.37974056887000002</v>
      </c>
      <c r="AV95" s="51">
        <f t="shared" si="26"/>
        <v>1.0548357573957085E-4</v>
      </c>
      <c r="AW95" s="39">
        <f>AB95*0.7</f>
        <v>2.4460390939653145E-2</v>
      </c>
      <c r="AX95" s="40"/>
      <c r="AY95" s="40">
        <f t="shared" si="23"/>
        <v>0</v>
      </c>
      <c r="AZ95" s="40"/>
      <c r="BA95" s="40"/>
      <c r="BB95" s="40"/>
      <c r="BC95" s="39"/>
      <c r="BD95" s="39">
        <f>T95*2.23694</f>
        <v>21.499478888888888</v>
      </c>
      <c r="BE95" s="39">
        <f>AO95-$BC$8</f>
        <v>3.953135706638624E-2</v>
      </c>
      <c r="BF95" s="39">
        <f>AQ95-$BC$8</f>
        <v>3.953135706638624E-2</v>
      </c>
      <c r="BG95" s="52">
        <f t="shared" si="27"/>
        <v>3.5578221359747614E-2</v>
      </c>
      <c r="BH95" s="52">
        <f t="shared" si="28"/>
        <v>3.5578221359747614E-2</v>
      </c>
      <c r="BI95" s="52">
        <f t="shared" si="29"/>
        <v>128081.59689509141</v>
      </c>
      <c r="BJ95" s="52">
        <f t="shared" si="30"/>
        <v>128.08159689509142</v>
      </c>
      <c r="BK95">
        <f t="shared" si="31"/>
        <v>1.0673459999999957</v>
      </c>
    </row>
    <row r="96" spans="2:63" x14ac:dyDescent="0.25">
      <c r="B96" s="29" t="s">
        <v>47</v>
      </c>
      <c r="C96" s="29">
        <v>88</v>
      </c>
      <c r="D96" s="29">
        <v>88</v>
      </c>
      <c r="E96" s="28">
        <v>34.200000000000003</v>
      </c>
      <c r="F96" s="15">
        <f t="shared" si="32"/>
        <v>-0.37500000000000039</v>
      </c>
      <c r="G96" s="15">
        <f t="shared" si="33"/>
        <v>-1.3500000000000014</v>
      </c>
      <c r="R96">
        <f t="shared" si="21"/>
        <v>0</v>
      </c>
      <c r="S96">
        <f t="shared" si="22"/>
        <v>34.200000000000003</v>
      </c>
      <c r="T96">
        <f>$E96/3.6</f>
        <v>9.5</v>
      </c>
      <c r="U96">
        <f>(0.5*960*(T96*T96))</f>
        <v>43320</v>
      </c>
      <c r="V96">
        <f>$U96-$U97</f>
        <v>5630.7407407407445</v>
      </c>
      <c r="X96">
        <f>W96/1000</f>
        <v>0</v>
      </c>
      <c r="Y96">
        <f>$X$43+$X$87</f>
        <v>125.79629629629628</v>
      </c>
      <c r="Z96">
        <f>(0.5*960*(F96*F96))</f>
        <v>67.500000000000128</v>
      </c>
      <c r="AA96">
        <f>W96*0.0000002777777777</f>
        <v>0</v>
      </c>
      <c r="AB96">
        <f>AA$43+AA$87</f>
        <v>3.4943415628075923E-2</v>
      </c>
      <c r="AD96">
        <f>($AC$65*0.0000002777777777)*-1</f>
        <v>1.4570473246949069E-2</v>
      </c>
      <c r="AE96">
        <f>(($W$18*0.0000002777777777)*-1)+$AD$65</f>
        <v>3.4943415628075916E-2</v>
      </c>
      <c r="AG96">
        <f>(T96/1000)*(960*9.81*0.01+0.5*1.205*0.38*1.711274*(T96*T96)+960*4/3*3.14*AJ96)</f>
        <v>-23.163722859311662</v>
      </c>
      <c r="AH96">
        <f>AH95+AG96</f>
        <v>187.49373091860764</v>
      </c>
      <c r="AJ96">
        <f>T97-T96</f>
        <v>-0.63888888888888928</v>
      </c>
      <c r="AK96" s="53">
        <f t="shared" si="35"/>
        <v>9.5</v>
      </c>
      <c r="AL96" s="39">
        <f>0.5*1116.99*(T96*T96)</f>
        <v>50404.173750000002</v>
      </c>
      <c r="AM96" s="39">
        <f t="shared" si="34"/>
        <v>6551.5428125000035</v>
      </c>
      <c r="AN96" s="39">
        <f>SUM($AM$65:$AM$86)+$AN$42</f>
        <v>-146367.921875</v>
      </c>
      <c r="AO96" s="39">
        <f t="shared" si="24"/>
        <v>4.065775606500472E-2</v>
      </c>
      <c r="AP96" s="39">
        <f>SUM($AM$87:$AM$144)+$AP$86</f>
        <v>146367.921875</v>
      </c>
      <c r="AQ96" s="39">
        <f t="shared" si="25"/>
        <v>4.065775606500472E-2</v>
      </c>
      <c r="AR96" s="39">
        <f t="shared" si="20"/>
        <v>6.5515428125000037</v>
      </c>
      <c r="AS96" s="39"/>
      <c r="AT96" s="51">
        <f>T96*$AS$8*0.38*0.01</f>
        <v>375.35050449000011</v>
      </c>
      <c r="AU96" s="51">
        <f t="shared" si="36"/>
        <v>0.37535050449000013</v>
      </c>
      <c r="AV96" s="51">
        <f t="shared" si="26"/>
        <v>1.0426411243622324E-4</v>
      </c>
      <c r="AW96" s="39">
        <f>AB96*0.7</f>
        <v>2.4460390939653145E-2</v>
      </c>
      <c r="AX96" s="40"/>
      <c r="AY96" s="40">
        <f t="shared" si="23"/>
        <v>0</v>
      </c>
      <c r="AZ96" s="40"/>
      <c r="BA96" s="40"/>
      <c r="BB96" s="40"/>
      <c r="BC96" s="39"/>
      <c r="BD96" s="39">
        <f>T96*2.23694</f>
        <v>21.25093</v>
      </c>
      <c r="BE96" s="39">
        <f>AO96-$BC$8</f>
        <v>3.953135706638624E-2</v>
      </c>
      <c r="BF96" s="39">
        <f>AQ96-$BC$8</f>
        <v>3.953135706638624E-2</v>
      </c>
      <c r="BG96" s="52">
        <f t="shared" si="27"/>
        <v>3.5578221359747614E-2</v>
      </c>
      <c r="BH96" s="52">
        <f t="shared" si="28"/>
        <v>3.5578221359747614E-2</v>
      </c>
      <c r="BI96" s="52">
        <f t="shared" si="29"/>
        <v>128081.59689509141</v>
      </c>
      <c r="BJ96" s="52">
        <f t="shared" si="30"/>
        <v>128.08159689509142</v>
      </c>
      <c r="BK96">
        <f t="shared" si="31"/>
        <v>5.8963885312500031</v>
      </c>
    </row>
    <row r="97" spans="2:63" x14ac:dyDescent="0.25">
      <c r="B97" s="29" t="s">
        <v>47</v>
      </c>
      <c r="C97" s="29">
        <v>89</v>
      </c>
      <c r="D97" s="29">
        <v>89</v>
      </c>
      <c r="E97" s="28">
        <v>31.9</v>
      </c>
      <c r="F97" s="15">
        <f t="shared" si="32"/>
        <v>-0.95833333333333359</v>
      </c>
      <c r="G97" s="15">
        <f t="shared" si="33"/>
        <v>-3.4500000000000011</v>
      </c>
      <c r="R97">
        <f t="shared" si="21"/>
        <v>0</v>
      </c>
      <c r="S97">
        <f t="shared" si="22"/>
        <v>31.9</v>
      </c>
      <c r="T97">
        <f>$E97/3.6</f>
        <v>8.8611111111111107</v>
      </c>
      <c r="U97">
        <f>(0.5*960*(T97*T97))</f>
        <v>37689.259259259255</v>
      </c>
      <c r="V97">
        <f>$U97-$U98</f>
        <v>10085.925925925923</v>
      </c>
      <c r="X97">
        <f>W97/1000</f>
        <v>0</v>
      </c>
      <c r="Y97">
        <f>$X$43+$X$87</f>
        <v>125.79629629629628</v>
      </c>
      <c r="Z97">
        <f>(0.5*960*(F97*F97))</f>
        <v>440.83333333333354</v>
      </c>
      <c r="AA97">
        <f>W97*0.0000002777777777</f>
        <v>0</v>
      </c>
      <c r="AB97">
        <f>AA$43+AA$87</f>
        <v>3.4943415628075923E-2</v>
      </c>
      <c r="AD97">
        <f>($AC$65*0.0000002777777777)*-1</f>
        <v>1.4570473246949069E-2</v>
      </c>
      <c r="AE97">
        <f>(($W$18*0.0000002777777777)*-1)+$AD$65</f>
        <v>3.4943415628075916E-2</v>
      </c>
      <c r="AG97">
        <f>(T97/1000)*(960*9.81*0.01+0.5*1.205*0.38*1.711274*(T97*T97)+960*4/3*3.14*AJ97)</f>
        <v>-44.400412742821011</v>
      </c>
      <c r="AH97">
        <f>AH96+AG97</f>
        <v>143.09331817578664</v>
      </c>
      <c r="AJ97">
        <f>T98-T97</f>
        <v>-1.2777777777777777</v>
      </c>
      <c r="AK97" s="53">
        <f t="shared" si="35"/>
        <v>8.8611111111111107</v>
      </c>
      <c r="AL97" s="39">
        <f>0.5*1116.99*(T97*T97)</f>
        <v>43852.630937499998</v>
      </c>
      <c r="AM97" s="39">
        <f t="shared" si="34"/>
        <v>11735.289999999997</v>
      </c>
      <c r="AN97" s="39">
        <f>SUM($AM$65:$AM$86)+$AN$42</f>
        <v>-146367.921875</v>
      </c>
      <c r="AO97" s="39">
        <f t="shared" si="24"/>
        <v>4.065775606500472E-2</v>
      </c>
      <c r="AP97" s="39">
        <f>SUM($AM$87:$AM$144)+$AP$86</f>
        <v>146367.921875</v>
      </c>
      <c r="AQ97" s="39">
        <f t="shared" si="25"/>
        <v>4.065775606500472E-2</v>
      </c>
      <c r="AR97" s="39">
        <f t="shared" si="20"/>
        <v>11.735289999999997</v>
      </c>
      <c r="AS97" s="39"/>
      <c r="AT97" s="51">
        <f>T97*$AS$8*0.38*0.01</f>
        <v>350.10763430500003</v>
      </c>
      <c r="AU97" s="51">
        <f t="shared" si="36"/>
        <v>0.35010763430500003</v>
      </c>
      <c r="AV97" s="51">
        <f t="shared" si="26"/>
        <v>9.7252198441974289E-5</v>
      </c>
      <c r="AW97" s="39">
        <f>AB97*0.7</f>
        <v>2.4460390939653145E-2</v>
      </c>
      <c r="AX97" s="40"/>
      <c r="AY97" s="40">
        <f t="shared" si="23"/>
        <v>0</v>
      </c>
      <c r="AZ97" s="40"/>
      <c r="BA97" s="40"/>
      <c r="BB97" s="40"/>
      <c r="BC97" s="39"/>
      <c r="BD97" s="39">
        <f>T97*2.23694</f>
        <v>19.821773888888888</v>
      </c>
      <c r="BE97" s="39">
        <f>AO97-$BC$8</f>
        <v>3.953135706638624E-2</v>
      </c>
      <c r="BF97" s="39">
        <f>AQ97-$BC$8</f>
        <v>3.953135706638624E-2</v>
      </c>
      <c r="BG97" s="52">
        <f t="shared" si="27"/>
        <v>3.5578221359747614E-2</v>
      </c>
      <c r="BH97" s="52">
        <f t="shared" si="28"/>
        <v>3.5578221359747614E-2</v>
      </c>
      <c r="BI97" s="52">
        <f t="shared" si="29"/>
        <v>128081.59689509141</v>
      </c>
      <c r="BJ97" s="52">
        <f t="shared" si="30"/>
        <v>128.08159689509142</v>
      </c>
      <c r="BK97">
        <f t="shared" si="31"/>
        <v>10.561760999999999</v>
      </c>
    </row>
    <row r="98" spans="2:63" x14ac:dyDescent="0.25">
      <c r="B98" s="29" t="s">
        <v>47</v>
      </c>
      <c r="C98" s="29">
        <v>90</v>
      </c>
      <c r="D98" s="29">
        <v>90</v>
      </c>
      <c r="E98" s="28">
        <v>27.3</v>
      </c>
      <c r="F98" s="15">
        <f t="shared" si="32"/>
        <v>-1.3749999999999998</v>
      </c>
      <c r="G98" s="15">
        <f t="shared" si="33"/>
        <v>-4.9499999999999993</v>
      </c>
      <c r="R98">
        <f t="shared" si="21"/>
        <v>0</v>
      </c>
      <c r="S98">
        <f t="shared" si="22"/>
        <v>27.3</v>
      </c>
      <c r="T98">
        <f>$E98/3.6</f>
        <v>7.583333333333333</v>
      </c>
      <c r="U98">
        <f>(0.5*960*(T98*T98))</f>
        <v>27603.333333333332</v>
      </c>
      <c r="V98">
        <f>$U98-$U99</f>
        <v>9677.4074074074088</v>
      </c>
      <c r="X98">
        <f>W98/1000</f>
        <v>0</v>
      </c>
      <c r="Y98">
        <f>$X$43+$X$87</f>
        <v>125.79629629629628</v>
      </c>
      <c r="Z98">
        <f>(0.5*960*(F98*F98))</f>
        <v>907.49999999999966</v>
      </c>
      <c r="AA98">
        <f>W98*0.0000002777777777</f>
        <v>0</v>
      </c>
      <c r="AB98">
        <f>AA$43+AA$87</f>
        <v>3.4943415628075923E-2</v>
      </c>
      <c r="AD98">
        <f>($AC$65*0.0000002777777777)*-1</f>
        <v>1.4570473246949069E-2</v>
      </c>
      <c r="AE98">
        <f>(($W$18*0.0000002777777777)*-1)+$AD$65</f>
        <v>3.4943415628075916E-2</v>
      </c>
      <c r="AG98">
        <f>(T98/1000)*(960*9.81*0.01+0.5*1.205*0.38*1.711274*(T98*T98)+960*4/3*3.14*AJ98)</f>
        <v>-43.986734869854175</v>
      </c>
      <c r="AH98">
        <f>AH97+AG98</f>
        <v>99.10658330593246</v>
      </c>
      <c r="AJ98">
        <f>T99-T98</f>
        <v>-1.4722222222222223</v>
      </c>
      <c r="AK98" s="53">
        <f t="shared" si="35"/>
        <v>7.583333333333333</v>
      </c>
      <c r="AL98" s="39">
        <f>0.5*1116.99*(T98*T98)</f>
        <v>32117.340937500001</v>
      </c>
      <c r="AM98" s="39">
        <f t="shared" si="34"/>
        <v>11259.965937500001</v>
      </c>
      <c r="AN98" s="39">
        <f>SUM($AM$65:$AM$86)+$AN$42</f>
        <v>-146367.921875</v>
      </c>
      <c r="AO98" s="39">
        <f t="shared" si="24"/>
        <v>4.065775606500472E-2</v>
      </c>
      <c r="AP98" s="39">
        <f>SUM($AM$87:$AM$144)+$AP$86</f>
        <v>146367.921875</v>
      </c>
      <c r="AQ98" s="39">
        <f t="shared" si="25"/>
        <v>4.065775606500472E-2</v>
      </c>
      <c r="AR98" s="39">
        <f t="shared" si="20"/>
        <v>11.259965937500001</v>
      </c>
      <c r="AS98" s="39"/>
      <c r="AT98" s="51">
        <f>T98*$AS$8*0.38*0.01</f>
        <v>299.621893935</v>
      </c>
      <c r="AU98" s="51">
        <f t="shared" si="36"/>
        <v>0.29962189393499999</v>
      </c>
      <c r="AV98" s="51">
        <f t="shared" si="26"/>
        <v>8.3228370453476431E-5</v>
      </c>
      <c r="AW98" s="39">
        <f>AB98*0.7</f>
        <v>2.4460390939653145E-2</v>
      </c>
      <c r="AX98" s="40"/>
      <c r="AY98" s="40">
        <f t="shared" si="23"/>
        <v>0</v>
      </c>
      <c r="AZ98" s="40"/>
      <c r="BA98" s="40"/>
      <c r="BB98" s="40"/>
      <c r="BC98" s="39"/>
      <c r="BD98" s="39">
        <f>T98*2.23694</f>
        <v>16.963461666666667</v>
      </c>
      <c r="BE98" s="39">
        <f>AO98-$BC$8</f>
        <v>3.953135706638624E-2</v>
      </c>
      <c r="BF98" s="39">
        <f>AQ98-$BC$8</f>
        <v>3.953135706638624E-2</v>
      </c>
      <c r="BG98" s="52">
        <f t="shared" si="27"/>
        <v>3.5578221359747614E-2</v>
      </c>
      <c r="BH98" s="52">
        <f t="shared" si="28"/>
        <v>3.5578221359747614E-2</v>
      </c>
      <c r="BI98" s="52">
        <f t="shared" si="29"/>
        <v>128081.59689509141</v>
      </c>
      <c r="BJ98" s="52">
        <f t="shared" si="30"/>
        <v>128.08159689509142</v>
      </c>
      <c r="BK98">
        <f t="shared" si="31"/>
        <v>10.133969343750001</v>
      </c>
    </row>
    <row r="99" spans="2:63" x14ac:dyDescent="0.25">
      <c r="B99" s="29" t="s">
        <v>47</v>
      </c>
      <c r="C99" s="29">
        <v>91</v>
      </c>
      <c r="D99" s="29">
        <v>91</v>
      </c>
      <c r="E99" s="28">
        <v>22</v>
      </c>
      <c r="F99" s="15">
        <f t="shared" si="32"/>
        <v>-1.4305555555555556</v>
      </c>
      <c r="G99" s="15">
        <f t="shared" si="33"/>
        <v>-5.15</v>
      </c>
      <c r="R99">
        <f t="shared" si="21"/>
        <v>0</v>
      </c>
      <c r="S99">
        <f t="shared" si="22"/>
        <v>22</v>
      </c>
      <c r="T99">
        <f>$E99/3.6</f>
        <v>6.1111111111111107</v>
      </c>
      <c r="U99">
        <f>(0.5*960*(T99*T99))</f>
        <v>17925.925925925923</v>
      </c>
      <c r="V99">
        <f>$U99-$U100</f>
        <v>7222.222222222219</v>
      </c>
      <c r="X99">
        <f>W99/1000</f>
        <v>0</v>
      </c>
      <c r="Y99">
        <f>$X$43+$X$87</f>
        <v>125.79629629629628</v>
      </c>
      <c r="Z99">
        <f>(0.5*960*(F99*F99))</f>
        <v>982.31481481481489</v>
      </c>
      <c r="AA99">
        <f>W99*0.0000002777777777</f>
        <v>0</v>
      </c>
      <c r="AB99">
        <f>AA$43+AA$87</f>
        <v>3.4943415628075923E-2</v>
      </c>
      <c r="AD99">
        <f>($AC$65*0.0000002777777777)*-1</f>
        <v>1.4570473246949069E-2</v>
      </c>
      <c r="AE99">
        <f>(($W$18*0.0000002777777777)*-1)+$AD$65</f>
        <v>3.4943415628075916E-2</v>
      </c>
      <c r="AG99">
        <f>(T99/1000)*(960*9.81*0.01+0.5*1.205*0.38*1.711274*(T99*T99)+960*4/3*3.14*AJ99)</f>
        <v>-33.448643114087552</v>
      </c>
      <c r="AH99">
        <f>AH98+AG99</f>
        <v>65.657940191844915</v>
      </c>
      <c r="AJ99">
        <f>T100-T99</f>
        <v>-1.3888888888888884</v>
      </c>
      <c r="AK99" s="53">
        <f t="shared" si="35"/>
        <v>6.1111111111111107</v>
      </c>
      <c r="AL99" s="39">
        <f>0.5*1116.99*(T99*T99)</f>
        <v>20857.375</v>
      </c>
      <c r="AM99" s="39">
        <f t="shared" si="34"/>
        <v>8403.28125</v>
      </c>
      <c r="AN99" s="39">
        <f>SUM($AM$65:$AM$86)+$AN$42</f>
        <v>-146367.921875</v>
      </c>
      <c r="AO99" s="39">
        <f t="shared" si="24"/>
        <v>4.065775606500472E-2</v>
      </c>
      <c r="AP99" s="39">
        <f>SUM($AM$87:$AM$144)+$AP$86</f>
        <v>146367.921875</v>
      </c>
      <c r="AQ99" s="39">
        <f t="shared" si="25"/>
        <v>4.065775606500472E-2</v>
      </c>
      <c r="AR99" s="39">
        <f t="shared" si="20"/>
        <v>8.4032812499999991</v>
      </c>
      <c r="AS99" s="39"/>
      <c r="AT99" s="51">
        <f>T99*$AS$8*0.38*0.01</f>
        <v>241.45354090000001</v>
      </c>
      <c r="AU99" s="51">
        <f t="shared" si="36"/>
        <v>0.24145354090000001</v>
      </c>
      <c r="AV99" s="51">
        <f t="shared" si="26"/>
        <v>6.7070481684120196E-5</v>
      </c>
      <c r="AW99" s="39">
        <f>AB99*0.7</f>
        <v>2.4460390939653145E-2</v>
      </c>
      <c r="AX99" s="40"/>
      <c r="AY99" s="40">
        <f t="shared" si="23"/>
        <v>0</v>
      </c>
      <c r="AZ99" s="40"/>
      <c r="BA99" s="40"/>
      <c r="BB99" s="40"/>
      <c r="BC99" s="39"/>
      <c r="BD99" s="39">
        <f>T99*2.23694</f>
        <v>13.670188888888889</v>
      </c>
      <c r="BE99" s="39">
        <f>AO99-$BC$8</f>
        <v>3.953135706638624E-2</v>
      </c>
      <c r="BF99" s="39">
        <f>AQ99-$BC$8</f>
        <v>3.953135706638624E-2</v>
      </c>
      <c r="BG99" s="52">
        <f t="shared" si="27"/>
        <v>3.5578221359747614E-2</v>
      </c>
      <c r="BH99" s="52">
        <f t="shared" si="28"/>
        <v>3.5578221359747614E-2</v>
      </c>
      <c r="BI99" s="52">
        <f t="shared" si="29"/>
        <v>128081.59689509141</v>
      </c>
      <c r="BJ99" s="52">
        <f t="shared" si="30"/>
        <v>128.08159689509142</v>
      </c>
      <c r="BK99">
        <f t="shared" si="31"/>
        <v>7.5629531249999999</v>
      </c>
    </row>
    <row r="100" spans="2:63" x14ac:dyDescent="0.25">
      <c r="B100" s="29" t="s">
        <v>47</v>
      </c>
      <c r="C100" s="29">
        <v>92</v>
      </c>
      <c r="D100" s="29">
        <v>92</v>
      </c>
      <c r="E100" s="28">
        <v>17</v>
      </c>
      <c r="F100" s="15">
        <f t="shared" si="32"/>
        <v>-1.0833333333333335</v>
      </c>
      <c r="G100" s="15">
        <f t="shared" si="33"/>
        <v>-3.9000000000000004</v>
      </c>
      <c r="R100">
        <f t="shared" si="21"/>
        <v>0</v>
      </c>
      <c r="S100">
        <f t="shared" si="22"/>
        <v>17</v>
      </c>
      <c r="T100">
        <f>$E100/3.6</f>
        <v>4.7222222222222223</v>
      </c>
      <c r="U100">
        <f>(0.5*960*(T100*T100))</f>
        <v>10703.703703703704</v>
      </c>
      <c r="V100">
        <f>$U100-$U101</f>
        <v>3235.5555555555566</v>
      </c>
      <c r="X100">
        <f>W100/1000</f>
        <v>0</v>
      </c>
      <c r="Y100">
        <f>$X$43+$X$87</f>
        <v>125.79629629629628</v>
      </c>
      <c r="Z100">
        <f>(0.5*960*(F100*F100))</f>
        <v>563.33333333333348</v>
      </c>
      <c r="AA100">
        <f>W100*0.0000002777777777</f>
        <v>0</v>
      </c>
      <c r="AB100">
        <f>AA$43+AA$87</f>
        <v>3.4943415628075923E-2</v>
      </c>
      <c r="AD100">
        <f>($AC$65*0.0000002777777777)*-1</f>
        <v>1.4570473246949069E-2</v>
      </c>
      <c r="AE100">
        <f>(($W$18*0.0000002777777777)*-1)+$AD$65</f>
        <v>3.4943415628075916E-2</v>
      </c>
      <c r="AG100">
        <f>(T100/1000)*(960*9.81*0.01+0.5*1.205*0.38*1.711274*(T100*T100)+960*4/3*3.14*AJ100)</f>
        <v>-14.275899370635299</v>
      </c>
      <c r="AH100">
        <f>AH99+AG100</f>
        <v>51.382040821209614</v>
      </c>
      <c r="AJ100">
        <f>T101-T100</f>
        <v>-0.77777777777777812</v>
      </c>
      <c r="AK100" s="53">
        <f t="shared" si="35"/>
        <v>4.7222222222222223</v>
      </c>
      <c r="AL100" s="39">
        <f>0.5*1116.99*(T100*T100)</f>
        <v>12454.09375</v>
      </c>
      <c r="AM100" s="39">
        <f t="shared" si="34"/>
        <v>3764.67</v>
      </c>
      <c r="AN100" s="39">
        <f>SUM($AM$65:$AM$86)+$AN$42</f>
        <v>-146367.921875</v>
      </c>
      <c r="AO100" s="39">
        <f t="shared" si="24"/>
        <v>4.065775606500472E-2</v>
      </c>
      <c r="AP100" s="39">
        <f>SUM($AM$87:$AM$144)+$AP$86</f>
        <v>146367.921875</v>
      </c>
      <c r="AQ100" s="39">
        <f t="shared" si="25"/>
        <v>4.065775606500472E-2</v>
      </c>
      <c r="AR100" s="39">
        <f t="shared" si="20"/>
        <v>3.7646700000000002</v>
      </c>
      <c r="AS100" s="39"/>
      <c r="AT100" s="51">
        <f>T100*$AS$8*0.38*0.01</f>
        <v>186.57773615000002</v>
      </c>
      <c r="AU100" s="51">
        <f t="shared" si="36"/>
        <v>0.18657773615000003</v>
      </c>
      <c r="AV100" s="51">
        <f t="shared" si="26"/>
        <v>5.1827190392274704E-5</v>
      </c>
      <c r="AW100" s="39">
        <f>AB100*0.7</f>
        <v>2.4460390939653145E-2</v>
      </c>
      <c r="AX100" s="40"/>
      <c r="AY100" s="40">
        <f t="shared" si="23"/>
        <v>0</v>
      </c>
      <c r="AZ100" s="40"/>
      <c r="BA100" s="40"/>
      <c r="BB100" s="40"/>
      <c r="BC100" s="39"/>
      <c r="BD100" s="39">
        <f>T100*2.23694</f>
        <v>10.563327777777779</v>
      </c>
      <c r="BE100" s="39">
        <f>AO100-$BC$8</f>
        <v>3.953135706638624E-2</v>
      </c>
      <c r="BF100" s="39">
        <f>AQ100-$BC$8</f>
        <v>3.953135706638624E-2</v>
      </c>
      <c r="BG100" s="52">
        <f t="shared" si="27"/>
        <v>3.5578221359747614E-2</v>
      </c>
      <c r="BH100" s="52">
        <f t="shared" si="28"/>
        <v>3.5578221359747614E-2</v>
      </c>
      <c r="BI100" s="52">
        <f t="shared" si="29"/>
        <v>128081.59689509141</v>
      </c>
      <c r="BJ100" s="52">
        <f t="shared" si="30"/>
        <v>128.08159689509142</v>
      </c>
      <c r="BK100">
        <f t="shared" si="31"/>
        <v>3.3882029999999999</v>
      </c>
    </row>
    <row r="101" spans="2:63" x14ac:dyDescent="0.25">
      <c r="B101" s="29" t="s">
        <v>47</v>
      </c>
      <c r="C101" s="29">
        <v>93</v>
      </c>
      <c r="D101" s="29">
        <v>93</v>
      </c>
      <c r="E101" s="28">
        <v>14.2</v>
      </c>
      <c r="F101" s="15">
        <f t="shared" si="32"/>
        <v>-0.69444444444444442</v>
      </c>
      <c r="G101" s="15">
        <f t="shared" si="33"/>
        <v>-2.5</v>
      </c>
      <c r="R101">
        <f t="shared" si="21"/>
        <v>0</v>
      </c>
      <c r="S101">
        <f t="shared" si="22"/>
        <v>14.2</v>
      </c>
      <c r="T101">
        <f>$E101/3.6</f>
        <v>3.9444444444444442</v>
      </c>
      <c r="U101">
        <f>(0.5*960*(T101*T101))</f>
        <v>7468.1481481481478</v>
      </c>
      <c r="V101">
        <f>$U101-$U102</f>
        <v>2134.8148148148157</v>
      </c>
      <c r="X101">
        <f>W101/1000</f>
        <v>0</v>
      </c>
      <c r="Y101">
        <f>$X$43+$X$87</f>
        <v>125.79629629629628</v>
      </c>
      <c r="Z101">
        <f>(0.5*960*(F101*F101))</f>
        <v>231.48148148148147</v>
      </c>
      <c r="AA101">
        <f>W101*0.0000002777777777</f>
        <v>0</v>
      </c>
      <c r="AB101">
        <f>AA$43+AA$87</f>
        <v>3.4943415628075923E-2</v>
      </c>
      <c r="AD101">
        <f>($AC$65*0.0000002777777777)*-1</f>
        <v>1.4570473246949069E-2</v>
      </c>
      <c r="AE101">
        <f>(($W$18*0.0000002777777777)*-1)+$AD$65</f>
        <v>3.4943415628075916E-2</v>
      </c>
      <c r="AG101">
        <f>(T101/1000)*(960*9.81*0.01+0.5*1.205*0.38*1.711274*(T101*T101)+960*4/3*3.14*AJ101)</f>
        <v>-9.2927401804864243</v>
      </c>
      <c r="AH101">
        <f>AH100+AG101</f>
        <v>42.089300640723188</v>
      </c>
      <c r="AJ101">
        <f>T102-T101</f>
        <v>-0.61111111111111116</v>
      </c>
      <c r="AK101" s="53">
        <f t="shared" si="35"/>
        <v>3.9444444444444442</v>
      </c>
      <c r="AL101" s="39">
        <f>0.5*1116.99*(T101*T101)</f>
        <v>8689.4237499999999</v>
      </c>
      <c r="AM101" s="39">
        <f t="shared" si="34"/>
        <v>2483.9237500000008</v>
      </c>
      <c r="AN101" s="39">
        <f>SUM($AM$65:$AM$86)+$AN$42</f>
        <v>-146367.921875</v>
      </c>
      <c r="AO101" s="39">
        <f t="shared" si="24"/>
        <v>4.065775606500472E-2</v>
      </c>
      <c r="AP101" s="39">
        <f>SUM($AM$87:$AM$144)+$AP$86</f>
        <v>146367.921875</v>
      </c>
      <c r="AQ101" s="39">
        <f t="shared" si="25"/>
        <v>4.065775606500472E-2</v>
      </c>
      <c r="AR101" s="39">
        <f t="shared" si="20"/>
        <v>2.4839237500000007</v>
      </c>
      <c r="AS101" s="39"/>
      <c r="AT101" s="51">
        <f>T101*$AS$8*0.38*0.01</f>
        <v>155.84728549000002</v>
      </c>
      <c r="AU101" s="51">
        <f t="shared" si="36"/>
        <v>0.15584728549000001</v>
      </c>
      <c r="AV101" s="51">
        <f t="shared" si="26"/>
        <v>4.3290947268841221E-5</v>
      </c>
      <c r="AW101" s="39">
        <f>AB101*0.7</f>
        <v>2.4460390939653145E-2</v>
      </c>
      <c r="AX101" s="40"/>
      <c r="AY101" s="40">
        <f t="shared" si="23"/>
        <v>0</v>
      </c>
      <c r="AZ101" s="40"/>
      <c r="BA101" s="40"/>
      <c r="BB101" s="40"/>
      <c r="BC101" s="39"/>
      <c r="BD101" s="39">
        <f>T101*2.23694</f>
        <v>8.8234855555555551</v>
      </c>
      <c r="BE101" s="39">
        <f>AO101-$BC$8</f>
        <v>3.953135706638624E-2</v>
      </c>
      <c r="BF101" s="39">
        <f>AQ101-$BC$8</f>
        <v>3.953135706638624E-2</v>
      </c>
      <c r="BG101" s="52">
        <f t="shared" si="27"/>
        <v>3.5578221359747614E-2</v>
      </c>
      <c r="BH101" s="52">
        <f t="shared" si="28"/>
        <v>3.5578221359747614E-2</v>
      </c>
      <c r="BI101" s="52">
        <f t="shared" si="29"/>
        <v>128081.59689509141</v>
      </c>
      <c r="BJ101" s="52">
        <f t="shared" si="30"/>
        <v>128.08159689509142</v>
      </c>
      <c r="BK101">
        <f t="shared" si="31"/>
        <v>2.2355313750000008</v>
      </c>
    </row>
    <row r="102" spans="2:63" x14ac:dyDescent="0.25">
      <c r="B102" s="29" t="s">
        <v>47</v>
      </c>
      <c r="C102" s="29">
        <v>94</v>
      </c>
      <c r="D102" s="29">
        <v>94</v>
      </c>
      <c r="E102" s="28">
        <v>12</v>
      </c>
      <c r="F102" s="15">
        <f t="shared" si="32"/>
        <v>-0.70833333333333326</v>
      </c>
      <c r="G102" s="15">
        <f t="shared" si="33"/>
        <v>-2.5499999999999998</v>
      </c>
      <c r="R102">
        <f t="shared" si="21"/>
        <v>0</v>
      </c>
      <c r="S102">
        <f t="shared" si="22"/>
        <v>12</v>
      </c>
      <c r="T102">
        <f>$E102/3.6</f>
        <v>3.333333333333333</v>
      </c>
      <c r="U102">
        <f>(0.5*960*(T102*T102))</f>
        <v>5333.3333333333321</v>
      </c>
      <c r="V102">
        <f>$U102-$U103</f>
        <v>2266.2962962962956</v>
      </c>
      <c r="X102">
        <f>W102/1000</f>
        <v>0</v>
      </c>
      <c r="Y102">
        <f>$X$43+$X$87</f>
        <v>125.79629629629628</v>
      </c>
      <c r="Z102">
        <f>(0.5*960*(F102*F102))</f>
        <v>240.83333333333331</v>
      </c>
      <c r="AA102">
        <f>W102*0.0000002777777777</f>
        <v>0</v>
      </c>
      <c r="AB102">
        <f>AA$43+AA$87</f>
        <v>3.4943415628075923E-2</v>
      </c>
      <c r="AD102">
        <f>($AC$65*0.0000002777777777)*-1</f>
        <v>1.4570473246949069E-2</v>
      </c>
      <c r="AE102">
        <f>(($W$18*0.0000002777777777)*-1)+$AD$65</f>
        <v>3.4943415628075916E-2</v>
      </c>
      <c r="AG102">
        <f>(T102/1000)*(960*9.81*0.01+0.5*1.205*0.38*1.711274*(T102*T102)+960*4/3*3.14*AJ102)</f>
        <v>-10.463865326581478</v>
      </c>
      <c r="AH102">
        <f>AH101+AG102</f>
        <v>31.625435314141711</v>
      </c>
      <c r="AJ102">
        <f>T103-T102</f>
        <v>-0.80555555555555536</v>
      </c>
      <c r="AK102" s="53">
        <f t="shared" si="35"/>
        <v>3.333333333333333</v>
      </c>
      <c r="AL102" s="39">
        <f>0.5*1116.99*(T102*T102)</f>
        <v>6205.4999999999991</v>
      </c>
      <c r="AM102" s="39">
        <f t="shared" si="34"/>
        <v>2636.9065624999994</v>
      </c>
      <c r="AN102" s="39">
        <f>SUM($AM$65:$AM$86)+$AN$42</f>
        <v>-146367.921875</v>
      </c>
      <c r="AO102" s="39">
        <f t="shared" si="24"/>
        <v>4.065775606500472E-2</v>
      </c>
      <c r="AP102" s="39">
        <f>SUM($AM$87:$AM$144)+$AP$86</f>
        <v>146367.921875</v>
      </c>
      <c r="AQ102" s="39">
        <f t="shared" si="25"/>
        <v>4.065775606500472E-2</v>
      </c>
      <c r="AR102" s="39">
        <f t="shared" si="20"/>
        <v>2.6369065624999992</v>
      </c>
      <c r="AS102" s="39"/>
      <c r="AT102" s="51">
        <f>T102*$AS$8*0.38*0.01</f>
        <v>131.70193140000001</v>
      </c>
      <c r="AU102" s="51">
        <f t="shared" si="36"/>
        <v>0.1317019314</v>
      </c>
      <c r="AV102" s="51">
        <f t="shared" si="26"/>
        <v>3.6583899100429198E-5</v>
      </c>
      <c r="AW102" s="39">
        <f>AB102*0.7</f>
        <v>2.4460390939653145E-2</v>
      </c>
      <c r="AX102" s="40"/>
      <c r="AY102" s="40">
        <f t="shared" si="23"/>
        <v>0</v>
      </c>
      <c r="AZ102" s="40"/>
      <c r="BA102" s="40"/>
      <c r="BB102" s="40"/>
      <c r="BC102" s="39"/>
      <c r="BD102" s="39">
        <f>T102*2.23694</f>
        <v>7.4564666666666666</v>
      </c>
      <c r="BE102" s="39">
        <f>AO102-$BC$8</f>
        <v>3.953135706638624E-2</v>
      </c>
      <c r="BF102" s="39">
        <f>AQ102-$BC$8</f>
        <v>3.953135706638624E-2</v>
      </c>
      <c r="BG102" s="52">
        <f t="shared" si="27"/>
        <v>3.5578221359747614E-2</v>
      </c>
      <c r="BH102" s="52">
        <f t="shared" si="28"/>
        <v>3.5578221359747614E-2</v>
      </c>
      <c r="BI102" s="52">
        <f t="shared" si="29"/>
        <v>128081.59689509141</v>
      </c>
      <c r="BJ102" s="52">
        <f t="shared" si="30"/>
        <v>128.08159689509142</v>
      </c>
      <c r="BK102">
        <f t="shared" si="31"/>
        <v>2.3732159062499996</v>
      </c>
    </row>
    <row r="103" spans="2:63" x14ac:dyDescent="0.25">
      <c r="B103" s="29" t="s">
        <v>47</v>
      </c>
      <c r="C103" s="29">
        <v>95</v>
      </c>
      <c r="D103" s="29">
        <v>95</v>
      </c>
      <c r="E103" s="28">
        <v>9.1</v>
      </c>
      <c r="F103" s="15">
        <f t="shared" si="32"/>
        <v>-0.86111111111111116</v>
      </c>
      <c r="G103" s="15">
        <f t="shared" si="33"/>
        <v>-3.1</v>
      </c>
      <c r="R103">
        <f t="shared" si="21"/>
        <v>0</v>
      </c>
      <c r="S103">
        <f t="shared" si="22"/>
        <v>9.1</v>
      </c>
      <c r="T103">
        <f>$E103/3.6</f>
        <v>2.5277777777777777</v>
      </c>
      <c r="U103">
        <f>(0.5*960*(T103*T103))</f>
        <v>3067.0370370370365</v>
      </c>
      <c r="V103">
        <f>$U103-$U104</f>
        <v>1821.1111111111109</v>
      </c>
      <c r="X103">
        <f>W103/1000</f>
        <v>0</v>
      </c>
      <c r="Y103">
        <f>$X$43+$X$87</f>
        <v>125.79629629629628</v>
      </c>
      <c r="Z103">
        <f>(0.5*960*(F103*F103))</f>
        <v>355.92592592592598</v>
      </c>
      <c r="AA103">
        <f>W103*0.0000002777777777</f>
        <v>0</v>
      </c>
      <c r="AB103">
        <f>AA$43+AA$87</f>
        <v>3.4943415628075923E-2</v>
      </c>
      <c r="AD103">
        <f>($AC$65*0.0000002777777777)*-1</f>
        <v>1.4570473246949069E-2</v>
      </c>
      <c r="AE103">
        <f>(($W$18*0.0000002777777777)*-1)+$AD$65</f>
        <v>3.4943415628075916E-2</v>
      </c>
      <c r="AG103">
        <f>(T103/1000)*(960*9.81*0.01+0.5*1.205*0.38*1.711274*(T103*T103)+960*4/3*3.14*AJ103)</f>
        <v>-9.0686232558107864</v>
      </c>
      <c r="AH103">
        <f>AH102+AG103</f>
        <v>22.556812058330927</v>
      </c>
      <c r="AJ103">
        <f>T104-T103</f>
        <v>-0.91666666666666674</v>
      </c>
      <c r="AK103" s="53">
        <f t="shared" si="35"/>
        <v>2.5277777777777777</v>
      </c>
      <c r="AL103" s="39">
        <f>0.5*1116.99*(T103*T103)</f>
        <v>3568.5934374999997</v>
      </c>
      <c r="AM103" s="39">
        <f t="shared" si="34"/>
        <v>2118.9196874999998</v>
      </c>
      <c r="AN103" s="39">
        <f>SUM($AM$65:$AM$86)+$AN$42</f>
        <v>-146367.921875</v>
      </c>
      <c r="AO103" s="39">
        <f t="shared" si="24"/>
        <v>4.065775606500472E-2</v>
      </c>
      <c r="AP103" s="39">
        <f>SUM($AM$87:$AM$144)+$AP$86</f>
        <v>146367.921875</v>
      </c>
      <c r="AQ103" s="39">
        <f t="shared" si="25"/>
        <v>4.065775606500472E-2</v>
      </c>
      <c r="AR103" s="39">
        <f t="shared" si="20"/>
        <v>2.1189196874999996</v>
      </c>
      <c r="AS103" s="39"/>
      <c r="AT103" s="51">
        <f>T103*$AS$8*0.38*0.01</f>
        <v>99.873964645000015</v>
      </c>
      <c r="AU103" s="51">
        <f t="shared" si="36"/>
        <v>9.9873964645000021E-2</v>
      </c>
      <c r="AV103" s="51">
        <f t="shared" si="26"/>
        <v>2.7742790151158814E-5</v>
      </c>
      <c r="AW103" s="39">
        <f>AB103*0.7</f>
        <v>2.4460390939653145E-2</v>
      </c>
      <c r="AX103" s="40"/>
      <c r="AY103" s="40">
        <f t="shared" si="23"/>
        <v>0</v>
      </c>
      <c r="AZ103" s="40"/>
      <c r="BA103" s="40"/>
      <c r="BB103" s="40"/>
      <c r="BC103" s="39"/>
      <c r="BD103" s="39">
        <f>T103*2.23694</f>
        <v>5.6544872222222224</v>
      </c>
      <c r="BE103" s="39">
        <f>AO103-$BC$8</f>
        <v>3.953135706638624E-2</v>
      </c>
      <c r="BF103" s="39">
        <f>AQ103-$BC$8</f>
        <v>3.953135706638624E-2</v>
      </c>
      <c r="BG103" s="52">
        <f t="shared" si="27"/>
        <v>3.5578221359747614E-2</v>
      </c>
      <c r="BH103" s="52">
        <f t="shared" si="28"/>
        <v>3.5578221359747614E-2</v>
      </c>
      <c r="BI103" s="52">
        <f t="shared" si="29"/>
        <v>128081.59689509141</v>
      </c>
      <c r="BJ103" s="52">
        <f t="shared" si="30"/>
        <v>128.08159689509142</v>
      </c>
      <c r="BK103">
        <f t="shared" si="31"/>
        <v>1.9070277187499998</v>
      </c>
    </row>
    <row r="104" spans="2:63" x14ac:dyDescent="0.25">
      <c r="B104" s="29" t="s">
        <v>47</v>
      </c>
      <c r="C104" s="29">
        <v>96</v>
      </c>
      <c r="D104" s="29">
        <v>96</v>
      </c>
      <c r="E104" s="28">
        <v>5.8</v>
      </c>
      <c r="F104" s="15">
        <f t="shared" si="32"/>
        <v>-0.76388888888888884</v>
      </c>
      <c r="G104" s="15">
        <f t="shared" si="33"/>
        <v>-2.75</v>
      </c>
      <c r="R104">
        <f t="shared" si="21"/>
        <v>0</v>
      </c>
      <c r="S104">
        <f t="shared" si="22"/>
        <v>5.8</v>
      </c>
      <c r="T104">
        <f>$E104/3.6</f>
        <v>1.6111111111111109</v>
      </c>
      <c r="U104">
        <f>(0.5*960*(T104*T104))</f>
        <v>1245.9259259259256</v>
      </c>
      <c r="V104">
        <f>$U104-$U105</f>
        <v>765.92592592592564</v>
      </c>
      <c r="X104">
        <f>W104/1000</f>
        <v>0</v>
      </c>
      <c r="Y104">
        <f>$X$43+$X$87</f>
        <v>125.79629629629628</v>
      </c>
      <c r="Z104">
        <f>(0.5*960*(F104*F104))</f>
        <v>280.09259259259255</v>
      </c>
      <c r="AA104">
        <f>W104*0.0000002777777777</f>
        <v>0</v>
      </c>
      <c r="AB104">
        <f>AA$43+AA$87</f>
        <v>3.4943415628075923E-2</v>
      </c>
      <c r="AD104">
        <f>($AC$65*0.0000002777777777)*-1</f>
        <v>1.4570473246949069E-2</v>
      </c>
      <c r="AE104">
        <f>(($W$18*0.0000002777777777)*-1)+$AD$65</f>
        <v>3.4943415628075916E-2</v>
      </c>
      <c r="AG104">
        <f>(T104/1000)*(960*9.81*0.01+0.5*1.205*0.38*1.711274*(T104*T104)+960*4/3*3.14*AJ104)</f>
        <v>-3.803808845492092</v>
      </c>
      <c r="AH104">
        <f>AH103+AG104</f>
        <v>18.753003212838834</v>
      </c>
      <c r="AJ104">
        <f>T105-T104</f>
        <v>-0.61111111111111094</v>
      </c>
      <c r="AK104" s="53">
        <f t="shared" si="35"/>
        <v>1.6111111111111109</v>
      </c>
      <c r="AL104" s="39">
        <f>0.5*1116.99*(T104*T104)</f>
        <v>1449.6737499999997</v>
      </c>
      <c r="AM104" s="39">
        <f t="shared" si="34"/>
        <v>891.1787499999997</v>
      </c>
      <c r="AN104" s="39">
        <f>SUM($AM$65:$AM$86)+$AN$42</f>
        <v>-146367.921875</v>
      </c>
      <c r="AO104" s="39">
        <f t="shared" si="24"/>
        <v>4.065775606500472E-2</v>
      </c>
      <c r="AP104" s="39">
        <f>SUM($AM$87:$AM$144)+$AP$86</f>
        <v>146367.921875</v>
      </c>
      <c r="AQ104" s="39">
        <f t="shared" si="25"/>
        <v>4.065775606500472E-2</v>
      </c>
      <c r="AR104" s="39">
        <f t="shared" si="20"/>
        <v>0.89117874999999969</v>
      </c>
      <c r="AS104" s="39"/>
      <c r="AT104" s="51">
        <f>T104*$AS$8*0.38*0.01</f>
        <v>63.655933510000004</v>
      </c>
      <c r="AU104" s="51">
        <f t="shared" si="36"/>
        <v>6.3655933509999998E-2</v>
      </c>
      <c r="AV104" s="51">
        <f t="shared" si="26"/>
        <v>1.7682217898540782E-5</v>
      </c>
      <c r="AW104" s="39">
        <f>AB104*0.7</f>
        <v>2.4460390939653145E-2</v>
      </c>
      <c r="AX104" s="40"/>
      <c r="AY104" s="40">
        <f t="shared" si="23"/>
        <v>0</v>
      </c>
      <c r="AZ104" s="40"/>
      <c r="BA104" s="40"/>
      <c r="BB104" s="40"/>
      <c r="BC104" s="39"/>
      <c r="BD104" s="39">
        <f>T104*2.23694</f>
        <v>3.6039588888888887</v>
      </c>
      <c r="BE104" s="39">
        <f>AO104-$BC$8</f>
        <v>3.953135706638624E-2</v>
      </c>
      <c r="BF104" s="39">
        <f>AQ104-$BC$8</f>
        <v>3.953135706638624E-2</v>
      </c>
      <c r="BG104" s="52">
        <f t="shared" si="27"/>
        <v>3.5578221359747614E-2</v>
      </c>
      <c r="BH104" s="52">
        <f t="shared" si="28"/>
        <v>3.5578221359747614E-2</v>
      </c>
      <c r="BI104" s="52">
        <f t="shared" si="29"/>
        <v>128081.59689509141</v>
      </c>
      <c r="BJ104" s="52">
        <f t="shared" si="30"/>
        <v>128.08159689509142</v>
      </c>
      <c r="BK104">
        <f t="shared" si="31"/>
        <v>0.80206087499999978</v>
      </c>
    </row>
    <row r="105" spans="2:63" x14ac:dyDescent="0.25">
      <c r="B105" s="29" t="s">
        <v>47</v>
      </c>
      <c r="C105" s="29">
        <v>97</v>
      </c>
      <c r="D105" s="29">
        <v>97</v>
      </c>
      <c r="E105" s="28">
        <v>3.6</v>
      </c>
      <c r="F105" s="15">
        <f t="shared" si="32"/>
        <v>-0.49999999999999994</v>
      </c>
      <c r="G105" s="15">
        <f t="shared" si="33"/>
        <v>-1.7999999999999998</v>
      </c>
      <c r="R105">
        <f t="shared" si="21"/>
        <v>0</v>
      </c>
      <c r="S105">
        <f t="shared" si="22"/>
        <v>3.6</v>
      </c>
      <c r="T105">
        <f>$E105/3.6</f>
        <v>1</v>
      </c>
      <c r="U105">
        <f>(0.5*960*(T105*T105))</f>
        <v>480</v>
      </c>
      <c r="V105">
        <f>$U105-$U106</f>
        <v>300.7407407407407</v>
      </c>
      <c r="X105">
        <f>W105/1000</f>
        <v>0</v>
      </c>
      <c r="Y105">
        <f>$X$43+$X$87</f>
        <v>125.79629629629628</v>
      </c>
      <c r="Z105">
        <f>(0.5*960*(F105*F105))</f>
        <v>119.99999999999997</v>
      </c>
      <c r="AA105">
        <f>W105*0.0000002777777777</f>
        <v>0</v>
      </c>
      <c r="AB105">
        <f>AA$43+AA$87</f>
        <v>3.4943415628075923E-2</v>
      </c>
      <c r="AD105">
        <f>($AC$65*0.0000002777777777)*-1</f>
        <v>1.4570473246949069E-2</v>
      </c>
      <c r="AE105">
        <f>(($W$18*0.0000002777777777)*-1)+$AD$65</f>
        <v>3.4943415628075916E-2</v>
      </c>
      <c r="AG105">
        <f>(T105/1000)*(960*9.81*0.01+0.5*1.205*0.38*1.711274*(T105*T105)+960*4/3*3.14*AJ105)</f>
        <v>-1.4684544260399222</v>
      </c>
      <c r="AH105">
        <f>AH104+AG105</f>
        <v>17.284548786798911</v>
      </c>
      <c r="AJ105">
        <f>T106-T105</f>
        <v>-0.38888888888888884</v>
      </c>
      <c r="AK105" s="53">
        <f t="shared" si="35"/>
        <v>1</v>
      </c>
      <c r="AL105" s="39">
        <f>0.5*1116.99*(T105*T105)</f>
        <v>558.495</v>
      </c>
      <c r="AM105" s="39">
        <f t="shared" si="34"/>
        <v>349.92124999999999</v>
      </c>
      <c r="AN105" s="39">
        <f>SUM($AM$65:$AM$86)+$AN$42</f>
        <v>-146367.921875</v>
      </c>
      <c r="AO105" s="39">
        <f t="shared" si="24"/>
        <v>4.065775606500472E-2</v>
      </c>
      <c r="AP105" s="39">
        <f>SUM($AM$87:$AM$144)+$AP$86</f>
        <v>146367.921875</v>
      </c>
      <c r="AQ105" s="39">
        <f t="shared" si="25"/>
        <v>4.065775606500472E-2</v>
      </c>
      <c r="AR105" s="39">
        <f t="shared" si="20"/>
        <v>0.34992124999999996</v>
      </c>
      <c r="AS105" s="39"/>
      <c r="AT105" s="51">
        <f>T105*$AS$8*0.38*0.01</f>
        <v>39.510579420000006</v>
      </c>
      <c r="AU105" s="51">
        <f t="shared" si="36"/>
        <v>3.9510579420000004E-2</v>
      </c>
      <c r="AV105" s="51">
        <f t="shared" si="26"/>
        <v>1.0975169730128761E-5</v>
      </c>
      <c r="AW105" s="39">
        <f>AB105*0.7</f>
        <v>2.4460390939653145E-2</v>
      </c>
      <c r="AX105" s="40"/>
      <c r="AY105" s="40">
        <f t="shared" si="23"/>
        <v>0</v>
      </c>
      <c r="AZ105" s="40"/>
      <c r="BA105" s="40"/>
      <c r="BB105" s="40"/>
      <c r="BC105" s="39"/>
      <c r="BD105" s="39">
        <f>T105*2.23694</f>
        <v>2.2369400000000002</v>
      </c>
      <c r="BE105" s="39">
        <f>AO105-$BC$8</f>
        <v>3.953135706638624E-2</v>
      </c>
      <c r="BF105" s="39">
        <f>AQ105-$BC$8</f>
        <v>3.953135706638624E-2</v>
      </c>
      <c r="BG105" s="52">
        <f t="shared" si="27"/>
        <v>3.5578221359747614E-2</v>
      </c>
      <c r="BH105" s="52">
        <f t="shared" si="28"/>
        <v>3.5578221359747614E-2</v>
      </c>
      <c r="BI105" s="52">
        <f t="shared" si="29"/>
        <v>128081.59689509141</v>
      </c>
      <c r="BJ105" s="52">
        <f t="shared" si="30"/>
        <v>128.08159689509142</v>
      </c>
      <c r="BK105">
        <f t="shared" si="31"/>
        <v>0.31492912499999998</v>
      </c>
    </row>
    <row r="106" spans="2:63" x14ac:dyDescent="0.25">
      <c r="B106" s="29" t="s">
        <v>47</v>
      </c>
      <c r="C106" s="29">
        <v>98</v>
      </c>
      <c r="D106" s="29">
        <v>98</v>
      </c>
      <c r="E106" s="28">
        <v>2.2000000000000002</v>
      </c>
      <c r="F106" s="15">
        <f t="shared" si="32"/>
        <v>-0.5</v>
      </c>
      <c r="G106" s="15">
        <f t="shared" si="33"/>
        <v>-1.8</v>
      </c>
      <c r="R106">
        <f t="shared" si="21"/>
        <v>0</v>
      </c>
      <c r="S106">
        <f t="shared" si="22"/>
        <v>2.2000000000000002</v>
      </c>
      <c r="T106">
        <f>$E106/3.6</f>
        <v>0.61111111111111116</v>
      </c>
      <c r="U106">
        <f>(0.5*960*(T106*T106))</f>
        <v>179.2592592592593</v>
      </c>
      <c r="V106">
        <f>$U106-$U107</f>
        <v>179.2592592592593</v>
      </c>
      <c r="X106">
        <f>W106/1000</f>
        <v>0</v>
      </c>
      <c r="Y106">
        <f>$X$43+$X$87</f>
        <v>125.79629629629628</v>
      </c>
      <c r="Z106">
        <f>(0.5*960*(F106*F106))</f>
        <v>120</v>
      </c>
      <c r="AA106">
        <f>W106*0.0000002777777777</f>
        <v>0</v>
      </c>
      <c r="AB106">
        <f>AA$43+AA$87</f>
        <v>3.4943415628075923E-2</v>
      </c>
      <c r="AD106">
        <f>($AC$65*0.0000002777777777)*-1</f>
        <v>1.4570473246949069E-2</v>
      </c>
      <c r="AE106">
        <f>(($W$18*0.0000002777777777)*-1)+$AD$65</f>
        <v>3.4943415628075916E-2</v>
      </c>
      <c r="AG106">
        <f>(T106/1000)*(960*9.81*0.01+0.5*1.205*0.38*1.711274*(T106*T106)+960*4/3*3.14*AJ106)</f>
        <v>-1.4433561137313717</v>
      </c>
      <c r="AH106">
        <f>AH105+AG106</f>
        <v>15.841192673067539</v>
      </c>
      <c r="AJ106">
        <f>T107-T106</f>
        <v>-0.61111111111111116</v>
      </c>
      <c r="AK106" s="53">
        <f t="shared" si="35"/>
        <v>0.61111111111111116</v>
      </c>
      <c r="AL106" s="39">
        <f>0.5*1116.99*(T106*T106)</f>
        <v>208.57375000000002</v>
      </c>
      <c r="AM106" s="39">
        <f t="shared" si="34"/>
        <v>208.57375000000002</v>
      </c>
      <c r="AN106" s="39">
        <f>SUM($AM$65:$AM$86)+$AN$42</f>
        <v>-146367.921875</v>
      </c>
      <c r="AO106" s="39">
        <f t="shared" si="24"/>
        <v>4.065775606500472E-2</v>
      </c>
      <c r="AP106" s="39">
        <f>SUM($AM$87:$AM$144)+$AP$86</f>
        <v>146367.921875</v>
      </c>
      <c r="AQ106" s="39">
        <f t="shared" si="25"/>
        <v>4.065775606500472E-2</v>
      </c>
      <c r="AR106" s="39">
        <f t="shared" si="20"/>
        <v>0.20857375000000003</v>
      </c>
      <c r="AS106" s="39"/>
      <c r="AT106" s="51">
        <f>T106*$AS$8*0.38*0.01</f>
        <v>24.145354090000005</v>
      </c>
      <c r="AU106" s="51">
        <f t="shared" si="36"/>
        <v>2.4145354090000005E-2</v>
      </c>
      <c r="AV106" s="51">
        <f t="shared" si="26"/>
        <v>6.7070481684120211E-6</v>
      </c>
      <c r="AW106" s="39">
        <f>AB106*0.7</f>
        <v>2.4460390939653145E-2</v>
      </c>
      <c r="AX106" s="40"/>
      <c r="AY106" s="40">
        <f t="shared" si="23"/>
        <v>0</v>
      </c>
      <c r="AZ106" s="40"/>
      <c r="BA106" s="40"/>
      <c r="BB106" s="40"/>
      <c r="BC106" s="39"/>
      <c r="BD106" s="39">
        <f>T106*2.23694</f>
        <v>1.367018888888889</v>
      </c>
      <c r="BE106" s="39">
        <f>AO106-$BC$8</f>
        <v>3.953135706638624E-2</v>
      </c>
      <c r="BF106" s="39">
        <f>AQ106-$BC$8</f>
        <v>3.953135706638624E-2</v>
      </c>
      <c r="BG106" s="52">
        <f t="shared" si="27"/>
        <v>3.5578221359747614E-2</v>
      </c>
      <c r="BH106" s="52">
        <f t="shared" si="28"/>
        <v>3.5578221359747614E-2</v>
      </c>
      <c r="BI106" s="52">
        <f t="shared" si="29"/>
        <v>128081.59689509141</v>
      </c>
      <c r="BJ106" s="52">
        <f t="shared" si="30"/>
        <v>128.08159689509142</v>
      </c>
      <c r="BK106">
        <f t="shared" si="31"/>
        <v>0.18771637500000002</v>
      </c>
    </row>
    <row r="107" spans="2:63" x14ac:dyDescent="0.25">
      <c r="B107" s="29" t="s">
        <v>47</v>
      </c>
      <c r="C107" s="29">
        <v>99</v>
      </c>
      <c r="D107" s="29">
        <v>99</v>
      </c>
      <c r="E107" s="28">
        <v>0</v>
      </c>
      <c r="F107" s="15">
        <f t="shared" si="32"/>
        <v>-0.30555555555555558</v>
      </c>
      <c r="G107" s="15">
        <f t="shared" si="33"/>
        <v>-1.1000000000000001</v>
      </c>
      <c r="R107">
        <f t="shared" si="21"/>
        <v>1</v>
      </c>
      <c r="S107" t="str">
        <f t="shared" si="22"/>
        <v/>
      </c>
      <c r="T107">
        <f>$E107/3.6</f>
        <v>0</v>
      </c>
      <c r="U107">
        <f>(0.5*960*(T107*T107))</f>
        <v>0</v>
      </c>
      <c r="V107">
        <f>$U107-$U108</f>
        <v>0</v>
      </c>
      <c r="X107">
        <f>W107/1000</f>
        <v>0</v>
      </c>
      <c r="Y107">
        <f>$X$43+$X$87</f>
        <v>125.79629629629628</v>
      </c>
      <c r="Z107">
        <f>(0.5*960*(F107*F107))</f>
        <v>44.814814814814824</v>
      </c>
      <c r="AA107">
        <f>W107*0.0000002777777777</f>
        <v>0</v>
      </c>
      <c r="AB107">
        <f>AA$43+AA$87</f>
        <v>3.4943415628075923E-2</v>
      </c>
      <c r="AD107">
        <f>($AC$65*0.0000002777777777)*-1</f>
        <v>1.4570473246949069E-2</v>
      </c>
      <c r="AE107">
        <f>(($W$18*0.0000002777777777)*-1)+$AD$65</f>
        <v>3.4943415628075916E-2</v>
      </c>
      <c r="AG107">
        <f>(T107/1000)*(960*9.81*0.01+0.5*1.205*0.38*1.711274*(T107*T107)+960*4/3*3.14*AJ107)</f>
        <v>0</v>
      </c>
      <c r="AH107">
        <f>AH106+AG107</f>
        <v>15.841192673067539</v>
      </c>
      <c r="AJ107">
        <f>T108-T107</f>
        <v>0</v>
      </c>
      <c r="AK107" s="53">
        <f t="shared" si="35"/>
        <v>0</v>
      </c>
      <c r="AL107" s="39">
        <f>0.5*1116.99*(T107*T107)</f>
        <v>0</v>
      </c>
      <c r="AM107" s="39">
        <f t="shared" si="34"/>
        <v>0</v>
      </c>
      <c r="AN107" s="39">
        <f>SUM($AM$65:$AM$86)+$AN$42</f>
        <v>-146367.921875</v>
      </c>
      <c r="AO107" s="39">
        <f t="shared" si="24"/>
        <v>4.065775606500472E-2</v>
      </c>
      <c r="AP107" s="39">
        <f>SUM($AM$87:$AM$144)+$AP$86</f>
        <v>146367.921875</v>
      </c>
      <c r="AQ107" s="39">
        <f t="shared" si="25"/>
        <v>4.065775606500472E-2</v>
      </c>
      <c r="AR107" s="39">
        <f t="shared" si="20"/>
        <v>0</v>
      </c>
      <c r="AS107" s="39"/>
      <c r="AT107" s="51">
        <f>T107*$AS$8*0.38*0.01</f>
        <v>0</v>
      </c>
      <c r="AU107" s="51">
        <f t="shared" si="36"/>
        <v>0</v>
      </c>
      <c r="AV107" s="51">
        <f t="shared" si="26"/>
        <v>0</v>
      </c>
      <c r="AW107" s="39">
        <f>AB107*0.7</f>
        <v>2.4460390939653145E-2</v>
      </c>
      <c r="AX107" s="40"/>
      <c r="AY107" s="40">
        <f t="shared" si="23"/>
        <v>0</v>
      </c>
      <c r="AZ107" s="40"/>
      <c r="BA107" s="40"/>
      <c r="BB107" s="40"/>
      <c r="BC107" s="39"/>
      <c r="BD107" s="39">
        <f>T107*2.23694</f>
        <v>0</v>
      </c>
      <c r="BE107" s="39">
        <f>AO107-$BC$8</f>
        <v>3.953135706638624E-2</v>
      </c>
      <c r="BF107" s="39">
        <f>AQ107-$BC$8</f>
        <v>3.953135706638624E-2</v>
      </c>
      <c r="BG107" s="52">
        <f t="shared" si="27"/>
        <v>3.5578221359747614E-2</v>
      </c>
      <c r="BH107" s="52">
        <f t="shared" si="28"/>
        <v>3.5578221359747614E-2</v>
      </c>
      <c r="BI107" s="52">
        <f t="shared" si="29"/>
        <v>128081.59689509141</v>
      </c>
      <c r="BJ107" s="52">
        <f t="shared" si="30"/>
        <v>128.08159689509142</v>
      </c>
      <c r="BK107">
        <f t="shared" si="31"/>
        <v>0</v>
      </c>
    </row>
    <row r="108" spans="2:63" x14ac:dyDescent="0.25">
      <c r="B108" s="29" t="s">
        <v>47</v>
      </c>
      <c r="C108" s="29">
        <v>100</v>
      </c>
      <c r="D108" s="29">
        <v>100</v>
      </c>
      <c r="E108" s="28">
        <v>0</v>
      </c>
      <c r="F108" s="15">
        <f t="shared" si="32"/>
        <v>0</v>
      </c>
      <c r="G108" s="15">
        <f t="shared" si="33"/>
        <v>0</v>
      </c>
      <c r="R108">
        <f t="shared" si="21"/>
        <v>1</v>
      </c>
      <c r="S108" t="str">
        <f t="shared" si="22"/>
        <v/>
      </c>
      <c r="T108">
        <f>$E108/3.6</f>
        <v>0</v>
      </c>
      <c r="U108">
        <f>(0.5*960*(T108*T108))</f>
        <v>0</v>
      </c>
      <c r="V108">
        <f>$U108-$U109</f>
        <v>0</v>
      </c>
      <c r="X108">
        <f>W108/1000</f>
        <v>0</v>
      </c>
      <c r="Y108">
        <f>$X$43+$X$87</f>
        <v>125.79629629629628</v>
      </c>
      <c r="Z108">
        <f>(0.5*960*(F108*F108))</f>
        <v>0</v>
      </c>
      <c r="AA108">
        <f>W108*0.0000002777777777</f>
        <v>0</v>
      </c>
      <c r="AB108">
        <f>AA$43+AA$87</f>
        <v>3.4943415628075923E-2</v>
      </c>
      <c r="AD108">
        <f>($AC$65*0.0000002777777777)*-1</f>
        <v>1.4570473246949069E-2</v>
      </c>
      <c r="AE108">
        <f>(($W$18*0.0000002777777777)*-1)+$AD$65</f>
        <v>3.4943415628075916E-2</v>
      </c>
      <c r="AG108">
        <f>(T108/1000)*(960*9.81*0.01+0.5*1.205*0.38*1.711274*(T108*T108)+960*4/3*3.14*AJ108)</f>
        <v>0</v>
      </c>
      <c r="AH108">
        <f>AH107+AG108</f>
        <v>15.841192673067539</v>
      </c>
      <c r="AJ108">
        <f>T109-T108</f>
        <v>0</v>
      </c>
      <c r="AK108" s="53">
        <f t="shared" si="35"/>
        <v>0</v>
      </c>
      <c r="AL108" s="39">
        <f>0.5*1116.99*(T108*T108)</f>
        <v>0</v>
      </c>
      <c r="AM108" s="39">
        <f t="shared" si="34"/>
        <v>0</v>
      </c>
      <c r="AN108" s="39">
        <f>SUM($AM$65:$AM$86)+$AN$42</f>
        <v>-146367.921875</v>
      </c>
      <c r="AO108" s="39">
        <f t="shared" si="24"/>
        <v>4.065775606500472E-2</v>
      </c>
      <c r="AP108" s="39">
        <f>SUM($AM$87:$AM$144)+$AP$86</f>
        <v>146367.921875</v>
      </c>
      <c r="AQ108" s="39">
        <f t="shared" si="25"/>
        <v>4.065775606500472E-2</v>
      </c>
      <c r="AR108" s="39">
        <f t="shared" ref="AR108:AR171" si="37">AM108/1000</f>
        <v>0</v>
      </c>
      <c r="AS108" s="39"/>
      <c r="AT108" s="51">
        <f>T108*$AS$8*0.38*0.01</f>
        <v>0</v>
      </c>
      <c r="AU108" s="51">
        <f t="shared" si="36"/>
        <v>0</v>
      </c>
      <c r="AV108" s="51">
        <f t="shared" si="26"/>
        <v>0</v>
      </c>
      <c r="AW108" s="39">
        <f>AB108*0.7</f>
        <v>2.4460390939653145E-2</v>
      </c>
      <c r="AX108" s="40"/>
      <c r="AY108" s="40">
        <f t="shared" si="23"/>
        <v>0</v>
      </c>
      <c r="AZ108" s="40"/>
      <c r="BA108" s="40"/>
      <c r="BB108" s="40"/>
      <c r="BC108" s="39"/>
      <c r="BD108" s="39">
        <f>T108*2.23694</f>
        <v>0</v>
      </c>
      <c r="BE108" s="39">
        <f>AO108-$BC$8</f>
        <v>3.953135706638624E-2</v>
      </c>
      <c r="BF108" s="39">
        <f>AQ108-$BC$8</f>
        <v>3.953135706638624E-2</v>
      </c>
      <c r="BG108" s="52">
        <f t="shared" si="27"/>
        <v>3.5578221359747614E-2</v>
      </c>
      <c r="BH108" s="52">
        <f t="shared" si="28"/>
        <v>3.5578221359747614E-2</v>
      </c>
      <c r="BI108" s="52">
        <f t="shared" si="29"/>
        <v>128081.59689509141</v>
      </c>
      <c r="BJ108" s="52">
        <f t="shared" si="30"/>
        <v>128.08159689509142</v>
      </c>
      <c r="BK108">
        <f t="shared" si="31"/>
        <v>0</v>
      </c>
    </row>
    <row r="109" spans="2:63" x14ac:dyDescent="0.25">
      <c r="B109" s="29" t="s">
        <v>47</v>
      </c>
      <c r="C109" s="29">
        <v>101</v>
      </c>
      <c r="D109" s="29">
        <v>101</v>
      </c>
      <c r="E109" s="28">
        <v>0</v>
      </c>
      <c r="F109" s="15">
        <f t="shared" si="32"/>
        <v>0</v>
      </c>
      <c r="G109" s="15">
        <f t="shared" si="33"/>
        <v>0</v>
      </c>
      <c r="R109">
        <f t="shared" si="21"/>
        <v>1</v>
      </c>
      <c r="S109" t="str">
        <f t="shared" si="22"/>
        <v/>
      </c>
      <c r="T109">
        <f>$E109/3.6</f>
        <v>0</v>
      </c>
      <c r="U109">
        <f>(0.5*960*(T109*T109))</f>
        <v>0</v>
      </c>
      <c r="V109">
        <f>$U109-$U110</f>
        <v>0</v>
      </c>
      <c r="X109">
        <f>W109/1000</f>
        <v>0</v>
      </c>
      <c r="Y109">
        <f>$X$43+$X$87</f>
        <v>125.79629629629628</v>
      </c>
      <c r="Z109">
        <f>(0.5*960*(F109*F109))</f>
        <v>0</v>
      </c>
      <c r="AA109">
        <f>W109*0.0000002777777777</f>
        <v>0</v>
      </c>
      <c r="AB109">
        <f>AA$43+AA$87</f>
        <v>3.4943415628075923E-2</v>
      </c>
      <c r="AD109">
        <f>($AC$65*0.0000002777777777)*-1</f>
        <v>1.4570473246949069E-2</v>
      </c>
      <c r="AE109">
        <f>(($W$18*0.0000002777777777)*-1)+$AD$65</f>
        <v>3.4943415628075916E-2</v>
      </c>
      <c r="AG109">
        <f>(T109/1000)*(960*9.81*0.01+0.5*1.205*0.38*1.711274*(T109*T109)+960*4/3*3.14*AJ109)</f>
        <v>0</v>
      </c>
      <c r="AH109">
        <f>AH108+AG109</f>
        <v>15.841192673067539</v>
      </c>
      <c r="AJ109">
        <f>T110-T109</f>
        <v>0</v>
      </c>
      <c r="AK109" s="53">
        <f t="shared" si="35"/>
        <v>0</v>
      </c>
      <c r="AL109" s="39">
        <f>0.5*1116.99*(T109*T109)</f>
        <v>0</v>
      </c>
      <c r="AM109" s="39">
        <f t="shared" si="34"/>
        <v>0</v>
      </c>
      <c r="AN109" s="39">
        <f>SUM($AM$65:$AM$86)+$AN$42</f>
        <v>-146367.921875</v>
      </c>
      <c r="AO109" s="39">
        <f t="shared" si="24"/>
        <v>4.065775606500472E-2</v>
      </c>
      <c r="AP109" s="39">
        <f>SUM($AM$87:$AM$144)+$AP$86</f>
        <v>146367.921875</v>
      </c>
      <c r="AQ109" s="39">
        <f t="shared" si="25"/>
        <v>4.065775606500472E-2</v>
      </c>
      <c r="AR109" s="39">
        <f t="shared" si="37"/>
        <v>0</v>
      </c>
      <c r="AS109" s="39"/>
      <c r="AT109" s="51">
        <f>T109*$AS$8*0.38*0.01</f>
        <v>0</v>
      </c>
      <c r="AU109" s="51">
        <f t="shared" si="36"/>
        <v>0</v>
      </c>
      <c r="AV109" s="51">
        <f t="shared" si="26"/>
        <v>0</v>
      </c>
      <c r="AW109" s="39">
        <f>AB109*0.7</f>
        <v>2.4460390939653145E-2</v>
      </c>
      <c r="AX109" s="40"/>
      <c r="AY109" s="40">
        <f t="shared" si="23"/>
        <v>0</v>
      </c>
      <c r="AZ109" s="40"/>
      <c r="BA109" s="40"/>
      <c r="BB109" s="40"/>
      <c r="BC109" s="39"/>
      <c r="BD109" s="39">
        <f>T109*2.23694</f>
        <v>0</v>
      </c>
      <c r="BE109" s="39">
        <f>AO109-$BC$8</f>
        <v>3.953135706638624E-2</v>
      </c>
      <c r="BF109" s="39">
        <f>AQ109-$BC$8</f>
        <v>3.953135706638624E-2</v>
      </c>
      <c r="BG109" s="52">
        <f t="shared" si="27"/>
        <v>3.5578221359747614E-2</v>
      </c>
      <c r="BH109" s="52">
        <f t="shared" si="28"/>
        <v>3.5578221359747614E-2</v>
      </c>
      <c r="BI109" s="52">
        <f t="shared" si="29"/>
        <v>128081.59689509141</v>
      </c>
      <c r="BJ109" s="52">
        <f t="shared" si="30"/>
        <v>128.08159689509142</v>
      </c>
      <c r="BK109">
        <f t="shared" si="31"/>
        <v>0</v>
      </c>
    </row>
    <row r="110" spans="2:63" x14ac:dyDescent="0.25">
      <c r="B110" s="29" t="s">
        <v>47</v>
      </c>
      <c r="C110" s="29">
        <v>102</v>
      </c>
      <c r="D110" s="29">
        <v>102</v>
      </c>
      <c r="E110" s="28">
        <v>0</v>
      </c>
      <c r="F110" s="15">
        <f t="shared" si="32"/>
        <v>0</v>
      </c>
      <c r="G110" s="15">
        <f t="shared" si="33"/>
        <v>0</v>
      </c>
      <c r="R110">
        <f t="shared" si="21"/>
        <v>1</v>
      </c>
      <c r="S110" t="str">
        <f t="shared" si="22"/>
        <v/>
      </c>
      <c r="T110">
        <f>$E110/3.6</f>
        <v>0</v>
      </c>
      <c r="U110">
        <f>(0.5*960*(T110*T110))</f>
        <v>0</v>
      </c>
      <c r="V110">
        <f>$U110-$U111</f>
        <v>0</v>
      </c>
      <c r="X110">
        <f>W110/1000</f>
        <v>0</v>
      </c>
      <c r="Y110">
        <f>$X$43+$X$87</f>
        <v>125.79629629629628</v>
      </c>
      <c r="Z110">
        <f>(0.5*960*(F110*F110))</f>
        <v>0</v>
      </c>
      <c r="AA110">
        <f>W110*0.0000002777777777</f>
        <v>0</v>
      </c>
      <c r="AB110">
        <f>AA$43+AA$87</f>
        <v>3.4943415628075923E-2</v>
      </c>
      <c r="AD110">
        <f>($AC$65*0.0000002777777777)*-1</f>
        <v>1.4570473246949069E-2</v>
      </c>
      <c r="AE110">
        <f>(($W$18*0.0000002777777777)*-1)+$AD$65</f>
        <v>3.4943415628075916E-2</v>
      </c>
      <c r="AG110">
        <f>(T110/1000)*(960*9.81*0.01+0.5*1.205*0.38*1.711274*(T110*T110)+960*4/3*3.14*AJ110)</f>
        <v>0</v>
      </c>
      <c r="AH110">
        <f>AH109+AG110</f>
        <v>15.841192673067539</v>
      </c>
      <c r="AJ110">
        <f>T111-T110</f>
        <v>0</v>
      </c>
      <c r="AK110" s="53">
        <f t="shared" si="35"/>
        <v>0</v>
      </c>
      <c r="AL110" s="39">
        <f>0.5*1116.99*(T110*T110)</f>
        <v>0</v>
      </c>
      <c r="AM110" s="39">
        <f t="shared" si="34"/>
        <v>0</v>
      </c>
      <c r="AN110" s="39">
        <f>SUM($AM$65:$AM$86)+$AN$42</f>
        <v>-146367.921875</v>
      </c>
      <c r="AO110" s="39">
        <f t="shared" si="24"/>
        <v>4.065775606500472E-2</v>
      </c>
      <c r="AP110" s="39">
        <f>SUM($AM$87:$AM$144)+$AP$86</f>
        <v>146367.921875</v>
      </c>
      <c r="AQ110" s="39">
        <f t="shared" si="25"/>
        <v>4.065775606500472E-2</v>
      </c>
      <c r="AR110" s="39">
        <f t="shared" si="37"/>
        <v>0</v>
      </c>
      <c r="AS110" s="39"/>
      <c r="AT110" s="51">
        <f>T110*$AS$8*0.38*0.01</f>
        <v>0</v>
      </c>
      <c r="AU110" s="51">
        <f t="shared" si="36"/>
        <v>0</v>
      </c>
      <c r="AV110" s="51">
        <f t="shared" si="26"/>
        <v>0</v>
      </c>
      <c r="AW110" s="39">
        <f>AB110*0.7</f>
        <v>2.4460390939653145E-2</v>
      </c>
      <c r="AX110" s="40"/>
      <c r="AY110" s="40">
        <f t="shared" si="23"/>
        <v>0</v>
      </c>
      <c r="AZ110" s="40"/>
      <c r="BA110" s="40"/>
      <c r="BB110" s="40"/>
      <c r="BC110" s="39"/>
      <c r="BD110" s="39">
        <f>T110*2.23694</f>
        <v>0</v>
      </c>
      <c r="BE110" s="39">
        <f>AO110-$BC$8</f>
        <v>3.953135706638624E-2</v>
      </c>
      <c r="BF110" s="39">
        <f>AQ110-$BC$8</f>
        <v>3.953135706638624E-2</v>
      </c>
      <c r="BG110" s="52">
        <f t="shared" si="27"/>
        <v>3.5578221359747614E-2</v>
      </c>
      <c r="BH110" s="52">
        <f t="shared" si="28"/>
        <v>3.5578221359747614E-2</v>
      </c>
      <c r="BI110" s="52">
        <f t="shared" si="29"/>
        <v>128081.59689509141</v>
      </c>
      <c r="BJ110" s="52">
        <f t="shared" si="30"/>
        <v>128.08159689509142</v>
      </c>
      <c r="BK110">
        <f t="shared" si="31"/>
        <v>0</v>
      </c>
    </row>
    <row r="111" spans="2:63" x14ac:dyDescent="0.25">
      <c r="B111" s="29" t="s">
        <v>47</v>
      </c>
      <c r="C111" s="29">
        <v>103</v>
      </c>
      <c r="D111" s="29">
        <v>103</v>
      </c>
      <c r="E111" s="28">
        <v>0</v>
      </c>
      <c r="F111" s="15">
        <f t="shared" si="32"/>
        <v>0</v>
      </c>
      <c r="G111" s="15">
        <f t="shared" si="33"/>
        <v>0</v>
      </c>
      <c r="R111">
        <f t="shared" si="21"/>
        <v>1</v>
      </c>
      <c r="S111" t="str">
        <f t="shared" si="22"/>
        <v/>
      </c>
      <c r="T111">
        <f>$E111/3.6</f>
        <v>0</v>
      </c>
      <c r="U111">
        <f>(0.5*960*(T111*T111))</f>
        <v>0</v>
      </c>
      <c r="V111">
        <f>$U111-$U112</f>
        <v>0</v>
      </c>
      <c r="X111">
        <f>W111/1000</f>
        <v>0</v>
      </c>
      <c r="Y111">
        <f>$X$43+$X$87</f>
        <v>125.79629629629628</v>
      </c>
      <c r="Z111">
        <f>(0.5*960*(F111*F111))</f>
        <v>0</v>
      </c>
      <c r="AA111">
        <f>W111*0.0000002777777777</f>
        <v>0</v>
      </c>
      <c r="AB111">
        <f>AA$43+AA$87</f>
        <v>3.4943415628075923E-2</v>
      </c>
      <c r="AD111">
        <f>($AC$65*0.0000002777777777)*-1</f>
        <v>1.4570473246949069E-2</v>
      </c>
      <c r="AE111">
        <f>(($W$18*0.0000002777777777)*-1)+$AD$65</f>
        <v>3.4943415628075916E-2</v>
      </c>
      <c r="AG111">
        <f>(T111/1000)*(960*9.81*0.01+0.5*1.205*0.38*1.711274*(T111*T111)+960*4/3*3.14*AJ111)</f>
        <v>0</v>
      </c>
      <c r="AH111">
        <f>AH110+AG111</f>
        <v>15.841192673067539</v>
      </c>
      <c r="AJ111">
        <f>T112-T111</f>
        <v>0</v>
      </c>
      <c r="AK111" s="53">
        <f t="shared" si="35"/>
        <v>0</v>
      </c>
      <c r="AL111" s="39">
        <f>0.5*1116.99*(T111*T111)</f>
        <v>0</v>
      </c>
      <c r="AM111" s="39">
        <f t="shared" si="34"/>
        <v>0</v>
      </c>
      <c r="AN111" s="39">
        <f>SUM($AM$65:$AM$86)+$AN$42</f>
        <v>-146367.921875</v>
      </c>
      <c r="AO111" s="39">
        <f t="shared" si="24"/>
        <v>4.065775606500472E-2</v>
      </c>
      <c r="AP111" s="39">
        <f>SUM($AM$87:$AM$144)+$AP$86</f>
        <v>146367.921875</v>
      </c>
      <c r="AQ111" s="39">
        <f t="shared" si="25"/>
        <v>4.065775606500472E-2</v>
      </c>
      <c r="AR111" s="39">
        <f t="shared" si="37"/>
        <v>0</v>
      </c>
      <c r="AS111" s="39"/>
      <c r="AT111" s="51">
        <f>T111*$AS$8*0.38*0.01</f>
        <v>0</v>
      </c>
      <c r="AU111" s="51">
        <f t="shared" si="36"/>
        <v>0</v>
      </c>
      <c r="AV111" s="51">
        <f t="shared" si="26"/>
        <v>0</v>
      </c>
      <c r="AW111" s="39">
        <f>AB111*0.7</f>
        <v>2.4460390939653145E-2</v>
      </c>
      <c r="AX111" s="40"/>
      <c r="AY111" s="40">
        <f t="shared" si="23"/>
        <v>0</v>
      </c>
      <c r="AZ111" s="40"/>
      <c r="BA111" s="40"/>
      <c r="BB111" s="40"/>
      <c r="BC111" s="39"/>
      <c r="BD111" s="39">
        <f>T111*2.23694</f>
        <v>0</v>
      </c>
      <c r="BE111" s="39">
        <f>AO111-$BC$8</f>
        <v>3.953135706638624E-2</v>
      </c>
      <c r="BF111" s="39">
        <f>AQ111-$BC$8</f>
        <v>3.953135706638624E-2</v>
      </c>
      <c r="BG111" s="52">
        <f t="shared" si="27"/>
        <v>3.5578221359747614E-2</v>
      </c>
      <c r="BH111" s="52">
        <f t="shared" si="28"/>
        <v>3.5578221359747614E-2</v>
      </c>
      <c r="BI111" s="52">
        <f t="shared" si="29"/>
        <v>128081.59689509141</v>
      </c>
      <c r="BJ111" s="52">
        <f t="shared" si="30"/>
        <v>128.08159689509142</v>
      </c>
      <c r="BK111">
        <f t="shared" si="31"/>
        <v>0</v>
      </c>
    </row>
    <row r="112" spans="2:63" x14ac:dyDescent="0.25">
      <c r="B112" s="29" t="s">
        <v>47</v>
      </c>
      <c r="C112" s="29">
        <v>104</v>
      </c>
      <c r="D112" s="29">
        <v>104</v>
      </c>
      <c r="E112" s="28">
        <v>0</v>
      </c>
      <c r="F112" s="15">
        <f t="shared" si="32"/>
        <v>0</v>
      </c>
      <c r="G112" s="15">
        <f t="shared" si="33"/>
        <v>0</v>
      </c>
      <c r="R112">
        <f t="shared" si="21"/>
        <v>1</v>
      </c>
      <c r="S112" t="str">
        <f t="shared" si="22"/>
        <v/>
      </c>
      <c r="T112">
        <f>$E112/3.6</f>
        <v>0</v>
      </c>
      <c r="U112">
        <f>(0.5*960*(T112*T112))</f>
        <v>0</v>
      </c>
      <c r="V112">
        <f>$U112-$U113</f>
        <v>0</v>
      </c>
      <c r="X112">
        <f>W112/1000</f>
        <v>0</v>
      </c>
      <c r="Y112">
        <f>$X$43+$X$87</f>
        <v>125.79629629629628</v>
      </c>
      <c r="Z112">
        <f>(0.5*960*(F112*F112))</f>
        <v>0</v>
      </c>
      <c r="AA112">
        <f>W112*0.0000002777777777</f>
        <v>0</v>
      </c>
      <c r="AB112">
        <f>AA$43+AA$87</f>
        <v>3.4943415628075923E-2</v>
      </c>
      <c r="AD112">
        <f>($AC$65*0.0000002777777777)*-1</f>
        <v>1.4570473246949069E-2</v>
      </c>
      <c r="AE112">
        <f>(($W$18*0.0000002777777777)*-1)+$AD$65</f>
        <v>3.4943415628075916E-2</v>
      </c>
      <c r="AG112">
        <f>(T112/1000)*(960*9.81*0.01+0.5*1.205*0.38*1.711274*(T112*T112)+960*4/3*3.14*AJ112)</f>
        <v>0</v>
      </c>
      <c r="AH112">
        <f>AH111+AG112</f>
        <v>15.841192673067539</v>
      </c>
      <c r="AJ112">
        <f>T113-T112</f>
        <v>0</v>
      </c>
      <c r="AK112" s="53">
        <f t="shared" si="35"/>
        <v>0</v>
      </c>
      <c r="AL112" s="39">
        <f>0.5*1116.99*(T112*T112)</f>
        <v>0</v>
      </c>
      <c r="AM112" s="39">
        <f t="shared" si="34"/>
        <v>0</v>
      </c>
      <c r="AN112" s="39">
        <f>SUM($AM$65:$AM$86)+$AN$42</f>
        <v>-146367.921875</v>
      </c>
      <c r="AO112" s="39">
        <f t="shared" si="24"/>
        <v>4.065775606500472E-2</v>
      </c>
      <c r="AP112" s="39">
        <f>SUM($AM$87:$AM$144)+$AP$86</f>
        <v>146367.921875</v>
      </c>
      <c r="AQ112" s="39">
        <f t="shared" si="25"/>
        <v>4.065775606500472E-2</v>
      </c>
      <c r="AR112" s="39">
        <f t="shared" si="37"/>
        <v>0</v>
      </c>
      <c r="AS112" s="39"/>
      <c r="AT112" s="51">
        <f>T112*$AS$8*0.38*0.01</f>
        <v>0</v>
      </c>
      <c r="AU112" s="51">
        <f t="shared" si="36"/>
        <v>0</v>
      </c>
      <c r="AV112" s="51">
        <f t="shared" si="26"/>
        <v>0</v>
      </c>
      <c r="AW112" s="39">
        <f>AB112*0.7</f>
        <v>2.4460390939653145E-2</v>
      </c>
      <c r="AX112" s="40"/>
      <c r="AY112" s="40">
        <f t="shared" si="23"/>
        <v>0</v>
      </c>
      <c r="AZ112" s="40"/>
      <c r="BA112" s="40"/>
      <c r="BB112" s="40"/>
      <c r="BC112" s="39"/>
      <c r="BD112" s="39">
        <f>T112*2.23694</f>
        <v>0</v>
      </c>
      <c r="BE112" s="39">
        <f>AO112-$BC$8</f>
        <v>3.953135706638624E-2</v>
      </c>
      <c r="BF112" s="39">
        <f>AQ112-$BC$8</f>
        <v>3.953135706638624E-2</v>
      </c>
      <c r="BG112" s="52">
        <f t="shared" si="27"/>
        <v>3.5578221359747614E-2</v>
      </c>
      <c r="BH112" s="52">
        <f t="shared" si="28"/>
        <v>3.5578221359747614E-2</v>
      </c>
      <c r="BI112" s="52">
        <f t="shared" si="29"/>
        <v>128081.59689509141</v>
      </c>
      <c r="BJ112" s="52">
        <f t="shared" si="30"/>
        <v>128.08159689509142</v>
      </c>
      <c r="BK112">
        <f t="shared" si="31"/>
        <v>0</v>
      </c>
    </row>
    <row r="113" spans="2:91" x14ac:dyDescent="0.25">
      <c r="B113" s="29" t="s">
        <v>47</v>
      </c>
      <c r="C113" s="29">
        <v>105</v>
      </c>
      <c r="D113" s="29">
        <v>105</v>
      </c>
      <c r="E113" s="28">
        <v>0</v>
      </c>
      <c r="F113" s="15">
        <f t="shared" si="32"/>
        <v>0</v>
      </c>
      <c r="G113" s="15">
        <f t="shared" si="33"/>
        <v>0</v>
      </c>
      <c r="R113">
        <f t="shared" si="21"/>
        <v>1</v>
      </c>
      <c r="S113" t="str">
        <f t="shared" si="22"/>
        <v/>
      </c>
      <c r="T113">
        <f>$E113/3.6</f>
        <v>0</v>
      </c>
      <c r="U113">
        <f>(0.5*960*(T113*T113))</f>
        <v>0</v>
      </c>
      <c r="V113">
        <f>$U113-$U114</f>
        <v>0</v>
      </c>
      <c r="X113">
        <f>W113/1000</f>
        <v>0</v>
      </c>
      <c r="Y113">
        <f>$X$43+$X$87</f>
        <v>125.79629629629628</v>
      </c>
      <c r="Z113">
        <f>(0.5*960*(F113*F113))</f>
        <v>0</v>
      </c>
      <c r="AA113">
        <f>W113*0.0000002777777777</f>
        <v>0</v>
      </c>
      <c r="AB113">
        <f>AA$43+AA$87</f>
        <v>3.4943415628075923E-2</v>
      </c>
      <c r="AD113">
        <f>($AC$65*0.0000002777777777)*-1</f>
        <v>1.4570473246949069E-2</v>
      </c>
      <c r="AE113">
        <f>(($W$18*0.0000002777777777)*-1)+$AD$65</f>
        <v>3.4943415628075916E-2</v>
      </c>
      <c r="AG113">
        <f>(T113/1000)*(960*9.81*0.01+0.5*1.205*0.38*1.711274*(T113*T113)+960*4/3*3.14*AJ113)</f>
        <v>0</v>
      </c>
      <c r="AH113">
        <f>AH112+AG113</f>
        <v>15.841192673067539</v>
      </c>
      <c r="AJ113">
        <f>T114-T113</f>
        <v>0</v>
      </c>
      <c r="AK113" s="53">
        <f t="shared" si="35"/>
        <v>0</v>
      </c>
      <c r="AL113" s="39">
        <f>0.5*1116.99*(T113*T113)</f>
        <v>0</v>
      </c>
      <c r="AM113" s="39">
        <f t="shared" si="34"/>
        <v>0</v>
      </c>
      <c r="AN113" s="39">
        <f>SUM($AM$65:$AM$86)+$AN$42</f>
        <v>-146367.921875</v>
      </c>
      <c r="AO113" s="39">
        <f t="shared" si="24"/>
        <v>4.065775606500472E-2</v>
      </c>
      <c r="AP113" s="39">
        <f>SUM($AM$87:$AM$144)+$AP$86</f>
        <v>146367.921875</v>
      </c>
      <c r="AQ113" s="39">
        <f t="shared" si="25"/>
        <v>4.065775606500472E-2</v>
      </c>
      <c r="AR113" s="39">
        <f t="shared" si="37"/>
        <v>0</v>
      </c>
      <c r="AS113" s="39"/>
      <c r="AT113" s="51">
        <f>T113*$AS$8*0.38*0.01</f>
        <v>0</v>
      </c>
      <c r="AU113" s="51">
        <f t="shared" si="36"/>
        <v>0</v>
      </c>
      <c r="AV113" s="51">
        <f t="shared" si="26"/>
        <v>0</v>
      </c>
      <c r="AW113" s="39">
        <f>AB113*0.7</f>
        <v>2.4460390939653145E-2</v>
      </c>
      <c r="AX113" s="40"/>
      <c r="AY113" s="40">
        <f t="shared" si="23"/>
        <v>0</v>
      </c>
      <c r="AZ113" s="40"/>
      <c r="BA113" s="40"/>
      <c r="BB113" s="40"/>
      <c r="BC113" s="39"/>
      <c r="BD113" s="39">
        <f>T113*2.23694</f>
        <v>0</v>
      </c>
      <c r="BE113" s="39">
        <f>AO113-$BC$8</f>
        <v>3.953135706638624E-2</v>
      </c>
      <c r="BF113" s="39">
        <f>AQ113-$BC$8</f>
        <v>3.953135706638624E-2</v>
      </c>
      <c r="BG113" s="52">
        <f t="shared" si="27"/>
        <v>3.5578221359747614E-2</v>
      </c>
      <c r="BH113" s="52">
        <f t="shared" si="28"/>
        <v>3.5578221359747614E-2</v>
      </c>
      <c r="BI113" s="52">
        <f t="shared" si="29"/>
        <v>128081.59689509141</v>
      </c>
      <c r="BJ113" s="52">
        <f t="shared" si="30"/>
        <v>128.08159689509142</v>
      </c>
      <c r="BK113">
        <f t="shared" si="31"/>
        <v>0</v>
      </c>
    </row>
    <row r="114" spans="2:91" x14ac:dyDescent="0.25">
      <c r="B114" s="29" t="s">
        <v>47</v>
      </c>
      <c r="C114" s="29">
        <v>106</v>
      </c>
      <c r="D114" s="29">
        <v>106</v>
      </c>
      <c r="E114" s="28">
        <v>0</v>
      </c>
      <c r="F114" s="15">
        <f t="shared" si="32"/>
        <v>0</v>
      </c>
      <c r="G114" s="15">
        <f t="shared" si="33"/>
        <v>0</v>
      </c>
      <c r="R114">
        <f t="shared" si="21"/>
        <v>1</v>
      </c>
      <c r="S114" t="str">
        <f t="shared" si="22"/>
        <v/>
      </c>
      <c r="T114">
        <f>$E114/3.6</f>
        <v>0</v>
      </c>
      <c r="U114">
        <f>(0.5*960*(T114*T114))</f>
        <v>0</v>
      </c>
      <c r="V114">
        <f>$U114-$U115</f>
        <v>0</v>
      </c>
      <c r="X114">
        <f>W114/1000</f>
        <v>0</v>
      </c>
      <c r="Y114">
        <f>$X$43+$X$87</f>
        <v>125.79629629629628</v>
      </c>
      <c r="Z114">
        <f>(0.5*960*(F114*F114))</f>
        <v>0</v>
      </c>
      <c r="AA114">
        <f>W114*0.0000002777777777</f>
        <v>0</v>
      </c>
      <c r="AB114">
        <f>AA$43+AA$87</f>
        <v>3.4943415628075923E-2</v>
      </c>
      <c r="AD114">
        <f>($AC$65*0.0000002777777777)*-1</f>
        <v>1.4570473246949069E-2</v>
      </c>
      <c r="AE114">
        <f>(($W$18*0.0000002777777777)*-1)+$AD$65</f>
        <v>3.4943415628075916E-2</v>
      </c>
      <c r="AG114">
        <f>(T114/1000)*(960*9.81*0.01+0.5*1.205*0.38*1.711274*(T114*T114)+960*4/3*3.14*AJ114)</f>
        <v>0</v>
      </c>
      <c r="AH114">
        <f>AH113+AG114</f>
        <v>15.841192673067539</v>
      </c>
      <c r="AJ114">
        <f>T115-T114</f>
        <v>0</v>
      </c>
      <c r="AK114" s="53">
        <f t="shared" si="35"/>
        <v>0</v>
      </c>
      <c r="AL114" s="39">
        <f>0.5*1116.99*(T114*T114)</f>
        <v>0</v>
      </c>
      <c r="AM114" s="39">
        <f t="shared" si="34"/>
        <v>0</v>
      </c>
      <c r="AN114" s="39">
        <f>SUM($AM$65:$AM$86)+$AN$42</f>
        <v>-146367.921875</v>
      </c>
      <c r="AO114" s="39">
        <f t="shared" si="24"/>
        <v>4.065775606500472E-2</v>
      </c>
      <c r="AP114" s="39">
        <f>SUM($AM$87:$AM$144)+$AP$86</f>
        <v>146367.921875</v>
      </c>
      <c r="AQ114" s="39">
        <f t="shared" si="25"/>
        <v>4.065775606500472E-2</v>
      </c>
      <c r="AR114" s="39">
        <f t="shared" si="37"/>
        <v>0</v>
      </c>
      <c r="AS114" s="39"/>
      <c r="AT114" s="51">
        <f>T114*$AS$8*0.38*0.01</f>
        <v>0</v>
      </c>
      <c r="AU114" s="51">
        <f t="shared" si="36"/>
        <v>0</v>
      </c>
      <c r="AV114" s="51">
        <f t="shared" si="26"/>
        <v>0</v>
      </c>
      <c r="AW114" s="39">
        <f>AB114*0.7</f>
        <v>2.4460390939653145E-2</v>
      </c>
      <c r="AX114" s="40"/>
      <c r="AY114" s="40">
        <f t="shared" si="23"/>
        <v>0</v>
      </c>
      <c r="AZ114" s="40"/>
      <c r="BA114" s="40"/>
      <c r="BB114" s="40"/>
      <c r="BC114" s="39"/>
      <c r="BD114" s="39">
        <f>T114*2.23694</f>
        <v>0</v>
      </c>
      <c r="BE114" s="39">
        <f>AO114-$BC$8</f>
        <v>3.953135706638624E-2</v>
      </c>
      <c r="BF114" s="39">
        <f>AQ114-$BC$8</f>
        <v>3.953135706638624E-2</v>
      </c>
      <c r="BG114" s="52">
        <f t="shared" si="27"/>
        <v>3.5578221359747614E-2</v>
      </c>
      <c r="BH114" s="52">
        <f t="shared" si="28"/>
        <v>3.5578221359747614E-2</v>
      </c>
      <c r="BI114" s="52">
        <f t="shared" si="29"/>
        <v>128081.59689509141</v>
      </c>
      <c r="BJ114" s="52">
        <f t="shared" si="30"/>
        <v>128.08159689509142</v>
      </c>
      <c r="BK114">
        <f t="shared" si="31"/>
        <v>0</v>
      </c>
    </row>
    <row r="115" spans="2:91" x14ac:dyDescent="0.25">
      <c r="B115" s="29" t="s">
        <v>47</v>
      </c>
      <c r="C115" s="29">
        <v>107</v>
      </c>
      <c r="D115" s="29">
        <v>107</v>
      </c>
      <c r="E115" s="28">
        <v>0</v>
      </c>
      <c r="F115" s="15">
        <f t="shared" si="32"/>
        <v>0</v>
      </c>
      <c r="G115" s="15">
        <f t="shared" si="33"/>
        <v>0</v>
      </c>
      <c r="R115">
        <f t="shared" si="21"/>
        <v>1</v>
      </c>
      <c r="S115" t="str">
        <f t="shared" si="22"/>
        <v/>
      </c>
      <c r="T115">
        <f>$E115/3.6</f>
        <v>0</v>
      </c>
      <c r="U115">
        <f>(0.5*960*(T115*T115))</f>
        <v>0</v>
      </c>
      <c r="V115">
        <f>$U115-$U116</f>
        <v>0</v>
      </c>
      <c r="X115">
        <f>W115/1000</f>
        <v>0</v>
      </c>
      <c r="Y115">
        <f>$X$43+$X$87</f>
        <v>125.79629629629628</v>
      </c>
      <c r="Z115">
        <f>(0.5*960*(F115*F115))</f>
        <v>0</v>
      </c>
      <c r="AA115">
        <f>W115*0.0000002777777777</f>
        <v>0</v>
      </c>
      <c r="AB115">
        <f>AA$43+AA$87</f>
        <v>3.4943415628075923E-2</v>
      </c>
      <c r="AD115">
        <f>($AC$65*0.0000002777777777)*-1</f>
        <v>1.4570473246949069E-2</v>
      </c>
      <c r="AE115">
        <f>(($W$18*0.0000002777777777)*-1)+$AD$65</f>
        <v>3.4943415628075916E-2</v>
      </c>
      <c r="AG115">
        <f>(T115/1000)*(960*9.81*0.01+0.5*1.205*0.38*1.711274*(T115*T115)+960*4/3*3.14*AJ115)</f>
        <v>0</v>
      </c>
      <c r="AH115">
        <f>AH114+AG115</f>
        <v>15.841192673067539</v>
      </c>
      <c r="AJ115">
        <f>T116-T115</f>
        <v>0</v>
      </c>
      <c r="AK115" s="53">
        <f t="shared" si="35"/>
        <v>0</v>
      </c>
      <c r="AL115" s="39">
        <f>0.5*1116.99*(T115*T115)</f>
        <v>0</v>
      </c>
      <c r="AM115" s="39">
        <f t="shared" si="34"/>
        <v>0</v>
      </c>
      <c r="AN115" s="39">
        <f>SUM($AM$65:$AM$86)+$AN$42</f>
        <v>-146367.921875</v>
      </c>
      <c r="AO115" s="39">
        <f t="shared" si="24"/>
        <v>4.065775606500472E-2</v>
      </c>
      <c r="AP115" s="39">
        <f>SUM($AM$87:$AM$144)+$AP$86</f>
        <v>146367.921875</v>
      </c>
      <c r="AQ115" s="39">
        <f t="shared" si="25"/>
        <v>4.065775606500472E-2</v>
      </c>
      <c r="AR115" s="39">
        <f t="shared" si="37"/>
        <v>0</v>
      </c>
      <c r="AS115" s="39"/>
      <c r="AT115" s="51">
        <f>T115*$AS$8*0.38*0.01</f>
        <v>0</v>
      </c>
      <c r="AU115" s="51">
        <f t="shared" si="36"/>
        <v>0</v>
      </c>
      <c r="AV115" s="51">
        <f t="shared" si="26"/>
        <v>0</v>
      </c>
      <c r="AW115" s="39">
        <f>AB115*0.7</f>
        <v>2.4460390939653145E-2</v>
      </c>
      <c r="AX115" s="40"/>
      <c r="AY115" s="40">
        <f t="shared" si="23"/>
        <v>0</v>
      </c>
      <c r="AZ115" s="40"/>
      <c r="BA115" s="40"/>
      <c r="BB115" s="40"/>
      <c r="BC115" s="39"/>
      <c r="BD115" s="39">
        <f>T115*2.23694</f>
        <v>0</v>
      </c>
      <c r="BE115" s="39">
        <f>AO115-$BC$8</f>
        <v>3.953135706638624E-2</v>
      </c>
      <c r="BF115" s="39">
        <f>AQ115-$BC$8</f>
        <v>3.953135706638624E-2</v>
      </c>
      <c r="BG115" s="52">
        <f t="shared" si="27"/>
        <v>3.5578221359747614E-2</v>
      </c>
      <c r="BH115" s="52">
        <f t="shared" si="28"/>
        <v>3.5578221359747614E-2</v>
      </c>
      <c r="BI115" s="52">
        <f t="shared" si="29"/>
        <v>128081.59689509141</v>
      </c>
      <c r="BJ115" s="52">
        <f t="shared" si="30"/>
        <v>128.08159689509142</v>
      </c>
      <c r="BK115">
        <f t="shared" si="31"/>
        <v>0</v>
      </c>
    </row>
    <row r="116" spans="2:91" x14ac:dyDescent="0.25">
      <c r="B116" s="29" t="s">
        <v>47</v>
      </c>
      <c r="C116" s="29">
        <v>108</v>
      </c>
      <c r="D116" s="29">
        <v>108</v>
      </c>
      <c r="E116" s="28">
        <v>0</v>
      </c>
      <c r="F116" s="15">
        <f t="shared" si="32"/>
        <v>0</v>
      </c>
      <c r="G116" s="15">
        <f t="shared" si="33"/>
        <v>0</v>
      </c>
      <c r="R116">
        <f t="shared" si="21"/>
        <v>1</v>
      </c>
      <c r="S116" t="str">
        <f t="shared" si="22"/>
        <v/>
      </c>
      <c r="T116">
        <f>$E116/3.6</f>
        <v>0</v>
      </c>
      <c r="U116">
        <f>(0.5*960*(T116*T116))</f>
        <v>0</v>
      </c>
      <c r="V116">
        <f>$U116-$U117</f>
        <v>0</v>
      </c>
      <c r="X116">
        <f>W116/1000</f>
        <v>0</v>
      </c>
      <c r="Y116">
        <f>$X$43+$X$87</f>
        <v>125.79629629629628</v>
      </c>
      <c r="Z116">
        <f>(0.5*960*(F116*F116))</f>
        <v>0</v>
      </c>
      <c r="AA116">
        <f>W116*0.0000002777777777</f>
        <v>0</v>
      </c>
      <c r="AB116">
        <f>AA$43+AA$87</f>
        <v>3.4943415628075923E-2</v>
      </c>
      <c r="AD116">
        <f>($AC$65*0.0000002777777777)*-1</f>
        <v>1.4570473246949069E-2</v>
      </c>
      <c r="AE116">
        <f>(($W$18*0.0000002777777777)*-1)+$AD$65</f>
        <v>3.4943415628075916E-2</v>
      </c>
      <c r="AG116">
        <f>(T116/1000)*(960*9.81*0.01+0.5*1.205*0.38*1.711274*(T116*T116)+960*4/3*3.14*AJ116)</f>
        <v>0</v>
      </c>
      <c r="AH116">
        <f>AH115+AG116</f>
        <v>15.841192673067539</v>
      </c>
      <c r="AJ116">
        <f>T117-T116</f>
        <v>0</v>
      </c>
      <c r="AK116" s="53">
        <f t="shared" si="35"/>
        <v>0</v>
      </c>
      <c r="AL116" s="39">
        <f>0.5*1116.99*(T116*T116)</f>
        <v>0</v>
      </c>
      <c r="AM116" s="39">
        <f t="shared" si="34"/>
        <v>0</v>
      </c>
      <c r="AN116" s="39">
        <f>SUM($AM$65:$AM$86)+$AN$42</f>
        <v>-146367.921875</v>
      </c>
      <c r="AO116" s="39">
        <f t="shared" si="24"/>
        <v>4.065775606500472E-2</v>
      </c>
      <c r="AP116" s="39">
        <f>SUM($AM$87:$AM$144)+$AP$86</f>
        <v>146367.921875</v>
      </c>
      <c r="AQ116" s="39">
        <f t="shared" si="25"/>
        <v>4.065775606500472E-2</v>
      </c>
      <c r="AR116" s="39">
        <f t="shared" si="37"/>
        <v>0</v>
      </c>
      <c r="AS116" s="39"/>
      <c r="AT116" s="51">
        <f>T116*$AS$8*0.38*0.01</f>
        <v>0</v>
      </c>
      <c r="AU116" s="51">
        <f t="shared" si="36"/>
        <v>0</v>
      </c>
      <c r="AV116" s="51">
        <f t="shared" si="26"/>
        <v>0</v>
      </c>
      <c r="AW116" s="39">
        <f>AB116*0.7</f>
        <v>2.4460390939653145E-2</v>
      </c>
      <c r="AX116" s="40"/>
      <c r="AY116" s="40">
        <f t="shared" si="23"/>
        <v>0</v>
      </c>
      <c r="AZ116" s="40"/>
      <c r="BA116" s="40"/>
      <c r="BB116" s="40"/>
      <c r="BC116" s="39"/>
      <c r="BD116" s="39">
        <f>T116*2.23694</f>
        <v>0</v>
      </c>
      <c r="BE116" s="39">
        <f>AO116-$BC$8</f>
        <v>3.953135706638624E-2</v>
      </c>
      <c r="BF116" s="39">
        <f>AQ116-$BC$8</f>
        <v>3.953135706638624E-2</v>
      </c>
      <c r="BG116" s="52">
        <f t="shared" si="27"/>
        <v>3.5578221359747614E-2</v>
      </c>
      <c r="BH116" s="52">
        <f t="shared" si="28"/>
        <v>3.5578221359747614E-2</v>
      </c>
      <c r="BI116" s="52">
        <f t="shared" si="29"/>
        <v>128081.59689509141</v>
      </c>
      <c r="BJ116" s="52">
        <f t="shared" si="30"/>
        <v>128.08159689509142</v>
      </c>
      <c r="BK116">
        <f t="shared" si="31"/>
        <v>0</v>
      </c>
      <c r="CG116" t="s">
        <v>70</v>
      </c>
      <c r="CH116" t="s">
        <v>73</v>
      </c>
      <c r="CI116" t="s">
        <v>111</v>
      </c>
      <c r="CJ116" t="s">
        <v>112</v>
      </c>
      <c r="CK116" t="s">
        <v>113</v>
      </c>
      <c r="CL116" t="s">
        <v>114</v>
      </c>
      <c r="CM116" t="s">
        <v>115</v>
      </c>
    </row>
    <row r="117" spans="2:91" x14ac:dyDescent="0.25">
      <c r="B117" s="29" t="s">
        <v>47</v>
      </c>
      <c r="C117" s="29">
        <v>109</v>
      </c>
      <c r="D117" s="29">
        <v>109</v>
      </c>
      <c r="E117" s="28">
        <v>0</v>
      </c>
      <c r="F117" s="15">
        <f t="shared" si="32"/>
        <v>0</v>
      </c>
      <c r="G117" s="15">
        <f t="shared" si="33"/>
        <v>0</v>
      </c>
      <c r="R117">
        <f t="shared" si="21"/>
        <v>1</v>
      </c>
      <c r="S117" t="str">
        <f t="shared" si="22"/>
        <v/>
      </c>
      <c r="T117">
        <f>$E117/3.6</f>
        <v>0</v>
      </c>
      <c r="U117">
        <f>(0.5*960*(T117*T117))</f>
        <v>0</v>
      </c>
      <c r="V117">
        <f>$U117-$U118</f>
        <v>0</v>
      </c>
      <c r="X117">
        <f>W117/1000</f>
        <v>0</v>
      </c>
      <c r="Y117">
        <f>$X$43+$X$87</f>
        <v>125.79629629629628</v>
      </c>
      <c r="Z117">
        <f>(0.5*960*(F117*F117))</f>
        <v>0</v>
      </c>
      <c r="AA117">
        <f>W117*0.0000002777777777</f>
        <v>0</v>
      </c>
      <c r="AB117">
        <f>AA$43+AA$87</f>
        <v>3.4943415628075923E-2</v>
      </c>
      <c r="AD117">
        <f>($AC$65*0.0000002777777777)*-1</f>
        <v>1.4570473246949069E-2</v>
      </c>
      <c r="AE117">
        <f>(($W$18*0.0000002777777777)*-1)+$AD$65</f>
        <v>3.4943415628075916E-2</v>
      </c>
      <c r="AG117">
        <f>(T117/1000)*(960*9.81*0.01+0.5*1.205*0.38*1.711274*(T117*T117)+960*4/3*3.14*AJ117)</f>
        <v>0</v>
      </c>
      <c r="AH117">
        <f>AH116+AG117</f>
        <v>15.841192673067539</v>
      </c>
      <c r="AJ117">
        <f>T118-T117</f>
        <v>0</v>
      </c>
      <c r="AK117" s="53">
        <f t="shared" si="35"/>
        <v>0</v>
      </c>
      <c r="AL117" s="39">
        <f>0.5*1116.99*(T117*T117)</f>
        <v>0</v>
      </c>
      <c r="AM117" s="39">
        <f t="shared" si="34"/>
        <v>0</v>
      </c>
      <c r="AN117" s="39">
        <f>SUM($AM$65:$AM$86)+$AN$42</f>
        <v>-146367.921875</v>
      </c>
      <c r="AO117" s="39">
        <f t="shared" si="24"/>
        <v>4.065775606500472E-2</v>
      </c>
      <c r="AP117" s="39">
        <f>SUM($AM$87:$AM$144)+$AP$86</f>
        <v>146367.921875</v>
      </c>
      <c r="AQ117" s="39">
        <f t="shared" si="25"/>
        <v>4.065775606500472E-2</v>
      </c>
      <c r="AR117" s="39">
        <f t="shared" si="37"/>
        <v>0</v>
      </c>
      <c r="AS117" s="39"/>
      <c r="AT117" s="51">
        <f>T117*$AS$8*0.38*0.01</f>
        <v>0</v>
      </c>
      <c r="AU117" s="51">
        <f t="shared" si="36"/>
        <v>0</v>
      </c>
      <c r="AV117" s="51">
        <f t="shared" si="26"/>
        <v>0</v>
      </c>
      <c r="AW117" s="39">
        <f>AB117*0.7</f>
        <v>2.4460390939653145E-2</v>
      </c>
      <c r="AX117" s="40"/>
      <c r="AY117" s="40">
        <f t="shared" si="23"/>
        <v>0</v>
      </c>
      <c r="AZ117" s="40"/>
      <c r="BA117" s="40"/>
      <c r="BB117" s="40"/>
      <c r="BC117" s="39"/>
      <c r="BD117" s="39">
        <f>T117*2.23694</f>
        <v>0</v>
      </c>
      <c r="BE117" s="39">
        <f>AO117-$BC$8</f>
        <v>3.953135706638624E-2</v>
      </c>
      <c r="BF117" s="39">
        <f>AQ117-$BC$8</f>
        <v>3.953135706638624E-2</v>
      </c>
      <c r="BG117" s="52">
        <f t="shared" si="27"/>
        <v>3.5578221359747614E-2</v>
      </c>
      <c r="BH117" s="52">
        <f t="shared" si="28"/>
        <v>3.5578221359747614E-2</v>
      </c>
      <c r="BI117" s="52">
        <f t="shared" si="29"/>
        <v>128081.59689509141</v>
      </c>
      <c r="BJ117" s="52">
        <f t="shared" si="30"/>
        <v>128.08159689509142</v>
      </c>
      <c r="BK117">
        <f t="shared" si="31"/>
        <v>0</v>
      </c>
      <c r="CI117" t="s">
        <v>101</v>
      </c>
      <c r="CJ117" t="s">
        <v>102</v>
      </c>
    </row>
    <row r="118" spans="2:91" x14ac:dyDescent="0.25">
      <c r="B118" s="29" t="s">
        <v>47</v>
      </c>
      <c r="C118" s="29">
        <v>110</v>
      </c>
      <c r="D118" s="29">
        <v>110</v>
      </c>
      <c r="E118" s="28">
        <v>0</v>
      </c>
      <c r="F118" s="15">
        <f t="shared" si="32"/>
        <v>0</v>
      </c>
      <c r="G118" s="15">
        <f t="shared" si="33"/>
        <v>0</v>
      </c>
      <c r="R118">
        <f t="shared" si="21"/>
        <v>1</v>
      </c>
      <c r="S118" t="str">
        <f t="shared" si="22"/>
        <v/>
      </c>
      <c r="T118">
        <f>$E118/3.6</f>
        <v>0</v>
      </c>
      <c r="U118">
        <f>(0.5*960*(T118*T118))</f>
        <v>0</v>
      </c>
      <c r="V118">
        <f>$U118-$U119</f>
        <v>0</v>
      </c>
      <c r="X118">
        <f>W118/1000</f>
        <v>0</v>
      </c>
      <c r="Y118">
        <f>$X$43+$X$87</f>
        <v>125.79629629629628</v>
      </c>
      <c r="Z118">
        <f>(0.5*960*(F118*F118))</f>
        <v>0</v>
      </c>
      <c r="AA118">
        <f>W118*0.0000002777777777</f>
        <v>0</v>
      </c>
      <c r="AB118">
        <f>AA$43+AA$87</f>
        <v>3.4943415628075923E-2</v>
      </c>
      <c r="AD118">
        <f>($AC$65*0.0000002777777777)*-1</f>
        <v>1.4570473246949069E-2</v>
      </c>
      <c r="AE118">
        <f>(($W$18*0.0000002777777777)*-1)+$AD$65</f>
        <v>3.4943415628075916E-2</v>
      </c>
      <c r="AG118">
        <f>(T118/1000)*(960*9.81*0.01+0.5*1.205*0.38*1.711274*(T118*T118)+960*4/3*3.14*AJ118)</f>
        <v>0</v>
      </c>
      <c r="AH118">
        <f>AH117+AG118</f>
        <v>15.841192673067539</v>
      </c>
      <c r="AJ118">
        <f>T119-T118</f>
        <v>0</v>
      </c>
      <c r="AK118" s="53">
        <f t="shared" si="35"/>
        <v>0</v>
      </c>
      <c r="AL118" s="39">
        <f>0.5*1116.99*(T118*T118)</f>
        <v>0</v>
      </c>
      <c r="AM118" s="39">
        <f t="shared" si="34"/>
        <v>0</v>
      </c>
      <c r="AN118" s="39">
        <f>SUM($AM$65:$AM$86)+$AN$42</f>
        <v>-146367.921875</v>
      </c>
      <c r="AO118" s="39">
        <f t="shared" si="24"/>
        <v>4.065775606500472E-2</v>
      </c>
      <c r="AP118" s="39">
        <f>SUM($AM$87:$AM$144)+$AP$86</f>
        <v>146367.921875</v>
      </c>
      <c r="AQ118" s="39">
        <f t="shared" si="25"/>
        <v>4.065775606500472E-2</v>
      </c>
      <c r="AR118" s="39">
        <f t="shared" si="37"/>
        <v>0</v>
      </c>
      <c r="AS118" s="39"/>
      <c r="AT118" s="51">
        <f>T118*$AS$8*0.38*0.01</f>
        <v>0</v>
      </c>
      <c r="AU118" s="51">
        <f t="shared" si="36"/>
        <v>0</v>
      </c>
      <c r="AV118" s="51">
        <f t="shared" si="26"/>
        <v>0</v>
      </c>
      <c r="AW118" s="39">
        <f>AB118*0.7</f>
        <v>2.4460390939653145E-2</v>
      </c>
      <c r="AX118" s="40"/>
      <c r="AY118" s="40">
        <f t="shared" si="23"/>
        <v>0</v>
      </c>
      <c r="AZ118" s="40"/>
      <c r="BA118" s="40"/>
      <c r="BB118" s="40"/>
      <c r="BC118" s="39"/>
      <c r="BD118" s="39">
        <f>T118*2.23694</f>
        <v>0</v>
      </c>
      <c r="BE118" s="39">
        <f>AO118-$BC$8</f>
        <v>3.953135706638624E-2</v>
      </c>
      <c r="BF118" s="39">
        <f>AQ118-$BC$8</f>
        <v>3.953135706638624E-2</v>
      </c>
      <c r="BG118" s="52">
        <f t="shared" si="27"/>
        <v>3.5578221359747614E-2</v>
      </c>
      <c r="BH118" s="52">
        <f t="shared" si="28"/>
        <v>3.5578221359747614E-2</v>
      </c>
      <c r="BI118" s="52">
        <f t="shared" si="29"/>
        <v>128081.59689509141</v>
      </c>
      <c r="BJ118" s="52">
        <f t="shared" si="30"/>
        <v>128.08159689509142</v>
      </c>
      <c r="BK118">
        <f t="shared" si="31"/>
        <v>0</v>
      </c>
      <c r="CG118" t="s">
        <v>99</v>
      </c>
      <c r="CH118" t="s">
        <v>103</v>
      </c>
      <c r="CI118" t="s">
        <v>97</v>
      </c>
      <c r="CJ118" t="s">
        <v>97</v>
      </c>
      <c r="CK118" t="s">
        <v>98</v>
      </c>
      <c r="CL118" t="s">
        <v>100</v>
      </c>
      <c r="CM118" t="s">
        <v>89</v>
      </c>
    </row>
    <row r="119" spans="2:91" x14ac:dyDescent="0.25">
      <c r="B119" s="29" t="s">
        <v>47</v>
      </c>
      <c r="C119" s="29">
        <v>111</v>
      </c>
      <c r="D119" s="29">
        <v>111</v>
      </c>
      <c r="E119" s="28">
        <v>0</v>
      </c>
      <c r="F119" s="15">
        <f t="shared" si="32"/>
        <v>0</v>
      </c>
      <c r="G119" s="15">
        <f t="shared" si="33"/>
        <v>0</v>
      </c>
      <c r="R119">
        <f t="shared" si="21"/>
        <v>1</v>
      </c>
      <c r="S119" t="str">
        <f t="shared" si="22"/>
        <v/>
      </c>
      <c r="T119">
        <f>$E119/3.6</f>
        <v>0</v>
      </c>
      <c r="U119">
        <f>(0.5*960*(T119*T119))</f>
        <v>0</v>
      </c>
      <c r="V119">
        <f>$U119-$U120</f>
        <v>0</v>
      </c>
      <c r="X119">
        <f>W119/1000</f>
        <v>0</v>
      </c>
      <c r="Y119">
        <f>$X$43+$X$87</f>
        <v>125.79629629629628</v>
      </c>
      <c r="Z119">
        <f>(0.5*960*(F119*F119))</f>
        <v>0</v>
      </c>
      <c r="AA119">
        <f>W119*0.0000002777777777</f>
        <v>0</v>
      </c>
      <c r="AB119">
        <f>AA$43+AA$87</f>
        <v>3.4943415628075923E-2</v>
      </c>
      <c r="AD119">
        <f>($AC$65*0.0000002777777777)*-1</f>
        <v>1.4570473246949069E-2</v>
      </c>
      <c r="AE119">
        <f>(($W$18*0.0000002777777777)*-1)+$AD$65</f>
        <v>3.4943415628075916E-2</v>
      </c>
      <c r="AG119">
        <f>(T119/1000)*(960*9.81*0.01+0.5*1.205*0.38*1.711274*(T119*T119)+960*4/3*3.14*AJ119)</f>
        <v>0</v>
      </c>
      <c r="AH119">
        <f>AH118+AG119</f>
        <v>15.841192673067539</v>
      </c>
      <c r="AJ119">
        <f>T120-T119</f>
        <v>0</v>
      </c>
      <c r="AK119" s="53">
        <f t="shared" si="35"/>
        <v>0</v>
      </c>
      <c r="AL119" s="39">
        <f>0.5*1116.99*(T119*T119)</f>
        <v>0</v>
      </c>
      <c r="AM119" s="39">
        <f t="shared" si="34"/>
        <v>0</v>
      </c>
      <c r="AN119" s="39">
        <f>SUM($AM$65:$AM$86)+$AN$42</f>
        <v>-146367.921875</v>
      </c>
      <c r="AO119" s="39">
        <f t="shared" si="24"/>
        <v>4.065775606500472E-2</v>
      </c>
      <c r="AP119" s="39">
        <f>SUM($AM$87:$AM$144)+$AP$86</f>
        <v>146367.921875</v>
      </c>
      <c r="AQ119" s="39">
        <f t="shared" si="25"/>
        <v>4.065775606500472E-2</v>
      </c>
      <c r="AR119" s="39">
        <f t="shared" si="37"/>
        <v>0</v>
      </c>
      <c r="AS119" s="39"/>
      <c r="AT119" s="51">
        <f>T119*$AS$8*0.38*0.01</f>
        <v>0</v>
      </c>
      <c r="AU119" s="51">
        <f t="shared" si="36"/>
        <v>0</v>
      </c>
      <c r="AV119" s="51">
        <f t="shared" si="26"/>
        <v>0</v>
      </c>
      <c r="AW119" s="39">
        <f>AB119*0.7</f>
        <v>2.4460390939653145E-2</v>
      </c>
      <c r="AX119" s="40"/>
      <c r="AY119" s="40">
        <f t="shared" si="23"/>
        <v>0</v>
      </c>
      <c r="AZ119" s="40"/>
      <c r="BA119" s="40"/>
      <c r="BB119" s="40"/>
      <c r="BC119" s="39"/>
      <c r="BD119" s="39">
        <f>T119*2.23694</f>
        <v>0</v>
      </c>
      <c r="BE119" s="39">
        <f>AO119-$BC$8</f>
        <v>3.953135706638624E-2</v>
      </c>
      <c r="BF119" s="39">
        <f>AQ119-$BC$8</f>
        <v>3.953135706638624E-2</v>
      </c>
      <c r="BG119" s="52">
        <f t="shared" si="27"/>
        <v>3.5578221359747614E-2</v>
      </c>
      <c r="BH119" s="52">
        <f t="shared" si="28"/>
        <v>3.5578221359747614E-2</v>
      </c>
      <c r="BI119" s="52">
        <f t="shared" si="29"/>
        <v>128081.59689509141</v>
      </c>
      <c r="BJ119" s="52">
        <f t="shared" si="30"/>
        <v>128.08159689509142</v>
      </c>
      <c r="BK119">
        <f t="shared" si="31"/>
        <v>0</v>
      </c>
      <c r="CG119">
        <f>0.947926313-0.752644313</f>
        <v>0.19528199999999996</v>
      </c>
      <c r="CH119">
        <f>0.746695669-0.627229283</f>
        <v>0.11946638599999992</v>
      </c>
      <c r="CI119">
        <f>67/60/60</f>
        <v>1.8611111111111113E-2</v>
      </c>
      <c r="CJ119">
        <f>201/60/60</f>
        <v>5.5833333333333332E-2</v>
      </c>
      <c r="CK119">
        <v>10.492764242</v>
      </c>
      <c r="CL119">
        <v>6.4190894353000001</v>
      </c>
      <c r="CM119">
        <f>CH119*1000</f>
        <v>119.46638599999993</v>
      </c>
    </row>
    <row r="120" spans="2:91" x14ac:dyDescent="0.25">
      <c r="B120" s="29" t="s">
        <v>47</v>
      </c>
      <c r="C120" s="29">
        <v>112</v>
      </c>
      <c r="D120" s="29">
        <v>112</v>
      </c>
      <c r="E120" s="28">
        <v>0</v>
      </c>
      <c r="F120" s="15">
        <f t="shared" si="32"/>
        <v>0</v>
      </c>
      <c r="G120" s="15">
        <f t="shared" si="33"/>
        <v>0</v>
      </c>
      <c r="R120">
        <f t="shared" si="21"/>
        <v>1</v>
      </c>
      <c r="S120" t="str">
        <f t="shared" si="22"/>
        <v/>
      </c>
      <c r="T120">
        <f>$E120/3.6</f>
        <v>0</v>
      </c>
      <c r="U120">
        <f>(0.5*960*(T120*T120))</f>
        <v>0</v>
      </c>
      <c r="V120">
        <f>$U120-$U121</f>
        <v>0</v>
      </c>
      <c r="X120">
        <f>W120/1000</f>
        <v>0</v>
      </c>
      <c r="Y120">
        <f>$X$43+$X$87</f>
        <v>125.79629629629628</v>
      </c>
      <c r="Z120">
        <f>(0.5*960*(F120*F120))</f>
        <v>0</v>
      </c>
      <c r="AA120">
        <f>W120*0.0000002777777777</f>
        <v>0</v>
      </c>
      <c r="AB120">
        <f>AA$43+AA$87</f>
        <v>3.4943415628075923E-2</v>
      </c>
      <c r="AD120">
        <f>($AC$65*0.0000002777777777)*-1</f>
        <v>1.4570473246949069E-2</v>
      </c>
      <c r="AE120">
        <f>(($W$18*0.0000002777777777)*-1)+$AD$65</f>
        <v>3.4943415628075916E-2</v>
      </c>
      <c r="AG120">
        <f>(T120/1000)*(960*9.81*0.01+0.5*1.205*0.38*1.711274*(T120*T120)+960*4/3*3.14*AJ120)</f>
        <v>0</v>
      </c>
      <c r="AH120">
        <f>AH119+AG120</f>
        <v>15.841192673067539</v>
      </c>
      <c r="AJ120">
        <f>T121-T120</f>
        <v>0</v>
      </c>
      <c r="AK120" s="53">
        <f t="shared" si="35"/>
        <v>0</v>
      </c>
      <c r="AL120" s="39">
        <f>0.5*1116.99*(T120*T120)</f>
        <v>0</v>
      </c>
      <c r="AM120" s="39">
        <f t="shared" si="34"/>
        <v>0</v>
      </c>
      <c r="AN120" s="39">
        <f>SUM($AM$65:$AM$86)+$AN$42</f>
        <v>-146367.921875</v>
      </c>
      <c r="AO120" s="39">
        <f t="shared" si="24"/>
        <v>4.065775606500472E-2</v>
      </c>
      <c r="AP120" s="39">
        <f>SUM($AM$87:$AM$144)+$AP$86</f>
        <v>146367.921875</v>
      </c>
      <c r="AQ120" s="39">
        <f t="shared" si="25"/>
        <v>4.065775606500472E-2</v>
      </c>
      <c r="AR120" s="39">
        <f t="shared" si="37"/>
        <v>0</v>
      </c>
      <c r="AS120" s="39"/>
      <c r="AT120" s="51">
        <f>T120*$AS$8*0.38*0.01</f>
        <v>0</v>
      </c>
      <c r="AU120" s="51">
        <f t="shared" si="36"/>
        <v>0</v>
      </c>
      <c r="AV120" s="51">
        <f t="shared" si="26"/>
        <v>0</v>
      </c>
      <c r="AW120" s="39">
        <f>AB120*0.7</f>
        <v>2.4460390939653145E-2</v>
      </c>
      <c r="AX120" s="40"/>
      <c r="AY120" s="40">
        <f t="shared" si="23"/>
        <v>0</v>
      </c>
      <c r="AZ120" s="40"/>
      <c r="BA120" s="40"/>
      <c r="BB120" s="40"/>
      <c r="BC120" s="39"/>
      <c r="BD120" s="39">
        <f>T120*2.23694</f>
        <v>0</v>
      </c>
      <c r="BE120" s="39">
        <f>AO120-$BC$8</f>
        <v>3.953135706638624E-2</v>
      </c>
      <c r="BF120" s="39">
        <f>AQ120-$BC$8</f>
        <v>3.953135706638624E-2</v>
      </c>
      <c r="BG120" s="52">
        <f t="shared" si="27"/>
        <v>3.5578221359747614E-2</v>
      </c>
      <c r="BH120" s="52">
        <f t="shared" si="28"/>
        <v>3.5578221359747614E-2</v>
      </c>
      <c r="BI120" s="52">
        <f t="shared" si="29"/>
        <v>128081.59689509141</v>
      </c>
      <c r="BJ120" s="52">
        <f t="shared" si="30"/>
        <v>128.08159689509142</v>
      </c>
      <c r="BK120">
        <f t="shared" si="31"/>
        <v>0</v>
      </c>
      <c r="CG120">
        <f>0.679624392-0.573504087</f>
        <v>0.10612030500000003</v>
      </c>
      <c r="CH120">
        <f>0.5735040887-0.496833917</f>
        <v>7.6670171700000012E-2</v>
      </c>
      <c r="CI120">
        <f>11/60/60</f>
        <v>3.0555555555555553E-3</v>
      </c>
      <c r="CJ120">
        <f>87/60/60</f>
        <v>2.4166666666666666E-2</v>
      </c>
      <c r="CK120">
        <v>34.730276584999999</v>
      </c>
      <c r="CL120">
        <v>3.1725587975999998</v>
      </c>
      <c r="CM120">
        <f t="shared" ref="CM120:CM122" si="38">CH120*1000</f>
        <v>76.670171700000012</v>
      </c>
    </row>
    <row r="121" spans="2:91" x14ac:dyDescent="0.25">
      <c r="B121" s="29" t="s">
        <v>47</v>
      </c>
      <c r="C121" s="29">
        <v>113</v>
      </c>
      <c r="D121" s="29">
        <v>113</v>
      </c>
      <c r="E121" s="28">
        <v>0</v>
      </c>
      <c r="F121" s="15">
        <f t="shared" si="32"/>
        <v>0</v>
      </c>
      <c r="G121" s="15">
        <f t="shared" si="33"/>
        <v>0</v>
      </c>
      <c r="R121">
        <f t="shared" si="21"/>
        <v>1</v>
      </c>
      <c r="S121" t="str">
        <f t="shared" si="22"/>
        <v/>
      </c>
      <c r="T121">
        <f>$E121/3.6</f>
        <v>0</v>
      </c>
      <c r="U121">
        <f>(0.5*960*(T121*T121))</f>
        <v>0</v>
      </c>
      <c r="V121">
        <f>$U121-$U122</f>
        <v>0</v>
      </c>
      <c r="X121">
        <f>W121/1000</f>
        <v>0</v>
      </c>
      <c r="Y121">
        <f>$X$43+$X$87</f>
        <v>125.79629629629628</v>
      </c>
      <c r="Z121">
        <f>(0.5*960*(F121*F121))</f>
        <v>0</v>
      </c>
      <c r="AA121">
        <f>W121*0.0000002777777777</f>
        <v>0</v>
      </c>
      <c r="AB121">
        <f>AA$43+AA$87</f>
        <v>3.4943415628075923E-2</v>
      </c>
      <c r="AD121">
        <f>($AC$65*0.0000002777777777)*-1</f>
        <v>1.4570473246949069E-2</v>
      </c>
      <c r="AE121">
        <f>(($W$18*0.0000002777777777)*-1)+$AD$65</f>
        <v>3.4943415628075916E-2</v>
      </c>
      <c r="AG121">
        <f>(T121/1000)*(960*9.81*0.01+0.5*1.205*0.38*1.711274*(T121*T121)+960*4/3*3.14*AJ121)</f>
        <v>0</v>
      </c>
      <c r="AH121">
        <f>AH120+AG121</f>
        <v>15.841192673067539</v>
      </c>
      <c r="AJ121">
        <f>T122-T121</f>
        <v>0</v>
      </c>
      <c r="AK121" s="53">
        <f t="shared" si="35"/>
        <v>0</v>
      </c>
      <c r="AL121" s="39">
        <f>0.5*1116.99*(T121*T121)</f>
        <v>0</v>
      </c>
      <c r="AM121" s="39">
        <f t="shared" si="34"/>
        <v>0</v>
      </c>
      <c r="AN121" s="39">
        <f>SUM($AM$65:$AM$86)+$AN$42</f>
        <v>-146367.921875</v>
      </c>
      <c r="AO121" s="39">
        <f t="shared" si="24"/>
        <v>4.065775606500472E-2</v>
      </c>
      <c r="AP121" s="39">
        <f>SUM($AM$87:$AM$144)+$AP$86</f>
        <v>146367.921875</v>
      </c>
      <c r="AQ121" s="39">
        <f t="shared" si="25"/>
        <v>4.065775606500472E-2</v>
      </c>
      <c r="AR121" s="39">
        <f t="shared" si="37"/>
        <v>0</v>
      </c>
      <c r="AS121" s="39"/>
      <c r="AT121" s="51">
        <f>T121*$AS$8*0.38*0.01</f>
        <v>0</v>
      </c>
      <c r="AU121" s="51">
        <f t="shared" si="36"/>
        <v>0</v>
      </c>
      <c r="AV121" s="51">
        <f t="shared" si="26"/>
        <v>0</v>
      </c>
      <c r="AW121" s="39">
        <f>AB121*0.7</f>
        <v>2.4460390939653145E-2</v>
      </c>
      <c r="AX121" s="40"/>
      <c r="AY121" s="40">
        <f t="shared" si="23"/>
        <v>0</v>
      </c>
      <c r="AZ121" s="40"/>
      <c r="BA121" s="40"/>
      <c r="BB121" s="40"/>
      <c r="BC121" s="39"/>
      <c r="BD121" s="39">
        <f>T121*2.23694</f>
        <v>0</v>
      </c>
      <c r="BE121" s="39">
        <f>AO121-$BC$8</f>
        <v>3.953135706638624E-2</v>
      </c>
      <c r="BF121" s="39">
        <f>AQ121-$BC$8</f>
        <v>3.953135706638624E-2</v>
      </c>
      <c r="BG121" s="52">
        <f t="shared" si="27"/>
        <v>3.5578221359747614E-2</v>
      </c>
      <c r="BH121" s="52">
        <f t="shared" si="28"/>
        <v>3.5578221359747614E-2</v>
      </c>
      <c r="BI121" s="52">
        <f t="shared" si="29"/>
        <v>128081.59689509141</v>
      </c>
      <c r="BJ121" s="52">
        <f t="shared" si="30"/>
        <v>128.08159689509142</v>
      </c>
      <c r="BK121">
        <f t="shared" si="31"/>
        <v>0</v>
      </c>
      <c r="CG121">
        <f>0.409640268-0.3326568</f>
        <v>7.6983467999999999E-2</v>
      </c>
      <c r="CH121">
        <f>0.345188956-0.256453836</f>
        <v>8.8735120000000001E-2</v>
      </c>
      <c r="CI121">
        <f>132/60/60</f>
        <v>3.6666666666666667E-2</v>
      </c>
      <c r="CJ121">
        <f>70/60/60</f>
        <v>1.9444444444444445E-2</v>
      </c>
      <c r="CK121">
        <v>2.0995491082000002</v>
      </c>
      <c r="CL121">
        <v>4.5635205614999999</v>
      </c>
      <c r="CM121">
        <f t="shared" si="38"/>
        <v>88.735119999999995</v>
      </c>
    </row>
    <row r="122" spans="2:91" x14ac:dyDescent="0.25">
      <c r="B122" s="29" t="s">
        <v>47</v>
      </c>
      <c r="C122" s="29">
        <v>114</v>
      </c>
      <c r="D122" s="29">
        <v>114</v>
      </c>
      <c r="E122" s="28">
        <v>0</v>
      </c>
      <c r="F122" s="15">
        <f t="shared" si="32"/>
        <v>0</v>
      </c>
      <c r="G122" s="15">
        <f t="shared" si="33"/>
        <v>0</v>
      </c>
      <c r="R122">
        <f t="shared" si="21"/>
        <v>1</v>
      </c>
      <c r="S122" t="str">
        <f t="shared" si="22"/>
        <v/>
      </c>
      <c r="T122">
        <f>$E122/3.6</f>
        <v>0</v>
      </c>
      <c r="U122">
        <f>(0.5*960*(T122*T122))</f>
        <v>0</v>
      </c>
      <c r="V122">
        <f>$U122-$U123</f>
        <v>0</v>
      </c>
      <c r="X122">
        <f>W122/1000</f>
        <v>0</v>
      </c>
      <c r="Y122">
        <f>$X$43+$X$87</f>
        <v>125.79629629629628</v>
      </c>
      <c r="Z122">
        <f>(0.5*960*(F122*F122))</f>
        <v>0</v>
      </c>
      <c r="AA122">
        <f>W122*0.0000002777777777</f>
        <v>0</v>
      </c>
      <c r="AB122">
        <f>AA$43+AA$87</f>
        <v>3.4943415628075923E-2</v>
      </c>
      <c r="AD122">
        <f>($AC$65*0.0000002777777777)*-1</f>
        <v>1.4570473246949069E-2</v>
      </c>
      <c r="AE122">
        <f>(($W$18*0.0000002777777777)*-1)+$AD$65</f>
        <v>3.4943415628075916E-2</v>
      </c>
      <c r="AG122">
        <f>(T122/1000)*(960*9.81*0.01+0.5*1.205*0.38*1.711274*(T122*T122)+960*4/3*3.14*AJ122)</f>
        <v>0</v>
      </c>
      <c r="AH122">
        <f>AH121+AG122</f>
        <v>15.841192673067539</v>
      </c>
      <c r="AJ122">
        <f>T123-T122</f>
        <v>0</v>
      </c>
      <c r="AK122" s="53">
        <f t="shared" si="35"/>
        <v>0</v>
      </c>
      <c r="AL122" s="39">
        <f>0.5*1116.99*(T122*T122)</f>
        <v>0</v>
      </c>
      <c r="AM122" s="39">
        <f t="shared" si="34"/>
        <v>0</v>
      </c>
      <c r="AN122" s="39">
        <f>SUM($AM$65:$AM$86)+$AN$42</f>
        <v>-146367.921875</v>
      </c>
      <c r="AO122" s="39">
        <f t="shared" si="24"/>
        <v>4.065775606500472E-2</v>
      </c>
      <c r="AP122" s="39">
        <f>SUM($AM$87:$AM$144)+$AP$86</f>
        <v>146367.921875</v>
      </c>
      <c r="AQ122" s="39">
        <f t="shared" si="25"/>
        <v>4.065775606500472E-2</v>
      </c>
      <c r="AR122" s="39">
        <f t="shared" si="37"/>
        <v>0</v>
      </c>
      <c r="AS122" s="39"/>
      <c r="AT122" s="51">
        <f>T122*$AS$8*0.38*0.01</f>
        <v>0</v>
      </c>
      <c r="AU122" s="51">
        <f t="shared" si="36"/>
        <v>0</v>
      </c>
      <c r="AV122" s="51">
        <f t="shared" si="26"/>
        <v>0</v>
      </c>
      <c r="AW122" s="39">
        <f>AB122*0.7</f>
        <v>2.4460390939653145E-2</v>
      </c>
      <c r="AX122" s="40"/>
      <c r="AY122" s="40">
        <f t="shared" si="23"/>
        <v>0</v>
      </c>
      <c r="AZ122" s="40"/>
      <c r="BA122" s="40"/>
      <c r="BB122" s="40"/>
      <c r="BC122" s="39"/>
      <c r="BD122" s="39">
        <f>T122*2.23694</f>
        <v>0</v>
      </c>
      <c r="BE122" s="39">
        <f>AO122-$BC$8</f>
        <v>3.953135706638624E-2</v>
      </c>
      <c r="BF122" s="39">
        <f>AQ122-$BC$8</f>
        <v>3.953135706638624E-2</v>
      </c>
      <c r="BG122" s="52">
        <f t="shared" si="27"/>
        <v>3.5578221359747614E-2</v>
      </c>
      <c r="BH122" s="52">
        <f t="shared" si="28"/>
        <v>3.5578221359747614E-2</v>
      </c>
      <c r="BI122" s="52">
        <f t="shared" si="29"/>
        <v>128081.59689509141</v>
      </c>
      <c r="BJ122" s="52">
        <f t="shared" si="30"/>
        <v>128.08159689509142</v>
      </c>
      <c r="BK122">
        <f t="shared" si="31"/>
        <v>0</v>
      </c>
      <c r="CG122">
        <f>0.145547715-0.121372155</f>
        <v>2.4175559999999999E-2</v>
      </c>
      <c r="CH122">
        <f>0.099725578-0.0063466214</f>
        <v>9.3378956599999993E-2</v>
      </c>
      <c r="CI122">
        <f>13/60/60</f>
        <v>3.6111111111111114E-3</v>
      </c>
      <c r="CJ122">
        <f>40/60/60</f>
        <v>1.111111111111111E-2</v>
      </c>
      <c r="CK122">
        <v>6.6947706675000003</v>
      </c>
      <c r="CL122">
        <v>8.4041062140000005</v>
      </c>
      <c r="CM122">
        <f t="shared" si="38"/>
        <v>93.378956599999995</v>
      </c>
    </row>
    <row r="123" spans="2:91" x14ac:dyDescent="0.25">
      <c r="B123" s="29" t="s">
        <v>47</v>
      </c>
      <c r="C123" s="29">
        <v>115</v>
      </c>
      <c r="D123" s="29">
        <v>115</v>
      </c>
      <c r="E123" s="28">
        <v>0</v>
      </c>
      <c r="F123" s="15">
        <f t="shared" si="32"/>
        <v>0</v>
      </c>
      <c r="G123" s="15">
        <f t="shared" si="33"/>
        <v>0</v>
      </c>
      <c r="R123">
        <f t="shared" si="21"/>
        <v>1</v>
      </c>
      <c r="S123" t="str">
        <f t="shared" si="22"/>
        <v/>
      </c>
      <c r="T123">
        <f>$E123/3.6</f>
        <v>0</v>
      </c>
      <c r="U123">
        <f>(0.5*960*(T123*T123))</f>
        <v>0</v>
      </c>
      <c r="V123">
        <f>$U123-$U124</f>
        <v>0</v>
      </c>
      <c r="X123">
        <f>W123/1000</f>
        <v>0</v>
      </c>
      <c r="Y123">
        <f>$X$43+$X$87</f>
        <v>125.79629629629628</v>
      </c>
      <c r="Z123">
        <f>(0.5*960*(F123*F123))</f>
        <v>0</v>
      </c>
      <c r="AA123">
        <f>W123*0.0000002777777777</f>
        <v>0</v>
      </c>
      <c r="AB123">
        <f>AA$43+AA$87</f>
        <v>3.4943415628075923E-2</v>
      </c>
      <c r="AD123">
        <f>($AC$65*0.0000002777777777)*-1</f>
        <v>1.4570473246949069E-2</v>
      </c>
      <c r="AE123">
        <f>(($W$18*0.0000002777777777)*-1)+$AD$65</f>
        <v>3.4943415628075916E-2</v>
      </c>
      <c r="AG123">
        <f>(T123/1000)*(960*9.81*0.01+0.5*1.205*0.38*1.711274*(T123*T123)+960*4/3*3.14*AJ123)</f>
        <v>0</v>
      </c>
      <c r="AH123">
        <f>AH122+AG123</f>
        <v>15.841192673067539</v>
      </c>
      <c r="AJ123">
        <f>T124-T123</f>
        <v>0</v>
      </c>
      <c r="AK123" s="53">
        <f t="shared" si="35"/>
        <v>0</v>
      </c>
      <c r="AL123" s="39">
        <f>0.5*1116.99*(T123*T123)</f>
        <v>0</v>
      </c>
      <c r="AM123" s="39">
        <f t="shared" si="34"/>
        <v>0</v>
      </c>
      <c r="AN123" s="39">
        <f>SUM($AM$65:$AM$86)+$AN$42</f>
        <v>-146367.921875</v>
      </c>
      <c r="AO123" s="39">
        <f t="shared" si="24"/>
        <v>4.065775606500472E-2</v>
      </c>
      <c r="AP123" s="39">
        <f>SUM($AM$87:$AM$144)+$AP$86</f>
        <v>146367.921875</v>
      </c>
      <c r="AQ123" s="39">
        <f t="shared" si="25"/>
        <v>4.065775606500472E-2</v>
      </c>
      <c r="AR123" s="39">
        <f t="shared" si="37"/>
        <v>0</v>
      </c>
      <c r="AS123" s="39"/>
      <c r="AT123" s="51">
        <f>T123*$AS$8*0.38*0.01</f>
        <v>0</v>
      </c>
      <c r="AU123" s="51">
        <f t="shared" si="36"/>
        <v>0</v>
      </c>
      <c r="AV123" s="51">
        <f t="shared" si="26"/>
        <v>0</v>
      </c>
      <c r="AW123" s="39">
        <f>AB123*0.7</f>
        <v>2.4460390939653145E-2</v>
      </c>
      <c r="AX123" s="40"/>
      <c r="AY123" s="40">
        <f t="shared" si="23"/>
        <v>0</v>
      </c>
      <c r="AZ123" s="40"/>
      <c r="BA123" s="40"/>
      <c r="BB123" s="40"/>
      <c r="BC123" s="39"/>
      <c r="BD123" s="39">
        <f>T123*2.23694</f>
        <v>0</v>
      </c>
      <c r="BE123" s="39">
        <f>AO123-$BC$8</f>
        <v>3.953135706638624E-2</v>
      </c>
      <c r="BF123" s="39">
        <f>AQ123-$BC$8</f>
        <v>3.953135706638624E-2</v>
      </c>
      <c r="BG123" s="52">
        <f t="shared" si="27"/>
        <v>3.5578221359747614E-2</v>
      </c>
      <c r="BH123" s="52">
        <f t="shared" si="28"/>
        <v>3.5578221359747614E-2</v>
      </c>
      <c r="BI123" s="52">
        <f t="shared" si="29"/>
        <v>128081.59689509141</v>
      </c>
      <c r="BJ123" s="52">
        <f t="shared" si="30"/>
        <v>128.08159689509142</v>
      </c>
      <c r="BK123">
        <f t="shared" si="31"/>
        <v>0</v>
      </c>
    </row>
    <row r="124" spans="2:91" x14ac:dyDescent="0.25">
      <c r="B124" s="29" t="s">
        <v>47</v>
      </c>
      <c r="C124" s="29">
        <v>116</v>
      </c>
      <c r="D124" s="29">
        <v>116</v>
      </c>
      <c r="E124" s="28">
        <v>0</v>
      </c>
      <c r="F124" s="15">
        <f t="shared" si="32"/>
        <v>0</v>
      </c>
      <c r="G124" s="15">
        <f t="shared" si="33"/>
        <v>0</v>
      </c>
      <c r="R124">
        <f t="shared" si="21"/>
        <v>1</v>
      </c>
      <c r="S124" t="str">
        <f t="shared" si="22"/>
        <v/>
      </c>
      <c r="T124">
        <f>$E124/3.6</f>
        <v>0</v>
      </c>
      <c r="U124">
        <f>(0.5*960*(T124*T124))</f>
        <v>0</v>
      </c>
      <c r="V124">
        <f>$U124-$U125</f>
        <v>0</v>
      </c>
      <c r="X124">
        <f>W124/1000</f>
        <v>0</v>
      </c>
      <c r="Y124">
        <f>$X$43+$X$87</f>
        <v>125.79629629629628</v>
      </c>
      <c r="Z124">
        <f>(0.5*960*(F124*F124))</f>
        <v>0</v>
      </c>
      <c r="AA124">
        <f>W124*0.0000002777777777</f>
        <v>0</v>
      </c>
      <c r="AB124">
        <f>AA$43+AA$87</f>
        <v>3.4943415628075923E-2</v>
      </c>
      <c r="AD124">
        <f>($AC$65*0.0000002777777777)*-1</f>
        <v>1.4570473246949069E-2</v>
      </c>
      <c r="AE124">
        <f>(($W$18*0.0000002777777777)*-1)+$AD$65</f>
        <v>3.4943415628075916E-2</v>
      </c>
      <c r="AG124">
        <f>(T124/1000)*(960*9.81*0.01+0.5*1.205*0.38*1.711274*(T124*T124)+960*4/3*3.14*AJ124)</f>
        <v>0</v>
      </c>
      <c r="AH124">
        <f>AH123+AG124</f>
        <v>15.841192673067539</v>
      </c>
      <c r="AJ124">
        <f>T125-T124</f>
        <v>0</v>
      </c>
      <c r="AK124" s="53">
        <f t="shared" si="35"/>
        <v>0</v>
      </c>
      <c r="AL124" s="39">
        <f>0.5*1116.99*(T124*T124)</f>
        <v>0</v>
      </c>
      <c r="AM124" s="39">
        <f t="shared" si="34"/>
        <v>0</v>
      </c>
      <c r="AN124" s="39">
        <f>SUM($AM$65:$AM$86)+$AN$42</f>
        <v>-146367.921875</v>
      </c>
      <c r="AO124" s="39">
        <f t="shared" si="24"/>
        <v>4.065775606500472E-2</v>
      </c>
      <c r="AP124" s="39">
        <f>SUM($AM$87:$AM$144)+$AP$86</f>
        <v>146367.921875</v>
      </c>
      <c r="AQ124" s="39">
        <f t="shared" si="25"/>
        <v>4.065775606500472E-2</v>
      </c>
      <c r="AR124" s="39">
        <f t="shared" si="37"/>
        <v>0</v>
      </c>
      <c r="AS124" s="39"/>
      <c r="AT124" s="51">
        <f>T124*$AS$8*0.38*0.01</f>
        <v>0</v>
      </c>
      <c r="AU124" s="51">
        <f t="shared" si="36"/>
        <v>0</v>
      </c>
      <c r="AV124" s="51">
        <f t="shared" si="26"/>
        <v>0</v>
      </c>
      <c r="AW124" s="39">
        <f>AB124*0.7</f>
        <v>2.4460390939653145E-2</v>
      </c>
      <c r="AX124" s="40"/>
      <c r="AY124" s="40">
        <f t="shared" si="23"/>
        <v>0</v>
      </c>
      <c r="AZ124" s="40"/>
      <c r="BA124" s="40"/>
      <c r="BB124" s="40"/>
      <c r="BC124" s="39"/>
      <c r="BD124" s="39">
        <f>T124*2.23694</f>
        <v>0</v>
      </c>
      <c r="BE124" s="39">
        <f>AO124-$BC$8</f>
        <v>3.953135706638624E-2</v>
      </c>
      <c r="BF124" s="39">
        <f>AQ124-$BC$8</f>
        <v>3.953135706638624E-2</v>
      </c>
      <c r="BG124" s="52">
        <f t="shared" si="27"/>
        <v>3.5578221359747614E-2</v>
      </c>
      <c r="BH124" s="52">
        <f t="shared" si="28"/>
        <v>3.5578221359747614E-2</v>
      </c>
      <c r="BI124" s="52">
        <f t="shared" si="29"/>
        <v>128081.59689509141</v>
      </c>
      <c r="BJ124" s="52">
        <f t="shared" si="30"/>
        <v>128.08159689509142</v>
      </c>
      <c r="BK124">
        <f t="shared" si="31"/>
        <v>0</v>
      </c>
    </row>
    <row r="125" spans="2:91" x14ac:dyDescent="0.25">
      <c r="B125" s="29" t="s">
        <v>47</v>
      </c>
      <c r="C125" s="29">
        <v>117</v>
      </c>
      <c r="D125" s="29">
        <v>117</v>
      </c>
      <c r="E125" s="28">
        <v>0</v>
      </c>
      <c r="F125" s="15">
        <f t="shared" si="32"/>
        <v>0</v>
      </c>
      <c r="G125" s="15">
        <f t="shared" si="33"/>
        <v>0</v>
      </c>
      <c r="R125">
        <f t="shared" si="21"/>
        <v>1</v>
      </c>
      <c r="S125" t="str">
        <f t="shared" si="22"/>
        <v/>
      </c>
      <c r="T125">
        <f>$E125/3.6</f>
        <v>0</v>
      </c>
      <c r="U125">
        <f>(0.5*960*(T125*T125))</f>
        <v>0</v>
      </c>
      <c r="V125">
        <f>$U125-$U126</f>
        <v>0</v>
      </c>
      <c r="X125">
        <f>W125/1000</f>
        <v>0</v>
      </c>
      <c r="Y125">
        <f>$X$43+$X$87</f>
        <v>125.79629629629628</v>
      </c>
      <c r="Z125">
        <f>(0.5*960*(F125*F125))</f>
        <v>0</v>
      </c>
      <c r="AA125">
        <f>W125*0.0000002777777777</f>
        <v>0</v>
      </c>
      <c r="AB125">
        <f>AA$43+AA$87</f>
        <v>3.4943415628075923E-2</v>
      </c>
      <c r="AD125">
        <f>($AC$65*0.0000002777777777)*-1</f>
        <v>1.4570473246949069E-2</v>
      </c>
      <c r="AE125">
        <f>(($W$18*0.0000002777777777)*-1)+$AD$65</f>
        <v>3.4943415628075916E-2</v>
      </c>
      <c r="AG125">
        <f>(T125/1000)*(960*9.81*0.01+0.5*1.205*0.38*1.711274*(T125*T125)+960*4/3*3.14*AJ125)</f>
        <v>0</v>
      </c>
      <c r="AH125">
        <f>AH124+AG125</f>
        <v>15.841192673067539</v>
      </c>
      <c r="AJ125">
        <f>T126-T125</f>
        <v>0</v>
      </c>
      <c r="AK125" s="53">
        <f t="shared" si="35"/>
        <v>0</v>
      </c>
      <c r="AL125" s="39">
        <f>0.5*1116.99*(T125*T125)</f>
        <v>0</v>
      </c>
      <c r="AM125" s="39">
        <f t="shared" si="34"/>
        <v>0</v>
      </c>
      <c r="AN125" s="39">
        <f>SUM($AM$65:$AM$86)+$AN$42</f>
        <v>-146367.921875</v>
      </c>
      <c r="AO125" s="39">
        <f t="shared" si="24"/>
        <v>4.065775606500472E-2</v>
      </c>
      <c r="AP125" s="39">
        <f>SUM($AM$87:$AM$144)+$AP$86</f>
        <v>146367.921875</v>
      </c>
      <c r="AQ125" s="39">
        <f t="shared" si="25"/>
        <v>4.065775606500472E-2</v>
      </c>
      <c r="AR125" s="39">
        <f t="shared" si="37"/>
        <v>0</v>
      </c>
      <c r="AS125" s="39"/>
      <c r="AT125" s="51">
        <f>T125*$AS$8*0.38*0.01</f>
        <v>0</v>
      </c>
      <c r="AU125" s="51">
        <f t="shared" si="36"/>
        <v>0</v>
      </c>
      <c r="AV125" s="51">
        <f t="shared" si="26"/>
        <v>0</v>
      </c>
      <c r="AW125" s="39">
        <f>AB125*0.7</f>
        <v>2.4460390939653145E-2</v>
      </c>
      <c r="AX125" s="40"/>
      <c r="AY125" s="40">
        <f t="shared" si="23"/>
        <v>0</v>
      </c>
      <c r="AZ125" s="40"/>
      <c r="BA125" s="40"/>
      <c r="BB125" s="40"/>
      <c r="BC125" s="39"/>
      <c r="BD125" s="39">
        <f>T125*2.23694</f>
        <v>0</v>
      </c>
      <c r="BE125" s="39">
        <f>AO125-$BC$8</f>
        <v>3.953135706638624E-2</v>
      </c>
      <c r="BF125" s="39">
        <f>AQ125-$BC$8</f>
        <v>3.953135706638624E-2</v>
      </c>
      <c r="BG125" s="52">
        <f t="shared" si="27"/>
        <v>3.5578221359747614E-2</v>
      </c>
      <c r="BH125" s="52">
        <f t="shared" si="28"/>
        <v>3.5578221359747614E-2</v>
      </c>
      <c r="BI125" s="52">
        <f t="shared" si="29"/>
        <v>128081.59689509141</v>
      </c>
      <c r="BJ125" s="52">
        <f t="shared" si="30"/>
        <v>128.08159689509142</v>
      </c>
      <c r="BK125">
        <f t="shared" si="31"/>
        <v>0</v>
      </c>
    </row>
    <row r="126" spans="2:91" x14ac:dyDescent="0.25">
      <c r="B126" s="29" t="s">
        <v>47</v>
      </c>
      <c r="C126" s="29">
        <v>118</v>
      </c>
      <c r="D126" s="29">
        <v>118</v>
      </c>
      <c r="E126" s="28">
        <v>0</v>
      </c>
      <c r="F126" s="15">
        <f t="shared" si="32"/>
        <v>0</v>
      </c>
      <c r="G126" s="15">
        <f t="shared" si="33"/>
        <v>0</v>
      </c>
      <c r="R126">
        <f t="shared" si="21"/>
        <v>1</v>
      </c>
      <c r="S126" t="str">
        <f t="shared" si="22"/>
        <v/>
      </c>
      <c r="T126">
        <f>$E126/3.6</f>
        <v>0</v>
      </c>
      <c r="U126">
        <f>(0.5*960*(T126*T126))</f>
        <v>0</v>
      </c>
      <c r="V126">
        <f>$U126-$U127</f>
        <v>0</v>
      </c>
      <c r="X126">
        <f>W126/1000</f>
        <v>0</v>
      </c>
      <c r="Y126">
        <f>$X$43+$X$87</f>
        <v>125.79629629629628</v>
      </c>
      <c r="Z126">
        <f>(0.5*960*(F126*F126))</f>
        <v>0</v>
      </c>
      <c r="AA126">
        <f>W126*0.0000002777777777</f>
        <v>0</v>
      </c>
      <c r="AB126">
        <f>AA$43+AA$87</f>
        <v>3.4943415628075923E-2</v>
      </c>
      <c r="AD126">
        <f>($AC$65*0.0000002777777777)*-1</f>
        <v>1.4570473246949069E-2</v>
      </c>
      <c r="AE126">
        <f>(($W$18*0.0000002777777777)*-1)+$AD$65</f>
        <v>3.4943415628075916E-2</v>
      </c>
      <c r="AG126">
        <f>(T126/1000)*(960*9.81*0.01+0.5*1.205*0.38*1.711274*(T126*T126)+960*4/3*3.14*AJ126)</f>
        <v>0</v>
      </c>
      <c r="AH126">
        <f>AH125+AG126</f>
        <v>15.841192673067539</v>
      </c>
      <c r="AJ126">
        <f>T127-T126</f>
        <v>0</v>
      </c>
      <c r="AK126" s="53">
        <f t="shared" si="35"/>
        <v>0</v>
      </c>
      <c r="AL126" s="39">
        <f>0.5*1116.99*(T126*T126)</f>
        <v>0</v>
      </c>
      <c r="AM126" s="39">
        <f t="shared" si="34"/>
        <v>0</v>
      </c>
      <c r="AN126" s="39">
        <f>SUM($AM$65:$AM$86)+$AN$42</f>
        <v>-146367.921875</v>
      </c>
      <c r="AO126" s="39">
        <f t="shared" si="24"/>
        <v>4.065775606500472E-2</v>
      </c>
      <c r="AP126" s="39">
        <f>SUM($AM$87:$AM$144)+$AP$86</f>
        <v>146367.921875</v>
      </c>
      <c r="AQ126" s="39">
        <f t="shared" si="25"/>
        <v>4.065775606500472E-2</v>
      </c>
      <c r="AR126" s="39">
        <f t="shared" si="37"/>
        <v>0</v>
      </c>
      <c r="AS126" s="39"/>
      <c r="AT126" s="51">
        <f>T126*$AS$8*0.38*0.01</f>
        <v>0</v>
      </c>
      <c r="AU126" s="51">
        <f t="shared" si="36"/>
        <v>0</v>
      </c>
      <c r="AV126" s="51">
        <f t="shared" si="26"/>
        <v>0</v>
      </c>
      <c r="AW126" s="39">
        <f>AB126*0.7</f>
        <v>2.4460390939653145E-2</v>
      </c>
      <c r="AX126" s="40"/>
      <c r="AY126" s="40">
        <f t="shared" si="23"/>
        <v>0</v>
      </c>
      <c r="AZ126" s="40"/>
      <c r="BA126" s="40"/>
      <c r="BB126" s="40"/>
      <c r="BC126" s="39"/>
      <c r="BD126" s="39">
        <f>T126*2.23694</f>
        <v>0</v>
      </c>
      <c r="BE126" s="39">
        <f>AO126-$BC$8</f>
        <v>3.953135706638624E-2</v>
      </c>
      <c r="BF126" s="39">
        <f>AQ126-$BC$8</f>
        <v>3.953135706638624E-2</v>
      </c>
      <c r="BG126" s="52">
        <f t="shared" si="27"/>
        <v>3.5578221359747614E-2</v>
      </c>
      <c r="BH126" s="52">
        <f t="shared" si="28"/>
        <v>3.5578221359747614E-2</v>
      </c>
      <c r="BI126" s="52">
        <f t="shared" si="29"/>
        <v>128081.59689509141</v>
      </c>
      <c r="BJ126" s="52">
        <f t="shared" si="30"/>
        <v>128.08159689509142</v>
      </c>
      <c r="BK126">
        <f t="shared" si="31"/>
        <v>0</v>
      </c>
    </row>
    <row r="127" spans="2:91" x14ac:dyDescent="0.25">
      <c r="B127" s="29" t="s">
        <v>47</v>
      </c>
      <c r="C127" s="29">
        <v>119</v>
      </c>
      <c r="D127" s="29">
        <v>119</v>
      </c>
      <c r="E127" s="28">
        <v>0</v>
      </c>
      <c r="F127" s="15">
        <f t="shared" si="32"/>
        <v>0</v>
      </c>
      <c r="G127" s="15">
        <f t="shared" si="33"/>
        <v>0</v>
      </c>
      <c r="R127">
        <f t="shared" si="21"/>
        <v>1</v>
      </c>
      <c r="S127" t="str">
        <f t="shared" si="22"/>
        <v/>
      </c>
      <c r="T127">
        <f>$E127/3.6</f>
        <v>0</v>
      </c>
      <c r="U127">
        <f>(0.5*960*(T127*T127))</f>
        <v>0</v>
      </c>
      <c r="V127">
        <f>$U127-$U128</f>
        <v>0</v>
      </c>
      <c r="X127">
        <f>W127/1000</f>
        <v>0</v>
      </c>
      <c r="Y127">
        <f>$X$43+$X$87</f>
        <v>125.79629629629628</v>
      </c>
      <c r="Z127">
        <f>(0.5*960*(F127*F127))</f>
        <v>0</v>
      </c>
      <c r="AA127">
        <f>W127*0.0000002777777777</f>
        <v>0</v>
      </c>
      <c r="AB127">
        <f>AA$43+AA$87</f>
        <v>3.4943415628075923E-2</v>
      </c>
      <c r="AD127">
        <f>($AC$65*0.0000002777777777)*-1</f>
        <v>1.4570473246949069E-2</v>
      </c>
      <c r="AE127">
        <f>(($W$18*0.0000002777777777)*-1)+$AD$65</f>
        <v>3.4943415628075916E-2</v>
      </c>
      <c r="AG127">
        <f>(T127/1000)*(960*9.81*0.01+0.5*1.205*0.38*1.711274*(T127*T127)+960*4/3*3.14*AJ127)</f>
        <v>0</v>
      </c>
      <c r="AH127">
        <f>AH126+AG127</f>
        <v>15.841192673067539</v>
      </c>
      <c r="AJ127">
        <f>T128-T127</f>
        <v>0</v>
      </c>
      <c r="AK127" s="53">
        <f t="shared" si="35"/>
        <v>0</v>
      </c>
      <c r="AL127" s="39">
        <f>0.5*1116.99*(T127*T127)</f>
        <v>0</v>
      </c>
      <c r="AM127" s="39">
        <f t="shared" si="34"/>
        <v>0</v>
      </c>
      <c r="AN127" s="39">
        <f>SUM($AM$65:$AM$86)+$AN$42</f>
        <v>-146367.921875</v>
      </c>
      <c r="AO127" s="39">
        <f t="shared" si="24"/>
        <v>4.065775606500472E-2</v>
      </c>
      <c r="AP127" s="39">
        <f>SUM($AM$87:$AM$144)+$AP$86</f>
        <v>146367.921875</v>
      </c>
      <c r="AQ127" s="39">
        <f t="shared" si="25"/>
        <v>4.065775606500472E-2</v>
      </c>
      <c r="AR127" s="39">
        <f t="shared" si="37"/>
        <v>0</v>
      </c>
      <c r="AS127" s="39"/>
      <c r="AT127" s="51">
        <f>T127*$AS$8*0.38*0.01</f>
        <v>0</v>
      </c>
      <c r="AU127" s="51">
        <f t="shared" si="36"/>
        <v>0</v>
      </c>
      <c r="AV127" s="51">
        <f t="shared" si="26"/>
        <v>0</v>
      </c>
      <c r="AW127" s="39">
        <f>AB127*0.7</f>
        <v>2.4460390939653145E-2</v>
      </c>
      <c r="AX127" s="40"/>
      <c r="AY127" s="40">
        <f t="shared" si="23"/>
        <v>0</v>
      </c>
      <c r="AZ127" s="40"/>
      <c r="BA127" s="40"/>
      <c r="BB127" s="40"/>
      <c r="BC127" s="39"/>
      <c r="BD127" s="39">
        <f>T127*2.23694</f>
        <v>0</v>
      </c>
      <c r="BE127" s="39">
        <f>AO127-$BC$8</f>
        <v>3.953135706638624E-2</v>
      </c>
      <c r="BF127" s="39">
        <f>AQ127-$BC$8</f>
        <v>3.953135706638624E-2</v>
      </c>
      <c r="BG127" s="52">
        <f t="shared" si="27"/>
        <v>3.5578221359747614E-2</v>
      </c>
      <c r="BH127" s="52">
        <f t="shared" si="28"/>
        <v>3.5578221359747614E-2</v>
      </c>
      <c r="BI127" s="52">
        <f t="shared" si="29"/>
        <v>128081.59689509141</v>
      </c>
      <c r="BJ127" s="52">
        <f t="shared" si="30"/>
        <v>128.08159689509142</v>
      </c>
      <c r="BK127">
        <f t="shared" si="31"/>
        <v>0</v>
      </c>
    </row>
    <row r="128" spans="2:91" x14ac:dyDescent="0.25">
      <c r="B128" s="29" t="s">
        <v>47</v>
      </c>
      <c r="C128" s="29">
        <v>120</v>
      </c>
      <c r="D128" s="29">
        <v>120</v>
      </c>
      <c r="E128" s="28">
        <v>0</v>
      </c>
      <c r="F128" s="15">
        <f t="shared" si="32"/>
        <v>0</v>
      </c>
      <c r="G128" s="15">
        <f t="shared" si="33"/>
        <v>0</v>
      </c>
      <c r="R128">
        <f t="shared" si="21"/>
        <v>1</v>
      </c>
      <c r="S128" t="str">
        <f t="shared" si="22"/>
        <v/>
      </c>
      <c r="T128">
        <f>$E128/3.6</f>
        <v>0</v>
      </c>
      <c r="U128">
        <f>(0.5*960*(T128*T128))</f>
        <v>0</v>
      </c>
      <c r="V128">
        <f>$U128-$U129</f>
        <v>0</v>
      </c>
      <c r="X128">
        <f>W128/1000</f>
        <v>0</v>
      </c>
      <c r="Y128">
        <f>$X$43+$X$87</f>
        <v>125.79629629629628</v>
      </c>
      <c r="Z128">
        <f>(0.5*960*(F128*F128))</f>
        <v>0</v>
      </c>
      <c r="AA128">
        <f>W128*0.0000002777777777</f>
        <v>0</v>
      </c>
      <c r="AB128">
        <f>AA$43+AA$87</f>
        <v>3.4943415628075923E-2</v>
      </c>
      <c r="AD128">
        <f>($AC$65*0.0000002777777777)*-1</f>
        <v>1.4570473246949069E-2</v>
      </c>
      <c r="AE128">
        <f>(($W$18*0.0000002777777777)*-1)+$AD$65</f>
        <v>3.4943415628075916E-2</v>
      </c>
      <c r="AG128">
        <f>(T128/1000)*(960*9.81*0.01+0.5*1.205*0.38*1.711274*(T128*T128)+960*4/3*3.14*AJ128)</f>
        <v>0</v>
      </c>
      <c r="AH128">
        <f>AH127+AG128</f>
        <v>15.841192673067539</v>
      </c>
      <c r="AJ128">
        <f>T129-T128</f>
        <v>0</v>
      </c>
      <c r="AK128" s="53">
        <f t="shared" si="35"/>
        <v>0</v>
      </c>
      <c r="AL128" s="39">
        <f>0.5*1116.99*(T128*T128)</f>
        <v>0</v>
      </c>
      <c r="AM128" s="39">
        <f t="shared" si="34"/>
        <v>0</v>
      </c>
      <c r="AN128" s="39">
        <f>SUM($AM$65:$AM$86)+$AN$42</f>
        <v>-146367.921875</v>
      </c>
      <c r="AO128" s="39">
        <f t="shared" si="24"/>
        <v>4.065775606500472E-2</v>
      </c>
      <c r="AP128" s="39">
        <f>SUM($AM$87:$AM$144)+$AP$86</f>
        <v>146367.921875</v>
      </c>
      <c r="AQ128" s="39">
        <f t="shared" si="25"/>
        <v>4.065775606500472E-2</v>
      </c>
      <c r="AR128" s="39">
        <f t="shared" si="37"/>
        <v>0</v>
      </c>
      <c r="AS128" s="39"/>
      <c r="AT128" s="51">
        <f>T128*$AS$8*0.38*0.01</f>
        <v>0</v>
      </c>
      <c r="AU128" s="51">
        <f t="shared" si="36"/>
        <v>0</v>
      </c>
      <c r="AV128" s="51">
        <f t="shared" si="26"/>
        <v>0</v>
      </c>
      <c r="AW128" s="39">
        <f>AB128*0.7</f>
        <v>2.4460390939653145E-2</v>
      </c>
      <c r="AX128" s="40"/>
      <c r="AY128" s="40">
        <f t="shared" si="23"/>
        <v>0</v>
      </c>
      <c r="AZ128" s="40"/>
      <c r="BA128" s="40"/>
      <c r="BB128" s="40"/>
      <c r="BC128" s="39"/>
      <c r="BD128" s="39">
        <f>T128*2.23694</f>
        <v>0</v>
      </c>
      <c r="BE128" s="39">
        <f>AO128-$BC$8</f>
        <v>3.953135706638624E-2</v>
      </c>
      <c r="BF128" s="39">
        <f>AQ128-$BC$8</f>
        <v>3.953135706638624E-2</v>
      </c>
      <c r="BG128" s="52">
        <f t="shared" si="27"/>
        <v>3.5578221359747614E-2</v>
      </c>
      <c r="BH128" s="52">
        <f t="shared" si="28"/>
        <v>3.5578221359747614E-2</v>
      </c>
      <c r="BI128" s="52">
        <f t="shared" si="29"/>
        <v>128081.59689509141</v>
      </c>
      <c r="BJ128" s="52">
        <f t="shared" si="30"/>
        <v>128.08159689509142</v>
      </c>
      <c r="BK128">
        <f t="shared" si="31"/>
        <v>0</v>
      </c>
    </row>
    <row r="129" spans="2:63" x14ac:dyDescent="0.25">
      <c r="B129" s="29" t="s">
        <v>47</v>
      </c>
      <c r="C129" s="29">
        <v>121</v>
      </c>
      <c r="D129" s="29">
        <v>121</v>
      </c>
      <c r="E129" s="28">
        <v>0</v>
      </c>
      <c r="F129" s="15">
        <f t="shared" si="32"/>
        <v>0</v>
      </c>
      <c r="G129" s="15">
        <f t="shared" si="33"/>
        <v>0</v>
      </c>
      <c r="R129">
        <f t="shared" si="21"/>
        <v>1</v>
      </c>
      <c r="S129" t="str">
        <f t="shared" si="22"/>
        <v/>
      </c>
      <c r="T129">
        <f>$E129/3.6</f>
        <v>0</v>
      </c>
      <c r="U129">
        <f>(0.5*960*(T129*T129))</f>
        <v>0</v>
      </c>
      <c r="V129">
        <f>$U129-$U130</f>
        <v>0</v>
      </c>
      <c r="X129">
        <f>W129/1000</f>
        <v>0</v>
      </c>
      <c r="Y129">
        <f>$X$43+$X$87</f>
        <v>125.79629629629628</v>
      </c>
      <c r="Z129">
        <f>(0.5*960*(F129*F129))</f>
        <v>0</v>
      </c>
      <c r="AA129">
        <f>W129*0.0000002777777777</f>
        <v>0</v>
      </c>
      <c r="AB129">
        <f>AA$43+AA$87</f>
        <v>3.4943415628075923E-2</v>
      </c>
      <c r="AD129">
        <f>($AC$65*0.0000002777777777)*-1</f>
        <v>1.4570473246949069E-2</v>
      </c>
      <c r="AE129">
        <f>(($W$18*0.0000002777777777)*-1)+$AD$65</f>
        <v>3.4943415628075916E-2</v>
      </c>
      <c r="AG129">
        <f>(T129/1000)*(960*9.81*0.01+0.5*1.205*0.38*1.711274*(T129*T129)+960*4/3*3.14*AJ129)</f>
        <v>0</v>
      </c>
      <c r="AH129">
        <f>AH128+AG129</f>
        <v>15.841192673067539</v>
      </c>
      <c r="AJ129">
        <f>T130-T129</f>
        <v>0</v>
      </c>
      <c r="AK129" s="53">
        <f t="shared" si="35"/>
        <v>0</v>
      </c>
      <c r="AL129" s="39">
        <f>0.5*1116.99*(T129*T129)</f>
        <v>0</v>
      </c>
      <c r="AM129" s="39">
        <f t="shared" si="34"/>
        <v>0</v>
      </c>
      <c r="AN129" s="39">
        <f>SUM($AM$65:$AM$86)+$AN$42</f>
        <v>-146367.921875</v>
      </c>
      <c r="AO129" s="39">
        <f t="shared" si="24"/>
        <v>4.065775606500472E-2</v>
      </c>
      <c r="AP129" s="39">
        <f>SUM($AM$87:$AM$144)+$AP$86</f>
        <v>146367.921875</v>
      </c>
      <c r="AQ129" s="39">
        <f t="shared" si="25"/>
        <v>4.065775606500472E-2</v>
      </c>
      <c r="AR129" s="39">
        <f t="shared" si="37"/>
        <v>0</v>
      </c>
      <c r="AS129" s="39"/>
      <c r="AT129" s="51">
        <f>T129*$AS$8*0.38*0.01</f>
        <v>0</v>
      </c>
      <c r="AU129" s="51">
        <f t="shared" si="36"/>
        <v>0</v>
      </c>
      <c r="AV129" s="51">
        <f t="shared" si="26"/>
        <v>0</v>
      </c>
      <c r="AW129" s="39">
        <f>AB129*0.7</f>
        <v>2.4460390939653145E-2</v>
      </c>
      <c r="AX129" s="40"/>
      <c r="AY129" s="40">
        <f t="shared" si="23"/>
        <v>0</v>
      </c>
      <c r="AZ129" s="40"/>
      <c r="BA129" s="40"/>
      <c r="BB129" s="40"/>
      <c r="BC129" s="39"/>
      <c r="BD129" s="39">
        <f>T129*2.23694</f>
        <v>0</v>
      </c>
      <c r="BE129" s="39">
        <f>AO129-$BC$8</f>
        <v>3.953135706638624E-2</v>
      </c>
      <c r="BF129" s="39">
        <f>AQ129-$BC$8</f>
        <v>3.953135706638624E-2</v>
      </c>
      <c r="BG129" s="52">
        <f t="shared" si="27"/>
        <v>3.5578221359747614E-2</v>
      </c>
      <c r="BH129" s="52">
        <f t="shared" si="28"/>
        <v>3.5578221359747614E-2</v>
      </c>
      <c r="BI129" s="52">
        <f t="shared" si="29"/>
        <v>128081.59689509141</v>
      </c>
      <c r="BJ129" s="52">
        <f t="shared" si="30"/>
        <v>128.08159689509142</v>
      </c>
      <c r="BK129">
        <f t="shared" si="31"/>
        <v>0</v>
      </c>
    </row>
    <row r="130" spans="2:63" x14ac:dyDescent="0.25">
      <c r="B130" s="29" t="s">
        <v>47</v>
      </c>
      <c r="C130" s="29">
        <v>122</v>
      </c>
      <c r="D130" s="29">
        <v>122</v>
      </c>
      <c r="E130" s="28">
        <v>0</v>
      </c>
      <c r="F130" s="15">
        <f t="shared" si="32"/>
        <v>0</v>
      </c>
      <c r="G130" s="15">
        <f t="shared" si="33"/>
        <v>0</v>
      </c>
      <c r="R130">
        <f t="shared" si="21"/>
        <v>1</v>
      </c>
      <c r="S130" t="str">
        <f t="shared" si="22"/>
        <v/>
      </c>
      <c r="T130">
        <f>$E130/3.6</f>
        <v>0</v>
      </c>
      <c r="U130">
        <f>(0.5*960*(T130*T130))</f>
        <v>0</v>
      </c>
      <c r="V130">
        <f>$U130-$U131</f>
        <v>0</v>
      </c>
      <c r="X130">
        <f>W130/1000</f>
        <v>0</v>
      </c>
      <c r="Y130">
        <f>$X$43+$X$87</f>
        <v>125.79629629629628</v>
      </c>
      <c r="Z130">
        <f>(0.5*960*(F130*F130))</f>
        <v>0</v>
      </c>
      <c r="AA130">
        <f>W130*0.0000002777777777</f>
        <v>0</v>
      </c>
      <c r="AB130">
        <f>AA$43+AA$87</f>
        <v>3.4943415628075923E-2</v>
      </c>
      <c r="AD130">
        <f>($AC$65*0.0000002777777777)*-1</f>
        <v>1.4570473246949069E-2</v>
      </c>
      <c r="AE130">
        <f>(($W$18*0.0000002777777777)*-1)+$AD$65</f>
        <v>3.4943415628075916E-2</v>
      </c>
      <c r="AG130">
        <f>(T130/1000)*(960*9.81*0.01+0.5*1.205*0.38*1.711274*(T130*T130)+960*4/3*3.14*AJ130)</f>
        <v>0</v>
      </c>
      <c r="AH130">
        <f>AH129+AG130</f>
        <v>15.841192673067539</v>
      </c>
      <c r="AJ130">
        <f>T131-T130</f>
        <v>0</v>
      </c>
      <c r="AK130" s="53">
        <f t="shared" si="35"/>
        <v>0</v>
      </c>
      <c r="AL130" s="39">
        <f>0.5*1116.99*(T130*T130)</f>
        <v>0</v>
      </c>
      <c r="AM130" s="39">
        <f t="shared" si="34"/>
        <v>0</v>
      </c>
      <c r="AN130" s="39">
        <f>SUM($AM$65:$AM$86)+$AN$42</f>
        <v>-146367.921875</v>
      </c>
      <c r="AO130" s="39">
        <f t="shared" si="24"/>
        <v>4.065775606500472E-2</v>
      </c>
      <c r="AP130" s="39">
        <f>SUM($AM$87:$AM$144)+$AP$86</f>
        <v>146367.921875</v>
      </c>
      <c r="AQ130" s="39">
        <f t="shared" si="25"/>
        <v>4.065775606500472E-2</v>
      </c>
      <c r="AR130" s="39">
        <f t="shared" si="37"/>
        <v>0</v>
      </c>
      <c r="AS130" s="39"/>
      <c r="AT130" s="51">
        <f>T130*$AS$8*0.38*0.01</f>
        <v>0</v>
      </c>
      <c r="AU130" s="51">
        <f t="shared" si="36"/>
        <v>0</v>
      </c>
      <c r="AV130" s="51">
        <f t="shared" si="26"/>
        <v>0</v>
      </c>
      <c r="AW130" s="39">
        <f>AB130*0.7</f>
        <v>2.4460390939653145E-2</v>
      </c>
      <c r="AX130" s="40"/>
      <c r="AY130" s="40">
        <f t="shared" si="23"/>
        <v>0</v>
      </c>
      <c r="AZ130" s="40"/>
      <c r="BA130" s="40"/>
      <c r="BB130" s="40"/>
      <c r="BC130" s="39"/>
      <c r="BD130" s="39">
        <f>T130*2.23694</f>
        <v>0</v>
      </c>
      <c r="BE130" s="39">
        <f>AO130-$BC$8</f>
        <v>3.953135706638624E-2</v>
      </c>
      <c r="BF130" s="39">
        <f>AQ130-$BC$8</f>
        <v>3.953135706638624E-2</v>
      </c>
      <c r="BG130" s="52">
        <f t="shared" si="27"/>
        <v>3.5578221359747614E-2</v>
      </c>
      <c r="BH130" s="52">
        <f t="shared" si="28"/>
        <v>3.5578221359747614E-2</v>
      </c>
      <c r="BI130" s="52">
        <f t="shared" si="29"/>
        <v>128081.59689509141</v>
      </c>
      <c r="BJ130" s="52">
        <f t="shared" si="30"/>
        <v>128.08159689509142</v>
      </c>
      <c r="BK130">
        <f t="shared" si="31"/>
        <v>0</v>
      </c>
    </row>
    <row r="131" spans="2:63" x14ac:dyDescent="0.25">
      <c r="B131" s="29" t="s">
        <v>47</v>
      </c>
      <c r="C131" s="29">
        <v>123</v>
      </c>
      <c r="D131" s="29">
        <v>123</v>
      </c>
      <c r="E131" s="28">
        <v>0</v>
      </c>
      <c r="F131" s="15">
        <f t="shared" si="32"/>
        <v>0</v>
      </c>
      <c r="G131" s="15">
        <f t="shared" si="33"/>
        <v>0</v>
      </c>
      <c r="R131">
        <f t="shared" si="21"/>
        <v>1</v>
      </c>
      <c r="S131" t="str">
        <f t="shared" si="22"/>
        <v/>
      </c>
      <c r="T131">
        <f>$E131/3.6</f>
        <v>0</v>
      </c>
      <c r="U131">
        <f>(0.5*960*(T131*T131))</f>
        <v>0</v>
      </c>
      <c r="V131">
        <f>$U131-$U132</f>
        <v>0</v>
      </c>
      <c r="X131">
        <f>W131/1000</f>
        <v>0</v>
      </c>
      <c r="Y131">
        <f>$X$43+$X$87</f>
        <v>125.79629629629628</v>
      </c>
      <c r="Z131">
        <f>(0.5*960*(F131*F131))</f>
        <v>0</v>
      </c>
      <c r="AA131">
        <f>W131*0.0000002777777777</f>
        <v>0</v>
      </c>
      <c r="AB131">
        <f>AA$43+AA$87</f>
        <v>3.4943415628075923E-2</v>
      </c>
      <c r="AD131">
        <f>($AC$65*0.0000002777777777)*-1</f>
        <v>1.4570473246949069E-2</v>
      </c>
      <c r="AE131">
        <f>(($W$18*0.0000002777777777)*-1)+$AD$65</f>
        <v>3.4943415628075916E-2</v>
      </c>
      <c r="AG131">
        <f>(T131/1000)*(960*9.81*0.01+0.5*1.205*0.38*1.711274*(T131*T131)+960*4/3*3.14*AJ131)</f>
        <v>0</v>
      </c>
      <c r="AH131">
        <f>AH130+AG131</f>
        <v>15.841192673067539</v>
      </c>
      <c r="AJ131">
        <f>T132-T131</f>
        <v>0</v>
      </c>
      <c r="AK131" s="53">
        <f t="shared" si="35"/>
        <v>0</v>
      </c>
      <c r="AL131" s="39">
        <f>0.5*1116.99*(T131*T131)</f>
        <v>0</v>
      </c>
      <c r="AM131" s="39">
        <f t="shared" si="34"/>
        <v>0</v>
      </c>
      <c r="AN131" s="39">
        <f>SUM($AM$65:$AM$86)+$AN$42</f>
        <v>-146367.921875</v>
      </c>
      <c r="AO131" s="39">
        <f t="shared" si="24"/>
        <v>4.065775606500472E-2</v>
      </c>
      <c r="AP131" s="39">
        <f>SUM($AM$87:$AM$144)+$AP$86</f>
        <v>146367.921875</v>
      </c>
      <c r="AQ131" s="39">
        <f t="shared" si="25"/>
        <v>4.065775606500472E-2</v>
      </c>
      <c r="AR131" s="39">
        <f t="shared" si="37"/>
        <v>0</v>
      </c>
      <c r="AS131" s="39"/>
      <c r="AT131" s="51">
        <f>T131*$AS$8*0.38*0.01</f>
        <v>0</v>
      </c>
      <c r="AU131" s="51">
        <f t="shared" si="36"/>
        <v>0</v>
      </c>
      <c r="AV131" s="51">
        <f t="shared" si="26"/>
        <v>0</v>
      </c>
      <c r="AW131" s="39">
        <f>AB131*0.7</f>
        <v>2.4460390939653145E-2</v>
      </c>
      <c r="AX131" s="40"/>
      <c r="AY131" s="40">
        <f t="shared" si="23"/>
        <v>0</v>
      </c>
      <c r="AZ131" s="40"/>
      <c r="BA131" s="40"/>
      <c r="BB131" s="40"/>
      <c r="BC131" s="39"/>
      <c r="BD131" s="39">
        <f>T131*2.23694</f>
        <v>0</v>
      </c>
      <c r="BE131" s="39">
        <f>AO131-$BC$8</f>
        <v>3.953135706638624E-2</v>
      </c>
      <c r="BF131" s="39">
        <f>AQ131-$BC$8</f>
        <v>3.953135706638624E-2</v>
      </c>
      <c r="BG131" s="52">
        <f t="shared" si="27"/>
        <v>3.5578221359747614E-2</v>
      </c>
      <c r="BH131" s="52">
        <f t="shared" si="28"/>
        <v>3.5578221359747614E-2</v>
      </c>
      <c r="BI131" s="52">
        <f t="shared" si="29"/>
        <v>128081.59689509141</v>
      </c>
      <c r="BJ131" s="52">
        <f t="shared" si="30"/>
        <v>128.08159689509142</v>
      </c>
      <c r="BK131">
        <f t="shared" si="31"/>
        <v>0</v>
      </c>
    </row>
    <row r="132" spans="2:63" x14ac:dyDescent="0.25">
      <c r="B132" s="29" t="s">
        <v>47</v>
      </c>
      <c r="C132" s="29">
        <v>124</v>
      </c>
      <c r="D132" s="29">
        <v>124</v>
      </c>
      <c r="E132" s="28">
        <v>0</v>
      </c>
      <c r="F132" s="15">
        <f t="shared" si="32"/>
        <v>0</v>
      </c>
      <c r="G132" s="15">
        <f t="shared" si="33"/>
        <v>0</v>
      </c>
      <c r="R132">
        <f t="shared" si="21"/>
        <v>1</v>
      </c>
      <c r="S132" t="str">
        <f t="shared" si="22"/>
        <v/>
      </c>
      <c r="T132">
        <f>$E132/3.6</f>
        <v>0</v>
      </c>
      <c r="U132">
        <f>(0.5*960*(T132*T132))</f>
        <v>0</v>
      </c>
      <c r="V132">
        <f>$U132-$U133</f>
        <v>0</v>
      </c>
      <c r="X132">
        <f>W132/1000</f>
        <v>0</v>
      </c>
      <c r="Y132">
        <f>$X$43+$X$87</f>
        <v>125.79629629629628</v>
      </c>
      <c r="Z132">
        <f>(0.5*960*(F132*F132))</f>
        <v>0</v>
      </c>
      <c r="AA132">
        <f>W132*0.0000002777777777</f>
        <v>0</v>
      </c>
      <c r="AB132">
        <f>AA$43+AA$87</f>
        <v>3.4943415628075923E-2</v>
      </c>
      <c r="AD132">
        <f>($AC$65*0.0000002777777777)*-1</f>
        <v>1.4570473246949069E-2</v>
      </c>
      <c r="AE132">
        <f>(($W$18*0.0000002777777777)*-1)+$AD$65</f>
        <v>3.4943415628075916E-2</v>
      </c>
      <c r="AG132">
        <f>(T132/1000)*(960*9.81*0.01+0.5*1.205*0.38*1.711274*(T132*T132)+960*4/3*3.14*AJ132)</f>
        <v>0</v>
      </c>
      <c r="AH132">
        <f>AH131+AG132</f>
        <v>15.841192673067539</v>
      </c>
      <c r="AJ132">
        <f>T133-T132</f>
        <v>0</v>
      </c>
      <c r="AK132" s="53">
        <f t="shared" si="35"/>
        <v>0</v>
      </c>
      <c r="AL132" s="39">
        <f>0.5*1116.99*(T132*T132)</f>
        <v>0</v>
      </c>
      <c r="AM132" s="39">
        <f t="shared" si="34"/>
        <v>0</v>
      </c>
      <c r="AN132" s="39">
        <f>SUM($AM$65:$AM$86)+$AN$42</f>
        <v>-146367.921875</v>
      </c>
      <c r="AO132" s="39">
        <f t="shared" si="24"/>
        <v>4.065775606500472E-2</v>
      </c>
      <c r="AP132" s="39">
        <f>SUM($AM$87:$AM$144)+$AP$86</f>
        <v>146367.921875</v>
      </c>
      <c r="AQ132" s="39">
        <f t="shared" si="25"/>
        <v>4.065775606500472E-2</v>
      </c>
      <c r="AR132" s="39">
        <f t="shared" si="37"/>
        <v>0</v>
      </c>
      <c r="AS132" s="39"/>
      <c r="AT132" s="51">
        <f>T132*$AS$8*0.38*0.01</f>
        <v>0</v>
      </c>
      <c r="AU132" s="51">
        <f t="shared" si="36"/>
        <v>0</v>
      </c>
      <c r="AV132" s="51">
        <f t="shared" si="26"/>
        <v>0</v>
      </c>
      <c r="AW132" s="39">
        <f>AB132*0.7</f>
        <v>2.4460390939653145E-2</v>
      </c>
      <c r="AX132" s="40"/>
      <c r="AY132" s="40">
        <f t="shared" si="23"/>
        <v>0</v>
      </c>
      <c r="AZ132" s="40"/>
      <c r="BA132" s="40"/>
      <c r="BB132" s="40"/>
      <c r="BC132" s="39"/>
      <c r="BD132" s="39">
        <f>T132*2.23694</f>
        <v>0</v>
      </c>
      <c r="BE132" s="39">
        <f>AO132-$BC$8</f>
        <v>3.953135706638624E-2</v>
      </c>
      <c r="BF132" s="39">
        <f>AQ132-$BC$8</f>
        <v>3.953135706638624E-2</v>
      </c>
      <c r="BG132" s="52">
        <f t="shared" si="27"/>
        <v>3.5578221359747614E-2</v>
      </c>
      <c r="BH132" s="52">
        <f t="shared" si="28"/>
        <v>3.5578221359747614E-2</v>
      </c>
      <c r="BI132" s="52">
        <f t="shared" si="29"/>
        <v>128081.59689509141</v>
      </c>
      <c r="BJ132" s="52">
        <f t="shared" si="30"/>
        <v>128.08159689509142</v>
      </c>
      <c r="BK132">
        <f t="shared" si="31"/>
        <v>0</v>
      </c>
    </row>
    <row r="133" spans="2:63" x14ac:dyDescent="0.25">
      <c r="B133" s="29" t="s">
        <v>47</v>
      </c>
      <c r="C133" s="29">
        <v>125</v>
      </c>
      <c r="D133" s="29">
        <v>125</v>
      </c>
      <c r="E133" s="28">
        <v>0</v>
      </c>
      <c r="F133" s="15">
        <f t="shared" si="32"/>
        <v>0</v>
      </c>
      <c r="G133" s="15">
        <f t="shared" si="33"/>
        <v>0</v>
      </c>
      <c r="R133">
        <f t="shared" si="21"/>
        <v>1</v>
      </c>
      <c r="S133" t="str">
        <f t="shared" si="22"/>
        <v/>
      </c>
      <c r="T133">
        <f>$E133/3.6</f>
        <v>0</v>
      </c>
      <c r="U133">
        <f>(0.5*960*(T133*T133))</f>
        <v>0</v>
      </c>
      <c r="V133">
        <f>$U133-$U134</f>
        <v>0</v>
      </c>
      <c r="X133">
        <f>W133/1000</f>
        <v>0</v>
      </c>
      <c r="Y133">
        <f>$X$43+$X$87</f>
        <v>125.79629629629628</v>
      </c>
      <c r="Z133">
        <f>(0.5*960*(F133*F133))</f>
        <v>0</v>
      </c>
      <c r="AA133">
        <f>W133*0.0000002777777777</f>
        <v>0</v>
      </c>
      <c r="AB133">
        <f>AA$43+AA$87</f>
        <v>3.4943415628075923E-2</v>
      </c>
      <c r="AD133">
        <f>($AC$65*0.0000002777777777)*-1</f>
        <v>1.4570473246949069E-2</v>
      </c>
      <c r="AE133">
        <f>(($W$18*0.0000002777777777)*-1)+$AD$65</f>
        <v>3.4943415628075916E-2</v>
      </c>
      <c r="AG133">
        <f>(T133/1000)*(960*9.81*0.01+0.5*1.205*0.38*1.711274*(T133*T133)+960*4/3*3.14*AJ133)</f>
        <v>0</v>
      </c>
      <c r="AH133">
        <f>AH132+AG133</f>
        <v>15.841192673067539</v>
      </c>
      <c r="AJ133">
        <f>T134-T133</f>
        <v>0</v>
      </c>
      <c r="AK133" s="53">
        <f t="shared" si="35"/>
        <v>0</v>
      </c>
      <c r="AL133" s="39">
        <f>0.5*1116.99*(T133*T133)</f>
        <v>0</v>
      </c>
      <c r="AM133" s="39">
        <f t="shared" si="34"/>
        <v>0</v>
      </c>
      <c r="AN133" s="39">
        <f>SUM($AM$65:$AM$86)+$AN$42</f>
        <v>-146367.921875</v>
      </c>
      <c r="AO133" s="39">
        <f t="shared" si="24"/>
        <v>4.065775606500472E-2</v>
      </c>
      <c r="AP133" s="39">
        <f>SUM($AM$87:$AM$144)+$AP$86</f>
        <v>146367.921875</v>
      </c>
      <c r="AQ133" s="39">
        <f t="shared" si="25"/>
        <v>4.065775606500472E-2</v>
      </c>
      <c r="AR133" s="39">
        <f t="shared" si="37"/>
        <v>0</v>
      </c>
      <c r="AS133" s="39"/>
      <c r="AT133" s="51">
        <f>T133*$AS$8*0.38*0.01</f>
        <v>0</v>
      </c>
      <c r="AU133" s="51">
        <f t="shared" si="36"/>
        <v>0</v>
      </c>
      <c r="AV133" s="51">
        <f t="shared" si="26"/>
        <v>0</v>
      </c>
      <c r="AW133" s="39">
        <f>AB133*0.7</f>
        <v>2.4460390939653145E-2</v>
      </c>
      <c r="AX133" s="40"/>
      <c r="AY133" s="40">
        <f t="shared" si="23"/>
        <v>0</v>
      </c>
      <c r="AZ133" s="40"/>
      <c r="BA133" s="40"/>
      <c r="BB133" s="40"/>
      <c r="BC133" s="39"/>
      <c r="BD133" s="39">
        <f>T133*2.23694</f>
        <v>0</v>
      </c>
      <c r="BE133" s="39">
        <f>AO133-$BC$8</f>
        <v>3.953135706638624E-2</v>
      </c>
      <c r="BF133" s="39">
        <f>AQ133-$BC$8</f>
        <v>3.953135706638624E-2</v>
      </c>
      <c r="BG133" s="52">
        <f t="shared" si="27"/>
        <v>3.5578221359747614E-2</v>
      </c>
      <c r="BH133" s="52">
        <f t="shared" si="28"/>
        <v>3.5578221359747614E-2</v>
      </c>
      <c r="BI133" s="52">
        <f t="shared" si="29"/>
        <v>128081.59689509141</v>
      </c>
      <c r="BJ133" s="52">
        <f t="shared" si="30"/>
        <v>128.08159689509142</v>
      </c>
      <c r="BK133">
        <f t="shared" si="31"/>
        <v>0</v>
      </c>
    </row>
    <row r="134" spans="2:63" x14ac:dyDescent="0.25">
      <c r="B134" s="29" t="s">
        <v>47</v>
      </c>
      <c r="C134" s="29">
        <v>126</v>
      </c>
      <c r="D134" s="29">
        <v>126</v>
      </c>
      <c r="E134" s="28">
        <v>0</v>
      </c>
      <c r="F134" s="15">
        <f t="shared" si="32"/>
        <v>0</v>
      </c>
      <c r="G134" s="15">
        <f t="shared" si="33"/>
        <v>0</v>
      </c>
      <c r="R134">
        <f t="shared" si="21"/>
        <v>1</v>
      </c>
      <c r="S134" t="str">
        <f t="shared" si="22"/>
        <v/>
      </c>
      <c r="T134">
        <f>$E134/3.6</f>
        <v>0</v>
      </c>
      <c r="U134">
        <f>(0.5*960*(T134*T134))</f>
        <v>0</v>
      </c>
      <c r="V134">
        <f>$U134-$U135</f>
        <v>0</v>
      </c>
      <c r="X134">
        <f>W134/1000</f>
        <v>0</v>
      </c>
      <c r="Y134">
        <f>$X$43+$X$87</f>
        <v>125.79629629629628</v>
      </c>
      <c r="Z134">
        <f>(0.5*960*(F134*F134))</f>
        <v>0</v>
      </c>
      <c r="AA134">
        <f>W134*0.0000002777777777</f>
        <v>0</v>
      </c>
      <c r="AB134">
        <f>AA$43+AA$87</f>
        <v>3.4943415628075923E-2</v>
      </c>
      <c r="AD134">
        <f>($AC$65*0.0000002777777777)*-1</f>
        <v>1.4570473246949069E-2</v>
      </c>
      <c r="AE134">
        <f>(($W$18*0.0000002777777777)*-1)+$AD$65</f>
        <v>3.4943415628075916E-2</v>
      </c>
      <c r="AG134">
        <f>(T134/1000)*(960*9.81*0.01+0.5*1.205*0.38*1.711274*(T134*T134)+960*4/3*3.14*AJ134)</f>
        <v>0</v>
      </c>
      <c r="AH134">
        <f>AH133+AG134</f>
        <v>15.841192673067539</v>
      </c>
      <c r="AJ134">
        <f>T135-T134</f>
        <v>0</v>
      </c>
      <c r="AK134" s="53">
        <f t="shared" si="35"/>
        <v>0</v>
      </c>
      <c r="AL134" s="39">
        <f>0.5*1116.99*(T134*T134)</f>
        <v>0</v>
      </c>
      <c r="AM134" s="39">
        <f t="shared" si="34"/>
        <v>0</v>
      </c>
      <c r="AN134" s="39">
        <f>SUM($AM$65:$AM$86)+$AN$42</f>
        <v>-146367.921875</v>
      </c>
      <c r="AO134" s="39">
        <f t="shared" si="24"/>
        <v>4.065775606500472E-2</v>
      </c>
      <c r="AP134" s="39">
        <f>SUM($AM$87:$AM$144)+$AP$86</f>
        <v>146367.921875</v>
      </c>
      <c r="AQ134" s="39">
        <f t="shared" si="25"/>
        <v>4.065775606500472E-2</v>
      </c>
      <c r="AR134" s="39">
        <f t="shared" si="37"/>
        <v>0</v>
      </c>
      <c r="AS134" s="39"/>
      <c r="AT134" s="51">
        <f>T134*$AS$8*0.38*0.01</f>
        <v>0</v>
      </c>
      <c r="AU134" s="51">
        <f t="shared" si="36"/>
        <v>0</v>
      </c>
      <c r="AV134" s="51">
        <f t="shared" si="26"/>
        <v>0</v>
      </c>
      <c r="AW134" s="39">
        <f>AB134*0.7</f>
        <v>2.4460390939653145E-2</v>
      </c>
      <c r="AX134" s="40"/>
      <c r="AY134" s="40">
        <f t="shared" si="23"/>
        <v>0</v>
      </c>
      <c r="AZ134" s="40"/>
      <c r="BA134" s="40"/>
      <c r="BB134" s="40"/>
      <c r="BC134" s="39"/>
      <c r="BD134" s="39">
        <f>T134*2.23694</f>
        <v>0</v>
      </c>
      <c r="BE134" s="39">
        <f>AO134-$BC$8</f>
        <v>3.953135706638624E-2</v>
      </c>
      <c r="BF134" s="39">
        <f>AQ134-$BC$8</f>
        <v>3.953135706638624E-2</v>
      </c>
      <c r="BG134" s="52">
        <f t="shared" si="27"/>
        <v>3.5578221359747614E-2</v>
      </c>
      <c r="BH134" s="52">
        <f t="shared" si="28"/>
        <v>3.5578221359747614E-2</v>
      </c>
      <c r="BI134" s="52">
        <f t="shared" si="29"/>
        <v>128081.59689509141</v>
      </c>
      <c r="BJ134" s="52">
        <f t="shared" si="30"/>
        <v>128.08159689509142</v>
      </c>
      <c r="BK134">
        <f t="shared" si="31"/>
        <v>0</v>
      </c>
    </row>
    <row r="135" spans="2:63" x14ac:dyDescent="0.25">
      <c r="B135" s="29" t="s">
        <v>47</v>
      </c>
      <c r="C135" s="29">
        <v>127</v>
      </c>
      <c r="D135" s="29">
        <v>127</v>
      </c>
      <c r="E135" s="28">
        <v>0</v>
      </c>
      <c r="F135" s="15">
        <f t="shared" si="32"/>
        <v>0</v>
      </c>
      <c r="G135" s="15">
        <f t="shared" si="33"/>
        <v>0</v>
      </c>
      <c r="R135">
        <f t="shared" si="21"/>
        <v>1</v>
      </c>
      <c r="S135" t="str">
        <f t="shared" si="22"/>
        <v/>
      </c>
      <c r="T135">
        <f>$E135/3.6</f>
        <v>0</v>
      </c>
      <c r="U135">
        <f>(0.5*960*(T135*T135))</f>
        <v>0</v>
      </c>
      <c r="V135">
        <f>$U135-$U136</f>
        <v>0</v>
      </c>
      <c r="X135">
        <f>W135/1000</f>
        <v>0</v>
      </c>
      <c r="Y135">
        <f>$X$43+$X$87</f>
        <v>125.79629629629628</v>
      </c>
      <c r="Z135">
        <f>(0.5*960*(F135*F135))</f>
        <v>0</v>
      </c>
      <c r="AA135">
        <f>W135*0.0000002777777777</f>
        <v>0</v>
      </c>
      <c r="AB135">
        <f>AA$43+AA$87</f>
        <v>3.4943415628075923E-2</v>
      </c>
      <c r="AD135">
        <f>($AC$65*0.0000002777777777)*-1</f>
        <v>1.4570473246949069E-2</v>
      </c>
      <c r="AE135">
        <f>(($W$18*0.0000002777777777)*-1)+$AD$65</f>
        <v>3.4943415628075916E-2</v>
      </c>
      <c r="AG135">
        <f>(T135/1000)*(960*9.81*0.01+0.5*1.205*0.38*1.711274*(T135*T135)+960*4/3*3.14*AJ135)</f>
        <v>0</v>
      </c>
      <c r="AH135">
        <f>AH134+AG135</f>
        <v>15.841192673067539</v>
      </c>
      <c r="AJ135">
        <f>T136-T135</f>
        <v>0</v>
      </c>
      <c r="AK135" s="53">
        <f t="shared" si="35"/>
        <v>0</v>
      </c>
      <c r="AL135" s="39">
        <f>0.5*1116.99*(T135*T135)</f>
        <v>0</v>
      </c>
      <c r="AM135" s="39">
        <f t="shared" si="34"/>
        <v>0</v>
      </c>
      <c r="AN135" s="39">
        <f>SUM($AM$65:$AM$86)+$AN$42</f>
        <v>-146367.921875</v>
      </c>
      <c r="AO135" s="39">
        <f t="shared" si="24"/>
        <v>4.065775606500472E-2</v>
      </c>
      <c r="AP135" s="39">
        <f>SUM($AM$87:$AM$144)+$AP$86</f>
        <v>146367.921875</v>
      </c>
      <c r="AQ135" s="39">
        <f t="shared" si="25"/>
        <v>4.065775606500472E-2</v>
      </c>
      <c r="AR135" s="39">
        <f t="shared" si="37"/>
        <v>0</v>
      </c>
      <c r="AS135" s="39"/>
      <c r="AT135" s="51">
        <f>T135*$AS$8*0.38*0.01</f>
        <v>0</v>
      </c>
      <c r="AU135" s="51">
        <f t="shared" si="36"/>
        <v>0</v>
      </c>
      <c r="AV135" s="51">
        <f t="shared" si="26"/>
        <v>0</v>
      </c>
      <c r="AW135" s="39">
        <f>AB135*0.7</f>
        <v>2.4460390939653145E-2</v>
      </c>
      <c r="AX135" s="40"/>
      <c r="AY135" s="40">
        <f t="shared" si="23"/>
        <v>0</v>
      </c>
      <c r="AZ135" s="40"/>
      <c r="BA135" s="40"/>
      <c r="BB135" s="40"/>
      <c r="BC135" s="39"/>
      <c r="BD135" s="39">
        <f>T135*2.23694</f>
        <v>0</v>
      </c>
      <c r="BE135" s="39">
        <f>AO135-$BC$8</f>
        <v>3.953135706638624E-2</v>
      </c>
      <c r="BF135" s="39">
        <f>AQ135-$BC$8</f>
        <v>3.953135706638624E-2</v>
      </c>
      <c r="BG135" s="52">
        <f t="shared" si="27"/>
        <v>3.5578221359747614E-2</v>
      </c>
      <c r="BH135" s="52">
        <f t="shared" si="28"/>
        <v>3.5578221359747614E-2</v>
      </c>
      <c r="BI135" s="52">
        <f t="shared" si="29"/>
        <v>128081.59689509141</v>
      </c>
      <c r="BJ135" s="52">
        <f t="shared" si="30"/>
        <v>128.08159689509142</v>
      </c>
      <c r="BK135">
        <f t="shared" si="31"/>
        <v>0</v>
      </c>
    </row>
    <row r="136" spans="2:63" x14ac:dyDescent="0.25">
      <c r="B136" s="29" t="s">
        <v>47</v>
      </c>
      <c r="C136" s="29">
        <v>128</v>
      </c>
      <c r="D136" s="29">
        <v>128</v>
      </c>
      <c r="E136" s="28">
        <v>0</v>
      </c>
      <c r="F136" s="15">
        <f t="shared" si="32"/>
        <v>0</v>
      </c>
      <c r="G136" s="15">
        <f t="shared" si="33"/>
        <v>0</v>
      </c>
      <c r="R136">
        <f t="shared" ref="R136:R199" si="39">IF(E136&lt;1,1,0)</f>
        <v>1</v>
      </c>
      <c r="S136" t="str">
        <f t="shared" ref="S136:S199" si="40">IF(R136=1,"",E136)</f>
        <v/>
      </c>
      <c r="T136">
        <f>$E136/3.6</f>
        <v>0</v>
      </c>
      <c r="U136">
        <f>(0.5*960*(T136*T136))</f>
        <v>0</v>
      </c>
      <c r="V136">
        <f>$U136-$U137</f>
        <v>0</v>
      </c>
      <c r="X136">
        <f>W136/1000</f>
        <v>0</v>
      </c>
      <c r="Y136">
        <f>$X$43+$X$87</f>
        <v>125.79629629629628</v>
      </c>
      <c r="Z136">
        <f>(0.5*960*(F136*F136))</f>
        <v>0</v>
      </c>
      <c r="AA136">
        <f>W136*0.0000002777777777</f>
        <v>0</v>
      </c>
      <c r="AB136">
        <f>AA$43+AA$87</f>
        <v>3.4943415628075923E-2</v>
      </c>
      <c r="AD136">
        <f>($AC$65*0.0000002777777777)*-1</f>
        <v>1.4570473246949069E-2</v>
      </c>
      <c r="AE136">
        <f>(($W$18*0.0000002777777777)*-1)+$AD$65</f>
        <v>3.4943415628075916E-2</v>
      </c>
      <c r="AG136">
        <f>(T136/1000)*(960*9.81*0.01+0.5*1.205*0.38*1.711274*(T136*T136)+960*4/3*3.14*AJ136)</f>
        <v>0</v>
      </c>
      <c r="AH136">
        <f>AH135+AG136</f>
        <v>15.841192673067539</v>
      </c>
      <c r="AJ136">
        <f>T137-T136</f>
        <v>0</v>
      </c>
      <c r="AK136" s="53">
        <f t="shared" si="35"/>
        <v>0</v>
      </c>
      <c r="AL136" s="39">
        <f>0.5*1116.99*(T136*T136)</f>
        <v>0</v>
      </c>
      <c r="AM136" s="39">
        <f t="shared" si="34"/>
        <v>0</v>
      </c>
      <c r="AN136" s="39">
        <f>SUM($AM$65:$AM$86)+$AN$42</f>
        <v>-146367.921875</v>
      </c>
      <c r="AO136" s="39">
        <f t="shared" si="24"/>
        <v>4.065775606500472E-2</v>
      </c>
      <c r="AP136" s="39">
        <f>SUM($AM$87:$AM$144)+$AP$86</f>
        <v>146367.921875</v>
      </c>
      <c r="AQ136" s="39">
        <f t="shared" si="25"/>
        <v>4.065775606500472E-2</v>
      </c>
      <c r="AR136" s="39">
        <f t="shared" si="37"/>
        <v>0</v>
      </c>
      <c r="AS136" s="39"/>
      <c r="AT136" s="51">
        <f>T136*$AS$8*0.38*0.01</f>
        <v>0</v>
      </c>
      <c r="AU136" s="51">
        <f t="shared" si="36"/>
        <v>0</v>
      </c>
      <c r="AV136" s="51">
        <f t="shared" si="26"/>
        <v>0</v>
      </c>
      <c r="AW136" s="39">
        <f>AB136*0.7</f>
        <v>2.4460390939653145E-2</v>
      </c>
      <c r="AX136" s="40"/>
      <c r="AY136" s="40">
        <f t="shared" ref="AY136:AY199" si="41">AX136/1000</f>
        <v>0</v>
      </c>
      <c r="AZ136" s="40"/>
      <c r="BA136" s="40"/>
      <c r="BB136" s="40"/>
      <c r="BC136" s="39"/>
      <c r="BD136" s="39">
        <f>T136*2.23694</f>
        <v>0</v>
      </c>
      <c r="BE136" s="39">
        <f>AO136-$BC$8</f>
        <v>3.953135706638624E-2</v>
      </c>
      <c r="BF136" s="39">
        <f>AQ136-$BC$8</f>
        <v>3.953135706638624E-2</v>
      </c>
      <c r="BG136" s="52">
        <f t="shared" si="27"/>
        <v>3.5578221359747614E-2</v>
      </c>
      <c r="BH136" s="52">
        <f t="shared" si="28"/>
        <v>3.5578221359747614E-2</v>
      </c>
      <c r="BI136" s="52">
        <f t="shared" si="29"/>
        <v>128081.59689509141</v>
      </c>
      <c r="BJ136" s="52">
        <f t="shared" si="30"/>
        <v>128.08159689509142</v>
      </c>
      <c r="BK136">
        <f t="shared" si="31"/>
        <v>0</v>
      </c>
    </row>
    <row r="137" spans="2:63" x14ac:dyDescent="0.25">
      <c r="B137" s="29" t="s">
        <v>47</v>
      </c>
      <c r="C137" s="29">
        <v>129</v>
      </c>
      <c r="D137" s="29">
        <v>129</v>
      </c>
      <c r="E137" s="28">
        <v>0</v>
      </c>
      <c r="F137" s="15">
        <f t="shared" si="32"/>
        <v>0</v>
      </c>
      <c r="G137" s="15">
        <f t="shared" si="33"/>
        <v>0</v>
      </c>
      <c r="R137">
        <f t="shared" si="39"/>
        <v>1</v>
      </c>
      <c r="S137" t="str">
        <f t="shared" si="40"/>
        <v/>
      </c>
      <c r="T137">
        <f>$E137/3.6</f>
        <v>0</v>
      </c>
      <c r="U137">
        <f>(0.5*960*(T137*T137))</f>
        <v>0</v>
      </c>
      <c r="V137">
        <f>$U137-$U138</f>
        <v>0</v>
      </c>
      <c r="X137">
        <f>W137/1000</f>
        <v>0</v>
      </c>
      <c r="Y137">
        <f>$X$43+$X$87</f>
        <v>125.79629629629628</v>
      </c>
      <c r="Z137">
        <f>(0.5*960*(F137*F137))</f>
        <v>0</v>
      </c>
      <c r="AA137">
        <f>W137*0.0000002777777777</f>
        <v>0</v>
      </c>
      <c r="AB137">
        <f>AA$43+AA$87</f>
        <v>3.4943415628075923E-2</v>
      </c>
      <c r="AD137">
        <f>($AC$65*0.0000002777777777)*-1</f>
        <v>1.4570473246949069E-2</v>
      </c>
      <c r="AE137">
        <f>(($W$18*0.0000002777777777)*-1)+$AD$65</f>
        <v>3.4943415628075916E-2</v>
      </c>
      <c r="AG137">
        <f>(T137/1000)*(960*9.81*0.01+0.5*1.205*0.38*1.711274*(T137*T137)+960*4/3*3.14*AJ137)</f>
        <v>0</v>
      </c>
      <c r="AH137">
        <f>AH136+AG137</f>
        <v>15.841192673067539</v>
      </c>
      <c r="AJ137">
        <f>T138-T137</f>
        <v>0</v>
      </c>
      <c r="AK137" s="53">
        <f t="shared" si="35"/>
        <v>0</v>
      </c>
      <c r="AL137" s="39">
        <f>0.5*1116.99*(T137*T137)</f>
        <v>0</v>
      </c>
      <c r="AM137" s="39">
        <f t="shared" si="34"/>
        <v>0</v>
      </c>
      <c r="AN137" s="39">
        <f>SUM($AM$65:$AM$86)+$AN$42</f>
        <v>-146367.921875</v>
      </c>
      <c r="AO137" s="39">
        <f t="shared" ref="AO137:AO200" si="42">(AN137*0.0000002777777777)*-1</f>
        <v>4.065775606500472E-2</v>
      </c>
      <c r="AP137" s="39">
        <f>SUM($AM$87:$AM$144)+$AP$86</f>
        <v>146367.921875</v>
      </c>
      <c r="AQ137" s="39">
        <f t="shared" ref="AQ137:AQ200" si="43">AP137*0.0000002777777777</f>
        <v>4.065775606500472E-2</v>
      </c>
      <c r="AR137" s="39">
        <f t="shared" si="37"/>
        <v>0</v>
      </c>
      <c r="AS137" s="39"/>
      <c r="AT137" s="51">
        <f>T137*$AS$8*0.38*0.01</f>
        <v>0</v>
      </c>
      <c r="AU137" s="51">
        <f t="shared" si="36"/>
        <v>0</v>
      </c>
      <c r="AV137" s="51">
        <f t="shared" ref="AV137:AV200" si="44">0.000000277778*AT137</f>
        <v>0</v>
      </c>
      <c r="AW137" s="39">
        <f>AB137*0.7</f>
        <v>2.4460390939653145E-2</v>
      </c>
      <c r="AX137" s="40"/>
      <c r="AY137" s="40">
        <f t="shared" si="41"/>
        <v>0</v>
      </c>
      <c r="AZ137" s="40"/>
      <c r="BA137" s="40"/>
      <c r="BB137" s="40"/>
      <c r="BC137" s="39"/>
      <c r="BD137" s="39">
        <f>T137*2.23694</f>
        <v>0</v>
      </c>
      <c r="BE137" s="39">
        <f>AO137-$BC$8</f>
        <v>3.953135706638624E-2</v>
      </c>
      <c r="BF137" s="39">
        <f>AQ137-$BC$8</f>
        <v>3.953135706638624E-2</v>
      </c>
      <c r="BG137" s="52">
        <f t="shared" ref="BG137:BG200" si="45">BF137*0.9</f>
        <v>3.5578221359747614E-2</v>
      </c>
      <c r="BH137" s="52">
        <f t="shared" ref="BH137:BH200" si="46">BF137*0.9</f>
        <v>3.5578221359747614E-2</v>
      </c>
      <c r="BI137" s="52">
        <f t="shared" ref="BI137:BI200" si="47">BH137*3600000</f>
        <v>128081.59689509141</v>
      </c>
      <c r="BJ137" s="52">
        <f t="shared" ref="BJ137:BJ200" si="48">BI137/1000</f>
        <v>128.08159689509142</v>
      </c>
      <c r="BK137">
        <f t="shared" ref="BK137:BK200" si="49">(AM137*0.9)/1000</f>
        <v>0</v>
      </c>
    </row>
    <row r="138" spans="2:63" x14ac:dyDescent="0.25">
      <c r="B138" s="29" t="s">
        <v>47</v>
      </c>
      <c r="C138" s="29">
        <v>130</v>
      </c>
      <c r="D138" s="29">
        <v>130</v>
      </c>
      <c r="E138" s="28">
        <v>0</v>
      </c>
      <c r="F138" s="15">
        <f t="shared" ref="F138:F201" si="50">($E139-$E137)/2/3.6</f>
        <v>0</v>
      </c>
      <c r="G138" s="15">
        <f t="shared" ref="G138:G201" si="51">($E139-$E137)/2</f>
        <v>0</v>
      </c>
      <c r="R138">
        <f t="shared" si="39"/>
        <v>1</v>
      </c>
      <c r="S138" t="str">
        <f t="shared" si="40"/>
        <v/>
      </c>
      <c r="T138">
        <f>$E138/3.6</f>
        <v>0</v>
      </c>
      <c r="U138">
        <f>(0.5*960*(T138*T138))</f>
        <v>0</v>
      </c>
      <c r="V138">
        <f>$U138-$U139</f>
        <v>0</v>
      </c>
      <c r="X138">
        <f>W138/1000</f>
        <v>0</v>
      </c>
      <c r="Y138">
        <f>$X$43+$X$87</f>
        <v>125.79629629629628</v>
      </c>
      <c r="Z138">
        <f>(0.5*960*(F138*F138))</f>
        <v>0</v>
      </c>
      <c r="AA138">
        <f>W138*0.0000002777777777</f>
        <v>0</v>
      </c>
      <c r="AB138">
        <f>AA$43+AA$87</f>
        <v>3.4943415628075923E-2</v>
      </c>
      <c r="AD138">
        <f>($AC$65*0.0000002777777777)*-1</f>
        <v>1.4570473246949069E-2</v>
      </c>
      <c r="AE138">
        <f>(($W$18*0.0000002777777777)*-1)+$AD$65</f>
        <v>3.4943415628075916E-2</v>
      </c>
      <c r="AG138">
        <f>(T138/1000)*(960*9.81*0.01+0.5*1.205*0.38*1.711274*(T138*T138)+960*4/3*3.14*AJ138)</f>
        <v>0</v>
      </c>
      <c r="AH138">
        <f>AH137+AG138</f>
        <v>15.841192673067539</v>
      </c>
      <c r="AJ138">
        <f>T139-T138</f>
        <v>0</v>
      </c>
      <c r="AK138" s="53">
        <f t="shared" si="35"/>
        <v>0</v>
      </c>
      <c r="AL138" s="39">
        <f>0.5*1116.99*(T138*T138)</f>
        <v>0</v>
      </c>
      <c r="AM138" s="39">
        <f t="shared" si="34"/>
        <v>0</v>
      </c>
      <c r="AN138" s="39">
        <f>SUM($AM$65:$AM$86)+$AN$42</f>
        <v>-146367.921875</v>
      </c>
      <c r="AO138" s="39">
        <f t="shared" si="42"/>
        <v>4.065775606500472E-2</v>
      </c>
      <c r="AP138" s="39">
        <f>SUM($AM$87:$AM$144)+$AP$86</f>
        <v>146367.921875</v>
      </c>
      <c r="AQ138" s="39">
        <f t="shared" si="43"/>
        <v>4.065775606500472E-2</v>
      </c>
      <c r="AR138" s="39">
        <f t="shared" si="37"/>
        <v>0</v>
      </c>
      <c r="AS138" s="39"/>
      <c r="AT138" s="51">
        <f>T138*$AS$8*0.38*0.01</f>
        <v>0</v>
      </c>
      <c r="AU138" s="51">
        <f t="shared" si="36"/>
        <v>0</v>
      </c>
      <c r="AV138" s="51">
        <f t="shared" si="44"/>
        <v>0</v>
      </c>
      <c r="AW138" s="39">
        <f>AB138*0.7</f>
        <v>2.4460390939653145E-2</v>
      </c>
      <c r="AX138" s="40"/>
      <c r="AY138" s="40">
        <f t="shared" si="41"/>
        <v>0</v>
      </c>
      <c r="AZ138" s="40"/>
      <c r="BA138" s="40"/>
      <c r="BB138" s="40"/>
      <c r="BC138" s="39"/>
      <c r="BD138" s="39">
        <f>T138*2.23694</f>
        <v>0</v>
      </c>
      <c r="BE138" s="39">
        <f>AO138-$BC$8</f>
        <v>3.953135706638624E-2</v>
      </c>
      <c r="BF138" s="39">
        <f>AQ138-$BC$8</f>
        <v>3.953135706638624E-2</v>
      </c>
      <c r="BG138" s="52">
        <f t="shared" si="45"/>
        <v>3.5578221359747614E-2</v>
      </c>
      <c r="BH138" s="52">
        <f t="shared" si="46"/>
        <v>3.5578221359747614E-2</v>
      </c>
      <c r="BI138" s="52">
        <f t="shared" si="47"/>
        <v>128081.59689509141</v>
      </c>
      <c r="BJ138" s="52">
        <f t="shared" si="48"/>
        <v>128.08159689509142</v>
      </c>
      <c r="BK138">
        <f t="shared" si="49"/>
        <v>0</v>
      </c>
    </row>
    <row r="139" spans="2:63" x14ac:dyDescent="0.25">
      <c r="B139" s="29" t="s">
        <v>47</v>
      </c>
      <c r="C139" s="29">
        <v>131</v>
      </c>
      <c r="D139" s="29">
        <v>131</v>
      </c>
      <c r="E139" s="28">
        <v>0</v>
      </c>
      <c r="F139" s="15">
        <f t="shared" si="50"/>
        <v>0</v>
      </c>
      <c r="G139" s="15">
        <f t="shared" si="51"/>
        <v>0</v>
      </c>
      <c r="R139">
        <f t="shared" si="39"/>
        <v>1</v>
      </c>
      <c r="S139" t="str">
        <f t="shared" si="40"/>
        <v/>
      </c>
      <c r="T139">
        <f>$E139/3.6</f>
        <v>0</v>
      </c>
      <c r="U139">
        <f>(0.5*960*(T139*T139))</f>
        <v>0</v>
      </c>
      <c r="V139">
        <f>$U139-$U140</f>
        <v>0</v>
      </c>
      <c r="X139">
        <f>W139/1000</f>
        <v>0</v>
      </c>
      <c r="Y139">
        <f>$X$43+$X$87</f>
        <v>125.79629629629628</v>
      </c>
      <c r="Z139">
        <f>(0.5*960*(F139*F139))</f>
        <v>0</v>
      </c>
      <c r="AA139">
        <f>W139*0.0000002777777777</f>
        <v>0</v>
      </c>
      <c r="AB139">
        <f>AA$43+AA$87</f>
        <v>3.4943415628075923E-2</v>
      </c>
      <c r="AD139">
        <f>($AC$65*0.0000002777777777)*-1</f>
        <v>1.4570473246949069E-2</v>
      </c>
      <c r="AE139">
        <f>(($W$18*0.0000002777777777)*-1)+$AD$65</f>
        <v>3.4943415628075916E-2</v>
      </c>
      <c r="AG139">
        <f>(T139/1000)*(960*9.81*0.01+0.5*1.205*0.38*1.711274*(T139*T139)+960*4/3*3.14*AJ139)</f>
        <v>0</v>
      </c>
      <c r="AH139">
        <f>AH138+AG139</f>
        <v>15.841192673067539</v>
      </c>
      <c r="AJ139">
        <f>T140-T139</f>
        <v>0</v>
      </c>
      <c r="AK139" s="53">
        <f t="shared" si="35"/>
        <v>0</v>
      </c>
      <c r="AL139" s="39">
        <f>0.5*1116.99*(T139*T139)</f>
        <v>0</v>
      </c>
      <c r="AM139" s="39">
        <f t="shared" si="34"/>
        <v>0</v>
      </c>
      <c r="AN139" s="39">
        <f>SUM($AM$65:$AM$86)+$AN$42</f>
        <v>-146367.921875</v>
      </c>
      <c r="AO139" s="39">
        <f t="shared" si="42"/>
        <v>4.065775606500472E-2</v>
      </c>
      <c r="AP139" s="39">
        <f>SUM($AM$87:$AM$144)+$AP$86</f>
        <v>146367.921875</v>
      </c>
      <c r="AQ139" s="39">
        <f t="shared" si="43"/>
        <v>4.065775606500472E-2</v>
      </c>
      <c r="AR139" s="39">
        <f t="shared" si="37"/>
        <v>0</v>
      </c>
      <c r="AS139" s="39"/>
      <c r="AT139" s="51">
        <f>T139*$AS$8*0.38*0.01</f>
        <v>0</v>
      </c>
      <c r="AU139" s="51">
        <f t="shared" si="36"/>
        <v>0</v>
      </c>
      <c r="AV139" s="51">
        <f t="shared" si="44"/>
        <v>0</v>
      </c>
      <c r="AW139" s="39">
        <f>AB139*0.7</f>
        <v>2.4460390939653145E-2</v>
      </c>
      <c r="AX139" s="40"/>
      <c r="AY139" s="40">
        <f t="shared" si="41"/>
        <v>0</v>
      </c>
      <c r="AZ139" s="40"/>
      <c r="BA139" s="40"/>
      <c r="BB139" s="40"/>
      <c r="BC139" s="39"/>
      <c r="BD139" s="39">
        <f>T139*2.23694</f>
        <v>0</v>
      </c>
      <c r="BE139" s="39">
        <f>AO139-$BC$8</f>
        <v>3.953135706638624E-2</v>
      </c>
      <c r="BF139" s="39">
        <f>AQ139-$BC$8</f>
        <v>3.953135706638624E-2</v>
      </c>
      <c r="BG139" s="52">
        <f t="shared" si="45"/>
        <v>3.5578221359747614E-2</v>
      </c>
      <c r="BH139" s="52">
        <f t="shared" si="46"/>
        <v>3.5578221359747614E-2</v>
      </c>
      <c r="BI139" s="52">
        <f t="shared" si="47"/>
        <v>128081.59689509141</v>
      </c>
      <c r="BJ139" s="52">
        <f t="shared" si="48"/>
        <v>128.08159689509142</v>
      </c>
      <c r="BK139">
        <f t="shared" si="49"/>
        <v>0</v>
      </c>
    </row>
    <row r="140" spans="2:63" x14ac:dyDescent="0.25">
      <c r="B140" s="29" t="s">
        <v>47</v>
      </c>
      <c r="C140" s="29">
        <v>132</v>
      </c>
      <c r="D140" s="29">
        <v>132</v>
      </c>
      <c r="E140" s="28">
        <v>0</v>
      </c>
      <c r="F140" s="15">
        <f t="shared" si="50"/>
        <v>0</v>
      </c>
      <c r="G140" s="15">
        <f t="shared" si="51"/>
        <v>0</v>
      </c>
      <c r="R140">
        <f t="shared" si="39"/>
        <v>1</v>
      </c>
      <c r="S140" t="str">
        <f t="shared" si="40"/>
        <v/>
      </c>
      <c r="T140">
        <f>$E140/3.6</f>
        <v>0</v>
      </c>
      <c r="U140">
        <f>(0.5*960*(T140*T140))</f>
        <v>0</v>
      </c>
      <c r="V140">
        <f>$U140-$U141</f>
        <v>0</v>
      </c>
      <c r="X140">
        <f>W140/1000</f>
        <v>0</v>
      </c>
      <c r="Y140">
        <f>$X$43+$X$87</f>
        <v>125.79629629629628</v>
      </c>
      <c r="Z140">
        <f>(0.5*960*(F140*F140))</f>
        <v>0</v>
      </c>
      <c r="AA140">
        <f>W140*0.0000002777777777</f>
        <v>0</v>
      </c>
      <c r="AB140">
        <f>AA$43+AA$87</f>
        <v>3.4943415628075923E-2</v>
      </c>
      <c r="AD140">
        <f>($AC$65*0.0000002777777777)*-1</f>
        <v>1.4570473246949069E-2</v>
      </c>
      <c r="AE140">
        <f>(($W$18*0.0000002777777777)*-1)+$AD$65</f>
        <v>3.4943415628075916E-2</v>
      </c>
      <c r="AG140">
        <f>(T140/1000)*(960*9.81*0.01+0.5*1.205*0.38*1.711274*(T140*T140)+960*4/3*3.14*AJ140)</f>
        <v>0</v>
      </c>
      <c r="AH140">
        <f>AH139+AG140</f>
        <v>15.841192673067539</v>
      </c>
      <c r="AJ140">
        <f>T141-T140</f>
        <v>0</v>
      </c>
      <c r="AK140" s="53">
        <f t="shared" si="35"/>
        <v>0</v>
      </c>
      <c r="AL140" s="39">
        <f>0.5*1116.99*(T140*T140)</f>
        <v>0</v>
      </c>
      <c r="AM140" s="39">
        <f t="shared" si="34"/>
        <v>0</v>
      </c>
      <c r="AN140" s="39">
        <f>SUM($AM$65:$AM$86)+$AN$42</f>
        <v>-146367.921875</v>
      </c>
      <c r="AO140" s="39">
        <f t="shared" si="42"/>
        <v>4.065775606500472E-2</v>
      </c>
      <c r="AP140" s="39">
        <f>SUM($AM$87:$AM$144)+$AP$86</f>
        <v>146367.921875</v>
      </c>
      <c r="AQ140" s="39">
        <f t="shared" si="43"/>
        <v>4.065775606500472E-2</v>
      </c>
      <c r="AR140" s="39">
        <f t="shared" si="37"/>
        <v>0</v>
      </c>
      <c r="AS140" s="39"/>
      <c r="AT140" s="51">
        <f>T140*$AS$8*0.38*0.01</f>
        <v>0</v>
      </c>
      <c r="AU140" s="51">
        <f t="shared" si="36"/>
        <v>0</v>
      </c>
      <c r="AV140" s="51">
        <f t="shared" si="44"/>
        <v>0</v>
      </c>
      <c r="AW140" s="39">
        <f>AB140*0.7</f>
        <v>2.4460390939653145E-2</v>
      </c>
      <c r="AX140" s="40"/>
      <c r="AY140" s="40">
        <f t="shared" si="41"/>
        <v>0</v>
      </c>
      <c r="AZ140" s="40"/>
      <c r="BA140" s="40"/>
      <c r="BB140" s="40"/>
      <c r="BC140" s="39"/>
      <c r="BD140" s="39">
        <f>T140*2.23694</f>
        <v>0</v>
      </c>
      <c r="BE140" s="39">
        <f>AO140-$BC$8</f>
        <v>3.953135706638624E-2</v>
      </c>
      <c r="BF140" s="39">
        <f>AQ140-$BC$8</f>
        <v>3.953135706638624E-2</v>
      </c>
      <c r="BG140" s="52">
        <f t="shared" si="45"/>
        <v>3.5578221359747614E-2</v>
      </c>
      <c r="BH140" s="52">
        <f t="shared" si="46"/>
        <v>3.5578221359747614E-2</v>
      </c>
      <c r="BI140" s="52">
        <f t="shared" si="47"/>
        <v>128081.59689509141</v>
      </c>
      <c r="BJ140" s="52">
        <f t="shared" si="48"/>
        <v>128.08159689509142</v>
      </c>
      <c r="BK140">
        <f t="shared" si="49"/>
        <v>0</v>
      </c>
    </row>
    <row r="141" spans="2:63" x14ac:dyDescent="0.25">
      <c r="B141" s="29" t="s">
        <v>47</v>
      </c>
      <c r="C141" s="29">
        <v>133</v>
      </c>
      <c r="D141" s="29">
        <v>133</v>
      </c>
      <c r="E141" s="28">
        <v>0</v>
      </c>
      <c r="F141" s="15">
        <f t="shared" si="50"/>
        <v>0</v>
      </c>
      <c r="G141" s="15">
        <f t="shared" si="51"/>
        <v>0</v>
      </c>
      <c r="R141">
        <f t="shared" si="39"/>
        <v>1</v>
      </c>
      <c r="S141" t="str">
        <f t="shared" si="40"/>
        <v/>
      </c>
      <c r="T141">
        <f>$E141/3.6</f>
        <v>0</v>
      </c>
      <c r="U141">
        <f>(0.5*960*(T141*T141))</f>
        <v>0</v>
      </c>
      <c r="V141">
        <f>$U141-$U142</f>
        <v>0</v>
      </c>
      <c r="X141">
        <f>W141/1000</f>
        <v>0</v>
      </c>
      <c r="Y141">
        <f>$X$43+$X$87</f>
        <v>125.79629629629628</v>
      </c>
      <c r="Z141">
        <f>(0.5*960*(F141*F141))</f>
        <v>0</v>
      </c>
      <c r="AA141">
        <f>W141*0.0000002777777777</f>
        <v>0</v>
      </c>
      <c r="AB141">
        <f>AA$43+AA$87</f>
        <v>3.4943415628075923E-2</v>
      </c>
      <c r="AD141">
        <f>($AC$65*0.0000002777777777)*-1</f>
        <v>1.4570473246949069E-2</v>
      </c>
      <c r="AE141">
        <f>(($W$18*0.0000002777777777)*-1)+$AD$65</f>
        <v>3.4943415628075916E-2</v>
      </c>
      <c r="AG141">
        <f>(T141/1000)*(960*9.81*0.01+0.5*1.205*0.38*1.711274*(T141*T141)+960*4/3*3.14*AJ141)</f>
        <v>0</v>
      </c>
      <c r="AH141">
        <f>AH140+AG141</f>
        <v>15.841192673067539</v>
      </c>
      <c r="AJ141">
        <f>T142-T141</f>
        <v>0</v>
      </c>
      <c r="AK141" s="53">
        <f t="shared" si="35"/>
        <v>0</v>
      </c>
      <c r="AL141" s="39">
        <f>0.5*1116.99*(T141*T141)</f>
        <v>0</v>
      </c>
      <c r="AM141" s="39">
        <f t="shared" si="34"/>
        <v>0</v>
      </c>
      <c r="AN141" s="39">
        <f>SUM($AM$65:$AM$86)+$AN$42</f>
        <v>-146367.921875</v>
      </c>
      <c r="AO141" s="39">
        <f t="shared" si="42"/>
        <v>4.065775606500472E-2</v>
      </c>
      <c r="AP141" s="39">
        <f>SUM($AM$87:$AM$144)+$AP$86</f>
        <v>146367.921875</v>
      </c>
      <c r="AQ141" s="39">
        <f t="shared" si="43"/>
        <v>4.065775606500472E-2</v>
      </c>
      <c r="AR141" s="39">
        <f t="shared" si="37"/>
        <v>0</v>
      </c>
      <c r="AS141" s="39"/>
      <c r="AT141" s="51">
        <f>T141*$AS$8*0.38*0.01</f>
        <v>0</v>
      </c>
      <c r="AU141" s="51">
        <f t="shared" si="36"/>
        <v>0</v>
      </c>
      <c r="AV141" s="51">
        <f t="shared" si="44"/>
        <v>0</v>
      </c>
      <c r="AW141" s="39">
        <f>AB141*0.7</f>
        <v>2.4460390939653145E-2</v>
      </c>
      <c r="AX141" s="40"/>
      <c r="AY141" s="40">
        <f t="shared" si="41"/>
        <v>0</v>
      </c>
      <c r="AZ141" s="40"/>
      <c r="BA141" s="40"/>
      <c r="BB141" s="40"/>
      <c r="BC141" s="39"/>
      <c r="BD141" s="39">
        <f>T141*2.23694</f>
        <v>0</v>
      </c>
      <c r="BE141" s="39">
        <f>AO141-$BC$8</f>
        <v>3.953135706638624E-2</v>
      </c>
      <c r="BF141" s="39">
        <f>AQ141-$BC$8</f>
        <v>3.953135706638624E-2</v>
      </c>
      <c r="BG141" s="52">
        <f t="shared" si="45"/>
        <v>3.5578221359747614E-2</v>
      </c>
      <c r="BH141" s="52">
        <f t="shared" si="46"/>
        <v>3.5578221359747614E-2</v>
      </c>
      <c r="BI141" s="52">
        <f t="shared" si="47"/>
        <v>128081.59689509141</v>
      </c>
      <c r="BJ141" s="52">
        <f t="shared" si="48"/>
        <v>128.08159689509142</v>
      </c>
      <c r="BK141">
        <f t="shared" si="49"/>
        <v>0</v>
      </c>
    </row>
    <row r="142" spans="2:63" x14ac:dyDescent="0.25">
      <c r="B142" s="29" t="s">
        <v>47</v>
      </c>
      <c r="C142" s="29">
        <v>134</v>
      </c>
      <c r="D142" s="29">
        <v>134</v>
      </c>
      <c r="E142" s="28">
        <v>0</v>
      </c>
      <c r="F142" s="15">
        <f t="shared" si="50"/>
        <v>0</v>
      </c>
      <c r="G142" s="15">
        <f t="shared" si="51"/>
        <v>0</v>
      </c>
      <c r="R142">
        <f t="shared" si="39"/>
        <v>1</v>
      </c>
      <c r="S142" t="str">
        <f t="shared" si="40"/>
        <v/>
      </c>
      <c r="T142">
        <f>$E142/3.6</f>
        <v>0</v>
      </c>
      <c r="U142">
        <f>(0.5*960*(T142*T142))</f>
        <v>0</v>
      </c>
      <c r="V142">
        <f>$U142-$U143</f>
        <v>0</v>
      </c>
      <c r="X142">
        <f>W142/1000</f>
        <v>0</v>
      </c>
      <c r="Y142">
        <f>$X$43+$X$87</f>
        <v>125.79629629629628</v>
      </c>
      <c r="Z142">
        <f>(0.5*960*(F142*F142))</f>
        <v>0</v>
      </c>
      <c r="AA142">
        <f>W142*0.0000002777777777</f>
        <v>0</v>
      </c>
      <c r="AB142">
        <f>AA$43+AA$87</f>
        <v>3.4943415628075923E-2</v>
      </c>
      <c r="AD142">
        <f>($AC$65*0.0000002777777777)*-1</f>
        <v>1.4570473246949069E-2</v>
      </c>
      <c r="AE142">
        <f>(($W$18*0.0000002777777777)*-1)+$AD$65</f>
        <v>3.4943415628075916E-2</v>
      </c>
      <c r="AG142">
        <f>(T142/1000)*(960*9.81*0.01+0.5*1.205*0.38*1.711274*(T142*T142)+960*4/3*3.14*AJ142)</f>
        <v>0</v>
      </c>
      <c r="AH142">
        <f>AH141+AG142</f>
        <v>15.841192673067539</v>
      </c>
      <c r="AJ142">
        <f>T143-T142</f>
        <v>0</v>
      </c>
      <c r="AK142" s="53">
        <f t="shared" si="35"/>
        <v>0</v>
      </c>
      <c r="AL142" s="39">
        <f>0.5*1116.99*(T142*T142)</f>
        <v>0</v>
      </c>
      <c r="AM142" s="39">
        <f t="shared" si="34"/>
        <v>0</v>
      </c>
      <c r="AN142" s="39">
        <f>SUM($AM$65:$AM$86)+$AN$42</f>
        <v>-146367.921875</v>
      </c>
      <c r="AO142" s="39">
        <f t="shared" si="42"/>
        <v>4.065775606500472E-2</v>
      </c>
      <c r="AP142" s="39">
        <f>SUM($AM$87:$AM$144)+$AP$86</f>
        <v>146367.921875</v>
      </c>
      <c r="AQ142" s="39">
        <f t="shared" si="43"/>
        <v>4.065775606500472E-2</v>
      </c>
      <c r="AR142" s="39">
        <f t="shared" si="37"/>
        <v>0</v>
      </c>
      <c r="AS142" s="39"/>
      <c r="AT142" s="51">
        <f>T142*$AS$8*0.38*0.01</f>
        <v>0</v>
      </c>
      <c r="AU142" s="51">
        <f t="shared" si="36"/>
        <v>0</v>
      </c>
      <c r="AV142" s="51">
        <f t="shared" si="44"/>
        <v>0</v>
      </c>
      <c r="AW142" s="39">
        <f>AB142*0.7</f>
        <v>2.4460390939653145E-2</v>
      </c>
      <c r="AX142" s="40"/>
      <c r="AY142" s="40">
        <f t="shared" si="41"/>
        <v>0</v>
      </c>
      <c r="AZ142" s="40"/>
      <c r="BA142" s="40"/>
      <c r="BB142" s="40"/>
      <c r="BC142" s="39"/>
      <c r="BD142" s="39">
        <f>T142*2.23694</f>
        <v>0</v>
      </c>
      <c r="BE142" s="39">
        <f>AO142-$BC$8</f>
        <v>3.953135706638624E-2</v>
      </c>
      <c r="BF142" s="39">
        <f>AQ142-$BC$8</f>
        <v>3.953135706638624E-2</v>
      </c>
      <c r="BG142" s="52">
        <f t="shared" si="45"/>
        <v>3.5578221359747614E-2</v>
      </c>
      <c r="BH142" s="52">
        <f t="shared" si="46"/>
        <v>3.5578221359747614E-2</v>
      </c>
      <c r="BI142" s="52">
        <f t="shared" si="47"/>
        <v>128081.59689509141</v>
      </c>
      <c r="BJ142" s="52">
        <f t="shared" si="48"/>
        <v>128.08159689509142</v>
      </c>
      <c r="BK142">
        <f t="shared" si="49"/>
        <v>0</v>
      </c>
    </row>
    <row r="143" spans="2:63" x14ac:dyDescent="0.25">
      <c r="B143" s="29" t="s">
        <v>47</v>
      </c>
      <c r="C143" s="29">
        <v>135</v>
      </c>
      <c r="D143" s="29">
        <v>135</v>
      </c>
      <c r="E143" s="28">
        <v>0</v>
      </c>
      <c r="F143" s="15">
        <f t="shared" si="50"/>
        <v>0</v>
      </c>
      <c r="G143" s="15">
        <f t="shared" si="51"/>
        <v>0</v>
      </c>
      <c r="R143">
        <f t="shared" si="39"/>
        <v>1</v>
      </c>
      <c r="S143" t="str">
        <f t="shared" si="40"/>
        <v/>
      </c>
      <c r="T143">
        <f>$E143/3.6</f>
        <v>0</v>
      </c>
      <c r="U143">
        <f>(0.5*960*(T143*T143))</f>
        <v>0</v>
      </c>
      <c r="V143">
        <f>$U143-$U144</f>
        <v>0</v>
      </c>
      <c r="X143">
        <f>W143/1000</f>
        <v>0</v>
      </c>
      <c r="Y143">
        <f>$X$43+$X$87</f>
        <v>125.79629629629628</v>
      </c>
      <c r="Z143">
        <f>(0.5*960*(F143*F143))</f>
        <v>0</v>
      </c>
      <c r="AA143">
        <f>W143*0.0000002777777777</f>
        <v>0</v>
      </c>
      <c r="AB143">
        <f>AA$43+AA$87</f>
        <v>3.4943415628075923E-2</v>
      </c>
      <c r="AD143">
        <f>($AC$65*0.0000002777777777)*-1</f>
        <v>1.4570473246949069E-2</v>
      </c>
      <c r="AE143">
        <f>(($W$18*0.0000002777777777)*-1)+$AD$65</f>
        <v>3.4943415628075916E-2</v>
      </c>
      <c r="AG143">
        <f>(T143/1000)*(960*9.81*0.01+0.5*1.205*0.38*1.711274*(T143*T143)+960*4/3*3.14*AJ143)</f>
        <v>0</v>
      </c>
      <c r="AH143">
        <f>AH142+AG143</f>
        <v>15.841192673067539</v>
      </c>
      <c r="AJ143">
        <f>T144-T143</f>
        <v>0</v>
      </c>
      <c r="AK143" s="53">
        <f t="shared" si="35"/>
        <v>0</v>
      </c>
      <c r="AL143" s="39">
        <f>0.5*1116.99*(T143*T143)</f>
        <v>0</v>
      </c>
      <c r="AM143" s="39">
        <f t="shared" si="34"/>
        <v>0</v>
      </c>
      <c r="AN143" s="39">
        <f>SUM($AM$65:$AM$86)+$AN$42</f>
        <v>-146367.921875</v>
      </c>
      <c r="AO143" s="39">
        <f t="shared" si="42"/>
        <v>4.065775606500472E-2</v>
      </c>
      <c r="AP143" s="39">
        <f>SUM($AM$87:$AM$144)+$AP$86</f>
        <v>146367.921875</v>
      </c>
      <c r="AQ143" s="39">
        <f t="shared" si="43"/>
        <v>4.065775606500472E-2</v>
      </c>
      <c r="AR143" s="39">
        <f t="shared" si="37"/>
        <v>0</v>
      </c>
      <c r="AS143" s="39"/>
      <c r="AT143" s="51">
        <f>T143*$AS$8*0.38*0.01</f>
        <v>0</v>
      </c>
      <c r="AU143" s="51">
        <f t="shared" si="36"/>
        <v>0</v>
      </c>
      <c r="AV143" s="51">
        <f t="shared" si="44"/>
        <v>0</v>
      </c>
      <c r="AW143" s="39">
        <f>AB143*0.7</f>
        <v>2.4460390939653145E-2</v>
      </c>
      <c r="AX143" s="40"/>
      <c r="AY143" s="40">
        <f t="shared" si="41"/>
        <v>0</v>
      </c>
      <c r="AZ143" s="40"/>
      <c r="BA143" s="40"/>
      <c r="BB143" s="40"/>
      <c r="BC143" s="39"/>
      <c r="BD143" s="39">
        <f>T143*2.23694</f>
        <v>0</v>
      </c>
      <c r="BE143" s="39">
        <f>AO143-$BC$8</f>
        <v>3.953135706638624E-2</v>
      </c>
      <c r="BF143" s="39">
        <f>AQ143-$BC$8</f>
        <v>3.953135706638624E-2</v>
      </c>
      <c r="BG143" s="52">
        <f t="shared" si="45"/>
        <v>3.5578221359747614E-2</v>
      </c>
      <c r="BH143" s="52">
        <f t="shared" si="46"/>
        <v>3.5578221359747614E-2</v>
      </c>
      <c r="BI143" s="52">
        <f t="shared" si="47"/>
        <v>128081.59689509141</v>
      </c>
      <c r="BJ143" s="52">
        <f t="shared" si="48"/>
        <v>128.08159689509142</v>
      </c>
      <c r="BK143">
        <f t="shared" si="49"/>
        <v>0</v>
      </c>
    </row>
    <row r="144" spans="2:63" x14ac:dyDescent="0.25">
      <c r="B144" s="29" t="s">
        <v>47</v>
      </c>
      <c r="C144" s="29">
        <v>136</v>
      </c>
      <c r="D144" s="29">
        <v>136</v>
      </c>
      <c r="E144" s="28">
        <v>0</v>
      </c>
      <c r="F144" s="15">
        <f t="shared" si="50"/>
        <v>0</v>
      </c>
      <c r="G144" s="15">
        <f t="shared" si="51"/>
        <v>0</v>
      </c>
      <c r="R144">
        <f t="shared" si="39"/>
        <v>1</v>
      </c>
      <c r="S144" t="str">
        <f t="shared" si="40"/>
        <v/>
      </c>
      <c r="T144">
        <f>$E144/3.6</f>
        <v>0</v>
      </c>
      <c r="U144">
        <f>(0.5*960*(T144*T144))</f>
        <v>0</v>
      </c>
      <c r="V144">
        <f>$U144-$U145</f>
        <v>0</v>
      </c>
      <c r="X144">
        <f>W144/1000</f>
        <v>0</v>
      </c>
      <c r="Y144">
        <f>$X$43+$X$87</f>
        <v>125.79629629629628</v>
      </c>
      <c r="Z144">
        <f>(0.5*960*(F144*F144))</f>
        <v>0</v>
      </c>
      <c r="AA144">
        <f>W144*0.0000002777777777</f>
        <v>0</v>
      </c>
      <c r="AB144">
        <f>AA$43+AA$87</f>
        <v>3.4943415628075923E-2</v>
      </c>
      <c r="AD144">
        <f>($AC$65*0.0000002777777777)*-1</f>
        <v>1.4570473246949069E-2</v>
      </c>
      <c r="AE144">
        <f>(($W$18*0.0000002777777777)*-1)+$AD$65+$AD$145</f>
        <v>4.4079629617287328E-2</v>
      </c>
      <c r="AG144">
        <f>(T144/1000)*(960*9.81*0.01+0.5*1.205*0.38*1.711274*(T144*T144)+960*4/3*3.14*AJ144)</f>
        <v>0</v>
      </c>
      <c r="AH144">
        <f>AH143+AG144</f>
        <v>15.841192673067539</v>
      </c>
      <c r="AJ144">
        <f>T145-T144</f>
        <v>0</v>
      </c>
      <c r="AK144" s="53">
        <f t="shared" si="35"/>
        <v>0</v>
      </c>
      <c r="AL144" s="39">
        <f>0.5*1116.99*(T144*T144)</f>
        <v>0</v>
      </c>
      <c r="AM144" s="39">
        <f t="shared" si="34"/>
        <v>0</v>
      </c>
      <c r="AN144" s="39">
        <f>SUM($AM$65:$AM$86)+$AN$42</f>
        <v>-146367.921875</v>
      </c>
      <c r="AO144" s="39">
        <f t="shared" si="42"/>
        <v>4.065775606500472E-2</v>
      </c>
      <c r="AP144" s="39">
        <f>SUM($AM$87:$AM$144)+$AP$86</f>
        <v>146367.921875</v>
      </c>
      <c r="AQ144" s="39">
        <f t="shared" si="43"/>
        <v>4.065775606500472E-2</v>
      </c>
      <c r="AR144" s="39">
        <f t="shared" si="37"/>
        <v>0</v>
      </c>
      <c r="AS144" s="39"/>
      <c r="AT144" s="51">
        <f>T144*$AS$8*0.38*0.01</f>
        <v>0</v>
      </c>
      <c r="AU144" s="51">
        <f t="shared" si="36"/>
        <v>0</v>
      </c>
      <c r="AV144" s="51">
        <f t="shared" si="44"/>
        <v>0</v>
      </c>
      <c r="AW144" s="39">
        <f>AB144*0.7</f>
        <v>2.4460390939653145E-2</v>
      </c>
      <c r="AX144" s="40"/>
      <c r="AY144" s="40">
        <f t="shared" si="41"/>
        <v>0</v>
      </c>
      <c r="AZ144" s="40"/>
      <c r="BA144" s="40"/>
      <c r="BB144" s="40"/>
      <c r="BC144" s="39"/>
      <c r="BD144" s="39">
        <f>T144*2.23694</f>
        <v>0</v>
      </c>
      <c r="BE144" s="39">
        <f>AO144-$BC$8</f>
        <v>3.953135706638624E-2</v>
      </c>
      <c r="BF144" s="39">
        <f>AQ144-$BC$8</f>
        <v>3.953135706638624E-2</v>
      </c>
      <c r="BG144" s="52">
        <f t="shared" si="45"/>
        <v>3.5578221359747614E-2</v>
      </c>
      <c r="BH144" s="52">
        <f t="shared" si="46"/>
        <v>3.5578221359747614E-2</v>
      </c>
      <c r="BI144" s="52">
        <f t="shared" si="47"/>
        <v>128081.59689509141</v>
      </c>
      <c r="BJ144" s="52">
        <f t="shared" si="48"/>
        <v>128.08159689509142</v>
      </c>
      <c r="BK144">
        <f t="shared" si="49"/>
        <v>0</v>
      </c>
    </row>
    <row r="145" spans="2:102" x14ac:dyDescent="0.25">
      <c r="B145" s="29" t="s">
        <v>47</v>
      </c>
      <c r="C145" s="29">
        <v>137</v>
      </c>
      <c r="D145" s="29">
        <v>137</v>
      </c>
      <c r="E145" s="28">
        <v>0</v>
      </c>
      <c r="F145" s="15">
        <f t="shared" si="50"/>
        <v>2.777777777777778E-2</v>
      </c>
      <c r="G145" s="15">
        <f t="shared" si="51"/>
        <v>0.1</v>
      </c>
      <c r="R145">
        <f t="shared" si="39"/>
        <v>1</v>
      </c>
      <c r="S145" t="str">
        <f t="shared" si="40"/>
        <v/>
      </c>
      <c r="T145">
        <f>$E145/3.6</f>
        <v>0</v>
      </c>
      <c r="U145">
        <f>(0.5*960*(T145*T145))</f>
        <v>0</v>
      </c>
      <c r="V145">
        <f>$U145-$U146</f>
        <v>-1.4814814814814816</v>
      </c>
      <c r="X145">
        <f>W145/1000</f>
        <v>0</v>
      </c>
      <c r="Y145">
        <f>$X$43+$X$87</f>
        <v>125.79629629629628</v>
      </c>
      <c r="Z145">
        <f>(0.5*960*(F145*F145))</f>
        <v>0.37037037037037041</v>
      </c>
      <c r="AA145">
        <f>W145*0.0000002777777777</f>
        <v>0</v>
      </c>
      <c r="AB145">
        <f>AA$43+AA$87</f>
        <v>3.4943415628075923E-2</v>
      </c>
      <c r="AC145">
        <f>SUM(V145:V157)</f>
        <v>-32890.37037037038</v>
      </c>
      <c r="AD145">
        <f>(AC145*0.0000002777777777)*-1</f>
        <v>9.1362139892114114E-3</v>
      </c>
      <c r="AE145">
        <f>(($W$18*0.0000002777777777)*-1)+$AD$65+$AD$145</f>
        <v>4.4079629617287328E-2</v>
      </c>
      <c r="AG145">
        <f>(T145/1000)*(960*9.81*0.01+0.5*1.205*0.38*1.711274*(T145*T145)+960*4/3*3.14*AJ145)</f>
        <v>0</v>
      </c>
      <c r="AH145">
        <f>AH144+AG145</f>
        <v>15.841192673067539</v>
      </c>
      <c r="AJ145">
        <f>T146-T145</f>
        <v>5.5555555555555559E-2</v>
      </c>
      <c r="AK145" s="53">
        <f t="shared" si="35"/>
        <v>0</v>
      </c>
      <c r="AL145" s="39">
        <f>0.5*1116.99*(T145*T145)</f>
        <v>0</v>
      </c>
      <c r="AM145" s="39">
        <f t="shared" si="34"/>
        <v>-1.7237500000000001</v>
      </c>
      <c r="AN145" s="39">
        <f>SUM($AM$145:$AM$157)+$AN$144</f>
        <v>-184636.895625</v>
      </c>
      <c r="AO145" s="39">
        <f t="shared" si="42"/>
        <v>5.1288026548139354E-2</v>
      </c>
      <c r="AP145" s="39">
        <f>SUM($AM$87:$AM$144)+$AP$86</f>
        <v>146367.921875</v>
      </c>
      <c r="AQ145" s="39">
        <f t="shared" si="43"/>
        <v>4.065775606500472E-2</v>
      </c>
      <c r="AR145" s="39">
        <f t="shared" si="37"/>
        <v>-1.72375E-3</v>
      </c>
      <c r="AS145" s="39"/>
      <c r="AT145" s="51">
        <f>T145*$AS$8*0.38*0.01</f>
        <v>0</v>
      </c>
      <c r="AU145" s="51">
        <f t="shared" si="36"/>
        <v>0</v>
      </c>
      <c r="AV145" s="51">
        <f t="shared" si="44"/>
        <v>0</v>
      </c>
      <c r="AW145" s="39">
        <f>AB145*0.7</f>
        <v>2.4460390939653145E-2</v>
      </c>
      <c r="AX145" s="40"/>
      <c r="AY145" s="40">
        <f t="shared" si="41"/>
        <v>0</v>
      </c>
      <c r="AZ145" s="40"/>
      <c r="BA145" s="40"/>
      <c r="BB145" s="40"/>
      <c r="BC145" s="39"/>
      <c r="BD145" s="39">
        <f>T145*2.23694</f>
        <v>0</v>
      </c>
      <c r="BE145" s="39">
        <f>AO145-$BC$8</f>
        <v>5.0161627549520874E-2</v>
      </c>
      <c r="BF145" s="39">
        <f>AQ145-$BC$8</f>
        <v>3.953135706638624E-2</v>
      </c>
      <c r="BG145" s="52">
        <f t="shared" si="45"/>
        <v>3.5578221359747614E-2</v>
      </c>
      <c r="BH145" s="52">
        <f t="shared" si="46"/>
        <v>3.5578221359747614E-2</v>
      </c>
      <c r="BI145" s="52">
        <f t="shared" si="47"/>
        <v>128081.59689509141</v>
      </c>
      <c r="BJ145" s="52">
        <f t="shared" si="48"/>
        <v>128.08159689509142</v>
      </c>
      <c r="BK145">
        <f t="shared" si="49"/>
        <v>-1.5513750000000002E-3</v>
      </c>
    </row>
    <row r="146" spans="2:102" x14ac:dyDescent="0.25">
      <c r="B146" s="29" t="s">
        <v>47</v>
      </c>
      <c r="C146" s="29">
        <v>138</v>
      </c>
      <c r="D146" s="29">
        <v>138</v>
      </c>
      <c r="E146" s="28">
        <v>0.2</v>
      </c>
      <c r="F146" s="15">
        <f t="shared" si="50"/>
        <v>0.2638888888888889</v>
      </c>
      <c r="G146" s="15">
        <f t="shared" si="51"/>
        <v>0.95</v>
      </c>
      <c r="R146">
        <f t="shared" si="39"/>
        <v>1</v>
      </c>
      <c r="S146" t="str">
        <f t="shared" si="40"/>
        <v/>
      </c>
      <c r="T146">
        <f>$E146/3.6</f>
        <v>5.5555555555555559E-2</v>
      </c>
      <c r="U146">
        <f>(0.5*960*(T146*T146))</f>
        <v>1.4814814814814816</v>
      </c>
      <c r="V146">
        <f>$U146-$U147</f>
        <v>-132.22222222222223</v>
      </c>
      <c r="X146">
        <f>W146/1000</f>
        <v>0</v>
      </c>
      <c r="Y146">
        <f>$X$43+$X$87</f>
        <v>125.79629629629628</v>
      </c>
      <c r="Z146">
        <f>(0.5*960*(F146*F146))</f>
        <v>33.425925925925931</v>
      </c>
      <c r="AA146">
        <f>W146*0.0000002777777777</f>
        <v>0</v>
      </c>
      <c r="AB146">
        <f>AA$43+AA$87</f>
        <v>3.4943415628075923E-2</v>
      </c>
      <c r="AD146">
        <f>(AC146*0.0000002777777777)*-1</f>
        <v>0</v>
      </c>
      <c r="AE146">
        <f>(($W$18*0.0000002777777777)*-1)+$AD$65+$AD$145</f>
        <v>4.4079629617287328E-2</v>
      </c>
      <c r="AG146">
        <f>(T146/1000)*(960*9.81*0.01+0.5*1.205*0.38*1.711274*(T146*T146)+960*4/3*3.14*AJ146)</f>
        <v>0.11067404248905734</v>
      </c>
      <c r="AH146">
        <f>AH145+AG146</f>
        <v>15.951866715556596</v>
      </c>
      <c r="AJ146">
        <f>T147-T146</f>
        <v>0.47222222222222221</v>
      </c>
      <c r="AK146" s="53">
        <f t="shared" si="35"/>
        <v>5.5555555555555559E-2</v>
      </c>
      <c r="AL146" s="39">
        <f>0.5*1116.99*(T146*T146)</f>
        <v>1.7237500000000001</v>
      </c>
      <c r="AM146" s="39">
        <f t="shared" si="34"/>
        <v>-153.84468750000002</v>
      </c>
      <c r="AN146" s="39">
        <f>SUM($AM$145:$AM$157)+$AN$144</f>
        <v>-184636.895625</v>
      </c>
      <c r="AO146" s="39">
        <f t="shared" si="42"/>
        <v>5.1288026548139354E-2</v>
      </c>
      <c r="AP146" s="39">
        <f>SUM($AM$87:$AM$144)+$AP$86</f>
        <v>146367.921875</v>
      </c>
      <c r="AQ146" s="39">
        <f t="shared" si="43"/>
        <v>4.065775606500472E-2</v>
      </c>
      <c r="AR146" s="39">
        <f t="shared" si="37"/>
        <v>-0.15384468750000002</v>
      </c>
      <c r="AS146" s="39"/>
      <c r="AT146" s="51">
        <f>T146*$AS$8*0.38*0.01</f>
        <v>2.1950321900000005</v>
      </c>
      <c r="AU146" s="51">
        <f t="shared" si="36"/>
        <v>2.1950321900000005E-3</v>
      </c>
      <c r="AV146" s="51">
        <f t="shared" si="44"/>
        <v>6.0973165167382011E-7</v>
      </c>
      <c r="AW146" s="39">
        <f>AB146*0.7</f>
        <v>2.4460390939653145E-2</v>
      </c>
      <c r="AX146" s="40"/>
      <c r="AY146" s="40">
        <f t="shared" si="41"/>
        <v>0</v>
      </c>
      <c r="AZ146" s="40"/>
      <c r="BA146" s="40"/>
      <c r="BB146" s="40"/>
      <c r="BC146" s="39"/>
      <c r="BD146" s="39">
        <f>T146*2.23694</f>
        <v>0.12427444444444447</v>
      </c>
      <c r="BE146" s="39">
        <f>AO146-$BC$8</f>
        <v>5.0161627549520874E-2</v>
      </c>
      <c r="BF146" s="39">
        <f>AQ146-$BC$8</f>
        <v>3.953135706638624E-2</v>
      </c>
      <c r="BG146" s="52">
        <f t="shared" si="45"/>
        <v>3.5578221359747614E-2</v>
      </c>
      <c r="BH146" s="52">
        <f t="shared" si="46"/>
        <v>3.5578221359747614E-2</v>
      </c>
      <c r="BI146" s="52">
        <f t="shared" si="47"/>
        <v>128081.59689509141</v>
      </c>
      <c r="BJ146" s="52">
        <f t="shared" si="48"/>
        <v>128.08159689509142</v>
      </c>
      <c r="BK146">
        <f t="shared" si="49"/>
        <v>-0.13846021875000003</v>
      </c>
    </row>
    <row r="147" spans="2:102" x14ac:dyDescent="0.25">
      <c r="B147" s="29" t="s">
        <v>47</v>
      </c>
      <c r="C147" s="29">
        <v>139</v>
      </c>
      <c r="D147" s="29">
        <v>139</v>
      </c>
      <c r="E147" s="28">
        <v>1.9</v>
      </c>
      <c r="F147" s="15">
        <f t="shared" si="50"/>
        <v>0.81944444444444431</v>
      </c>
      <c r="G147" s="15">
        <f t="shared" si="51"/>
        <v>2.9499999999999997</v>
      </c>
      <c r="R147">
        <f t="shared" si="39"/>
        <v>0</v>
      </c>
      <c r="S147">
        <f t="shared" si="40"/>
        <v>1.9</v>
      </c>
      <c r="T147">
        <f>$E147/3.6</f>
        <v>0.52777777777777779</v>
      </c>
      <c r="U147">
        <f>(0.5*960*(T147*T147))</f>
        <v>133.70370370370372</v>
      </c>
      <c r="V147">
        <f>$U147-$U148</f>
        <v>-1244.4444444444441</v>
      </c>
      <c r="X147">
        <f>W147/1000</f>
        <v>0</v>
      </c>
      <c r="Y147">
        <f>$X$43+$X$87</f>
        <v>125.79629629629628</v>
      </c>
      <c r="Z147">
        <f>(0.5*960*(F147*F147))</f>
        <v>322.31481481481472</v>
      </c>
      <c r="AA147">
        <f>W147*0.0000002777777777</f>
        <v>0</v>
      </c>
      <c r="AB147">
        <f>AA$43+AA$87</f>
        <v>3.4943415628075923E-2</v>
      </c>
      <c r="AD147">
        <f>(AC147*0.0000002777777777)*-1</f>
        <v>0</v>
      </c>
      <c r="AE147">
        <f>(($W$18*0.0000002777777777)*-1)+$AD$65+$AD$145</f>
        <v>4.4079629617287328E-2</v>
      </c>
      <c r="AG147">
        <f>(T147/1000)*(960*9.81*0.01+0.5*1.205*0.38*1.711274*(T147*T147)+960*4/3*3.14*AJ147)</f>
        <v>2.524546783993793</v>
      </c>
      <c r="AH147">
        <f>AH146+AG147</f>
        <v>18.476413499550389</v>
      </c>
      <c r="AJ147">
        <f>T148-T147</f>
        <v>1.1666666666666665</v>
      </c>
      <c r="AK147" s="53">
        <f t="shared" si="35"/>
        <v>0.52777777777777779</v>
      </c>
      <c r="AL147" s="39">
        <f>0.5*1116.99*(T147*T147)</f>
        <v>155.56843750000002</v>
      </c>
      <c r="AM147" s="39">
        <f t="shared" si="34"/>
        <v>-1447.9499999999994</v>
      </c>
      <c r="AN147" s="39">
        <f>SUM($AM$145:$AM$157)+$AN$144</f>
        <v>-184636.895625</v>
      </c>
      <c r="AO147" s="39">
        <f t="shared" si="42"/>
        <v>5.1288026548139354E-2</v>
      </c>
      <c r="AP147" s="39">
        <f>SUM($AM$87:$AM$144)+$AP$86</f>
        <v>146367.921875</v>
      </c>
      <c r="AQ147" s="39">
        <f t="shared" si="43"/>
        <v>4.065775606500472E-2</v>
      </c>
      <c r="AR147" s="39">
        <f t="shared" si="37"/>
        <v>-1.4479499999999994</v>
      </c>
      <c r="AS147" s="39"/>
      <c r="AT147" s="51">
        <f>T147*$AS$8*0.38*0.01</f>
        <v>20.852805805000003</v>
      </c>
      <c r="AU147" s="51">
        <f t="shared" si="36"/>
        <v>2.0852805805000003E-2</v>
      </c>
      <c r="AV147" s="51">
        <f t="shared" si="44"/>
        <v>5.7924506909012902E-6</v>
      </c>
      <c r="AW147" s="39">
        <f>AB147*0.7</f>
        <v>2.4460390939653145E-2</v>
      </c>
      <c r="AX147" s="40"/>
      <c r="AY147" s="40">
        <f t="shared" si="41"/>
        <v>0</v>
      </c>
      <c r="AZ147" s="40"/>
      <c r="BA147" s="40"/>
      <c r="BB147" s="40"/>
      <c r="BC147" s="39"/>
      <c r="BD147" s="39">
        <f>T147*2.23694</f>
        <v>1.1806072222222224</v>
      </c>
      <c r="BE147" s="39">
        <f>AO147-$BC$8</f>
        <v>5.0161627549520874E-2</v>
      </c>
      <c r="BF147" s="39">
        <f>AQ147-$BC$8</f>
        <v>3.953135706638624E-2</v>
      </c>
      <c r="BG147" s="52">
        <f t="shared" si="45"/>
        <v>3.5578221359747614E-2</v>
      </c>
      <c r="BH147" s="52">
        <f t="shared" si="46"/>
        <v>3.5578221359747614E-2</v>
      </c>
      <c r="BI147" s="52">
        <f t="shared" si="47"/>
        <v>128081.59689509141</v>
      </c>
      <c r="BJ147" s="52">
        <f t="shared" si="48"/>
        <v>128.08159689509142</v>
      </c>
      <c r="BK147">
        <f t="shared" si="49"/>
        <v>-1.3031549999999996</v>
      </c>
    </row>
    <row r="148" spans="2:102" x14ac:dyDescent="0.25">
      <c r="B148" s="29" t="s">
        <v>47</v>
      </c>
      <c r="C148" s="29">
        <v>140</v>
      </c>
      <c r="D148" s="29">
        <v>140</v>
      </c>
      <c r="E148" s="28">
        <v>6.1</v>
      </c>
      <c r="F148" s="15">
        <f t="shared" si="50"/>
        <v>1.3611111111111109</v>
      </c>
      <c r="G148" s="15">
        <f t="shared" si="51"/>
        <v>4.8999999999999995</v>
      </c>
      <c r="R148">
        <f t="shared" si="39"/>
        <v>0</v>
      </c>
      <c r="S148">
        <f t="shared" si="40"/>
        <v>6.1</v>
      </c>
      <c r="T148">
        <f>$E148/3.6</f>
        <v>1.6944444444444442</v>
      </c>
      <c r="U148">
        <f>(0.5*960*(T148*T148))</f>
        <v>1378.1481481481478</v>
      </c>
      <c r="V148">
        <f>$U148-$U149</f>
        <v>-3691.8518518518504</v>
      </c>
      <c r="X148">
        <f>W148/1000</f>
        <v>0</v>
      </c>
      <c r="Y148">
        <f>$X$43+$X$87</f>
        <v>125.79629629629628</v>
      </c>
      <c r="Z148">
        <f>(0.5*960*(F148*F148))</f>
        <v>889.25925925925901</v>
      </c>
      <c r="AA148">
        <f>W148*0.0000002777777777</f>
        <v>0</v>
      </c>
      <c r="AB148">
        <f>AA$43+AA$87</f>
        <v>3.4943415628075923E-2</v>
      </c>
      <c r="AD148">
        <f>(AC148*0.0000002777777777)*-1</f>
        <v>0</v>
      </c>
      <c r="AE148">
        <f>(($W$18*0.0000002777777777)*-1)+$AD$65+$AD$145</f>
        <v>4.4079629617287328E-2</v>
      </c>
      <c r="AG148">
        <f>(T148/1000)*(960*9.81*0.01+0.5*1.205*0.38*1.711274*(T148*T148)+960*4/3*3.14*AJ148)</f>
        <v>10.755299368682582</v>
      </c>
      <c r="AH148">
        <f>AH147+AG148</f>
        <v>29.231712868232972</v>
      </c>
      <c r="AJ148">
        <f>T149-T148</f>
        <v>1.5555555555555554</v>
      </c>
      <c r="AK148" s="53">
        <f t="shared" si="35"/>
        <v>1.6944444444444442</v>
      </c>
      <c r="AL148" s="39">
        <f>0.5*1116.99*(T148*T148)</f>
        <v>1603.5184374999994</v>
      </c>
      <c r="AM148" s="39">
        <f t="shared" ref="AM148:AM211" si="52">AL148-AL149</f>
        <v>-4295.5849999999991</v>
      </c>
      <c r="AN148" s="39">
        <f>SUM($AM$145:$AM$157)+$AN$144</f>
        <v>-184636.895625</v>
      </c>
      <c r="AO148" s="39">
        <f t="shared" si="42"/>
        <v>5.1288026548139354E-2</v>
      </c>
      <c r="AP148" s="39">
        <f>SUM($AM$87:$AM$144)+$AP$86</f>
        <v>146367.921875</v>
      </c>
      <c r="AQ148" s="39">
        <f t="shared" si="43"/>
        <v>4.065775606500472E-2</v>
      </c>
      <c r="AR148" s="39">
        <f t="shared" si="37"/>
        <v>-4.2955849999999991</v>
      </c>
      <c r="AS148" s="39"/>
      <c r="AT148" s="51">
        <f>T148*$AS$8*0.38*0.01</f>
        <v>66.948481794999992</v>
      </c>
      <c r="AU148" s="51">
        <f t="shared" si="36"/>
        <v>6.6948481794999987E-2</v>
      </c>
      <c r="AV148" s="51">
        <f t="shared" si="44"/>
        <v>1.8596815376051507E-5</v>
      </c>
      <c r="AW148" s="39">
        <f>AB148*0.7</f>
        <v>2.4460390939653145E-2</v>
      </c>
      <c r="AX148" s="40"/>
      <c r="AY148" s="40">
        <f t="shared" si="41"/>
        <v>0</v>
      </c>
      <c r="AZ148" s="40"/>
      <c r="BA148" s="40"/>
      <c r="BB148" s="40"/>
      <c r="BC148" s="39"/>
      <c r="BD148" s="39">
        <f>T148*2.23694</f>
        <v>3.7903705555555551</v>
      </c>
      <c r="BE148" s="39">
        <f>AO148-$BC$8</f>
        <v>5.0161627549520874E-2</v>
      </c>
      <c r="BF148" s="39">
        <f>AQ148-$BC$8</f>
        <v>3.953135706638624E-2</v>
      </c>
      <c r="BG148" s="52">
        <f t="shared" si="45"/>
        <v>3.5578221359747614E-2</v>
      </c>
      <c r="BH148" s="52">
        <f t="shared" si="46"/>
        <v>3.5578221359747614E-2</v>
      </c>
      <c r="BI148" s="52">
        <f t="shared" si="47"/>
        <v>128081.59689509141</v>
      </c>
      <c r="BJ148" s="52">
        <f t="shared" si="48"/>
        <v>128.08159689509142</v>
      </c>
      <c r="BK148">
        <f t="shared" si="49"/>
        <v>-3.8660264999999994</v>
      </c>
    </row>
    <row r="149" spans="2:102" x14ac:dyDescent="0.25">
      <c r="B149" s="29" t="s">
        <v>47</v>
      </c>
      <c r="C149" s="29">
        <v>141</v>
      </c>
      <c r="D149" s="29">
        <v>141</v>
      </c>
      <c r="E149" s="28">
        <v>11.7</v>
      </c>
      <c r="F149" s="15">
        <f t="shared" si="50"/>
        <v>1.4305555555555554</v>
      </c>
      <c r="G149" s="15">
        <f t="shared" si="51"/>
        <v>5.1499999999999995</v>
      </c>
      <c r="R149">
        <f t="shared" si="39"/>
        <v>0</v>
      </c>
      <c r="S149">
        <f t="shared" si="40"/>
        <v>11.7</v>
      </c>
      <c r="T149">
        <f>$E149/3.6</f>
        <v>3.2499999999999996</v>
      </c>
      <c r="U149">
        <f>(0.5*960*(T149*T149))</f>
        <v>5069.9999999999982</v>
      </c>
      <c r="V149">
        <f>$U149-$U150</f>
        <v>-4891.4814814814836</v>
      </c>
      <c r="X149">
        <f>W149/1000</f>
        <v>0</v>
      </c>
      <c r="Y149">
        <f>$X$43+$X$87</f>
        <v>125.79629629629628</v>
      </c>
      <c r="Z149">
        <f>(0.5*960*(F149*F149))</f>
        <v>982.31481481481444</v>
      </c>
      <c r="AA149">
        <f>W149*0.0000002777777777</f>
        <v>0</v>
      </c>
      <c r="AB149">
        <f>AA$43+AA$87</f>
        <v>3.4943415628075923E-2</v>
      </c>
      <c r="AD149">
        <f>(AC149*0.0000002777777777)*-1</f>
        <v>0</v>
      </c>
      <c r="AE149">
        <f>(($W$18*0.0000002777777777)*-1)+$AD$65+$AD$145</f>
        <v>4.4079629617287328E-2</v>
      </c>
      <c r="AG149">
        <f>(T149/1000)*(960*9.81*0.01+0.5*1.205*0.38*1.711274*(T149*T149)+960*4/3*3.14*AJ149)</f>
        <v>17.373210517209408</v>
      </c>
      <c r="AH149">
        <f>AH148+AG149</f>
        <v>46.604923385442376</v>
      </c>
      <c r="AJ149">
        <f>T150-T149</f>
        <v>1.3055555555555558</v>
      </c>
      <c r="AK149" s="53">
        <f t="shared" ref="AK149:AK212" si="53">$E149/3.6</f>
        <v>3.2499999999999996</v>
      </c>
      <c r="AL149" s="39">
        <f>0.5*1116.99*(T149*T149)</f>
        <v>5899.1034374999981</v>
      </c>
      <c r="AM149" s="39">
        <f t="shared" si="52"/>
        <v>-5691.3915625000009</v>
      </c>
      <c r="AN149" s="39">
        <f>SUM($AM$145:$AM$157)+$AN$144</f>
        <v>-184636.895625</v>
      </c>
      <c r="AO149" s="39">
        <f t="shared" si="42"/>
        <v>5.1288026548139354E-2</v>
      </c>
      <c r="AP149" s="39">
        <f>SUM($AM$87:$AM$144)+$AP$86</f>
        <v>146367.921875</v>
      </c>
      <c r="AQ149" s="39">
        <f t="shared" si="43"/>
        <v>4.065775606500472E-2</v>
      </c>
      <c r="AR149" s="39">
        <f t="shared" si="37"/>
        <v>-5.6913915625000007</v>
      </c>
      <c r="AS149" s="39"/>
      <c r="AT149" s="51">
        <f>T149*$AS$8*0.38*0.01</f>
        <v>128.40938311500003</v>
      </c>
      <c r="AU149" s="51">
        <f t="shared" si="36"/>
        <v>0.12840938311500003</v>
      </c>
      <c r="AV149" s="51">
        <f t="shared" si="44"/>
        <v>3.5669301622918475E-5</v>
      </c>
      <c r="AW149" s="39">
        <f>AB149*0.7</f>
        <v>2.4460390939653145E-2</v>
      </c>
      <c r="AX149" s="40"/>
      <c r="AY149" s="40">
        <f t="shared" si="41"/>
        <v>0</v>
      </c>
      <c r="AZ149" s="40"/>
      <c r="BA149" s="40"/>
      <c r="BB149" s="40"/>
      <c r="BC149" s="39"/>
      <c r="BD149" s="39">
        <f>T149*2.23694</f>
        <v>7.2700549999999993</v>
      </c>
      <c r="BE149" s="39">
        <f>AO149-$BC$8</f>
        <v>5.0161627549520874E-2</v>
      </c>
      <c r="BF149" s="39">
        <f>AQ149-$BC$8</f>
        <v>3.953135706638624E-2</v>
      </c>
      <c r="BG149" s="52">
        <f t="shared" si="45"/>
        <v>3.5578221359747614E-2</v>
      </c>
      <c r="BH149" s="52">
        <f t="shared" si="46"/>
        <v>3.5578221359747614E-2</v>
      </c>
      <c r="BI149" s="52">
        <f t="shared" si="47"/>
        <v>128081.59689509141</v>
      </c>
      <c r="BJ149" s="52">
        <f t="shared" si="48"/>
        <v>128.08159689509142</v>
      </c>
      <c r="BK149">
        <f t="shared" si="49"/>
        <v>-5.1222524062500003</v>
      </c>
    </row>
    <row r="150" spans="2:102" ht="72" x14ac:dyDescent="0.25">
      <c r="B150" s="29" t="s">
        <v>47</v>
      </c>
      <c r="C150" s="29">
        <v>142</v>
      </c>
      <c r="D150" s="29">
        <v>142</v>
      </c>
      <c r="E150" s="28">
        <v>16.399999999999999</v>
      </c>
      <c r="F150" s="15">
        <f t="shared" si="50"/>
        <v>0.99999999999999989</v>
      </c>
      <c r="G150" s="15">
        <f t="shared" si="51"/>
        <v>3.5999999999999996</v>
      </c>
      <c r="R150">
        <f t="shared" si="39"/>
        <v>0</v>
      </c>
      <c r="S150">
        <f t="shared" si="40"/>
        <v>16.399999999999999</v>
      </c>
      <c r="T150">
        <f>$E150/3.6</f>
        <v>4.5555555555555554</v>
      </c>
      <c r="U150">
        <f>(0.5*960*(T150*T150))</f>
        <v>9961.4814814814818</v>
      </c>
      <c r="V150">
        <f>$U150-$U151</f>
        <v>-3268.5185185185128</v>
      </c>
      <c r="X150">
        <f>W150/1000</f>
        <v>0</v>
      </c>
      <c r="Y150">
        <f>$X$43+$X$87</f>
        <v>125.79629629629628</v>
      </c>
      <c r="Z150">
        <f>(0.5*960*(F150*F150))</f>
        <v>479.99999999999989</v>
      </c>
      <c r="AA150">
        <f>W150*0.0000002777777777</f>
        <v>0</v>
      </c>
      <c r="AB150">
        <f>AA$43+AA$87</f>
        <v>3.4943415628075923E-2</v>
      </c>
      <c r="AD150">
        <f>(AC150*0.0000002777777777)*-1</f>
        <v>0</v>
      </c>
      <c r="AE150">
        <f>(($W$18*0.0000002777777777)*-1)+$AD$65+$AD$145</f>
        <v>4.4079629617287328E-2</v>
      </c>
      <c r="AG150">
        <f>(T150/1000)*(960*9.81*0.01+0.5*1.205*0.38*1.711274*(T150*T150)+960*4/3*3.14*AJ150)</f>
        <v>13.181126859643745</v>
      </c>
      <c r="AH150">
        <f>AH149+AG150</f>
        <v>59.786050245086123</v>
      </c>
      <c r="AJ150">
        <f>T151-T150</f>
        <v>0.69444444444444375</v>
      </c>
      <c r="AK150" s="53">
        <f t="shared" si="53"/>
        <v>4.5555555555555554</v>
      </c>
      <c r="AL150" s="39">
        <f>0.5*1116.99*(T150*T150)</f>
        <v>11590.494999999999</v>
      </c>
      <c r="AM150" s="39">
        <f t="shared" si="52"/>
        <v>-3803.0234374999945</v>
      </c>
      <c r="AN150" s="39">
        <f>SUM($AM$145:$AM$157)+$AN$144</f>
        <v>-184636.895625</v>
      </c>
      <c r="AO150" s="39">
        <f t="shared" si="42"/>
        <v>5.1288026548139354E-2</v>
      </c>
      <c r="AP150" s="39">
        <f>SUM($AM$87:$AM$144)+$AP$86</f>
        <v>146367.921875</v>
      </c>
      <c r="AQ150" s="39">
        <f t="shared" si="43"/>
        <v>4.065775606500472E-2</v>
      </c>
      <c r="AR150" s="39">
        <f t="shared" si="37"/>
        <v>-3.8030234374999945</v>
      </c>
      <c r="AS150" s="39"/>
      <c r="AT150" s="51">
        <f>T150*$AS$8*0.38*0.01</f>
        <v>179.99263958</v>
      </c>
      <c r="AU150" s="51">
        <f t="shared" si="36"/>
        <v>0.17999263958</v>
      </c>
      <c r="AV150" s="51">
        <f t="shared" si="44"/>
        <v>4.9997995437253238E-5</v>
      </c>
      <c r="AW150" s="39">
        <f>AB150*0.7</f>
        <v>2.4460390939653145E-2</v>
      </c>
      <c r="AX150" s="40"/>
      <c r="AY150" s="40">
        <f t="shared" si="41"/>
        <v>0</v>
      </c>
      <c r="AZ150" s="40"/>
      <c r="BA150" s="40"/>
      <c r="BB150" s="40"/>
      <c r="BC150" s="39"/>
      <c r="BD150" s="39">
        <f>T150*2.23694</f>
        <v>10.190504444444445</v>
      </c>
      <c r="BE150" s="39">
        <f>AO150-$BC$8</f>
        <v>5.0161627549520874E-2</v>
      </c>
      <c r="BF150" s="39">
        <f>AQ150-$BC$8</f>
        <v>3.953135706638624E-2</v>
      </c>
      <c r="BG150" s="52">
        <f t="shared" si="45"/>
        <v>3.5578221359747614E-2</v>
      </c>
      <c r="BH150" s="52">
        <f t="shared" si="46"/>
        <v>3.5578221359747614E-2</v>
      </c>
      <c r="BI150" s="52">
        <f t="shared" si="47"/>
        <v>128081.59689509141</v>
      </c>
      <c r="BJ150" s="52">
        <f t="shared" si="48"/>
        <v>128.08159689509142</v>
      </c>
      <c r="BK150">
        <f t="shared" si="49"/>
        <v>-3.4227210937499954</v>
      </c>
      <c r="CS150" s="37" t="s">
        <v>72</v>
      </c>
      <c r="CT150" s="35" t="s">
        <v>69</v>
      </c>
      <c r="CU150" s="36" t="s">
        <v>71</v>
      </c>
      <c r="CV150" s="36" t="s">
        <v>74</v>
      </c>
      <c r="CW150" t="s">
        <v>70</v>
      </c>
      <c r="CX150" t="s">
        <v>73</v>
      </c>
    </row>
    <row r="151" spans="2:102" x14ac:dyDescent="0.25">
      <c r="B151" s="29" t="s">
        <v>47</v>
      </c>
      <c r="C151" s="29">
        <v>143</v>
      </c>
      <c r="D151" s="29">
        <v>143</v>
      </c>
      <c r="E151" s="28">
        <v>18.899999999999999</v>
      </c>
      <c r="F151" s="15">
        <f t="shared" si="50"/>
        <v>0.4861111111111111</v>
      </c>
      <c r="G151" s="15">
        <f t="shared" si="51"/>
        <v>1.75</v>
      </c>
      <c r="R151">
        <f t="shared" si="39"/>
        <v>0</v>
      </c>
      <c r="S151">
        <f t="shared" si="40"/>
        <v>18.899999999999999</v>
      </c>
      <c r="T151">
        <f>$E151/3.6</f>
        <v>5.2499999999999991</v>
      </c>
      <c r="U151">
        <f>(0.5*960*(T151*T151))</f>
        <v>13229.999999999995</v>
      </c>
      <c r="V151">
        <f>$U151-$U152</f>
        <v>-1437.037037037042</v>
      </c>
      <c r="X151">
        <f>W151/1000</f>
        <v>0</v>
      </c>
      <c r="Y151">
        <f>$X$43+$X$87</f>
        <v>125.79629629629628</v>
      </c>
      <c r="Z151">
        <f>(0.5*960*(F151*F151))</f>
        <v>113.42592592592592</v>
      </c>
      <c r="AA151">
        <f>W151*0.0000002777777777</f>
        <v>0</v>
      </c>
      <c r="AB151">
        <f>AA$43+AA$87</f>
        <v>3.4943415628075923E-2</v>
      </c>
      <c r="AD151">
        <f>(AC151*0.0000002777777777)*-1</f>
        <v>0</v>
      </c>
      <c r="AE151">
        <f>(($W$18*0.0000002777777777)*-1)+$AD$65+$AD$145</f>
        <v>4.4079629617287328E-2</v>
      </c>
      <c r="AG151">
        <f>(T151/1000)*(960*9.81*0.01+0.5*1.205*0.38*1.711274*(T151*T151)+960*4/3*3.14*AJ151)</f>
        <v>6.4124514652752298</v>
      </c>
      <c r="AH151">
        <f>AH150+AG151</f>
        <v>66.198501710361356</v>
      </c>
      <c r="AJ151">
        <f>T152-T151</f>
        <v>0.27777777777777857</v>
      </c>
      <c r="AK151" s="53">
        <f t="shared" si="53"/>
        <v>5.2499999999999991</v>
      </c>
      <c r="AL151" s="39">
        <f>0.5*1116.99*(T151*T151)</f>
        <v>15393.518437499994</v>
      </c>
      <c r="AM151" s="39">
        <f t="shared" si="52"/>
        <v>-1672.0375000000076</v>
      </c>
      <c r="AN151" s="39">
        <f>SUM($AM$145:$AM$157)+$AN$144</f>
        <v>-184636.895625</v>
      </c>
      <c r="AO151" s="39">
        <f t="shared" si="42"/>
        <v>5.1288026548139354E-2</v>
      </c>
      <c r="AP151" s="39">
        <f>SUM($AM$87:$AM$144)+$AP$86</f>
        <v>146367.921875</v>
      </c>
      <c r="AQ151" s="39">
        <f t="shared" si="43"/>
        <v>4.065775606500472E-2</v>
      </c>
      <c r="AR151" s="39">
        <f t="shared" si="37"/>
        <v>-1.6720375000000076</v>
      </c>
      <c r="AS151" s="39"/>
      <c r="AT151" s="51">
        <f>T151*$AS$8*0.38*0.01</f>
        <v>207.43054195499997</v>
      </c>
      <c r="AU151" s="51">
        <f t="shared" si="36"/>
        <v>0.20743054195499996</v>
      </c>
      <c r="AV151" s="51">
        <f t="shared" si="44"/>
        <v>5.7619641083175978E-5</v>
      </c>
      <c r="AW151" s="39">
        <f>AB151*0.7</f>
        <v>2.4460390939653145E-2</v>
      </c>
      <c r="AX151" s="40"/>
      <c r="AY151" s="40">
        <f t="shared" si="41"/>
        <v>0</v>
      </c>
      <c r="AZ151" s="40"/>
      <c r="BA151" s="40"/>
      <c r="BB151" s="40"/>
      <c r="BC151" s="39"/>
      <c r="BD151" s="39">
        <f>T151*2.23694</f>
        <v>11.743934999999999</v>
      </c>
      <c r="BE151" s="39">
        <f>AO151-$BC$8</f>
        <v>5.0161627549520874E-2</v>
      </c>
      <c r="BF151" s="39">
        <f>AQ151-$BC$8</f>
        <v>3.953135706638624E-2</v>
      </c>
      <c r="BG151" s="52">
        <f t="shared" si="45"/>
        <v>3.5578221359747614E-2</v>
      </c>
      <c r="BH151" s="52">
        <f t="shared" si="46"/>
        <v>3.5578221359747614E-2</v>
      </c>
      <c r="BI151" s="52">
        <f t="shared" si="47"/>
        <v>128081.59689509141</v>
      </c>
      <c r="BJ151" s="52">
        <f t="shared" si="48"/>
        <v>128.08159689509142</v>
      </c>
      <c r="BK151">
        <f t="shared" si="49"/>
        <v>-1.5048337500000069</v>
      </c>
      <c r="CS151">
        <v>1</v>
      </c>
      <c r="CT151">
        <f>0.081651543-0.050972531</f>
        <v>3.0679011999999992E-2</v>
      </c>
      <c r="CU151">
        <f>0.131282407-0.091347119</f>
        <v>3.9935287999999985E-2</v>
      </c>
      <c r="CV151">
        <v>30.679012</v>
      </c>
      <c r="CW151">
        <f>Table1342[[#This Row],[Possible KERS
 power input ]]/3600000</f>
        <v>1.1093135555555552E-8</v>
      </c>
      <c r="CX151">
        <f>Table1342[[#This Row],[Possible KERS
 power input ]]*(60*60)</f>
        <v>143.76703679999994</v>
      </c>
    </row>
    <row r="152" spans="2:102" x14ac:dyDescent="0.25">
      <c r="B152" s="29" t="s">
        <v>47</v>
      </c>
      <c r="C152" s="29">
        <v>144</v>
      </c>
      <c r="D152" s="29">
        <v>144</v>
      </c>
      <c r="E152" s="28">
        <v>19.899999999999999</v>
      </c>
      <c r="F152" s="15">
        <f t="shared" si="50"/>
        <v>0.26388888888888917</v>
      </c>
      <c r="G152" s="15">
        <f t="shared" si="51"/>
        <v>0.95000000000000107</v>
      </c>
      <c r="R152">
        <f t="shared" si="39"/>
        <v>0</v>
      </c>
      <c r="S152">
        <f t="shared" si="40"/>
        <v>19.899999999999999</v>
      </c>
      <c r="T152">
        <f>$E152/3.6</f>
        <v>5.5277777777777777</v>
      </c>
      <c r="U152">
        <f>(0.5*960*(T152*T152))</f>
        <v>14667.037037037036</v>
      </c>
      <c r="V152">
        <f>$U152-$U153</f>
        <v>-1356.6666666666661</v>
      </c>
      <c r="X152">
        <f>W152/1000</f>
        <v>0</v>
      </c>
      <c r="Y152">
        <f>$X$43+$X$87</f>
        <v>125.79629629629628</v>
      </c>
      <c r="Z152">
        <f>(0.5*960*(F152*F152))</f>
        <v>33.425925925926002</v>
      </c>
      <c r="AA152">
        <f>W152*0.0000002777777777</f>
        <v>0</v>
      </c>
      <c r="AB152">
        <f>AA$43+AA$87</f>
        <v>3.4943415628075923E-2</v>
      </c>
      <c r="AD152">
        <f>(AC152*0.0000002777777777)*-1</f>
        <v>0</v>
      </c>
      <c r="AE152">
        <f>(($W$18*0.0000002777777777)*-1)+$AD$65+$AD$145</f>
        <v>4.4079629617287328E-2</v>
      </c>
      <c r="AG152">
        <f>(T152/1000)*(960*9.81*0.01+0.5*1.205*0.38*1.711274*(T152*T152)+960*4/3*3.14*AJ152)</f>
        <v>6.1410728503608798</v>
      </c>
      <c r="AH152">
        <f>AH151+AG152</f>
        <v>72.339574560722241</v>
      </c>
      <c r="AJ152">
        <f>T153-T152</f>
        <v>0.25</v>
      </c>
      <c r="AK152" s="53">
        <f t="shared" si="53"/>
        <v>5.5277777777777777</v>
      </c>
      <c r="AL152" s="39">
        <f>0.5*1116.99*(T152*T152)</f>
        <v>17065.555937500001</v>
      </c>
      <c r="AM152" s="39">
        <f t="shared" si="52"/>
        <v>-1578.5240624999969</v>
      </c>
      <c r="AN152" s="39">
        <f>SUM($AM$145:$AM$157)+$AN$144</f>
        <v>-184636.895625</v>
      </c>
      <c r="AO152" s="39">
        <f t="shared" si="42"/>
        <v>5.1288026548139354E-2</v>
      </c>
      <c r="AP152" s="39">
        <f>SUM($AM$87:$AM$144)+$AP$86</f>
        <v>146367.921875</v>
      </c>
      <c r="AQ152" s="39">
        <f t="shared" si="43"/>
        <v>4.065775606500472E-2</v>
      </c>
      <c r="AR152" s="39">
        <f t="shared" si="37"/>
        <v>-1.578524062499997</v>
      </c>
      <c r="AS152" s="39"/>
      <c r="AT152" s="51">
        <f>T152*$AS$8*0.38*0.01</f>
        <v>218.40570290500003</v>
      </c>
      <c r="AU152" s="51">
        <f t="shared" ref="AU152:AU215" si="54">AT152/1000</f>
        <v>0.21840570290500003</v>
      </c>
      <c r="AV152" s="51">
        <f t="shared" si="44"/>
        <v>6.0668299341545098E-5</v>
      </c>
      <c r="AW152" s="39">
        <f>AB152*0.7</f>
        <v>2.4460390939653145E-2</v>
      </c>
      <c r="AX152" s="40"/>
      <c r="AY152" s="40">
        <f t="shared" si="41"/>
        <v>0</v>
      </c>
      <c r="AZ152" s="40"/>
      <c r="BA152" s="40"/>
      <c r="BB152" s="40"/>
      <c r="BC152" s="39"/>
      <c r="BD152" s="39">
        <f>T152*2.23694</f>
        <v>12.365307222222222</v>
      </c>
      <c r="BE152" s="39">
        <f>AO152-$BC$8</f>
        <v>5.0161627549520874E-2</v>
      </c>
      <c r="BF152" s="39">
        <f>AQ152-$BC$8</f>
        <v>3.953135706638624E-2</v>
      </c>
      <c r="BG152" s="52">
        <f t="shared" si="45"/>
        <v>3.5578221359747614E-2</v>
      </c>
      <c r="BH152" s="52">
        <f t="shared" si="46"/>
        <v>3.5578221359747614E-2</v>
      </c>
      <c r="BI152" s="52">
        <f t="shared" si="47"/>
        <v>128081.59689509141</v>
      </c>
      <c r="BJ152" s="52">
        <f t="shared" si="48"/>
        <v>128.08159689509142</v>
      </c>
      <c r="BK152">
        <f t="shared" si="49"/>
        <v>-1.4206716562499973</v>
      </c>
      <c r="CS152">
        <v>2</v>
      </c>
      <c r="CT152">
        <f>0.1994788807-0.167651543</f>
        <v>3.1827337700000013E-2</v>
      </c>
      <c r="CU152">
        <f>0.258004321-0.233970988</f>
        <v>2.403333299999999E-2</v>
      </c>
      <c r="CV152">
        <v>31.827338000000001</v>
      </c>
      <c r="CW152">
        <f>Table1342[[#This Row],[Possible KERS
 power input ]]/3600000</f>
        <v>6.6759258333333306E-9</v>
      </c>
      <c r="CX152">
        <f>Table1342[[#This Row],[Possible KERS
 power input ]]*(60*60)</f>
        <v>86.519998799999968</v>
      </c>
    </row>
    <row r="153" spans="2:102" x14ac:dyDescent="0.25">
      <c r="B153" s="29" t="s">
        <v>47</v>
      </c>
      <c r="C153" s="29">
        <v>145</v>
      </c>
      <c r="D153" s="29">
        <v>145</v>
      </c>
      <c r="E153" s="28">
        <v>20.8</v>
      </c>
      <c r="F153" s="15">
        <f t="shared" si="50"/>
        <v>0.40277777777777807</v>
      </c>
      <c r="G153" s="15">
        <f t="shared" si="51"/>
        <v>1.4500000000000011</v>
      </c>
      <c r="R153">
        <f t="shared" si="39"/>
        <v>0</v>
      </c>
      <c r="S153">
        <f t="shared" si="40"/>
        <v>20.8</v>
      </c>
      <c r="T153">
        <f>$E153/3.6</f>
        <v>5.7777777777777777</v>
      </c>
      <c r="U153">
        <f>(0.5*960*(T153*T153))</f>
        <v>16023.703703703703</v>
      </c>
      <c r="V153">
        <f>$U153-$U154</f>
        <v>-3229.6296296296296</v>
      </c>
      <c r="X153">
        <f>W153/1000</f>
        <v>0</v>
      </c>
      <c r="Y153">
        <f>$X$43+$X$87</f>
        <v>125.79629629629628</v>
      </c>
      <c r="Z153">
        <f>(0.5*960*(F153*F153))</f>
        <v>77.87037037037048</v>
      </c>
      <c r="AA153">
        <f>W153*0.0000002777777777</f>
        <v>0</v>
      </c>
      <c r="AB153">
        <f>AA$43+AA$87</f>
        <v>3.4943415628075923E-2</v>
      </c>
      <c r="AD153">
        <f>(AC153*0.0000002777777777)*-1</f>
        <v>0</v>
      </c>
      <c r="AE153">
        <f>(($W$18*0.0000002777777777)*-1)+$AD$65+$AD$145</f>
        <v>4.4079629617287328E-2</v>
      </c>
      <c r="AG153">
        <f>(T153/1000)*(960*9.81*0.01+0.5*1.205*0.38*1.711274*(T153*T153)+960*4/3*3.14*AJ153)</f>
        <v>13.520832633197305</v>
      </c>
      <c r="AH153">
        <f>AH152+AG153</f>
        <v>85.860407193919542</v>
      </c>
      <c r="AJ153">
        <f>T154-T153</f>
        <v>0.55555555555555536</v>
      </c>
      <c r="AK153" s="53">
        <f t="shared" si="53"/>
        <v>5.7777777777777777</v>
      </c>
      <c r="AL153" s="39">
        <f>0.5*1116.99*(T153*T153)</f>
        <v>18644.079999999998</v>
      </c>
      <c r="AM153" s="39">
        <f t="shared" si="52"/>
        <v>-3757.7750000000015</v>
      </c>
      <c r="AN153" s="39">
        <f>SUM($AM$145:$AM$157)+$AN$144</f>
        <v>-184636.895625</v>
      </c>
      <c r="AO153" s="39">
        <f t="shared" si="42"/>
        <v>5.1288026548139354E-2</v>
      </c>
      <c r="AP153" s="39">
        <f>SUM($AM$87:$AM$144)+$AP$86</f>
        <v>146367.921875</v>
      </c>
      <c r="AQ153" s="39">
        <f t="shared" si="43"/>
        <v>4.065775606500472E-2</v>
      </c>
      <c r="AR153" s="39">
        <f t="shared" si="37"/>
        <v>-3.7577750000000014</v>
      </c>
      <c r="AS153" s="39"/>
      <c r="AT153" s="51">
        <f>T153*$AS$8*0.38*0.01</f>
        <v>228.28334776000003</v>
      </c>
      <c r="AU153" s="51">
        <f t="shared" si="54"/>
        <v>0.22828334776000003</v>
      </c>
      <c r="AV153" s="51">
        <f t="shared" si="44"/>
        <v>6.3412091774077279E-5</v>
      </c>
      <c r="AW153" s="39">
        <f>AB153*0.7</f>
        <v>2.4460390939653145E-2</v>
      </c>
      <c r="AX153" s="40"/>
      <c r="AY153" s="40">
        <f t="shared" si="41"/>
        <v>0</v>
      </c>
      <c r="AZ153" s="40"/>
      <c r="BA153" s="40"/>
      <c r="BB153" s="40"/>
      <c r="BC153" s="39"/>
      <c r="BD153" s="39">
        <f>T153*2.23694</f>
        <v>12.924542222222223</v>
      </c>
      <c r="BE153" s="39">
        <f>AO153-$BC$8</f>
        <v>5.0161627549520874E-2</v>
      </c>
      <c r="BF153" s="39">
        <f>AQ153-$BC$8</f>
        <v>3.953135706638624E-2</v>
      </c>
      <c r="BG153" s="52">
        <f t="shared" si="45"/>
        <v>3.5578221359747614E-2</v>
      </c>
      <c r="BH153" s="52">
        <f t="shared" si="46"/>
        <v>3.5578221359747614E-2</v>
      </c>
      <c r="BI153" s="52">
        <f t="shared" si="47"/>
        <v>128081.59689509141</v>
      </c>
      <c r="BJ153" s="52">
        <f t="shared" si="48"/>
        <v>128.08159689509142</v>
      </c>
      <c r="BK153">
        <f t="shared" si="49"/>
        <v>-3.3819975000000011</v>
      </c>
      <c r="CS153">
        <v>3</v>
      </c>
      <c r="CT153">
        <f>0.303170885-0.249978395</f>
        <v>5.3192490000000009E-2</v>
      </c>
      <c r="CU153">
        <f>0.37106538-0.31268858</f>
        <v>5.8376800000000006E-2</v>
      </c>
      <c r="CV153">
        <v>53.192489999999999</v>
      </c>
      <c r="CW153">
        <f>Table1342[[#This Row],[Possible KERS
 power input ]]/3600000</f>
        <v>1.6215777777777779E-8</v>
      </c>
      <c r="CX153">
        <f>Table1342[[#This Row],[Possible KERS
 power input ]]*(60*60)</f>
        <v>210.15648000000002</v>
      </c>
    </row>
    <row r="154" spans="2:102" x14ac:dyDescent="0.25">
      <c r="B154" s="29" t="s">
        <v>47</v>
      </c>
      <c r="C154" s="29">
        <v>146</v>
      </c>
      <c r="D154" s="29">
        <v>146</v>
      </c>
      <c r="E154" s="28">
        <v>22.8</v>
      </c>
      <c r="F154" s="15">
        <f t="shared" si="50"/>
        <v>0.63888888888888862</v>
      </c>
      <c r="G154" s="15">
        <f t="shared" si="51"/>
        <v>2.2999999999999989</v>
      </c>
      <c r="R154">
        <f t="shared" si="39"/>
        <v>0</v>
      </c>
      <c r="S154">
        <f t="shared" si="40"/>
        <v>22.8</v>
      </c>
      <c r="T154">
        <f>$E154/3.6</f>
        <v>6.333333333333333</v>
      </c>
      <c r="U154">
        <f>(0.5*960*(T154*T154))</f>
        <v>19253.333333333332</v>
      </c>
      <c r="V154">
        <f>$U154-$U155</f>
        <v>-4641.4814814814818</v>
      </c>
      <c r="X154">
        <f>W154/1000</f>
        <v>0</v>
      </c>
      <c r="Y154">
        <f>$X$43+$X$87</f>
        <v>125.79629629629628</v>
      </c>
      <c r="Z154">
        <f>(0.5*960*(F154*F154))</f>
        <v>195.92592592592575</v>
      </c>
      <c r="AA154">
        <f>W154*0.0000002777777777</f>
        <v>0</v>
      </c>
      <c r="AB154">
        <f>AA$43+AA$87</f>
        <v>3.4943415628075923E-2</v>
      </c>
      <c r="AD154">
        <f>(AC154*0.0000002777777777)*-1</f>
        <v>0</v>
      </c>
      <c r="AE154">
        <f>(($W$18*0.0000002777777777)*-1)+$AD$65+$AD$145</f>
        <v>4.4079629617287328E-2</v>
      </c>
      <c r="AG154">
        <f>(T154/1000)*(960*9.81*0.01+0.5*1.205*0.38*1.711274*(T154*T154)+960*4/3*3.14*AJ154)</f>
        <v>19.080097259792435</v>
      </c>
      <c r="AH154">
        <f>AH153+AG154</f>
        <v>104.94050445371198</v>
      </c>
      <c r="AJ154">
        <f>T155-T154</f>
        <v>0.72222222222222232</v>
      </c>
      <c r="AK154" s="53">
        <f t="shared" si="53"/>
        <v>6.333333333333333</v>
      </c>
      <c r="AL154" s="39">
        <f>0.5*1116.99*(T154*T154)</f>
        <v>22401.855</v>
      </c>
      <c r="AM154" s="39">
        <f t="shared" si="52"/>
        <v>-5400.5087499999972</v>
      </c>
      <c r="AN154" s="39">
        <f>SUM($AM$145:$AM$157)+$AN$144</f>
        <v>-184636.895625</v>
      </c>
      <c r="AO154" s="39">
        <f t="shared" si="42"/>
        <v>5.1288026548139354E-2</v>
      </c>
      <c r="AP154" s="39">
        <f>SUM($AM$87:$AM$144)+$AP$86</f>
        <v>146367.921875</v>
      </c>
      <c r="AQ154" s="39">
        <f t="shared" si="43"/>
        <v>4.065775606500472E-2</v>
      </c>
      <c r="AR154" s="39">
        <f t="shared" si="37"/>
        <v>-5.4005087499999975</v>
      </c>
      <c r="AS154" s="39"/>
      <c r="AT154" s="51">
        <f>T154*$AS$8*0.38*0.01</f>
        <v>250.23366966000003</v>
      </c>
      <c r="AU154" s="51">
        <f t="shared" si="54"/>
        <v>0.25023366966000005</v>
      </c>
      <c r="AV154" s="51">
        <f t="shared" si="44"/>
        <v>6.9509408290815492E-5</v>
      </c>
      <c r="AW154" s="39">
        <f>AB154*0.7</f>
        <v>2.4460390939653145E-2</v>
      </c>
      <c r="AX154" s="40"/>
      <c r="AY154" s="40">
        <f t="shared" si="41"/>
        <v>0</v>
      </c>
      <c r="AZ154" s="40"/>
      <c r="BA154" s="40"/>
      <c r="BB154" s="40"/>
      <c r="BC154" s="39"/>
      <c r="BD154" s="39">
        <f>T154*2.23694</f>
        <v>14.167286666666667</v>
      </c>
      <c r="BE154" s="39">
        <f>AO154-$BC$8</f>
        <v>5.0161627549520874E-2</v>
      </c>
      <c r="BF154" s="39">
        <f>AQ154-$BC$8</f>
        <v>3.953135706638624E-2</v>
      </c>
      <c r="BG154" s="52">
        <f t="shared" si="45"/>
        <v>3.5578221359747614E-2</v>
      </c>
      <c r="BH154" s="52">
        <f t="shared" si="46"/>
        <v>3.5578221359747614E-2</v>
      </c>
      <c r="BI154" s="52">
        <f t="shared" si="47"/>
        <v>128081.59689509141</v>
      </c>
      <c r="BJ154" s="52">
        <f t="shared" si="48"/>
        <v>128.08159689509142</v>
      </c>
      <c r="BK154">
        <f t="shared" si="49"/>
        <v>-4.8604578749999972</v>
      </c>
      <c r="CS154">
        <v>4</v>
      </c>
      <c r="CT154">
        <f>0.511920988-0.459169033</f>
        <v>5.2751954999999962E-2</v>
      </c>
      <c r="CU154">
        <f>0.515693827-0.459169033</f>
        <v>5.6524793999999989E-2</v>
      </c>
      <c r="CV154">
        <v>52.751955000000002</v>
      </c>
      <c r="CW154">
        <f>Table1342[[#This Row],[Possible KERS
 power input ]]/3600000</f>
        <v>1.5701331666666664E-8</v>
      </c>
      <c r="CX154">
        <f>Table1342[[#This Row],[Possible KERS
 power input ]]*(60*60)</f>
        <v>203.48925839999995</v>
      </c>
    </row>
    <row r="155" spans="2:102" x14ac:dyDescent="0.25">
      <c r="B155" s="29" t="s">
        <v>47</v>
      </c>
      <c r="C155" s="29">
        <v>147</v>
      </c>
      <c r="D155" s="29">
        <v>147</v>
      </c>
      <c r="E155" s="28">
        <v>25.4</v>
      </c>
      <c r="F155" s="15">
        <f t="shared" si="50"/>
        <v>0.68055555555555536</v>
      </c>
      <c r="G155" s="15">
        <f t="shared" si="51"/>
        <v>2.4499999999999993</v>
      </c>
      <c r="R155">
        <f t="shared" si="39"/>
        <v>0</v>
      </c>
      <c r="S155">
        <f t="shared" si="40"/>
        <v>25.4</v>
      </c>
      <c r="T155">
        <f>$E155/3.6</f>
        <v>7.0555555555555554</v>
      </c>
      <c r="U155">
        <f>(0.5*960*(T155*T155))</f>
        <v>23894.814814814814</v>
      </c>
      <c r="V155">
        <f>$U155-$U156</f>
        <v>-4523.3333333333321</v>
      </c>
      <c r="X155">
        <f>W155/1000</f>
        <v>0</v>
      </c>
      <c r="Y155">
        <f>$X$43+$X$87</f>
        <v>125.79629629629628</v>
      </c>
      <c r="Z155">
        <f>(0.5*960*(F155*F155))</f>
        <v>222.31481481481467</v>
      </c>
      <c r="AA155">
        <f>W155*0.0000002777777777</f>
        <v>0</v>
      </c>
      <c r="AB155">
        <f>AA$43+AA$87</f>
        <v>3.4943415628075923E-2</v>
      </c>
      <c r="AD155">
        <f>(AC155*0.0000002777777777)*-1</f>
        <v>0</v>
      </c>
      <c r="AE155">
        <f>(($W$18*0.0000002777777777)*-1)+$AD$65+$AD$145</f>
        <v>4.4079629617287328E-2</v>
      </c>
      <c r="AG155">
        <f>(T155/1000)*(960*9.81*0.01+0.5*1.205*0.38*1.711274*(T155*T155)+960*4/3*3.14*AJ155)</f>
        <v>18.919487566407433</v>
      </c>
      <c r="AH155">
        <f>AH154+AG155</f>
        <v>123.85999202011942</v>
      </c>
      <c r="AJ155">
        <f>T156-T155</f>
        <v>0.6388888888888884</v>
      </c>
      <c r="AK155" s="53">
        <f t="shared" si="53"/>
        <v>7.0555555555555554</v>
      </c>
      <c r="AL155" s="39">
        <f>0.5*1116.99*(T155*T155)</f>
        <v>27802.363749999997</v>
      </c>
      <c r="AM155" s="39">
        <f t="shared" si="52"/>
        <v>-5263.0396875000006</v>
      </c>
      <c r="AN155" s="39">
        <f>SUM($AM$145:$AM$157)+$AN$144</f>
        <v>-184636.895625</v>
      </c>
      <c r="AO155" s="39">
        <f t="shared" si="42"/>
        <v>5.1288026548139354E-2</v>
      </c>
      <c r="AP155" s="39">
        <f>SUM($AM$87:$AM$144)+$AP$86</f>
        <v>146367.921875</v>
      </c>
      <c r="AQ155" s="39">
        <f t="shared" si="43"/>
        <v>4.065775606500472E-2</v>
      </c>
      <c r="AR155" s="39">
        <f t="shared" si="37"/>
        <v>-5.263039687500001</v>
      </c>
      <c r="AS155" s="39"/>
      <c r="AT155" s="51">
        <f>T155*$AS$8*0.38*0.01</f>
        <v>278.76908813000006</v>
      </c>
      <c r="AU155" s="51">
        <f t="shared" si="54"/>
        <v>0.27876908813000006</v>
      </c>
      <c r="AV155" s="51">
        <f t="shared" si="44"/>
        <v>7.743591976257515E-5</v>
      </c>
      <c r="AW155" s="39">
        <f>AB155*0.7</f>
        <v>2.4460390939653145E-2</v>
      </c>
      <c r="AX155" s="40"/>
      <c r="AY155" s="40">
        <f t="shared" si="41"/>
        <v>0</v>
      </c>
      <c r="AZ155" s="40"/>
      <c r="BA155" s="40"/>
      <c r="BB155" s="40"/>
      <c r="BC155" s="39"/>
      <c r="BD155" s="39">
        <f>T155*2.23694</f>
        <v>15.782854444444444</v>
      </c>
      <c r="BE155" s="39">
        <f>AO155-$BC$8</f>
        <v>5.0161627549520874E-2</v>
      </c>
      <c r="BF155" s="39">
        <f>AQ155-$BC$8</f>
        <v>3.953135706638624E-2</v>
      </c>
      <c r="BG155" s="52">
        <f t="shared" si="45"/>
        <v>3.5578221359747614E-2</v>
      </c>
      <c r="BH155" s="52">
        <f t="shared" si="46"/>
        <v>3.5578221359747614E-2</v>
      </c>
      <c r="BI155" s="52">
        <f t="shared" si="47"/>
        <v>128081.59689509141</v>
      </c>
      <c r="BJ155" s="52">
        <f t="shared" si="48"/>
        <v>128.08159689509142</v>
      </c>
      <c r="BK155">
        <f t="shared" si="49"/>
        <v>-4.7367357187500012</v>
      </c>
      <c r="CS155">
        <v>5</v>
      </c>
      <c r="CT155">
        <f>0.62626749-0.593489712</f>
        <v>3.2777778000000035E-2</v>
      </c>
      <c r="CU155">
        <f>0.859527572-0.682665</f>
        <v>0.176862572</v>
      </c>
      <c r="CV155">
        <v>32.777777999999998</v>
      </c>
      <c r="CW155">
        <f>Table1342[[#This Row],[Possible KERS
 power input ]]/3600000</f>
        <v>4.9128492222222223E-8</v>
      </c>
      <c r="CX155">
        <f>Table1342[[#This Row],[Possible KERS
 power input ]]*(60*60)</f>
        <v>636.7052592</v>
      </c>
    </row>
    <row r="156" spans="2:102" x14ac:dyDescent="0.25">
      <c r="B156" s="29" t="s">
        <v>47</v>
      </c>
      <c r="C156" s="29">
        <v>148</v>
      </c>
      <c r="D156" s="29">
        <v>148</v>
      </c>
      <c r="E156" s="28">
        <v>27.7</v>
      </c>
      <c r="F156" s="15">
        <f t="shared" si="50"/>
        <v>0.5277777777777779</v>
      </c>
      <c r="G156" s="15">
        <f t="shared" si="51"/>
        <v>1.9000000000000004</v>
      </c>
      <c r="R156">
        <f t="shared" si="39"/>
        <v>0</v>
      </c>
      <c r="S156">
        <f t="shared" si="40"/>
        <v>27.7</v>
      </c>
      <c r="T156">
        <f>$E156/3.6</f>
        <v>7.6944444444444438</v>
      </c>
      <c r="U156">
        <f>(0.5*960*(T156*T156))</f>
        <v>28418.148148148146</v>
      </c>
      <c r="V156">
        <f>$U156-$U157</f>
        <v>-3161.1111111111095</v>
      </c>
      <c r="X156">
        <f>W156/1000</f>
        <v>0</v>
      </c>
      <c r="Y156">
        <f>$X$43+$X$87</f>
        <v>125.79629629629628</v>
      </c>
      <c r="Z156">
        <f>(0.5*960*(F156*F156))</f>
        <v>133.70370370370375</v>
      </c>
      <c r="AA156">
        <f>W156*0.0000002777777777</f>
        <v>0</v>
      </c>
      <c r="AB156">
        <f>AA$43+AA$87</f>
        <v>3.4943415628075923E-2</v>
      </c>
      <c r="AD156">
        <f>(AC156*0.0000002777777777)*-1</f>
        <v>0</v>
      </c>
      <c r="AE156">
        <f>(($W$18*0.0000002777777777)*-1)+$AD$65+$AD$145</f>
        <v>4.4079629617287328E-2</v>
      </c>
      <c r="AG156">
        <f>(T156/1000)*(960*9.81*0.01+0.5*1.205*0.38*1.711274*(T156*T156)+960*4/3*3.14*AJ156)</f>
        <v>13.788742635465114</v>
      </c>
      <c r="AH156">
        <f>AH155+AG156</f>
        <v>137.64873465558455</v>
      </c>
      <c r="AJ156">
        <f>T157-T156</f>
        <v>0.41666666666666696</v>
      </c>
      <c r="AK156" s="53">
        <f t="shared" si="53"/>
        <v>7.6944444444444438</v>
      </c>
      <c r="AL156" s="39">
        <f>0.5*1116.99*(T156*T156)</f>
        <v>33065.403437499997</v>
      </c>
      <c r="AM156" s="39">
        <f t="shared" si="52"/>
        <v>-3678.0515624999971</v>
      </c>
      <c r="AN156" s="39">
        <f>SUM($AM$145:$AM$157)+$AN$144</f>
        <v>-184636.895625</v>
      </c>
      <c r="AO156" s="39">
        <f t="shared" si="42"/>
        <v>5.1288026548139354E-2</v>
      </c>
      <c r="AP156" s="39">
        <f>SUM($AM$87:$AM$144)+$AP$86</f>
        <v>146367.921875</v>
      </c>
      <c r="AQ156" s="39">
        <f t="shared" si="43"/>
        <v>4.065775606500472E-2</v>
      </c>
      <c r="AR156" s="39">
        <f t="shared" si="37"/>
        <v>-3.6780515624999972</v>
      </c>
      <c r="AS156" s="39"/>
      <c r="AT156" s="51">
        <f>T156*$AS$8*0.38*0.01</f>
        <v>304.01195831500007</v>
      </c>
      <c r="AU156" s="51">
        <f t="shared" si="54"/>
        <v>0.30401195831500005</v>
      </c>
      <c r="AV156" s="51">
        <f t="shared" si="44"/>
        <v>8.4447833756824093E-5</v>
      </c>
      <c r="AW156" s="39">
        <f>AB156*0.7</f>
        <v>2.4460390939653145E-2</v>
      </c>
      <c r="AX156" s="40"/>
      <c r="AY156" s="40">
        <f t="shared" si="41"/>
        <v>0</v>
      </c>
      <c r="AZ156" s="40"/>
      <c r="BA156" s="40"/>
      <c r="BB156" s="40"/>
      <c r="BC156" s="39"/>
      <c r="BD156" s="39">
        <f>T156*2.23694</f>
        <v>17.212010555555555</v>
      </c>
      <c r="BE156" s="39">
        <f>AO156-$BC$8</f>
        <v>5.0161627549520874E-2</v>
      </c>
      <c r="BF156" s="39">
        <f>AQ156-$BC$8</f>
        <v>3.953135706638624E-2</v>
      </c>
      <c r="BG156" s="52">
        <f t="shared" si="45"/>
        <v>3.5578221359747614E-2</v>
      </c>
      <c r="BH156" s="52">
        <f t="shared" si="46"/>
        <v>3.5578221359747614E-2</v>
      </c>
      <c r="BI156" s="52">
        <f t="shared" si="47"/>
        <v>128081.59689509141</v>
      </c>
      <c r="BJ156" s="52">
        <f t="shared" si="48"/>
        <v>128.08159689509142</v>
      </c>
      <c r="BK156">
        <f t="shared" si="49"/>
        <v>-3.3102464062499974</v>
      </c>
      <c r="CS156">
        <v>6</v>
      </c>
      <c r="CT156">
        <f>0.958488683-0.774358127</f>
        <v>0.18413055600000006</v>
      </c>
      <c r="CW156">
        <f>Table1342[[#This Row],[Possible KERS
 power input ]]/3600000</f>
        <v>0</v>
      </c>
      <c r="CX156">
        <f>Table1342[[#This Row],[Possible KERS
 power input ]]*(60*60)</f>
        <v>0</v>
      </c>
    </row>
    <row r="157" spans="2:102" x14ac:dyDescent="0.25">
      <c r="B157" s="29" t="s">
        <v>47</v>
      </c>
      <c r="C157" s="29">
        <v>149</v>
      </c>
      <c r="D157" s="29">
        <v>149</v>
      </c>
      <c r="E157" s="28">
        <v>29.2</v>
      </c>
      <c r="F157" s="15">
        <f t="shared" si="50"/>
        <v>0.29166666666666685</v>
      </c>
      <c r="G157" s="15">
        <f t="shared" si="51"/>
        <v>1.0500000000000007</v>
      </c>
      <c r="R157">
        <f t="shared" si="39"/>
        <v>0</v>
      </c>
      <c r="S157">
        <f t="shared" si="40"/>
        <v>29.2</v>
      </c>
      <c r="T157">
        <f>$E157/3.6</f>
        <v>8.1111111111111107</v>
      </c>
      <c r="U157">
        <f>(0.5*960*(T157*T157))</f>
        <v>31579.259259259255</v>
      </c>
      <c r="V157">
        <f>$U157-$U158</f>
        <v>-1311.111111111124</v>
      </c>
      <c r="X157">
        <f>W157/1000</f>
        <v>0</v>
      </c>
      <c r="Y157">
        <f>$X$43+$X$87+$X$158</f>
        <v>153.35333333333332</v>
      </c>
      <c r="Z157">
        <f>(0.5*960*(F157*F157))</f>
        <v>40.833333333333385</v>
      </c>
      <c r="AA157">
        <f>W157*0.0000002777777777</f>
        <v>0</v>
      </c>
      <c r="AB157">
        <f>AA$43+AA$87+$AA$158</f>
        <v>4.2598148136220669E-2</v>
      </c>
      <c r="AD157">
        <f>(AC157*0.0000002777777777)*-1</f>
        <v>0</v>
      </c>
      <c r="AE157">
        <f>(($W$18*0.0000002777777777)*-1)+$AD$65+$AD$145</f>
        <v>4.4079629617287328E-2</v>
      </c>
      <c r="AG157">
        <f>(T157/1000)*(960*9.81*0.01+0.5*1.205*0.38*1.711274*(T157*T157)+960*4/3*3.14*AJ157)</f>
        <v>6.4063095520573761</v>
      </c>
      <c r="AH157">
        <f>AH156+AG157</f>
        <v>144.05504420764191</v>
      </c>
      <c r="AJ157">
        <f>T158-T157</f>
        <v>0.16666666666666785</v>
      </c>
      <c r="AK157" s="53">
        <f t="shared" si="53"/>
        <v>8.1111111111111107</v>
      </c>
      <c r="AL157" s="39">
        <f>0.5*1116.99*(T157*T157)</f>
        <v>36743.454999999994</v>
      </c>
      <c r="AM157" s="39">
        <f t="shared" si="52"/>
        <v>-1525.5187500000175</v>
      </c>
      <c r="AN157" s="39">
        <f>SUM($AM$145:$AM$157)+$AN$144</f>
        <v>-184636.895625</v>
      </c>
      <c r="AO157" s="39">
        <f t="shared" si="42"/>
        <v>5.1288026548139354E-2</v>
      </c>
      <c r="AP157" s="39">
        <f>SUM($AM$87:$AM$144)+$AP$86</f>
        <v>146367.921875</v>
      </c>
      <c r="AQ157" s="39">
        <f t="shared" si="43"/>
        <v>4.065775606500472E-2</v>
      </c>
      <c r="AR157" s="39">
        <f t="shared" si="37"/>
        <v>-1.5255187500000174</v>
      </c>
      <c r="AS157" s="39"/>
      <c r="AT157" s="51">
        <f>T157*$AS$8*0.38*0.01</f>
        <v>320.47469974000001</v>
      </c>
      <c r="AU157" s="51">
        <f t="shared" si="54"/>
        <v>0.32047469973999998</v>
      </c>
      <c r="AV157" s="51">
        <f t="shared" si="44"/>
        <v>8.9020821144377712E-5</v>
      </c>
      <c r="AW157" s="39">
        <f>AB157*0.7</f>
        <v>2.9818703695354467E-2</v>
      </c>
      <c r="AX157" s="40"/>
      <c r="AY157" s="40">
        <f t="shared" si="41"/>
        <v>0</v>
      </c>
      <c r="AZ157" s="40"/>
      <c r="BA157" s="40"/>
      <c r="BB157" s="40"/>
      <c r="BC157" s="39"/>
      <c r="BD157" s="39">
        <f>T157*2.23694</f>
        <v>18.144068888888889</v>
      </c>
      <c r="BE157" s="39">
        <f>AO157-$BC$8</f>
        <v>5.0161627549520874E-2</v>
      </c>
      <c r="BF157" s="39">
        <f>AQ157-$BC$8</f>
        <v>3.953135706638624E-2</v>
      </c>
      <c r="BG157" s="52">
        <f t="shared" si="45"/>
        <v>3.5578221359747614E-2</v>
      </c>
      <c r="BH157" s="52">
        <f t="shared" si="46"/>
        <v>3.5578221359747614E-2</v>
      </c>
      <c r="BI157" s="52">
        <f t="shared" si="47"/>
        <v>128081.59689509141</v>
      </c>
      <c r="BJ157" s="52">
        <f t="shared" si="48"/>
        <v>128.08159689509142</v>
      </c>
      <c r="BK157">
        <f t="shared" si="49"/>
        <v>-1.3729668750000157</v>
      </c>
    </row>
    <row r="158" spans="2:102" x14ac:dyDescent="0.25">
      <c r="B158" s="29" t="s">
        <v>47</v>
      </c>
      <c r="C158" s="29">
        <v>150</v>
      </c>
      <c r="D158" s="29">
        <v>150</v>
      </c>
      <c r="E158" s="28">
        <v>29.8</v>
      </c>
      <c r="F158" s="15">
        <f t="shared" si="50"/>
        <v>2.7777777777777679E-2</v>
      </c>
      <c r="G158" s="15">
        <f t="shared" si="51"/>
        <v>9.9999999999999645E-2</v>
      </c>
      <c r="R158">
        <f t="shared" si="39"/>
        <v>0</v>
      </c>
      <c r="S158">
        <f t="shared" si="40"/>
        <v>29.8</v>
      </c>
      <c r="T158">
        <f>$E158/3.6</f>
        <v>8.2777777777777786</v>
      </c>
      <c r="U158">
        <f>(0.5*960*(T158*T158))</f>
        <v>32890.37037037038</v>
      </c>
      <c r="V158">
        <f>$U158-$U159</f>
        <v>877.03703703705469</v>
      </c>
      <c r="W158">
        <f>SUM(V158:V163)</f>
        <v>27557.037037037047</v>
      </c>
      <c r="X158">
        <f>W158/1000</f>
        <v>27.557037037037048</v>
      </c>
      <c r="Y158">
        <f>$X$43+$X$87+$X$158</f>
        <v>153.35333333333332</v>
      </c>
      <c r="Z158">
        <f>(0.5*960*(F158*F158))</f>
        <v>0.37037037037036774</v>
      </c>
      <c r="AA158">
        <f>W158*0.0000002777777777</f>
        <v>7.6547325081447442E-3</v>
      </c>
      <c r="AB158">
        <f>AA$43+AA$87+$AA$158</f>
        <v>4.2598148136220669E-2</v>
      </c>
      <c r="AD158">
        <f>(AC158*0.0000002777777777)*-1</f>
        <v>0</v>
      </c>
      <c r="AE158">
        <f>(($W$18*0.0000002777777777)*-1)+$AD$65+$AD$145</f>
        <v>4.4079629617287328E-2</v>
      </c>
      <c r="AG158">
        <f>(T158/1000)*(960*9.81*0.01+0.5*1.205*0.38*1.711274*(T158*T158)+960*4/3*3.14*AJ158)</f>
        <v>-2.6948742171737252</v>
      </c>
      <c r="AH158">
        <f>AH157+AG158</f>
        <v>141.36016999046819</v>
      </c>
      <c r="AJ158">
        <f>T159-T158</f>
        <v>-0.11111111111111249</v>
      </c>
      <c r="AK158" s="53">
        <f t="shared" si="53"/>
        <v>8.2777777777777786</v>
      </c>
      <c r="AL158" s="39">
        <f>0.5*1116.99*(T158*T158)</f>
        <v>38268.973750000012</v>
      </c>
      <c r="AM158" s="39">
        <f t="shared" si="52"/>
        <v>1020.460000000021</v>
      </c>
      <c r="AN158" s="39">
        <f>SUM($AM$145:$AM$157)+$AN$144</f>
        <v>-184636.895625</v>
      </c>
      <c r="AO158" s="39">
        <f t="shared" si="42"/>
        <v>5.1288026548139354E-2</v>
      </c>
      <c r="AP158" s="39">
        <f>SUM($AM$158:$AM$163)+$AP$157</f>
        <v>178431.395625</v>
      </c>
      <c r="AQ158" s="39">
        <f t="shared" si="43"/>
        <v>4.9564276548622006E-2</v>
      </c>
      <c r="AR158" s="39">
        <f t="shared" si="37"/>
        <v>1.020460000000021</v>
      </c>
      <c r="AS158" s="39"/>
      <c r="AT158" s="51">
        <f>T158*$AS$8*0.38*0.01</f>
        <v>327.05979631000008</v>
      </c>
      <c r="AU158" s="51">
        <f t="shared" si="54"/>
        <v>0.32705979631000009</v>
      </c>
      <c r="AV158" s="51">
        <f t="shared" si="44"/>
        <v>9.0850016099399197E-5</v>
      </c>
      <c r="AW158" s="39">
        <f>AB158*0.7</f>
        <v>2.9818703695354467E-2</v>
      </c>
      <c r="AX158" s="40"/>
      <c r="AY158" s="40">
        <f t="shared" si="41"/>
        <v>0</v>
      </c>
      <c r="AZ158" s="40"/>
      <c r="BA158" s="40"/>
      <c r="BB158" s="40"/>
      <c r="BC158" s="39"/>
      <c r="BD158" s="39">
        <f>T158*2.23694</f>
        <v>18.516892222222225</v>
      </c>
      <c r="BE158" s="39">
        <f>AO158-$BC$8</f>
        <v>5.0161627549520874E-2</v>
      </c>
      <c r="BF158" s="39">
        <f>AQ158-$BC$8</f>
        <v>4.8437877550003526E-2</v>
      </c>
      <c r="BG158" s="52">
        <f t="shared" si="45"/>
        <v>4.3594089795003177E-2</v>
      </c>
      <c r="BH158" s="52">
        <f t="shared" si="46"/>
        <v>4.3594089795003177E-2</v>
      </c>
      <c r="BI158" s="52">
        <f t="shared" si="47"/>
        <v>156938.72326201142</v>
      </c>
      <c r="BJ158" s="52">
        <f t="shared" si="48"/>
        <v>156.93872326201142</v>
      </c>
      <c r="BK158">
        <f t="shared" si="49"/>
        <v>0.91841400000001883</v>
      </c>
    </row>
    <row r="159" spans="2:102" x14ac:dyDescent="0.25">
      <c r="B159" s="29" t="s">
        <v>47</v>
      </c>
      <c r="C159" s="29">
        <v>151</v>
      </c>
      <c r="D159" s="29">
        <v>151</v>
      </c>
      <c r="E159" s="28">
        <v>29.4</v>
      </c>
      <c r="F159" s="15">
        <f t="shared" si="50"/>
        <v>-0.36111111111111133</v>
      </c>
      <c r="G159" s="15">
        <f t="shared" si="51"/>
        <v>-1.3000000000000007</v>
      </c>
      <c r="R159">
        <f t="shared" si="39"/>
        <v>0</v>
      </c>
      <c r="S159">
        <f t="shared" si="40"/>
        <v>29.4</v>
      </c>
      <c r="T159">
        <f>$E159/3.6</f>
        <v>8.1666666666666661</v>
      </c>
      <c r="U159">
        <f>(0.5*960*(T159*T159))</f>
        <v>32013.333333333325</v>
      </c>
      <c r="V159">
        <f>$U159-$U160</f>
        <v>4611.8518518518431</v>
      </c>
      <c r="X159">
        <f>W159/1000</f>
        <v>0</v>
      </c>
      <c r="Y159">
        <f>$X$43+$X$87+$X$158</f>
        <v>153.35333333333332</v>
      </c>
      <c r="Z159">
        <f>(0.5*960*(F159*F159))</f>
        <v>62.592592592592673</v>
      </c>
      <c r="AA159">
        <f>W159*0.0000002777777777</f>
        <v>0</v>
      </c>
      <c r="AB159">
        <f>AA$43+AA$87+$AA$158</f>
        <v>4.2598148136220669E-2</v>
      </c>
      <c r="AD159">
        <f>(AC159*0.0000002777777777)*-1</f>
        <v>0</v>
      </c>
      <c r="AE159">
        <f>(($W$18*0.0000002777777777)*-1)+$AD$65+$AD$145</f>
        <v>4.4079629617287328E-2</v>
      </c>
      <c r="AG159">
        <f>(T159/1000)*(960*9.81*0.01+0.5*1.205*0.38*1.711274*(T159*T159)+960*4/3*3.14*AJ159)</f>
        <v>-19.076281050687893</v>
      </c>
      <c r="AH159">
        <f>AH158+AG159</f>
        <v>122.2838889397803</v>
      </c>
      <c r="AJ159">
        <f>T160-T159</f>
        <v>-0.61111111111111072</v>
      </c>
      <c r="AK159" s="53">
        <f t="shared" si="53"/>
        <v>8.1666666666666661</v>
      </c>
      <c r="AL159" s="39">
        <f>0.5*1116.99*(T159*T159)</f>
        <v>37248.513749999991</v>
      </c>
      <c r="AM159" s="39">
        <f t="shared" si="52"/>
        <v>5366.0337499999914</v>
      </c>
      <c r="AN159" s="39">
        <f>SUM($AM$145:$AM$157)+$AN$144</f>
        <v>-184636.895625</v>
      </c>
      <c r="AO159" s="39">
        <f t="shared" si="42"/>
        <v>5.1288026548139354E-2</v>
      </c>
      <c r="AP159" s="39">
        <f>SUM($AM$158:$AM$163)+$AP$157</f>
        <v>178431.395625</v>
      </c>
      <c r="AQ159" s="39">
        <f t="shared" si="43"/>
        <v>4.9564276548622006E-2</v>
      </c>
      <c r="AR159" s="39">
        <f t="shared" si="37"/>
        <v>5.3660337499999917</v>
      </c>
      <c r="AS159" s="39"/>
      <c r="AT159" s="51">
        <f>T159*$AS$8*0.38*0.01</f>
        <v>322.66973193000001</v>
      </c>
      <c r="AU159" s="51">
        <f t="shared" si="54"/>
        <v>0.32266973193000004</v>
      </c>
      <c r="AV159" s="51">
        <f t="shared" si="44"/>
        <v>8.9630552796051536E-5</v>
      </c>
      <c r="AW159" s="39">
        <f>AB159*0.7</f>
        <v>2.9818703695354467E-2</v>
      </c>
      <c r="AX159" s="40"/>
      <c r="AY159" s="40">
        <f t="shared" si="41"/>
        <v>0</v>
      </c>
      <c r="AZ159" s="40"/>
      <c r="BA159" s="40"/>
      <c r="BB159" s="40"/>
      <c r="BC159" s="39"/>
      <c r="BD159" s="39">
        <f>T159*2.23694</f>
        <v>18.268343333333334</v>
      </c>
      <c r="BE159" s="39">
        <f>AO159-$BC$8</f>
        <v>5.0161627549520874E-2</v>
      </c>
      <c r="BF159" s="39">
        <f>AQ159-$BC$8</f>
        <v>4.8437877550003526E-2</v>
      </c>
      <c r="BG159" s="52">
        <f t="shared" si="45"/>
        <v>4.3594089795003177E-2</v>
      </c>
      <c r="BH159" s="52">
        <f t="shared" si="46"/>
        <v>4.3594089795003177E-2</v>
      </c>
      <c r="BI159" s="52">
        <f t="shared" si="47"/>
        <v>156938.72326201142</v>
      </c>
      <c r="BJ159" s="52">
        <f t="shared" si="48"/>
        <v>156.93872326201142</v>
      </c>
      <c r="BK159">
        <f t="shared" si="49"/>
        <v>4.8294303749999923</v>
      </c>
    </row>
    <row r="160" spans="2:102" x14ac:dyDescent="0.25">
      <c r="B160" s="29" t="s">
        <v>47</v>
      </c>
      <c r="C160" s="29">
        <v>152</v>
      </c>
      <c r="D160" s="29">
        <v>152</v>
      </c>
      <c r="E160" s="28">
        <v>27.2</v>
      </c>
      <c r="F160" s="15">
        <f t="shared" si="50"/>
        <v>-0.94444444444444398</v>
      </c>
      <c r="G160" s="15">
        <f t="shared" si="51"/>
        <v>-3.3999999999999986</v>
      </c>
      <c r="R160">
        <f t="shared" si="39"/>
        <v>0</v>
      </c>
      <c r="S160">
        <f t="shared" si="40"/>
        <v>27.2</v>
      </c>
      <c r="T160">
        <f>$E160/3.6</f>
        <v>7.5555555555555554</v>
      </c>
      <c r="U160">
        <f>(0.5*960*(T160*T160))</f>
        <v>27401.481481481482</v>
      </c>
      <c r="V160">
        <f>$U160-$U161</f>
        <v>8484.4444444444453</v>
      </c>
      <c r="X160">
        <f>W160/1000</f>
        <v>0</v>
      </c>
      <c r="Y160">
        <f>$X$43+$X$87+$X$158</f>
        <v>153.35333333333332</v>
      </c>
      <c r="Z160">
        <f>(0.5*960*(F160*F160))</f>
        <v>428.1481481481477</v>
      </c>
      <c r="AA160">
        <f>W160*0.0000002777777777</f>
        <v>0</v>
      </c>
      <c r="AB160">
        <f>AA$43+AA$87+$AA$158</f>
        <v>4.2598148136220669E-2</v>
      </c>
      <c r="AD160">
        <f>(AC160*0.0000002777777777)*-1</f>
        <v>0</v>
      </c>
      <c r="AE160">
        <f>(($W$18*0.0000002777777777)*-1)+$AD$65+$AD$145</f>
        <v>4.4079629617287328E-2</v>
      </c>
      <c r="AG160">
        <f>(T160/1000)*(960*9.81*0.01+0.5*1.205*0.38*1.711274*(T160*T160)+960*4/3*3.14*AJ160)</f>
        <v>-37.922105534714738</v>
      </c>
      <c r="AH160">
        <f>AH159+AG160</f>
        <v>84.361783405065552</v>
      </c>
      <c r="AJ160">
        <f>T161-T160</f>
        <v>-1.2777777777777777</v>
      </c>
      <c r="AK160" s="53">
        <f t="shared" si="53"/>
        <v>7.5555555555555554</v>
      </c>
      <c r="AL160" s="39">
        <f>0.5*1116.99*(T160*T160)</f>
        <v>31882.48</v>
      </c>
      <c r="AM160" s="39">
        <f t="shared" si="52"/>
        <v>9871.9162499999984</v>
      </c>
      <c r="AN160" s="39">
        <f>SUM($AM$145:$AM$157)+$AN$144</f>
        <v>-184636.895625</v>
      </c>
      <c r="AO160" s="39">
        <f t="shared" si="42"/>
        <v>5.1288026548139354E-2</v>
      </c>
      <c r="AP160" s="39">
        <f>SUM($AM$158:$AM$163)+$AP$157</f>
        <v>178431.395625</v>
      </c>
      <c r="AQ160" s="39">
        <f t="shared" si="43"/>
        <v>4.9564276548622006E-2</v>
      </c>
      <c r="AR160" s="39">
        <f t="shared" si="37"/>
        <v>9.8719162499999982</v>
      </c>
      <c r="AS160" s="39"/>
      <c r="AT160" s="51">
        <f>T160*$AS$8*0.38*0.01</f>
        <v>298.52437784000006</v>
      </c>
      <c r="AU160" s="51">
        <f t="shared" si="54"/>
        <v>0.29852437784000008</v>
      </c>
      <c r="AV160" s="51">
        <f t="shared" si="44"/>
        <v>8.2923504627639526E-5</v>
      </c>
      <c r="AW160" s="39">
        <f>AB160*0.7</f>
        <v>2.9818703695354467E-2</v>
      </c>
      <c r="AX160" s="40"/>
      <c r="AY160" s="40">
        <f t="shared" si="41"/>
        <v>0</v>
      </c>
      <c r="AZ160" s="40"/>
      <c r="BA160" s="40"/>
      <c r="BB160" s="40"/>
      <c r="BC160" s="39"/>
      <c r="BD160" s="39">
        <f>T160*2.23694</f>
        <v>16.901324444444445</v>
      </c>
      <c r="BE160" s="39">
        <f>AO160-$BC$8</f>
        <v>5.0161627549520874E-2</v>
      </c>
      <c r="BF160" s="39">
        <f>AQ160-$BC$8</f>
        <v>4.8437877550003526E-2</v>
      </c>
      <c r="BG160" s="52">
        <f t="shared" si="45"/>
        <v>4.3594089795003177E-2</v>
      </c>
      <c r="BH160" s="52">
        <f t="shared" si="46"/>
        <v>4.3594089795003177E-2</v>
      </c>
      <c r="BI160" s="52">
        <f t="shared" si="47"/>
        <v>156938.72326201142</v>
      </c>
      <c r="BJ160" s="52">
        <f t="shared" si="48"/>
        <v>156.93872326201142</v>
      </c>
      <c r="BK160">
        <f t="shared" si="49"/>
        <v>8.8847246249999987</v>
      </c>
    </row>
    <row r="161" spans="2:63" x14ac:dyDescent="0.25">
      <c r="B161" s="29" t="s">
        <v>47</v>
      </c>
      <c r="C161" s="29">
        <v>153</v>
      </c>
      <c r="D161" s="29">
        <v>153</v>
      </c>
      <c r="E161" s="28">
        <v>22.6</v>
      </c>
      <c r="F161" s="15">
        <f t="shared" si="50"/>
        <v>-1.3749999999999998</v>
      </c>
      <c r="G161" s="15">
        <f t="shared" si="51"/>
        <v>-4.9499999999999993</v>
      </c>
      <c r="R161">
        <f t="shared" si="39"/>
        <v>0</v>
      </c>
      <c r="S161">
        <f t="shared" si="40"/>
        <v>22.6</v>
      </c>
      <c r="T161">
        <f>$E161/3.6</f>
        <v>6.2777777777777777</v>
      </c>
      <c r="U161">
        <f>(0.5*960*(T161*T161))</f>
        <v>18917.037037037036</v>
      </c>
      <c r="V161">
        <f>$U161-$U162</f>
        <v>7832.2222222222226</v>
      </c>
      <c r="X161">
        <f>W161/1000</f>
        <v>0</v>
      </c>
      <c r="Y161">
        <f>$X$43+$X$87+$X$158</f>
        <v>153.35333333333332</v>
      </c>
      <c r="Z161">
        <f>(0.5*960*(F161*F161))</f>
        <v>907.49999999999966</v>
      </c>
      <c r="AA161">
        <f>W161*0.0000002777777777</f>
        <v>0</v>
      </c>
      <c r="AB161">
        <f>AA$43+AA$87+$AA$158</f>
        <v>4.2598148136220669E-2</v>
      </c>
      <c r="AD161">
        <f>(AC161*0.0000002777777777)*-1</f>
        <v>0</v>
      </c>
      <c r="AE161">
        <f>(($W$18*0.0000002777777777)*-1)+$AD$65+$AD$145</f>
        <v>4.4079629617287328E-2</v>
      </c>
      <c r="AG161">
        <f>(T161/1000)*(960*9.81*0.01+0.5*1.205*0.38*1.711274*(T161*T161)+960*4/3*3.14*AJ161)</f>
        <v>-36.458437234558971</v>
      </c>
      <c r="AH161">
        <f>AH160+AG161</f>
        <v>47.90334617050658</v>
      </c>
      <c r="AJ161">
        <f>T162-T161</f>
        <v>-1.4722222222222223</v>
      </c>
      <c r="AK161" s="53">
        <f t="shared" si="53"/>
        <v>6.2777777777777777</v>
      </c>
      <c r="AL161" s="39">
        <f>0.5*1116.99*(T161*T161)</f>
        <v>22010.563750000001</v>
      </c>
      <c r="AM161" s="39">
        <f t="shared" si="52"/>
        <v>9113.035312500002</v>
      </c>
      <c r="AN161" s="39">
        <f>SUM($AM$145:$AM$157)+$AN$144</f>
        <v>-184636.895625</v>
      </c>
      <c r="AO161" s="39">
        <f t="shared" si="42"/>
        <v>5.1288026548139354E-2</v>
      </c>
      <c r="AP161" s="39">
        <f>SUM($AM$158:$AM$163)+$AP$157</f>
        <v>178431.395625</v>
      </c>
      <c r="AQ161" s="39">
        <f t="shared" si="43"/>
        <v>4.9564276548622006E-2</v>
      </c>
      <c r="AR161" s="39">
        <f t="shared" si="37"/>
        <v>9.1130353125000028</v>
      </c>
      <c r="AS161" s="39"/>
      <c r="AT161" s="51">
        <f>T161*$AS$8*0.38*0.01</f>
        <v>248.03863747000003</v>
      </c>
      <c r="AU161" s="51">
        <f t="shared" si="54"/>
        <v>0.24803863747000002</v>
      </c>
      <c r="AV161" s="51">
        <f t="shared" si="44"/>
        <v>6.8899676639141668E-5</v>
      </c>
      <c r="AW161" s="39">
        <f>AB161*0.7</f>
        <v>2.9818703695354467E-2</v>
      </c>
      <c r="AX161" s="40"/>
      <c r="AY161" s="40">
        <f t="shared" si="41"/>
        <v>0</v>
      </c>
      <c r="AZ161" s="40"/>
      <c r="BA161" s="40"/>
      <c r="BB161" s="40"/>
      <c r="BC161" s="39"/>
      <c r="BD161" s="39">
        <f>T161*2.23694</f>
        <v>14.043012222222224</v>
      </c>
      <c r="BE161" s="39">
        <f>AO161-$BC$8</f>
        <v>5.0161627549520874E-2</v>
      </c>
      <c r="BF161" s="39">
        <f>AQ161-$BC$8</f>
        <v>4.8437877550003526E-2</v>
      </c>
      <c r="BG161" s="52">
        <f t="shared" si="45"/>
        <v>4.3594089795003177E-2</v>
      </c>
      <c r="BH161" s="52">
        <f t="shared" si="46"/>
        <v>4.3594089795003177E-2</v>
      </c>
      <c r="BI161" s="52">
        <f t="shared" si="47"/>
        <v>156938.72326201142</v>
      </c>
      <c r="BJ161" s="52">
        <f t="shared" si="48"/>
        <v>156.93872326201142</v>
      </c>
      <c r="BK161">
        <f t="shared" si="49"/>
        <v>8.2017317812500021</v>
      </c>
    </row>
    <row r="162" spans="2:63" x14ac:dyDescent="0.25">
      <c r="B162" s="29" t="s">
        <v>47</v>
      </c>
      <c r="C162" s="29">
        <v>154</v>
      </c>
      <c r="D162" s="29">
        <v>154</v>
      </c>
      <c r="E162" s="28">
        <v>17.3</v>
      </c>
      <c r="F162" s="15">
        <f t="shared" si="50"/>
        <v>-1.2916666666666667</v>
      </c>
      <c r="G162" s="15">
        <f t="shared" si="51"/>
        <v>-4.6500000000000004</v>
      </c>
      <c r="R162">
        <f t="shared" si="39"/>
        <v>0</v>
      </c>
      <c r="S162">
        <f t="shared" si="40"/>
        <v>17.3</v>
      </c>
      <c r="T162">
        <f>$E162/3.6</f>
        <v>4.8055555555555554</v>
      </c>
      <c r="U162">
        <f>(0.5*960*(T162*T162))</f>
        <v>11084.814814814814</v>
      </c>
      <c r="V162">
        <f>$U162-$U163</f>
        <v>4533.3333333333321</v>
      </c>
      <c r="X162">
        <f>W162/1000</f>
        <v>0</v>
      </c>
      <c r="Y162">
        <f>$X$43+$X$87+$X$158</f>
        <v>153.35333333333332</v>
      </c>
      <c r="Z162">
        <f>(0.5*960*(F162*F162))</f>
        <v>800.83333333333337</v>
      </c>
      <c r="AA162">
        <f>W162*0.0000002777777777</f>
        <v>0</v>
      </c>
      <c r="AB162">
        <f>AA$43+AA$87+$AA$158</f>
        <v>4.2598148136220669E-2</v>
      </c>
      <c r="AD162">
        <f>(AC162*0.0000002777777777)*-1</f>
        <v>0</v>
      </c>
      <c r="AE162">
        <f>(($W$18*0.0000002777777777)*-1)+$AD$65+$AD$145</f>
        <v>4.4079629617287328E-2</v>
      </c>
      <c r="AG162">
        <f>(T162/1000)*(960*9.81*0.01+0.5*1.205*0.38*1.711274*(T162*T162)+960*4/3*3.14*AJ162)</f>
        <v>-20.964495062550796</v>
      </c>
      <c r="AH162">
        <f>AH161+AG162</f>
        <v>26.938851107955784</v>
      </c>
      <c r="AJ162">
        <f>T163-T162</f>
        <v>-1.1111111111111107</v>
      </c>
      <c r="AK162" s="53">
        <f t="shared" si="53"/>
        <v>4.8055555555555554</v>
      </c>
      <c r="AL162" s="39">
        <f>0.5*1116.99*(T162*T162)</f>
        <v>12897.528437499999</v>
      </c>
      <c r="AM162" s="39">
        <f t="shared" si="52"/>
        <v>5274.6749999999984</v>
      </c>
      <c r="AN162" s="39">
        <f>SUM($AM$145:$AM$157)+$AN$144</f>
        <v>-184636.895625</v>
      </c>
      <c r="AO162" s="39">
        <f t="shared" si="42"/>
        <v>5.1288026548139354E-2</v>
      </c>
      <c r="AP162" s="39">
        <f>SUM($AM$158:$AM$163)+$AP$157</f>
        <v>178431.395625</v>
      </c>
      <c r="AQ162" s="39">
        <f t="shared" si="43"/>
        <v>4.9564276548622006E-2</v>
      </c>
      <c r="AR162" s="39">
        <f t="shared" si="37"/>
        <v>5.2746749999999984</v>
      </c>
      <c r="AS162" s="39"/>
      <c r="AT162" s="51">
        <f>T162*$AS$8*0.38*0.01</f>
        <v>189.870284435</v>
      </c>
      <c r="AU162" s="51">
        <f t="shared" si="54"/>
        <v>0.18987028443500001</v>
      </c>
      <c r="AV162" s="51">
        <f t="shared" si="44"/>
        <v>5.2741787869785426E-5</v>
      </c>
      <c r="AW162" s="39">
        <f>AB162*0.7</f>
        <v>2.9818703695354467E-2</v>
      </c>
      <c r="AX162" s="40"/>
      <c r="AY162" s="40">
        <f t="shared" si="41"/>
        <v>0</v>
      </c>
      <c r="AZ162" s="40"/>
      <c r="BA162" s="40"/>
      <c r="BB162" s="40"/>
      <c r="BC162" s="39"/>
      <c r="BD162" s="39">
        <f>T162*2.23694</f>
        <v>10.749739444444444</v>
      </c>
      <c r="BE162" s="39">
        <f>AO162-$BC$8</f>
        <v>5.0161627549520874E-2</v>
      </c>
      <c r="BF162" s="39">
        <f>AQ162-$BC$8</f>
        <v>4.8437877550003526E-2</v>
      </c>
      <c r="BG162" s="52">
        <f t="shared" si="45"/>
        <v>4.3594089795003177E-2</v>
      </c>
      <c r="BH162" s="52">
        <f t="shared" si="46"/>
        <v>4.3594089795003177E-2</v>
      </c>
      <c r="BI162" s="52">
        <f t="shared" si="47"/>
        <v>156938.72326201142</v>
      </c>
      <c r="BJ162" s="52">
        <f t="shared" si="48"/>
        <v>156.93872326201142</v>
      </c>
      <c r="BK162">
        <f t="shared" si="49"/>
        <v>4.7472074999999982</v>
      </c>
    </row>
    <row r="163" spans="2:63" x14ac:dyDescent="0.25">
      <c r="B163" s="29" t="s">
        <v>47</v>
      </c>
      <c r="C163" s="29">
        <v>155</v>
      </c>
      <c r="D163" s="29">
        <v>155</v>
      </c>
      <c r="E163" s="28">
        <v>13.3</v>
      </c>
      <c r="F163" s="15">
        <f t="shared" si="50"/>
        <v>-0.73611111111111116</v>
      </c>
      <c r="G163" s="15">
        <f t="shared" si="51"/>
        <v>-2.6500000000000004</v>
      </c>
      <c r="R163">
        <f t="shared" si="39"/>
        <v>0</v>
      </c>
      <c r="S163">
        <f t="shared" si="40"/>
        <v>13.3</v>
      </c>
      <c r="T163">
        <f>$E163/3.6</f>
        <v>3.6944444444444446</v>
      </c>
      <c r="U163">
        <f>(0.5*960*(T163*T163))</f>
        <v>6551.4814814814818</v>
      </c>
      <c r="V163">
        <f>$U163-$U164</f>
        <v>1218.1481481481496</v>
      </c>
      <c r="X163">
        <f>W163/1000</f>
        <v>0</v>
      </c>
      <c r="Y163">
        <f>$X$43+$X$87+$X$158</f>
        <v>153.35333333333332</v>
      </c>
      <c r="Z163">
        <f>(0.5*960*(F163*F163))</f>
        <v>260.09259259259267</v>
      </c>
      <c r="AA163">
        <f>W163*0.0000002777777777</f>
        <v>0</v>
      </c>
      <c r="AB163">
        <f>AA$43+AA$87+$AA$158</f>
        <v>4.2598148136220669E-2</v>
      </c>
      <c r="AD163">
        <f>(AC163*0.0000002777777777)*-1</f>
        <v>0</v>
      </c>
      <c r="AE163">
        <f>(($W$18*0.0000002777777777)*-1)+$AD$65+$AD$145+$AD$164</f>
        <v>5.7454115210250289E-2</v>
      </c>
      <c r="AG163">
        <f>(T163/1000)*(960*9.81*0.01+0.5*1.205*0.38*1.711274*(T163*T163)+960*4/3*3.14*AJ163)</f>
        <v>-4.9943501765488394</v>
      </c>
      <c r="AH163">
        <f>AH162+AG163</f>
        <v>21.944500931406946</v>
      </c>
      <c r="AJ163">
        <f>T164-T163</f>
        <v>-0.3611111111111116</v>
      </c>
      <c r="AK163" s="53">
        <f t="shared" si="53"/>
        <v>3.6944444444444446</v>
      </c>
      <c r="AL163" s="39">
        <f>0.5*1116.99*(T163*T163)</f>
        <v>7622.8534375000008</v>
      </c>
      <c r="AM163" s="39">
        <f t="shared" si="52"/>
        <v>1417.3534375000017</v>
      </c>
      <c r="AN163" s="39">
        <f>SUM($AM$145:$AM$157)+$AN$144</f>
        <v>-184636.895625</v>
      </c>
      <c r="AO163" s="39">
        <f t="shared" si="42"/>
        <v>5.1288026548139354E-2</v>
      </c>
      <c r="AP163" s="39">
        <f>SUM($AM$158:$AM$163)+$AP$157</f>
        <v>178431.395625</v>
      </c>
      <c r="AQ163" s="39">
        <f t="shared" si="43"/>
        <v>4.9564276548622006E-2</v>
      </c>
      <c r="AR163" s="39">
        <f t="shared" si="37"/>
        <v>1.4173534375000016</v>
      </c>
      <c r="AS163" s="39"/>
      <c r="AT163" s="51">
        <f>T163*$AS$8*0.38*0.01</f>
        <v>145.96964063500005</v>
      </c>
      <c r="AU163" s="51">
        <f t="shared" si="54"/>
        <v>0.14596964063500004</v>
      </c>
      <c r="AV163" s="51">
        <f t="shared" si="44"/>
        <v>4.054715483630904E-5</v>
      </c>
      <c r="AW163" s="39">
        <f>AB163*0.7</f>
        <v>2.9818703695354467E-2</v>
      </c>
      <c r="AX163" s="40"/>
      <c r="AY163" s="40">
        <f t="shared" si="41"/>
        <v>0</v>
      </c>
      <c r="AZ163" s="40"/>
      <c r="BA163" s="40"/>
      <c r="BB163" s="40"/>
      <c r="BC163" s="39"/>
      <c r="BD163" s="39">
        <f>T163*2.23694</f>
        <v>8.2642505555555559</v>
      </c>
      <c r="BE163" s="39">
        <f>AO163-$BC$8</f>
        <v>5.0161627549520874E-2</v>
      </c>
      <c r="BF163" s="39">
        <f>AQ163-$BC$8</f>
        <v>4.8437877550003526E-2</v>
      </c>
      <c r="BG163" s="52">
        <f t="shared" si="45"/>
        <v>4.3594089795003177E-2</v>
      </c>
      <c r="BH163" s="52">
        <f t="shared" si="46"/>
        <v>4.3594089795003177E-2</v>
      </c>
      <c r="BI163" s="52">
        <f t="shared" si="47"/>
        <v>156938.72326201142</v>
      </c>
      <c r="BJ163" s="52">
        <f t="shared" si="48"/>
        <v>156.93872326201142</v>
      </c>
      <c r="BK163">
        <f t="shared" si="49"/>
        <v>1.2756180937500017</v>
      </c>
    </row>
    <row r="164" spans="2:63" x14ac:dyDescent="0.25">
      <c r="B164" s="29" t="s">
        <v>47</v>
      </c>
      <c r="C164" s="29">
        <v>156</v>
      </c>
      <c r="D164" s="29">
        <v>156</v>
      </c>
      <c r="E164" s="28">
        <v>12</v>
      </c>
      <c r="F164" s="15">
        <f t="shared" si="50"/>
        <v>-9.7222222222222363E-2</v>
      </c>
      <c r="G164" s="15">
        <f t="shared" si="51"/>
        <v>-0.35000000000000053</v>
      </c>
      <c r="R164">
        <f t="shared" si="39"/>
        <v>0</v>
      </c>
      <c r="S164">
        <f t="shared" si="40"/>
        <v>12</v>
      </c>
      <c r="T164">
        <f>$E164/3.6</f>
        <v>3.333333333333333</v>
      </c>
      <c r="U164">
        <f>(0.5*960*(T164*T164))</f>
        <v>5333.3333333333321</v>
      </c>
      <c r="V164">
        <f>$U164-$U165</f>
        <v>-546.66666666666788</v>
      </c>
      <c r="X164">
        <f>W164/1000</f>
        <v>0</v>
      </c>
      <c r="Y164">
        <f>$X$43+$X$87+$X$158</f>
        <v>153.35333333333332</v>
      </c>
      <c r="Z164">
        <f>(0.5*960*(F164*F164))</f>
        <v>4.5370370370370505</v>
      </c>
      <c r="AA164">
        <f>W164*0.0000002777777777</f>
        <v>0</v>
      </c>
      <c r="AB164">
        <f>AA$43+AA$87+$AA$158</f>
        <v>4.2598148136220669E-2</v>
      </c>
      <c r="AC164">
        <f>SUM(V164:V177)</f>
        <v>-48148.148148148146</v>
      </c>
      <c r="AD164">
        <f>(AC164*0.0000002777777777)*-1</f>
        <v>1.3374485592962964E-2</v>
      </c>
      <c r="AE164">
        <f>(($W$18*0.0000002777777777)*-1)+$AD$65+$AD$145+$AD$164</f>
        <v>5.7454115210250289E-2</v>
      </c>
      <c r="AG164">
        <f>(T164/1000)*(960*9.81*0.01+0.5*1.205*0.38*1.711274*(T164*T164)+960*4/3*3.14*AJ164)</f>
        <v>2.5613198586037078</v>
      </c>
      <c r="AH164">
        <f>AH163+AG164</f>
        <v>24.505820790010652</v>
      </c>
      <c r="AJ164">
        <f>T165-T164</f>
        <v>0.16666666666666696</v>
      </c>
      <c r="AK164" s="53">
        <f t="shared" si="53"/>
        <v>3.333333333333333</v>
      </c>
      <c r="AL164" s="39">
        <f>0.5*1116.99*(T164*T164)</f>
        <v>6205.4999999999991</v>
      </c>
      <c r="AM164" s="39">
        <f t="shared" si="52"/>
        <v>-636.06375000000116</v>
      </c>
      <c r="AN164" s="39">
        <f>SUM($AM$164:$AM$177)+$AN$163</f>
        <v>-240658.770625</v>
      </c>
      <c r="AO164" s="39">
        <f t="shared" si="42"/>
        <v>6.6849658488226549E-2</v>
      </c>
      <c r="AP164" s="39">
        <f>SUM($AM$158:$AM$163)+$AP$157</f>
        <v>178431.395625</v>
      </c>
      <c r="AQ164" s="39">
        <f t="shared" si="43"/>
        <v>4.9564276548622006E-2</v>
      </c>
      <c r="AR164" s="39">
        <f t="shared" si="37"/>
        <v>-0.63606375000000115</v>
      </c>
      <c r="AS164" s="39"/>
      <c r="AT164" s="51">
        <f>T164*$AS$8*0.38*0.01</f>
        <v>131.70193140000001</v>
      </c>
      <c r="AU164" s="51">
        <f t="shared" si="54"/>
        <v>0.1317019314</v>
      </c>
      <c r="AV164" s="51">
        <f t="shared" si="44"/>
        <v>3.6583899100429198E-5</v>
      </c>
      <c r="AW164" s="39">
        <f>AB164*0.7</f>
        <v>2.9818703695354467E-2</v>
      </c>
      <c r="AX164" s="40"/>
      <c r="AY164" s="40">
        <f t="shared" si="41"/>
        <v>0</v>
      </c>
      <c r="AZ164" s="40"/>
      <c r="BA164" s="40"/>
      <c r="BB164" s="40"/>
      <c r="BC164" s="39"/>
      <c r="BD164" s="39">
        <f>T164*2.23694</f>
        <v>7.4564666666666666</v>
      </c>
      <c r="BE164" s="39">
        <f>AO164-$BC$8</f>
        <v>6.5723259489608069E-2</v>
      </c>
      <c r="BF164" s="39">
        <f>AQ164-$BC$8</f>
        <v>4.8437877550003526E-2</v>
      </c>
      <c r="BG164" s="52">
        <f t="shared" si="45"/>
        <v>4.3594089795003177E-2</v>
      </c>
      <c r="BH164" s="52">
        <f t="shared" si="46"/>
        <v>4.3594089795003177E-2</v>
      </c>
      <c r="BI164" s="52">
        <f t="shared" si="47"/>
        <v>156938.72326201142</v>
      </c>
      <c r="BJ164" s="52">
        <f t="shared" si="48"/>
        <v>156.93872326201142</v>
      </c>
      <c r="BK164">
        <f t="shared" si="49"/>
        <v>-0.57245737500000105</v>
      </c>
    </row>
    <row r="165" spans="2:63" x14ac:dyDescent="0.25">
      <c r="B165" s="29" t="s">
        <v>47</v>
      </c>
      <c r="C165" s="29">
        <v>157</v>
      </c>
      <c r="D165" s="29">
        <v>157</v>
      </c>
      <c r="E165" s="28">
        <v>12.6</v>
      </c>
      <c r="F165" s="15">
        <f t="shared" si="50"/>
        <v>0.29166666666666663</v>
      </c>
      <c r="G165" s="15">
        <f t="shared" si="51"/>
        <v>1.0499999999999998</v>
      </c>
      <c r="R165">
        <f t="shared" si="39"/>
        <v>0</v>
      </c>
      <c r="S165">
        <f t="shared" si="40"/>
        <v>12.6</v>
      </c>
      <c r="T165">
        <f>$E165/3.6</f>
        <v>3.5</v>
      </c>
      <c r="U165">
        <f>(0.5*960*(T165*T165))</f>
        <v>5880</v>
      </c>
      <c r="V165">
        <f>$U165-$U166</f>
        <v>-1483.333333333333</v>
      </c>
      <c r="X165">
        <f>W165/1000</f>
        <v>0</v>
      </c>
      <c r="Y165">
        <f>$X$43+$X$87+$X$158</f>
        <v>153.35333333333332</v>
      </c>
      <c r="Z165">
        <f>(0.5*960*(F165*F165))</f>
        <v>40.833333333333321</v>
      </c>
      <c r="AA165">
        <f>W165*0.0000002777777777</f>
        <v>0</v>
      </c>
      <c r="AB165">
        <f>AA$43+AA$87+$AA$158</f>
        <v>4.2598148136220669E-2</v>
      </c>
      <c r="AD165">
        <f>(AC165*0.0000002777777777)*-1</f>
        <v>0</v>
      </c>
      <c r="AE165">
        <f>(($W$18*0.0000002777777777)*-1)+$AD$65+$AD$145+$AD$164</f>
        <v>5.7454115210250289E-2</v>
      </c>
      <c r="AG165">
        <f>(T165/1000)*(960*9.81*0.01+0.5*1.205*0.38*1.711274*(T165*T165)+960*4/3*3.14*AJ165)</f>
        <v>6.2077475946494447</v>
      </c>
      <c r="AH165">
        <f>AH164+AG165</f>
        <v>30.713568384660096</v>
      </c>
      <c r="AJ165">
        <f>T166-T165</f>
        <v>0.41666666666666652</v>
      </c>
      <c r="AK165" s="53">
        <f t="shared" si="53"/>
        <v>3.5</v>
      </c>
      <c r="AL165" s="39">
        <f>0.5*1116.99*(T165*T165)</f>
        <v>6841.5637500000003</v>
      </c>
      <c r="AM165" s="39">
        <f t="shared" si="52"/>
        <v>-1725.9046874999995</v>
      </c>
      <c r="AN165" s="39">
        <f>SUM($AM$164:$AM$177)+$AN$163</f>
        <v>-240658.770625</v>
      </c>
      <c r="AO165" s="39">
        <f t="shared" si="42"/>
        <v>6.6849658488226549E-2</v>
      </c>
      <c r="AP165" s="39">
        <f>SUM($AM$158:$AM$163)+$AP$157</f>
        <v>178431.395625</v>
      </c>
      <c r="AQ165" s="39">
        <f t="shared" si="43"/>
        <v>4.9564276548622006E-2</v>
      </c>
      <c r="AR165" s="39">
        <f t="shared" si="37"/>
        <v>-1.7259046874999995</v>
      </c>
      <c r="AS165" s="39"/>
      <c r="AT165" s="51">
        <f>T165*$AS$8*0.38*0.01</f>
        <v>138.28702797000003</v>
      </c>
      <c r="AU165" s="51">
        <f t="shared" si="54"/>
        <v>0.13828702797000003</v>
      </c>
      <c r="AV165" s="51">
        <f t="shared" si="44"/>
        <v>3.8413094055450663E-5</v>
      </c>
      <c r="AW165" s="39">
        <f>AB165*0.7</f>
        <v>2.9818703695354467E-2</v>
      </c>
      <c r="AX165" s="40"/>
      <c r="AY165" s="40">
        <f t="shared" si="41"/>
        <v>0</v>
      </c>
      <c r="AZ165" s="40"/>
      <c r="BA165" s="40"/>
      <c r="BB165" s="40"/>
      <c r="BC165" s="39"/>
      <c r="BD165" s="39">
        <f>T165*2.23694</f>
        <v>7.8292900000000003</v>
      </c>
      <c r="BE165" s="39">
        <f>AO165-$BC$8</f>
        <v>6.5723259489608069E-2</v>
      </c>
      <c r="BF165" s="39">
        <f>AQ165-$BC$8</f>
        <v>4.8437877550003526E-2</v>
      </c>
      <c r="BG165" s="52">
        <f t="shared" si="45"/>
        <v>4.3594089795003177E-2</v>
      </c>
      <c r="BH165" s="52">
        <f t="shared" si="46"/>
        <v>4.3594089795003177E-2</v>
      </c>
      <c r="BI165" s="52">
        <f t="shared" si="47"/>
        <v>156938.72326201142</v>
      </c>
      <c r="BJ165" s="52">
        <f t="shared" si="48"/>
        <v>156.93872326201142</v>
      </c>
      <c r="BK165">
        <f t="shared" si="49"/>
        <v>-1.5533142187499995</v>
      </c>
    </row>
    <row r="166" spans="2:63" x14ac:dyDescent="0.25">
      <c r="B166" s="29" t="s">
        <v>47</v>
      </c>
      <c r="C166" s="29">
        <v>158</v>
      </c>
      <c r="D166" s="29">
        <v>158</v>
      </c>
      <c r="E166" s="28">
        <v>14.1</v>
      </c>
      <c r="F166" s="15">
        <f t="shared" si="50"/>
        <v>0.63888888888888884</v>
      </c>
      <c r="G166" s="15">
        <f t="shared" si="51"/>
        <v>2.2999999999999998</v>
      </c>
      <c r="R166">
        <f t="shared" si="39"/>
        <v>0</v>
      </c>
      <c r="S166">
        <f t="shared" si="40"/>
        <v>14.1</v>
      </c>
      <c r="T166">
        <f>$E166/3.6</f>
        <v>3.9166666666666665</v>
      </c>
      <c r="U166">
        <f>(0.5*960*(T166*T166))</f>
        <v>7363.333333333333</v>
      </c>
      <c r="V166">
        <f>$U166-$U167</f>
        <v>-3593.7037037037035</v>
      </c>
      <c r="X166">
        <f>W166/1000</f>
        <v>0</v>
      </c>
      <c r="Y166">
        <f>$X$43+$X$87+$X$158</f>
        <v>153.35333333333332</v>
      </c>
      <c r="Z166">
        <f>(0.5*960*(F166*F166))</f>
        <v>195.9259259259259</v>
      </c>
      <c r="AA166">
        <f>W166*0.0000002777777777</f>
        <v>0</v>
      </c>
      <c r="AB166">
        <f>AA$43+AA$87+$AA$158</f>
        <v>4.2598148136220669E-2</v>
      </c>
      <c r="AD166">
        <f>(AC166*0.0000002777777777)*-1</f>
        <v>0</v>
      </c>
      <c r="AE166">
        <f>(($W$18*0.0000002777777777)*-1)+$AD$65+$AD$145+$AD$164</f>
        <v>5.7454115210250289E-2</v>
      </c>
      <c r="AG166">
        <f>(T166/1000)*(960*9.81*0.01+0.5*1.205*0.38*1.711274*(T166*T166)+960*4/3*3.14*AJ166)</f>
        <v>13.947892490182253</v>
      </c>
      <c r="AH166">
        <f>AH165+AG166</f>
        <v>44.661460874842348</v>
      </c>
      <c r="AJ166">
        <f>T167-T166</f>
        <v>0.86111111111111116</v>
      </c>
      <c r="AK166" s="53">
        <f t="shared" si="53"/>
        <v>3.9166666666666665</v>
      </c>
      <c r="AL166" s="39">
        <f>0.5*1116.99*(T166*T166)</f>
        <v>8567.4684374999997</v>
      </c>
      <c r="AM166" s="39">
        <f t="shared" si="52"/>
        <v>-4181.3865624999999</v>
      </c>
      <c r="AN166" s="39">
        <f>SUM($AM$164:$AM$177)+$AN$163</f>
        <v>-240658.770625</v>
      </c>
      <c r="AO166" s="39">
        <f t="shared" si="42"/>
        <v>6.6849658488226549E-2</v>
      </c>
      <c r="AP166" s="39">
        <f>SUM($AM$158:$AM$163)+$AP$157</f>
        <v>178431.395625</v>
      </c>
      <c r="AQ166" s="39">
        <f t="shared" si="43"/>
        <v>4.9564276548622006E-2</v>
      </c>
      <c r="AR166" s="39">
        <f t="shared" si="37"/>
        <v>-4.1813865625000002</v>
      </c>
      <c r="AS166" s="39"/>
      <c r="AT166" s="51">
        <f>T166*$AS$8*0.38*0.01</f>
        <v>154.74976939500002</v>
      </c>
      <c r="AU166" s="51">
        <f t="shared" si="54"/>
        <v>0.15474976939500001</v>
      </c>
      <c r="AV166" s="51">
        <f t="shared" si="44"/>
        <v>4.2986081443004309E-5</v>
      </c>
      <c r="AW166" s="39">
        <f>AB166*0.7</f>
        <v>2.9818703695354467E-2</v>
      </c>
      <c r="AX166" s="40"/>
      <c r="AY166" s="40">
        <f t="shared" si="41"/>
        <v>0</v>
      </c>
      <c r="AZ166" s="40"/>
      <c r="BA166" s="40"/>
      <c r="BB166" s="40"/>
      <c r="BC166" s="39"/>
      <c r="BD166" s="39">
        <f>T166*2.23694</f>
        <v>8.7613483333333342</v>
      </c>
      <c r="BE166" s="39">
        <f>AO166-$BC$8</f>
        <v>6.5723259489608069E-2</v>
      </c>
      <c r="BF166" s="39">
        <f>AQ166-$BC$8</f>
        <v>4.8437877550003526E-2</v>
      </c>
      <c r="BG166" s="52">
        <f t="shared" si="45"/>
        <v>4.3594089795003177E-2</v>
      </c>
      <c r="BH166" s="52">
        <f t="shared" si="46"/>
        <v>4.3594089795003177E-2</v>
      </c>
      <c r="BI166" s="52">
        <f t="shared" si="47"/>
        <v>156938.72326201142</v>
      </c>
      <c r="BJ166" s="52">
        <f t="shared" si="48"/>
        <v>156.93872326201142</v>
      </c>
      <c r="BK166">
        <f t="shared" si="49"/>
        <v>-3.7632479062500002</v>
      </c>
    </row>
    <row r="167" spans="2:63" x14ac:dyDescent="0.25">
      <c r="B167" s="29" t="s">
        <v>47</v>
      </c>
      <c r="C167" s="29">
        <v>159</v>
      </c>
      <c r="D167" s="29">
        <v>159</v>
      </c>
      <c r="E167" s="28">
        <v>17.2</v>
      </c>
      <c r="F167" s="15">
        <f t="shared" si="50"/>
        <v>0.83333333333333359</v>
      </c>
      <c r="G167" s="15">
        <f t="shared" si="51"/>
        <v>3.0000000000000009</v>
      </c>
      <c r="R167">
        <f t="shared" si="39"/>
        <v>0</v>
      </c>
      <c r="S167">
        <f t="shared" si="40"/>
        <v>17.2</v>
      </c>
      <c r="T167">
        <f>$E167/3.6</f>
        <v>4.7777777777777777</v>
      </c>
      <c r="U167">
        <f>(0.5*960*(T167*T167))</f>
        <v>10957.037037037036</v>
      </c>
      <c r="V167">
        <f>$U167-$U168</f>
        <v>-4006.2962962962993</v>
      </c>
      <c r="X167">
        <f>W167/1000</f>
        <v>0</v>
      </c>
      <c r="Y167">
        <f>$X$43+$X$87+$X$158</f>
        <v>153.35333333333332</v>
      </c>
      <c r="Z167">
        <f>(0.5*960*(F167*F167))</f>
        <v>333.33333333333354</v>
      </c>
      <c r="AA167">
        <f>W167*0.0000002777777777</f>
        <v>0</v>
      </c>
      <c r="AB167">
        <f>AA$43+AA$87+$AA$158</f>
        <v>4.2598148136220669E-2</v>
      </c>
      <c r="AD167">
        <f>(AC167*0.0000002777777777)*-1</f>
        <v>0</v>
      </c>
      <c r="AE167">
        <f>(($W$18*0.0000002777777777)*-1)+$AD$65+$AD$145+$AD$164</f>
        <v>5.7454115210250289E-2</v>
      </c>
      <c r="AG167">
        <f>(T167/1000)*(960*9.81*0.01+0.5*1.205*0.38*1.711274*(T167*T167)+960*4/3*3.14*AJ167)</f>
        <v>15.96164053095492</v>
      </c>
      <c r="AH167">
        <f>AH166+AG167</f>
        <v>60.623101405797271</v>
      </c>
      <c r="AJ167">
        <f>T168-T167</f>
        <v>0.80555555555555625</v>
      </c>
      <c r="AK167" s="53">
        <f t="shared" si="53"/>
        <v>4.7777777777777777</v>
      </c>
      <c r="AL167" s="39">
        <f>0.5*1116.99*(T167*T167)</f>
        <v>12748.855</v>
      </c>
      <c r="AM167" s="39">
        <f t="shared" si="52"/>
        <v>-4661.4509375000052</v>
      </c>
      <c r="AN167" s="39">
        <f>SUM($AM$164:$AM$177)+$AN$163</f>
        <v>-240658.770625</v>
      </c>
      <c r="AO167" s="39">
        <f t="shared" si="42"/>
        <v>6.6849658488226549E-2</v>
      </c>
      <c r="AP167" s="39">
        <f>SUM($AM$158:$AM$163)+$AP$157</f>
        <v>178431.395625</v>
      </c>
      <c r="AQ167" s="39">
        <f t="shared" si="43"/>
        <v>4.9564276548622006E-2</v>
      </c>
      <c r="AR167" s="39">
        <f t="shared" si="37"/>
        <v>-4.6614509375000051</v>
      </c>
      <c r="AS167" s="39"/>
      <c r="AT167" s="51">
        <f>T167*$AS$8*0.38*0.01</f>
        <v>188.77276834000006</v>
      </c>
      <c r="AU167" s="51">
        <f t="shared" si="54"/>
        <v>0.18877276834000006</v>
      </c>
      <c r="AV167" s="51">
        <f t="shared" si="44"/>
        <v>5.2436922043948534E-5</v>
      </c>
      <c r="AW167" s="39">
        <f>AB167*0.7</f>
        <v>2.9818703695354467E-2</v>
      </c>
      <c r="AX167" s="40"/>
      <c r="AY167" s="40">
        <f t="shared" si="41"/>
        <v>0</v>
      </c>
      <c r="AZ167" s="40"/>
      <c r="BA167" s="40"/>
      <c r="BB167" s="40"/>
      <c r="BC167" s="39"/>
      <c r="BD167" s="39">
        <f>T167*2.23694</f>
        <v>10.687602222222223</v>
      </c>
      <c r="BE167" s="39">
        <f>AO167-$BC$8</f>
        <v>6.5723259489608069E-2</v>
      </c>
      <c r="BF167" s="39">
        <f>AQ167-$BC$8</f>
        <v>4.8437877550003526E-2</v>
      </c>
      <c r="BG167" s="52">
        <f t="shared" si="45"/>
        <v>4.3594089795003177E-2</v>
      </c>
      <c r="BH167" s="52">
        <f t="shared" si="46"/>
        <v>4.3594089795003177E-2</v>
      </c>
      <c r="BI167" s="52">
        <f t="shared" si="47"/>
        <v>156938.72326201142</v>
      </c>
      <c r="BJ167" s="52">
        <f t="shared" si="48"/>
        <v>156.93872326201142</v>
      </c>
      <c r="BK167">
        <f t="shared" si="49"/>
        <v>-4.1953058437500053</v>
      </c>
    </row>
    <row r="168" spans="2:63" x14ac:dyDescent="0.25">
      <c r="B168" s="29" t="s">
        <v>47</v>
      </c>
      <c r="C168" s="29">
        <v>160</v>
      </c>
      <c r="D168" s="29">
        <v>160</v>
      </c>
      <c r="E168" s="28">
        <v>20.100000000000001</v>
      </c>
      <c r="F168" s="15">
        <f t="shared" si="50"/>
        <v>0.86111111111111094</v>
      </c>
      <c r="G168" s="15">
        <f t="shared" si="51"/>
        <v>3.0999999999999996</v>
      </c>
      <c r="R168">
        <f t="shared" si="39"/>
        <v>0</v>
      </c>
      <c r="S168">
        <f t="shared" si="40"/>
        <v>20.100000000000001</v>
      </c>
      <c r="T168">
        <f>$E168/3.6</f>
        <v>5.5833333333333339</v>
      </c>
      <c r="U168">
        <f>(0.5*960*(T168*T168))</f>
        <v>14963.333333333336</v>
      </c>
      <c r="V168">
        <f>$U168-$U169</f>
        <v>-5316.666666666657</v>
      </c>
      <c r="X168">
        <f>W168/1000</f>
        <v>0</v>
      </c>
      <c r="Y168">
        <f>$X$43+$X$87+$X$158</f>
        <v>153.35333333333332</v>
      </c>
      <c r="Z168">
        <f>(0.5*960*(F168*F168))</f>
        <v>355.92592592592575</v>
      </c>
      <c r="AA168">
        <f>W168*0.0000002777777777</f>
        <v>0</v>
      </c>
      <c r="AB168">
        <f>AA$43+AA$87+$AA$158</f>
        <v>4.2598148136220669E-2</v>
      </c>
      <c r="AD168">
        <f>(AC168*0.0000002777777777)*-1</f>
        <v>0</v>
      </c>
      <c r="AE168">
        <f>(($W$18*0.0000002777777777)*-1)+$AD$65+$AD$145+$AD$164</f>
        <v>5.7454115210250289E-2</v>
      </c>
      <c r="AG168">
        <f>(T168/1000)*(960*9.81*0.01+0.5*1.205*0.38*1.711274*(T168*T168)+960*4/3*3.14*AJ168)</f>
        <v>21.164498057394123</v>
      </c>
      <c r="AH168">
        <f>AH167+AG168</f>
        <v>81.787599463191398</v>
      </c>
      <c r="AJ168">
        <f>T169-T168</f>
        <v>0.91666666666666519</v>
      </c>
      <c r="AK168" s="53">
        <f t="shared" si="53"/>
        <v>5.5833333333333339</v>
      </c>
      <c r="AL168" s="39">
        <f>0.5*1116.99*(T168*T168)</f>
        <v>17410.305937500005</v>
      </c>
      <c r="AM168" s="39">
        <f t="shared" si="52"/>
        <v>-6186.1078124999876</v>
      </c>
      <c r="AN168" s="39">
        <f>SUM($AM$164:$AM$177)+$AN$163</f>
        <v>-240658.770625</v>
      </c>
      <c r="AO168" s="39">
        <f t="shared" si="42"/>
        <v>6.6849658488226549E-2</v>
      </c>
      <c r="AP168" s="39">
        <f>SUM($AM$158:$AM$163)+$AP$157</f>
        <v>178431.395625</v>
      </c>
      <c r="AQ168" s="39">
        <f t="shared" si="43"/>
        <v>4.9564276548622006E-2</v>
      </c>
      <c r="AR168" s="39">
        <f t="shared" si="37"/>
        <v>-6.186107812499988</v>
      </c>
      <c r="AS168" s="39"/>
      <c r="AT168" s="51">
        <f>T168*$AS$8*0.38*0.01</f>
        <v>220.60073509500006</v>
      </c>
      <c r="AU168" s="51">
        <f t="shared" si="54"/>
        <v>0.22060073509500006</v>
      </c>
      <c r="AV168" s="51">
        <f t="shared" si="44"/>
        <v>6.1278030993218929E-5</v>
      </c>
      <c r="AW168" s="39">
        <f>AB168*0.7</f>
        <v>2.9818703695354467E-2</v>
      </c>
      <c r="AX168" s="40"/>
      <c r="AY168" s="40">
        <f t="shared" si="41"/>
        <v>0</v>
      </c>
      <c r="AZ168" s="40"/>
      <c r="BA168" s="40"/>
      <c r="BB168" s="40"/>
      <c r="BC168" s="39"/>
      <c r="BD168" s="39">
        <f>T168*2.23694</f>
        <v>12.48958166666667</v>
      </c>
      <c r="BE168" s="39">
        <f>AO168-$BC$8</f>
        <v>6.5723259489608069E-2</v>
      </c>
      <c r="BF168" s="39">
        <f>AQ168-$BC$8</f>
        <v>4.8437877550003526E-2</v>
      </c>
      <c r="BG168" s="52">
        <f t="shared" si="45"/>
        <v>4.3594089795003177E-2</v>
      </c>
      <c r="BH168" s="52">
        <f t="shared" si="46"/>
        <v>4.3594089795003177E-2</v>
      </c>
      <c r="BI168" s="52">
        <f t="shared" si="47"/>
        <v>156938.72326201142</v>
      </c>
      <c r="BJ168" s="52">
        <f t="shared" si="48"/>
        <v>156.93872326201142</v>
      </c>
      <c r="BK168">
        <f t="shared" si="49"/>
        <v>-5.5674970312499887</v>
      </c>
    </row>
    <row r="169" spans="2:63" x14ac:dyDescent="0.25">
      <c r="B169" s="29" t="s">
        <v>47</v>
      </c>
      <c r="C169" s="29">
        <v>161</v>
      </c>
      <c r="D169" s="29">
        <v>161</v>
      </c>
      <c r="E169" s="28">
        <v>23.4</v>
      </c>
      <c r="F169" s="15">
        <f t="shared" si="50"/>
        <v>0.74999999999999978</v>
      </c>
      <c r="G169" s="15">
        <f t="shared" si="51"/>
        <v>2.6999999999999993</v>
      </c>
      <c r="R169">
        <f t="shared" si="39"/>
        <v>0</v>
      </c>
      <c r="S169">
        <f t="shared" si="40"/>
        <v>23.4</v>
      </c>
      <c r="T169">
        <f>$E169/3.6</f>
        <v>6.4999999999999991</v>
      </c>
      <c r="U169">
        <f>(0.5*960*(T169*T169))</f>
        <v>20279.999999999993</v>
      </c>
      <c r="V169">
        <f>$U169-$U170</f>
        <v>-3803.3333333333394</v>
      </c>
      <c r="X169">
        <f>W169/1000</f>
        <v>0</v>
      </c>
      <c r="Y169">
        <f>$X$43+$X$87+$X$158</f>
        <v>153.35333333333332</v>
      </c>
      <c r="Z169">
        <f>(0.5*960*(F169*F169))</f>
        <v>269.99999999999983</v>
      </c>
      <c r="AA169">
        <f>W169*0.0000002777777777</f>
        <v>0</v>
      </c>
      <c r="AB169">
        <f>AA$43+AA$87+$AA$158</f>
        <v>4.2598148136220669E-2</v>
      </c>
      <c r="AD169">
        <f>(AC169*0.0000002777777777)*-1</f>
        <v>0</v>
      </c>
      <c r="AE169">
        <f>(($W$18*0.0000002777777777)*-1)+$AD$65+$AD$145+$AD$164</f>
        <v>5.7454115210250289E-2</v>
      </c>
      <c r="AG169">
        <f>(T169/1000)*(960*9.81*0.01+0.5*1.205*0.38*1.711274*(T169*T169)+960*4/3*3.14*AJ169)</f>
        <v>15.95920769323082</v>
      </c>
      <c r="AH169">
        <f>AH168+AG169</f>
        <v>97.746807156422221</v>
      </c>
      <c r="AJ169">
        <f>T170-T169</f>
        <v>0.58333333333333393</v>
      </c>
      <c r="AK169" s="53">
        <f t="shared" si="53"/>
        <v>6.4999999999999991</v>
      </c>
      <c r="AL169" s="39">
        <f>0.5*1116.99*(T169*T169)</f>
        <v>23596.413749999992</v>
      </c>
      <c r="AM169" s="39">
        <f t="shared" si="52"/>
        <v>-4425.2971875000039</v>
      </c>
      <c r="AN169" s="39">
        <f>SUM($AM$164:$AM$177)+$AN$163</f>
        <v>-240658.770625</v>
      </c>
      <c r="AO169" s="39">
        <f t="shared" si="42"/>
        <v>6.6849658488226549E-2</v>
      </c>
      <c r="AP169" s="39">
        <f>SUM($AM$158:$AM$163)+$AP$157</f>
        <v>178431.395625</v>
      </c>
      <c r="AQ169" s="39">
        <f t="shared" si="43"/>
        <v>4.9564276548622006E-2</v>
      </c>
      <c r="AR169" s="39">
        <f t="shared" si="37"/>
        <v>-4.4252971875000036</v>
      </c>
      <c r="AS169" s="39"/>
      <c r="AT169" s="51">
        <f>T169*$AS$8*0.38*0.01</f>
        <v>256.81876623000005</v>
      </c>
      <c r="AU169" s="51">
        <f t="shared" si="54"/>
        <v>0.25681876623000005</v>
      </c>
      <c r="AV169" s="51">
        <f t="shared" si="44"/>
        <v>7.1338603245836951E-5</v>
      </c>
      <c r="AW169" s="39">
        <f>AB169*0.7</f>
        <v>2.9818703695354467E-2</v>
      </c>
      <c r="AX169" s="40"/>
      <c r="AY169" s="40">
        <f t="shared" si="41"/>
        <v>0</v>
      </c>
      <c r="AZ169" s="40"/>
      <c r="BA169" s="40"/>
      <c r="BB169" s="40"/>
      <c r="BC169" s="39"/>
      <c r="BD169" s="39">
        <f>T169*2.23694</f>
        <v>14.540109999999999</v>
      </c>
      <c r="BE169" s="39">
        <f>AO169-$BC$8</f>
        <v>6.5723259489608069E-2</v>
      </c>
      <c r="BF169" s="39">
        <f>AQ169-$BC$8</f>
        <v>4.8437877550003526E-2</v>
      </c>
      <c r="BG169" s="52">
        <f t="shared" si="45"/>
        <v>4.3594089795003177E-2</v>
      </c>
      <c r="BH169" s="52">
        <f t="shared" si="46"/>
        <v>4.3594089795003177E-2</v>
      </c>
      <c r="BI169" s="52">
        <f t="shared" si="47"/>
        <v>156938.72326201142</v>
      </c>
      <c r="BJ169" s="52">
        <f t="shared" si="48"/>
        <v>156.93872326201142</v>
      </c>
      <c r="BK169">
        <f t="shared" si="49"/>
        <v>-3.9827674687500036</v>
      </c>
    </row>
    <row r="170" spans="2:63" x14ac:dyDescent="0.25">
      <c r="B170" s="29" t="s">
        <v>47</v>
      </c>
      <c r="C170" s="29">
        <v>162</v>
      </c>
      <c r="D170" s="29">
        <v>162</v>
      </c>
      <c r="E170" s="28">
        <v>25.5</v>
      </c>
      <c r="F170" s="15">
        <f t="shared" si="50"/>
        <v>0.5833333333333337</v>
      </c>
      <c r="G170" s="15">
        <f t="shared" si="51"/>
        <v>2.1000000000000014</v>
      </c>
      <c r="R170">
        <f t="shared" si="39"/>
        <v>0</v>
      </c>
      <c r="S170">
        <f t="shared" si="40"/>
        <v>25.5</v>
      </c>
      <c r="T170">
        <f>$E170/3.6</f>
        <v>7.083333333333333</v>
      </c>
      <c r="U170">
        <f>(0.5*960*(T170*T170))</f>
        <v>24083.333333333332</v>
      </c>
      <c r="V170">
        <f>$U170-$U171</f>
        <v>-4130.0000000000036</v>
      </c>
      <c r="X170">
        <f>W170/1000</f>
        <v>0</v>
      </c>
      <c r="Y170">
        <f>$X$43+$X$87+$X$158</f>
        <v>153.35333333333332</v>
      </c>
      <c r="Z170">
        <f>(0.5*960*(F170*F170))</f>
        <v>163.33333333333354</v>
      </c>
      <c r="AA170">
        <f>W170*0.0000002777777777</f>
        <v>0</v>
      </c>
      <c r="AB170">
        <f>AA$43+AA$87+$AA$158</f>
        <v>4.2598148136220669E-2</v>
      </c>
      <c r="AD170">
        <f>(AC170*0.0000002777777777)*-1</f>
        <v>0</v>
      </c>
      <c r="AE170">
        <f>(($W$18*0.0000002777777777)*-1)+$AD$65+$AD$145+$AD$164</f>
        <v>5.7454115210250289E-2</v>
      </c>
      <c r="AG170">
        <f>(T170/1000)*(960*9.81*0.01+0.5*1.205*0.38*1.711274*(T170*T170)+960*4/3*3.14*AJ170)</f>
        <v>17.413434068550359</v>
      </c>
      <c r="AH170">
        <f>AH169+AG170</f>
        <v>115.16024122497258</v>
      </c>
      <c r="AJ170">
        <f>T171-T170</f>
        <v>0.58333333333333393</v>
      </c>
      <c r="AK170" s="53">
        <f t="shared" si="53"/>
        <v>7.083333333333333</v>
      </c>
      <c r="AL170" s="39">
        <f>0.5*1116.99*(T170*T170)</f>
        <v>28021.710937499996</v>
      </c>
      <c r="AM170" s="39">
        <f t="shared" si="52"/>
        <v>-4805.3840625000048</v>
      </c>
      <c r="AN170" s="39">
        <f>SUM($AM$164:$AM$177)+$AN$163</f>
        <v>-240658.770625</v>
      </c>
      <c r="AO170" s="39">
        <f t="shared" si="42"/>
        <v>6.6849658488226549E-2</v>
      </c>
      <c r="AP170" s="39">
        <f>SUM($AM$158:$AM$163)+$AP$157</f>
        <v>178431.395625</v>
      </c>
      <c r="AQ170" s="39">
        <f t="shared" si="43"/>
        <v>4.9564276548622006E-2</v>
      </c>
      <c r="AR170" s="39">
        <f t="shared" si="37"/>
        <v>-4.8053840625000044</v>
      </c>
      <c r="AS170" s="39"/>
      <c r="AT170" s="51">
        <f>T170*$AS$8*0.38*0.01</f>
        <v>279.866604225</v>
      </c>
      <c r="AU170" s="51">
        <f t="shared" si="54"/>
        <v>0.27986660422499998</v>
      </c>
      <c r="AV170" s="51">
        <f t="shared" si="44"/>
        <v>7.7740785588412042E-5</v>
      </c>
      <c r="AW170" s="39">
        <f>AB170*0.7</f>
        <v>2.9818703695354467E-2</v>
      </c>
      <c r="AX170" s="40"/>
      <c r="AY170" s="40">
        <f t="shared" si="41"/>
        <v>0</v>
      </c>
      <c r="AZ170" s="40"/>
      <c r="BA170" s="40"/>
      <c r="BB170" s="40"/>
      <c r="BC170" s="39"/>
      <c r="BD170" s="39">
        <f>T170*2.23694</f>
        <v>15.844991666666667</v>
      </c>
      <c r="BE170" s="39">
        <f>AO170-$BC$8</f>
        <v>6.5723259489608069E-2</v>
      </c>
      <c r="BF170" s="39">
        <f>AQ170-$BC$8</f>
        <v>4.8437877550003526E-2</v>
      </c>
      <c r="BG170" s="52">
        <f t="shared" si="45"/>
        <v>4.3594089795003177E-2</v>
      </c>
      <c r="BH170" s="52">
        <f t="shared" si="46"/>
        <v>4.3594089795003177E-2</v>
      </c>
      <c r="BI170" s="52">
        <f t="shared" si="47"/>
        <v>156938.72326201142</v>
      </c>
      <c r="BJ170" s="52">
        <f t="shared" si="48"/>
        <v>156.93872326201142</v>
      </c>
      <c r="BK170">
        <f t="shared" si="49"/>
        <v>-4.3248456562500044</v>
      </c>
    </row>
    <row r="171" spans="2:63" x14ac:dyDescent="0.25">
      <c r="B171" s="29" t="s">
        <v>47</v>
      </c>
      <c r="C171" s="29">
        <v>163</v>
      </c>
      <c r="D171" s="29">
        <v>163</v>
      </c>
      <c r="E171" s="28">
        <v>27.6</v>
      </c>
      <c r="F171" s="15">
        <f t="shared" si="50"/>
        <v>0.55555555555555558</v>
      </c>
      <c r="G171" s="15">
        <f t="shared" si="51"/>
        <v>2</v>
      </c>
      <c r="R171">
        <f t="shared" si="39"/>
        <v>0</v>
      </c>
      <c r="S171">
        <f t="shared" si="40"/>
        <v>27.6</v>
      </c>
      <c r="T171">
        <f>$E171/3.6</f>
        <v>7.666666666666667</v>
      </c>
      <c r="U171">
        <f>(0.5*960*(T171*T171))</f>
        <v>28213.333333333336</v>
      </c>
      <c r="V171">
        <f>$U171-$U172</f>
        <v>-4018.148148148146</v>
      </c>
      <c r="X171">
        <f>W171/1000</f>
        <v>0</v>
      </c>
      <c r="Y171">
        <f>$X$43+$X$87+$X$158</f>
        <v>153.35333333333332</v>
      </c>
      <c r="Z171">
        <f>(0.5*960*(F171*F171))</f>
        <v>148.14814814814815</v>
      </c>
      <c r="AA171">
        <f>W171*0.0000002777777777</f>
        <v>0</v>
      </c>
      <c r="AB171">
        <f>AA$43+AA$87+$AA$158</f>
        <v>4.2598148136220669E-2</v>
      </c>
      <c r="AD171">
        <f>(AC171*0.0000002777777777)*-1</f>
        <v>0</v>
      </c>
      <c r="AE171">
        <f>(($W$18*0.0000002777777777)*-1)+$AD$65+$AD$145+$AD$164</f>
        <v>5.7454115210250289E-2</v>
      </c>
      <c r="AG171">
        <f>(T171/1000)*(960*9.81*0.01+0.5*1.205*0.38*1.711274*(T171*T171)+960*4/3*3.14*AJ171)</f>
        <v>17.161445042594224</v>
      </c>
      <c r="AH171">
        <f>AH170+AG171</f>
        <v>132.3216862675668</v>
      </c>
      <c r="AJ171">
        <f>T172-T171</f>
        <v>0.52777777777777768</v>
      </c>
      <c r="AK171" s="53">
        <f t="shared" si="53"/>
        <v>7.666666666666667</v>
      </c>
      <c r="AL171" s="39">
        <f>0.5*1116.99*(T171*T171)</f>
        <v>32827.095000000001</v>
      </c>
      <c r="AM171" s="39">
        <f t="shared" si="52"/>
        <v>-4675.2409374999988</v>
      </c>
      <c r="AN171" s="39">
        <f>SUM($AM$164:$AM$177)+$AN$163</f>
        <v>-240658.770625</v>
      </c>
      <c r="AO171" s="39">
        <f t="shared" si="42"/>
        <v>6.6849658488226549E-2</v>
      </c>
      <c r="AP171" s="39">
        <f>SUM($AM$158:$AM$163)+$AP$157</f>
        <v>178431.395625</v>
      </c>
      <c r="AQ171" s="39">
        <f t="shared" si="43"/>
        <v>4.9564276548622006E-2</v>
      </c>
      <c r="AR171" s="39">
        <f t="shared" si="37"/>
        <v>-4.675240937499999</v>
      </c>
      <c r="AS171" s="39"/>
      <c r="AT171" s="51">
        <f>T171*$AS$8*0.38*0.01</f>
        <v>302.91444222000007</v>
      </c>
      <c r="AU171" s="51">
        <f t="shared" si="54"/>
        <v>0.30291444222000008</v>
      </c>
      <c r="AV171" s="51">
        <f t="shared" si="44"/>
        <v>8.4142967930987174E-5</v>
      </c>
      <c r="AW171" s="39">
        <f>AB171*0.7</f>
        <v>2.9818703695354467E-2</v>
      </c>
      <c r="AX171" s="40"/>
      <c r="AY171" s="40">
        <f t="shared" si="41"/>
        <v>0</v>
      </c>
      <c r="AZ171" s="40"/>
      <c r="BA171" s="40"/>
      <c r="BB171" s="40"/>
      <c r="BC171" s="39"/>
      <c r="BD171" s="39">
        <f>T171*2.23694</f>
        <v>17.149873333333336</v>
      </c>
      <c r="BE171" s="39">
        <f>AO171-$BC$8</f>
        <v>6.5723259489608069E-2</v>
      </c>
      <c r="BF171" s="39">
        <f>AQ171-$BC$8</f>
        <v>4.8437877550003526E-2</v>
      </c>
      <c r="BG171" s="52">
        <f t="shared" si="45"/>
        <v>4.3594089795003177E-2</v>
      </c>
      <c r="BH171" s="52">
        <f t="shared" si="46"/>
        <v>4.3594089795003177E-2</v>
      </c>
      <c r="BI171" s="52">
        <f t="shared" si="47"/>
        <v>156938.72326201142</v>
      </c>
      <c r="BJ171" s="52">
        <f t="shared" si="48"/>
        <v>156.93872326201142</v>
      </c>
      <c r="BK171">
        <f t="shared" si="49"/>
        <v>-4.2077168437499992</v>
      </c>
    </row>
    <row r="172" spans="2:63" x14ac:dyDescent="0.25">
      <c r="B172" s="29" t="s">
        <v>47</v>
      </c>
      <c r="C172" s="29">
        <v>164</v>
      </c>
      <c r="D172" s="29">
        <v>164</v>
      </c>
      <c r="E172" s="28">
        <v>29.5</v>
      </c>
      <c r="F172" s="15">
        <f t="shared" si="50"/>
        <v>0.4861111111111111</v>
      </c>
      <c r="G172" s="15">
        <f t="shared" si="51"/>
        <v>1.75</v>
      </c>
      <c r="R172">
        <f t="shared" si="39"/>
        <v>0</v>
      </c>
      <c r="S172">
        <f t="shared" si="40"/>
        <v>29.5</v>
      </c>
      <c r="T172">
        <f>$E172/3.6</f>
        <v>8.1944444444444446</v>
      </c>
      <c r="U172">
        <f>(0.5*960*(T172*T172))</f>
        <v>32231.481481481482</v>
      </c>
      <c r="V172">
        <f>$U172-$U173</f>
        <v>-3591.1111111111168</v>
      </c>
      <c r="X172">
        <f>W172/1000</f>
        <v>0</v>
      </c>
      <c r="Y172">
        <f>$X$43+$X$87+$X$158</f>
        <v>153.35333333333332</v>
      </c>
      <c r="Z172">
        <f>(0.5*960*(F172*F172))</f>
        <v>113.42592592592592</v>
      </c>
      <c r="AA172">
        <f>W172*0.0000002777777777</f>
        <v>0</v>
      </c>
      <c r="AB172">
        <f>AA$43+AA$87+$AA$158</f>
        <v>4.2598148136220669E-2</v>
      </c>
      <c r="AD172">
        <f>(AC172*0.0000002777777777)*-1</f>
        <v>0</v>
      </c>
      <c r="AE172">
        <f>(($W$18*0.0000002777777777)*-1)+$AD$65+$AD$145+$AD$164</f>
        <v>5.7454115210250289E-2</v>
      </c>
      <c r="AG172">
        <f>(T172/1000)*(960*9.81*0.01+0.5*1.205*0.38*1.711274*(T172*T172)+960*4/3*3.14*AJ172)</f>
        <v>15.625132262422291</v>
      </c>
      <c r="AH172">
        <f>AH171+AG172</f>
        <v>147.94681852998909</v>
      </c>
      <c r="AJ172">
        <f>T173-T172</f>
        <v>0.44444444444444464</v>
      </c>
      <c r="AK172" s="53">
        <f t="shared" si="53"/>
        <v>8.1944444444444446</v>
      </c>
      <c r="AL172" s="39">
        <f>0.5*1116.99*(T172*T172)</f>
        <v>37502.3359375</v>
      </c>
      <c r="AM172" s="39">
        <f t="shared" si="52"/>
        <v>-4178.3700000000099</v>
      </c>
      <c r="AN172" s="39">
        <f>SUM($AM$164:$AM$177)+$AN$163</f>
        <v>-240658.770625</v>
      </c>
      <c r="AO172" s="39">
        <f t="shared" si="42"/>
        <v>6.6849658488226549E-2</v>
      </c>
      <c r="AP172" s="39">
        <f>SUM($AM$158:$AM$163)+$AP$157</f>
        <v>178431.395625</v>
      </c>
      <c r="AQ172" s="39">
        <f t="shared" si="43"/>
        <v>4.9564276548622006E-2</v>
      </c>
      <c r="AR172" s="39">
        <f t="shared" ref="AR172:AR235" si="55">AM172/1000</f>
        <v>-4.1783700000000099</v>
      </c>
      <c r="AS172" s="39"/>
      <c r="AT172" s="51">
        <f>T172*$AS$8*0.38*0.01</f>
        <v>323.76724802500007</v>
      </c>
      <c r="AU172" s="51">
        <f t="shared" si="54"/>
        <v>0.32376724802500007</v>
      </c>
      <c r="AV172" s="51">
        <f t="shared" si="44"/>
        <v>8.9935418621888468E-5</v>
      </c>
      <c r="AW172" s="39">
        <f>AB172*0.7</f>
        <v>2.9818703695354467E-2</v>
      </c>
      <c r="AX172" s="40"/>
      <c r="AY172" s="40">
        <f t="shared" si="41"/>
        <v>0</v>
      </c>
      <c r="AZ172" s="40"/>
      <c r="BA172" s="40"/>
      <c r="BB172" s="40"/>
      <c r="BC172" s="39"/>
      <c r="BD172" s="39">
        <f>T172*2.23694</f>
        <v>18.330480555555557</v>
      </c>
      <c r="BE172" s="39">
        <f>AO172-$BC$8</f>
        <v>6.5723259489608069E-2</v>
      </c>
      <c r="BF172" s="39">
        <f>AQ172-$BC$8</f>
        <v>4.8437877550003526E-2</v>
      </c>
      <c r="BG172" s="52">
        <f t="shared" si="45"/>
        <v>4.3594089795003177E-2</v>
      </c>
      <c r="BH172" s="52">
        <f t="shared" si="46"/>
        <v>4.3594089795003177E-2</v>
      </c>
      <c r="BI172" s="52">
        <f t="shared" si="47"/>
        <v>156938.72326201142</v>
      </c>
      <c r="BJ172" s="52">
        <f t="shared" si="48"/>
        <v>156.93872326201142</v>
      </c>
      <c r="BK172">
        <f t="shared" si="49"/>
        <v>-3.760533000000009</v>
      </c>
    </row>
    <row r="173" spans="2:63" x14ac:dyDescent="0.25">
      <c r="B173" s="29" t="s">
        <v>47</v>
      </c>
      <c r="C173" s="29">
        <v>165</v>
      </c>
      <c r="D173" s="29">
        <v>165</v>
      </c>
      <c r="E173" s="28">
        <v>31.1</v>
      </c>
      <c r="F173" s="15">
        <f t="shared" si="50"/>
        <v>0.36111111111111133</v>
      </c>
      <c r="G173" s="15">
        <f t="shared" si="51"/>
        <v>1.3000000000000007</v>
      </c>
      <c r="R173">
        <f t="shared" si="39"/>
        <v>0</v>
      </c>
      <c r="S173">
        <f t="shared" si="40"/>
        <v>31.1</v>
      </c>
      <c r="T173">
        <f>$E173/3.6</f>
        <v>8.6388888888888893</v>
      </c>
      <c r="U173">
        <f>(0.5*960*(T173*T173))</f>
        <v>35822.592592592599</v>
      </c>
      <c r="V173">
        <f>$U173-$U174</f>
        <v>-2340.74074074073</v>
      </c>
      <c r="X173">
        <f>W173/1000</f>
        <v>0</v>
      </c>
      <c r="Y173">
        <f>$X$43+$X$87+$X$158</f>
        <v>153.35333333333332</v>
      </c>
      <c r="Z173">
        <f>(0.5*960*(F173*F173))</f>
        <v>62.592592592592673</v>
      </c>
      <c r="AA173">
        <f>W173*0.0000002777777777</f>
        <v>0</v>
      </c>
      <c r="AB173">
        <f>AA$43+AA$87+$AA$158</f>
        <v>4.2598148136220669E-2</v>
      </c>
      <c r="AD173">
        <f>(AC173*0.0000002777777777)*-1</f>
        <v>0</v>
      </c>
      <c r="AE173">
        <f>(($W$18*0.0000002777777777)*-1)+$AD$65+$AD$145+$AD$164</f>
        <v>5.7454115210250289E-2</v>
      </c>
      <c r="AG173">
        <f>(T173/1000)*(960*9.81*0.01+0.5*1.205*0.38*1.711274*(T173*T173)+960*4/3*3.14*AJ173)</f>
        <v>10.71101580770963</v>
      </c>
      <c r="AH173">
        <f>AH172+AG173</f>
        <v>158.65783433769872</v>
      </c>
      <c r="AJ173">
        <f>T174-T173</f>
        <v>0.27777777777777679</v>
      </c>
      <c r="AK173" s="53">
        <f t="shared" si="53"/>
        <v>8.6388888888888893</v>
      </c>
      <c r="AL173" s="39">
        <f>0.5*1116.99*(T173*T173)</f>
        <v>41680.70593750001</v>
      </c>
      <c r="AM173" s="39">
        <f t="shared" si="52"/>
        <v>-2723.5249999999796</v>
      </c>
      <c r="AN173" s="39">
        <f>SUM($AM$164:$AM$177)+$AN$163</f>
        <v>-240658.770625</v>
      </c>
      <c r="AO173" s="39">
        <f t="shared" si="42"/>
        <v>6.6849658488226549E-2</v>
      </c>
      <c r="AP173" s="39">
        <f>SUM($AM$158:$AM$163)+$AP$157</f>
        <v>178431.395625</v>
      </c>
      <c r="AQ173" s="39">
        <f t="shared" si="43"/>
        <v>4.9564276548622006E-2</v>
      </c>
      <c r="AR173" s="39">
        <f t="shared" si="55"/>
        <v>-2.7235249999999795</v>
      </c>
      <c r="AS173" s="39"/>
      <c r="AT173" s="51">
        <f>T173*$AS$8*0.38*0.01</f>
        <v>341.32750554500001</v>
      </c>
      <c r="AU173" s="51">
        <f t="shared" si="54"/>
        <v>0.34132750554500002</v>
      </c>
      <c r="AV173" s="51">
        <f t="shared" si="44"/>
        <v>9.4813271835279006E-5</v>
      </c>
      <c r="AW173" s="39">
        <f>AB173*0.7</f>
        <v>2.9818703695354467E-2</v>
      </c>
      <c r="AX173" s="40"/>
      <c r="AY173" s="40">
        <f t="shared" si="41"/>
        <v>0</v>
      </c>
      <c r="AZ173" s="40"/>
      <c r="BA173" s="40"/>
      <c r="BB173" s="40"/>
      <c r="BC173" s="39"/>
      <c r="BD173" s="39">
        <f>T173*2.23694</f>
        <v>19.324676111111113</v>
      </c>
      <c r="BE173" s="39">
        <f>AO173-$BC$8</f>
        <v>6.5723259489608069E-2</v>
      </c>
      <c r="BF173" s="39">
        <f>AQ173-$BC$8</f>
        <v>4.8437877550003526E-2</v>
      </c>
      <c r="BG173" s="52">
        <f t="shared" si="45"/>
        <v>4.3594089795003177E-2</v>
      </c>
      <c r="BH173" s="52">
        <f t="shared" si="46"/>
        <v>4.3594089795003177E-2</v>
      </c>
      <c r="BI173" s="52">
        <f t="shared" si="47"/>
        <v>156938.72326201142</v>
      </c>
      <c r="BJ173" s="52">
        <f t="shared" si="48"/>
        <v>156.93872326201142</v>
      </c>
      <c r="BK173">
        <f t="shared" si="49"/>
        <v>-2.451172499999982</v>
      </c>
    </row>
    <row r="174" spans="2:63" x14ac:dyDescent="0.25">
      <c r="B174" s="29" t="s">
        <v>47</v>
      </c>
      <c r="C174" s="29">
        <v>166</v>
      </c>
      <c r="D174" s="29">
        <v>166</v>
      </c>
      <c r="E174" s="28">
        <v>32.1</v>
      </c>
      <c r="F174" s="15">
        <f t="shared" si="50"/>
        <v>0.29166666666666685</v>
      </c>
      <c r="G174" s="15">
        <f t="shared" si="51"/>
        <v>1.0500000000000007</v>
      </c>
      <c r="R174">
        <f t="shared" si="39"/>
        <v>0</v>
      </c>
      <c r="S174">
        <f t="shared" si="40"/>
        <v>32.1</v>
      </c>
      <c r="T174">
        <f>$E174/3.6</f>
        <v>8.9166666666666661</v>
      </c>
      <c r="U174">
        <f>(0.5*960*(T174*T174))</f>
        <v>38163.333333333328</v>
      </c>
      <c r="V174">
        <f>$U174-$U175</f>
        <v>-2660.3703703703868</v>
      </c>
      <c r="X174">
        <f>W174/1000</f>
        <v>0</v>
      </c>
      <c r="Y174">
        <f>$X$43+$X$87+$X$158</f>
        <v>153.35333333333332</v>
      </c>
      <c r="Z174">
        <f>(0.5*960*(F174*F174))</f>
        <v>40.833333333333385</v>
      </c>
      <c r="AA174">
        <f>W174*0.0000002777777777</f>
        <v>0</v>
      </c>
      <c r="AB174">
        <f>AA$43+AA$87+$AA$158</f>
        <v>4.2598148136220669E-2</v>
      </c>
      <c r="AD174">
        <f>(AC174*0.0000002777777777)*-1</f>
        <v>0</v>
      </c>
      <c r="AE174">
        <f>(($W$18*0.0000002777777777)*-1)+$AD$65+$AD$145+$AD$164</f>
        <v>5.7454115210250289E-2</v>
      </c>
      <c r="AG174">
        <f>(T174/1000)*(960*9.81*0.01+0.5*1.205*0.38*1.711274*(T174*T174)+960*4/3*3.14*AJ174)</f>
        <v>12.067954038514721</v>
      </c>
      <c r="AH174">
        <f>AH173+AG174</f>
        <v>170.72578837621344</v>
      </c>
      <c r="AJ174">
        <f>T175-T174</f>
        <v>0.30555555555555713</v>
      </c>
      <c r="AK174" s="53">
        <f t="shared" si="53"/>
        <v>8.9166666666666661</v>
      </c>
      <c r="AL174" s="39">
        <f>0.5*1116.99*(T174*T174)</f>
        <v>44404.23093749999</v>
      </c>
      <c r="AM174" s="39">
        <f t="shared" si="52"/>
        <v>-3095.4240625000239</v>
      </c>
      <c r="AN174" s="39">
        <f>SUM($AM$164:$AM$177)+$AN$163</f>
        <v>-240658.770625</v>
      </c>
      <c r="AO174" s="39">
        <f t="shared" si="42"/>
        <v>6.6849658488226549E-2</v>
      </c>
      <c r="AP174" s="39">
        <f>SUM($AM$158:$AM$163)+$AP$157</f>
        <v>178431.395625</v>
      </c>
      <c r="AQ174" s="39">
        <f t="shared" si="43"/>
        <v>4.9564276548622006E-2</v>
      </c>
      <c r="AR174" s="39">
        <f t="shared" si="55"/>
        <v>-3.0954240625000238</v>
      </c>
      <c r="AS174" s="39"/>
      <c r="AT174" s="51">
        <f>T174*$AS$8*0.38*0.01</f>
        <v>352.30266649500004</v>
      </c>
      <c r="AU174" s="51">
        <f t="shared" si="54"/>
        <v>0.35230266649500003</v>
      </c>
      <c r="AV174" s="51">
        <f t="shared" si="44"/>
        <v>9.7861930093648113E-5</v>
      </c>
      <c r="AW174" s="39">
        <f>AB174*0.7</f>
        <v>2.9818703695354467E-2</v>
      </c>
      <c r="AX174" s="40"/>
      <c r="AY174" s="40">
        <f t="shared" si="41"/>
        <v>0</v>
      </c>
      <c r="AZ174" s="40"/>
      <c r="BA174" s="40"/>
      <c r="BB174" s="40"/>
      <c r="BC174" s="39"/>
      <c r="BD174" s="39">
        <f>T174*2.23694</f>
        <v>19.946048333333334</v>
      </c>
      <c r="BE174" s="39">
        <f>AO174-$BC$8</f>
        <v>6.5723259489608069E-2</v>
      </c>
      <c r="BF174" s="39">
        <f>AQ174-$BC$8</f>
        <v>4.8437877550003526E-2</v>
      </c>
      <c r="BG174" s="52">
        <f t="shared" si="45"/>
        <v>4.3594089795003177E-2</v>
      </c>
      <c r="BH174" s="52">
        <f t="shared" si="46"/>
        <v>4.3594089795003177E-2</v>
      </c>
      <c r="BI174" s="52">
        <f t="shared" si="47"/>
        <v>156938.72326201142</v>
      </c>
      <c r="BJ174" s="52">
        <f t="shared" si="48"/>
        <v>156.93872326201142</v>
      </c>
      <c r="BK174">
        <f t="shared" si="49"/>
        <v>-2.7858816562500213</v>
      </c>
    </row>
    <row r="175" spans="2:63" x14ac:dyDescent="0.25">
      <c r="B175" s="29" t="s">
        <v>47</v>
      </c>
      <c r="C175" s="29">
        <v>167</v>
      </c>
      <c r="D175" s="29">
        <v>167</v>
      </c>
      <c r="E175" s="28">
        <v>33.200000000000003</v>
      </c>
      <c r="F175" s="15">
        <f t="shared" si="50"/>
        <v>0.43055555555555575</v>
      </c>
      <c r="G175" s="15">
        <f t="shared" si="51"/>
        <v>1.5500000000000007</v>
      </c>
      <c r="R175">
        <f t="shared" si="39"/>
        <v>0</v>
      </c>
      <c r="S175">
        <f t="shared" si="40"/>
        <v>33.200000000000003</v>
      </c>
      <c r="T175">
        <f>$E175/3.6</f>
        <v>9.2222222222222232</v>
      </c>
      <c r="U175">
        <f>(0.5*960*(T175*T175))</f>
        <v>40823.703703703715</v>
      </c>
      <c r="V175">
        <f>$U175-$U176</f>
        <v>-5066.6666666666642</v>
      </c>
      <c r="X175">
        <f>W175/1000</f>
        <v>0</v>
      </c>
      <c r="Y175">
        <f>$X$43+$X$87+$X$158</f>
        <v>153.35333333333332</v>
      </c>
      <c r="Z175">
        <f>(0.5*960*(F175*F175))</f>
        <v>88.981481481481566</v>
      </c>
      <c r="AA175">
        <f>W175*0.0000002777777777</f>
        <v>0</v>
      </c>
      <c r="AB175">
        <f>AA$43+AA$87+$AA$158</f>
        <v>4.2598148136220669E-2</v>
      </c>
      <c r="AD175">
        <f>(AC175*0.0000002777777777)*-1</f>
        <v>0</v>
      </c>
      <c r="AE175">
        <f>(($W$18*0.0000002777777777)*-1)+$AD$65+$AD$145+$AD$164</f>
        <v>5.7454115210250289E-2</v>
      </c>
      <c r="AG175">
        <f>(T175/1000)*(960*9.81*0.01+0.5*1.205*0.38*1.711274*(T175*T175)+960*4/3*3.14*AJ175)</f>
        <v>21.76801263606141</v>
      </c>
      <c r="AH175">
        <f>AH174+AG175</f>
        <v>192.49380101227484</v>
      </c>
      <c r="AJ175">
        <f>T176-T175</f>
        <v>0.55555555555555536</v>
      </c>
      <c r="AK175" s="53">
        <f t="shared" si="53"/>
        <v>9.2222222222222232</v>
      </c>
      <c r="AL175" s="39">
        <f>0.5*1116.99*(T175*T175)</f>
        <v>47499.655000000013</v>
      </c>
      <c r="AM175" s="39">
        <f t="shared" si="52"/>
        <v>-5895.2249999999913</v>
      </c>
      <c r="AN175" s="39">
        <f>SUM($AM$164:$AM$177)+$AN$163</f>
        <v>-240658.770625</v>
      </c>
      <c r="AO175" s="39">
        <f t="shared" si="42"/>
        <v>6.6849658488226549E-2</v>
      </c>
      <c r="AP175" s="39">
        <f>SUM($AM$158:$AM$163)+$AP$157</f>
        <v>178431.395625</v>
      </c>
      <c r="AQ175" s="39">
        <f t="shared" si="43"/>
        <v>4.9564276548622006E-2</v>
      </c>
      <c r="AR175" s="39">
        <f t="shared" si="55"/>
        <v>-5.8952249999999911</v>
      </c>
      <c r="AS175" s="39"/>
      <c r="AT175" s="51">
        <f>T175*$AS$8*0.38*0.01</f>
        <v>364.37534354000013</v>
      </c>
      <c r="AU175" s="51">
        <f t="shared" si="54"/>
        <v>0.36437534354000012</v>
      </c>
      <c r="AV175" s="51">
        <f t="shared" si="44"/>
        <v>1.0121545417785415E-4</v>
      </c>
      <c r="AW175" s="39">
        <f>AB175*0.7</f>
        <v>2.9818703695354467E-2</v>
      </c>
      <c r="AX175" s="40"/>
      <c r="AY175" s="40">
        <f t="shared" si="41"/>
        <v>0</v>
      </c>
      <c r="AZ175" s="40"/>
      <c r="BA175" s="40"/>
      <c r="BB175" s="40"/>
      <c r="BC175" s="39"/>
      <c r="BD175" s="39">
        <f>T175*2.23694</f>
        <v>20.62955777777778</v>
      </c>
      <c r="BE175" s="39">
        <f>AO175-$BC$8</f>
        <v>6.5723259489608069E-2</v>
      </c>
      <c r="BF175" s="39">
        <f>AQ175-$BC$8</f>
        <v>4.8437877550003526E-2</v>
      </c>
      <c r="BG175" s="52">
        <f t="shared" si="45"/>
        <v>4.3594089795003177E-2</v>
      </c>
      <c r="BH175" s="52">
        <f t="shared" si="46"/>
        <v>4.3594089795003177E-2</v>
      </c>
      <c r="BI175" s="52">
        <f t="shared" si="47"/>
        <v>156938.72326201142</v>
      </c>
      <c r="BJ175" s="52">
        <f t="shared" si="48"/>
        <v>156.93872326201142</v>
      </c>
      <c r="BK175">
        <f t="shared" si="49"/>
        <v>-5.3057024999999918</v>
      </c>
    </row>
    <row r="176" spans="2:63" x14ac:dyDescent="0.25">
      <c r="B176" s="29" t="s">
        <v>47</v>
      </c>
      <c r="C176" s="29">
        <v>168</v>
      </c>
      <c r="D176" s="29">
        <v>168</v>
      </c>
      <c r="E176" s="28">
        <v>35.200000000000003</v>
      </c>
      <c r="F176" s="15">
        <f t="shared" si="50"/>
        <v>0.55555555555555558</v>
      </c>
      <c r="G176" s="15">
        <f t="shared" si="51"/>
        <v>2</v>
      </c>
      <c r="R176">
        <f t="shared" si="39"/>
        <v>0</v>
      </c>
      <c r="S176">
        <f t="shared" si="40"/>
        <v>35.200000000000003</v>
      </c>
      <c r="T176">
        <f>$E176/3.6</f>
        <v>9.7777777777777786</v>
      </c>
      <c r="U176">
        <f>(0.5*960*(T176*T176))</f>
        <v>45890.37037037038</v>
      </c>
      <c r="V176">
        <f>$U176-$U177</f>
        <v>-5362.9629629629562</v>
      </c>
      <c r="X176">
        <f>W176/1000</f>
        <v>0</v>
      </c>
      <c r="Y176">
        <f>$X$43+$X$87+$X$158</f>
        <v>153.35333333333332</v>
      </c>
      <c r="Z176">
        <f>(0.5*960*(F176*F176))</f>
        <v>148.14814814814815</v>
      </c>
      <c r="AA176">
        <f>W176*0.0000002777777777</f>
        <v>0</v>
      </c>
      <c r="AB176">
        <f>AA$43+AA$87+$AA$158</f>
        <v>4.2598148136220669E-2</v>
      </c>
      <c r="AD176">
        <f>(AC176*0.0000002777777777)*-1</f>
        <v>0</v>
      </c>
      <c r="AE176">
        <f>(($W$18*0.0000002777777777)*-1)+$AD$65+$AD$145+$AD$164</f>
        <v>5.7454115210250289E-2</v>
      </c>
      <c r="AG176">
        <f>(T176/1000)*(960*9.81*0.01+0.5*1.205*0.38*1.711274*(T176*T176)+960*4/3*3.14*AJ176)</f>
        <v>23.119775934080032</v>
      </c>
      <c r="AH176">
        <f>AH175+AG176</f>
        <v>215.61357694635487</v>
      </c>
      <c r="AJ176">
        <f>T177-T176</f>
        <v>0.55555555555555536</v>
      </c>
      <c r="AK176" s="53">
        <f t="shared" si="53"/>
        <v>9.7777777777777786</v>
      </c>
      <c r="AL176" s="39">
        <f>0.5*1116.99*(T176*T176)</f>
        <v>53394.880000000005</v>
      </c>
      <c r="AM176" s="39">
        <f t="shared" si="52"/>
        <v>-6239.9749999999985</v>
      </c>
      <c r="AN176" s="39">
        <f>SUM($AM$164:$AM$177)+$AN$163</f>
        <v>-240658.770625</v>
      </c>
      <c r="AO176" s="39">
        <f t="shared" si="42"/>
        <v>6.6849658488226549E-2</v>
      </c>
      <c r="AP176" s="39">
        <f>SUM($AM$158:$AM$163)+$AP$157</f>
        <v>178431.395625</v>
      </c>
      <c r="AQ176" s="39">
        <f t="shared" si="43"/>
        <v>4.9564276548622006E-2</v>
      </c>
      <c r="AR176" s="39">
        <f t="shared" si="55"/>
        <v>-6.2399749999999985</v>
      </c>
      <c r="AS176" s="39"/>
      <c r="AT176" s="51">
        <f>T176*$AS$8*0.38*0.01</f>
        <v>386.32566544000008</v>
      </c>
      <c r="AU176" s="51">
        <f t="shared" si="54"/>
        <v>0.38632566544000008</v>
      </c>
      <c r="AV176" s="51">
        <f t="shared" si="44"/>
        <v>1.0731277069459234E-4</v>
      </c>
      <c r="AW176" s="39">
        <f>AB176*0.7</f>
        <v>2.9818703695354467E-2</v>
      </c>
      <c r="AX176" s="40"/>
      <c r="AY176" s="40">
        <f t="shared" si="41"/>
        <v>0</v>
      </c>
      <c r="AZ176" s="40"/>
      <c r="BA176" s="40"/>
      <c r="BB176" s="40"/>
      <c r="BC176" s="39"/>
      <c r="BD176" s="39">
        <f>T176*2.23694</f>
        <v>21.872302222222224</v>
      </c>
      <c r="BE176" s="39">
        <f>AO176-$BC$8</f>
        <v>6.5723259489608069E-2</v>
      </c>
      <c r="BF176" s="39">
        <f>AQ176-$BC$8</f>
        <v>4.8437877550003526E-2</v>
      </c>
      <c r="BG176" s="52">
        <f t="shared" si="45"/>
        <v>4.3594089795003177E-2</v>
      </c>
      <c r="BH176" s="52">
        <f t="shared" si="46"/>
        <v>4.3594089795003177E-2</v>
      </c>
      <c r="BI176" s="52">
        <f t="shared" si="47"/>
        <v>156938.72326201142</v>
      </c>
      <c r="BJ176" s="52">
        <f t="shared" si="48"/>
        <v>156.93872326201142</v>
      </c>
      <c r="BK176">
        <f t="shared" si="49"/>
        <v>-5.6159774999999987</v>
      </c>
    </row>
    <row r="177" spans="2:107" x14ac:dyDescent="0.25">
      <c r="B177" s="29" t="s">
        <v>47</v>
      </c>
      <c r="C177" s="29">
        <v>169</v>
      </c>
      <c r="D177" s="29">
        <v>169</v>
      </c>
      <c r="E177" s="28">
        <v>37.200000000000003</v>
      </c>
      <c r="F177" s="15">
        <f t="shared" si="50"/>
        <v>0.38888888888888851</v>
      </c>
      <c r="G177" s="15">
        <f t="shared" si="51"/>
        <v>1.3999999999999986</v>
      </c>
      <c r="R177">
        <f t="shared" si="39"/>
        <v>0</v>
      </c>
      <c r="S177">
        <f t="shared" si="40"/>
        <v>37.200000000000003</v>
      </c>
      <c r="T177">
        <f>$E177/3.6</f>
        <v>10.333333333333334</v>
      </c>
      <c r="U177">
        <f>(0.5*960*(T177*T177))</f>
        <v>51253.333333333336</v>
      </c>
      <c r="V177">
        <f>$U177-$U178</f>
        <v>-2228.1481481481387</v>
      </c>
      <c r="X177">
        <f>W177/1000</f>
        <v>0</v>
      </c>
      <c r="Y177">
        <f>$X$43+$X$87+$X$158+$X$178</f>
        <v>183.5011111111111</v>
      </c>
      <c r="Z177">
        <f>(0.5*960*(F177*F177))</f>
        <v>72.592592592592453</v>
      </c>
      <c r="AA177">
        <f>W177*0.0000002777777777</f>
        <v>0</v>
      </c>
      <c r="AB177">
        <f>AA$43+AA$87+$AA$158+$AA$178</f>
        <v>5.0972530849925222E-2</v>
      </c>
      <c r="AD177">
        <f>(AC177*0.0000002777777777)*-1</f>
        <v>0</v>
      </c>
      <c r="AE177">
        <f>(($W$18*0.0000002777777777)*-1)+$AD$65+$AD$145+$AD$164</f>
        <v>5.7454115210250289E-2</v>
      </c>
      <c r="AG177">
        <f>(T177/1000)*(960*9.81*0.01+0.5*1.205*0.38*1.711274*(T177*T177)+960*4/3*3.14*AJ177)</f>
        <v>10.63472237284809</v>
      </c>
      <c r="AH177">
        <f>AH176+AG177</f>
        <v>226.24829931920297</v>
      </c>
      <c r="AJ177">
        <f>T178-T177</f>
        <v>0.22222222222222143</v>
      </c>
      <c r="AK177" s="53">
        <f t="shared" si="53"/>
        <v>10.333333333333334</v>
      </c>
      <c r="AL177" s="39">
        <f>0.5*1116.99*(T177*T177)</f>
        <v>59634.855000000003</v>
      </c>
      <c r="AM177" s="39">
        <f t="shared" si="52"/>
        <v>-2592.5199999999968</v>
      </c>
      <c r="AN177" s="39">
        <f>SUM($AM$164:$AM$177)+$AN$163</f>
        <v>-240658.770625</v>
      </c>
      <c r="AO177" s="39">
        <f t="shared" si="42"/>
        <v>6.6849658488226549E-2</v>
      </c>
      <c r="AP177" s="39">
        <f>SUM($AM$158:$AM$163)+$AP$157</f>
        <v>178431.395625</v>
      </c>
      <c r="AQ177" s="39">
        <f t="shared" si="43"/>
        <v>4.9564276548622006E-2</v>
      </c>
      <c r="AR177" s="39">
        <f t="shared" si="55"/>
        <v>-2.5925199999999968</v>
      </c>
      <c r="AS177" s="39"/>
      <c r="AT177" s="51">
        <f>T177*$AS$8*0.38*0.01</f>
        <v>408.27598734000009</v>
      </c>
      <c r="AU177" s="51">
        <f t="shared" si="54"/>
        <v>0.40827598734000009</v>
      </c>
      <c r="AV177" s="51">
        <f t="shared" si="44"/>
        <v>1.1341008721133054E-4</v>
      </c>
      <c r="AW177" s="39">
        <f>AB177*0.7</f>
        <v>3.5680771594947654E-2</v>
      </c>
      <c r="AX177" s="40"/>
      <c r="AY177" s="40">
        <f t="shared" si="41"/>
        <v>0</v>
      </c>
      <c r="AZ177" s="40"/>
      <c r="BA177" s="40"/>
      <c r="BB177" s="40"/>
      <c r="BC177" s="39"/>
      <c r="BD177" s="39">
        <f>T177*2.23694</f>
        <v>23.115046666666668</v>
      </c>
      <c r="BE177" s="39">
        <f>AO177-$BC$8</f>
        <v>6.5723259489608069E-2</v>
      </c>
      <c r="BF177" s="39">
        <f>AQ177-$BC$8</f>
        <v>4.8437877550003526E-2</v>
      </c>
      <c r="BG177" s="52">
        <f t="shared" si="45"/>
        <v>4.3594089795003177E-2</v>
      </c>
      <c r="BH177" s="52">
        <f t="shared" si="46"/>
        <v>4.3594089795003177E-2</v>
      </c>
      <c r="BI177" s="52">
        <f t="shared" si="47"/>
        <v>156938.72326201142</v>
      </c>
      <c r="BJ177" s="52">
        <f t="shared" si="48"/>
        <v>156.93872326201142</v>
      </c>
      <c r="BK177">
        <f t="shared" si="49"/>
        <v>-2.3332679999999972</v>
      </c>
    </row>
    <row r="178" spans="2:107" x14ac:dyDescent="0.25">
      <c r="B178" s="29" t="s">
        <v>47</v>
      </c>
      <c r="C178" s="29">
        <v>170</v>
      </c>
      <c r="D178" s="29">
        <v>170</v>
      </c>
      <c r="E178" s="28">
        <v>38</v>
      </c>
      <c r="F178" s="15">
        <f t="shared" si="50"/>
        <v>2.7777777777777186E-2</v>
      </c>
      <c r="G178" s="15">
        <f t="shared" si="51"/>
        <v>9.9999999999997868E-2</v>
      </c>
      <c r="R178">
        <f t="shared" si="39"/>
        <v>0</v>
      </c>
      <c r="S178">
        <f t="shared" si="40"/>
        <v>38</v>
      </c>
      <c r="T178">
        <f>$E178/3.6</f>
        <v>10.555555555555555</v>
      </c>
      <c r="U178">
        <f>(0.5*960*(T178*T178))</f>
        <v>53481.481481481474</v>
      </c>
      <c r="V178">
        <f>$U178-$U179</f>
        <v>1675.555555555562</v>
      </c>
      <c r="W178">
        <f>SUM(V178:V183)</f>
        <v>30147.77777777777</v>
      </c>
      <c r="X178">
        <f>W178/1000</f>
        <v>30.147777777777769</v>
      </c>
      <c r="Y178">
        <f>$X$43+$X$87+$X$158+$X$178</f>
        <v>183.5011111111111</v>
      </c>
      <c r="Z178">
        <f>(0.5*960*(F178*F178))</f>
        <v>0.37037037037035458</v>
      </c>
      <c r="AA178">
        <f>W178*0.0000002777777777</f>
        <v>8.3743827137045534E-3</v>
      </c>
      <c r="AB178">
        <f>AA$43+AA$87+$AA$158+$AA$178</f>
        <v>5.0972530849925222E-2</v>
      </c>
      <c r="AD178">
        <f>(AC178*0.0000002777777777)*-1</f>
        <v>0</v>
      </c>
      <c r="AE178">
        <f>(($W$18*0.0000002777777777)*-1)+$AD$65+$AD$145+$AD$164</f>
        <v>5.7454115210250289E-2</v>
      </c>
      <c r="AG178">
        <f>(T178/1000)*(960*9.81*0.01+0.5*1.205*0.38*1.711274*(T178*T178)+960*4/3*3.14*AJ178)</f>
        <v>-5.6159443459541487</v>
      </c>
      <c r="AH178">
        <f>AH177+AG178</f>
        <v>220.63235497324882</v>
      </c>
      <c r="AJ178">
        <f>T179-T178</f>
        <v>-0.16666666666666785</v>
      </c>
      <c r="AK178" s="53">
        <f t="shared" si="53"/>
        <v>10.555555555555555</v>
      </c>
      <c r="AL178" s="39">
        <f>0.5*1116.99*(T178*T178)</f>
        <v>62227.375</v>
      </c>
      <c r="AM178" s="39">
        <f t="shared" si="52"/>
        <v>1949.5612500000134</v>
      </c>
      <c r="AN178" s="39">
        <f>SUM($AM$164:$AM$177)+$AN$163</f>
        <v>-240658.770625</v>
      </c>
      <c r="AO178" s="39">
        <f t="shared" si="42"/>
        <v>6.6849658488226549E-2</v>
      </c>
      <c r="AP178" s="39">
        <f>SUM($AM$178:$AM$183)+$AP$177</f>
        <v>213509.2771875</v>
      </c>
      <c r="AQ178" s="39">
        <f t="shared" si="43"/>
        <v>5.9308132535477058E-2</v>
      </c>
      <c r="AR178" s="39">
        <f t="shared" si="55"/>
        <v>1.9495612500000135</v>
      </c>
      <c r="AS178" s="39"/>
      <c r="AT178" s="51">
        <f>T178*$AS$8*0.38*0.01</f>
        <v>417.0561161</v>
      </c>
      <c r="AU178" s="51">
        <f t="shared" si="54"/>
        <v>0.41705611609999999</v>
      </c>
      <c r="AV178" s="51">
        <f t="shared" si="44"/>
        <v>1.1584901381802579E-4</v>
      </c>
      <c r="AW178" s="39">
        <f>AB178*0.7</f>
        <v>3.5680771594947654E-2</v>
      </c>
      <c r="AX178" s="40"/>
      <c r="AY178" s="40">
        <f t="shared" si="41"/>
        <v>0</v>
      </c>
      <c r="AZ178" s="40"/>
      <c r="BA178" s="40"/>
      <c r="BB178" s="40"/>
      <c r="BC178" s="39"/>
      <c r="BD178" s="39">
        <f>T178*2.23694</f>
        <v>23.612144444444446</v>
      </c>
      <c r="BE178" s="39">
        <f>AO178-$BC$8</f>
        <v>6.5723259489608069E-2</v>
      </c>
      <c r="BF178" s="39">
        <f>AQ178-$BC$8</f>
        <v>5.8181733536858578E-2</v>
      </c>
      <c r="BG178" s="52">
        <f t="shared" si="45"/>
        <v>5.2363560183172723E-2</v>
      </c>
      <c r="BH178" s="52">
        <f t="shared" si="46"/>
        <v>5.2363560183172723E-2</v>
      </c>
      <c r="BI178" s="52">
        <f t="shared" si="47"/>
        <v>188508.81665942181</v>
      </c>
      <c r="BJ178" s="52">
        <f t="shared" si="48"/>
        <v>188.5088166594218</v>
      </c>
      <c r="BK178">
        <f t="shared" si="49"/>
        <v>1.7546051250000121</v>
      </c>
    </row>
    <row r="179" spans="2:107" x14ac:dyDescent="0.25">
      <c r="B179" s="29" t="s">
        <v>47</v>
      </c>
      <c r="C179" s="29">
        <v>171</v>
      </c>
      <c r="D179" s="29">
        <v>171</v>
      </c>
      <c r="E179" s="28">
        <v>37.4</v>
      </c>
      <c r="F179" s="15">
        <f t="shared" si="50"/>
        <v>-0.40277777777777757</v>
      </c>
      <c r="G179" s="15">
        <f t="shared" si="51"/>
        <v>-1.4499999999999993</v>
      </c>
      <c r="R179">
        <f t="shared" si="39"/>
        <v>0</v>
      </c>
      <c r="S179">
        <f t="shared" si="40"/>
        <v>37.4</v>
      </c>
      <c r="T179">
        <f>$E179/3.6</f>
        <v>10.388888888888888</v>
      </c>
      <c r="U179">
        <f>(0.5*960*(T179*T179))</f>
        <v>51805.925925925912</v>
      </c>
      <c r="V179">
        <f>$U179-$U180</f>
        <v>6175.9259259259125</v>
      </c>
      <c r="X179">
        <f>W179/1000</f>
        <v>0</v>
      </c>
      <c r="Y179">
        <f>$X$43+$X$87+$X$158+$X$178</f>
        <v>183.5011111111111</v>
      </c>
      <c r="Z179">
        <f>(0.5*960*(F179*F179))</f>
        <v>77.870370370370281</v>
      </c>
      <c r="AA179">
        <f>W179*0.0000002777777777</f>
        <v>0</v>
      </c>
      <c r="AB179">
        <f>AA$43+AA$87+$AA$158+$AA$178</f>
        <v>5.0972530849925222E-2</v>
      </c>
      <c r="AD179">
        <f>(AC179*0.0000002777777777)*-1</f>
        <v>0</v>
      </c>
      <c r="AE179">
        <f>(($W$18*0.0000002777777777)*-1)+$AD$65+$AD$145+$AD$164</f>
        <v>5.7454115210250289E-2</v>
      </c>
      <c r="AG179">
        <f>(T179/1000)*(960*9.81*0.01+0.5*1.205*0.38*1.711274*(T179*T179)+960*4/3*3.14*AJ179)</f>
        <v>-25.25912937951216</v>
      </c>
      <c r="AH179">
        <f>AH178+AG179</f>
        <v>195.37322559373666</v>
      </c>
      <c r="AJ179">
        <f>T180-T179</f>
        <v>-0.63888888888888751</v>
      </c>
      <c r="AK179" s="53">
        <f t="shared" si="53"/>
        <v>10.388888888888888</v>
      </c>
      <c r="AL179" s="39">
        <f>0.5*1116.99*(T179*T179)</f>
        <v>60277.813749999987</v>
      </c>
      <c r="AM179" s="39">
        <f t="shared" si="52"/>
        <v>7185.8828124999854</v>
      </c>
      <c r="AN179" s="39">
        <f>SUM($AM$164:$AM$177)+$AN$163</f>
        <v>-240658.770625</v>
      </c>
      <c r="AO179" s="39">
        <f t="shared" si="42"/>
        <v>6.6849658488226549E-2</v>
      </c>
      <c r="AP179" s="39">
        <f>SUM($AM$178:$AM$183)+$AP$177</f>
        <v>213509.2771875</v>
      </c>
      <c r="AQ179" s="39">
        <f t="shared" si="43"/>
        <v>5.9308132535477058E-2</v>
      </c>
      <c r="AR179" s="39">
        <f t="shared" si="55"/>
        <v>7.1858828124999858</v>
      </c>
      <c r="AS179" s="39"/>
      <c r="AT179" s="51">
        <f>T179*$AS$8*0.38*0.01</f>
        <v>410.47101952999998</v>
      </c>
      <c r="AU179" s="51">
        <f t="shared" si="54"/>
        <v>0.41047101952999998</v>
      </c>
      <c r="AV179" s="51">
        <f t="shared" si="44"/>
        <v>1.1401981886300433E-4</v>
      </c>
      <c r="AW179" s="39">
        <f>AB179*0.7</f>
        <v>3.5680771594947654E-2</v>
      </c>
      <c r="AX179" s="40"/>
      <c r="AY179" s="40">
        <f t="shared" si="41"/>
        <v>0</v>
      </c>
      <c r="AZ179" s="40"/>
      <c r="BA179" s="40"/>
      <c r="BB179" s="40"/>
      <c r="BC179" s="39"/>
      <c r="BD179" s="39">
        <f>T179*2.23694</f>
        <v>23.23932111111111</v>
      </c>
      <c r="BE179" s="39">
        <f>AO179-$BC$8</f>
        <v>6.5723259489608069E-2</v>
      </c>
      <c r="BF179" s="39">
        <f>AQ179-$BC$8</f>
        <v>5.8181733536858578E-2</v>
      </c>
      <c r="BG179" s="52">
        <f t="shared" si="45"/>
        <v>5.2363560183172723E-2</v>
      </c>
      <c r="BH179" s="52">
        <f t="shared" si="46"/>
        <v>5.2363560183172723E-2</v>
      </c>
      <c r="BI179" s="52">
        <f t="shared" si="47"/>
        <v>188508.81665942181</v>
      </c>
      <c r="BJ179" s="52">
        <f t="shared" si="48"/>
        <v>188.5088166594218</v>
      </c>
      <c r="BK179">
        <f t="shared" si="49"/>
        <v>6.467294531249987</v>
      </c>
    </row>
    <row r="180" spans="2:107" x14ac:dyDescent="0.25">
      <c r="B180" s="29" t="s">
        <v>47</v>
      </c>
      <c r="C180" s="29">
        <v>172</v>
      </c>
      <c r="D180" s="29">
        <v>172</v>
      </c>
      <c r="E180" s="28">
        <v>35.1</v>
      </c>
      <c r="F180" s="15">
        <f t="shared" si="50"/>
        <v>-0.88888888888888862</v>
      </c>
      <c r="G180" s="15">
        <f t="shared" si="51"/>
        <v>-3.1999999999999993</v>
      </c>
      <c r="R180">
        <f t="shared" si="39"/>
        <v>0</v>
      </c>
      <c r="S180">
        <f t="shared" si="40"/>
        <v>35.1</v>
      </c>
      <c r="T180">
        <f>$E180/3.6</f>
        <v>9.75</v>
      </c>
      <c r="U180">
        <f>(0.5*960*(T180*T180))</f>
        <v>45630</v>
      </c>
      <c r="V180">
        <f>$U180-$U181</f>
        <v>10037.407407407409</v>
      </c>
      <c r="X180">
        <f>W180/1000</f>
        <v>0</v>
      </c>
      <c r="Y180">
        <f>$X$43+$X$87+$X$158+$X$178</f>
        <v>183.5011111111111</v>
      </c>
      <c r="Z180">
        <f>(0.5*960*(F180*F180))</f>
        <v>379.25925925925901</v>
      </c>
      <c r="AA180">
        <f>W180*0.0000002777777777</f>
        <v>0</v>
      </c>
      <c r="AB180">
        <f>AA$43+AA$87+$AA$158+$AA$178</f>
        <v>5.0972530849925222E-2</v>
      </c>
      <c r="AD180">
        <f>(AC180*0.0000002777777777)*-1</f>
        <v>0</v>
      </c>
      <c r="AE180">
        <f>(($W$18*0.0000002777777777)*-1)+$AD$65+$AD$145+$AD$164</f>
        <v>5.7454115210250289E-2</v>
      </c>
      <c r="AG180">
        <f>(T180/1000)*(960*9.81*0.01+0.5*1.205*0.38*1.711274*(T180*T180)+960*4/3*3.14*AJ180)</f>
        <v>-43.348510702012724</v>
      </c>
      <c r="AH180">
        <f>AH179+AG180</f>
        <v>152.02471489172393</v>
      </c>
      <c r="AJ180">
        <f>T181-T180</f>
        <v>-1.1388888888888893</v>
      </c>
      <c r="AK180" s="53">
        <f t="shared" si="53"/>
        <v>9.75</v>
      </c>
      <c r="AL180" s="39">
        <f>0.5*1116.99*(T180*T180)</f>
        <v>53091.930937500001</v>
      </c>
      <c r="AM180" s="39">
        <f t="shared" si="52"/>
        <v>11678.837187500008</v>
      </c>
      <c r="AN180" s="39">
        <f>SUM($AM$164:$AM$177)+$AN$163</f>
        <v>-240658.770625</v>
      </c>
      <c r="AO180" s="39">
        <f t="shared" si="42"/>
        <v>6.6849658488226549E-2</v>
      </c>
      <c r="AP180" s="39">
        <f>SUM($AM$178:$AM$183)+$AP$177</f>
        <v>213509.2771875</v>
      </c>
      <c r="AQ180" s="39">
        <f t="shared" si="43"/>
        <v>5.9308132535477058E-2</v>
      </c>
      <c r="AR180" s="39">
        <f t="shared" si="55"/>
        <v>11.678837187500008</v>
      </c>
      <c r="AS180" s="39"/>
      <c r="AT180" s="51">
        <f>T180*$AS$8*0.38*0.01</f>
        <v>385.22814934500008</v>
      </c>
      <c r="AU180" s="51">
        <f t="shared" si="54"/>
        <v>0.3852281493450001</v>
      </c>
      <c r="AV180" s="51">
        <f t="shared" si="44"/>
        <v>1.0700790486875543E-4</v>
      </c>
      <c r="AW180" s="39">
        <f>AB180*0.7</f>
        <v>3.5680771594947654E-2</v>
      </c>
      <c r="AX180" s="40"/>
      <c r="AY180" s="40">
        <f t="shared" si="41"/>
        <v>0</v>
      </c>
      <c r="AZ180" s="40"/>
      <c r="BA180" s="40"/>
      <c r="BB180" s="40"/>
      <c r="BC180" s="39"/>
      <c r="BD180" s="39">
        <f>T180*2.23694</f>
        <v>21.810165000000001</v>
      </c>
      <c r="BE180" s="39">
        <f>AO180-$BC$8</f>
        <v>6.5723259489608069E-2</v>
      </c>
      <c r="BF180" s="39">
        <f>AQ180-$BC$8</f>
        <v>5.8181733536858578E-2</v>
      </c>
      <c r="BG180" s="52">
        <f t="shared" si="45"/>
        <v>5.2363560183172723E-2</v>
      </c>
      <c r="BH180" s="52">
        <f t="shared" si="46"/>
        <v>5.2363560183172723E-2</v>
      </c>
      <c r="BI180" s="52">
        <f t="shared" si="47"/>
        <v>188508.81665942181</v>
      </c>
      <c r="BJ180" s="52">
        <f t="shared" si="48"/>
        <v>188.5088166594218</v>
      </c>
      <c r="BK180">
        <f t="shared" si="49"/>
        <v>10.510953468750007</v>
      </c>
    </row>
    <row r="181" spans="2:107" x14ac:dyDescent="0.25">
      <c r="B181" s="29" t="s">
        <v>47</v>
      </c>
      <c r="C181" s="29">
        <v>173</v>
      </c>
      <c r="D181" s="29">
        <v>173</v>
      </c>
      <c r="E181" s="28">
        <v>31</v>
      </c>
      <c r="F181" s="15">
        <f t="shared" si="50"/>
        <v>-1.1111111111111112</v>
      </c>
      <c r="G181" s="15">
        <f t="shared" si="51"/>
        <v>-4</v>
      </c>
      <c r="R181">
        <f t="shared" si="39"/>
        <v>0</v>
      </c>
      <c r="S181">
        <f t="shared" si="40"/>
        <v>31</v>
      </c>
      <c r="T181">
        <f>$E181/3.6</f>
        <v>8.6111111111111107</v>
      </c>
      <c r="U181">
        <f>(0.5*960*(T181*T181))</f>
        <v>35592.592592592591</v>
      </c>
      <c r="V181">
        <f>$U181-$U182</f>
        <v>8392.2222222222226</v>
      </c>
      <c r="X181">
        <f>W181/1000</f>
        <v>0</v>
      </c>
      <c r="Y181">
        <f>$X$43+$X$87+$X$158+$X$178</f>
        <v>183.5011111111111</v>
      </c>
      <c r="Z181">
        <f>(0.5*960*(F181*F181))</f>
        <v>592.59259259259261</v>
      </c>
      <c r="AA181">
        <f>W181*0.0000002777777777</f>
        <v>0</v>
      </c>
      <c r="AB181">
        <f>AA$43+AA$87+$AA$158+$AA$178</f>
        <v>5.0972530849925222E-2</v>
      </c>
      <c r="AD181">
        <f>(AC181*0.0000002777777777)*-1</f>
        <v>0</v>
      </c>
      <c r="AE181">
        <f>(($W$18*0.0000002777777777)*-1)+$AD$65+$AD$145+$AD$164</f>
        <v>5.7454115210250289E-2</v>
      </c>
      <c r="AG181">
        <f>(T181/1000)*(960*9.81*0.01+0.5*1.205*0.38*1.711274*(T181*T181)+960*4/3*3.14*AJ181)</f>
        <v>-36.432794456727969</v>
      </c>
      <c r="AH181">
        <f>AH180+AG181</f>
        <v>115.59192043499596</v>
      </c>
      <c r="AJ181">
        <f>T182-T181</f>
        <v>-1.083333333333333</v>
      </c>
      <c r="AK181" s="53">
        <f t="shared" si="53"/>
        <v>8.6111111111111107</v>
      </c>
      <c r="AL181" s="39">
        <f>0.5*1116.99*(T181*T181)</f>
        <v>41413.093749999993</v>
      </c>
      <c r="AM181" s="39">
        <f t="shared" si="52"/>
        <v>9764.6128124999923</v>
      </c>
      <c r="AN181" s="39">
        <f>SUM($AM$164:$AM$177)+$AN$163</f>
        <v>-240658.770625</v>
      </c>
      <c r="AO181" s="39">
        <f t="shared" si="42"/>
        <v>6.6849658488226549E-2</v>
      </c>
      <c r="AP181" s="39">
        <f>SUM($AM$178:$AM$183)+$AP$177</f>
        <v>213509.2771875</v>
      </c>
      <c r="AQ181" s="39">
        <f t="shared" si="43"/>
        <v>5.9308132535477058E-2</v>
      </c>
      <c r="AR181" s="39">
        <f t="shared" si="55"/>
        <v>9.7646128124999922</v>
      </c>
      <c r="AS181" s="39"/>
      <c r="AT181" s="51">
        <f>T181*$AS$8*0.38*0.01</f>
        <v>340.22998945000001</v>
      </c>
      <c r="AU181" s="51">
        <f t="shared" si="54"/>
        <v>0.34022998944999999</v>
      </c>
      <c r="AV181" s="51">
        <f t="shared" si="44"/>
        <v>9.4508406009442101E-5</v>
      </c>
      <c r="AW181" s="39">
        <f>AB181*0.7</f>
        <v>3.5680771594947654E-2</v>
      </c>
      <c r="AX181" s="40"/>
      <c r="AY181" s="40">
        <f t="shared" si="41"/>
        <v>0</v>
      </c>
      <c r="AZ181" s="40"/>
      <c r="BA181" s="40"/>
      <c r="BB181" s="40"/>
      <c r="BC181" s="39"/>
      <c r="BD181" s="39">
        <f>T181*2.23694</f>
        <v>19.262538888888891</v>
      </c>
      <c r="BE181" s="39">
        <f>AO181-$BC$8</f>
        <v>6.5723259489608069E-2</v>
      </c>
      <c r="BF181" s="39">
        <f>AQ181-$BC$8</f>
        <v>5.8181733536858578E-2</v>
      </c>
      <c r="BG181" s="52">
        <f t="shared" si="45"/>
        <v>5.2363560183172723E-2</v>
      </c>
      <c r="BH181" s="52">
        <f t="shared" si="46"/>
        <v>5.2363560183172723E-2</v>
      </c>
      <c r="BI181" s="52">
        <f t="shared" si="47"/>
        <v>188508.81665942181</v>
      </c>
      <c r="BJ181" s="52">
        <f t="shared" si="48"/>
        <v>188.5088166594218</v>
      </c>
      <c r="BK181">
        <f t="shared" si="49"/>
        <v>8.7881515312499943</v>
      </c>
    </row>
    <row r="182" spans="2:107" x14ac:dyDescent="0.25">
      <c r="B182" s="29" t="s">
        <v>47</v>
      </c>
      <c r="C182" s="29">
        <v>174</v>
      </c>
      <c r="D182" s="29">
        <v>174</v>
      </c>
      <c r="E182" s="28">
        <v>27.1</v>
      </c>
      <c r="F182" s="15">
        <f t="shared" si="50"/>
        <v>-0.79166666666666652</v>
      </c>
      <c r="G182" s="15">
        <f t="shared" si="51"/>
        <v>-2.8499999999999996</v>
      </c>
      <c r="R182">
        <f t="shared" si="39"/>
        <v>0</v>
      </c>
      <c r="S182">
        <f t="shared" si="40"/>
        <v>27.1</v>
      </c>
      <c r="T182">
        <f>$E182/3.6</f>
        <v>7.5277777777777777</v>
      </c>
      <c r="U182">
        <f>(0.5*960*(T182*T182))</f>
        <v>27200.370370370369</v>
      </c>
      <c r="V182">
        <f>$U182-$U183</f>
        <v>3493.3333333333321</v>
      </c>
      <c r="X182">
        <f>W182/1000</f>
        <v>0</v>
      </c>
      <c r="Y182">
        <f>$X$43+$X$87+$X$158+$X$178</f>
        <v>183.5011111111111</v>
      </c>
      <c r="Z182">
        <f>(0.5*960*(F182*F182))</f>
        <v>300.8333333333332</v>
      </c>
      <c r="AA182">
        <f>W182*0.0000002777777777</f>
        <v>0</v>
      </c>
      <c r="AB182">
        <f>AA$43+AA$87+$AA$158+$AA$178</f>
        <v>5.0972530849925222E-2</v>
      </c>
      <c r="AD182">
        <f>(AC182*0.0000002777777777)*-1</f>
        <v>0</v>
      </c>
      <c r="AE182">
        <f>(($W$18*0.0000002777777777)*-1)+$AD$65+$AD$145+$AD$164</f>
        <v>5.7454115210250289E-2</v>
      </c>
      <c r="AG182">
        <f>(T182/1000)*(960*9.81*0.01+0.5*1.205*0.38*1.711274*(T182*T182)+960*4/3*3.14*AJ182)</f>
        <v>-14.251753852795273</v>
      </c>
      <c r="AH182">
        <f>AH181+AG182</f>
        <v>101.34016658220068</v>
      </c>
      <c r="AJ182">
        <f>T183-T182</f>
        <v>-0.5</v>
      </c>
      <c r="AK182" s="53">
        <f t="shared" si="53"/>
        <v>7.5277777777777777</v>
      </c>
      <c r="AL182" s="39">
        <f>0.5*1116.99*(T182*T182)</f>
        <v>31648.4809375</v>
      </c>
      <c r="AM182" s="39">
        <f t="shared" si="52"/>
        <v>4064.6025000000009</v>
      </c>
      <c r="AN182" s="39">
        <f>SUM($AM$164:$AM$177)+$AN$163</f>
        <v>-240658.770625</v>
      </c>
      <c r="AO182" s="39">
        <f t="shared" si="42"/>
        <v>6.6849658488226549E-2</v>
      </c>
      <c r="AP182" s="39">
        <f>SUM($AM$178:$AM$183)+$AP$177</f>
        <v>213509.2771875</v>
      </c>
      <c r="AQ182" s="39">
        <f t="shared" si="43"/>
        <v>5.9308132535477058E-2</v>
      </c>
      <c r="AR182" s="39">
        <f t="shared" si="55"/>
        <v>4.0646025000000012</v>
      </c>
      <c r="AS182" s="39"/>
      <c r="AT182" s="51">
        <f>T182*$AS$8*0.38*0.01</f>
        <v>297.42686174500005</v>
      </c>
      <c r="AU182" s="51">
        <f t="shared" si="54"/>
        <v>0.29742686174500005</v>
      </c>
      <c r="AV182" s="51">
        <f t="shared" si="44"/>
        <v>8.261863880180262E-5</v>
      </c>
      <c r="AW182" s="39">
        <f>AB182*0.7</f>
        <v>3.5680771594947654E-2</v>
      </c>
      <c r="AX182" s="40"/>
      <c r="AY182" s="40">
        <f t="shared" si="41"/>
        <v>0</v>
      </c>
      <c r="AZ182" s="40"/>
      <c r="BA182" s="40"/>
      <c r="BB182" s="40"/>
      <c r="BC182" s="39"/>
      <c r="BD182" s="39">
        <f>T182*2.23694</f>
        <v>16.839187222222222</v>
      </c>
      <c r="BE182" s="39">
        <f>AO182-$BC$8</f>
        <v>6.5723259489608069E-2</v>
      </c>
      <c r="BF182" s="39">
        <f>AQ182-$BC$8</f>
        <v>5.8181733536858578E-2</v>
      </c>
      <c r="BG182" s="52">
        <f t="shared" si="45"/>
        <v>5.2363560183172723E-2</v>
      </c>
      <c r="BH182" s="52">
        <f t="shared" si="46"/>
        <v>5.2363560183172723E-2</v>
      </c>
      <c r="BI182" s="52">
        <f t="shared" si="47"/>
        <v>188508.81665942181</v>
      </c>
      <c r="BJ182" s="52">
        <f t="shared" si="48"/>
        <v>188.5088166594218</v>
      </c>
      <c r="BK182">
        <f t="shared" si="49"/>
        <v>3.6581422500000009</v>
      </c>
    </row>
    <row r="183" spans="2:107" x14ac:dyDescent="0.25">
      <c r="B183" s="29" t="s">
        <v>47</v>
      </c>
      <c r="C183" s="29">
        <v>175</v>
      </c>
      <c r="D183" s="29">
        <v>175</v>
      </c>
      <c r="E183" s="28">
        <v>25.3</v>
      </c>
      <c r="F183" s="15">
        <f t="shared" si="50"/>
        <v>-0.27777777777777779</v>
      </c>
      <c r="G183" s="15">
        <f t="shared" si="51"/>
        <v>-1</v>
      </c>
      <c r="R183">
        <f t="shared" si="39"/>
        <v>0</v>
      </c>
      <c r="S183">
        <f t="shared" si="40"/>
        <v>25.3</v>
      </c>
      <c r="T183">
        <f>$E183/3.6</f>
        <v>7.0277777777777777</v>
      </c>
      <c r="U183">
        <f>(0.5*960*(T183*T183))</f>
        <v>23707.037037037036</v>
      </c>
      <c r="V183">
        <f>$U183-$U184</f>
        <v>373.33333333333212</v>
      </c>
      <c r="X183">
        <f>W183/1000</f>
        <v>0</v>
      </c>
      <c r="Y183">
        <f>$X$43+$X$87+$X$158+$X$178</f>
        <v>183.5011111111111</v>
      </c>
      <c r="Z183">
        <f>(0.5*960*(F183*F183))</f>
        <v>37.037037037037038</v>
      </c>
      <c r="AA183">
        <f>W183*0.0000002777777777</f>
        <v>0</v>
      </c>
      <c r="AB183">
        <f>AA$43+AA$87+$AA$158+$AA$178</f>
        <v>5.0972530849925222E-2</v>
      </c>
      <c r="AD183">
        <f>(AC183*0.0000002777777777)*-1</f>
        <v>0</v>
      </c>
      <c r="AE183">
        <f>(($W$18*0.0000002777777777)*-1)+$AD$65+$AD$145+$AD$164+$AD$184</f>
        <v>5.9986522616948625E-2</v>
      </c>
      <c r="AG183">
        <f>(T183/1000)*(960*9.81*0.01+0.5*1.205*0.38*1.711274*(T183*T183)+960*4/3*3.14*AJ183)</f>
        <v>-0.77138440947125886</v>
      </c>
      <c r="AH183">
        <f>AH182+AG183</f>
        <v>100.56878217272943</v>
      </c>
      <c r="AJ183">
        <f>T184-T183</f>
        <v>-5.5555555555555358E-2</v>
      </c>
      <c r="AK183" s="53">
        <f t="shared" si="53"/>
        <v>7.0277777777777777</v>
      </c>
      <c r="AL183" s="39">
        <f>0.5*1116.99*(T183*T183)</f>
        <v>27583.8784375</v>
      </c>
      <c r="AM183" s="39">
        <f t="shared" si="52"/>
        <v>434.3849999999984</v>
      </c>
      <c r="AN183" s="39">
        <f>SUM($AM$164:$AM$177)+$AN$163</f>
        <v>-240658.770625</v>
      </c>
      <c r="AO183" s="39">
        <f t="shared" si="42"/>
        <v>6.6849658488226549E-2</v>
      </c>
      <c r="AP183" s="39">
        <f>SUM($AM$178:$AM$183)+$AP$177</f>
        <v>213509.2771875</v>
      </c>
      <c r="AQ183" s="39">
        <f t="shared" si="43"/>
        <v>5.9308132535477058E-2</v>
      </c>
      <c r="AR183" s="39">
        <f t="shared" si="55"/>
        <v>0.43438499999999841</v>
      </c>
      <c r="AS183" s="39"/>
      <c r="AT183" s="51">
        <f>T183*$AS$8*0.38*0.01</f>
        <v>277.671572035</v>
      </c>
      <c r="AU183" s="51">
        <f t="shared" si="54"/>
        <v>0.27767157203499998</v>
      </c>
      <c r="AV183" s="51">
        <f t="shared" si="44"/>
        <v>7.7131053936738231E-5</v>
      </c>
      <c r="AW183" s="39">
        <f>AB183*0.7</f>
        <v>3.5680771594947654E-2</v>
      </c>
      <c r="AX183" s="40"/>
      <c r="AY183" s="40">
        <f t="shared" si="41"/>
        <v>0</v>
      </c>
      <c r="AZ183" s="40"/>
      <c r="BA183" s="40"/>
      <c r="BB183" s="40"/>
      <c r="BC183" s="39"/>
      <c r="BD183" s="39">
        <f>T183*2.23694</f>
        <v>15.720717222222223</v>
      </c>
      <c r="BE183" s="39">
        <f>AO183-$BC$8</f>
        <v>6.5723259489608069E-2</v>
      </c>
      <c r="BF183" s="39">
        <f>AQ183-$BC$8</f>
        <v>5.8181733536858578E-2</v>
      </c>
      <c r="BG183" s="52">
        <f t="shared" si="45"/>
        <v>5.2363560183172723E-2</v>
      </c>
      <c r="BH183" s="52">
        <f t="shared" si="46"/>
        <v>5.2363560183172723E-2</v>
      </c>
      <c r="BI183" s="52">
        <f t="shared" si="47"/>
        <v>188508.81665942181</v>
      </c>
      <c r="BJ183" s="52">
        <f t="shared" si="48"/>
        <v>188.5088166594218</v>
      </c>
      <c r="BK183">
        <f t="shared" si="49"/>
        <v>0.39094649999999859</v>
      </c>
    </row>
    <row r="184" spans="2:107" x14ac:dyDescent="0.25">
      <c r="B184" s="29" t="s">
        <v>47</v>
      </c>
      <c r="C184" s="29">
        <v>176</v>
      </c>
      <c r="D184" s="29">
        <v>176</v>
      </c>
      <c r="E184" s="28">
        <v>25.1</v>
      </c>
      <c r="F184" s="15">
        <f t="shared" si="50"/>
        <v>8.3333333333333037E-2</v>
      </c>
      <c r="G184" s="15">
        <f t="shared" si="51"/>
        <v>0.29999999999999893</v>
      </c>
      <c r="R184">
        <f t="shared" si="39"/>
        <v>0</v>
      </c>
      <c r="S184">
        <f t="shared" si="40"/>
        <v>25.1</v>
      </c>
      <c r="T184">
        <f>$E184/3.6</f>
        <v>6.9722222222222223</v>
      </c>
      <c r="U184">
        <f>(0.5*960*(T184*T184))</f>
        <v>23333.703703703704</v>
      </c>
      <c r="V184">
        <f>$U184-$U185</f>
        <v>-1511.1111111111059</v>
      </c>
      <c r="X184">
        <f>W184/1000</f>
        <v>0</v>
      </c>
      <c r="Y184">
        <f>$X$43+$X$87+$X$158+$X$178</f>
        <v>183.5011111111111</v>
      </c>
      <c r="Z184">
        <f>(0.5*960*(F184*F184))</f>
        <v>3.3333333333333099</v>
      </c>
      <c r="AA184">
        <f>W184*0.0000002777777777</f>
        <v>0</v>
      </c>
      <c r="AB184">
        <f>AA$43+AA$87+$AA$158+$AA$178</f>
        <v>5.0972530849925222E-2</v>
      </c>
      <c r="AC184">
        <f>SUM(V184:V187)</f>
        <v>-9116.6666666666715</v>
      </c>
      <c r="AD184">
        <f>(AC184*0.0000002777777777)*-1</f>
        <v>2.5324074066983347E-3</v>
      </c>
      <c r="AE184">
        <f>(($W$18*0.0000002777777777)*-1)+$AD$65+$AD$145+$AD$164+$AD$184</f>
        <v>5.9986522616948625E-2</v>
      </c>
      <c r="AG184">
        <f>(T184/1000)*(960*9.81*0.01+0.5*1.205*0.38*1.711274*(T184*T184)+960*4/3*3.14*AJ184)</f>
        <v>7.0166876086151975</v>
      </c>
      <c r="AH184">
        <f>AH183+AG184</f>
        <v>107.58546978134463</v>
      </c>
      <c r="AJ184">
        <f>T185-T184</f>
        <v>0.22222222222222143</v>
      </c>
      <c r="AK184" s="53">
        <f t="shared" si="53"/>
        <v>6.9722222222222223</v>
      </c>
      <c r="AL184" s="39">
        <f>0.5*1116.99*(T184*T184)</f>
        <v>27149.493437500001</v>
      </c>
      <c r="AM184" s="39">
        <f t="shared" si="52"/>
        <v>-1758.2249999999913</v>
      </c>
      <c r="AN184" s="39">
        <f>SUM($AM$184:$AM$187)+$AN$183</f>
        <v>-251266.29718749999</v>
      </c>
      <c r="AO184" s="39">
        <f t="shared" si="42"/>
        <v>6.9796193643651513E-2</v>
      </c>
      <c r="AP184" s="39">
        <f>SUM($AM$178:$AM$183)+$AP$177</f>
        <v>213509.2771875</v>
      </c>
      <c r="AQ184" s="39">
        <f t="shared" si="43"/>
        <v>5.9308132535477058E-2</v>
      </c>
      <c r="AR184" s="39">
        <f t="shared" si="55"/>
        <v>-1.7582249999999913</v>
      </c>
      <c r="AS184" s="39"/>
      <c r="AT184" s="51">
        <f>T184*$AS$8*0.38*0.01</f>
        <v>275.47653984500005</v>
      </c>
      <c r="AU184" s="51">
        <f t="shared" si="54"/>
        <v>0.27547653984500003</v>
      </c>
      <c r="AV184" s="51">
        <f t="shared" si="44"/>
        <v>7.6521322285064421E-5</v>
      </c>
      <c r="AW184" s="39">
        <f>AB184*0.7</f>
        <v>3.5680771594947654E-2</v>
      </c>
      <c r="AX184" s="40"/>
      <c r="AY184" s="40">
        <f t="shared" si="41"/>
        <v>0</v>
      </c>
      <c r="AZ184" s="40"/>
      <c r="BA184" s="40"/>
      <c r="BB184" s="40"/>
      <c r="BC184" s="39"/>
      <c r="BD184" s="39">
        <f>T184*2.23694</f>
        <v>15.59644277777778</v>
      </c>
      <c r="BE184" s="39">
        <f>AO184-$BC$8</f>
        <v>6.8669794645033033E-2</v>
      </c>
      <c r="BF184" s="39">
        <f>AQ184-$BC$8</f>
        <v>5.8181733536858578E-2</v>
      </c>
      <c r="BG184" s="52">
        <f t="shared" si="45"/>
        <v>5.2363560183172723E-2</v>
      </c>
      <c r="BH184" s="52">
        <f t="shared" si="46"/>
        <v>5.2363560183172723E-2</v>
      </c>
      <c r="BI184" s="52">
        <f t="shared" si="47"/>
        <v>188508.81665942181</v>
      </c>
      <c r="BJ184" s="52">
        <f t="shared" si="48"/>
        <v>188.5088166594218</v>
      </c>
      <c r="BK184">
        <f t="shared" si="49"/>
        <v>-1.5824024999999922</v>
      </c>
    </row>
    <row r="185" spans="2:107" x14ac:dyDescent="0.25">
      <c r="B185" s="29" t="s">
        <v>47</v>
      </c>
      <c r="C185" s="29">
        <v>177</v>
      </c>
      <c r="D185" s="29">
        <v>177</v>
      </c>
      <c r="E185" s="28">
        <v>25.9</v>
      </c>
      <c r="F185" s="15">
        <f t="shared" si="50"/>
        <v>0.37499999999999989</v>
      </c>
      <c r="G185" s="15">
        <f t="shared" si="51"/>
        <v>1.3499999999999996</v>
      </c>
      <c r="R185">
        <f t="shared" si="39"/>
        <v>0</v>
      </c>
      <c r="S185">
        <f t="shared" si="40"/>
        <v>25.9</v>
      </c>
      <c r="T185">
        <f>$E185/3.6</f>
        <v>7.1944444444444438</v>
      </c>
      <c r="U185">
        <f>(0.5*960*(T185*T185))</f>
        <v>24844.81481481481</v>
      </c>
      <c r="V185">
        <f>$U185-$U186</f>
        <v>-3778.8888888888941</v>
      </c>
      <c r="X185">
        <f>W185/1000</f>
        <v>0</v>
      </c>
      <c r="Y185">
        <f>$X$43+$X$87+$X$158+$X$178</f>
        <v>183.5011111111111</v>
      </c>
      <c r="Z185">
        <f>(0.5*960*(F185*F185))</f>
        <v>67.499999999999957</v>
      </c>
      <c r="AA185">
        <f>W185*0.0000002777777777</f>
        <v>0</v>
      </c>
      <c r="AB185">
        <f>AA$43+AA$87+$AA$158+$AA$178</f>
        <v>5.0972530849925222E-2</v>
      </c>
      <c r="AD185">
        <f>(AC185*0.0000002777777777)*-1</f>
        <v>0</v>
      </c>
      <c r="AE185">
        <f>(($W$18*0.0000002777777777)*-1)+$AD$65+$AD$145+$AD$164+$AD$184</f>
        <v>5.9986522616948625E-2</v>
      </c>
      <c r="AG185">
        <f>(T185/1000)*(960*9.81*0.01+0.5*1.205*0.38*1.711274*(T185*T185)+960*4/3*3.14*AJ185)</f>
        <v>16.084618199321874</v>
      </c>
      <c r="AH185">
        <f>AH184+AG185</f>
        <v>123.67008798066649</v>
      </c>
      <c r="AJ185">
        <f>T186-T185</f>
        <v>0.52777777777777857</v>
      </c>
      <c r="AK185" s="53">
        <f t="shared" si="53"/>
        <v>7.1944444444444438</v>
      </c>
      <c r="AL185" s="39">
        <f>0.5*1116.99*(T185*T185)</f>
        <v>28907.718437499992</v>
      </c>
      <c r="AM185" s="39">
        <f t="shared" si="52"/>
        <v>-4396.8553125000108</v>
      </c>
      <c r="AN185" s="39">
        <f>SUM($AM$184:$AM$187)+$AN$183</f>
        <v>-251266.29718749999</v>
      </c>
      <c r="AO185" s="39">
        <f t="shared" si="42"/>
        <v>6.9796193643651513E-2</v>
      </c>
      <c r="AP185" s="39">
        <f>SUM($AM$178:$AM$183)+$AP$177</f>
        <v>213509.2771875</v>
      </c>
      <c r="AQ185" s="39">
        <f t="shared" si="43"/>
        <v>5.9308132535477058E-2</v>
      </c>
      <c r="AR185" s="39">
        <f t="shared" si="55"/>
        <v>-4.3968553125000112</v>
      </c>
      <c r="AS185" s="39"/>
      <c r="AT185" s="51">
        <f>T185*$AS$8*0.38*0.01</f>
        <v>284.25666860500002</v>
      </c>
      <c r="AU185" s="51">
        <f t="shared" si="54"/>
        <v>0.28425666860500004</v>
      </c>
      <c r="AV185" s="51">
        <f t="shared" si="44"/>
        <v>7.896024889175969E-5</v>
      </c>
      <c r="AW185" s="39">
        <f>AB185*0.7</f>
        <v>3.5680771594947654E-2</v>
      </c>
      <c r="AX185" s="40"/>
      <c r="AY185" s="40">
        <f t="shared" si="41"/>
        <v>0</v>
      </c>
      <c r="AZ185" s="40"/>
      <c r="BA185" s="40"/>
      <c r="BB185" s="40"/>
      <c r="BC185" s="39"/>
      <c r="BD185" s="39">
        <f>T185*2.23694</f>
        <v>16.093540555555556</v>
      </c>
      <c r="BE185" s="39">
        <f>AO185-$BC$8</f>
        <v>6.8669794645033033E-2</v>
      </c>
      <c r="BF185" s="39">
        <f>AQ185-$BC$8</f>
        <v>5.8181733536858578E-2</v>
      </c>
      <c r="BG185" s="52">
        <f t="shared" si="45"/>
        <v>5.2363560183172723E-2</v>
      </c>
      <c r="BH185" s="52">
        <f t="shared" si="46"/>
        <v>5.2363560183172723E-2</v>
      </c>
      <c r="BI185" s="52">
        <f t="shared" si="47"/>
        <v>188508.81665942181</v>
      </c>
      <c r="BJ185" s="52">
        <f t="shared" si="48"/>
        <v>188.5088166594218</v>
      </c>
      <c r="BK185">
        <f t="shared" si="49"/>
        <v>-3.9571697812500095</v>
      </c>
    </row>
    <row r="186" spans="2:107" x14ac:dyDescent="0.25">
      <c r="B186" s="29" t="s">
        <v>47</v>
      </c>
      <c r="C186" s="29">
        <v>178</v>
      </c>
      <c r="D186" s="29">
        <v>178</v>
      </c>
      <c r="E186" s="28">
        <v>27.8</v>
      </c>
      <c r="F186" s="15">
        <f t="shared" si="50"/>
        <v>0.45833333333333343</v>
      </c>
      <c r="G186" s="15">
        <f t="shared" si="51"/>
        <v>1.6500000000000004</v>
      </c>
      <c r="R186">
        <f t="shared" si="39"/>
        <v>0</v>
      </c>
      <c r="S186">
        <f t="shared" si="40"/>
        <v>27.8</v>
      </c>
      <c r="T186">
        <f>$E186/3.6</f>
        <v>7.7222222222222223</v>
      </c>
      <c r="U186">
        <f>(0.5*960*(T186*T186))</f>
        <v>28623.703703703704</v>
      </c>
      <c r="V186">
        <f>$U186-$U187</f>
        <v>-2955.5555555555511</v>
      </c>
      <c r="X186">
        <f>W186/1000</f>
        <v>0</v>
      </c>
      <c r="Y186">
        <f>$X$43+$X$87+$X$158+$X$178</f>
        <v>183.5011111111111</v>
      </c>
      <c r="Z186">
        <f>(0.5*960*(F186*F186))</f>
        <v>100.83333333333337</v>
      </c>
      <c r="AA186">
        <f>W186*0.0000002777777777</f>
        <v>0</v>
      </c>
      <c r="AB186">
        <f>AA$43+AA$87+$AA$158+$AA$178</f>
        <v>5.0972530849925222E-2</v>
      </c>
      <c r="AD186">
        <f>(AC186*0.0000002777777777)*-1</f>
        <v>0</v>
      </c>
      <c r="AE186">
        <f>(($W$18*0.0000002777777777)*-1)+$AD$65+$AD$145+$AD$164+$AD$184</f>
        <v>5.9986522616948625E-2</v>
      </c>
      <c r="AG186">
        <f>(T186/1000)*(960*9.81*0.01+0.5*1.205*0.38*1.711274*(T186*T186)+960*4/3*3.14*AJ186)</f>
        <v>12.977673938153679</v>
      </c>
      <c r="AH186">
        <f>AH185+AG186</f>
        <v>136.64776191882018</v>
      </c>
      <c r="AJ186">
        <f>T187-T186</f>
        <v>0.3888888888888884</v>
      </c>
      <c r="AK186" s="53">
        <f t="shared" si="53"/>
        <v>7.7222222222222223</v>
      </c>
      <c r="AL186" s="39">
        <f>0.5*1116.99*(T186*T186)</f>
        <v>33304.573750000003</v>
      </c>
      <c r="AM186" s="39">
        <f t="shared" si="52"/>
        <v>-3438.8812499999913</v>
      </c>
      <c r="AN186" s="39">
        <f>SUM($AM$184:$AM$187)+$AN$183</f>
        <v>-251266.29718749999</v>
      </c>
      <c r="AO186" s="39">
        <f t="shared" si="42"/>
        <v>6.9796193643651513E-2</v>
      </c>
      <c r="AP186" s="39">
        <f>SUM($AM$178:$AM$183)+$AP$177</f>
        <v>213509.2771875</v>
      </c>
      <c r="AQ186" s="39">
        <f t="shared" si="43"/>
        <v>5.9308132535477058E-2</v>
      </c>
      <c r="AR186" s="39">
        <f t="shared" si="55"/>
        <v>-3.4388812499999912</v>
      </c>
      <c r="AS186" s="39"/>
      <c r="AT186" s="51">
        <f>T186*$AS$8*0.38*0.01</f>
        <v>305.10947441000008</v>
      </c>
      <c r="AU186" s="51">
        <f t="shared" si="54"/>
        <v>0.30510947441000008</v>
      </c>
      <c r="AV186" s="51">
        <f t="shared" si="44"/>
        <v>8.4752699582660998E-5</v>
      </c>
      <c r="AW186" s="39">
        <f>AB186*0.7</f>
        <v>3.5680771594947654E-2</v>
      </c>
      <c r="AX186" s="40"/>
      <c r="AY186" s="40">
        <f t="shared" si="41"/>
        <v>0</v>
      </c>
      <c r="AZ186" s="40"/>
      <c r="BA186" s="40"/>
      <c r="BB186" s="40"/>
      <c r="BC186" s="39"/>
      <c r="BD186" s="39">
        <f>T186*2.23694</f>
        <v>17.274147777777777</v>
      </c>
      <c r="BE186" s="39">
        <f>AO186-$BC$8</f>
        <v>6.8669794645033033E-2</v>
      </c>
      <c r="BF186" s="39">
        <f>AQ186-$BC$8</f>
        <v>5.8181733536858578E-2</v>
      </c>
      <c r="BG186" s="52">
        <f t="shared" si="45"/>
        <v>5.2363560183172723E-2</v>
      </c>
      <c r="BH186" s="52">
        <f t="shared" si="46"/>
        <v>5.2363560183172723E-2</v>
      </c>
      <c r="BI186" s="52">
        <f t="shared" si="47"/>
        <v>188508.81665942181</v>
      </c>
      <c r="BJ186" s="52">
        <f t="shared" si="48"/>
        <v>188.5088166594218</v>
      </c>
      <c r="BK186">
        <f t="shared" si="49"/>
        <v>-3.0949931249999922</v>
      </c>
    </row>
    <row r="187" spans="2:107" x14ac:dyDescent="0.25">
      <c r="B187" s="29" t="s">
        <v>47</v>
      </c>
      <c r="C187" s="29">
        <v>179</v>
      </c>
      <c r="D187" s="29">
        <v>179</v>
      </c>
      <c r="E187" s="28">
        <v>29.2</v>
      </c>
      <c r="F187" s="15">
        <f t="shared" si="50"/>
        <v>0.25000000000000011</v>
      </c>
      <c r="G187" s="15">
        <f t="shared" si="51"/>
        <v>0.90000000000000036</v>
      </c>
      <c r="R187">
        <f t="shared" si="39"/>
        <v>0</v>
      </c>
      <c r="S187">
        <f t="shared" si="40"/>
        <v>29.2</v>
      </c>
      <c r="T187">
        <f>$E187/3.6</f>
        <v>8.1111111111111107</v>
      </c>
      <c r="U187">
        <f>(0.5*960*(T187*T187))</f>
        <v>31579.259259259255</v>
      </c>
      <c r="V187">
        <f>$U187-$U188</f>
        <v>-871.11111111112041</v>
      </c>
      <c r="X187">
        <f>W187/1000</f>
        <v>0</v>
      </c>
      <c r="Y187">
        <f>$X$43+$X$87+$X$158+$X$178+$X$188</f>
        <v>210.61814814814812</v>
      </c>
      <c r="Z187">
        <f>(0.5*960*(F187*F187))</f>
        <v>30.000000000000028</v>
      </c>
      <c r="AA187">
        <f>W187*0.0000002777777777</f>
        <v>0</v>
      </c>
      <c r="AB187">
        <f>AA$43+AA$87+$AA$158+$AA$178+AA188</f>
        <v>5.8505041135881966E-2</v>
      </c>
      <c r="AD187">
        <f>(AC187*0.0000002777777777)*-1</f>
        <v>0</v>
      </c>
      <c r="AE187">
        <f>(($W$18*0.0000002777777777)*-1)+$AD$65+$AD$145+$AD$164+$AD$184</f>
        <v>5.9986522616948625E-2</v>
      </c>
      <c r="AG187">
        <f>(T187/1000)*(960*9.81*0.01+0.5*1.205*0.38*1.711274*(T187*T187)+960*4/3*3.14*AJ187)</f>
        <v>4.5951885644030623</v>
      </c>
      <c r="AH187">
        <f>AH186+AG187</f>
        <v>141.24295048322324</v>
      </c>
      <c r="AJ187">
        <f>T188-T187</f>
        <v>0.11111111111111249</v>
      </c>
      <c r="AK187" s="53">
        <f t="shared" si="53"/>
        <v>8.1111111111111107</v>
      </c>
      <c r="AL187" s="39">
        <f>0.5*1116.99*(T187*T187)</f>
        <v>36743.454999999994</v>
      </c>
      <c r="AM187" s="39">
        <f t="shared" si="52"/>
        <v>-1013.5650000000096</v>
      </c>
      <c r="AN187" s="39">
        <f>SUM($AM$184:$AM$187)+$AN$183</f>
        <v>-251266.29718749999</v>
      </c>
      <c r="AO187" s="39">
        <f t="shared" si="42"/>
        <v>6.9796193643651513E-2</v>
      </c>
      <c r="AP187" s="39">
        <f>SUM($AM$178:$AM$183)+$AP$177</f>
        <v>213509.2771875</v>
      </c>
      <c r="AQ187" s="39">
        <f t="shared" si="43"/>
        <v>5.9308132535477058E-2</v>
      </c>
      <c r="AR187" s="39">
        <f t="shared" si="55"/>
        <v>-1.0135650000000096</v>
      </c>
      <c r="AS187" s="39"/>
      <c r="AT187" s="51">
        <f>T187*$AS$8*0.38*0.01</f>
        <v>320.47469974000001</v>
      </c>
      <c r="AU187" s="51">
        <f t="shared" si="54"/>
        <v>0.32047469973999998</v>
      </c>
      <c r="AV187" s="51">
        <f t="shared" si="44"/>
        <v>8.9020821144377712E-5</v>
      </c>
      <c r="AW187" s="39">
        <f>AB187*0.7</f>
        <v>4.0953528795117371E-2</v>
      </c>
      <c r="AX187" s="40"/>
      <c r="AY187" s="40">
        <f t="shared" si="41"/>
        <v>0</v>
      </c>
      <c r="AZ187" s="40"/>
      <c r="BA187" s="40"/>
      <c r="BB187" s="40"/>
      <c r="BC187" s="39"/>
      <c r="BD187" s="39">
        <f>T187*2.23694</f>
        <v>18.144068888888889</v>
      </c>
      <c r="BE187" s="39">
        <f>AO187-$BC$8</f>
        <v>6.8669794645033033E-2</v>
      </c>
      <c r="BF187" s="39">
        <f>AQ187-$BC$8</f>
        <v>5.8181733536858578E-2</v>
      </c>
      <c r="BG187" s="52">
        <f t="shared" si="45"/>
        <v>5.2363560183172723E-2</v>
      </c>
      <c r="BH187" s="52">
        <f t="shared" si="46"/>
        <v>5.2363560183172723E-2</v>
      </c>
      <c r="BI187" s="52">
        <f t="shared" si="47"/>
        <v>188508.81665942181</v>
      </c>
      <c r="BJ187" s="52">
        <f t="shared" si="48"/>
        <v>188.5088166594218</v>
      </c>
      <c r="BK187">
        <f t="shared" si="49"/>
        <v>-0.91220850000000875</v>
      </c>
    </row>
    <row r="188" spans="2:107" x14ac:dyDescent="0.25">
      <c r="B188" s="29" t="s">
        <v>47</v>
      </c>
      <c r="C188" s="29">
        <v>180</v>
      </c>
      <c r="D188" s="29">
        <v>180</v>
      </c>
      <c r="E188" s="28">
        <v>29.6</v>
      </c>
      <c r="F188" s="15">
        <f t="shared" si="50"/>
        <v>4.1666666666666761E-2</v>
      </c>
      <c r="G188" s="15">
        <f t="shared" si="51"/>
        <v>0.15000000000000036</v>
      </c>
      <c r="R188">
        <f t="shared" si="39"/>
        <v>0</v>
      </c>
      <c r="S188">
        <f t="shared" si="40"/>
        <v>29.6</v>
      </c>
      <c r="T188">
        <f>$E188/3.6</f>
        <v>8.2222222222222232</v>
      </c>
      <c r="U188">
        <f>(0.5*960*(T188*T188))</f>
        <v>32450.370370370376</v>
      </c>
      <c r="V188">
        <f>$U188-$U189</f>
        <v>218.88888888889414</v>
      </c>
      <c r="W188">
        <f>SUM(V188:V205)</f>
        <v>27117.037037037036</v>
      </c>
      <c r="X188">
        <f>W188/1000</f>
        <v>27.117037037037036</v>
      </c>
      <c r="Y188">
        <f>$X$43+$X$87+$X$158+$X$178+$X$188</f>
        <v>210.61814814814812</v>
      </c>
      <c r="Z188">
        <f>(0.5*960*(F188*F188))</f>
        <v>0.83333333333333715</v>
      </c>
      <c r="AA188">
        <f>W188*0.0000002777777777</f>
        <v>7.532510285956741E-3</v>
      </c>
      <c r="AB188">
        <f>AA$43+AA$87+$AA$158+$AA$178+AA189</f>
        <v>5.0972530849925222E-2</v>
      </c>
      <c r="AD188">
        <f>(AC188*0.0000002777777777)*-1</f>
        <v>0</v>
      </c>
      <c r="AE188">
        <f>(($W$18*0.0000002777777777)*-1)+$AD$65+$AD$145+$AD$164+$AD$184</f>
        <v>5.9986522616948625E-2</v>
      </c>
      <c r="AG188">
        <f>(T188/1000)*(960*9.81*0.01+0.5*1.205*0.38*1.711274*(T188*T188)+960*4/3*3.14*AJ188)</f>
        <v>7.4155500927731322E-2</v>
      </c>
      <c r="AH188">
        <f>AH187+AG188</f>
        <v>141.31710598415097</v>
      </c>
      <c r="AJ188">
        <f>T189-T188</f>
        <v>-2.7777777777778567E-2</v>
      </c>
      <c r="AK188" s="53">
        <f t="shared" si="53"/>
        <v>8.2222222222222232</v>
      </c>
      <c r="AL188" s="39">
        <f>0.5*1116.99*(T188*T188)</f>
        <v>37757.020000000004</v>
      </c>
      <c r="AM188" s="39">
        <f t="shared" si="52"/>
        <v>254.68406250000407</v>
      </c>
      <c r="AN188" s="39">
        <f>SUM($AM$184:$AM$187)+$AN$183</f>
        <v>-251266.29718749999</v>
      </c>
      <c r="AO188" s="39">
        <f t="shared" si="42"/>
        <v>6.9796193643651513E-2</v>
      </c>
      <c r="AP188" s="39">
        <f>SUM($AM$188:$AM$205)+$AP$187</f>
        <v>245060.79718749999</v>
      </c>
      <c r="AQ188" s="39">
        <f t="shared" si="43"/>
        <v>6.8072443644134159E-2</v>
      </c>
      <c r="AR188" s="39">
        <f t="shared" si="55"/>
        <v>0.25468406250000408</v>
      </c>
      <c r="AS188" s="39"/>
      <c r="AT188" s="51">
        <f>T188*$AS$8*0.38*0.01</f>
        <v>324.86476412000007</v>
      </c>
      <c r="AU188" s="51">
        <f t="shared" si="54"/>
        <v>0.32486476412000009</v>
      </c>
      <c r="AV188" s="51">
        <f t="shared" si="44"/>
        <v>9.0240284447725373E-5</v>
      </c>
      <c r="AW188" s="39">
        <f>AB188*0.7</f>
        <v>3.5680771594947654E-2</v>
      </c>
      <c r="AX188" s="40"/>
      <c r="AY188" s="40">
        <f t="shared" si="41"/>
        <v>0</v>
      </c>
      <c r="AZ188" s="40"/>
      <c r="BA188" s="40"/>
      <c r="BB188" s="40"/>
      <c r="BC188" s="39"/>
      <c r="BD188" s="39">
        <f>T188*2.23694</f>
        <v>18.39261777777778</v>
      </c>
      <c r="BE188" s="39">
        <f>AO188-$BC$8</f>
        <v>6.8669794645033033E-2</v>
      </c>
      <c r="BF188" s="39">
        <f>AQ188-$BC$8</f>
        <v>6.6946044645515679E-2</v>
      </c>
      <c r="BG188" s="52">
        <f t="shared" si="45"/>
        <v>6.0251440180964115E-2</v>
      </c>
      <c r="BH188" s="52">
        <f t="shared" si="46"/>
        <v>6.0251440180964115E-2</v>
      </c>
      <c r="BI188" s="52">
        <f t="shared" si="47"/>
        <v>216905.1846514708</v>
      </c>
      <c r="BJ188" s="52">
        <f t="shared" si="48"/>
        <v>216.90518465147079</v>
      </c>
      <c r="BK188">
        <f t="shared" si="49"/>
        <v>0.22921565625000367</v>
      </c>
      <c r="DC188">
        <f>1154-1143</f>
        <v>11</v>
      </c>
    </row>
    <row r="189" spans="2:107" x14ac:dyDescent="0.25">
      <c r="B189" s="29" t="s">
        <v>47</v>
      </c>
      <c r="C189" s="29">
        <v>181</v>
      </c>
      <c r="D189" s="29">
        <v>181</v>
      </c>
      <c r="E189" s="28">
        <v>29.5</v>
      </c>
      <c r="F189" s="15">
        <f t="shared" si="50"/>
        <v>-5.5555555555555851E-2</v>
      </c>
      <c r="G189" s="15">
        <f t="shared" si="51"/>
        <v>-0.20000000000000107</v>
      </c>
      <c r="R189">
        <f t="shared" si="39"/>
        <v>0</v>
      </c>
      <c r="S189">
        <f t="shared" si="40"/>
        <v>29.5</v>
      </c>
      <c r="T189">
        <f>$E189/3.6</f>
        <v>8.1944444444444446</v>
      </c>
      <c r="U189">
        <f>(0.5*960*(T189*T189))</f>
        <v>32231.481481481482</v>
      </c>
      <c r="V189">
        <f>$U189-$U190</f>
        <v>652.22222222222626</v>
      </c>
      <c r="X189">
        <f>W189/1000</f>
        <v>0</v>
      </c>
      <c r="Y189">
        <f>$X$43+$X$87+$X$158+$X$178+$X$188</f>
        <v>210.61814814814812</v>
      </c>
      <c r="Z189">
        <f>(0.5*960*(F189*F189))</f>
        <v>1.4814814814814972</v>
      </c>
      <c r="AA189">
        <f>W189*0.0000002777777777</f>
        <v>0</v>
      </c>
      <c r="AB189">
        <f>AA$43+AA$87+$AA$158+$AA$178+AA190</f>
        <v>5.0972530849925222E-2</v>
      </c>
      <c r="AD189">
        <f>(AC189*0.0000002777777777)*-1</f>
        <v>0</v>
      </c>
      <c r="AE189">
        <f>(($W$18*0.0000002777777777)*-1)+$AD$65+$AD$145+$AD$164+$AD$184</f>
        <v>5.9986522616948625E-2</v>
      </c>
      <c r="AG189">
        <f>(T189/1000)*(960*9.81*0.01+0.5*1.205*0.38*1.711274*(T189*T189)+960*4/3*3.14*AJ189)</f>
        <v>-1.757287490664158</v>
      </c>
      <c r="AH189">
        <f>AH188+AG189</f>
        <v>139.5598184934868</v>
      </c>
      <c r="AJ189">
        <f>T190-T189</f>
        <v>-8.3333333333333925E-2</v>
      </c>
      <c r="AK189" s="53">
        <f t="shared" si="53"/>
        <v>8.1944444444444446</v>
      </c>
      <c r="AL189" s="39">
        <f>0.5*1116.99*(T189*T189)</f>
        <v>37502.3359375</v>
      </c>
      <c r="AM189" s="39">
        <f t="shared" si="52"/>
        <v>758.88093750000553</v>
      </c>
      <c r="AN189" s="39">
        <f>SUM($AM$184:$AM$187)+$AN$183</f>
        <v>-251266.29718749999</v>
      </c>
      <c r="AO189" s="39">
        <f t="shared" si="42"/>
        <v>6.9796193643651513E-2</v>
      </c>
      <c r="AP189" s="39">
        <f>SUM($AM$188:$AM$205)+$AP$187</f>
        <v>245060.79718749999</v>
      </c>
      <c r="AQ189" s="39">
        <f t="shared" si="43"/>
        <v>6.8072443644134159E-2</v>
      </c>
      <c r="AR189" s="39">
        <f t="shared" si="55"/>
        <v>0.75888093750000551</v>
      </c>
      <c r="AS189" s="39"/>
      <c r="AT189" s="51">
        <f>T189*$AS$8*0.38*0.01</f>
        <v>323.76724802500007</v>
      </c>
      <c r="AU189" s="51">
        <f t="shared" si="54"/>
        <v>0.32376724802500007</v>
      </c>
      <c r="AV189" s="51">
        <f t="shared" si="44"/>
        <v>8.9935418621888468E-5</v>
      </c>
      <c r="AW189" s="39">
        <f>AB189*0.7</f>
        <v>3.5680771594947654E-2</v>
      </c>
      <c r="AX189" s="40"/>
      <c r="AY189" s="40">
        <f t="shared" si="41"/>
        <v>0</v>
      </c>
      <c r="AZ189" s="40"/>
      <c r="BA189" s="40"/>
      <c r="BB189" s="40"/>
      <c r="BC189" s="39"/>
      <c r="BD189" s="39">
        <f>T189*2.23694</f>
        <v>18.330480555555557</v>
      </c>
      <c r="BE189" s="39">
        <f>AO189-$BC$8</f>
        <v>6.8669794645033033E-2</v>
      </c>
      <c r="BF189" s="39">
        <f>AQ189-$BC$8</f>
        <v>6.6946044645515679E-2</v>
      </c>
      <c r="BG189" s="52">
        <f t="shared" si="45"/>
        <v>6.0251440180964115E-2</v>
      </c>
      <c r="BH189" s="52">
        <f t="shared" si="46"/>
        <v>6.0251440180964115E-2</v>
      </c>
      <c r="BI189" s="52">
        <f t="shared" si="47"/>
        <v>216905.1846514708</v>
      </c>
      <c r="BJ189" s="52">
        <f t="shared" si="48"/>
        <v>216.90518465147079</v>
      </c>
      <c r="BK189">
        <f t="shared" si="49"/>
        <v>0.68299284375000502</v>
      </c>
      <c r="DC189">
        <f>905-773</f>
        <v>132</v>
      </c>
    </row>
    <row r="190" spans="2:107" x14ac:dyDescent="0.25">
      <c r="B190" s="29" t="s">
        <v>47</v>
      </c>
      <c r="C190" s="29">
        <v>182</v>
      </c>
      <c r="D190" s="29">
        <v>182</v>
      </c>
      <c r="E190" s="28">
        <v>29.2</v>
      </c>
      <c r="F190" s="15">
        <f t="shared" si="50"/>
        <v>-0.16666666666666657</v>
      </c>
      <c r="G190" s="15">
        <f t="shared" si="51"/>
        <v>-0.59999999999999964</v>
      </c>
      <c r="R190">
        <f t="shared" si="39"/>
        <v>0</v>
      </c>
      <c r="S190">
        <f t="shared" si="40"/>
        <v>29.2</v>
      </c>
      <c r="T190">
        <f>$E190/3.6</f>
        <v>8.1111111111111107</v>
      </c>
      <c r="U190">
        <f>(0.5*960*(T190*T190))</f>
        <v>31579.259259259255</v>
      </c>
      <c r="V190">
        <f>$U190-$U191</f>
        <v>1916.6666666666642</v>
      </c>
      <c r="X190">
        <f>W190/1000</f>
        <v>0</v>
      </c>
      <c r="Y190">
        <f>$X$43+$X$87+$X$158+$X$178+$X$188</f>
        <v>210.61814814814812</v>
      </c>
      <c r="Z190">
        <f>(0.5*960*(F190*F190))</f>
        <v>13.33333333333332</v>
      </c>
      <c r="AA190">
        <f>W190*0.0000002777777777</f>
        <v>0</v>
      </c>
      <c r="AB190">
        <f>AA$43+AA$87+$AA$158+$AA$178+AA191</f>
        <v>5.0972530849925222E-2</v>
      </c>
      <c r="AD190">
        <f>(AC190*0.0000002777777777)*-1</f>
        <v>0</v>
      </c>
      <c r="AE190">
        <f>(($W$18*0.0000002777777777)*-1)+$AD$65+$AD$145+$AD$164+$AD$184</f>
        <v>5.9986522616948625E-2</v>
      </c>
      <c r="AG190">
        <f>(T190/1000)*(960*9.81*0.01+0.5*1.205*0.38*1.711274*(T190*T190)+960*4/3*3.14*AJ190)</f>
        <v>-7.1770978553500697</v>
      </c>
      <c r="AH190">
        <f>AH189+AG190</f>
        <v>132.38272063813673</v>
      </c>
      <c r="AJ190">
        <f>T191-T190</f>
        <v>-0.25</v>
      </c>
      <c r="AK190" s="53">
        <f t="shared" si="53"/>
        <v>8.1111111111111107</v>
      </c>
      <c r="AL190" s="39">
        <f>0.5*1116.99*(T190*T190)</f>
        <v>36743.454999999994</v>
      </c>
      <c r="AM190" s="39">
        <f t="shared" si="52"/>
        <v>2230.1015625</v>
      </c>
      <c r="AN190" s="39">
        <f>SUM($AM$184:$AM$187)+$AN$183</f>
        <v>-251266.29718749999</v>
      </c>
      <c r="AO190" s="39">
        <f t="shared" si="42"/>
        <v>6.9796193643651513E-2</v>
      </c>
      <c r="AP190" s="39">
        <f>SUM($AM$188:$AM$205)+$AP$187</f>
        <v>245060.79718749999</v>
      </c>
      <c r="AQ190" s="39">
        <f t="shared" si="43"/>
        <v>6.8072443644134159E-2</v>
      </c>
      <c r="AR190" s="39">
        <f t="shared" si="55"/>
        <v>2.2301015624999998</v>
      </c>
      <c r="AS190" s="39"/>
      <c r="AT190" s="51">
        <f>T190*$AS$8*0.38*0.01</f>
        <v>320.47469974000001</v>
      </c>
      <c r="AU190" s="51">
        <f t="shared" si="54"/>
        <v>0.32047469973999998</v>
      </c>
      <c r="AV190" s="51">
        <f t="shared" si="44"/>
        <v>8.9020821144377712E-5</v>
      </c>
      <c r="AW190" s="39">
        <f>AB190*0.7</f>
        <v>3.5680771594947654E-2</v>
      </c>
      <c r="AX190" s="40"/>
      <c r="AY190" s="40">
        <f t="shared" si="41"/>
        <v>0</v>
      </c>
      <c r="AZ190" s="40"/>
      <c r="BA190" s="40"/>
      <c r="BB190" s="40"/>
      <c r="BC190" s="39"/>
      <c r="BD190" s="39">
        <f>T190*2.23694</f>
        <v>18.144068888888889</v>
      </c>
      <c r="BE190" s="39">
        <f>AO190-$BC$8</f>
        <v>6.8669794645033033E-2</v>
      </c>
      <c r="BF190" s="39">
        <f>AQ190-$BC$8</f>
        <v>6.6946044645515679E-2</v>
      </c>
      <c r="BG190" s="52">
        <f t="shared" si="45"/>
        <v>6.0251440180964115E-2</v>
      </c>
      <c r="BH190" s="52">
        <f t="shared" si="46"/>
        <v>6.0251440180964115E-2</v>
      </c>
      <c r="BI190" s="52">
        <f t="shared" si="47"/>
        <v>216905.1846514708</v>
      </c>
      <c r="BJ190" s="52">
        <f t="shared" si="48"/>
        <v>216.90518465147079</v>
      </c>
      <c r="BK190">
        <f t="shared" si="49"/>
        <v>2.0070914062500003</v>
      </c>
      <c r="DC190">
        <f>810-740</f>
        <v>70</v>
      </c>
    </row>
    <row r="191" spans="2:107" x14ac:dyDescent="0.25">
      <c r="B191" s="29" t="s">
        <v>47</v>
      </c>
      <c r="C191" s="29">
        <v>183</v>
      </c>
      <c r="D191" s="29">
        <v>183</v>
      </c>
      <c r="E191" s="28">
        <v>28.3</v>
      </c>
      <c r="F191" s="15">
        <f t="shared" si="50"/>
        <v>-0.43055555555555525</v>
      </c>
      <c r="G191" s="15">
        <f t="shared" si="51"/>
        <v>-1.5499999999999989</v>
      </c>
      <c r="R191">
        <f t="shared" si="39"/>
        <v>0</v>
      </c>
      <c r="S191">
        <f t="shared" si="40"/>
        <v>28.3</v>
      </c>
      <c r="T191">
        <f>$E191/3.6</f>
        <v>7.8611111111111107</v>
      </c>
      <c r="U191">
        <f>(0.5*960*(T191*T191))</f>
        <v>29662.592592592591</v>
      </c>
      <c r="V191">
        <f>$U191-$U192</f>
        <v>4432.5925925925912</v>
      </c>
      <c r="X191">
        <f>W191/1000</f>
        <v>0</v>
      </c>
      <c r="Y191">
        <f>$X$43+$X$87+$X$158+$X$178+$X$188</f>
        <v>210.61814814814812</v>
      </c>
      <c r="Z191">
        <f>(0.5*960*(F191*F191))</f>
        <v>88.981481481481353</v>
      </c>
      <c r="AA191">
        <f>W191*0.0000002777777777</f>
        <v>0</v>
      </c>
      <c r="AB191">
        <f>AA$43+AA$87+$AA$158+$AA$178+AA192</f>
        <v>5.0972530849925222E-2</v>
      </c>
      <c r="AD191">
        <f>(AC191*0.0000002777777777)*-1</f>
        <v>0</v>
      </c>
      <c r="AE191">
        <f>(($W$18*0.0000002777777777)*-1)+$AD$65+$AD$145+$AD$164+$AD$184</f>
        <v>5.9986522616948625E-2</v>
      </c>
      <c r="AG191">
        <f>(T191/1000)*(960*9.81*0.01+0.5*1.205*0.38*1.711274*(T191*T191)+960*4/3*3.14*AJ191)</f>
        <v>-18.377626335182697</v>
      </c>
      <c r="AH191">
        <f>AH190+AG191</f>
        <v>114.00509430295403</v>
      </c>
      <c r="AJ191">
        <f>T192-T191</f>
        <v>-0.61111111111111072</v>
      </c>
      <c r="AK191" s="53">
        <f t="shared" si="53"/>
        <v>7.8611111111111107</v>
      </c>
      <c r="AL191" s="39">
        <f>0.5*1116.99*(T191*T191)</f>
        <v>34513.353437499994</v>
      </c>
      <c r="AM191" s="39">
        <f t="shared" si="52"/>
        <v>5157.4599999999955</v>
      </c>
      <c r="AN191" s="39">
        <f>SUM($AM$184:$AM$187)+$AN$183</f>
        <v>-251266.29718749999</v>
      </c>
      <c r="AO191" s="39">
        <f t="shared" si="42"/>
        <v>6.9796193643651513E-2</v>
      </c>
      <c r="AP191" s="39">
        <f>SUM($AM$188:$AM$205)+$AP$187</f>
        <v>245060.79718749999</v>
      </c>
      <c r="AQ191" s="39">
        <f t="shared" si="43"/>
        <v>6.8072443644134159E-2</v>
      </c>
      <c r="AR191" s="39">
        <f t="shared" si="55"/>
        <v>5.157459999999995</v>
      </c>
      <c r="AS191" s="39"/>
      <c r="AT191" s="51">
        <f>T191*$AS$8*0.38*0.01</f>
        <v>310.59705488500009</v>
      </c>
      <c r="AU191" s="51">
        <f t="shared" si="54"/>
        <v>0.31059705488500011</v>
      </c>
      <c r="AV191" s="51">
        <f t="shared" si="44"/>
        <v>8.6277028711845551E-5</v>
      </c>
      <c r="AW191" s="39">
        <f>AB191*0.7</f>
        <v>3.5680771594947654E-2</v>
      </c>
      <c r="AX191" s="40"/>
      <c r="AY191" s="40">
        <f t="shared" si="41"/>
        <v>0</v>
      </c>
      <c r="AZ191" s="40"/>
      <c r="BA191" s="40"/>
      <c r="BB191" s="40"/>
      <c r="BC191" s="39"/>
      <c r="BD191" s="39">
        <f>T191*2.23694</f>
        <v>17.584833888888888</v>
      </c>
      <c r="BE191" s="39">
        <f>AO191-$BC$8</f>
        <v>6.8669794645033033E-2</v>
      </c>
      <c r="BF191" s="39">
        <f>AQ191-$BC$8</f>
        <v>6.6946044645515679E-2</v>
      </c>
      <c r="BG191" s="52">
        <f t="shared" si="45"/>
        <v>6.0251440180964115E-2</v>
      </c>
      <c r="BH191" s="52">
        <f t="shared" si="46"/>
        <v>6.0251440180964115E-2</v>
      </c>
      <c r="BI191" s="52">
        <f t="shared" si="47"/>
        <v>216905.1846514708</v>
      </c>
      <c r="BJ191" s="52">
        <f t="shared" si="48"/>
        <v>216.90518465147079</v>
      </c>
      <c r="BK191">
        <f t="shared" si="49"/>
        <v>4.6417139999999959</v>
      </c>
      <c r="DC191">
        <f>293-280</f>
        <v>13</v>
      </c>
    </row>
    <row r="192" spans="2:107" x14ac:dyDescent="0.25">
      <c r="B192" s="29" t="s">
        <v>47</v>
      </c>
      <c r="C192" s="29">
        <v>184</v>
      </c>
      <c r="D192" s="29">
        <v>184</v>
      </c>
      <c r="E192" s="28">
        <v>26.1</v>
      </c>
      <c r="F192" s="15">
        <f t="shared" si="50"/>
        <v>-0.65277777777777768</v>
      </c>
      <c r="G192" s="15">
        <f t="shared" si="51"/>
        <v>-2.3499999999999996</v>
      </c>
      <c r="R192">
        <f t="shared" si="39"/>
        <v>0</v>
      </c>
      <c r="S192">
        <f t="shared" si="40"/>
        <v>26.1</v>
      </c>
      <c r="T192">
        <f>$E192/3.6</f>
        <v>7.25</v>
      </c>
      <c r="U192">
        <f>(0.5*960*(T192*T192))</f>
        <v>25230</v>
      </c>
      <c r="V192">
        <f>$U192-$U193</f>
        <v>4601.851851851854</v>
      </c>
      <c r="X192">
        <f>W192/1000</f>
        <v>0</v>
      </c>
      <c r="Y192">
        <f>$X$43+$X$87+$X$158+$X$178+$X$188</f>
        <v>210.61814814814812</v>
      </c>
      <c r="Z192">
        <f>(0.5*960*(F192*F192))</f>
        <v>204.53703703703698</v>
      </c>
      <c r="AA192">
        <f>W192*0.0000002777777777</f>
        <v>0</v>
      </c>
      <c r="AB192">
        <f>AA$43+AA$87+$AA$158+$AA$178+AA193</f>
        <v>5.0972530849925222E-2</v>
      </c>
      <c r="AD192">
        <f>(AC192*0.0000002777777777)*-1</f>
        <v>0</v>
      </c>
      <c r="AE192">
        <f>(($W$18*0.0000002777777777)*-1)+$AD$65+$AD$145+$AD$164+$AD$184</f>
        <v>5.9986522616948625E-2</v>
      </c>
      <c r="AG192">
        <f>(T192/1000)*(960*9.81*0.01+0.5*1.205*0.38*1.711274*(T192*T192)+960*4/3*3.14*AJ192)</f>
        <v>-19.403474601022523</v>
      </c>
      <c r="AH192">
        <f>AH191+AG192</f>
        <v>94.601619701931511</v>
      </c>
      <c r="AJ192">
        <f>T193-T192</f>
        <v>-0.69444444444444464</v>
      </c>
      <c r="AK192" s="53">
        <f t="shared" si="53"/>
        <v>7.25</v>
      </c>
      <c r="AL192" s="39">
        <f>0.5*1116.99*(T192*T192)</f>
        <v>29355.893437499999</v>
      </c>
      <c r="AM192" s="39">
        <f t="shared" si="52"/>
        <v>5354.3984375000036</v>
      </c>
      <c r="AN192" s="39">
        <f>SUM($AM$184:$AM$187)+$AN$183</f>
        <v>-251266.29718749999</v>
      </c>
      <c r="AO192" s="39">
        <f t="shared" si="42"/>
        <v>6.9796193643651513E-2</v>
      </c>
      <c r="AP192" s="39">
        <f>SUM($AM$188:$AM$205)+$AP$187</f>
        <v>245060.79718749999</v>
      </c>
      <c r="AQ192" s="39">
        <f t="shared" si="43"/>
        <v>6.8072443644134159E-2</v>
      </c>
      <c r="AR192" s="39">
        <f t="shared" si="55"/>
        <v>5.354398437500004</v>
      </c>
      <c r="AS192" s="39"/>
      <c r="AT192" s="51">
        <f>T192*$AS$8*0.38*0.01</f>
        <v>286.45170079500002</v>
      </c>
      <c r="AU192" s="51">
        <f t="shared" si="54"/>
        <v>0.28645170079500004</v>
      </c>
      <c r="AV192" s="51">
        <f t="shared" si="44"/>
        <v>7.9569980543433514E-5</v>
      </c>
      <c r="AW192" s="39">
        <f>AB192*0.7</f>
        <v>3.5680771594947654E-2</v>
      </c>
      <c r="AX192" s="40"/>
      <c r="AY192" s="40">
        <f t="shared" si="41"/>
        <v>0</v>
      </c>
      <c r="AZ192" s="40"/>
      <c r="BA192" s="40"/>
      <c r="BB192" s="40"/>
      <c r="BC192" s="39"/>
      <c r="BD192" s="39">
        <f>T192*2.23694</f>
        <v>16.217815000000002</v>
      </c>
      <c r="BE192" s="39">
        <f>AO192-$BC$8</f>
        <v>6.8669794645033033E-2</v>
      </c>
      <c r="BF192" s="39">
        <f>AQ192-$BC$8</f>
        <v>6.6946044645515679E-2</v>
      </c>
      <c r="BG192" s="52">
        <f t="shared" si="45"/>
        <v>6.0251440180964115E-2</v>
      </c>
      <c r="BH192" s="52">
        <f t="shared" si="46"/>
        <v>6.0251440180964115E-2</v>
      </c>
      <c r="BI192" s="52">
        <f t="shared" si="47"/>
        <v>216905.1846514708</v>
      </c>
      <c r="BJ192" s="52">
        <f t="shared" si="48"/>
        <v>216.90518465147079</v>
      </c>
      <c r="BK192">
        <f t="shared" si="49"/>
        <v>4.8189585937500032</v>
      </c>
      <c r="DC192">
        <f>252-226</f>
        <v>26</v>
      </c>
    </row>
    <row r="193" spans="2:110" x14ac:dyDescent="0.25">
      <c r="B193" s="29" t="s">
        <v>47</v>
      </c>
      <c r="C193" s="29">
        <v>185</v>
      </c>
      <c r="D193" s="29">
        <v>185</v>
      </c>
      <c r="E193" s="28">
        <v>23.6</v>
      </c>
      <c r="F193" s="15">
        <f t="shared" si="50"/>
        <v>-0.70833333333333348</v>
      </c>
      <c r="G193" s="15">
        <f t="shared" si="51"/>
        <v>-2.5500000000000007</v>
      </c>
      <c r="R193">
        <f t="shared" si="39"/>
        <v>0</v>
      </c>
      <c r="S193">
        <f t="shared" si="40"/>
        <v>23.6</v>
      </c>
      <c r="T193">
        <f>$E193/3.6</f>
        <v>6.5555555555555554</v>
      </c>
      <c r="U193">
        <f>(0.5*960*(T193*T193))</f>
        <v>20628.148148148146</v>
      </c>
      <c r="V193">
        <f>$U193-$U194</f>
        <v>4294.8148148148157</v>
      </c>
      <c r="X193">
        <f>W193/1000</f>
        <v>0</v>
      </c>
      <c r="Y193">
        <f>$X$43+$X$87+$X$158+$X$178+$X$188</f>
        <v>210.61814814814812</v>
      </c>
      <c r="Z193">
        <f>(0.5*960*(F193*F193))</f>
        <v>240.8333333333334</v>
      </c>
      <c r="AA193">
        <f>W193*0.0000002777777777</f>
        <v>0</v>
      </c>
      <c r="AB193">
        <f>AA$43+AA$87+$AA$158+$AA$178+AA194</f>
        <v>5.0972530849925222E-2</v>
      </c>
      <c r="AD193">
        <f>(AC193*0.0000002777777777)*-1</f>
        <v>0</v>
      </c>
      <c r="AE193">
        <f>(($W$18*0.0000002777777777)*-1)+$AD$65+$AD$145+$AD$164+$AD$184</f>
        <v>5.9986522616948625E-2</v>
      </c>
      <c r="AG193">
        <f>(T193/1000)*(960*9.81*0.01+0.5*1.205*0.38*1.711274*(T193*T193)+960*4/3*3.14*AJ193)</f>
        <v>-18.301419736454609</v>
      </c>
      <c r="AH193">
        <f>AH192+AG193</f>
        <v>76.300199965476907</v>
      </c>
      <c r="AJ193">
        <f>T194-T193</f>
        <v>-0.72222222222222232</v>
      </c>
      <c r="AK193" s="53">
        <f t="shared" si="53"/>
        <v>6.5555555555555554</v>
      </c>
      <c r="AL193" s="39">
        <f>0.5*1116.99*(T193*T193)</f>
        <v>24001.494999999995</v>
      </c>
      <c r="AM193" s="39">
        <f t="shared" si="52"/>
        <v>4997.151249999999</v>
      </c>
      <c r="AN193" s="39">
        <f>SUM($AM$184:$AM$187)+$AN$183</f>
        <v>-251266.29718749999</v>
      </c>
      <c r="AO193" s="39">
        <f t="shared" si="42"/>
        <v>6.9796193643651513E-2</v>
      </c>
      <c r="AP193" s="39">
        <f>SUM($AM$188:$AM$205)+$AP$187</f>
        <v>245060.79718749999</v>
      </c>
      <c r="AQ193" s="39">
        <f t="shared" si="43"/>
        <v>6.8072443644134159E-2</v>
      </c>
      <c r="AR193" s="39">
        <f t="shared" si="55"/>
        <v>4.997151249999999</v>
      </c>
      <c r="AS193" s="39"/>
      <c r="AT193" s="51">
        <f>T193*$AS$8*0.38*0.01</f>
        <v>259.01379842</v>
      </c>
      <c r="AU193" s="51">
        <f t="shared" si="54"/>
        <v>0.25901379842</v>
      </c>
      <c r="AV193" s="51">
        <f t="shared" si="44"/>
        <v>7.1948334897510761E-5</v>
      </c>
      <c r="AW193" s="39">
        <f>AB193*0.7</f>
        <v>3.5680771594947654E-2</v>
      </c>
      <c r="AX193" s="40"/>
      <c r="AY193" s="40">
        <f t="shared" si="41"/>
        <v>0</v>
      </c>
      <c r="AZ193" s="40"/>
      <c r="BA193" s="40"/>
      <c r="BB193" s="40"/>
      <c r="BC193" s="39"/>
      <c r="BD193" s="39">
        <f>T193*2.23694</f>
        <v>14.664384444444446</v>
      </c>
      <c r="BE193" s="39">
        <f>AO193-$BC$8</f>
        <v>6.8669794645033033E-2</v>
      </c>
      <c r="BF193" s="39">
        <f>AQ193-$BC$8</f>
        <v>6.6946044645515679E-2</v>
      </c>
      <c r="BG193" s="52">
        <f t="shared" si="45"/>
        <v>6.0251440180964115E-2</v>
      </c>
      <c r="BH193" s="52">
        <f t="shared" si="46"/>
        <v>6.0251440180964115E-2</v>
      </c>
      <c r="BI193" s="52">
        <f t="shared" si="47"/>
        <v>216905.1846514708</v>
      </c>
      <c r="BJ193" s="52">
        <f t="shared" si="48"/>
        <v>216.90518465147079</v>
      </c>
      <c r="BK193">
        <f t="shared" si="49"/>
        <v>4.4974361249999992</v>
      </c>
    </row>
    <row r="194" spans="2:110" x14ac:dyDescent="0.25">
      <c r="B194" s="29" t="s">
        <v>47</v>
      </c>
      <c r="C194" s="29">
        <v>186</v>
      </c>
      <c r="D194" s="29">
        <v>186</v>
      </c>
      <c r="E194" s="28">
        <v>21</v>
      </c>
      <c r="F194" s="15">
        <f t="shared" si="50"/>
        <v>-0.65277777777777812</v>
      </c>
      <c r="G194" s="15">
        <f t="shared" si="51"/>
        <v>-2.3500000000000014</v>
      </c>
      <c r="R194">
        <f t="shared" si="39"/>
        <v>0</v>
      </c>
      <c r="S194">
        <f t="shared" si="40"/>
        <v>21</v>
      </c>
      <c r="T194">
        <f>$E194/3.6</f>
        <v>5.833333333333333</v>
      </c>
      <c r="U194">
        <f>(0.5*960*(T194*T194))</f>
        <v>16333.33333333333</v>
      </c>
      <c r="V194">
        <f>$U194-$U195</f>
        <v>3103.3333333333358</v>
      </c>
      <c r="X194">
        <f>W194/1000</f>
        <v>0</v>
      </c>
      <c r="Y194">
        <f>$X$43+$X$87+$X$158+$X$178+$X$188</f>
        <v>210.61814814814812</v>
      </c>
      <c r="Z194">
        <f>(0.5*960*(F194*F194))</f>
        <v>204.53703703703724</v>
      </c>
      <c r="AA194">
        <f>W194*0.0000002777777777</f>
        <v>0</v>
      </c>
      <c r="AB194">
        <f>AA$43+AA$87+$AA$158+$AA$178+AA195</f>
        <v>5.0972530849925222E-2</v>
      </c>
      <c r="AD194">
        <f>(AC194*0.0000002777777777)*-1</f>
        <v>0</v>
      </c>
      <c r="AE194">
        <f>(($W$18*0.0000002777777777)*-1)+$AD$65+$AD$145+$AD$164+$AD$184</f>
        <v>5.9986522616948625E-2</v>
      </c>
      <c r="AG194">
        <f>(T194/1000)*(960*9.81*0.01+0.5*1.205*0.38*1.711274*(T194*T194)+960*4/3*3.14*AJ194)</f>
        <v>-13.049314716129125</v>
      </c>
      <c r="AH194">
        <f>AH193+AG194</f>
        <v>63.250885249347782</v>
      </c>
      <c r="AJ194">
        <f>T195-T194</f>
        <v>-0.58333333333333393</v>
      </c>
      <c r="AK194" s="53">
        <f t="shared" si="53"/>
        <v>5.833333333333333</v>
      </c>
      <c r="AL194" s="39">
        <f>0.5*1116.99*(T194*T194)</f>
        <v>19004.343749999996</v>
      </c>
      <c r="AM194" s="39">
        <f t="shared" si="52"/>
        <v>3610.8253125000028</v>
      </c>
      <c r="AN194" s="39">
        <f>SUM($AM$184:$AM$187)+$AN$183</f>
        <v>-251266.29718749999</v>
      </c>
      <c r="AO194" s="39">
        <f t="shared" si="42"/>
        <v>6.9796193643651513E-2</v>
      </c>
      <c r="AP194" s="39">
        <f>SUM($AM$188:$AM$205)+$AP$187</f>
        <v>245060.79718749999</v>
      </c>
      <c r="AQ194" s="39">
        <f t="shared" si="43"/>
        <v>6.8072443644134159E-2</v>
      </c>
      <c r="AR194" s="39">
        <f t="shared" si="55"/>
        <v>3.6108253125000029</v>
      </c>
      <c r="AS194" s="39"/>
      <c r="AT194" s="51">
        <f>T194*$AS$8*0.38*0.01</f>
        <v>230.47837995000003</v>
      </c>
      <c r="AU194" s="51">
        <f t="shared" si="54"/>
        <v>0.23047837995000003</v>
      </c>
      <c r="AV194" s="51">
        <f t="shared" si="44"/>
        <v>6.4021823425751103E-5</v>
      </c>
      <c r="AW194" s="39">
        <f>AB194*0.7</f>
        <v>3.5680771594947654E-2</v>
      </c>
      <c r="AX194" s="40"/>
      <c r="AY194" s="40">
        <f t="shared" si="41"/>
        <v>0</v>
      </c>
      <c r="AZ194" s="40"/>
      <c r="BA194" s="40"/>
      <c r="BB194" s="40"/>
      <c r="BC194" s="39"/>
      <c r="BD194" s="39">
        <f>T194*2.23694</f>
        <v>13.048816666666667</v>
      </c>
      <c r="BE194" s="39">
        <f>AO194-$BC$8</f>
        <v>6.8669794645033033E-2</v>
      </c>
      <c r="BF194" s="39">
        <f>AQ194-$BC$8</f>
        <v>6.6946044645515679E-2</v>
      </c>
      <c r="BG194" s="52">
        <f t="shared" si="45"/>
        <v>6.0251440180964115E-2</v>
      </c>
      <c r="BH194" s="52">
        <f t="shared" si="46"/>
        <v>6.0251440180964115E-2</v>
      </c>
      <c r="BI194" s="52">
        <f t="shared" si="47"/>
        <v>216905.1846514708</v>
      </c>
      <c r="BJ194" s="52">
        <f t="shared" si="48"/>
        <v>216.90518465147079</v>
      </c>
      <c r="BK194">
        <f t="shared" si="49"/>
        <v>3.2497427812500028</v>
      </c>
    </row>
    <row r="195" spans="2:110" x14ac:dyDescent="0.25">
      <c r="B195" s="29" t="s">
        <v>47</v>
      </c>
      <c r="C195" s="29">
        <v>187</v>
      </c>
      <c r="D195" s="29">
        <v>187</v>
      </c>
      <c r="E195" s="28">
        <v>18.899999999999999</v>
      </c>
      <c r="F195" s="15">
        <f t="shared" si="50"/>
        <v>-0.54166666666666641</v>
      </c>
      <c r="G195" s="15">
        <f t="shared" si="51"/>
        <v>-1.9499999999999993</v>
      </c>
      <c r="R195">
        <f t="shared" si="39"/>
        <v>0</v>
      </c>
      <c r="S195">
        <f t="shared" si="40"/>
        <v>18.899999999999999</v>
      </c>
      <c r="T195">
        <f>$E195/3.6</f>
        <v>5.2499999999999991</v>
      </c>
      <c r="U195">
        <f>(0.5*960*(T195*T195))</f>
        <v>13229.999999999995</v>
      </c>
      <c r="V195">
        <f>$U195-$U196</f>
        <v>2399.9999999999945</v>
      </c>
      <c r="X195">
        <f>W195/1000</f>
        <v>0</v>
      </c>
      <c r="Y195">
        <f>$X$43+$X$87+$X$158+$X$178+$X$188</f>
        <v>210.61814814814812</v>
      </c>
      <c r="Z195">
        <f>(0.5*960*(F195*F195))</f>
        <v>140.8333333333332</v>
      </c>
      <c r="AA195">
        <f>W195*0.0000002777777777</f>
        <v>0</v>
      </c>
      <c r="AB195">
        <f>AA$43+AA$87+$AA$158+$AA$178+AA196</f>
        <v>5.0972530849925222E-2</v>
      </c>
      <c r="AD195">
        <f>(AC195*0.0000002777777777)*-1</f>
        <v>0</v>
      </c>
      <c r="AE195">
        <f>(($W$18*0.0000002777777777)*-1)+$AD$65+$AD$145+$AD$164+$AD$184</f>
        <v>5.9986522616948625E-2</v>
      </c>
      <c r="AG195">
        <f>(T195/1000)*(960*9.81*0.01+0.5*1.205*0.38*1.711274*(T195*T195)+960*4/3*3.14*AJ195)</f>
        <v>-9.9992818680581017</v>
      </c>
      <c r="AH195">
        <f>AH194+AG195</f>
        <v>53.251603381289684</v>
      </c>
      <c r="AJ195">
        <f>T196-T195</f>
        <v>-0.49999999999999911</v>
      </c>
      <c r="AK195" s="53">
        <f t="shared" si="53"/>
        <v>5.2499999999999991</v>
      </c>
      <c r="AL195" s="39">
        <f>0.5*1116.99*(T195*T195)</f>
        <v>15393.518437499994</v>
      </c>
      <c r="AM195" s="39">
        <f t="shared" si="52"/>
        <v>2792.4749999999931</v>
      </c>
      <c r="AN195" s="39">
        <f>SUM($AM$184:$AM$187)+$AN$183</f>
        <v>-251266.29718749999</v>
      </c>
      <c r="AO195" s="39">
        <f t="shared" si="42"/>
        <v>6.9796193643651513E-2</v>
      </c>
      <c r="AP195" s="39">
        <f>SUM($AM$188:$AM$205)+$AP$187</f>
        <v>245060.79718749999</v>
      </c>
      <c r="AQ195" s="39">
        <f t="shared" si="43"/>
        <v>6.8072443644134159E-2</v>
      </c>
      <c r="AR195" s="39">
        <f t="shared" si="55"/>
        <v>2.7924749999999929</v>
      </c>
      <c r="AS195" s="39"/>
      <c r="AT195" s="51">
        <f>T195*$AS$8*0.38*0.01</f>
        <v>207.43054195499997</v>
      </c>
      <c r="AU195" s="51">
        <f t="shared" si="54"/>
        <v>0.20743054195499996</v>
      </c>
      <c r="AV195" s="51">
        <f t="shared" si="44"/>
        <v>5.7619641083175978E-5</v>
      </c>
      <c r="AW195" s="39">
        <f>AB195*0.7</f>
        <v>3.5680771594947654E-2</v>
      </c>
      <c r="AX195" s="40"/>
      <c r="AY195" s="40">
        <f t="shared" si="41"/>
        <v>0</v>
      </c>
      <c r="AZ195" s="40"/>
      <c r="BA195" s="40"/>
      <c r="BB195" s="40"/>
      <c r="BC195" s="39"/>
      <c r="BD195" s="39">
        <f>T195*2.23694</f>
        <v>11.743934999999999</v>
      </c>
      <c r="BE195" s="39">
        <f>AO195-$BC$8</f>
        <v>6.8669794645033033E-2</v>
      </c>
      <c r="BF195" s="39">
        <f>AQ195-$BC$8</f>
        <v>6.6946044645515679E-2</v>
      </c>
      <c r="BG195" s="52">
        <f t="shared" si="45"/>
        <v>6.0251440180964115E-2</v>
      </c>
      <c r="BH195" s="52">
        <f t="shared" si="46"/>
        <v>6.0251440180964115E-2</v>
      </c>
      <c r="BI195" s="52">
        <f t="shared" si="47"/>
        <v>216905.1846514708</v>
      </c>
      <c r="BJ195" s="52">
        <f t="shared" si="48"/>
        <v>216.90518465147079</v>
      </c>
      <c r="BK195">
        <f t="shared" si="49"/>
        <v>2.513227499999994</v>
      </c>
    </row>
    <row r="196" spans="2:110" x14ac:dyDescent="0.25">
      <c r="B196" s="29" t="s">
        <v>47</v>
      </c>
      <c r="C196" s="29">
        <v>188</v>
      </c>
      <c r="D196" s="29">
        <v>188</v>
      </c>
      <c r="E196" s="28">
        <v>17.100000000000001</v>
      </c>
      <c r="F196" s="15">
        <f t="shared" si="50"/>
        <v>-0.44444444444444431</v>
      </c>
      <c r="G196" s="15">
        <f t="shared" si="51"/>
        <v>-1.5999999999999996</v>
      </c>
      <c r="R196">
        <f t="shared" si="39"/>
        <v>0</v>
      </c>
      <c r="S196">
        <f t="shared" si="40"/>
        <v>17.100000000000001</v>
      </c>
      <c r="T196">
        <f>$E196/3.6</f>
        <v>4.75</v>
      </c>
      <c r="U196">
        <f>(0.5*960*(T196*T196))</f>
        <v>10830</v>
      </c>
      <c r="V196">
        <f>$U196-$U197</f>
        <v>1700.7407407407427</v>
      </c>
      <c r="X196">
        <f>W196/1000</f>
        <v>0</v>
      </c>
      <c r="Y196">
        <f>$X$43+$X$87+$X$158+$X$178+$X$188</f>
        <v>210.61814814814812</v>
      </c>
      <c r="Z196">
        <f>(0.5*960*(F196*F196))</f>
        <v>94.814814814814753</v>
      </c>
      <c r="AA196">
        <f>W196*0.0000002777777777</f>
        <v>0</v>
      </c>
      <c r="AB196">
        <f>AA$43+AA$87+$AA$158+$AA$178+AA197</f>
        <v>5.0972530849925222E-2</v>
      </c>
      <c r="AD196">
        <f>(AC196*0.0000002777777777)*-1</f>
        <v>0</v>
      </c>
      <c r="AE196">
        <f>(($W$18*0.0000002777777777)*-1)+$AD$65+$AD$145+$AD$164+$AD$184</f>
        <v>5.9986522616948625E-2</v>
      </c>
      <c r="AG196">
        <f>(T196/1000)*(960*9.81*0.01+0.5*1.205*0.38*1.711274*(T196*T196)+960*4/3*3.14*AJ196)</f>
        <v>-6.9350300240806311</v>
      </c>
      <c r="AH196">
        <f>AH195+AG196</f>
        <v>46.316573357209052</v>
      </c>
      <c r="AJ196">
        <f>T197-T196</f>
        <v>-0.38888888888888928</v>
      </c>
      <c r="AK196" s="53">
        <f t="shared" si="53"/>
        <v>4.75</v>
      </c>
      <c r="AL196" s="39">
        <f>0.5*1116.99*(T196*T196)</f>
        <v>12601.0434375</v>
      </c>
      <c r="AM196" s="39">
        <f t="shared" si="52"/>
        <v>1978.8650000000016</v>
      </c>
      <c r="AN196" s="39">
        <f>SUM($AM$184:$AM$187)+$AN$183</f>
        <v>-251266.29718749999</v>
      </c>
      <c r="AO196" s="39">
        <f t="shared" si="42"/>
        <v>6.9796193643651513E-2</v>
      </c>
      <c r="AP196" s="39">
        <f>SUM($AM$188:$AM$205)+$AP$187</f>
        <v>245060.79718749999</v>
      </c>
      <c r="AQ196" s="39">
        <f t="shared" si="43"/>
        <v>6.8072443644134159E-2</v>
      </c>
      <c r="AR196" s="39">
        <f t="shared" si="55"/>
        <v>1.9788650000000017</v>
      </c>
      <c r="AS196" s="39"/>
      <c r="AT196" s="51">
        <f>T196*$AS$8*0.38*0.01</f>
        <v>187.67525224500005</v>
      </c>
      <c r="AU196" s="51">
        <f t="shared" si="54"/>
        <v>0.18767525224500006</v>
      </c>
      <c r="AV196" s="51">
        <f t="shared" si="44"/>
        <v>5.2132056218111622E-5</v>
      </c>
      <c r="AW196" s="39">
        <f>AB196*0.7</f>
        <v>3.5680771594947654E-2</v>
      </c>
      <c r="AX196" s="40"/>
      <c r="AY196" s="40">
        <f t="shared" si="41"/>
        <v>0</v>
      </c>
      <c r="AZ196" s="40"/>
      <c r="BA196" s="40"/>
      <c r="BB196" s="40"/>
      <c r="BC196" s="39"/>
      <c r="BD196" s="39">
        <f>T196*2.23694</f>
        <v>10.625465</v>
      </c>
      <c r="BE196" s="39">
        <f>AO196-$BC$8</f>
        <v>6.8669794645033033E-2</v>
      </c>
      <c r="BF196" s="39">
        <f>AQ196-$BC$8</f>
        <v>6.6946044645515679E-2</v>
      </c>
      <c r="BG196" s="52">
        <f t="shared" si="45"/>
        <v>6.0251440180964115E-2</v>
      </c>
      <c r="BH196" s="52">
        <f t="shared" si="46"/>
        <v>6.0251440180964115E-2</v>
      </c>
      <c r="BI196" s="52">
        <f t="shared" si="47"/>
        <v>216905.1846514708</v>
      </c>
      <c r="BJ196" s="52">
        <f t="shared" si="48"/>
        <v>216.90518465147079</v>
      </c>
      <c r="BK196">
        <f t="shared" si="49"/>
        <v>1.7809785000000016</v>
      </c>
    </row>
    <row r="197" spans="2:110" x14ac:dyDescent="0.25">
      <c r="B197" s="29" t="s">
        <v>47</v>
      </c>
      <c r="C197" s="29">
        <v>189</v>
      </c>
      <c r="D197" s="29">
        <v>189</v>
      </c>
      <c r="E197" s="28">
        <v>15.7</v>
      </c>
      <c r="F197" s="15">
        <f t="shared" si="50"/>
        <v>-0.36111111111111133</v>
      </c>
      <c r="G197" s="15">
        <f t="shared" si="51"/>
        <v>-1.3000000000000007</v>
      </c>
      <c r="R197">
        <f t="shared" si="39"/>
        <v>0</v>
      </c>
      <c r="S197">
        <f t="shared" si="40"/>
        <v>15.7</v>
      </c>
      <c r="T197">
        <f>$E197/3.6</f>
        <v>4.3611111111111107</v>
      </c>
      <c r="U197">
        <f>(0.5*960*(T197*T197))</f>
        <v>9129.2592592592573</v>
      </c>
      <c r="V197">
        <f>$U197-$U198</f>
        <v>1342.2222222222208</v>
      </c>
      <c r="X197">
        <f>W197/1000</f>
        <v>0</v>
      </c>
      <c r="Y197">
        <f>$X$43+$X$87+$X$158+$X$178+$X$188</f>
        <v>210.61814814814812</v>
      </c>
      <c r="Z197">
        <f>(0.5*960*(F197*F197))</f>
        <v>62.592592592592673</v>
      </c>
      <c r="AA197">
        <f>W197*0.0000002777777777</f>
        <v>0</v>
      </c>
      <c r="AB197">
        <f>AA$43+AA$87+$AA$158+$AA$178+AA198</f>
        <v>5.0972530849925222E-2</v>
      </c>
      <c r="AD197">
        <f>(AC197*0.0000002777777777)*-1</f>
        <v>0</v>
      </c>
      <c r="AE197">
        <f>(($W$18*0.0000002777777777)*-1)+$AD$65+$AD$145+$AD$164+$AD$184</f>
        <v>5.9986522616948625E-2</v>
      </c>
      <c r="AG197">
        <f>(T197/1000)*(960*9.81*0.01+0.5*1.205*0.38*1.711274*(T197*T197)+960*4/3*3.14*AJ197)</f>
        <v>-5.3995162985401715</v>
      </c>
      <c r="AH197">
        <f>AH196+AG197</f>
        <v>40.917057058668881</v>
      </c>
      <c r="AJ197">
        <f>T198-T197</f>
        <v>-0.33333333333333304</v>
      </c>
      <c r="AK197" s="53">
        <f t="shared" si="53"/>
        <v>4.3611111111111107</v>
      </c>
      <c r="AL197" s="39">
        <f>0.5*1116.99*(T197*T197)</f>
        <v>10622.178437499999</v>
      </c>
      <c r="AM197" s="39">
        <f t="shared" si="52"/>
        <v>1561.7174999999988</v>
      </c>
      <c r="AN197" s="39">
        <f>SUM($AM$184:$AM$187)+$AN$183</f>
        <v>-251266.29718749999</v>
      </c>
      <c r="AO197" s="39">
        <f t="shared" si="42"/>
        <v>6.9796193643651513E-2</v>
      </c>
      <c r="AP197" s="39">
        <f>SUM($AM$188:$AM$205)+$AP$187</f>
        <v>245060.79718749999</v>
      </c>
      <c r="AQ197" s="39">
        <f t="shared" si="43"/>
        <v>6.8072443644134159E-2</v>
      </c>
      <c r="AR197" s="39">
        <f t="shared" si="55"/>
        <v>1.5617174999999988</v>
      </c>
      <c r="AS197" s="39"/>
      <c r="AT197" s="51">
        <f>T197*$AS$8*0.38*0.01</f>
        <v>172.31002691500001</v>
      </c>
      <c r="AU197" s="51">
        <f t="shared" si="54"/>
        <v>0.172310026915</v>
      </c>
      <c r="AV197" s="51">
        <f t="shared" si="44"/>
        <v>4.7863934656394868E-5</v>
      </c>
      <c r="AW197" s="39">
        <f>AB197*0.7</f>
        <v>3.5680771594947654E-2</v>
      </c>
      <c r="AX197" s="40"/>
      <c r="AY197" s="40">
        <f t="shared" si="41"/>
        <v>0</v>
      </c>
      <c r="AZ197" s="40"/>
      <c r="BA197" s="40"/>
      <c r="BB197" s="40"/>
      <c r="BC197" s="39"/>
      <c r="BD197" s="39">
        <f>T197*2.23694</f>
        <v>9.755543888888889</v>
      </c>
      <c r="BE197" s="39">
        <f>AO197-$BC$8</f>
        <v>6.8669794645033033E-2</v>
      </c>
      <c r="BF197" s="39">
        <f>AQ197-$BC$8</f>
        <v>6.6946044645515679E-2</v>
      </c>
      <c r="BG197" s="52">
        <f t="shared" si="45"/>
        <v>6.0251440180964115E-2</v>
      </c>
      <c r="BH197" s="52">
        <f t="shared" si="46"/>
        <v>6.0251440180964115E-2</v>
      </c>
      <c r="BI197" s="52">
        <f t="shared" si="47"/>
        <v>216905.1846514708</v>
      </c>
      <c r="BJ197" s="52">
        <f t="shared" si="48"/>
        <v>216.90518465147079</v>
      </c>
      <c r="BK197">
        <f t="shared" si="49"/>
        <v>1.405545749999999</v>
      </c>
    </row>
    <row r="198" spans="2:110" x14ac:dyDescent="0.25">
      <c r="B198" s="29" t="s">
        <v>47</v>
      </c>
      <c r="C198" s="29">
        <v>190</v>
      </c>
      <c r="D198" s="29">
        <v>190</v>
      </c>
      <c r="E198" s="28">
        <v>14.5</v>
      </c>
      <c r="F198" s="15">
        <f t="shared" si="50"/>
        <v>-0.27777777777777779</v>
      </c>
      <c r="G198" s="15">
        <f t="shared" si="51"/>
        <v>-1</v>
      </c>
      <c r="R198">
        <f t="shared" si="39"/>
        <v>0</v>
      </c>
      <c r="S198">
        <f t="shared" si="40"/>
        <v>14.5</v>
      </c>
      <c r="T198">
        <f>$E198/3.6</f>
        <v>4.0277777777777777</v>
      </c>
      <c r="U198">
        <f>(0.5*960*(T198*T198))</f>
        <v>7787.0370370370365</v>
      </c>
      <c r="V198">
        <f>$U198-$U199</f>
        <v>835.55555555555566</v>
      </c>
      <c r="X198">
        <f>W198/1000</f>
        <v>0</v>
      </c>
      <c r="Y198">
        <f>$X$43+$X$87+$X$158+$X$178+$X$188</f>
        <v>210.61814814814812</v>
      </c>
      <c r="Z198">
        <f>(0.5*960*(F198*F198))</f>
        <v>37.037037037037038</v>
      </c>
      <c r="AA198">
        <f>W198*0.0000002777777777</f>
        <v>0</v>
      </c>
      <c r="AB198">
        <f>AA$43+AA$87+$AA$158+$AA$178+AA199</f>
        <v>5.0972530849925222E-2</v>
      </c>
      <c r="AD198">
        <f>(AC198*0.0000002777777777)*-1</f>
        <v>0</v>
      </c>
      <c r="AE198">
        <f>(($W$18*0.0000002777777777)*-1)+$AD$65+$AD$145+$AD$164+$AD$184</f>
        <v>5.9986522616948625E-2</v>
      </c>
      <c r="AG198">
        <f>(T198/1000)*(960*9.81*0.01+0.5*1.205*0.38*1.711274*(T198*T198)+960*4/3*3.14*AJ198)</f>
        <v>-3.1925111120485203</v>
      </c>
      <c r="AH198">
        <f>AH197+AG198</f>
        <v>37.72454594662036</v>
      </c>
      <c r="AJ198">
        <f>T199-T198</f>
        <v>-0.22222222222222232</v>
      </c>
      <c r="AK198" s="53">
        <f t="shared" si="53"/>
        <v>4.0277777777777777</v>
      </c>
      <c r="AL198" s="39">
        <f>0.5*1116.99*(T198*T198)</f>
        <v>9060.4609375</v>
      </c>
      <c r="AM198" s="39">
        <f t="shared" si="52"/>
        <v>972.19500000000062</v>
      </c>
      <c r="AN198" s="39">
        <f>SUM($AM$184:$AM$187)+$AN$183</f>
        <v>-251266.29718749999</v>
      </c>
      <c r="AO198" s="39">
        <f t="shared" si="42"/>
        <v>6.9796193643651513E-2</v>
      </c>
      <c r="AP198" s="39">
        <f>SUM($AM$188:$AM$205)+$AP$187</f>
        <v>245060.79718749999</v>
      </c>
      <c r="AQ198" s="39">
        <f t="shared" si="43"/>
        <v>6.8072443644134159E-2</v>
      </c>
      <c r="AR198" s="39">
        <f t="shared" si="55"/>
        <v>0.97219500000000059</v>
      </c>
      <c r="AS198" s="39"/>
      <c r="AT198" s="51">
        <f>T198*$AS$8*0.38*0.01</f>
        <v>159.13983377500003</v>
      </c>
      <c r="AU198" s="51">
        <f t="shared" si="54"/>
        <v>0.15913983377500002</v>
      </c>
      <c r="AV198" s="51">
        <f t="shared" si="44"/>
        <v>4.4205544746351957E-5</v>
      </c>
      <c r="AW198" s="39">
        <f>AB198*0.7</f>
        <v>3.5680771594947654E-2</v>
      </c>
      <c r="AX198" s="40"/>
      <c r="AY198" s="40">
        <f t="shared" si="41"/>
        <v>0</v>
      </c>
      <c r="AZ198" s="40"/>
      <c r="BA198" s="40"/>
      <c r="BB198" s="40"/>
      <c r="BC198" s="39"/>
      <c r="BD198" s="39">
        <f>T198*2.23694</f>
        <v>9.0098972222222233</v>
      </c>
      <c r="BE198" s="39">
        <f>AO198-$BC$8</f>
        <v>6.8669794645033033E-2</v>
      </c>
      <c r="BF198" s="39">
        <f>AQ198-$BC$8</f>
        <v>6.6946044645515679E-2</v>
      </c>
      <c r="BG198" s="52">
        <f t="shared" si="45"/>
        <v>6.0251440180964115E-2</v>
      </c>
      <c r="BH198" s="52">
        <f t="shared" si="46"/>
        <v>6.0251440180964115E-2</v>
      </c>
      <c r="BI198" s="52">
        <f t="shared" si="47"/>
        <v>216905.1846514708</v>
      </c>
      <c r="BJ198" s="52">
        <f t="shared" si="48"/>
        <v>216.90518465147079</v>
      </c>
      <c r="BK198">
        <f t="shared" si="49"/>
        <v>0.87497550000000057</v>
      </c>
    </row>
    <row r="199" spans="2:110" x14ac:dyDescent="0.25">
      <c r="B199" s="29" t="s">
        <v>47</v>
      </c>
      <c r="C199" s="29">
        <v>191</v>
      </c>
      <c r="D199" s="29">
        <v>191</v>
      </c>
      <c r="E199" s="28">
        <v>13.7</v>
      </c>
      <c r="F199" s="15">
        <f t="shared" si="50"/>
        <v>-0.22222222222222215</v>
      </c>
      <c r="G199" s="15">
        <f t="shared" si="51"/>
        <v>-0.79999999999999982</v>
      </c>
      <c r="R199">
        <f t="shared" si="39"/>
        <v>0</v>
      </c>
      <c r="S199">
        <f t="shared" si="40"/>
        <v>13.7</v>
      </c>
      <c r="T199">
        <f>$E199/3.6</f>
        <v>3.8055555555555554</v>
      </c>
      <c r="U199">
        <f>(0.5*960*(T199*T199))</f>
        <v>6951.4814814814808</v>
      </c>
      <c r="V199">
        <f>$U199-$U200</f>
        <v>788.1481481481469</v>
      </c>
      <c r="X199">
        <f>W199/1000</f>
        <v>0</v>
      </c>
      <c r="Y199">
        <f>$X$43+$X$87+$X$158+$X$178+$X$188</f>
        <v>210.61814814814812</v>
      </c>
      <c r="Z199">
        <f>(0.5*960*(F199*F199))</f>
        <v>23.703703703703688</v>
      </c>
      <c r="AA199">
        <f>W199*0.0000002777777777</f>
        <v>0</v>
      </c>
      <c r="AB199">
        <f>AA$43+AA$87+$AA$158+$AA$178+AA200</f>
        <v>5.0972530849925222E-2</v>
      </c>
      <c r="AD199">
        <f>(AC199*0.0000002777777777)*-1</f>
        <v>0</v>
      </c>
      <c r="AE199">
        <f>(($W$18*0.0000002777777777)*-1)+$AD$65+$AD$145+$AD$164+$AD$184</f>
        <v>5.9986522616948625E-2</v>
      </c>
      <c r="AG199">
        <f>(T199/1000)*(960*9.81*0.01+0.5*1.205*0.38*1.711274*(T199*T199)+960*4/3*3.14*AJ199)</f>
        <v>-3.0189680161019825</v>
      </c>
      <c r="AH199">
        <f>AH198+AG199</f>
        <v>34.70557793051838</v>
      </c>
      <c r="AJ199">
        <f>T200-T199</f>
        <v>-0.22222222222222188</v>
      </c>
      <c r="AK199" s="53">
        <f t="shared" si="53"/>
        <v>3.8055555555555554</v>
      </c>
      <c r="AL199" s="39">
        <f>0.5*1116.99*(T199*T199)</f>
        <v>8088.2659374999994</v>
      </c>
      <c r="AM199" s="39">
        <f t="shared" si="52"/>
        <v>917.03499999999894</v>
      </c>
      <c r="AN199" s="39">
        <f>SUM($AM$184:$AM$187)+$AN$183</f>
        <v>-251266.29718749999</v>
      </c>
      <c r="AO199" s="39">
        <f t="shared" si="42"/>
        <v>6.9796193643651513E-2</v>
      </c>
      <c r="AP199" s="39">
        <f>SUM($AM$188:$AM$205)+$AP$187</f>
        <v>245060.79718749999</v>
      </c>
      <c r="AQ199" s="39">
        <f t="shared" si="43"/>
        <v>6.8072443644134159E-2</v>
      </c>
      <c r="AR199" s="39">
        <f t="shared" si="55"/>
        <v>0.91703499999999893</v>
      </c>
      <c r="AS199" s="39"/>
      <c r="AT199" s="51">
        <f>T199*$AS$8*0.38*0.01</f>
        <v>150.35970501500003</v>
      </c>
      <c r="AU199" s="51">
        <f t="shared" si="54"/>
        <v>0.15035970501500004</v>
      </c>
      <c r="AV199" s="51">
        <f t="shared" si="44"/>
        <v>4.1766618139656675E-5</v>
      </c>
      <c r="AW199" s="39">
        <f>AB199*0.7</f>
        <v>3.5680771594947654E-2</v>
      </c>
      <c r="AX199" s="40"/>
      <c r="AY199" s="40">
        <f t="shared" si="41"/>
        <v>0</v>
      </c>
      <c r="AZ199" s="40"/>
      <c r="BA199" s="40"/>
      <c r="BB199" s="40"/>
      <c r="BC199" s="39"/>
      <c r="BD199" s="39">
        <f>T199*2.23694</f>
        <v>8.512799444444445</v>
      </c>
      <c r="BE199" s="39">
        <f>AO199-$BC$8</f>
        <v>6.8669794645033033E-2</v>
      </c>
      <c r="BF199" s="39">
        <f>AQ199-$BC$8</f>
        <v>6.6946044645515679E-2</v>
      </c>
      <c r="BG199" s="52">
        <f t="shared" si="45"/>
        <v>6.0251440180964115E-2</v>
      </c>
      <c r="BH199" s="52">
        <f t="shared" si="46"/>
        <v>6.0251440180964115E-2</v>
      </c>
      <c r="BI199" s="52">
        <f t="shared" si="47"/>
        <v>216905.1846514708</v>
      </c>
      <c r="BJ199" s="52">
        <f t="shared" si="48"/>
        <v>216.90518465147079</v>
      </c>
      <c r="BK199">
        <f t="shared" si="49"/>
        <v>0.82533149999999911</v>
      </c>
      <c r="DC199" t="s">
        <v>105</v>
      </c>
      <c r="DD199" t="s">
        <v>104</v>
      </c>
    </row>
    <row r="200" spans="2:110" x14ac:dyDescent="0.25">
      <c r="B200" s="29" t="s">
        <v>47</v>
      </c>
      <c r="C200" s="29">
        <v>192</v>
      </c>
      <c r="D200" s="29">
        <v>192</v>
      </c>
      <c r="E200" s="28">
        <v>12.9</v>
      </c>
      <c r="F200" s="15">
        <f t="shared" si="50"/>
        <v>-0.16666666666666657</v>
      </c>
      <c r="G200" s="15">
        <f t="shared" si="51"/>
        <v>-0.59999999999999964</v>
      </c>
      <c r="R200">
        <f t="shared" ref="R200:R263" si="56">IF(E200&lt;1,1,0)</f>
        <v>0</v>
      </c>
      <c r="S200">
        <f t="shared" ref="S200:S263" si="57">IF(R200=1,"",E200)</f>
        <v>12.9</v>
      </c>
      <c r="T200">
        <f>$E200/3.6</f>
        <v>3.5833333333333335</v>
      </c>
      <c r="U200">
        <f>(0.5*960*(T200*T200))</f>
        <v>6163.3333333333339</v>
      </c>
      <c r="V200">
        <f>$U200-$U201</f>
        <v>376.29629629629653</v>
      </c>
      <c r="X200">
        <f>W200/1000</f>
        <v>0</v>
      </c>
      <c r="Y200">
        <f>$X$43+$X$87+$X$158+$X$178+$X$188</f>
        <v>210.61814814814812</v>
      </c>
      <c r="Z200">
        <f>(0.5*960*(F200*F200))</f>
        <v>13.33333333333332</v>
      </c>
      <c r="AA200">
        <f>W200*0.0000002777777777</f>
        <v>0</v>
      </c>
      <c r="AB200">
        <f>AA$43+AA$87+$AA$158+$AA$178+AA201</f>
        <v>5.0972530849925222E-2</v>
      </c>
      <c r="AD200">
        <f>(AC200*0.0000002777777777)*-1</f>
        <v>0</v>
      </c>
      <c r="AE200">
        <f>(($W$18*0.0000002777777777)*-1)+$AD$65+$AD$145+$AD$164+$AD$184</f>
        <v>5.9986522616948625E-2</v>
      </c>
      <c r="AG200">
        <f>(T200/1000)*(960*9.81*0.01+0.5*1.205*0.38*1.711274*(T200*T200)+960*4/3*3.14*AJ200)</f>
        <v>-1.2447461047071038</v>
      </c>
      <c r="AH200">
        <f>AH199+AG200</f>
        <v>33.460831825811276</v>
      </c>
      <c r="AJ200">
        <f>T201-T200</f>
        <v>-0.11111111111111116</v>
      </c>
      <c r="AK200" s="53">
        <f t="shared" si="53"/>
        <v>3.5833333333333335</v>
      </c>
      <c r="AL200" s="39">
        <f>0.5*1116.99*(T200*T200)</f>
        <v>7171.2309375000004</v>
      </c>
      <c r="AM200" s="39">
        <f t="shared" si="52"/>
        <v>437.83250000000044</v>
      </c>
      <c r="AN200" s="39">
        <f>SUM($AM$184:$AM$187)+$AN$183</f>
        <v>-251266.29718749999</v>
      </c>
      <c r="AO200" s="39">
        <f t="shared" si="42"/>
        <v>6.9796193643651513E-2</v>
      </c>
      <c r="AP200" s="39">
        <f>SUM($AM$188:$AM$205)+$AP$187</f>
        <v>245060.79718749999</v>
      </c>
      <c r="AQ200" s="39">
        <f t="shared" si="43"/>
        <v>6.8072443644134159E-2</v>
      </c>
      <c r="AR200" s="39">
        <f t="shared" si="55"/>
        <v>0.43783250000000046</v>
      </c>
      <c r="AS200" s="39"/>
      <c r="AT200" s="51">
        <f>T200*$AS$8*0.38*0.01</f>
        <v>141.57957625500003</v>
      </c>
      <c r="AU200" s="51">
        <f t="shared" si="54"/>
        <v>0.14157957625500003</v>
      </c>
      <c r="AV200" s="51">
        <f t="shared" si="44"/>
        <v>3.9327691532961399E-5</v>
      </c>
      <c r="AW200" s="39">
        <f>AB200*0.7</f>
        <v>3.5680771594947654E-2</v>
      </c>
      <c r="AX200" s="40"/>
      <c r="AY200" s="40">
        <f t="shared" ref="AY200:AY263" si="58">AX200/1000</f>
        <v>0</v>
      </c>
      <c r="AZ200" s="40"/>
      <c r="BA200" s="40"/>
      <c r="BB200" s="40"/>
      <c r="BC200" s="39"/>
      <c r="BD200" s="39">
        <f>T200*2.23694</f>
        <v>8.0157016666666667</v>
      </c>
      <c r="BE200" s="39">
        <f>AO200-$BC$8</f>
        <v>6.8669794645033033E-2</v>
      </c>
      <c r="BF200" s="39">
        <f>AQ200-$BC$8</f>
        <v>6.6946044645515679E-2</v>
      </c>
      <c r="BG200" s="52">
        <f t="shared" si="45"/>
        <v>6.0251440180964115E-2</v>
      </c>
      <c r="BH200" s="52">
        <f t="shared" si="46"/>
        <v>6.0251440180964115E-2</v>
      </c>
      <c r="BI200" s="52">
        <f t="shared" si="47"/>
        <v>216905.1846514708</v>
      </c>
      <c r="BJ200" s="52">
        <f t="shared" si="48"/>
        <v>216.90518465147079</v>
      </c>
      <c r="BK200">
        <f t="shared" si="49"/>
        <v>0.39404925000000041</v>
      </c>
      <c r="DC200">
        <v>-0.85541787999999996</v>
      </c>
    </row>
    <row r="201" spans="2:110" x14ac:dyDescent="0.25">
      <c r="B201" s="29" t="s">
        <v>47</v>
      </c>
      <c r="C201" s="29">
        <v>193</v>
      </c>
      <c r="D201" s="29">
        <v>193</v>
      </c>
      <c r="E201" s="28">
        <v>12.5</v>
      </c>
      <c r="F201" s="15">
        <f t="shared" si="50"/>
        <v>-9.7222222222222363E-2</v>
      </c>
      <c r="G201" s="15">
        <f t="shared" si="51"/>
        <v>-0.35000000000000053</v>
      </c>
      <c r="R201">
        <f t="shared" si="56"/>
        <v>0</v>
      </c>
      <c r="S201">
        <f t="shared" si="57"/>
        <v>12.5</v>
      </c>
      <c r="T201">
        <f>$E201/3.6</f>
        <v>3.4722222222222223</v>
      </c>
      <c r="U201">
        <f>(0.5*960*(T201*T201))</f>
        <v>5787.0370370370374</v>
      </c>
      <c r="V201">
        <f>$U201-$U202</f>
        <v>274.44444444444616</v>
      </c>
      <c r="X201">
        <f>W201/1000</f>
        <v>0</v>
      </c>
      <c r="Y201">
        <f>$X$43+$X$87+$X$158+$X$178+$X$188</f>
        <v>210.61814814814812</v>
      </c>
      <c r="Z201">
        <f>(0.5*960*(F201*F201))</f>
        <v>4.5370370370370505</v>
      </c>
      <c r="AA201">
        <f>W201*0.0000002777777777</f>
        <v>0</v>
      </c>
      <c r="AB201">
        <f>AA$43+AA$87+$AA$158+$AA$178+AA202</f>
        <v>5.0972530849925222E-2</v>
      </c>
      <c r="AD201">
        <f>(AC201*0.0000002777777777)*-1</f>
        <v>0</v>
      </c>
      <c r="AE201">
        <f>(($W$18*0.0000002777777777)*-1)+$AD$65+$AD$145+$AD$164+$AD$184</f>
        <v>5.9986522616948625E-2</v>
      </c>
      <c r="AG201">
        <f>(T201/1000)*(960*9.81*0.01+0.5*1.205*0.38*1.711274*(T201*T201)+960*4/3*3.14*AJ201)</f>
        <v>-0.81956149437255033</v>
      </c>
      <c r="AH201">
        <f>AH200+AG201</f>
        <v>32.641270331438726</v>
      </c>
      <c r="AJ201">
        <f>T202-T201</f>
        <v>-8.3333333333333925E-2</v>
      </c>
      <c r="AK201" s="53">
        <f t="shared" si="53"/>
        <v>3.4722222222222223</v>
      </c>
      <c r="AL201" s="39">
        <f>0.5*1116.99*(T201*T201)</f>
        <v>6733.3984375</v>
      </c>
      <c r="AM201" s="39">
        <f t="shared" si="52"/>
        <v>319.32468750000226</v>
      </c>
      <c r="AN201" s="39">
        <f>SUM($AM$184:$AM$187)+$AN$183</f>
        <v>-251266.29718749999</v>
      </c>
      <c r="AO201" s="39">
        <f t="shared" ref="AO201:AO264" si="59">(AN201*0.0000002777777777)*-1</f>
        <v>6.9796193643651513E-2</v>
      </c>
      <c r="AP201" s="39">
        <f>SUM($AM$188:$AM$205)+$AP$187</f>
        <v>245060.79718749999</v>
      </c>
      <c r="AQ201" s="39">
        <f t="shared" ref="AQ201:AQ264" si="60">AP201*0.0000002777777777</f>
        <v>6.8072443644134159E-2</v>
      </c>
      <c r="AR201" s="39">
        <f t="shared" si="55"/>
        <v>0.31932468750000226</v>
      </c>
      <c r="AS201" s="39"/>
      <c r="AT201" s="51">
        <f>T201*$AS$8*0.38*0.01</f>
        <v>137.18951187500002</v>
      </c>
      <c r="AU201" s="51">
        <f t="shared" si="54"/>
        <v>0.13718951187500003</v>
      </c>
      <c r="AV201" s="51">
        <f t="shared" ref="AV201:AV264" si="61">0.000000277778*AT201</f>
        <v>3.8108228229613758E-5</v>
      </c>
      <c r="AW201" s="39">
        <f>AB201*0.7</f>
        <v>3.5680771594947654E-2</v>
      </c>
      <c r="AX201" s="40"/>
      <c r="AY201" s="40">
        <f t="shared" si="58"/>
        <v>0</v>
      </c>
      <c r="AZ201" s="40"/>
      <c r="BA201" s="40"/>
      <c r="BB201" s="40"/>
      <c r="BC201" s="39"/>
      <c r="BD201" s="39">
        <f>T201*2.23694</f>
        <v>7.7671527777777785</v>
      </c>
      <c r="BE201" s="39">
        <f>AO201-$BC$8</f>
        <v>6.8669794645033033E-2</v>
      </c>
      <c r="BF201" s="39">
        <f>AQ201-$BC$8</f>
        <v>6.6946044645515679E-2</v>
      </c>
      <c r="BG201" s="52">
        <f t="shared" ref="BG201:BG264" si="62">BF201*0.9</f>
        <v>6.0251440180964115E-2</v>
      </c>
      <c r="BH201" s="52">
        <f t="shared" ref="BH201:BH264" si="63">BF201*0.9</f>
        <v>6.0251440180964115E-2</v>
      </c>
      <c r="BI201" s="52">
        <f t="shared" ref="BI201:BI264" si="64">BH201*3600000</f>
        <v>216905.1846514708</v>
      </c>
      <c r="BJ201" s="52">
        <f t="shared" ref="BJ201:BJ264" si="65">BI201/1000</f>
        <v>216.90518465147079</v>
      </c>
      <c r="BK201">
        <f t="shared" ref="BK201:BK264" si="66">(AM201*0.9)/1000</f>
        <v>0.28739221875000204</v>
      </c>
    </row>
    <row r="202" spans="2:110" x14ac:dyDescent="0.25">
      <c r="B202" s="29" t="s">
        <v>47</v>
      </c>
      <c r="C202" s="29">
        <v>194</v>
      </c>
      <c r="D202" s="29">
        <v>194</v>
      </c>
      <c r="E202" s="28">
        <v>12.2</v>
      </c>
      <c r="F202" s="15">
        <f t="shared" ref="F202:F265" si="67">($E203-$E201)/2/3.6</f>
        <v>-6.9444444444444448E-2</v>
      </c>
      <c r="G202" s="15">
        <f t="shared" ref="G202:G265" si="68">($E203-$E201)/2</f>
        <v>-0.25</v>
      </c>
      <c r="R202">
        <f t="shared" si="56"/>
        <v>0</v>
      </c>
      <c r="S202">
        <f t="shared" si="57"/>
        <v>12.2</v>
      </c>
      <c r="T202">
        <f>$E202/3.6</f>
        <v>3.3888888888888884</v>
      </c>
      <c r="U202">
        <f>(0.5*960*(T202*T202))</f>
        <v>5512.5925925925912</v>
      </c>
      <c r="V202">
        <f>$U202-$U203</f>
        <v>179.25925925925912</v>
      </c>
      <c r="X202">
        <f>W202/1000</f>
        <v>0</v>
      </c>
      <c r="Y202">
        <f>$X$43+$X$87+$X$158+$X$178+$X$188</f>
        <v>210.61814814814812</v>
      </c>
      <c r="Z202">
        <f>(0.5*960*(F202*F202))</f>
        <v>2.3148148148148149</v>
      </c>
      <c r="AA202">
        <f>W202*0.0000002777777777</f>
        <v>0</v>
      </c>
      <c r="AB202">
        <f>AA$43+AA$87+$AA$158+$AA$178+AA203</f>
        <v>5.0972530849925222E-2</v>
      </c>
      <c r="AD202">
        <f>(AC202*0.0000002777777777)*-1</f>
        <v>0</v>
      </c>
      <c r="AE202">
        <f>(($W$18*0.0000002777777777)*-1)+$AD$65+$AD$145+$AD$164+$AD$184</f>
        <v>5.9986522616948625E-2</v>
      </c>
      <c r="AG202">
        <f>(T202/1000)*(960*9.81*0.01+0.5*1.205*0.38*1.711274*(T202*T202)+960*4/3*3.14*AJ202)</f>
        <v>-0.42230055671216532</v>
      </c>
      <c r="AH202">
        <f>AH201+AG202</f>
        <v>32.21896977472656</v>
      </c>
      <c r="AJ202">
        <f>T203-T202</f>
        <v>-5.5555555555555358E-2</v>
      </c>
      <c r="AK202" s="53">
        <f t="shared" si="53"/>
        <v>3.3888888888888884</v>
      </c>
      <c r="AL202" s="39">
        <f>0.5*1116.99*(T202*T202)</f>
        <v>6414.0737499999977</v>
      </c>
      <c r="AM202" s="39">
        <f t="shared" si="52"/>
        <v>208.57374999999865</v>
      </c>
      <c r="AN202" s="39">
        <f>SUM($AM$184:$AM$187)+$AN$183</f>
        <v>-251266.29718749999</v>
      </c>
      <c r="AO202" s="39">
        <f t="shared" si="59"/>
        <v>6.9796193643651513E-2</v>
      </c>
      <c r="AP202" s="39">
        <f>SUM($AM$188:$AM$205)+$AP$187</f>
        <v>245060.79718749999</v>
      </c>
      <c r="AQ202" s="39">
        <f t="shared" si="60"/>
        <v>6.8072443644134159E-2</v>
      </c>
      <c r="AR202" s="39">
        <f t="shared" si="55"/>
        <v>0.20857374999999864</v>
      </c>
      <c r="AS202" s="39"/>
      <c r="AT202" s="51">
        <f>T202*$AS$8*0.38*0.01</f>
        <v>133.89696358999998</v>
      </c>
      <c r="AU202" s="51">
        <f t="shared" si="54"/>
        <v>0.13389696358999997</v>
      </c>
      <c r="AV202" s="51">
        <f t="shared" si="61"/>
        <v>3.7193630752103015E-5</v>
      </c>
      <c r="AW202" s="39">
        <f>AB202*0.7</f>
        <v>3.5680771594947654E-2</v>
      </c>
      <c r="AX202" s="40"/>
      <c r="AY202" s="40">
        <f t="shared" si="58"/>
        <v>0</v>
      </c>
      <c r="AZ202" s="40"/>
      <c r="BA202" s="40"/>
      <c r="BB202" s="40"/>
      <c r="BC202" s="39"/>
      <c r="BD202" s="39">
        <f>T202*2.23694</f>
        <v>7.5807411111111103</v>
      </c>
      <c r="BE202" s="39">
        <f>AO202-$BC$8</f>
        <v>6.8669794645033033E-2</v>
      </c>
      <c r="BF202" s="39">
        <f>AQ202-$BC$8</f>
        <v>6.6946044645515679E-2</v>
      </c>
      <c r="BG202" s="52">
        <f t="shared" si="62"/>
        <v>6.0251440180964115E-2</v>
      </c>
      <c r="BH202" s="52">
        <f t="shared" si="63"/>
        <v>6.0251440180964115E-2</v>
      </c>
      <c r="BI202" s="52">
        <f t="shared" si="64"/>
        <v>216905.1846514708</v>
      </c>
      <c r="BJ202" s="52">
        <f t="shared" si="65"/>
        <v>216.90518465147079</v>
      </c>
      <c r="BK202">
        <f t="shared" si="66"/>
        <v>0.1877163749999988</v>
      </c>
      <c r="DC202" t="s">
        <v>106</v>
      </c>
      <c r="DD202" t="s">
        <v>107</v>
      </c>
      <c r="DE202" t="s">
        <v>108</v>
      </c>
      <c r="DF202" t="s">
        <v>109</v>
      </c>
    </row>
    <row r="203" spans="2:110" x14ac:dyDescent="0.25">
      <c r="B203" s="29" t="s">
        <v>47</v>
      </c>
      <c r="C203" s="29">
        <v>195</v>
      </c>
      <c r="D203" s="29">
        <v>195</v>
      </c>
      <c r="E203" s="28">
        <v>12</v>
      </c>
      <c r="F203" s="15">
        <f t="shared" si="67"/>
        <v>-2.7777777777777679E-2</v>
      </c>
      <c r="G203" s="15">
        <f t="shared" si="68"/>
        <v>-9.9999999999999645E-2</v>
      </c>
      <c r="R203">
        <f t="shared" si="56"/>
        <v>0</v>
      </c>
      <c r="S203">
        <f t="shared" si="57"/>
        <v>12</v>
      </c>
      <c r="T203">
        <f>$E203/3.6</f>
        <v>3.333333333333333</v>
      </c>
      <c r="U203">
        <f>(0.5*960*(T203*T203))</f>
        <v>5333.3333333333321</v>
      </c>
      <c r="V203">
        <f>$U203-$U204</f>
        <v>0</v>
      </c>
      <c r="X203">
        <f>W203/1000</f>
        <v>0</v>
      </c>
      <c r="Y203">
        <f>$X$43+$X$87+$X$158+$X$178+$X$188</f>
        <v>210.61814814814812</v>
      </c>
      <c r="Z203">
        <f>(0.5*960*(F203*F203))</f>
        <v>0.37037037037036774</v>
      </c>
      <c r="AA203">
        <f>W203*0.0000002777777777</f>
        <v>0</v>
      </c>
      <c r="AB203">
        <f>AA$43+AA$87+$AA$158+$AA$178+AA204</f>
        <v>5.0972530849925222E-2</v>
      </c>
      <c r="AD203">
        <f>(AC203*0.0000002777777777)*-1</f>
        <v>0</v>
      </c>
      <c r="AE203">
        <f>(($W$18*0.0000002777777777)*-1)+$AD$65+$AD$145+$AD$164+$AD$184</f>
        <v>5.9986522616948625E-2</v>
      </c>
      <c r="AG203">
        <f>(T203/1000)*(960*9.81*0.01+0.5*1.205*0.38*1.711274*(T203*T203)+960*4/3*3.14*AJ203)</f>
        <v>0.32843096971481478</v>
      </c>
      <c r="AH203">
        <f>AH202+AG203</f>
        <v>32.547400744441376</v>
      </c>
      <c r="AJ203">
        <f>T204-T203</f>
        <v>0</v>
      </c>
      <c r="AK203" s="53">
        <f t="shared" si="53"/>
        <v>3.333333333333333</v>
      </c>
      <c r="AL203" s="39">
        <f>0.5*1116.99*(T203*T203)</f>
        <v>6205.4999999999991</v>
      </c>
      <c r="AM203" s="39">
        <f t="shared" si="52"/>
        <v>0</v>
      </c>
      <c r="AN203" s="39">
        <f>SUM($AM$184:$AM$187)+$AN$183</f>
        <v>-251266.29718749999</v>
      </c>
      <c r="AO203" s="39">
        <f t="shared" si="59"/>
        <v>6.9796193643651513E-2</v>
      </c>
      <c r="AP203" s="39">
        <f>SUM($AM$188:$AM$205)+$AP$187</f>
        <v>245060.79718749999</v>
      </c>
      <c r="AQ203" s="39">
        <f t="shared" si="60"/>
        <v>6.8072443644134159E-2</v>
      </c>
      <c r="AR203" s="39">
        <f t="shared" si="55"/>
        <v>0</v>
      </c>
      <c r="AS203" s="39"/>
      <c r="AT203" s="51">
        <f>T203*$AS$8*0.38*0.01</f>
        <v>131.70193140000001</v>
      </c>
      <c r="AU203" s="51">
        <f t="shared" si="54"/>
        <v>0.1317019314</v>
      </c>
      <c r="AV203" s="51">
        <f t="shared" si="61"/>
        <v>3.6583899100429198E-5</v>
      </c>
      <c r="AW203" s="39">
        <f>AB203*0.7</f>
        <v>3.5680771594947654E-2</v>
      </c>
      <c r="AX203" s="40"/>
      <c r="AY203" s="40">
        <f t="shared" si="58"/>
        <v>0</v>
      </c>
      <c r="AZ203" s="40"/>
      <c r="BA203" s="40"/>
      <c r="BB203" s="40"/>
      <c r="BC203" s="39"/>
      <c r="BD203" s="39">
        <f>T203*2.23694</f>
        <v>7.4564666666666666</v>
      </c>
      <c r="BE203" s="39">
        <f>AO203-$BC$8</f>
        <v>6.8669794645033033E-2</v>
      </c>
      <c r="BF203" s="39">
        <f>AQ203-$BC$8</f>
        <v>6.6946044645515679E-2</v>
      </c>
      <c r="BG203" s="52">
        <f t="shared" si="62"/>
        <v>6.0251440180964115E-2</v>
      </c>
      <c r="BH203" s="52">
        <f t="shared" si="63"/>
        <v>6.0251440180964115E-2</v>
      </c>
      <c r="BI203" s="52">
        <f t="shared" si="64"/>
        <v>216905.1846514708</v>
      </c>
      <c r="BJ203" s="52">
        <f t="shared" si="65"/>
        <v>216.90518465147079</v>
      </c>
      <c r="BK203">
        <f t="shared" si="66"/>
        <v>0</v>
      </c>
      <c r="DC203">
        <f>0.752644261-0.627229283</f>
        <v>0.12541497800000001</v>
      </c>
      <c r="DD203">
        <f>1478-1335</f>
        <v>143</v>
      </c>
      <c r="DE203">
        <f>DD203/60/60</f>
        <v>3.9722222222222221E-2</v>
      </c>
      <c r="DF203">
        <v>3.1573001630999999</v>
      </c>
    </row>
    <row r="204" spans="2:110" x14ac:dyDescent="0.25">
      <c r="B204" s="29" t="s">
        <v>47</v>
      </c>
      <c r="C204" s="29">
        <v>196</v>
      </c>
      <c r="D204" s="29">
        <v>196</v>
      </c>
      <c r="E204" s="28">
        <v>12</v>
      </c>
      <c r="F204" s="15">
        <f t="shared" si="67"/>
        <v>0</v>
      </c>
      <c r="G204" s="15">
        <f t="shared" si="68"/>
        <v>0</v>
      </c>
      <c r="R204">
        <f t="shared" si="56"/>
        <v>0</v>
      </c>
      <c r="S204">
        <f t="shared" si="57"/>
        <v>12</v>
      </c>
      <c r="T204">
        <f>$E204/3.6</f>
        <v>3.333333333333333</v>
      </c>
      <c r="U204">
        <f>(0.5*960*(T204*T204))</f>
        <v>5333.3333333333321</v>
      </c>
      <c r="V204">
        <f>$U204-$U205</f>
        <v>0</v>
      </c>
      <c r="X204">
        <f>W204/1000</f>
        <v>0</v>
      </c>
      <c r="Y204">
        <f>$X$43+$X$87+$X$158+$X$178+$X$188</f>
        <v>210.61814814814812</v>
      </c>
      <c r="Z204">
        <f>(0.5*960*(F204*F204))</f>
        <v>0</v>
      </c>
      <c r="AA204">
        <f>W204*0.0000002777777777</f>
        <v>0</v>
      </c>
      <c r="AB204">
        <f>AA$43+AA$87+$AA$158+$AA$178+AA205</f>
        <v>5.0972530849925222E-2</v>
      </c>
      <c r="AD204">
        <f>(AC204*0.0000002777777777)*-1</f>
        <v>0</v>
      </c>
      <c r="AE204">
        <f>(($W$18*0.0000002777777777)*-1)+$AD$65+$AD$145+$AD$164+$AD$184</f>
        <v>5.9986522616948625E-2</v>
      </c>
      <c r="AG204">
        <f>(T204/1000)*(960*9.81*0.01+0.5*1.205*0.38*1.711274*(T204*T204)+960*4/3*3.14*AJ204)</f>
        <v>0.32843096971481478</v>
      </c>
      <c r="AH204">
        <f>AH203+AG204</f>
        <v>32.875831714156192</v>
      </c>
      <c r="AJ204">
        <f>T205-T204</f>
        <v>0</v>
      </c>
      <c r="AK204" s="53">
        <f t="shared" si="53"/>
        <v>3.333333333333333</v>
      </c>
      <c r="AL204" s="39">
        <f>0.5*1116.99*(T204*T204)</f>
        <v>6205.4999999999991</v>
      </c>
      <c r="AM204" s="39">
        <f t="shared" si="52"/>
        <v>0</v>
      </c>
      <c r="AN204" s="39">
        <f>SUM($AM$184:$AM$187)+$AN$183</f>
        <v>-251266.29718749999</v>
      </c>
      <c r="AO204" s="39">
        <f t="shared" si="59"/>
        <v>6.9796193643651513E-2</v>
      </c>
      <c r="AP204" s="39">
        <f>SUM($AM$188:$AM$205)+$AP$187</f>
        <v>245060.79718749999</v>
      </c>
      <c r="AQ204" s="39">
        <f t="shared" si="60"/>
        <v>6.8072443644134159E-2</v>
      </c>
      <c r="AR204" s="39">
        <f t="shared" si="55"/>
        <v>0</v>
      </c>
      <c r="AS204" s="39"/>
      <c r="AT204" s="51">
        <f>T204*$AS$8*0.38*0.01</f>
        <v>131.70193140000001</v>
      </c>
      <c r="AU204" s="51">
        <f t="shared" si="54"/>
        <v>0.1317019314</v>
      </c>
      <c r="AV204" s="51">
        <f t="shared" si="61"/>
        <v>3.6583899100429198E-5</v>
      </c>
      <c r="AW204" s="39">
        <f>AB204*0.7</f>
        <v>3.5680771594947654E-2</v>
      </c>
      <c r="AX204" s="40"/>
      <c r="AY204" s="40">
        <f t="shared" si="58"/>
        <v>0</v>
      </c>
      <c r="AZ204" s="40"/>
      <c r="BA204" s="40"/>
      <c r="BB204" s="40"/>
      <c r="BC204" s="39"/>
      <c r="BD204" s="39">
        <f>T204*2.23694</f>
        <v>7.4564666666666666</v>
      </c>
      <c r="BE204" s="39">
        <f>AO204-$BC$8</f>
        <v>6.8669794645033033E-2</v>
      </c>
      <c r="BF204" s="39">
        <f>AQ204-$BC$8</f>
        <v>6.6946044645515679E-2</v>
      </c>
      <c r="BG204" s="52">
        <f t="shared" si="62"/>
        <v>6.0251440180964115E-2</v>
      </c>
      <c r="BH204" s="52">
        <f t="shared" si="63"/>
        <v>6.0251440180964115E-2</v>
      </c>
      <c r="BI204" s="52">
        <f t="shared" si="64"/>
        <v>216905.1846514708</v>
      </c>
      <c r="BJ204" s="52">
        <f t="shared" si="65"/>
        <v>216.90518465147079</v>
      </c>
      <c r="BK204">
        <f t="shared" si="66"/>
        <v>0</v>
      </c>
      <c r="DC204">
        <f>0.464565496-0.440771242</f>
        <v>2.3794254000000015E-2</v>
      </c>
      <c r="DD204">
        <f>1026-958</f>
        <v>68</v>
      </c>
      <c r="DE204">
        <f>DD204/60/60</f>
        <v>1.8888888888888889E-2</v>
      </c>
      <c r="DF204">
        <v>1.2596957926000001</v>
      </c>
    </row>
    <row r="205" spans="2:110" x14ac:dyDescent="0.25">
      <c r="B205" s="29" t="s">
        <v>47</v>
      </c>
      <c r="C205" s="29">
        <v>197</v>
      </c>
      <c r="D205" s="29">
        <v>197</v>
      </c>
      <c r="E205" s="28">
        <v>12</v>
      </c>
      <c r="F205" s="15">
        <f t="shared" si="67"/>
        <v>0</v>
      </c>
      <c r="G205" s="15">
        <f t="shared" si="68"/>
        <v>0</v>
      </c>
      <c r="R205">
        <f t="shared" si="56"/>
        <v>0</v>
      </c>
      <c r="S205">
        <f t="shared" si="57"/>
        <v>12</v>
      </c>
      <c r="T205">
        <f>$E205/3.6</f>
        <v>3.333333333333333</v>
      </c>
      <c r="U205">
        <f>(0.5*960*(T205*T205))</f>
        <v>5333.3333333333321</v>
      </c>
      <c r="V205">
        <f>$U205-$U206</f>
        <v>0</v>
      </c>
      <c r="X205">
        <f>W205/1000</f>
        <v>0</v>
      </c>
      <c r="Y205">
        <f>$X$43+$X$87+$X$158+$X$178+$X$188</f>
        <v>210.61814814814812</v>
      </c>
      <c r="Z205">
        <f>(0.5*960*(F205*F205))</f>
        <v>0</v>
      </c>
      <c r="AA205">
        <f>W205*0.0000002777777777</f>
        <v>0</v>
      </c>
      <c r="AB205">
        <f>AA$43+AA$87+$AA$158+$AA$178+AA206</f>
        <v>5.0972530849925222E-2</v>
      </c>
      <c r="AD205">
        <f>(AC205*0.0000002777777777)*-1</f>
        <v>0</v>
      </c>
      <c r="AE205">
        <f>(($W$18*0.0000002777777777)*-1)+$AD$65+$AD$145+$AD$164+$AD$184+$AD$206</f>
        <v>9.1347119315986602E-2</v>
      </c>
      <c r="AG205">
        <f>(T205/1000)*(960*9.81*0.01+0.5*1.205*0.38*1.711274*(T205*T205)+960*4/3*3.14*AJ205)</f>
        <v>0.32843096971481478</v>
      </c>
      <c r="AH205">
        <f>AH204+AG205</f>
        <v>33.204262683871008</v>
      </c>
      <c r="AJ205">
        <f>T206-T205</f>
        <v>0</v>
      </c>
      <c r="AK205" s="53">
        <f t="shared" si="53"/>
        <v>3.333333333333333</v>
      </c>
      <c r="AL205" s="39">
        <f>0.5*1116.99*(T205*T205)</f>
        <v>6205.4999999999991</v>
      </c>
      <c r="AM205" s="39">
        <f t="shared" si="52"/>
        <v>0</v>
      </c>
      <c r="AN205" s="39">
        <f>SUM($AM$184:$AM$187)+$AN$183</f>
        <v>-251266.29718749999</v>
      </c>
      <c r="AO205" s="39">
        <f t="shared" si="59"/>
        <v>6.9796193643651513E-2</v>
      </c>
      <c r="AP205" s="39">
        <f>SUM($AM$188:$AM$205)+$AP$187</f>
        <v>245060.79718749999</v>
      </c>
      <c r="AQ205" s="39">
        <f t="shared" si="60"/>
        <v>6.8072443644134159E-2</v>
      </c>
      <c r="AR205" s="39">
        <f t="shared" si="55"/>
        <v>0</v>
      </c>
      <c r="AS205" s="39"/>
      <c r="AT205" s="51">
        <f>T205*$AS$8*0.38*0.01</f>
        <v>131.70193140000001</v>
      </c>
      <c r="AU205" s="51">
        <f t="shared" si="54"/>
        <v>0.1317019314</v>
      </c>
      <c r="AV205" s="51">
        <f t="shared" si="61"/>
        <v>3.6583899100429198E-5</v>
      </c>
      <c r="AW205" s="39">
        <f>AB205*0.7</f>
        <v>3.5680771594947654E-2</v>
      </c>
      <c r="AX205" s="40"/>
      <c r="AY205" s="40">
        <f t="shared" si="58"/>
        <v>0</v>
      </c>
      <c r="AZ205" s="40"/>
      <c r="BA205" s="40"/>
      <c r="BB205" s="40"/>
      <c r="BC205" s="39"/>
      <c r="BD205" s="39">
        <f>T205*2.23694</f>
        <v>7.4564666666666666</v>
      </c>
      <c r="BE205" s="39">
        <f>AO205-$BC$8</f>
        <v>6.8669794645033033E-2</v>
      </c>
      <c r="BF205" s="39">
        <f>AQ205-$BC$8</f>
        <v>6.6946044645515679E-2</v>
      </c>
      <c r="BG205" s="52">
        <f t="shared" si="62"/>
        <v>6.0251440180964115E-2</v>
      </c>
      <c r="BH205" s="52">
        <f t="shared" si="63"/>
        <v>6.0251440180964115E-2</v>
      </c>
      <c r="BI205" s="52">
        <f t="shared" si="64"/>
        <v>216905.1846514708</v>
      </c>
      <c r="BJ205" s="52">
        <f t="shared" si="65"/>
        <v>216.90518465147079</v>
      </c>
      <c r="BK205">
        <f t="shared" si="66"/>
        <v>0</v>
      </c>
    </row>
    <row r="206" spans="2:110" x14ac:dyDescent="0.25">
      <c r="B206" s="29" t="s">
        <v>47</v>
      </c>
      <c r="C206" s="29">
        <v>198</v>
      </c>
      <c r="D206" s="29">
        <v>198</v>
      </c>
      <c r="E206" s="28">
        <v>12</v>
      </c>
      <c r="F206" s="15">
        <f t="shared" si="67"/>
        <v>6.9444444444444448E-2</v>
      </c>
      <c r="G206" s="15">
        <f t="shared" si="68"/>
        <v>0.25</v>
      </c>
      <c r="R206">
        <f t="shared" si="56"/>
        <v>0</v>
      </c>
      <c r="S206">
        <f t="shared" si="57"/>
        <v>12</v>
      </c>
      <c r="T206">
        <f>$E206/3.6</f>
        <v>3.333333333333333</v>
      </c>
      <c r="U206">
        <f>(0.5*960*(T206*T206))</f>
        <v>5333.3333333333321</v>
      </c>
      <c r="V206">
        <f>$U206-$U207</f>
        <v>-453.70370370370529</v>
      </c>
      <c r="X206">
        <f>W206/1000</f>
        <v>0</v>
      </c>
      <c r="Y206">
        <f>$X$43+$X$87+$X$158+$X$178+$X$188</f>
        <v>210.61814814814812</v>
      </c>
      <c r="Z206">
        <f>(0.5*960*(F206*F206))</f>
        <v>2.3148148148148149</v>
      </c>
      <c r="AA206">
        <f>W206*0.0000002777777777</f>
        <v>0</v>
      </c>
      <c r="AB206">
        <f>AA$43+AA$87+$AA$158+$AA$178+AA207</f>
        <v>5.0972530849925222E-2</v>
      </c>
      <c r="AC206">
        <f>SUM(V206:V237)</f>
        <v>-112898.14814814816</v>
      </c>
      <c r="AD206">
        <f>(AC206*0.0000002777777777)*-1</f>
        <v>3.1360596699037971E-2</v>
      </c>
      <c r="AE206">
        <f>(($W$18*0.0000002777777777)*-1)+$AD$65+$AD$145+$AD$164+$AD$184+$AD$206</f>
        <v>9.1347119315986602E-2</v>
      </c>
      <c r="AG206">
        <f>(T206/1000)*(960*9.81*0.01+0.5*1.205*0.38*1.711274*(T206*T206)+960*4/3*3.14*AJ206)</f>
        <v>2.189171710455561</v>
      </c>
      <c r="AH206">
        <f>AH205+AG206</f>
        <v>35.393434394326569</v>
      </c>
      <c r="AJ206">
        <f>T207-T206</f>
        <v>0.13888888888888928</v>
      </c>
      <c r="AK206" s="53">
        <f t="shared" si="53"/>
        <v>3.333333333333333</v>
      </c>
      <c r="AL206" s="39">
        <f>0.5*1116.99*(T206*T206)</f>
        <v>6205.4999999999991</v>
      </c>
      <c r="AM206" s="39">
        <f t="shared" si="52"/>
        <v>-527.89843750000091</v>
      </c>
      <c r="AN206" s="39">
        <f>SUM($AM$206:$AM$238)+$AN$205</f>
        <v>-382626.82062499999</v>
      </c>
      <c r="AO206" s="39">
        <f t="shared" si="59"/>
        <v>0.10628522792162903</v>
      </c>
      <c r="AP206" s="39">
        <f>SUM($AM$188:$AM$205)+$AP$187</f>
        <v>245060.79718749999</v>
      </c>
      <c r="AQ206" s="39">
        <f t="shared" si="60"/>
        <v>6.8072443644134159E-2</v>
      </c>
      <c r="AR206" s="39">
        <f t="shared" si="55"/>
        <v>-0.52789843750000087</v>
      </c>
      <c r="AS206" s="39"/>
      <c r="AT206" s="51">
        <f>T206*$AS$8*0.38*0.01</f>
        <v>131.70193140000001</v>
      </c>
      <c r="AU206" s="51">
        <f t="shared" si="54"/>
        <v>0.1317019314</v>
      </c>
      <c r="AV206" s="51">
        <f t="shared" si="61"/>
        <v>3.6583899100429198E-5</v>
      </c>
      <c r="AW206" s="39">
        <f>AB206*0.7</f>
        <v>3.5680771594947654E-2</v>
      </c>
      <c r="AX206" s="40"/>
      <c r="AY206" s="40">
        <f t="shared" si="58"/>
        <v>0</v>
      </c>
      <c r="AZ206" s="40"/>
      <c r="BA206" s="40"/>
      <c r="BB206" s="40"/>
      <c r="BC206" s="39"/>
      <c r="BD206" s="39">
        <f>T206*2.23694</f>
        <v>7.4564666666666666</v>
      </c>
      <c r="BE206" s="39">
        <f>AO206-$BC$8</f>
        <v>0.10515882892301055</v>
      </c>
      <c r="BF206" s="39">
        <f>AQ206-$BC$8</f>
        <v>6.6946044645515679E-2</v>
      </c>
      <c r="BG206" s="52">
        <f t="shared" si="62"/>
        <v>6.0251440180964115E-2</v>
      </c>
      <c r="BH206" s="52">
        <f t="shared" si="63"/>
        <v>6.0251440180964115E-2</v>
      </c>
      <c r="BI206" s="52">
        <f t="shared" si="64"/>
        <v>216905.1846514708</v>
      </c>
      <c r="BJ206" s="52">
        <f t="shared" si="65"/>
        <v>216.90518465147079</v>
      </c>
      <c r="BK206">
        <f t="shared" si="66"/>
        <v>-0.47510859375000081</v>
      </c>
    </row>
    <row r="207" spans="2:110" x14ac:dyDescent="0.25">
      <c r="B207" s="29" t="s">
        <v>47</v>
      </c>
      <c r="C207" s="29">
        <v>199</v>
      </c>
      <c r="D207" s="29">
        <v>199</v>
      </c>
      <c r="E207" s="28">
        <v>12.5</v>
      </c>
      <c r="F207" s="15">
        <f t="shared" si="67"/>
        <v>0.1388888888888889</v>
      </c>
      <c r="G207" s="15">
        <f t="shared" si="68"/>
        <v>0.5</v>
      </c>
      <c r="R207">
        <f t="shared" si="56"/>
        <v>0</v>
      </c>
      <c r="S207">
        <f t="shared" si="57"/>
        <v>12.5</v>
      </c>
      <c r="T207">
        <f>$E207/3.6</f>
        <v>3.4722222222222223</v>
      </c>
      <c r="U207">
        <f>(0.5*960*(T207*T207))</f>
        <v>5787.0370370370374</v>
      </c>
      <c r="V207">
        <f>$U207-$U208</f>
        <v>-472.22222222222172</v>
      </c>
      <c r="X207">
        <f>W207/1000</f>
        <v>0</v>
      </c>
      <c r="Y207">
        <f>$X$43+$X$87+$X$158+$X$178+$X$188</f>
        <v>210.61814814814812</v>
      </c>
      <c r="Z207">
        <f>(0.5*960*(F207*F207))</f>
        <v>9.2592592592592595</v>
      </c>
      <c r="AA207">
        <f>W207*0.0000002777777777</f>
        <v>0</v>
      </c>
      <c r="AB207">
        <f>AA$43+AA$87+$AA$158+$AA$178+AA208</f>
        <v>5.0972530849925222E-2</v>
      </c>
      <c r="AD207">
        <f>(AC207*0.0000002777777777)*-1</f>
        <v>0</v>
      </c>
      <c r="AE207">
        <f>(($W$18*0.0000002777777777)*-1)+$AD$65+$AD$145+$AD$164+$AD$184+$AD$206</f>
        <v>9.1347119315986602E-2</v>
      </c>
      <c r="AG207">
        <f>(T207/1000)*(960*9.81*0.01+0.5*1.205*0.38*1.711274*(T207*T207)+960*4/3*3.14*AJ207)</f>
        <v>2.2816730735286925</v>
      </c>
      <c r="AH207">
        <f>AH206+AG207</f>
        <v>37.675107467855263</v>
      </c>
      <c r="AJ207">
        <f>T208-T207</f>
        <v>0.13888888888888884</v>
      </c>
      <c r="AK207" s="53">
        <f t="shared" si="53"/>
        <v>3.4722222222222223</v>
      </c>
      <c r="AL207" s="39">
        <f>0.5*1116.99*(T207*T207)</f>
        <v>6733.3984375</v>
      </c>
      <c r="AM207" s="39">
        <f t="shared" si="52"/>
        <v>-549.4453125</v>
      </c>
      <c r="AN207" s="39">
        <f>SUM($AM$206:$AM$238)+$AN$205</f>
        <v>-382626.82062499999</v>
      </c>
      <c r="AO207" s="39">
        <f t="shared" si="59"/>
        <v>0.10628522792162903</v>
      </c>
      <c r="AP207" s="39">
        <f>SUM($AM$188:$AM$205)+$AP$187</f>
        <v>245060.79718749999</v>
      </c>
      <c r="AQ207" s="39">
        <f t="shared" si="60"/>
        <v>6.8072443644134159E-2</v>
      </c>
      <c r="AR207" s="39">
        <f t="shared" si="55"/>
        <v>-0.54944531249999995</v>
      </c>
      <c r="AS207" s="39"/>
      <c r="AT207" s="51">
        <f>T207*$AS$8*0.38*0.01</f>
        <v>137.18951187500002</v>
      </c>
      <c r="AU207" s="51">
        <f t="shared" si="54"/>
        <v>0.13718951187500003</v>
      </c>
      <c r="AV207" s="51">
        <f t="shared" si="61"/>
        <v>3.8108228229613758E-5</v>
      </c>
      <c r="AW207" s="39">
        <f>AB207*0.7</f>
        <v>3.5680771594947654E-2</v>
      </c>
      <c r="AX207" s="40"/>
      <c r="AY207" s="40">
        <f t="shared" si="58"/>
        <v>0</v>
      </c>
      <c r="AZ207" s="40"/>
      <c r="BA207" s="40"/>
      <c r="BB207" s="40"/>
      <c r="BC207" s="39"/>
      <c r="BD207" s="39">
        <f>T207*2.23694</f>
        <v>7.7671527777777785</v>
      </c>
      <c r="BE207" s="39">
        <f>AO207-$BC$8</f>
        <v>0.10515882892301055</v>
      </c>
      <c r="BF207" s="39">
        <f>AQ207-$BC$8</f>
        <v>6.6946044645515679E-2</v>
      </c>
      <c r="BG207" s="52">
        <f t="shared" si="62"/>
        <v>6.0251440180964115E-2</v>
      </c>
      <c r="BH207" s="52">
        <f t="shared" si="63"/>
        <v>6.0251440180964115E-2</v>
      </c>
      <c r="BI207" s="52">
        <f t="shared" si="64"/>
        <v>216905.1846514708</v>
      </c>
      <c r="BJ207" s="52">
        <f t="shared" si="65"/>
        <v>216.90518465147079</v>
      </c>
      <c r="BK207">
        <f t="shared" si="66"/>
        <v>-0.49450078124999997</v>
      </c>
    </row>
    <row r="208" spans="2:110" x14ac:dyDescent="0.25">
      <c r="B208" s="29" t="s">
        <v>47</v>
      </c>
      <c r="C208" s="29">
        <v>200</v>
      </c>
      <c r="D208" s="29">
        <v>200</v>
      </c>
      <c r="E208" s="28">
        <v>13</v>
      </c>
      <c r="F208" s="15">
        <f t="shared" si="67"/>
        <v>0.20833333333333331</v>
      </c>
      <c r="G208" s="15">
        <f t="shared" si="68"/>
        <v>0.75</v>
      </c>
      <c r="R208">
        <f t="shared" si="56"/>
        <v>0</v>
      </c>
      <c r="S208">
        <f t="shared" si="57"/>
        <v>13</v>
      </c>
      <c r="T208">
        <f>$E208/3.6</f>
        <v>3.6111111111111112</v>
      </c>
      <c r="U208">
        <f>(0.5*960*(T208*T208))</f>
        <v>6259.2592592592591</v>
      </c>
      <c r="V208">
        <f>$U208-$U209</f>
        <v>-1000</v>
      </c>
      <c r="X208">
        <f>W208/1000</f>
        <v>0</v>
      </c>
      <c r="Y208">
        <f>$X$43+$X$87+$X$158+$X$178+$X$188</f>
        <v>210.61814814814812</v>
      </c>
      <c r="Z208">
        <f>(0.5*960*(F208*F208))</f>
        <v>20.833333333333329</v>
      </c>
      <c r="AA208">
        <f>W208*0.0000002777777777</f>
        <v>0</v>
      </c>
      <c r="AB208">
        <f>AA$43+AA$87+$AA$158+$AA$178+AA209</f>
        <v>5.0972530849925222E-2</v>
      </c>
      <c r="AD208">
        <f>(AC208*0.0000002777777777)*-1</f>
        <v>0</v>
      </c>
      <c r="AE208">
        <f>(($W$18*0.0000002777777777)*-1)+$AD$65+$AD$145+$AD$164+$AD$184+$AD$206</f>
        <v>9.1347119315986602E-2</v>
      </c>
      <c r="AG208">
        <f>(T208/1000)*(960*9.81*0.01+0.5*1.205*0.38*1.711274*(T208*T208)+960*4/3*3.14*AJ208)</f>
        <v>4.3901343598360985</v>
      </c>
      <c r="AH208">
        <f>AH207+AG208</f>
        <v>42.065241827691359</v>
      </c>
      <c r="AJ208">
        <f>T209-T208</f>
        <v>0.27777777777777768</v>
      </c>
      <c r="AK208" s="53">
        <f t="shared" si="53"/>
        <v>3.6111111111111112</v>
      </c>
      <c r="AL208" s="39">
        <f>0.5*1116.99*(T208*T208)</f>
        <v>7282.84375</v>
      </c>
      <c r="AM208" s="39">
        <f t="shared" si="52"/>
        <v>-1163.53125</v>
      </c>
      <c r="AN208" s="39">
        <f>SUM($AM$206:$AM$238)+$AN$205</f>
        <v>-382626.82062499999</v>
      </c>
      <c r="AO208" s="39">
        <f t="shared" si="59"/>
        <v>0.10628522792162903</v>
      </c>
      <c r="AP208" s="39">
        <f>SUM($AM$188:$AM$205)+$AP$187</f>
        <v>245060.79718749999</v>
      </c>
      <c r="AQ208" s="39">
        <f t="shared" si="60"/>
        <v>6.8072443644134159E-2</v>
      </c>
      <c r="AR208" s="39">
        <f t="shared" si="55"/>
        <v>-1.1635312499999999</v>
      </c>
      <c r="AS208" s="39"/>
      <c r="AT208" s="51">
        <f>T208*$AS$8*0.38*0.01</f>
        <v>142.67709235000004</v>
      </c>
      <c r="AU208" s="51">
        <f t="shared" si="54"/>
        <v>0.14267709235000003</v>
      </c>
      <c r="AV208" s="51">
        <f t="shared" si="61"/>
        <v>3.9632557358798311E-5</v>
      </c>
      <c r="AW208" s="39">
        <f>AB208*0.7</f>
        <v>3.5680771594947654E-2</v>
      </c>
      <c r="AX208" s="40"/>
      <c r="AY208" s="40">
        <f t="shared" si="58"/>
        <v>0</v>
      </c>
      <c r="AZ208" s="40"/>
      <c r="BA208" s="40"/>
      <c r="BB208" s="40"/>
      <c r="BC208" s="39"/>
      <c r="BD208" s="39">
        <f>T208*2.23694</f>
        <v>8.0778388888888895</v>
      </c>
      <c r="BE208" s="39">
        <f>AO208-$BC$8</f>
        <v>0.10515882892301055</v>
      </c>
      <c r="BF208" s="39">
        <f>AQ208-$BC$8</f>
        <v>6.6946044645515679E-2</v>
      </c>
      <c r="BG208" s="52">
        <f t="shared" si="62"/>
        <v>6.0251440180964115E-2</v>
      </c>
      <c r="BH208" s="52">
        <f t="shared" si="63"/>
        <v>6.0251440180964115E-2</v>
      </c>
      <c r="BI208" s="52">
        <f t="shared" si="64"/>
        <v>216905.1846514708</v>
      </c>
      <c r="BJ208" s="52">
        <f t="shared" si="65"/>
        <v>216.90518465147079</v>
      </c>
      <c r="BK208">
        <f t="shared" si="66"/>
        <v>-1.0471781250000001</v>
      </c>
    </row>
    <row r="209" spans="2:63" x14ac:dyDescent="0.25">
      <c r="B209" s="29" t="s">
        <v>47</v>
      </c>
      <c r="C209" s="29">
        <v>201</v>
      </c>
      <c r="D209" s="29">
        <v>201</v>
      </c>
      <c r="E209" s="28">
        <v>14</v>
      </c>
      <c r="F209" s="15">
        <f t="shared" si="67"/>
        <v>0.27777777777777779</v>
      </c>
      <c r="G209" s="15">
        <f t="shared" si="68"/>
        <v>1</v>
      </c>
      <c r="R209">
        <f t="shared" si="56"/>
        <v>0</v>
      </c>
      <c r="S209">
        <f t="shared" si="57"/>
        <v>14</v>
      </c>
      <c r="T209">
        <f>$E209/3.6</f>
        <v>3.8888888888888888</v>
      </c>
      <c r="U209">
        <f>(0.5*960*(T209*T209))</f>
        <v>7259.2592592592591</v>
      </c>
      <c r="V209">
        <f>$U209-$U210</f>
        <v>-1074.0740740740766</v>
      </c>
      <c r="X209">
        <f>W209/1000</f>
        <v>0</v>
      </c>
      <c r="Y209">
        <f>$X$43+$X$87+$X$158+$X$178+$X$188</f>
        <v>210.61814814814812</v>
      </c>
      <c r="Z209">
        <f>(0.5*960*(F209*F209))</f>
        <v>37.037037037037038</v>
      </c>
      <c r="AA209">
        <f>W209*0.0000002777777777</f>
        <v>0</v>
      </c>
      <c r="AB209">
        <f>AA$43+AA$87+$AA$158+$AA$178+AA210</f>
        <v>5.0972530849925222E-2</v>
      </c>
      <c r="AD209">
        <f>(AC209*0.0000002777777777)*-1</f>
        <v>0</v>
      </c>
      <c r="AE209">
        <f>(($W$18*0.0000002777777777)*-1)+$AD$65+$AD$145+$AD$164+$AD$184+$AD$206</f>
        <v>9.1347119315986602E-2</v>
      </c>
      <c r="AG209">
        <f>(T209/1000)*(960*9.81*0.01+0.5*1.205*0.38*1.711274*(T209*T209)+960*4/3*3.14*AJ209)</f>
        <v>4.7310112775255373</v>
      </c>
      <c r="AH209">
        <f>AH208+AG209</f>
        <v>46.796253105216898</v>
      </c>
      <c r="AJ209">
        <f>T210-T209</f>
        <v>0.27777777777777812</v>
      </c>
      <c r="AK209" s="53">
        <f t="shared" si="53"/>
        <v>3.8888888888888888</v>
      </c>
      <c r="AL209" s="39">
        <f>0.5*1116.99*(T209*T209)</f>
        <v>8446.375</v>
      </c>
      <c r="AM209" s="39">
        <f t="shared" si="52"/>
        <v>-1249.7187500000018</v>
      </c>
      <c r="AN209" s="39">
        <f>SUM($AM$206:$AM$238)+$AN$205</f>
        <v>-382626.82062499999</v>
      </c>
      <c r="AO209" s="39">
        <f t="shared" si="59"/>
        <v>0.10628522792162903</v>
      </c>
      <c r="AP209" s="39">
        <f>SUM($AM$188:$AM$205)+$AP$187</f>
        <v>245060.79718749999</v>
      </c>
      <c r="AQ209" s="39">
        <f t="shared" si="60"/>
        <v>6.8072443644134159E-2</v>
      </c>
      <c r="AR209" s="39">
        <f t="shared" si="55"/>
        <v>-1.2497187500000018</v>
      </c>
      <c r="AS209" s="39"/>
      <c r="AT209" s="51">
        <f>T209*$AS$8*0.38*0.01</f>
        <v>153.65225330000001</v>
      </c>
      <c r="AU209" s="51">
        <f t="shared" si="54"/>
        <v>0.15365225330000001</v>
      </c>
      <c r="AV209" s="51">
        <f t="shared" si="61"/>
        <v>4.2681215617167404E-5</v>
      </c>
      <c r="AW209" s="39">
        <f>AB209*0.7</f>
        <v>3.5680771594947654E-2</v>
      </c>
      <c r="AX209" s="40"/>
      <c r="AY209" s="40">
        <f t="shared" si="58"/>
        <v>0</v>
      </c>
      <c r="AZ209" s="40"/>
      <c r="BA209" s="40"/>
      <c r="BB209" s="40"/>
      <c r="BC209" s="39"/>
      <c r="BD209" s="39">
        <f>T209*2.23694</f>
        <v>8.6992111111111114</v>
      </c>
      <c r="BE209" s="39">
        <f>AO209-$BC$8</f>
        <v>0.10515882892301055</v>
      </c>
      <c r="BF209" s="39">
        <f>AQ209-$BC$8</f>
        <v>6.6946044645515679E-2</v>
      </c>
      <c r="BG209" s="52">
        <f t="shared" si="62"/>
        <v>6.0251440180964115E-2</v>
      </c>
      <c r="BH209" s="52">
        <f t="shared" si="63"/>
        <v>6.0251440180964115E-2</v>
      </c>
      <c r="BI209" s="52">
        <f t="shared" si="64"/>
        <v>216905.1846514708</v>
      </c>
      <c r="BJ209" s="52">
        <f t="shared" si="65"/>
        <v>216.90518465147079</v>
      </c>
      <c r="BK209">
        <f t="shared" si="66"/>
        <v>-1.1247468750000016</v>
      </c>
    </row>
    <row r="210" spans="2:63" x14ac:dyDescent="0.25">
      <c r="B210" s="29" t="s">
        <v>47</v>
      </c>
      <c r="C210" s="29">
        <v>202</v>
      </c>
      <c r="D210" s="29">
        <v>202</v>
      </c>
      <c r="E210" s="28">
        <v>15</v>
      </c>
      <c r="F210" s="15">
        <f t="shared" si="67"/>
        <v>0.34722222222222221</v>
      </c>
      <c r="G210" s="15">
        <f t="shared" si="68"/>
        <v>1.25</v>
      </c>
      <c r="R210">
        <f t="shared" si="56"/>
        <v>0</v>
      </c>
      <c r="S210">
        <f t="shared" si="57"/>
        <v>15</v>
      </c>
      <c r="T210">
        <f>$E210/3.6</f>
        <v>4.166666666666667</v>
      </c>
      <c r="U210">
        <f>(0.5*960*(T210*T210))</f>
        <v>8333.3333333333358</v>
      </c>
      <c r="V210">
        <f>$U210-$U211</f>
        <v>-1749.9999999999964</v>
      </c>
      <c r="X210">
        <f>W210/1000</f>
        <v>0</v>
      </c>
      <c r="Y210">
        <f>$X$43+$X$87+$X$158+$X$178+$X$188</f>
        <v>210.61814814814812</v>
      </c>
      <c r="Z210">
        <f>(0.5*960*(F210*F210))</f>
        <v>57.870370370370367</v>
      </c>
      <c r="AA210">
        <f>W210*0.0000002777777777</f>
        <v>0</v>
      </c>
      <c r="AB210">
        <f>AA$43+AA$87+$AA$158+$AA$178+AA211</f>
        <v>5.0972530849925222E-2</v>
      </c>
      <c r="AD210">
        <f>(AC210*0.0000002777777777)*-1</f>
        <v>0</v>
      </c>
      <c r="AE210">
        <f>(($W$18*0.0000002777777777)*-1)+$AD$65+$AD$145+$AD$164+$AD$184+$AD$206</f>
        <v>9.1347119315986602E-2</v>
      </c>
      <c r="AG210">
        <f>(T210/1000)*(960*9.81*0.01+0.5*1.205*0.38*1.711274*(T210*T210)+960*4/3*3.14*AJ210)</f>
        <v>7.3985195155020165</v>
      </c>
      <c r="AH210">
        <f>AH209+AG210</f>
        <v>54.194772620718915</v>
      </c>
      <c r="AJ210">
        <f>T211-T210</f>
        <v>0.41666666666666607</v>
      </c>
      <c r="AK210" s="53">
        <f t="shared" si="53"/>
        <v>4.166666666666667</v>
      </c>
      <c r="AL210" s="39">
        <f>0.5*1116.99*(T210*T210)</f>
        <v>9696.0937500000018</v>
      </c>
      <c r="AM210" s="39">
        <f t="shared" si="52"/>
        <v>-2036.1796874999982</v>
      </c>
      <c r="AN210" s="39">
        <f>SUM($AM$206:$AM$238)+$AN$205</f>
        <v>-382626.82062499999</v>
      </c>
      <c r="AO210" s="39">
        <f t="shared" si="59"/>
        <v>0.10628522792162903</v>
      </c>
      <c r="AP210" s="39">
        <f>SUM($AM$188:$AM$205)+$AP$187</f>
        <v>245060.79718749999</v>
      </c>
      <c r="AQ210" s="39">
        <f t="shared" si="60"/>
        <v>6.8072443644134159E-2</v>
      </c>
      <c r="AR210" s="39">
        <f t="shared" si="55"/>
        <v>-2.036179687499998</v>
      </c>
      <c r="AS210" s="39"/>
      <c r="AT210" s="51">
        <f>T210*$AS$8*0.38*0.01</f>
        <v>164.62741425000004</v>
      </c>
      <c r="AU210" s="51">
        <f t="shared" si="54"/>
        <v>0.16462741425000005</v>
      </c>
      <c r="AV210" s="51">
        <f t="shared" si="61"/>
        <v>4.5729873875536511E-5</v>
      </c>
      <c r="AW210" s="39">
        <f>AB210*0.7</f>
        <v>3.5680771594947654E-2</v>
      </c>
      <c r="AX210" s="40"/>
      <c r="AY210" s="40">
        <f t="shared" si="58"/>
        <v>0</v>
      </c>
      <c r="AZ210" s="40"/>
      <c r="BA210" s="40"/>
      <c r="BB210" s="40"/>
      <c r="BC210" s="39"/>
      <c r="BD210" s="39">
        <f>T210*2.23694</f>
        <v>9.3205833333333352</v>
      </c>
      <c r="BE210" s="39">
        <f>AO210-$BC$8</f>
        <v>0.10515882892301055</v>
      </c>
      <c r="BF210" s="39">
        <f>AQ210-$BC$8</f>
        <v>6.6946044645515679E-2</v>
      </c>
      <c r="BG210" s="52">
        <f t="shared" si="62"/>
        <v>6.0251440180964115E-2</v>
      </c>
      <c r="BH210" s="52">
        <f t="shared" si="63"/>
        <v>6.0251440180964115E-2</v>
      </c>
      <c r="BI210" s="52">
        <f t="shared" si="64"/>
        <v>216905.1846514708</v>
      </c>
      <c r="BJ210" s="52">
        <f t="shared" si="65"/>
        <v>216.90518465147079</v>
      </c>
      <c r="BK210">
        <f t="shared" si="66"/>
        <v>-1.8325617187499983</v>
      </c>
    </row>
    <row r="211" spans="2:63" x14ac:dyDescent="0.25">
      <c r="B211" s="29" t="s">
        <v>47</v>
      </c>
      <c r="C211" s="29">
        <v>203</v>
      </c>
      <c r="D211" s="29">
        <v>203</v>
      </c>
      <c r="E211" s="28">
        <v>16.5</v>
      </c>
      <c r="F211" s="15">
        <f t="shared" si="67"/>
        <v>0.55555555555555558</v>
      </c>
      <c r="G211" s="15">
        <f t="shared" si="68"/>
        <v>2</v>
      </c>
      <c r="R211">
        <f t="shared" si="56"/>
        <v>0</v>
      </c>
      <c r="S211">
        <f t="shared" si="57"/>
        <v>16.5</v>
      </c>
      <c r="T211">
        <f>$E211/3.6</f>
        <v>4.583333333333333</v>
      </c>
      <c r="U211">
        <f>(0.5*960*(T211*T211))</f>
        <v>10083.333333333332</v>
      </c>
      <c r="V211">
        <f>$U211-$U212</f>
        <v>-3287.0370370370365</v>
      </c>
      <c r="X211">
        <f>W211/1000</f>
        <v>0</v>
      </c>
      <c r="Y211">
        <f>$X$43+$X$87+$X$158+$X$178+$X$188</f>
        <v>210.61814814814812</v>
      </c>
      <c r="Z211">
        <f>(0.5*960*(F211*F211))</f>
        <v>148.14814814814815</v>
      </c>
      <c r="AA211">
        <f>W211*0.0000002777777777</f>
        <v>0</v>
      </c>
      <c r="AB211">
        <f>AA$43+AA$87+$AA$158+$AA$178+AA212</f>
        <v>5.0972530849925222E-2</v>
      </c>
      <c r="AD211">
        <f>(AC211*0.0000002777777777)*-1</f>
        <v>0</v>
      </c>
      <c r="AE211">
        <f>(($W$18*0.0000002777777777)*-1)+$AD$65+$AD$145+$AD$164+$AD$184+$AD$206</f>
        <v>9.1347119315986602E-2</v>
      </c>
      <c r="AG211">
        <f>(T211/1000)*(960*9.81*0.01+0.5*1.205*0.38*1.711274*(T211*T211)+960*4/3*3.14*AJ211)</f>
        <v>13.261955445503572</v>
      </c>
      <c r="AH211">
        <f>AH210+AG211</f>
        <v>67.456728066222482</v>
      </c>
      <c r="AJ211">
        <f>T212-T211</f>
        <v>0.69444444444444464</v>
      </c>
      <c r="AK211" s="53">
        <f t="shared" si="53"/>
        <v>4.583333333333333</v>
      </c>
      <c r="AL211" s="39">
        <f>0.5*1116.99*(T211*T211)</f>
        <v>11732.2734375</v>
      </c>
      <c r="AM211" s="39">
        <f t="shared" si="52"/>
        <v>-3824.5703125</v>
      </c>
      <c r="AN211" s="39">
        <f>SUM($AM$206:$AM$238)+$AN$205</f>
        <v>-382626.82062499999</v>
      </c>
      <c r="AO211" s="39">
        <f t="shared" si="59"/>
        <v>0.10628522792162903</v>
      </c>
      <c r="AP211" s="39">
        <f>SUM($AM$188:$AM$205)+$AP$187</f>
        <v>245060.79718749999</v>
      </c>
      <c r="AQ211" s="39">
        <f t="shared" si="60"/>
        <v>6.8072443644134159E-2</v>
      </c>
      <c r="AR211" s="39">
        <f t="shared" si="55"/>
        <v>-3.8245703125000001</v>
      </c>
      <c r="AS211" s="39"/>
      <c r="AT211" s="51">
        <f>T211*$AS$8*0.38*0.01</f>
        <v>181.09015567500003</v>
      </c>
      <c r="AU211" s="51">
        <f t="shared" si="54"/>
        <v>0.18109015567500003</v>
      </c>
      <c r="AV211" s="51">
        <f t="shared" si="61"/>
        <v>5.0302861263090157E-5</v>
      </c>
      <c r="AW211" s="39">
        <f>AB211*0.7</f>
        <v>3.5680771594947654E-2</v>
      </c>
      <c r="AX211" s="40"/>
      <c r="AY211" s="40">
        <f t="shared" si="58"/>
        <v>0</v>
      </c>
      <c r="AZ211" s="40"/>
      <c r="BA211" s="40"/>
      <c r="BB211" s="40"/>
      <c r="BC211" s="39"/>
      <c r="BD211" s="39">
        <f>T211*2.23694</f>
        <v>10.252641666666667</v>
      </c>
      <c r="BE211" s="39">
        <f>AO211-$BC$8</f>
        <v>0.10515882892301055</v>
      </c>
      <c r="BF211" s="39">
        <f>AQ211-$BC$8</f>
        <v>6.6946044645515679E-2</v>
      </c>
      <c r="BG211" s="52">
        <f t="shared" si="62"/>
        <v>6.0251440180964115E-2</v>
      </c>
      <c r="BH211" s="52">
        <f t="shared" si="63"/>
        <v>6.0251440180964115E-2</v>
      </c>
      <c r="BI211" s="52">
        <f t="shared" si="64"/>
        <v>216905.1846514708</v>
      </c>
      <c r="BJ211" s="52">
        <f t="shared" si="65"/>
        <v>216.90518465147079</v>
      </c>
      <c r="BK211">
        <f t="shared" si="66"/>
        <v>-3.4421132812500002</v>
      </c>
    </row>
    <row r="212" spans="2:63" x14ac:dyDescent="0.25">
      <c r="B212" s="29" t="s">
        <v>47</v>
      </c>
      <c r="C212" s="29">
        <v>204</v>
      </c>
      <c r="D212" s="29">
        <v>204</v>
      </c>
      <c r="E212" s="28">
        <v>19</v>
      </c>
      <c r="F212" s="15">
        <f t="shared" si="67"/>
        <v>0.65277777777777768</v>
      </c>
      <c r="G212" s="15">
        <f t="shared" si="68"/>
        <v>2.3499999999999996</v>
      </c>
      <c r="R212">
        <f t="shared" si="56"/>
        <v>0</v>
      </c>
      <c r="S212">
        <f t="shared" si="57"/>
        <v>19</v>
      </c>
      <c r="T212">
        <f>$E212/3.6</f>
        <v>5.2777777777777777</v>
      </c>
      <c r="U212">
        <f>(0.5*960*(T212*T212))</f>
        <v>13370.370370370369</v>
      </c>
      <c r="V212">
        <f>$U212-$U213</f>
        <v>-3275.5555555555547</v>
      </c>
      <c r="X212">
        <f>W212/1000</f>
        <v>0</v>
      </c>
      <c r="Y212">
        <f>$X$43+$X$87+$X$158+$X$178+$X$188</f>
        <v>210.61814814814812</v>
      </c>
      <c r="Z212">
        <f>(0.5*960*(F212*F212))</f>
        <v>204.53703703703698</v>
      </c>
      <c r="AA212">
        <f>W212*0.0000002777777777</f>
        <v>0</v>
      </c>
      <c r="AB212">
        <f>AA$43+AA$87+$AA$158+$AA$178+AA213</f>
        <v>5.0972530849925222E-2</v>
      </c>
      <c r="AD212">
        <f>(AC212*0.0000002777777777)*-1</f>
        <v>0</v>
      </c>
      <c r="AE212">
        <f>(($W$18*0.0000002777777777)*-1)+$AD$65+$AD$145+$AD$164+$AD$184+$AD$206</f>
        <v>9.1347119315986602E-2</v>
      </c>
      <c r="AG212">
        <f>(T212/1000)*(960*9.81*0.01+0.5*1.205*0.38*1.711274*(T212*T212)+960*4/3*3.14*AJ212)</f>
        <v>13.517799302434746</v>
      </c>
      <c r="AH212">
        <f>AH211+AG212</f>
        <v>80.97452736865722</v>
      </c>
      <c r="AJ212">
        <f>T213-T212</f>
        <v>0.61111111111111072</v>
      </c>
      <c r="AK212" s="53">
        <f t="shared" si="53"/>
        <v>5.2777777777777777</v>
      </c>
      <c r="AL212" s="39">
        <f>0.5*1116.99*(T212*T212)</f>
        <v>15556.84375</v>
      </c>
      <c r="AM212" s="39">
        <f t="shared" ref="AM212:AM275" si="69">AL212-AL213</f>
        <v>-3811.2112499999967</v>
      </c>
      <c r="AN212" s="39">
        <f>SUM($AM$206:$AM$238)+$AN$205</f>
        <v>-382626.82062499999</v>
      </c>
      <c r="AO212" s="39">
        <f t="shared" si="59"/>
        <v>0.10628522792162903</v>
      </c>
      <c r="AP212" s="39">
        <f>SUM($AM$188:$AM$205)+$AP$187</f>
        <v>245060.79718749999</v>
      </c>
      <c r="AQ212" s="39">
        <f t="shared" si="60"/>
        <v>6.8072443644134159E-2</v>
      </c>
      <c r="AR212" s="39">
        <f t="shared" si="55"/>
        <v>-3.8112112499999968</v>
      </c>
      <c r="AS212" s="39"/>
      <c r="AT212" s="51">
        <f>T212*$AS$8*0.38*0.01</f>
        <v>208.52805805</v>
      </c>
      <c r="AU212" s="51">
        <f t="shared" si="54"/>
        <v>0.20852805804999999</v>
      </c>
      <c r="AV212" s="51">
        <f t="shared" si="61"/>
        <v>5.7924506909012896E-5</v>
      </c>
      <c r="AW212" s="39">
        <f>AB212*0.7</f>
        <v>3.5680771594947654E-2</v>
      </c>
      <c r="AX212" s="40"/>
      <c r="AY212" s="40">
        <f t="shared" si="58"/>
        <v>0</v>
      </c>
      <c r="AZ212" s="40"/>
      <c r="BA212" s="40"/>
      <c r="BB212" s="40"/>
      <c r="BC212" s="39"/>
      <c r="BD212" s="39">
        <f>T212*2.23694</f>
        <v>11.806072222222223</v>
      </c>
      <c r="BE212" s="39">
        <f>AO212-$BC$8</f>
        <v>0.10515882892301055</v>
      </c>
      <c r="BF212" s="39">
        <f>AQ212-$BC$8</f>
        <v>6.6946044645515679E-2</v>
      </c>
      <c r="BG212" s="52">
        <f t="shared" si="62"/>
        <v>6.0251440180964115E-2</v>
      </c>
      <c r="BH212" s="52">
        <f t="shared" si="63"/>
        <v>6.0251440180964115E-2</v>
      </c>
      <c r="BI212" s="52">
        <f t="shared" si="64"/>
        <v>216905.1846514708</v>
      </c>
      <c r="BJ212" s="52">
        <f t="shared" si="65"/>
        <v>216.90518465147079</v>
      </c>
      <c r="BK212">
        <f t="shared" si="66"/>
        <v>-3.4300901249999969</v>
      </c>
    </row>
    <row r="213" spans="2:63" x14ac:dyDescent="0.25">
      <c r="B213" s="29" t="s">
        <v>47</v>
      </c>
      <c r="C213" s="29">
        <v>205</v>
      </c>
      <c r="D213" s="29">
        <v>205</v>
      </c>
      <c r="E213" s="28">
        <v>21.2</v>
      </c>
      <c r="F213" s="15">
        <f t="shared" si="67"/>
        <v>0.66666666666666674</v>
      </c>
      <c r="G213" s="15">
        <f t="shared" si="68"/>
        <v>2.4000000000000004</v>
      </c>
      <c r="R213">
        <f t="shared" si="56"/>
        <v>0</v>
      </c>
      <c r="S213">
        <f t="shared" si="57"/>
        <v>21.2</v>
      </c>
      <c r="T213">
        <f>$E213/3.6</f>
        <v>5.8888888888888884</v>
      </c>
      <c r="U213">
        <f>(0.5*960*(T213*T213))</f>
        <v>16645.925925925923</v>
      </c>
      <c r="V213">
        <f>$U213-$U214</f>
        <v>-4333.3333333333321</v>
      </c>
      <c r="X213">
        <f>W213/1000</f>
        <v>0</v>
      </c>
      <c r="Y213">
        <f>$X$43+$X$87+$X$158+$X$178+$X$188</f>
        <v>210.61814814814812</v>
      </c>
      <c r="Z213">
        <f>(0.5*960*(F213*F213))</f>
        <v>213.33333333333337</v>
      </c>
      <c r="AA213">
        <f>W213*0.0000002777777777</f>
        <v>0</v>
      </c>
      <c r="AB213">
        <f>AA$43+AA$87+$AA$158+$AA$178+AA214</f>
        <v>5.0972530849925222E-2</v>
      </c>
      <c r="AD213">
        <f>(AC213*0.0000002777777777)*-1</f>
        <v>0</v>
      </c>
      <c r="AE213">
        <f>(($W$18*0.0000002777777777)*-1)+$AD$65+$AD$145+$AD$164+$AD$184+$AD$206</f>
        <v>9.1347119315986602E-2</v>
      </c>
      <c r="AG213">
        <f>(T213/1000)*(960*9.81*0.01+0.5*1.205*0.38*1.711274*(T213*T213)+960*4/3*3.14*AJ213)</f>
        <v>17.728609887835773</v>
      </c>
      <c r="AH213">
        <f>AH212+AG213</f>
        <v>98.703137256492994</v>
      </c>
      <c r="AJ213">
        <f>T214-T213</f>
        <v>0.72222222222222232</v>
      </c>
      <c r="AK213" s="53">
        <f t="shared" ref="AK213:AK276" si="70">$E213/3.6</f>
        <v>5.8888888888888884</v>
      </c>
      <c r="AL213" s="39">
        <f>0.5*1116.99*(T213*T213)</f>
        <v>19368.054999999997</v>
      </c>
      <c r="AM213" s="39">
        <f t="shared" si="69"/>
        <v>-5041.96875</v>
      </c>
      <c r="AN213" s="39">
        <f>SUM($AM$206:$AM$238)+$AN$205</f>
        <v>-382626.82062499999</v>
      </c>
      <c r="AO213" s="39">
        <f t="shared" si="59"/>
        <v>0.10628522792162903</v>
      </c>
      <c r="AP213" s="39">
        <f>SUM($AM$188:$AM$205)+$AP$187</f>
        <v>245060.79718749999</v>
      </c>
      <c r="AQ213" s="39">
        <f t="shared" si="60"/>
        <v>6.8072443644134159E-2</v>
      </c>
      <c r="AR213" s="39">
        <f t="shared" si="55"/>
        <v>-5.0419687499999997</v>
      </c>
      <c r="AS213" s="39"/>
      <c r="AT213" s="51">
        <f>T213*$AS$8*0.38*0.01</f>
        <v>232.67341214000001</v>
      </c>
      <c r="AU213" s="51">
        <f t="shared" si="54"/>
        <v>0.23267341214000001</v>
      </c>
      <c r="AV213" s="51">
        <f t="shared" si="61"/>
        <v>6.4631555077424913E-5</v>
      </c>
      <c r="AW213" s="39">
        <f>AB213*0.7</f>
        <v>3.5680771594947654E-2</v>
      </c>
      <c r="AX213" s="40"/>
      <c r="AY213" s="40">
        <f t="shared" si="58"/>
        <v>0</v>
      </c>
      <c r="AZ213" s="40"/>
      <c r="BA213" s="40"/>
      <c r="BB213" s="40"/>
      <c r="BC213" s="39"/>
      <c r="BD213" s="39">
        <f>T213*2.23694</f>
        <v>13.173091111111111</v>
      </c>
      <c r="BE213" s="39">
        <f>AO213-$BC$8</f>
        <v>0.10515882892301055</v>
      </c>
      <c r="BF213" s="39">
        <f>AQ213-$BC$8</f>
        <v>6.6946044645515679E-2</v>
      </c>
      <c r="BG213" s="52">
        <f t="shared" si="62"/>
        <v>6.0251440180964115E-2</v>
      </c>
      <c r="BH213" s="52">
        <f t="shared" si="63"/>
        <v>6.0251440180964115E-2</v>
      </c>
      <c r="BI213" s="52">
        <f t="shared" si="64"/>
        <v>216905.1846514708</v>
      </c>
      <c r="BJ213" s="52">
        <f t="shared" si="65"/>
        <v>216.90518465147079</v>
      </c>
      <c r="BK213">
        <f t="shared" si="66"/>
        <v>-4.5377718750000007</v>
      </c>
    </row>
    <row r="214" spans="2:63" x14ac:dyDescent="0.25">
      <c r="B214" s="29" t="s">
        <v>47</v>
      </c>
      <c r="C214" s="29">
        <v>206</v>
      </c>
      <c r="D214" s="29">
        <v>206</v>
      </c>
      <c r="E214" s="28">
        <v>23.8</v>
      </c>
      <c r="F214" s="15">
        <f t="shared" si="67"/>
        <v>0.79166666666666652</v>
      </c>
      <c r="G214" s="15">
        <f t="shared" si="68"/>
        <v>2.8499999999999996</v>
      </c>
      <c r="R214">
        <f t="shared" si="56"/>
        <v>0</v>
      </c>
      <c r="S214">
        <f t="shared" si="57"/>
        <v>23.8</v>
      </c>
      <c r="T214">
        <f>$E214/3.6</f>
        <v>6.6111111111111107</v>
      </c>
      <c r="U214">
        <f>(0.5*960*(T214*T214))</f>
        <v>20979.259259259255</v>
      </c>
      <c r="V214">
        <f>$U214-$U215</f>
        <v>-5821.1111111111095</v>
      </c>
      <c r="X214">
        <f>W214/1000</f>
        <v>0</v>
      </c>
      <c r="Y214">
        <f>$X$43+$X$87+$X$158+$X$178+$X$188</f>
        <v>210.61814814814812</v>
      </c>
      <c r="Z214">
        <f>(0.5*960*(F214*F214))</f>
        <v>300.8333333333332</v>
      </c>
      <c r="AA214">
        <f>W214*0.0000002777777777</f>
        <v>0</v>
      </c>
      <c r="AB214">
        <f>AA$43+AA$87+$AA$158+$AA$178+AA215</f>
        <v>5.0972530849925222E-2</v>
      </c>
      <c r="AD214">
        <f>(AC214*0.0000002777777777)*-1</f>
        <v>0</v>
      </c>
      <c r="AE214">
        <f>(($W$18*0.0000002777777777)*-1)+$AD$65+$AD$145+$AD$164+$AD$184+$AD$206</f>
        <v>9.1347119315986602E-2</v>
      </c>
      <c r="AG214">
        <f>(T214/1000)*(960*9.81*0.01+0.5*1.205*0.38*1.711274*(T214*T214)+960*4/3*3.14*AJ214)</f>
        <v>23.616726323519966</v>
      </c>
      <c r="AH214">
        <f>AH213+AG214</f>
        <v>122.31986358001296</v>
      </c>
      <c r="AJ214">
        <f>T215-T214</f>
        <v>0.86111111111111072</v>
      </c>
      <c r="AK214" s="53">
        <f t="shared" si="70"/>
        <v>6.6111111111111107</v>
      </c>
      <c r="AL214" s="39">
        <f>0.5*1116.99*(T214*T214)</f>
        <v>24410.023749999997</v>
      </c>
      <c r="AM214" s="39">
        <f t="shared" si="69"/>
        <v>-6773.044687499998</v>
      </c>
      <c r="AN214" s="39">
        <f>SUM($AM$206:$AM$238)+$AN$205</f>
        <v>-382626.82062499999</v>
      </c>
      <c r="AO214" s="39">
        <f t="shared" si="59"/>
        <v>0.10628522792162903</v>
      </c>
      <c r="AP214" s="39">
        <f>SUM($AM$188:$AM$205)+$AP$187</f>
        <v>245060.79718749999</v>
      </c>
      <c r="AQ214" s="39">
        <f t="shared" si="60"/>
        <v>6.8072443644134159E-2</v>
      </c>
      <c r="AR214" s="39">
        <f t="shared" si="55"/>
        <v>-6.7730446874999979</v>
      </c>
      <c r="AS214" s="39"/>
      <c r="AT214" s="51">
        <f>T214*$AS$8*0.38*0.01</f>
        <v>261.20883061000006</v>
      </c>
      <c r="AU214" s="51">
        <f t="shared" si="54"/>
        <v>0.26120883061000005</v>
      </c>
      <c r="AV214" s="51">
        <f t="shared" si="61"/>
        <v>7.2558066549184599E-5</v>
      </c>
      <c r="AW214" s="39">
        <f>AB214*0.7</f>
        <v>3.5680771594947654E-2</v>
      </c>
      <c r="AX214" s="40"/>
      <c r="AY214" s="40">
        <f t="shared" si="58"/>
        <v>0</v>
      </c>
      <c r="AZ214" s="40"/>
      <c r="BA214" s="40"/>
      <c r="BB214" s="40"/>
      <c r="BC214" s="39"/>
      <c r="BD214" s="39">
        <f>T214*2.23694</f>
        <v>14.788658888888889</v>
      </c>
      <c r="BE214" s="39">
        <f>AO214-$BC$8</f>
        <v>0.10515882892301055</v>
      </c>
      <c r="BF214" s="39">
        <f>AQ214-$BC$8</f>
        <v>6.6946044645515679E-2</v>
      </c>
      <c r="BG214" s="52">
        <f t="shared" si="62"/>
        <v>6.0251440180964115E-2</v>
      </c>
      <c r="BH214" s="52">
        <f t="shared" si="63"/>
        <v>6.0251440180964115E-2</v>
      </c>
      <c r="BI214" s="52">
        <f t="shared" si="64"/>
        <v>216905.1846514708</v>
      </c>
      <c r="BJ214" s="52">
        <f t="shared" si="65"/>
        <v>216.90518465147079</v>
      </c>
      <c r="BK214">
        <f t="shared" si="66"/>
        <v>-6.0957402187499987</v>
      </c>
    </row>
    <row r="215" spans="2:63" x14ac:dyDescent="0.25">
      <c r="B215" s="29" t="s">
        <v>47</v>
      </c>
      <c r="C215" s="29">
        <v>207</v>
      </c>
      <c r="D215" s="29">
        <v>207</v>
      </c>
      <c r="E215" s="28">
        <v>26.9</v>
      </c>
      <c r="F215" s="15">
        <f t="shared" si="67"/>
        <v>0.80555555555555558</v>
      </c>
      <c r="G215" s="15">
        <f t="shared" si="68"/>
        <v>2.9000000000000004</v>
      </c>
      <c r="R215">
        <f t="shared" si="56"/>
        <v>0</v>
      </c>
      <c r="S215">
        <f t="shared" si="57"/>
        <v>26.9</v>
      </c>
      <c r="T215">
        <f>$E215/3.6</f>
        <v>7.4722222222222214</v>
      </c>
      <c r="U215">
        <f>(0.5*960*(T215*T215))</f>
        <v>26800.370370370365</v>
      </c>
      <c r="V215">
        <f>$U215-$U216</f>
        <v>-5650.0000000000109</v>
      </c>
      <c r="X215">
        <f>W215/1000</f>
        <v>0</v>
      </c>
      <c r="Y215">
        <f>$X$43+$X$87+$X$158+$X$178+$X$188</f>
        <v>210.61814814814812</v>
      </c>
      <c r="Z215">
        <f>(0.5*960*(F215*F215))</f>
        <v>311.48148148148152</v>
      </c>
      <c r="AA215">
        <f>W215*0.0000002777777777</f>
        <v>0</v>
      </c>
      <c r="AB215">
        <f>AA$43+AA$87+$AA$158+$AA$178+AA216</f>
        <v>5.0972530849925222E-2</v>
      </c>
      <c r="AD215">
        <f>(AC215*0.0000002777777777)*-1</f>
        <v>0</v>
      </c>
      <c r="AE215">
        <f>(($W$18*0.0000002777777777)*-1)+$AD$65+$AD$145+$AD$164+$AD$184+$AD$206</f>
        <v>9.1347119315986602E-2</v>
      </c>
      <c r="AG215">
        <f>(T215/1000)*(960*9.81*0.01+0.5*1.205*0.38*1.711274*(T215*T215)+960*4/3*3.14*AJ215)</f>
        <v>23.391429930089505</v>
      </c>
      <c r="AH215">
        <f>AH214+AG215</f>
        <v>145.71129351010248</v>
      </c>
      <c r="AJ215">
        <f>T216-T215</f>
        <v>0.75000000000000178</v>
      </c>
      <c r="AK215" s="53">
        <f t="shared" si="70"/>
        <v>7.4722222222222214</v>
      </c>
      <c r="AL215" s="39">
        <f>0.5*1116.99*(T215*T215)</f>
        <v>31183.068437499995</v>
      </c>
      <c r="AM215" s="39">
        <f t="shared" si="69"/>
        <v>-6573.9515625000095</v>
      </c>
      <c r="AN215" s="39">
        <f>SUM($AM$206:$AM$238)+$AN$205</f>
        <v>-382626.82062499999</v>
      </c>
      <c r="AO215" s="39">
        <f t="shared" si="59"/>
        <v>0.10628522792162903</v>
      </c>
      <c r="AP215" s="39">
        <f>SUM($AM$188:$AM$205)+$AP$187</f>
        <v>245060.79718749999</v>
      </c>
      <c r="AQ215" s="39">
        <f t="shared" si="60"/>
        <v>6.8072443644134159E-2</v>
      </c>
      <c r="AR215" s="39">
        <f t="shared" si="55"/>
        <v>-6.5739515625000093</v>
      </c>
      <c r="AS215" s="39"/>
      <c r="AT215" s="51">
        <f>T215*$AS$8*0.38*0.01</f>
        <v>295.23182955499999</v>
      </c>
      <c r="AU215" s="51">
        <f t="shared" si="54"/>
        <v>0.29523182955499999</v>
      </c>
      <c r="AV215" s="51">
        <f t="shared" si="61"/>
        <v>8.2008907150128783E-5</v>
      </c>
      <c r="AW215" s="39">
        <f>AB215*0.7</f>
        <v>3.5680771594947654E-2</v>
      </c>
      <c r="AX215" s="40"/>
      <c r="AY215" s="40">
        <f t="shared" si="58"/>
        <v>0</v>
      </c>
      <c r="AZ215" s="40"/>
      <c r="BA215" s="40"/>
      <c r="BB215" s="40"/>
      <c r="BC215" s="39"/>
      <c r="BD215" s="39">
        <f>T215*2.23694</f>
        <v>16.714912777777776</v>
      </c>
      <c r="BE215" s="39">
        <f>AO215-$BC$8</f>
        <v>0.10515882892301055</v>
      </c>
      <c r="BF215" s="39">
        <f>AQ215-$BC$8</f>
        <v>6.6946044645515679E-2</v>
      </c>
      <c r="BG215" s="52">
        <f t="shared" si="62"/>
        <v>6.0251440180964115E-2</v>
      </c>
      <c r="BH215" s="52">
        <f t="shared" si="63"/>
        <v>6.0251440180964115E-2</v>
      </c>
      <c r="BI215" s="52">
        <f t="shared" si="64"/>
        <v>216905.1846514708</v>
      </c>
      <c r="BJ215" s="52">
        <f t="shared" si="65"/>
        <v>216.90518465147079</v>
      </c>
      <c r="BK215">
        <f t="shared" si="66"/>
        <v>-5.9165564062500087</v>
      </c>
    </row>
    <row r="216" spans="2:63" x14ac:dyDescent="0.25">
      <c r="B216" s="29" t="s">
        <v>47</v>
      </c>
      <c r="C216" s="29">
        <v>208</v>
      </c>
      <c r="D216" s="29">
        <v>208</v>
      </c>
      <c r="E216" s="28">
        <v>29.6</v>
      </c>
      <c r="F216" s="15">
        <f t="shared" si="67"/>
        <v>0.70833333333333348</v>
      </c>
      <c r="G216" s="15">
        <f t="shared" si="68"/>
        <v>2.5500000000000007</v>
      </c>
      <c r="R216">
        <f t="shared" si="56"/>
        <v>0</v>
      </c>
      <c r="S216">
        <f t="shared" si="57"/>
        <v>29.6</v>
      </c>
      <c r="T216">
        <f>$E216/3.6</f>
        <v>8.2222222222222232</v>
      </c>
      <c r="U216">
        <f>(0.5*960*(T216*T216))</f>
        <v>32450.370370370376</v>
      </c>
      <c r="V216">
        <f>$U216-$U217</f>
        <v>-5475.5555555555511</v>
      </c>
      <c r="X216">
        <f>W216/1000</f>
        <v>0</v>
      </c>
      <c r="Y216">
        <f>$X$43+$X$87+$X$158+$X$178+$X$188</f>
        <v>210.61814814814812</v>
      </c>
      <c r="Z216">
        <f>(0.5*960*(F216*F216))</f>
        <v>240.8333333333334</v>
      </c>
      <c r="AA216">
        <f>W216*0.0000002777777777</f>
        <v>0</v>
      </c>
      <c r="AB216">
        <f>AA$43+AA$87+$AA$158+$AA$178+AA217</f>
        <v>5.0972530849925222E-2</v>
      </c>
      <c r="AD216">
        <f>(AC216*0.0000002777777777)*-1</f>
        <v>0</v>
      </c>
      <c r="AE216">
        <f>(($W$18*0.0000002777777777)*-1)+$AD$65+$AD$145+$AD$164+$AD$184+$AD$206</f>
        <v>9.1347119315986602E-2</v>
      </c>
      <c r="AG216">
        <f>(T216/1000)*(960*9.81*0.01+0.5*1.205*0.38*1.711274*(T216*T216)+960*4/3*3.14*AJ216)</f>
        <v>23.023291303396878</v>
      </c>
      <c r="AH216">
        <f>AH215+AG216</f>
        <v>168.73458481349937</v>
      </c>
      <c r="AJ216">
        <f>T217-T216</f>
        <v>0.66666666666666607</v>
      </c>
      <c r="AK216" s="53">
        <f t="shared" si="70"/>
        <v>8.2222222222222232</v>
      </c>
      <c r="AL216" s="39">
        <f>0.5*1116.99*(T216*T216)</f>
        <v>37757.020000000004</v>
      </c>
      <c r="AM216" s="39">
        <f t="shared" si="69"/>
        <v>-6370.9800000000032</v>
      </c>
      <c r="AN216" s="39">
        <f>SUM($AM$206:$AM$238)+$AN$205</f>
        <v>-382626.82062499999</v>
      </c>
      <c r="AO216" s="39">
        <f t="shared" si="59"/>
        <v>0.10628522792162903</v>
      </c>
      <c r="AP216" s="39">
        <f>SUM($AM$188:$AM$205)+$AP$187</f>
        <v>245060.79718749999</v>
      </c>
      <c r="AQ216" s="39">
        <f t="shared" si="60"/>
        <v>6.8072443644134159E-2</v>
      </c>
      <c r="AR216" s="39">
        <f t="shared" si="55"/>
        <v>-6.370980000000003</v>
      </c>
      <c r="AS216" s="39"/>
      <c r="AT216" s="51">
        <f>T216*$AS$8*0.38*0.01</f>
        <v>324.86476412000007</v>
      </c>
      <c r="AU216" s="51">
        <f t="shared" ref="AU216:AU279" si="71">AT216/1000</f>
        <v>0.32486476412000009</v>
      </c>
      <c r="AV216" s="51">
        <f t="shared" si="61"/>
        <v>9.0240284447725373E-5</v>
      </c>
      <c r="AW216" s="39">
        <f>AB216*0.7</f>
        <v>3.5680771594947654E-2</v>
      </c>
      <c r="AX216" s="40"/>
      <c r="AY216" s="40">
        <f t="shared" si="58"/>
        <v>0</v>
      </c>
      <c r="AZ216" s="40"/>
      <c r="BA216" s="40"/>
      <c r="BB216" s="40"/>
      <c r="BC216" s="39"/>
      <c r="BD216" s="39">
        <f>T216*2.23694</f>
        <v>18.39261777777778</v>
      </c>
      <c r="BE216" s="39">
        <f>AO216-$BC$8</f>
        <v>0.10515882892301055</v>
      </c>
      <c r="BF216" s="39">
        <f>AQ216-$BC$8</f>
        <v>6.6946044645515679E-2</v>
      </c>
      <c r="BG216" s="52">
        <f t="shared" si="62"/>
        <v>6.0251440180964115E-2</v>
      </c>
      <c r="BH216" s="52">
        <f t="shared" si="63"/>
        <v>6.0251440180964115E-2</v>
      </c>
      <c r="BI216" s="52">
        <f t="shared" si="64"/>
        <v>216905.1846514708</v>
      </c>
      <c r="BJ216" s="52">
        <f t="shared" si="65"/>
        <v>216.90518465147079</v>
      </c>
      <c r="BK216">
        <f t="shared" si="66"/>
        <v>-5.733882000000003</v>
      </c>
    </row>
    <row r="217" spans="2:63" x14ac:dyDescent="0.25">
      <c r="B217" s="29" t="s">
        <v>47</v>
      </c>
      <c r="C217" s="29">
        <v>209</v>
      </c>
      <c r="D217" s="29">
        <v>209</v>
      </c>
      <c r="E217" s="28">
        <v>32</v>
      </c>
      <c r="F217" s="15">
        <f t="shared" si="67"/>
        <v>0.7777777777777779</v>
      </c>
      <c r="G217" s="15">
        <f t="shared" si="68"/>
        <v>2.8000000000000007</v>
      </c>
      <c r="R217">
        <f t="shared" si="56"/>
        <v>0</v>
      </c>
      <c r="S217">
        <f t="shared" si="57"/>
        <v>32</v>
      </c>
      <c r="T217">
        <f>$E217/3.6</f>
        <v>8.8888888888888893</v>
      </c>
      <c r="U217">
        <f>(0.5*960*(T217*T217))</f>
        <v>37925.925925925927</v>
      </c>
      <c r="V217">
        <f>$U217-$U218</f>
        <v>-7964.4444444444525</v>
      </c>
      <c r="X217">
        <f>W217/1000</f>
        <v>0</v>
      </c>
      <c r="Y217">
        <f>$X$43+$X$87+$X$158+$X$178+$X$188</f>
        <v>210.61814814814812</v>
      </c>
      <c r="Z217">
        <f>(0.5*960*(F217*F217))</f>
        <v>290.37037037037049</v>
      </c>
      <c r="AA217">
        <f>W217*0.0000002777777777</f>
        <v>0</v>
      </c>
      <c r="AB217">
        <f>AA$43+AA$87+$AA$158+$AA$178+AA218</f>
        <v>5.0972530849925222E-2</v>
      </c>
      <c r="AD217">
        <f>(AC217*0.0000002777777777)*-1</f>
        <v>0</v>
      </c>
      <c r="AE217">
        <f>(($W$18*0.0000002777777777)*-1)+$AD$65+$AD$145+$AD$164+$AD$184+$AD$206</f>
        <v>9.1347119315986602E-2</v>
      </c>
      <c r="AG217">
        <f>(T217/1000)*(960*9.81*0.01+0.5*1.205*0.38*1.711274*(T217*T217)+960*4/3*3.14*AJ217)</f>
        <v>32.86893295656737</v>
      </c>
      <c r="AH217">
        <f>AH216+AG217</f>
        <v>201.60351777006673</v>
      </c>
      <c r="AJ217">
        <f>T218-T217</f>
        <v>0.88888888888888928</v>
      </c>
      <c r="AK217" s="53">
        <f t="shared" si="70"/>
        <v>8.8888888888888893</v>
      </c>
      <c r="AL217" s="39">
        <f>0.5*1116.99*(T217*T217)</f>
        <v>44128.000000000007</v>
      </c>
      <c r="AM217" s="39">
        <f t="shared" si="69"/>
        <v>-9266.8799999999974</v>
      </c>
      <c r="AN217" s="39">
        <f>SUM($AM$206:$AM$238)+$AN$205</f>
        <v>-382626.82062499999</v>
      </c>
      <c r="AO217" s="39">
        <f t="shared" si="59"/>
        <v>0.10628522792162903</v>
      </c>
      <c r="AP217" s="39">
        <f>SUM($AM$188:$AM$205)+$AP$187</f>
        <v>245060.79718749999</v>
      </c>
      <c r="AQ217" s="39">
        <f t="shared" si="60"/>
        <v>6.8072443644134159E-2</v>
      </c>
      <c r="AR217" s="39">
        <f t="shared" si="55"/>
        <v>-9.2668799999999969</v>
      </c>
      <c r="AS217" s="39"/>
      <c r="AT217" s="51">
        <f>T217*$AS$8*0.38*0.01</f>
        <v>351.20515040000004</v>
      </c>
      <c r="AU217" s="51">
        <f t="shared" si="71"/>
        <v>0.35120515040000005</v>
      </c>
      <c r="AV217" s="51">
        <f t="shared" si="61"/>
        <v>9.7557064267811208E-5</v>
      </c>
      <c r="AW217" s="39">
        <f>AB217*0.7</f>
        <v>3.5680771594947654E-2</v>
      </c>
      <c r="AX217" s="40"/>
      <c r="AY217" s="40">
        <f t="shared" si="58"/>
        <v>0</v>
      </c>
      <c r="AZ217" s="40"/>
      <c r="BA217" s="40"/>
      <c r="BB217" s="40"/>
      <c r="BC217" s="39"/>
      <c r="BD217" s="39">
        <f>T217*2.23694</f>
        <v>19.883911111111114</v>
      </c>
      <c r="BE217" s="39">
        <f>AO217-$BC$8</f>
        <v>0.10515882892301055</v>
      </c>
      <c r="BF217" s="39">
        <f>AQ217-$BC$8</f>
        <v>6.6946044645515679E-2</v>
      </c>
      <c r="BG217" s="52">
        <f t="shared" si="62"/>
        <v>6.0251440180964115E-2</v>
      </c>
      <c r="BH217" s="52">
        <f t="shared" si="63"/>
        <v>6.0251440180964115E-2</v>
      </c>
      <c r="BI217" s="52">
        <f t="shared" si="64"/>
        <v>216905.1846514708</v>
      </c>
      <c r="BJ217" s="52">
        <f t="shared" si="65"/>
        <v>216.90518465147079</v>
      </c>
      <c r="BK217">
        <f t="shared" si="66"/>
        <v>-8.3401919999999965</v>
      </c>
    </row>
    <row r="218" spans="2:63" x14ac:dyDescent="0.25">
      <c r="B218" s="29" t="s">
        <v>47</v>
      </c>
      <c r="C218" s="29">
        <v>210</v>
      </c>
      <c r="D218" s="29">
        <v>210</v>
      </c>
      <c r="E218" s="28">
        <v>35.200000000000003</v>
      </c>
      <c r="F218" s="15">
        <f t="shared" si="67"/>
        <v>0.76388888888888884</v>
      </c>
      <c r="G218" s="15">
        <f t="shared" si="68"/>
        <v>2.75</v>
      </c>
      <c r="R218">
        <f t="shared" si="56"/>
        <v>0</v>
      </c>
      <c r="S218">
        <f t="shared" si="57"/>
        <v>35.200000000000003</v>
      </c>
      <c r="T218">
        <f>$E218/3.6</f>
        <v>9.7777777777777786</v>
      </c>
      <c r="U218">
        <f>(0.5*960*(T218*T218))</f>
        <v>45890.37037037038</v>
      </c>
      <c r="V218">
        <f>$U218-$U219</f>
        <v>-6192.962962962949</v>
      </c>
      <c r="X218">
        <f>W218/1000</f>
        <v>0</v>
      </c>
      <c r="Y218">
        <f>$X$43+$X$87+$X$158+$X$178+$X$188</f>
        <v>210.61814814814812</v>
      </c>
      <c r="Z218">
        <f>(0.5*960*(F218*F218))</f>
        <v>280.09259259259255</v>
      </c>
      <c r="AA218">
        <f>W218*0.0000002777777777</f>
        <v>0</v>
      </c>
      <c r="AB218">
        <f>AA$43+AA$87+$AA$158+$AA$178+AA219</f>
        <v>5.0972530849925222E-2</v>
      </c>
      <c r="AD218">
        <f>(AC218*0.0000002777777777)*-1</f>
        <v>0</v>
      </c>
      <c r="AE218">
        <f>(($W$18*0.0000002777777777)*-1)+$AD$65+$AD$145+$AD$164+$AD$184+$AD$206</f>
        <v>9.1347119315986602E-2</v>
      </c>
      <c r="AG218">
        <f>(T218/1000)*(960*9.81*0.01+0.5*1.205*0.38*1.711274*(T218*T218)+960*4/3*3.14*AJ218)</f>
        <v>26.394679637783689</v>
      </c>
      <c r="AH218">
        <f>AH217+AG218</f>
        <v>227.99819740785043</v>
      </c>
      <c r="AJ218">
        <f>T219-T218</f>
        <v>0.63888888888888751</v>
      </c>
      <c r="AK218" s="53">
        <f t="shared" si="70"/>
        <v>9.7777777777777786</v>
      </c>
      <c r="AL218" s="39">
        <f>0.5*1116.99*(T218*T218)</f>
        <v>53394.880000000005</v>
      </c>
      <c r="AM218" s="39">
        <f t="shared" si="69"/>
        <v>-7205.7059374999881</v>
      </c>
      <c r="AN218" s="39">
        <f>SUM($AM$206:$AM$238)+$AN$205</f>
        <v>-382626.82062499999</v>
      </c>
      <c r="AO218" s="39">
        <f t="shared" si="59"/>
        <v>0.10628522792162903</v>
      </c>
      <c r="AP218" s="39">
        <f>SUM($AM$188:$AM$205)+$AP$187</f>
        <v>245060.79718749999</v>
      </c>
      <c r="AQ218" s="39">
        <f t="shared" si="60"/>
        <v>6.8072443644134159E-2</v>
      </c>
      <c r="AR218" s="39">
        <f t="shared" si="55"/>
        <v>-7.2057059374999879</v>
      </c>
      <c r="AS218" s="39"/>
      <c r="AT218" s="51">
        <f>T218*$AS$8*0.38*0.01</f>
        <v>386.32566544000008</v>
      </c>
      <c r="AU218" s="51">
        <f t="shared" si="71"/>
        <v>0.38632566544000008</v>
      </c>
      <c r="AV218" s="51">
        <f t="shared" si="61"/>
        <v>1.0731277069459234E-4</v>
      </c>
      <c r="AW218" s="39">
        <f>AB218*0.7</f>
        <v>3.5680771594947654E-2</v>
      </c>
      <c r="AX218" s="40"/>
      <c r="AY218" s="40">
        <f t="shared" si="58"/>
        <v>0</v>
      </c>
      <c r="AZ218" s="40"/>
      <c r="BA218" s="40"/>
      <c r="BB218" s="40"/>
      <c r="BC218" s="39"/>
      <c r="BD218" s="39">
        <f>T218*2.23694</f>
        <v>21.872302222222224</v>
      </c>
      <c r="BE218" s="39">
        <f>AO218-$BC$8</f>
        <v>0.10515882892301055</v>
      </c>
      <c r="BF218" s="39">
        <f>AQ218-$BC$8</f>
        <v>6.6946044645515679E-2</v>
      </c>
      <c r="BG218" s="52">
        <f t="shared" si="62"/>
        <v>6.0251440180964115E-2</v>
      </c>
      <c r="BH218" s="52">
        <f t="shared" si="63"/>
        <v>6.0251440180964115E-2</v>
      </c>
      <c r="BI218" s="52">
        <f t="shared" si="64"/>
        <v>216905.1846514708</v>
      </c>
      <c r="BJ218" s="52">
        <f t="shared" si="65"/>
        <v>216.90518465147079</v>
      </c>
      <c r="BK218">
        <f t="shared" si="66"/>
        <v>-6.485135343749989</v>
      </c>
    </row>
    <row r="219" spans="2:63" x14ac:dyDescent="0.25">
      <c r="B219" s="29" t="s">
        <v>47</v>
      </c>
      <c r="C219" s="29">
        <v>211</v>
      </c>
      <c r="D219" s="29">
        <v>211</v>
      </c>
      <c r="E219" s="28">
        <v>37.5</v>
      </c>
      <c r="F219" s="15">
        <f t="shared" si="67"/>
        <v>0.55555555555555558</v>
      </c>
      <c r="G219" s="15">
        <f t="shared" si="68"/>
        <v>2</v>
      </c>
      <c r="R219">
        <f t="shared" si="56"/>
        <v>0</v>
      </c>
      <c r="S219">
        <f t="shared" si="57"/>
        <v>37.5</v>
      </c>
      <c r="T219">
        <f>$E219/3.6</f>
        <v>10.416666666666666</v>
      </c>
      <c r="U219">
        <f>(0.5*960*(T219*T219))</f>
        <v>52083.333333333328</v>
      </c>
      <c r="V219">
        <f>$U219-$U220</f>
        <v>-4829.25925925927</v>
      </c>
      <c r="X219">
        <f>W219/1000</f>
        <v>0</v>
      </c>
      <c r="Y219">
        <f>$X$43+$X$87+$X$158+$X$178+$X$188</f>
        <v>210.61814814814812</v>
      </c>
      <c r="Z219">
        <f>(0.5*960*(F219*F219))</f>
        <v>148.14814814814815</v>
      </c>
      <c r="AA219">
        <f>W219*0.0000002777777777</f>
        <v>0</v>
      </c>
      <c r="AB219">
        <f>AA$43+AA$87+$AA$158+$AA$178+AA220</f>
        <v>5.0972530849925222E-2</v>
      </c>
      <c r="AD219">
        <f>(AC219*0.0000002777777777)*-1</f>
        <v>0</v>
      </c>
      <c r="AE219">
        <f>(($W$18*0.0000002777777777)*-1)+$AD$65+$AD$145+$AD$164+$AD$184+$AD$206</f>
        <v>9.1347119315986602E-2</v>
      </c>
      <c r="AG219">
        <f>(T219/1000)*(960*9.81*0.01+0.5*1.205*0.38*1.711274*(T219*T219)+960*4/3*3.14*AJ219)</f>
        <v>21.194210022311783</v>
      </c>
      <c r="AH219">
        <f>AH218+AG219</f>
        <v>249.19240743016221</v>
      </c>
      <c r="AJ219">
        <f>T220-T219</f>
        <v>0.47222222222222321</v>
      </c>
      <c r="AK219" s="53">
        <f t="shared" si="70"/>
        <v>10.416666666666666</v>
      </c>
      <c r="AL219" s="39">
        <f>0.5*1116.99*(T219*T219)</f>
        <v>60600.585937499993</v>
      </c>
      <c r="AM219" s="39">
        <f t="shared" si="69"/>
        <v>-5618.994062500009</v>
      </c>
      <c r="AN219" s="39">
        <f>SUM($AM$206:$AM$238)+$AN$205</f>
        <v>-382626.82062499999</v>
      </c>
      <c r="AO219" s="39">
        <f t="shared" si="59"/>
        <v>0.10628522792162903</v>
      </c>
      <c r="AP219" s="39">
        <f>SUM($AM$188:$AM$205)+$AP$187</f>
        <v>245060.79718749999</v>
      </c>
      <c r="AQ219" s="39">
        <f t="shared" si="60"/>
        <v>6.8072443644134159E-2</v>
      </c>
      <c r="AR219" s="39">
        <f t="shared" si="55"/>
        <v>-5.6189940625000094</v>
      </c>
      <c r="AS219" s="39"/>
      <c r="AT219" s="51">
        <f>T219*$AS$8*0.38*0.01</f>
        <v>411.56853562500004</v>
      </c>
      <c r="AU219" s="51">
        <f t="shared" si="71"/>
        <v>0.41156853562500006</v>
      </c>
      <c r="AV219" s="51">
        <f t="shared" si="61"/>
        <v>1.1432468468884125E-4</v>
      </c>
      <c r="AW219" s="39">
        <f>AB219*0.7</f>
        <v>3.5680771594947654E-2</v>
      </c>
      <c r="AX219" s="40"/>
      <c r="AY219" s="40">
        <f t="shared" si="58"/>
        <v>0</v>
      </c>
      <c r="AZ219" s="40"/>
      <c r="BA219" s="40"/>
      <c r="BB219" s="40"/>
      <c r="BC219" s="39"/>
      <c r="BD219" s="39">
        <f>T219*2.23694</f>
        <v>23.301458333333333</v>
      </c>
      <c r="BE219" s="39">
        <f>AO219-$BC$8</f>
        <v>0.10515882892301055</v>
      </c>
      <c r="BF219" s="39">
        <f>AQ219-$BC$8</f>
        <v>6.6946044645515679E-2</v>
      </c>
      <c r="BG219" s="52">
        <f t="shared" si="62"/>
        <v>6.0251440180964115E-2</v>
      </c>
      <c r="BH219" s="52">
        <f t="shared" si="63"/>
        <v>6.0251440180964115E-2</v>
      </c>
      <c r="BI219" s="52">
        <f t="shared" si="64"/>
        <v>216905.1846514708</v>
      </c>
      <c r="BJ219" s="52">
        <f t="shared" si="65"/>
        <v>216.90518465147079</v>
      </c>
      <c r="BK219">
        <f t="shared" si="66"/>
        <v>-5.0570946562500083</v>
      </c>
    </row>
    <row r="220" spans="2:63" x14ac:dyDescent="0.25">
      <c r="B220" s="29" t="s">
        <v>47</v>
      </c>
      <c r="C220" s="29">
        <v>212</v>
      </c>
      <c r="D220" s="29">
        <v>212</v>
      </c>
      <c r="E220" s="28">
        <v>39.200000000000003</v>
      </c>
      <c r="F220" s="15">
        <f t="shared" si="67"/>
        <v>0.41666666666666663</v>
      </c>
      <c r="G220" s="15">
        <f t="shared" si="68"/>
        <v>1.5</v>
      </c>
      <c r="R220">
        <f t="shared" si="56"/>
        <v>0</v>
      </c>
      <c r="S220">
        <f t="shared" si="57"/>
        <v>39.200000000000003</v>
      </c>
      <c r="T220">
        <f>$E220/3.6</f>
        <v>10.888888888888889</v>
      </c>
      <c r="U220">
        <f>(0.5*960*(T220*T220))</f>
        <v>56912.592592592599</v>
      </c>
      <c r="V220">
        <f>$U220-$U221</f>
        <v>-3837.4074074074015</v>
      </c>
      <c r="X220">
        <f>W220/1000</f>
        <v>0</v>
      </c>
      <c r="Y220">
        <f>$X$43+$X$87+$X$158+$X$178+$X$188</f>
        <v>210.61814814814812</v>
      </c>
      <c r="Z220">
        <f>(0.5*960*(F220*F220))</f>
        <v>83.333333333333314</v>
      </c>
      <c r="AA220">
        <f>W220*0.0000002777777777</f>
        <v>0</v>
      </c>
      <c r="AB220">
        <f>AA$43+AA$87+$AA$158+$AA$178+AA221</f>
        <v>5.0972530849925222E-2</v>
      </c>
      <c r="AD220">
        <f>(AC220*0.0000002777777777)*-1</f>
        <v>0</v>
      </c>
      <c r="AE220">
        <f>(($W$18*0.0000002777777777)*-1)+$AD$65+$AD$145+$AD$164+$AD$184+$AD$206</f>
        <v>9.1347119315986602E-2</v>
      </c>
      <c r="AG220">
        <f>(T220/1000)*(960*9.81*0.01+0.5*1.205*0.38*1.711274*(T220*T220)+960*4/3*3.14*AJ220)</f>
        <v>17.335200713870083</v>
      </c>
      <c r="AH220">
        <f>AH219+AG220</f>
        <v>266.52760814403229</v>
      </c>
      <c r="AJ220">
        <f>T221-T220</f>
        <v>0.36111111111111072</v>
      </c>
      <c r="AK220" s="53">
        <f t="shared" si="70"/>
        <v>10.888888888888889</v>
      </c>
      <c r="AL220" s="39">
        <f>0.5*1116.99*(T220*T220)</f>
        <v>66219.58</v>
      </c>
      <c r="AM220" s="39">
        <f t="shared" si="69"/>
        <v>-4464.9434374999983</v>
      </c>
      <c r="AN220" s="39">
        <f>SUM($AM$206:$AM$238)+$AN$205</f>
        <v>-382626.82062499999</v>
      </c>
      <c r="AO220" s="39">
        <f t="shared" si="59"/>
        <v>0.10628522792162903</v>
      </c>
      <c r="AP220" s="39">
        <f>SUM($AM$188:$AM$205)+$AP$187</f>
        <v>245060.79718749999</v>
      </c>
      <c r="AQ220" s="39">
        <f t="shared" si="60"/>
        <v>6.8072443644134159E-2</v>
      </c>
      <c r="AR220" s="39">
        <f t="shared" si="55"/>
        <v>-4.4649434374999979</v>
      </c>
      <c r="AS220" s="39"/>
      <c r="AT220" s="51">
        <f>T220*$AS$8*0.38*0.01</f>
        <v>430.22630924000003</v>
      </c>
      <c r="AU220" s="51">
        <f t="shared" si="71"/>
        <v>0.43022630924000005</v>
      </c>
      <c r="AV220" s="51">
        <f t="shared" si="61"/>
        <v>1.1950740372806872E-4</v>
      </c>
      <c r="AW220" s="39">
        <f>AB220*0.7</f>
        <v>3.5680771594947654E-2</v>
      </c>
      <c r="AX220" s="40"/>
      <c r="AY220" s="40">
        <f t="shared" si="58"/>
        <v>0</v>
      </c>
      <c r="AZ220" s="40"/>
      <c r="BA220" s="40"/>
      <c r="BB220" s="40"/>
      <c r="BC220" s="39"/>
      <c r="BD220" s="39">
        <f>T220*2.23694</f>
        <v>24.357791111111112</v>
      </c>
      <c r="BE220" s="39">
        <f>AO220-$BC$8</f>
        <v>0.10515882892301055</v>
      </c>
      <c r="BF220" s="39">
        <f>AQ220-$BC$8</f>
        <v>6.6946044645515679E-2</v>
      </c>
      <c r="BG220" s="52">
        <f t="shared" si="62"/>
        <v>6.0251440180964115E-2</v>
      </c>
      <c r="BH220" s="52">
        <f t="shared" si="63"/>
        <v>6.0251440180964115E-2</v>
      </c>
      <c r="BI220" s="52">
        <f t="shared" si="64"/>
        <v>216905.1846514708</v>
      </c>
      <c r="BJ220" s="52">
        <f t="shared" si="65"/>
        <v>216.90518465147079</v>
      </c>
      <c r="BK220">
        <f t="shared" si="66"/>
        <v>-4.0184490937499984</v>
      </c>
    </row>
    <row r="221" spans="2:63" x14ac:dyDescent="0.25">
      <c r="B221" s="29" t="s">
        <v>47</v>
      </c>
      <c r="C221" s="29">
        <v>213</v>
      </c>
      <c r="D221" s="29">
        <v>213</v>
      </c>
      <c r="E221" s="28">
        <v>40.5</v>
      </c>
      <c r="F221" s="15">
        <f t="shared" si="67"/>
        <v>0.33333333333333315</v>
      </c>
      <c r="G221" s="15">
        <f t="shared" si="68"/>
        <v>1.1999999999999993</v>
      </c>
      <c r="R221">
        <f t="shared" si="56"/>
        <v>0</v>
      </c>
      <c r="S221">
        <f t="shared" si="57"/>
        <v>40.5</v>
      </c>
      <c r="T221">
        <f>$E221/3.6</f>
        <v>11.25</v>
      </c>
      <c r="U221">
        <f>(0.5*960*(T221*T221))</f>
        <v>60750</v>
      </c>
      <c r="V221">
        <f>$U221-$U222</f>
        <v>-3344.8148148148102</v>
      </c>
      <c r="X221">
        <f>W221/1000</f>
        <v>0</v>
      </c>
      <c r="Y221">
        <f>$X$43+$X$87+$X$158+$X$178+$X$188</f>
        <v>210.61814814814812</v>
      </c>
      <c r="Z221">
        <f>(0.5*960*(F221*F221))</f>
        <v>53.333333333333279</v>
      </c>
      <c r="AA221">
        <f>W221*0.0000002777777777</f>
        <v>0</v>
      </c>
      <c r="AB221">
        <f>AA$43+AA$87+$AA$158+$AA$178+AA222</f>
        <v>5.0972530849925222E-2</v>
      </c>
      <c r="AD221">
        <f>(AC221*0.0000002777777777)*-1</f>
        <v>0</v>
      </c>
      <c r="AE221">
        <f>(($W$18*0.0000002777777777)*-1)+$AD$65+$AD$145+$AD$164+$AD$184+$AD$206</f>
        <v>9.1347119315986602E-2</v>
      </c>
      <c r="AG221">
        <f>(T221/1000)*(960*9.81*0.01+0.5*1.205*0.38*1.711274*(T221*T221)+960*4/3*3.14*AJ221)</f>
        <v>15.43333042362636</v>
      </c>
      <c r="AH221">
        <f>AH220+AG221</f>
        <v>281.96093856765867</v>
      </c>
      <c r="AJ221">
        <f>T222-T221</f>
        <v>0.30555555555555536</v>
      </c>
      <c r="AK221" s="53">
        <f t="shared" si="70"/>
        <v>11.25</v>
      </c>
      <c r="AL221" s="39">
        <f>0.5*1116.99*(T221*T221)</f>
        <v>70684.5234375</v>
      </c>
      <c r="AM221" s="39">
        <f t="shared" si="69"/>
        <v>-3891.7965624999924</v>
      </c>
      <c r="AN221" s="39">
        <f>SUM($AM$206:$AM$238)+$AN$205</f>
        <v>-382626.82062499999</v>
      </c>
      <c r="AO221" s="39">
        <f t="shared" si="59"/>
        <v>0.10628522792162903</v>
      </c>
      <c r="AP221" s="39">
        <f>SUM($AM$188:$AM$205)+$AP$187</f>
        <v>245060.79718749999</v>
      </c>
      <c r="AQ221" s="39">
        <f t="shared" si="60"/>
        <v>6.8072443644134159E-2</v>
      </c>
      <c r="AR221" s="39">
        <f t="shared" si="55"/>
        <v>-3.8917965624999926</v>
      </c>
      <c r="AS221" s="39"/>
      <c r="AT221" s="51">
        <f>T221*$AS$8*0.38*0.01</f>
        <v>444.49401847500013</v>
      </c>
      <c r="AU221" s="51">
        <f t="shared" si="71"/>
        <v>0.44449401847500014</v>
      </c>
      <c r="AV221" s="51">
        <f t="shared" si="61"/>
        <v>1.2347065946394857E-4</v>
      </c>
      <c r="AW221" s="39">
        <f>AB221*0.7</f>
        <v>3.5680771594947654E-2</v>
      </c>
      <c r="AX221" s="40"/>
      <c r="AY221" s="40">
        <f t="shared" si="58"/>
        <v>0</v>
      </c>
      <c r="AZ221" s="40"/>
      <c r="BA221" s="40"/>
      <c r="BB221" s="40"/>
      <c r="BC221" s="39"/>
      <c r="BD221" s="39">
        <f>T221*2.23694</f>
        <v>25.165575</v>
      </c>
      <c r="BE221" s="39">
        <f>AO221-$BC$8</f>
        <v>0.10515882892301055</v>
      </c>
      <c r="BF221" s="39">
        <f>AQ221-$BC$8</f>
        <v>6.6946044645515679E-2</v>
      </c>
      <c r="BG221" s="52">
        <f t="shared" si="62"/>
        <v>6.0251440180964115E-2</v>
      </c>
      <c r="BH221" s="52">
        <f t="shared" si="63"/>
        <v>6.0251440180964115E-2</v>
      </c>
      <c r="BI221" s="52">
        <f t="shared" si="64"/>
        <v>216905.1846514708</v>
      </c>
      <c r="BJ221" s="52">
        <f t="shared" si="65"/>
        <v>216.90518465147079</v>
      </c>
      <c r="BK221">
        <f t="shared" si="66"/>
        <v>-3.5026169062499934</v>
      </c>
    </row>
    <row r="222" spans="2:63" x14ac:dyDescent="0.25">
      <c r="B222" s="29" t="s">
        <v>47</v>
      </c>
      <c r="C222" s="29">
        <v>214</v>
      </c>
      <c r="D222" s="29">
        <v>214</v>
      </c>
      <c r="E222" s="28">
        <v>41.6</v>
      </c>
      <c r="F222" s="15">
        <f t="shared" si="67"/>
        <v>0.36111111111111133</v>
      </c>
      <c r="G222" s="15">
        <f t="shared" si="68"/>
        <v>1.3000000000000007</v>
      </c>
      <c r="R222">
        <f t="shared" si="56"/>
        <v>0</v>
      </c>
      <c r="S222">
        <f t="shared" si="57"/>
        <v>41.6</v>
      </c>
      <c r="T222">
        <f>$E222/3.6</f>
        <v>11.555555555555555</v>
      </c>
      <c r="U222">
        <f>(0.5*960*(T222*T222))</f>
        <v>64094.81481481481</v>
      </c>
      <c r="V222">
        <f>$U222-$U223</f>
        <v>-4705.5555555555693</v>
      </c>
      <c r="X222">
        <f>W222/1000</f>
        <v>0</v>
      </c>
      <c r="Y222">
        <f>$X$43+$X$87+$X$158+$X$178+$X$188</f>
        <v>210.61814814814812</v>
      </c>
      <c r="Z222">
        <f>(0.5*960*(F222*F222))</f>
        <v>62.592592592592673</v>
      </c>
      <c r="AA222">
        <f>W222*0.0000002777777777</f>
        <v>0</v>
      </c>
      <c r="AB222">
        <f>AA$43+AA$87+$AA$158+$AA$178+AA223</f>
        <v>5.0972530849925222E-2</v>
      </c>
      <c r="AD222">
        <f>(AC222*0.0000002777777777)*-1</f>
        <v>0</v>
      </c>
      <c r="AE222">
        <f>(($W$18*0.0000002777777777)*-1)+$AD$65+$AD$145+$AD$164+$AD$184+$AD$206</f>
        <v>9.1347119315986602E-2</v>
      </c>
      <c r="AG222">
        <f>(T222/1000)*(960*9.81*0.01+0.5*1.205*0.38*1.711274*(T222*T222)+960*4/3*3.14*AJ222)</f>
        <v>21.044510349529144</v>
      </c>
      <c r="AH222">
        <f>AH221+AG222</f>
        <v>303.00544891718783</v>
      </c>
      <c r="AJ222">
        <f>T223-T222</f>
        <v>0.41666666666666785</v>
      </c>
      <c r="AK222" s="53">
        <f t="shared" si="70"/>
        <v>11.555555555555555</v>
      </c>
      <c r="AL222" s="39">
        <f>0.5*1116.99*(T222*T222)</f>
        <v>74576.319999999992</v>
      </c>
      <c r="AM222" s="39">
        <f t="shared" si="69"/>
        <v>-5475.0609375000204</v>
      </c>
      <c r="AN222" s="39">
        <f>SUM($AM$206:$AM$238)+$AN$205</f>
        <v>-382626.82062499999</v>
      </c>
      <c r="AO222" s="39">
        <f t="shared" si="59"/>
        <v>0.10628522792162903</v>
      </c>
      <c r="AP222" s="39">
        <f>SUM($AM$188:$AM$205)+$AP$187</f>
        <v>245060.79718749999</v>
      </c>
      <c r="AQ222" s="39">
        <f t="shared" si="60"/>
        <v>6.8072443644134159E-2</v>
      </c>
      <c r="AR222" s="39">
        <f t="shared" si="55"/>
        <v>-5.4750609375000208</v>
      </c>
      <c r="AS222" s="39"/>
      <c r="AT222" s="51">
        <f>T222*$AS$8*0.38*0.01</f>
        <v>456.56669552000005</v>
      </c>
      <c r="AU222" s="51">
        <f t="shared" si="71"/>
        <v>0.45656669552000007</v>
      </c>
      <c r="AV222" s="51">
        <f t="shared" si="61"/>
        <v>1.2682418354815456E-4</v>
      </c>
      <c r="AW222" s="39">
        <f>AB222*0.7</f>
        <v>3.5680771594947654E-2</v>
      </c>
      <c r="AX222" s="40"/>
      <c r="AY222" s="40">
        <f t="shared" si="58"/>
        <v>0</v>
      </c>
      <c r="AZ222" s="40"/>
      <c r="BA222" s="40"/>
      <c r="BB222" s="40"/>
      <c r="BC222" s="39"/>
      <c r="BD222" s="39">
        <f>T222*2.23694</f>
        <v>25.849084444444447</v>
      </c>
      <c r="BE222" s="39">
        <f>AO222-$BC$8</f>
        <v>0.10515882892301055</v>
      </c>
      <c r="BF222" s="39">
        <f>AQ222-$BC$8</f>
        <v>6.6946044645515679E-2</v>
      </c>
      <c r="BG222" s="52">
        <f t="shared" si="62"/>
        <v>6.0251440180964115E-2</v>
      </c>
      <c r="BH222" s="52">
        <f t="shared" si="63"/>
        <v>6.0251440180964115E-2</v>
      </c>
      <c r="BI222" s="52">
        <f t="shared" si="64"/>
        <v>216905.1846514708</v>
      </c>
      <c r="BJ222" s="52">
        <f t="shared" si="65"/>
        <v>216.90518465147079</v>
      </c>
      <c r="BK222">
        <f t="shared" si="66"/>
        <v>-4.9275548437500181</v>
      </c>
    </row>
    <row r="223" spans="2:63" x14ac:dyDescent="0.25">
      <c r="B223" s="29" t="s">
        <v>47</v>
      </c>
      <c r="C223" s="29">
        <v>215</v>
      </c>
      <c r="D223" s="29">
        <v>215</v>
      </c>
      <c r="E223" s="28">
        <v>43.1</v>
      </c>
      <c r="F223" s="15">
        <f t="shared" si="67"/>
        <v>0.47222222222222199</v>
      </c>
      <c r="G223" s="15">
        <f t="shared" si="68"/>
        <v>1.6999999999999993</v>
      </c>
      <c r="R223">
        <f t="shared" si="56"/>
        <v>0</v>
      </c>
      <c r="S223">
        <f t="shared" si="57"/>
        <v>43.1</v>
      </c>
      <c r="T223">
        <f>$E223/3.6</f>
        <v>11.972222222222223</v>
      </c>
      <c r="U223">
        <f>(0.5*960*(T223*T223))</f>
        <v>68800.37037037038</v>
      </c>
      <c r="V223">
        <f>$U223-$U224</f>
        <v>-6199.6296296296205</v>
      </c>
      <c r="X223">
        <f>W223/1000</f>
        <v>0</v>
      </c>
      <c r="Y223">
        <f>$X$43+$X$87+$X$158+$X$178+$X$188</f>
        <v>210.61814814814812</v>
      </c>
      <c r="Z223">
        <f>(0.5*960*(F223*F223))</f>
        <v>107.03703703703692</v>
      </c>
      <c r="AA223">
        <f>W223*0.0000002777777777</f>
        <v>0</v>
      </c>
      <c r="AB223">
        <f>AA$43+AA$87+$AA$158+$AA$178+AA224</f>
        <v>5.0972530849925222E-2</v>
      </c>
      <c r="AD223">
        <f>(AC223*0.0000002777777777)*-1</f>
        <v>0</v>
      </c>
      <c r="AE223">
        <f>(($W$18*0.0000002777777777)*-1)+$AD$65+$AD$145+$AD$164+$AD$184+$AD$206</f>
        <v>9.1347119315986602E-2</v>
      </c>
      <c r="AG223">
        <f>(T223/1000)*(960*9.81*0.01+0.5*1.205*0.38*1.711274*(T223*T223)+960*4/3*3.14*AJ223)</f>
        <v>27.195839000199694</v>
      </c>
      <c r="AH223">
        <f>AH222+AG223</f>
        <v>330.2012879173875</v>
      </c>
      <c r="AJ223">
        <f>T224-T223</f>
        <v>0.52777777777777679</v>
      </c>
      <c r="AK223" s="53">
        <f t="shared" si="70"/>
        <v>11.972222222222223</v>
      </c>
      <c r="AL223" s="39">
        <f>0.5*1116.99*(T223*T223)</f>
        <v>80051.380937500013</v>
      </c>
      <c r="AM223" s="39">
        <f t="shared" si="69"/>
        <v>-7213.4628124999872</v>
      </c>
      <c r="AN223" s="39">
        <f>SUM($AM$206:$AM$238)+$AN$205</f>
        <v>-382626.82062499999</v>
      </c>
      <c r="AO223" s="39">
        <f t="shared" si="59"/>
        <v>0.10628522792162903</v>
      </c>
      <c r="AP223" s="39">
        <f>SUM($AM$188:$AM$205)+$AP$187</f>
        <v>245060.79718749999</v>
      </c>
      <c r="AQ223" s="39">
        <f t="shared" si="60"/>
        <v>6.8072443644134159E-2</v>
      </c>
      <c r="AR223" s="39">
        <f t="shared" si="55"/>
        <v>-7.2134628124999871</v>
      </c>
      <c r="AS223" s="39"/>
      <c r="AT223" s="51">
        <f>T223*$AS$8*0.38*0.01</f>
        <v>473.02943694500016</v>
      </c>
      <c r="AU223" s="51">
        <f t="shared" si="71"/>
        <v>0.47302943694500016</v>
      </c>
      <c r="AV223" s="51">
        <f t="shared" si="61"/>
        <v>1.3139717093570824E-4</v>
      </c>
      <c r="AW223" s="39">
        <f>AB223*0.7</f>
        <v>3.5680771594947654E-2</v>
      </c>
      <c r="AX223" s="40"/>
      <c r="AY223" s="40">
        <f t="shared" si="58"/>
        <v>0</v>
      </c>
      <c r="AZ223" s="40"/>
      <c r="BA223" s="40"/>
      <c r="BB223" s="40"/>
      <c r="BC223" s="39"/>
      <c r="BD223" s="39">
        <f>T223*2.23694</f>
        <v>26.781142777777781</v>
      </c>
      <c r="BE223" s="39">
        <f>AO223-$BC$8</f>
        <v>0.10515882892301055</v>
      </c>
      <c r="BF223" s="39">
        <f>AQ223-$BC$8</f>
        <v>6.6946044645515679E-2</v>
      </c>
      <c r="BG223" s="52">
        <f t="shared" si="62"/>
        <v>6.0251440180964115E-2</v>
      </c>
      <c r="BH223" s="52">
        <f t="shared" si="63"/>
        <v>6.0251440180964115E-2</v>
      </c>
      <c r="BI223" s="52">
        <f t="shared" si="64"/>
        <v>216905.1846514708</v>
      </c>
      <c r="BJ223" s="52">
        <f t="shared" si="65"/>
        <v>216.90518465147079</v>
      </c>
      <c r="BK223">
        <f t="shared" si="66"/>
        <v>-6.4921165312499891</v>
      </c>
    </row>
    <row r="224" spans="2:63" x14ac:dyDescent="0.25">
      <c r="B224" s="29" t="s">
        <v>47</v>
      </c>
      <c r="C224" s="29">
        <v>216</v>
      </c>
      <c r="D224" s="29">
        <v>216</v>
      </c>
      <c r="E224" s="28">
        <v>45</v>
      </c>
      <c r="F224" s="15">
        <f t="shared" si="67"/>
        <v>0.55555555555555558</v>
      </c>
      <c r="G224" s="15">
        <f t="shared" si="68"/>
        <v>2</v>
      </c>
      <c r="R224">
        <f t="shared" si="56"/>
        <v>0</v>
      </c>
      <c r="S224">
        <f t="shared" si="57"/>
        <v>45</v>
      </c>
      <c r="T224">
        <f>$E224/3.6</f>
        <v>12.5</v>
      </c>
      <c r="U224">
        <f>(0.5*960*(T224*T224))</f>
        <v>75000</v>
      </c>
      <c r="V224">
        <f>$U224-$U225</f>
        <v>-7163.3333333333285</v>
      </c>
      <c r="X224">
        <f>W224/1000</f>
        <v>0</v>
      </c>
      <c r="Y224">
        <f>$X$43+$X$87+$X$158+$X$178+$X$188</f>
        <v>210.61814814814812</v>
      </c>
      <c r="Z224">
        <f>(0.5*960*(F224*F224))</f>
        <v>148.14814814814815</v>
      </c>
      <c r="AA224">
        <f>W224*0.0000002777777777</f>
        <v>0</v>
      </c>
      <c r="AB224">
        <f>AA$43+AA$87+$AA$158+$AA$178+AA225</f>
        <v>5.0972530849925222E-2</v>
      </c>
      <c r="AD224">
        <f>(AC224*0.0000002777777777)*-1</f>
        <v>0</v>
      </c>
      <c r="AE224">
        <f>(($W$18*0.0000002777777777)*-1)+$AD$65+$AD$145+$AD$164+$AD$184+$AD$206</f>
        <v>9.1347119315986602E-2</v>
      </c>
      <c r="AG224">
        <f>(T224/1000)*(960*9.81*0.01+0.5*1.205*0.38*1.711274*(T224*T224)+960*4/3*3.14*AJ224)</f>
        <v>31.249093585221388</v>
      </c>
      <c r="AH224">
        <f>AH223+AG224</f>
        <v>361.45038150260888</v>
      </c>
      <c r="AJ224">
        <f>T225-T224</f>
        <v>0.58333333333333393</v>
      </c>
      <c r="AK224" s="53">
        <f t="shared" si="70"/>
        <v>12.5</v>
      </c>
      <c r="AL224" s="39">
        <f>0.5*1116.99*(T224*T224)</f>
        <v>87264.84375</v>
      </c>
      <c r="AM224" s="39">
        <f t="shared" si="69"/>
        <v>-8334.7621875000041</v>
      </c>
      <c r="AN224" s="39">
        <f>SUM($AM$206:$AM$238)+$AN$205</f>
        <v>-382626.82062499999</v>
      </c>
      <c r="AO224" s="39">
        <f t="shared" si="59"/>
        <v>0.10628522792162903</v>
      </c>
      <c r="AP224" s="39">
        <f>SUM($AM$188:$AM$205)+$AP$187</f>
        <v>245060.79718749999</v>
      </c>
      <c r="AQ224" s="39">
        <f t="shared" si="60"/>
        <v>6.8072443644134159E-2</v>
      </c>
      <c r="AR224" s="39">
        <f t="shared" si="55"/>
        <v>-8.3347621875000044</v>
      </c>
      <c r="AS224" s="39"/>
      <c r="AT224" s="51">
        <f>T224*$AS$8*0.38*0.01</f>
        <v>493.8822427500001</v>
      </c>
      <c r="AU224" s="51">
        <f t="shared" si="71"/>
        <v>0.49388224275000009</v>
      </c>
      <c r="AV224" s="51">
        <f t="shared" si="61"/>
        <v>1.3718962162660953E-4</v>
      </c>
      <c r="AW224" s="39">
        <f>AB224*0.7</f>
        <v>3.5680771594947654E-2</v>
      </c>
      <c r="AX224" s="40"/>
      <c r="AY224" s="40">
        <f t="shared" si="58"/>
        <v>0</v>
      </c>
      <c r="AZ224" s="40"/>
      <c r="BA224" s="40"/>
      <c r="BB224" s="40"/>
      <c r="BC224" s="39"/>
      <c r="BD224" s="39">
        <f>T224*2.23694</f>
        <v>27.961750000000002</v>
      </c>
      <c r="BE224" s="39">
        <f>AO224-$BC$8</f>
        <v>0.10515882892301055</v>
      </c>
      <c r="BF224" s="39">
        <f>AQ224-$BC$8</f>
        <v>6.6946044645515679E-2</v>
      </c>
      <c r="BG224" s="52">
        <f t="shared" si="62"/>
        <v>6.0251440180964115E-2</v>
      </c>
      <c r="BH224" s="52">
        <f t="shared" si="63"/>
        <v>6.0251440180964115E-2</v>
      </c>
      <c r="BI224" s="52">
        <f t="shared" si="64"/>
        <v>216905.1846514708</v>
      </c>
      <c r="BJ224" s="52">
        <f t="shared" si="65"/>
        <v>216.90518465147079</v>
      </c>
      <c r="BK224">
        <f t="shared" si="66"/>
        <v>-7.501285968750004</v>
      </c>
    </row>
    <row r="225" spans="2:63" x14ac:dyDescent="0.25">
      <c r="B225" s="29" t="s">
        <v>47</v>
      </c>
      <c r="C225" s="29">
        <v>217</v>
      </c>
      <c r="D225" s="29">
        <v>217</v>
      </c>
      <c r="E225" s="28">
        <v>47.1</v>
      </c>
      <c r="F225" s="15">
        <f t="shared" si="67"/>
        <v>0.55555555555555558</v>
      </c>
      <c r="G225" s="15">
        <f t="shared" si="68"/>
        <v>2</v>
      </c>
      <c r="R225">
        <f t="shared" si="56"/>
        <v>0</v>
      </c>
      <c r="S225">
        <f t="shared" si="57"/>
        <v>47.1</v>
      </c>
      <c r="T225">
        <f>$E225/3.6</f>
        <v>13.083333333333334</v>
      </c>
      <c r="U225">
        <f>(0.5*960*(T225*T225))</f>
        <v>82163.333333333328</v>
      </c>
      <c r="V225">
        <f>$U225-$U226</f>
        <v>-6762.592592592584</v>
      </c>
      <c r="X225">
        <f>W225/1000</f>
        <v>0</v>
      </c>
      <c r="Y225">
        <f>$X$43+$X$87+$X$158+$X$178+$X$188</f>
        <v>210.61814814814812</v>
      </c>
      <c r="Z225">
        <f>(0.5*960*(F225*F225))</f>
        <v>148.14814814814815</v>
      </c>
      <c r="AA225">
        <f>W225*0.0000002777777777</f>
        <v>0</v>
      </c>
      <c r="AB225">
        <f>AA$43+AA$87+$AA$158+$AA$178+AA226</f>
        <v>5.0972530849925222E-2</v>
      </c>
      <c r="AD225">
        <f>(AC225*0.0000002777777777)*-1</f>
        <v>0</v>
      </c>
      <c r="AE225">
        <f>(($W$18*0.0000002777777777)*-1)+$AD$65+$AD$145+$AD$164+$AD$184+$AD$206</f>
        <v>9.1347119315986602E-2</v>
      </c>
      <c r="AG225">
        <f>(T225/1000)*(960*9.81*0.01+0.5*1.205*0.38*1.711274*(T225*T225)+960*4/3*3.14*AJ225)</f>
        <v>29.862520087563315</v>
      </c>
      <c r="AH225">
        <f>AH224+AG225</f>
        <v>391.3129015901722</v>
      </c>
      <c r="AJ225">
        <f>T226-T225</f>
        <v>0.52777777777777679</v>
      </c>
      <c r="AK225" s="53">
        <f t="shared" si="70"/>
        <v>13.083333333333334</v>
      </c>
      <c r="AL225" s="39">
        <f>0.5*1116.99*(T225*T225)</f>
        <v>95599.605937500004</v>
      </c>
      <c r="AM225" s="39">
        <f t="shared" si="69"/>
        <v>-7868.4878124999814</v>
      </c>
      <c r="AN225" s="39">
        <f>SUM($AM$206:$AM$238)+$AN$205</f>
        <v>-382626.82062499999</v>
      </c>
      <c r="AO225" s="39">
        <f t="shared" si="59"/>
        <v>0.10628522792162903</v>
      </c>
      <c r="AP225" s="39">
        <f>SUM($AM$188:$AM$205)+$AP$187</f>
        <v>245060.79718749999</v>
      </c>
      <c r="AQ225" s="39">
        <f t="shared" si="60"/>
        <v>6.8072443644134159E-2</v>
      </c>
      <c r="AR225" s="39">
        <f t="shared" si="55"/>
        <v>-7.8684878124999811</v>
      </c>
      <c r="AS225" s="39"/>
      <c r="AT225" s="51">
        <f>T225*$AS$8*0.38*0.01</f>
        <v>516.93008074500005</v>
      </c>
      <c r="AU225" s="51">
        <f t="shared" si="71"/>
        <v>0.51693008074500002</v>
      </c>
      <c r="AV225" s="51">
        <f t="shared" si="61"/>
        <v>1.4359180396918462E-4</v>
      </c>
      <c r="AW225" s="39">
        <f>AB225*0.7</f>
        <v>3.5680771594947654E-2</v>
      </c>
      <c r="AX225" s="40"/>
      <c r="AY225" s="40">
        <f t="shared" si="58"/>
        <v>0</v>
      </c>
      <c r="AZ225" s="40"/>
      <c r="BA225" s="40"/>
      <c r="BB225" s="40"/>
      <c r="BC225" s="39"/>
      <c r="BD225" s="39">
        <f>T225*2.23694</f>
        <v>29.266631666666669</v>
      </c>
      <c r="BE225" s="39">
        <f>AO225-$BC$8</f>
        <v>0.10515882892301055</v>
      </c>
      <c r="BF225" s="39">
        <f>AQ225-$BC$8</f>
        <v>6.6946044645515679E-2</v>
      </c>
      <c r="BG225" s="52">
        <f t="shared" si="62"/>
        <v>6.0251440180964115E-2</v>
      </c>
      <c r="BH225" s="52">
        <f t="shared" si="63"/>
        <v>6.0251440180964115E-2</v>
      </c>
      <c r="BI225" s="52">
        <f t="shared" si="64"/>
        <v>216905.1846514708</v>
      </c>
      <c r="BJ225" s="52">
        <f t="shared" si="65"/>
        <v>216.90518465147079</v>
      </c>
      <c r="BK225">
        <f t="shared" si="66"/>
        <v>-7.0816390312499831</v>
      </c>
    </row>
    <row r="226" spans="2:63" x14ac:dyDescent="0.25">
      <c r="B226" s="29" t="s">
        <v>47</v>
      </c>
      <c r="C226" s="29">
        <v>218</v>
      </c>
      <c r="D226" s="29">
        <v>218</v>
      </c>
      <c r="E226" s="28">
        <v>49</v>
      </c>
      <c r="F226" s="15">
        <f t="shared" si="67"/>
        <v>0.4861111111111111</v>
      </c>
      <c r="G226" s="15">
        <f t="shared" si="68"/>
        <v>1.75</v>
      </c>
      <c r="R226">
        <f t="shared" si="56"/>
        <v>0</v>
      </c>
      <c r="S226">
        <f t="shared" si="57"/>
        <v>49</v>
      </c>
      <c r="T226">
        <f>$E226/3.6</f>
        <v>13.611111111111111</v>
      </c>
      <c r="U226">
        <f>(0.5*960*(T226*T226))</f>
        <v>88925.925925925912</v>
      </c>
      <c r="V226">
        <f>$U226-$U227</f>
        <v>-5902.2222222222335</v>
      </c>
      <c r="X226">
        <f>W226/1000</f>
        <v>0</v>
      </c>
      <c r="Y226">
        <f>$X$43+$X$87+$X$158+$X$178+$X$188</f>
        <v>210.61814814814812</v>
      </c>
      <c r="Z226">
        <f>(0.5*960*(F226*F226))</f>
        <v>113.42592592592592</v>
      </c>
      <c r="AA226">
        <f>W226*0.0000002777777777</f>
        <v>0</v>
      </c>
      <c r="AB226">
        <f>AA$43+AA$87+$AA$158+$AA$178+AA227</f>
        <v>5.0972530849925222E-2</v>
      </c>
      <c r="AD226">
        <f>(AC226*0.0000002777777777)*-1</f>
        <v>0</v>
      </c>
      <c r="AE226">
        <f>(($W$18*0.0000002777777777)*-1)+$AD$65+$AD$145+$AD$164+$AD$184+$AD$206</f>
        <v>9.1347119315986602E-2</v>
      </c>
      <c r="AG226">
        <f>(T226/1000)*(960*9.81*0.01+0.5*1.205*0.38*1.711274*(T226*T226)+960*4/3*3.14*AJ226)</f>
        <v>26.583482597981252</v>
      </c>
      <c r="AH226">
        <f>AH225+AG226</f>
        <v>417.89638418815343</v>
      </c>
      <c r="AJ226">
        <f>T227-T226</f>
        <v>0.44444444444444464</v>
      </c>
      <c r="AK226" s="53">
        <f t="shared" si="70"/>
        <v>13.611111111111111</v>
      </c>
      <c r="AL226" s="39">
        <f>0.5*1116.99*(T226*T226)</f>
        <v>103468.09374999999</v>
      </c>
      <c r="AM226" s="39">
        <f t="shared" si="69"/>
        <v>-6867.4200000000128</v>
      </c>
      <c r="AN226" s="39">
        <f>SUM($AM$206:$AM$238)+$AN$205</f>
        <v>-382626.82062499999</v>
      </c>
      <c r="AO226" s="39">
        <f t="shared" si="59"/>
        <v>0.10628522792162903</v>
      </c>
      <c r="AP226" s="39">
        <f>SUM($AM$188:$AM$205)+$AP$187</f>
        <v>245060.79718749999</v>
      </c>
      <c r="AQ226" s="39">
        <f t="shared" si="60"/>
        <v>6.8072443644134159E-2</v>
      </c>
      <c r="AR226" s="39">
        <f t="shared" si="55"/>
        <v>-6.8674200000000125</v>
      </c>
      <c r="AS226" s="39"/>
      <c r="AT226" s="51">
        <f>T226*$AS$8*0.38*0.01</f>
        <v>537.78288655000006</v>
      </c>
      <c r="AU226" s="51">
        <f t="shared" si="71"/>
        <v>0.53778288655000006</v>
      </c>
      <c r="AV226" s="51">
        <f t="shared" si="61"/>
        <v>1.493842546600859E-4</v>
      </c>
      <c r="AW226" s="39">
        <f>AB226*0.7</f>
        <v>3.5680771594947654E-2</v>
      </c>
      <c r="AX226" s="40"/>
      <c r="AY226" s="40">
        <f t="shared" si="58"/>
        <v>0</v>
      </c>
      <c r="AZ226" s="40"/>
      <c r="BA226" s="40"/>
      <c r="BB226" s="40"/>
      <c r="BC226" s="39"/>
      <c r="BD226" s="39">
        <f>T226*2.23694</f>
        <v>30.44723888888889</v>
      </c>
      <c r="BE226" s="39">
        <f>AO226-$BC$8</f>
        <v>0.10515882892301055</v>
      </c>
      <c r="BF226" s="39">
        <f>AQ226-$BC$8</f>
        <v>6.6946044645515679E-2</v>
      </c>
      <c r="BG226" s="52">
        <f t="shared" si="62"/>
        <v>6.0251440180964115E-2</v>
      </c>
      <c r="BH226" s="52">
        <f t="shared" si="63"/>
        <v>6.0251440180964115E-2</v>
      </c>
      <c r="BI226" s="52">
        <f t="shared" si="64"/>
        <v>216905.1846514708</v>
      </c>
      <c r="BJ226" s="52">
        <f t="shared" si="65"/>
        <v>216.90518465147079</v>
      </c>
      <c r="BK226">
        <f t="shared" si="66"/>
        <v>-6.1806780000000119</v>
      </c>
    </row>
    <row r="227" spans="2:63" x14ac:dyDescent="0.25">
      <c r="B227" s="29" t="s">
        <v>47</v>
      </c>
      <c r="C227" s="29">
        <v>219</v>
      </c>
      <c r="D227" s="29">
        <v>219</v>
      </c>
      <c r="E227" s="28">
        <v>50.6</v>
      </c>
      <c r="F227" s="15">
        <f t="shared" si="67"/>
        <v>0.38888888888888851</v>
      </c>
      <c r="G227" s="15">
        <f t="shared" si="68"/>
        <v>1.3999999999999986</v>
      </c>
      <c r="R227">
        <f t="shared" si="56"/>
        <v>0</v>
      </c>
      <c r="S227">
        <f t="shared" si="57"/>
        <v>50.6</v>
      </c>
      <c r="T227">
        <f>$E227/3.6</f>
        <v>14.055555555555555</v>
      </c>
      <c r="U227">
        <f>(0.5*960*(T227*T227))</f>
        <v>94828.148148148146</v>
      </c>
      <c r="V227">
        <f>$U227-$U228</f>
        <v>-4551.1111111110949</v>
      </c>
      <c r="X227">
        <f>W227/1000</f>
        <v>0</v>
      </c>
      <c r="Y227">
        <f>$X$43+$X$87+$X$158+$X$178+$X$188</f>
        <v>210.61814814814812</v>
      </c>
      <c r="Z227">
        <f>(0.5*960*(F227*F227))</f>
        <v>72.592592592592453</v>
      </c>
      <c r="AA227">
        <f>W227*0.0000002777777777</f>
        <v>0</v>
      </c>
      <c r="AB227">
        <f>AA$43+AA$87+$AA$158+$AA$178+AA228</f>
        <v>5.0972530849925222E-2</v>
      </c>
      <c r="AD227">
        <f>(AC227*0.0000002777777777)*-1</f>
        <v>0</v>
      </c>
      <c r="AE227">
        <f>(($W$18*0.0000002777777777)*-1)+$AD$65+$AD$145+$AD$164+$AD$184+$AD$206</f>
        <v>9.1347119315986602E-2</v>
      </c>
      <c r="AG227">
        <f>(T227/1000)*(960*9.81*0.01+0.5*1.205*0.38*1.711274*(T227*T227)+960*4/3*3.14*AJ227)</f>
        <v>21.242330551390314</v>
      </c>
      <c r="AH227">
        <f>AH226+AG227</f>
        <v>439.13871473954373</v>
      </c>
      <c r="AJ227">
        <f>T228-T227</f>
        <v>0.33333333333333215</v>
      </c>
      <c r="AK227" s="53">
        <f t="shared" si="70"/>
        <v>14.055555555555555</v>
      </c>
      <c r="AL227" s="39">
        <f>0.5*1116.99*(T227*T227)</f>
        <v>110335.51375</v>
      </c>
      <c r="AM227" s="39">
        <f t="shared" si="69"/>
        <v>-5295.3599999999715</v>
      </c>
      <c r="AN227" s="39">
        <f>SUM($AM$206:$AM$238)+$AN$205</f>
        <v>-382626.82062499999</v>
      </c>
      <c r="AO227" s="39">
        <f t="shared" si="59"/>
        <v>0.10628522792162903</v>
      </c>
      <c r="AP227" s="39">
        <f>SUM($AM$188:$AM$205)+$AP$187</f>
        <v>245060.79718749999</v>
      </c>
      <c r="AQ227" s="39">
        <f t="shared" si="60"/>
        <v>6.8072443644134159E-2</v>
      </c>
      <c r="AR227" s="39">
        <f t="shared" si="55"/>
        <v>-5.2953599999999712</v>
      </c>
      <c r="AS227" s="39"/>
      <c r="AT227" s="51">
        <f>T227*$AS$8*0.38*0.01</f>
        <v>555.34314406999999</v>
      </c>
      <c r="AU227" s="51">
        <f t="shared" si="71"/>
        <v>0.55534314406999996</v>
      </c>
      <c r="AV227" s="51">
        <f t="shared" si="61"/>
        <v>1.5426210787347646E-4</v>
      </c>
      <c r="AW227" s="39">
        <f>AB227*0.7</f>
        <v>3.5680771594947654E-2</v>
      </c>
      <c r="AX227" s="40"/>
      <c r="AY227" s="40">
        <f t="shared" si="58"/>
        <v>0</v>
      </c>
      <c r="AZ227" s="40"/>
      <c r="BA227" s="40"/>
      <c r="BB227" s="40"/>
      <c r="BC227" s="39"/>
      <c r="BD227" s="39">
        <f>T227*2.23694</f>
        <v>31.441434444444447</v>
      </c>
      <c r="BE227" s="39">
        <f>AO227-$BC$8</f>
        <v>0.10515882892301055</v>
      </c>
      <c r="BF227" s="39">
        <f>AQ227-$BC$8</f>
        <v>6.6946044645515679E-2</v>
      </c>
      <c r="BG227" s="52">
        <f t="shared" si="62"/>
        <v>6.0251440180964115E-2</v>
      </c>
      <c r="BH227" s="52">
        <f t="shared" si="63"/>
        <v>6.0251440180964115E-2</v>
      </c>
      <c r="BI227" s="52">
        <f t="shared" si="64"/>
        <v>216905.1846514708</v>
      </c>
      <c r="BJ227" s="52">
        <f t="shared" si="65"/>
        <v>216.90518465147079</v>
      </c>
      <c r="BK227">
        <f t="shared" si="66"/>
        <v>-4.7658239999999745</v>
      </c>
    </row>
    <row r="228" spans="2:63" x14ac:dyDescent="0.25">
      <c r="B228" s="29" t="s">
        <v>47</v>
      </c>
      <c r="C228" s="29">
        <v>220</v>
      </c>
      <c r="D228" s="29">
        <v>220</v>
      </c>
      <c r="E228" s="28">
        <v>51.8</v>
      </c>
      <c r="F228" s="15">
        <f t="shared" si="67"/>
        <v>0.29166666666666685</v>
      </c>
      <c r="G228" s="15">
        <f t="shared" si="68"/>
        <v>1.0500000000000007</v>
      </c>
      <c r="R228">
        <f t="shared" si="56"/>
        <v>0</v>
      </c>
      <c r="S228">
        <f t="shared" si="57"/>
        <v>51.8</v>
      </c>
      <c r="T228">
        <f>$E228/3.6</f>
        <v>14.388888888888888</v>
      </c>
      <c r="U228">
        <f>(0.5*960*(T228*T228))</f>
        <v>99379.259259259241</v>
      </c>
      <c r="V228">
        <f>$U228-$U229</f>
        <v>-3483.3333333333576</v>
      </c>
      <c r="X228">
        <f>W228/1000</f>
        <v>0</v>
      </c>
      <c r="Y228">
        <f>$X$43+$X$87+$X$158+$X$178+$X$188</f>
        <v>210.61814814814812</v>
      </c>
      <c r="Z228">
        <f>(0.5*960*(F228*F228))</f>
        <v>40.833333333333385</v>
      </c>
      <c r="AA228">
        <f>W228*0.0000002777777777</f>
        <v>0</v>
      </c>
      <c r="AB228">
        <f>AA$43+AA$87+$AA$158+$AA$178+AA229</f>
        <v>5.0972530849925222E-2</v>
      </c>
      <c r="AD228">
        <f>(AC228*0.0000002777777777)*-1</f>
        <v>0</v>
      </c>
      <c r="AE228">
        <f>(($W$18*0.0000002777777777)*-1)+$AD$65+$AD$145+$AD$164+$AD$184+$AD$206</f>
        <v>9.1347119315986602E-2</v>
      </c>
      <c r="AG228">
        <f>(T228/1000)*(960*9.81*0.01+0.5*1.205*0.38*1.711274*(T228*T228)+960*4/3*3.14*AJ228)</f>
        <v>16.980234680994677</v>
      </c>
      <c r="AH228">
        <f>AH227+AG228</f>
        <v>456.1189494205384</v>
      </c>
      <c r="AJ228">
        <f>T229-T228</f>
        <v>0.25000000000000178</v>
      </c>
      <c r="AK228" s="53">
        <f t="shared" si="70"/>
        <v>14.388888888888888</v>
      </c>
      <c r="AL228" s="39">
        <f>0.5*1116.99*(T228*T228)</f>
        <v>115630.87374999997</v>
      </c>
      <c r="AM228" s="39">
        <f t="shared" si="69"/>
        <v>-4052.9671875000349</v>
      </c>
      <c r="AN228" s="39">
        <f>SUM($AM$206:$AM$238)+$AN$205</f>
        <v>-382626.82062499999</v>
      </c>
      <c r="AO228" s="39">
        <f t="shared" si="59"/>
        <v>0.10628522792162903</v>
      </c>
      <c r="AP228" s="39">
        <f>SUM($AM$188:$AM$205)+$AP$187</f>
        <v>245060.79718749999</v>
      </c>
      <c r="AQ228" s="39">
        <f t="shared" si="60"/>
        <v>6.8072443644134159E-2</v>
      </c>
      <c r="AR228" s="39">
        <f t="shared" si="55"/>
        <v>-4.0529671875000348</v>
      </c>
      <c r="AS228" s="39"/>
      <c r="AT228" s="51">
        <f>T228*$AS$8*0.38*0.01</f>
        <v>568.51333721000003</v>
      </c>
      <c r="AU228" s="51">
        <f t="shared" si="71"/>
        <v>0.56851333721000008</v>
      </c>
      <c r="AV228" s="51">
        <f t="shared" si="61"/>
        <v>1.5792049778351938E-4</v>
      </c>
      <c r="AW228" s="39">
        <f>AB228*0.7</f>
        <v>3.5680771594947654E-2</v>
      </c>
      <c r="AX228" s="40"/>
      <c r="AY228" s="40">
        <f t="shared" si="58"/>
        <v>0</v>
      </c>
      <c r="AZ228" s="40"/>
      <c r="BA228" s="40"/>
      <c r="BB228" s="40"/>
      <c r="BC228" s="39"/>
      <c r="BD228" s="39">
        <f>T228*2.23694</f>
        <v>32.187081111111112</v>
      </c>
      <c r="BE228" s="39">
        <f>AO228-$BC$8</f>
        <v>0.10515882892301055</v>
      </c>
      <c r="BF228" s="39">
        <f>AQ228-$BC$8</f>
        <v>6.6946044645515679E-2</v>
      </c>
      <c r="BG228" s="52">
        <f t="shared" si="62"/>
        <v>6.0251440180964115E-2</v>
      </c>
      <c r="BH228" s="52">
        <f t="shared" si="63"/>
        <v>6.0251440180964115E-2</v>
      </c>
      <c r="BI228" s="52">
        <f t="shared" si="64"/>
        <v>216905.1846514708</v>
      </c>
      <c r="BJ228" s="52">
        <f t="shared" si="65"/>
        <v>216.90518465147079</v>
      </c>
      <c r="BK228">
        <f t="shared" si="66"/>
        <v>-3.6476704687500314</v>
      </c>
    </row>
    <row r="229" spans="2:63" x14ac:dyDescent="0.25">
      <c r="B229" s="29" t="s">
        <v>47</v>
      </c>
      <c r="C229" s="29">
        <v>221</v>
      </c>
      <c r="D229" s="29">
        <v>221</v>
      </c>
      <c r="E229" s="28">
        <v>52.7</v>
      </c>
      <c r="F229" s="15">
        <f t="shared" si="67"/>
        <v>0.18055555555555614</v>
      </c>
      <c r="G229" s="15">
        <f t="shared" si="68"/>
        <v>0.65000000000000213</v>
      </c>
      <c r="R229">
        <f t="shared" si="56"/>
        <v>0</v>
      </c>
      <c r="S229">
        <f t="shared" si="57"/>
        <v>52.7</v>
      </c>
      <c r="T229">
        <f>$E229/3.6</f>
        <v>14.638888888888889</v>
      </c>
      <c r="U229">
        <f>(0.5*960*(T229*T229))</f>
        <v>102862.5925925926</v>
      </c>
      <c r="V229">
        <f>$U229-$U230</f>
        <v>-1567.4074074074015</v>
      </c>
      <c r="X229">
        <f>W229/1000</f>
        <v>0</v>
      </c>
      <c r="Y229">
        <f>$X$43+$X$87+$X$158+$X$178+$X$188</f>
        <v>210.61814814814812</v>
      </c>
      <c r="Z229">
        <f>(0.5*960*(F229*F229))</f>
        <v>15.648148148148248</v>
      </c>
      <c r="AA229">
        <f>W229*0.0000002777777777</f>
        <v>0</v>
      </c>
      <c r="AB229">
        <f>AA$43+AA$87+$AA$158+$AA$178+AA230</f>
        <v>5.0972530849925222E-2</v>
      </c>
      <c r="AD229">
        <f>(AC229*0.0000002777777777)*-1</f>
        <v>0</v>
      </c>
      <c r="AE229">
        <f>(($W$18*0.0000002777777777)*-1)+$AD$65+$AD$145+$AD$164+$AD$184+$AD$206</f>
        <v>9.1347119315986602E-2</v>
      </c>
      <c r="AG229">
        <f>(T229/1000)*(960*9.81*0.01+0.5*1.205*0.38*1.711274*(T229*T229)+960*4/3*3.14*AJ229)</f>
        <v>9.1451268973052819</v>
      </c>
      <c r="AH229">
        <f>AH228+AG229</f>
        <v>465.26407631784366</v>
      </c>
      <c r="AJ229">
        <f>T230-T229</f>
        <v>0.11111111111111072</v>
      </c>
      <c r="AK229" s="53">
        <f t="shared" si="70"/>
        <v>14.638888888888889</v>
      </c>
      <c r="AL229" s="39">
        <f>0.5*1116.99*(T229*T229)</f>
        <v>119683.8409375</v>
      </c>
      <c r="AM229" s="39">
        <f t="shared" si="69"/>
        <v>-1823.7274999999936</v>
      </c>
      <c r="AN229" s="39">
        <f>SUM($AM$206:$AM$238)+$AN$205</f>
        <v>-382626.82062499999</v>
      </c>
      <c r="AO229" s="39">
        <f t="shared" si="59"/>
        <v>0.10628522792162903</v>
      </c>
      <c r="AP229" s="39">
        <f>SUM($AM$188:$AM$205)+$AP$187</f>
        <v>245060.79718749999</v>
      </c>
      <c r="AQ229" s="39">
        <f t="shared" si="60"/>
        <v>6.8072443644134159E-2</v>
      </c>
      <c r="AR229" s="39">
        <f t="shared" si="55"/>
        <v>-1.8237274999999935</v>
      </c>
      <c r="AS229" s="39"/>
      <c r="AT229" s="51">
        <f>T229*$AS$8*0.38*0.01</f>
        <v>578.39098206500012</v>
      </c>
      <c r="AU229" s="51">
        <f t="shared" si="71"/>
        <v>0.57839098206500017</v>
      </c>
      <c r="AV229" s="51">
        <f t="shared" si="61"/>
        <v>1.6066429021605161E-4</v>
      </c>
      <c r="AW229" s="39">
        <f>AB229*0.7</f>
        <v>3.5680771594947654E-2</v>
      </c>
      <c r="AX229" s="40"/>
      <c r="AY229" s="40">
        <f t="shared" si="58"/>
        <v>0</v>
      </c>
      <c r="AZ229" s="40"/>
      <c r="BA229" s="40"/>
      <c r="BB229" s="40"/>
      <c r="BC229" s="39"/>
      <c r="BD229" s="39">
        <f>T229*2.23694</f>
        <v>32.746316111111113</v>
      </c>
      <c r="BE229" s="39">
        <f>AO229-$BC$8</f>
        <v>0.10515882892301055</v>
      </c>
      <c r="BF229" s="39">
        <f>AQ229-$BC$8</f>
        <v>6.6946044645515679E-2</v>
      </c>
      <c r="BG229" s="52">
        <f t="shared" si="62"/>
        <v>6.0251440180964115E-2</v>
      </c>
      <c r="BH229" s="52">
        <f t="shared" si="63"/>
        <v>6.0251440180964115E-2</v>
      </c>
      <c r="BI229" s="52">
        <f t="shared" si="64"/>
        <v>216905.1846514708</v>
      </c>
      <c r="BJ229" s="52">
        <f t="shared" si="65"/>
        <v>216.90518465147079</v>
      </c>
      <c r="BK229">
        <f t="shared" si="66"/>
        <v>-1.6413547499999943</v>
      </c>
    </row>
    <row r="230" spans="2:63" x14ac:dyDescent="0.25">
      <c r="B230" s="29" t="s">
        <v>47</v>
      </c>
      <c r="C230" s="29">
        <v>222</v>
      </c>
      <c r="D230" s="29">
        <v>222</v>
      </c>
      <c r="E230" s="28">
        <v>53.1</v>
      </c>
      <c r="F230" s="15">
        <f t="shared" si="67"/>
        <v>0.11111111111111072</v>
      </c>
      <c r="G230" s="15">
        <f t="shared" si="68"/>
        <v>0.39999999999999858</v>
      </c>
      <c r="R230">
        <f t="shared" si="56"/>
        <v>0</v>
      </c>
      <c r="S230">
        <f t="shared" si="57"/>
        <v>53.1</v>
      </c>
      <c r="T230">
        <f>$E230/3.6</f>
        <v>14.75</v>
      </c>
      <c r="U230">
        <f>(0.5*960*(T230*T230))</f>
        <v>104430</v>
      </c>
      <c r="V230">
        <f>$U230-$U231</f>
        <v>-1579.2592592592409</v>
      </c>
      <c r="X230">
        <f>W230/1000</f>
        <v>0</v>
      </c>
      <c r="Y230">
        <f>$X$43+$X$87+$X$158+$X$178+$X$188</f>
        <v>210.61814814814812</v>
      </c>
      <c r="Z230">
        <f>(0.5*960*(F230*F230))</f>
        <v>5.9259259259258839</v>
      </c>
      <c r="AA230">
        <f>W230*0.0000002777777777</f>
        <v>0</v>
      </c>
      <c r="AB230">
        <f>AA$43+AA$87+$AA$158+$AA$178+AA231</f>
        <v>5.0972530849925222E-2</v>
      </c>
      <c r="AD230">
        <f>(AC230*0.0000002777777777)*-1</f>
        <v>0</v>
      </c>
      <c r="AE230">
        <f>(($W$18*0.0000002777777777)*-1)+$AD$65+$AD$145+$AD$164+$AD$184+$AD$206</f>
        <v>9.1347119315986602E-2</v>
      </c>
      <c r="AG230">
        <f>(T230/1000)*(960*9.81*0.01+0.5*1.205*0.38*1.711274*(T230*T230)+960*4/3*3.14*AJ230)</f>
        <v>9.233410536668945</v>
      </c>
      <c r="AH230">
        <f>AH229+AG230</f>
        <v>474.4974868545126</v>
      </c>
      <c r="AJ230">
        <f>T231-T230</f>
        <v>0.11111111111111072</v>
      </c>
      <c r="AK230" s="53">
        <f t="shared" si="70"/>
        <v>14.75</v>
      </c>
      <c r="AL230" s="39">
        <f>0.5*1116.99*(T230*T230)</f>
        <v>121507.5684375</v>
      </c>
      <c r="AM230" s="39">
        <f t="shared" si="69"/>
        <v>-1837.5174999999872</v>
      </c>
      <c r="AN230" s="39">
        <f>SUM($AM$206:$AM$238)+$AN$205</f>
        <v>-382626.82062499999</v>
      </c>
      <c r="AO230" s="39">
        <f t="shared" si="59"/>
        <v>0.10628522792162903</v>
      </c>
      <c r="AP230" s="39">
        <f>SUM($AM$188:$AM$205)+$AP$187</f>
        <v>245060.79718749999</v>
      </c>
      <c r="AQ230" s="39">
        <f t="shared" si="60"/>
        <v>6.8072443644134159E-2</v>
      </c>
      <c r="AR230" s="39">
        <f t="shared" si="55"/>
        <v>-1.8375174999999873</v>
      </c>
      <c r="AS230" s="39"/>
      <c r="AT230" s="51">
        <f>T230*$AS$8*0.38*0.01</f>
        <v>582.78104644500013</v>
      </c>
      <c r="AU230" s="51">
        <f t="shared" si="71"/>
        <v>0.58278104644500017</v>
      </c>
      <c r="AV230" s="51">
        <f t="shared" si="61"/>
        <v>1.6188375351939923E-4</v>
      </c>
      <c r="AW230" s="39">
        <f>AB230*0.7</f>
        <v>3.5680771594947654E-2</v>
      </c>
      <c r="AX230" s="40"/>
      <c r="AY230" s="40">
        <f t="shared" si="58"/>
        <v>0</v>
      </c>
      <c r="AZ230" s="40"/>
      <c r="BA230" s="40"/>
      <c r="BB230" s="40"/>
      <c r="BC230" s="39"/>
      <c r="BD230" s="39">
        <f>T230*2.23694</f>
        <v>32.994865000000004</v>
      </c>
      <c r="BE230" s="39">
        <f>AO230-$BC$8</f>
        <v>0.10515882892301055</v>
      </c>
      <c r="BF230" s="39">
        <f>AQ230-$BC$8</f>
        <v>6.6946044645515679E-2</v>
      </c>
      <c r="BG230" s="52">
        <f t="shared" si="62"/>
        <v>6.0251440180964115E-2</v>
      </c>
      <c r="BH230" s="52">
        <f t="shared" si="63"/>
        <v>6.0251440180964115E-2</v>
      </c>
      <c r="BI230" s="52">
        <f t="shared" si="64"/>
        <v>216905.1846514708</v>
      </c>
      <c r="BJ230" s="52">
        <f t="shared" si="65"/>
        <v>216.90518465147079</v>
      </c>
      <c r="BK230">
        <f t="shared" si="66"/>
        <v>-1.6537657499999885</v>
      </c>
    </row>
    <row r="231" spans="2:63" x14ac:dyDescent="0.25">
      <c r="B231" s="29" t="s">
        <v>47</v>
      </c>
      <c r="C231" s="29">
        <v>223</v>
      </c>
      <c r="D231" s="29">
        <v>223</v>
      </c>
      <c r="E231" s="28">
        <v>53.5</v>
      </c>
      <c r="F231" s="15">
        <f t="shared" si="67"/>
        <v>9.7222222222221627E-2</v>
      </c>
      <c r="G231" s="15">
        <f t="shared" si="68"/>
        <v>0.34999999999999787</v>
      </c>
      <c r="R231">
        <f t="shared" si="56"/>
        <v>0</v>
      </c>
      <c r="S231">
        <f t="shared" si="57"/>
        <v>53.5</v>
      </c>
      <c r="T231">
        <f>$E231/3.6</f>
        <v>14.861111111111111</v>
      </c>
      <c r="U231">
        <f>(0.5*960*(T231*T231))</f>
        <v>106009.25925925924</v>
      </c>
      <c r="V231">
        <f>$U231-$U232</f>
        <v>-1192.222222222219</v>
      </c>
      <c r="X231">
        <f>W231/1000</f>
        <v>0</v>
      </c>
      <c r="Y231">
        <f>$X$43+$X$87+$X$158+$X$178+$X$188</f>
        <v>210.61814814814812</v>
      </c>
      <c r="Z231">
        <f>(0.5*960*(F231*F231))</f>
        <v>4.5370370370369812</v>
      </c>
      <c r="AA231">
        <f>W231*0.0000002777777777</f>
        <v>0</v>
      </c>
      <c r="AB231">
        <f>AA$43+AA$87+$AA$158+$AA$178+AA232</f>
        <v>5.0972530849925222E-2</v>
      </c>
      <c r="AD231">
        <f>(AC231*0.0000002777777777)*-1</f>
        <v>0</v>
      </c>
      <c r="AE231">
        <f>(($W$18*0.0000002777777777)*-1)+$AD$65+$AD$145+$AD$164+$AD$184+$AD$206</f>
        <v>9.1347119315986602E-2</v>
      </c>
      <c r="AG231">
        <f>(T231/1000)*(960*9.81*0.01+0.5*1.205*0.38*1.711274*(T231*T231)+960*4/3*3.14*AJ231)</f>
        <v>7.6629617558119882</v>
      </c>
      <c r="AH231">
        <f>AH230+AG231</f>
        <v>482.16044861032458</v>
      </c>
      <c r="AJ231">
        <f>T232-T231</f>
        <v>8.3333333333332149E-2</v>
      </c>
      <c r="AK231" s="53">
        <f t="shared" si="70"/>
        <v>14.861111111111111</v>
      </c>
      <c r="AL231" s="39">
        <f>0.5*1116.99*(T231*T231)</f>
        <v>123345.08593749999</v>
      </c>
      <c r="AM231" s="39">
        <f t="shared" si="69"/>
        <v>-1387.187812499993</v>
      </c>
      <c r="AN231" s="39">
        <f>SUM($AM$206:$AM$238)+$AN$205</f>
        <v>-382626.82062499999</v>
      </c>
      <c r="AO231" s="39">
        <f t="shared" si="59"/>
        <v>0.10628522792162903</v>
      </c>
      <c r="AP231" s="39">
        <f>SUM($AM$188:$AM$205)+$AP$187</f>
        <v>245060.79718749999</v>
      </c>
      <c r="AQ231" s="39">
        <f t="shared" si="60"/>
        <v>6.8072443644134159E-2</v>
      </c>
      <c r="AR231" s="39">
        <f t="shared" si="55"/>
        <v>-1.387187812499993</v>
      </c>
      <c r="AS231" s="39"/>
      <c r="AT231" s="51">
        <f>T231*$AS$8*0.38*0.01</f>
        <v>587.17111082500003</v>
      </c>
      <c r="AU231" s="51">
        <f t="shared" si="71"/>
        <v>0.58717111082500006</v>
      </c>
      <c r="AV231" s="51">
        <f t="shared" si="61"/>
        <v>1.6310321682274685E-4</v>
      </c>
      <c r="AW231" s="39">
        <f>AB231*0.7</f>
        <v>3.5680771594947654E-2</v>
      </c>
      <c r="AX231" s="40"/>
      <c r="AY231" s="40">
        <f t="shared" si="58"/>
        <v>0</v>
      </c>
      <c r="AZ231" s="40"/>
      <c r="BA231" s="40"/>
      <c r="BB231" s="40"/>
      <c r="BC231" s="39"/>
      <c r="BD231" s="39">
        <f>T231*2.23694</f>
        <v>33.243413888888888</v>
      </c>
      <c r="BE231" s="39">
        <f>AO231-$BC$8</f>
        <v>0.10515882892301055</v>
      </c>
      <c r="BF231" s="39">
        <f>AQ231-$BC$8</f>
        <v>6.6946044645515679E-2</v>
      </c>
      <c r="BG231" s="52">
        <f t="shared" si="62"/>
        <v>6.0251440180964115E-2</v>
      </c>
      <c r="BH231" s="52">
        <f t="shared" si="63"/>
        <v>6.0251440180964115E-2</v>
      </c>
      <c r="BI231" s="52">
        <f t="shared" si="64"/>
        <v>216905.1846514708</v>
      </c>
      <c r="BJ231" s="52">
        <f t="shared" si="65"/>
        <v>216.90518465147079</v>
      </c>
      <c r="BK231">
        <f t="shared" si="66"/>
        <v>-1.2484690312499938</v>
      </c>
    </row>
    <row r="232" spans="2:63" x14ac:dyDescent="0.25">
      <c r="B232" s="29" t="s">
        <v>47</v>
      </c>
      <c r="C232" s="29">
        <v>224</v>
      </c>
      <c r="D232" s="29">
        <v>224</v>
      </c>
      <c r="E232" s="28">
        <v>53.8</v>
      </c>
      <c r="F232" s="15">
        <f t="shared" si="67"/>
        <v>9.7222222222222612E-2</v>
      </c>
      <c r="G232" s="15">
        <f t="shared" si="68"/>
        <v>0.35000000000000142</v>
      </c>
      <c r="R232">
        <f t="shared" si="56"/>
        <v>0</v>
      </c>
      <c r="S232">
        <f t="shared" si="57"/>
        <v>53.8</v>
      </c>
      <c r="T232">
        <f>$E232/3.6</f>
        <v>14.944444444444443</v>
      </c>
      <c r="U232">
        <f>(0.5*960*(T232*T232))</f>
        <v>107201.48148148146</v>
      </c>
      <c r="V232">
        <f>$U232-$U233</f>
        <v>-1600.0000000000146</v>
      </c>
      <c r="X232">
        <f>W232/1000</f>
        <v>0</v>
      </c>
      <c r="Y232">
        <f>$X$43+$X$87+$X$158+$X$178+$X$188</f>
        <v>210.61814814814812</v>
      </c>
      <c r="Z232">
        <f>(0.5*960*(F232*F232))</f>
        <v>4.5370370370370736</v>
      </c>
      <c r="AA232">
        <f>W232*0.0000002777777777</f>
        <v>0</v>
      </c>
      <c r="AB232">
        <f>AA$43+AA$87+$AA$158+$AA$178+AA233</f>
        <v>5.0972530849925222E-2</v>
      </c>
      <c r="AD232">
        <f>(AC232*0.0000002777777777)*-1</f>
        <v>0</v>
      </c>
      <c r="AE232">
        <f>(($W$18*0.0000002777777777)*-1)+$AD$65+$AD$145+$AD$164+$AD$184+$AD$206</f>
        <v>9.1347119315986602E-2</v>
      </c>
      <c r="AG232">
        <f>(T232/1000)*(960*9.81*0.01+0.5*1.205*0.38*1.711274*(T232*T232)+960*4/3*3.14*AJ232)</f>
        <v>9.3889388975058043</v>
      </c>
      <c r="AH232">
        <f>AH231+AG232</f>
        <v>491.54938750783037</v>
      </c>
      <c r="AJ232">
        <f>T233-T232</f>
        <v>0.11111111111111249</v>
      </c>
      <c r="AK232" s="53">
        <f t="shared" si="70"/>
        <v>14.944444444444443</v>
      </c>
      <c r="AL232" s="39">
        <f>0.5*1116.99*(T232*T232)</f>
        <v>124732.27374999998</v>
      </c>
      <c r="AM232" s="39">
        <f t="shared" si="69"/>
        <v>-1861.6500000000233</v>
      </c>
      <c r="AN232" s="39">
        <f>SUM($AM$206:$AM$238)+$AN$205</f>
        <v>-382626.82062499999</v>
      </c>
      <c r="AO232" s="39">
        <f t="shared" si="59"/>
        <v>0.10628522792162903</v>
      </c>
      <c r="AP232" s="39">
        <f>SUM($AM$188:$AM$205)+$AP$187</f>
        <v>245060.79718749999</v>
      </c>
      <c r="AQ232" s="39">
        <f t="shared" si="60"/>
        <v>6.8072443644134159E-2</v>
      </c>
      <c r="AR232" s="39">
        <f t="shared" si="55"/>
        <v>-1.8616500000000233</v>
      </c>
      <c r="AS232" s="39"/>
      <c r="AT232" s="51">
        <f>T232*$AS$8*0.38*0.01</f>
        <v>590.46365910999998</v>
      </c>
      <c r="AU232" s="51">
        <f t="shared" si="71"/>
        <v>0.59046365910999998</v>
      </c>
      <c r="AV232" s="51">
        <f t="shared" si="61"/>
        <v>1.6401781430025757E-4</v>
      </c>
      <c r="AW232" s="39">
        <f>AB232*0.7</f>
        <v>3.5680771594947654E-2</v>
      </c>
      <c r="AX232" s="40"/>
      <c r="AY232" s="40">
        <f t="shared" si="58"/>
        <v>0</v>
      </c>
      <c r="AZ232" s="40"/>
      <c r="BA232" s="40"/>
      <c r="BB232" s="40"/>
      <c r="BC232" s="39"/>
      <c r="BD232" s="39">
        <f>T232*2.23694</f>
        <v>33.429825555555553</v>
      </c>
      <c r="BE232" s="39">
        <f>AO232-$BC$8</f>
        <v>0.10515882892301055</v>
      </c>
      <c r="BF232" s="39">
        <f>AQ232-$BC$8</f>
        <v>6.6946044645515679E-2</v>
      </c>
      <c r="BG232" s="52">
        <f t="shared" si="62"/>
        <v>6.0251440180964115E-2</v>
      </c>
      <c r="BH232" s="52">
        <f t="shared" si="63"/>
        <v>6.0251440180964115E-2</v>
      </c>
      <c r="BI232" s="52">
        <f t="shared" si="64"/>
        <v>216905.1846514708</v>
      </c>
      <c r="BJ232" s="52">
        <f t="shared" si="65"/>
        <v>216.90518465147079</v>
      </c>
      <c r="BK232">
        <f t="shared" si="66"/>
        <v>-1.675485000000021</v>
      </c>
    </row>
    <row r="233" spans="2:63" x14ac:dyDescent="0.25">
      <c r="B233" s="29" t="s">
        <v>47</v>
      </c>
      <c r="C233" s="29">
        <v>225</v>
      </c>
      <c r="D233" s="29">
        <v>225</v>
      </c>
      <c r="E233" s="28">
        <v>54.2</v>
      </c>
      <c r="F233" s="15">
        <f t="shared" si="67"/>
        <v>0.1388888888888889</v>
      </c>
      <c r="G233" s="15">
        <f t="shared" si="68"/>
        <v>0.5</v>
      </c>
      <c r="R233">
        <f t="shared" si="56"/>
        <v>0</v>
      </c>
      <c r="S233">
        <f t="shared" si="57"/>
        <v>54.2</v>
      </c>
      <c r="T233">
        <f>$E233/3.6</f>
        <v>15.055555555555555</v>
      </c>
      <c r="U233">
        <f>(0.5*960*(T233*T233))</f>
        <v>108801.48148148147</v>
      </c>
      <c r="V233">
        <f>$U233-$U234</f>
        <v>-2422.222222222219</v>
      </c>
      <c r="X233">
        <f>W233/1000</f>
        <v>0</v>
      </c>
      <c r="Y233">
        <f>$X$43+$X$87+$X$158+$X$178+$X$188</f>
        <v>210.61814814814812</v>
      </c>
      <c r="Z233">
        <f>(0.5*960*(F233*F233))</f>
        <v>9.2592592592592595</v>
      </c>
      <c r="AA233">
        <f>W233*0.0000002777777777</f>
        <v>0</v>
      </c>
      <c r="AB233">
        <f>AA$43+AA$87+$AA$158+$AA$178+AA234</f>
        <v>5.0972530849925222E-2</v>
      </c>
      <c r="AD233">
        <f>(AC233*0.0000002777777777)*-1</f>
        <v>0</v>
      </c>
      <c r="AE233">
        <f>(($W$18*0.0000002777777777)*-1)+$AD$65+$AD$145+$AD$164+$AD$184+$AD$206</f>
        <v>9.1347119315986602E-2</v>
      </c>
      <c r="AG233">
        <f>(T233/1000)*(960*9.81*0.01+0.5*1.205*0.38*1.711274*(T233*T233)+960*4/3*3.14*AJ233)</f>
        <v>12.840145770230373</v>
      </c>
      <c r="AH233">
        <f>AH232+AG233</f>
        <v>504.38953327806075</v>
      </c>
      <c r="AJ233">
        <f>T234-T233</f>
        <v>0.16666666666666607</v>
      </c>
      <c r="AK233" s="53">
        <f t="shared" si="70"/>
        <v>15.055555555555555</v>
      </c>
      <c r="AL233" s="39">
        <f>0.5*1116.99*(T233*T233)</f>
        <v>126593.92375</v>
      </c>
      <c r="AM233" s="39">
        <f t="shared" si="69"/>
        <v>-2818.3312499999884</v>
      </c>
      <c r="AN233" s="39">
        <f>SUM($AM$206:$AM$238)+$AN$205</f>
        <v>-382626.82062499999</v>
      </c>
      <c r="AO233" s="39">
        <f t="shared" si="59"/>
        <v>0.10628522792162903</v>
      </c>
      <c r="AP233" s="39">
        <f>SUM($AM$188:$AM$205)+$AP$187</f>
        <v>245060.79718749999</v>
      </c>
      <c r="AQ233" s="39">
        <f t="shared" si="60"/>
        <v>6.8072443644134159E-2</v>
      </c>
      <c r="AR233" s="39">
        <f t="shared" si="55"/>
        <v>-2.8183312499999884</v>
      </c>
      <c r="AS233" s="39"/>
      <c r="AT233" s="51">
        <f>T233*$AS$8*0.38*0.01</f>
        <v>594.85372349000011</v>
      </c>
      <c r="AU233" s="51">
        <f t="shared" si="71"/>
        <v>0.5948537234900001</v>
      </c>
      <c r="AV233" s="51">
        <f t="shared" si="61"/>
        <v>1.6523727760360524E-4</v>
      </c>
      <c r="AW233" s="39">
        <f>AB233*0.7</f>
        <v>3.5680771594947654E-2</v>
      </c>
      <c r="AX233" s="40"/>
      <c r="AY233" s="40">
        <f t="shared" si="58"/>
        <v>0</v>
      </c>
      <c r="AZ233" s="40"/>
      <c r="BA233" s="40"/>
      <c r="BB233" s="40"/>
      <c r="BC233" s="39"/>
      <c r="BD233" s="39">
        <f>T233*2.23694</f>
        <v>33.678374444444444</v>
      </c>
      <c r="BE233" s="39">
        <f>AO233-$BC$8</f>
        <v>0.10515882892301055</v>
      </c>
      <c r="BF233" s="39">
        <f>AQ233-$BC$8</f>
        <v>6.6946044645515679E-2</v>
      </c>
      <c r="BG233" s="52">
        <f t="shared" si="62"/>
        <v>6.0251440180964115E-2</v>
      </c>
      <c r="BH233" s="52">
        <f t="shared" si="63"/>
        <v>6.0251440180964115E-2</v>
      </c>
      <c r="BI233" s="52">
        <f t="shared" si="64"/>
        <v>216905.1846514708</v>
      </c>
      <c r="BJ233" s="52">
        <f t="shared" si="65"/>
        <v>216.90518465147079</v>
      </c>
      <c r="BK233">
        <f t="shared" si="66"/>
        <v>-2.5364981249999898</v>
      </c>
    </row>
    <row r="234" spans="2:63" x14ac:dyDescent="0.25">
      <c r="B234" s="29" t="s">
        <v>47</v>
      </c>
      <c r="C234" s="29">
        <v>226</v>
      </c>
      <c r="D234" s="29">
        <v>226</v>
      </c>
      <c r="E234" s="28">
        <v>54.8</v>
      </c>
      <c r="F234" s="15">
        <f t="shared" si="67"/>
        <v>0.15277777777777699</v>
      </c>
      <c r="G234" s="15">
        <f t="shared" si="68"/>
        <v>0.54999999999999716</v>
      </c>
      <c r="R234">
        <f t="shared" si="56"/>
        <v>0</v>
      </c>
      <c r="S234">
        <f t="shared" si="57"/>
        <v>54.8</v>
      </c>
      <c r="T234">
        <f>$E234/3.6</f>
        <v>15.222222222222221</v>
      </c>
      <c r="U234">
        <f>(0.5*960*(T234*T234))</f>
        <v>111223.70370370369</v>
      </c>
      <c r="V234">
        <f>$U234-$U235</f>
        <v>-2038.8888888888905</v>
      </c>
      <c r="X234">
        <f>W234/1000</f>
        <v>0</v>
      </c>
      <c r="Y234">
        <f>$X$43+$X$87+$X$158+$X$178+$X$188</f>
        <v>210.61814814814812</v>
      </c>
      <c r="Z234">
        <f>(0.5*960*(F234*F234))</f>
        <v>11.203703703703587</v>
      </c>
      <c r="AA234">
        <f>W234*0.0000002777777777</f>
        <v>0</v>
      </c>
      <c r="AB234">
        <f>AA$43+AA$87+$AA$158+$AA$178+AA235</f>
        <v>5.0972530849925222E-2</v>
      </c>
      <c r="AD234">
        <f>(AC234*0.0000002777777777)*-1</f>
        <v>0</v>
      </c>
      <c r="AE234">
        <f>(($W$18*0.0000002777777777)*-1)+$AD$65+$AD$145+$AD$164+$AD$184+$AD$206</f>
        <v>9.1347119315986602E-2</v>
      </c>
      <c r="AG234">
        <f>(T234/1000)*(960*9.81*0.01+0.5*1.205*0.38*1.711274*(T234*T234)+960*4/3*3.14*AJ234)</f>
        <v>11.312907216386378</v>
      </c>
      <c r="AH234">
        <f>AH233+AG234</f>
        <v>515.70244049444716</v>
      </c>
      <c r="AJ234">
        <f>T235-T234</f>
        <v>0.13888888888888928</v>
      </c>
      <c r="AK234" s="53">
        <f t="shared" si="70"/>
        <v>15.222222222222221</v>
      </c>
      <c r="AL234" s="39">
        <f>0.5*1116.99*(T234*T234)</f>
        <v>129412.25499999999</v>
      </c>
      <c r="AM234" s="39">
        <f t="shared" si="69"/>
        <v>-2372.3109374999913</v>
      </c>
      <c r="AN234" s="39">
        <f>SUM($AM$206:$AM$238)+$AN$205</f>
        <v>-382626.82062499999</v>
      </c>
      <c r="AO234" s="39">
        <f t="shared" si="59"/>
        <v>0.10628522792162903</v>
      </c>
      <c r="AP234" s="39">
        <f>SUM($AM$188:$AM$205)+$AP$187</f>
        <v>245060.79718749999</v>
      </c>
      <c r="AQ234" s="39">
        <f t="shared" si="60"/>
        <v>6.8072443644134159E-2</v>
      </c>
      <c r="AR234" s="39">
        <f t="shared" si="55"/>
        <v>-2.3723109374999911</v>
      </c>
      <c r="AS234" s="39"/>
      <c r="AT234" s="51">
        <f>T234*$AS$8*0.38*0.01</f>
        <v>601.43882006000013</v>
      </c>
      <c r="AU234" s="51">
        <f t="shared" si="71"/>
        <v>0.60143882006000016</v>
      </c>
      <c r="AV234" s="51">
        <f t="shared" si="61"/>
        <v>1.670664725586267E-4</v>
      </c>
      <c r="AW234" s="39">
        <f>AB234*0.7</f>
        <v>3.5680771594947654E-2</v>
      </c>
      <c r="AX234" s="40"/>
      <c r="AY234" s="40">
        <f t="shared" si="58"/>
        <v>0</v>
      </c>
      <c r="AZ234" s="40"/>
      <c r="BA234" s="40"/>
      <c r="BB234" s="40"/>
      <c r="BC234" s="39"/>
      <c r="BD234" s="39">
        <f>T234*2.23694</f>
        <v>34.05119777777778</v>
      </c>
      <c r="BE234" s="39">
        <f>AO234-$BC$8</f>
        <v>0.10515882892301055</v>
      </c>
      <c r="BF234" s="39">
        <f>AQ234-$BC$8</f>
        <v>6.6946044645515679E-2</v>
      </c>
      <c r="BG234" s="52">
        <f t="shared" si="62"/>
        <v>6.0251440180964115E-2</v>
      </c>
      <c r="BH234" s="52">
        <f t="shared" si="63"/>
        <v>6.0251440180964115E-2</v>
      </c>
      <c r="BI234" s="52">
        <f t="shared" si="64"/>
        <v>216905.1846514708</v>
      </c>
      <c r="BJ234" s="52">
        <f t="shared" si="65"/>
        <v>216.90518465147079</v>
      </c>
      <c r="BK234">
        <f t="shared" si="66"/>
        <v>-2.1350798437499923</v>
      </c>
    </row>
    <row r="235" spans="2:63" x14ac:dyDescent="0.25">
      <c r="B235" s="29" t="s">
        <v>47</v>
      </c>
      <c r="C235" s="29">
        <v>227</v>
      </c>
      <c r="D235" s="29">
        <v>227</v>
      </c>
      <c r="E235" s="28">
        <v>55.3</v>
      </c>
      <c r="F235" s="15">
        <f t="shared" si="67"/>
        <v>0.1388888888888889</v>
      </c>
      <c r="G235" s="15">
        <f t="shared" si="68"/>
        <v>0.5</v>
      </c>
      <c r="R235">
        <f t="shared" si="56"/>
        <v>0</v>
      </c>
      <c r="S235">
        <f t="shared" si="57"/>
        <v>55.3</v>
      </c>
      <c r="T235">
        <f>$E235/3.6</f>
        <v>15.361111111111111</v>
      </c>
      <c r="U235">
        <f>(0.5*960*(T235*T235))</f>
        <v>113262.59259259258</v>
      </c>
      <c r="V235">
        <f>$U235-$U236</f>
        <v>-2057.4074074073869</v>
      </c>
      <c r="X235">
        <f>W235/1000</f>
        <v>0</v>
      </c>
      <c r="Y235">
        <f>$X$43+$X$87+$X$158+$X$178+$X$188</f>
        <v>210.61814814814812</v>
      </c>
      <c r="Z235">
        <f>(0.5*960*(F235*F235))</f>
        <v>9.2592592592592595</v>
      </c>
      <c r="AA235">
        <f>W235*0.0000002777777777</f>
        <v>0</v>
      </c>
      <c r="AB235">
        <f>AA$43+AA$87+$AA$158+$AA$178+AA236</f>
        <v>5.0972530849925222E-2</v>
      </c>
      <c r="AD235">
        <f>(AC235*0.0000002777777777)*-1</f>
        <v>0</v>
      </c>
      <c r="AE235">
        <f>(($W$18*0.0000002777777777)*-1)+$AD$65+$AD$145+$AD$164+$AD$184+$AD$206</f>
        <v>9.1347119315986602E-2</v>
      </c>
      <c r="AG235">
        <f>(T235/1000)*(960*9.81*0.01+0.5*1.205*0.38*1.711274*(T235*T235)+960*4/3*3.14*AJ235)</f>
        <v>11.441691546130709</v>
      </c>
      <c r="AH235">
        <f>AH234+AG235</f>
        <v>527.14413204057792</v>
      </c>
      <c r="AJ235">
        <f>T236-T235</f>
        <v>0.13888888888888751</v>
      </c>
      <c r="AK235" s="53">
        <f t="shared" si="70"/>
        <v>15.361111111111111</v>
      </c>
      <c r="AL235" s="39">
        <f>0.5*1116.99*(T235*T235)</f>
        <v>131784.56593749998</v>
      </c>
      <c r="AM235" s="39">
        <f t="shared" si="69"/>
        <v>-2393.8578124999767</v>
      </c>
      <c r="AN235" s="39">
        <f>SUM($AM$206:$AM$238)+$AN$205</f>
        <v>-382626.82062499999</v>
      </c>
      <c r="AO235" s="39">
        <f t="shared" si="59"/>
        <v>0.10628522792162903</v>
      </c>
      <c r="AP235" s="39">
        <f>SUM($AM$188:$AM$205)+$AP$187</f>
        <v>245060.79718749999</v>
      </c>
      <c r="AQ235" s="39">
        <f t="shared" si="60"/>
        <v>6.8072443644134159E-2</v>
      </c>
      <c r="AR235" s="39">
        <f t="shared" si="55"/>
        <v>-2.3938578124999768</v>
      </c>
      <c r="AS235" s="39"/>
      <c r="AT235" s="51">
        <f>T235*$AS$8*0.38*0.01</f>
        <v>606.92640053500008</v>
      </c>
      <c r="AU235" s="51">
        <f t="shared" si="71"/>
        <v>0.60692640053500013</v>
      </c>
      <c r="AV235" s="51">
        <f t="shared" si="61"/>
        <v>1.6859080168781125E-4</v>
      </c>
      <c r="AW235" s="39">
        <f>AB235*0.7</f>
        <v>3.5680771594947654E-2</v>
      </c>
      <c r="AX235" s="40"/>
      <c r="AY235" s="40">
        <f t="shared" si="58"/>
        <v>0</v>
      </c>
      <c r="AZ235" s="40"/>
      <c r="BA235" s="40"/>
      <c r="BB235" s="40"/>
      <c r="BC235" s="39"/>
      <c r="BD235" s="39">
        <f>T235*2.23694</f>
        <v>34.36188388888889</v>
      </c>
      <c r="BE235" s="39">
        <f>AO235-$BC$8</f>
        <v>0.10515882892301055</v>
      </c>
      <c r="BF235" s="39">
        <f>AQ235-$BC$8</f>
        <v>6.6946044645515679E-2</v>
      </c>
      <c r="BG235" s="52">
        <f t="shared" si="62"/>
        <v>6.0251440180964115E-2</v>
      </c>
      <c r="BH235" s="52">
        <f t="shared" si="63"/>
        <v>6.0251440180964115E-2</v>
      </c>
      <c r="BI235" s="52">
        <f t="shared" si="64"/>
        <v>216905.1846514708</v>
      </c>
      <c r="BJ235" s="52">
        <f t="shared" si="65"/>
        <v>216.90518465147079</v>
      </c>
      <c r="BK235">
        <f t="shared" si="66"/>
        <v>-2.1544720312499788</v>
      </c>
    </row>
    <row r="236" spans="2:63" x14ac:dyDescent="0.25">
      <c r="B236" s="29" t="s">
        <v>47</v>
      </c>
      <c r="C236" s="29">
        <v>228</v>
      </c>
      <c r="D236" s="29">
        <v>228</v>
      </c>
      <c r="E236" s="28">
        <v>55.8</v>
      </c>
      <c r="F236" s="15">
        <f t="shared" si="67"/>
        <v>0.12500000000000078</v>
      </c>
      <c r="G236" s="15">
        <f t="shared" si="68"/>
        <v>0.45000000000000284</v>
      </c>
      <c r="R236">
        <f t="shared" si="56"/>
        <v>0</v>
      </c>
      <c r="S236">
        <f t="shared" si="57"/>
        <v>55.8</v>
      </c>
      <c r="T236">
        <f>$E236/3.6</f>
        <v>15.499999999999998</v>
      </c>
      <c r="U236">
        <f>(0.5*960*(T236*T236))</f>
        <v>115319.99999999997</v>
      </c>
      <c r="V236">
        <f>$U236-$U237</f>
        <v>-1659.2592592592846</v>
      </c>
      <c r="X236">
        <f>W236/1000</f>
        <v>0</v>
      </c>
      <c r="Y236">
        <f>$X$43+$X$87+$X$158+$X$178+$X$188</f>
        <v>210.61814814814812</v>
      </c>
      <c r="Z236">
        <f>(0.5*960*(F236*F236))</f>
        <v>7.5000000000000933</v>
      </c>
      <c r="AA236">
        <f>W236*0.0000002777777777</f>
        <v>0</v>
      </c>
      <c r="AB236">
        <f>AA$43+AA$87+$AA$158+$AA$178+AA237</f>
        <v>5.0972530849925222E-2</v>
      </c>
      <c r="AD236">
        <f>(AC236*0.0000002777777777)*-1</f>
        <v>0</v>
      </c>
      <c r="AE236">
        <f>(($W$18*0.0000002777777777)*-1)+$AD$65+$AD$145+$AD$164+$AD$184+$AD$206</f>
        <v>9.1347119315986602E-2</v>
      </c>
      <c r="AG236">
        <f>(T236/1000)*(960*9.81*0.01+0.5*1.205*0.38*1.711274*(T236*T236)+960*4/3*3.14*AJ236)</f>
        <v>9.8406835639180539</v>
      </c>
      <c r="AH236">
        <f>AH235+AG236</f>
        <v>536.98481560449602</v>
      </c>
      <c r="AJ236">
        <f>T237-T236</f>
        <v>0.11111111111111249</v>
      </c>
      <c r="AK236" s="53">
        <f t="shared" si="70"/>
        <v>15.499999999999998</v>
      </c>
      <c r="AL236" s="39">
        <f>0.5*1116.99*(T236*T236)</f>
        <v>134178.42374999996</v>
      </c>
      <c r="AM236" s="39">
        <f t="shared" si="69"/>
        <v>-1930.6000000000349</v>
      </c>
      <c r="AN236" s="39">
        <f>SUM($AM$206:$AM$238)+$AN$205</f>
        <v>-382626.82062499999</v>
      </c>
      <c r="AO236" s="39">
        <f t="shared" si="59"/>
        <v>0.10628522792162903</v>
      </c>
      <c r="AP236" s="39">
        <f>SUM($AM$188:$AM$205)+$AP$187</f>
        <v>245060.79718749999</v>
      </c>
      <c r="AQ236" s="39">
        <f t="shared" si="60"/>
        <v>6.8072443644134159E-2</v>
      </c>
      <c r="AR236" s="39">
        <f t="shared" ref="AR236:AR299" si="72">AM236/1000</f>
        <v>-1.930600000000035</v>
      </c>
      <c r="AS236" s="39"/>
      <c r="AT236" s="51">
        <f>T236*$AS$8*0.38*0.01</f>
        <v>612.41398101000004</v>
      </c>
      <c r="AU236" s="51">
        <f t="shared" si="71"/>
        <v>0.61241398101</v>
      </c>
      <c r="AV236" s="51">
        <f t="shared" si="61"/>
        <v>1.7011513081699578E-4</v>
      </c>
      <c r="AW236" s="39">
        <f>AB236*0.7</f>
        <v>3.5680771594947654E-2</v>
      </c>
      <c r="AX236" s="40"/>
      <c r="AY236" s="40">
        <f t="shared" si="58"/>
        <v>0</v>
      </c>
      <c r="AZ236" s="40"/>
      <c r="BA236" s="40"/>
      <c r="BB236" s="40"/>
      <c r="BC236" s="39"/>
      <c r="BD236" s="39">
        <f>T236*2.23694</f>
        <v>34.67257</v>
      </c>
      <c r="BE236" s="39">
        <f>AO236-$BC$8</f>
        <v>0.10515882892301055</v>
      </c>
      <c r="BF236" s="39">
        <f>AQ236-$BC$8</f>
        <v>6.6946044645515679E-2</v>
      </c>
      <c r="BG236" s="52">
        <f t="shared" si="62"/>
        <v>6.0251440180964115E-2</v>
      </c>
      <c r="BH236" s="52">
        <f t="shared" si="63"/>
        <v>6.0251440180964115E-2</v>
      </c>
      <c r="BI236" s="52">
        <f t="shared" si="64"/>
        <v>216905.1846514708</v>
      </c>
      <c r="BJ236" s="52">
        <f t="shared" si="65"/>
        <v>216.90518465147079</v>
      </c>
      <c r="BK236">
        <f t="shared" si="66"/>
        <v>-1.7375400000000316</v>
      </c>
    </row>
    <row r="237" spans="2:63" x14ac:dyDescent="0.25">
      <c r="B237" s="29" t="s">
        <v>47</v>
      </c>
      <c r="C237" s="29">
        <v>229</v>
      </c>
      <c r="D237" s="29">
        <v>229</v>
      </c>
      <c r="E237" s="28">
        <v>56.2</v>
      </c>
      <c r="F237" s="15">
        <f t="shared" si="67"/>
        <v>9.7222222222222612E-2</v>
      </c>
      <c r="G237" s="15">
        <f t="shared" si="68"/>
        <v>0.35000000000000142</v>
      </c>
      <c r="R237">
        <f t="shared" si="56"/>
        <v>0</v>
      </c>
      <c r="S237">
        <f t="shared" si="57"/>
        <v>56.2</v>
      </c>
      <c r="T237">
        <f>$E237/3.6</f>
        <v>15.611111111111111</v>
      </c>
      <c r="U237">
        <f>(0.5*960*(T237*T237))</f>
        <v>116979.25925925926</v>
      </c>
      <c r="V237">
        <f>$U237-$U238</f>
        <v>-1252.2222222222335</v>
      </c>
      <c r="X237">
        <f>W237/1000</f>
        <v>0</v>
      </c>
      <c r="Y237">
        <f>$X$43+$X$87+$X$158+$X$178+$X$188+$X$238</f>
        <v>321.06259259259258</v>
      </c>
      <c r="Z237">
        <f>(0.5*960*(F237*F237))</f>
        <v>4.5370370370370736</v>
      </c>
      <c r="AA237">
        <f>W237*0.0000002777777777</f>
        <v>0</v>
      </c>
      <c r="AB237">
        <f>AA$43+AA$87+$AA$158+$AA$178+$AA$238</f>
        <v>8.165154318701412E-2</v>
      </c>
      <c r="AD237">
        <f>(AC237*0.0000002777777777)*-1</f>
        <v>0</v>
      </c>
      <c r="AE237">
        <f>(($W$18*0.0000002777777777)*-1)+$AD$65+$AD$145+$AD$164+$AD$184+$AD$206</f>
        <v>9.1347119315986602E-2</v>
      </c>
      <c r="AG237">
        <f>(T237/1000)*(960*9.81*0.01+0.5*1.205*0.38*1.711274*(T237*T237)+960*4/3*3.14*AJ237)</f>
        <v>8.1894752915836921</v>
      </c>
      <c r="AH237">
        <f>AH236+AG237</f>
        <v>545.1742908960797</v>
      </c>
      <c r="AJ237">
        <f>T238-T237</f>
        <v>8.3333333333333925E-2</v>
      </c>
      <c r="AK237" s="53">
        <f t="shared" si="70"/>
        <v>15.611111111111111</v>
      </c>
      <c r="AL237" s="39">
        <f>0.5*1116.99*(T237*T237)</f>
        <v>136109.02374999999</v>
      </c>
      <c r="AM237" s="39">
        <f t="shared" si="69"/>
        <v>-1456.999687500007</v>
      </c>
      <c r="AN237" s="39">
        <f>SUM($AM$206:$AM$238)+$AN$205</f>
        <v>-382626.82062499999</v>
      </c>
      <c r="AO237" s="39">
        <f t="shared" si="59"/>
        <v>0.10628522792162903</v>
      </c>
      <c r="AP237" s="39">
        <f>SUM($AM$188:$AM$205)+$AP$187</f>
        <v>245060.79718749999</v>
      </c>
      <c r="AQ237" s="39">
        <f t="shared" si="60"/>
        <v>6.8072443644134159E-2</v>
      </c>
      <c r="AR237" s="39">
        <f t="shared" si="72"/>
        <v>-1.4569996875000071</v>
      </c>
      <c r="AS237" s="39"/>
      <c r="AT237" s="51">
        <f>T237*$AS$8*0.38*0.01</f>
        <v>616.80404539000017</v>
      </c>
      <c r="AU237" s="51">
        <f t="shared" si="71"/>
        <v>0.61680404539000022</v>
      </c>
      <c r="AV237" s="51">
        <f t="shared" si="61"/>
        <v>1.7133459412034345E-4</v>
      </c>
      <c r="AW237" s="39">
        <f>AB237*0.7</f>
        <v>5.7156080230909879E-2</v>
      </c>
      <c r="AX237" s="40"/>
      <c r="AY237" s="40">
        <f t="shared" si="58"/>
        <v>0</v>
      </c>
      <c r="AZ237" s="40"/>
      <c r="BA237" s="40"/>
      <c r="BB237" s="40"/>
      <c r="BC237" s="39"/>
      <c r="BD237" s="39">
        <f>T237*2.23694</f>
        <v>34.921118888888891</v>
      </c>
      <c r="BE237" s="39">
        <f>AO237-$BC$8</f>
        <v>0.10515882892301055</v>
      </c>
      <c r="BF237" s="39">
        <f>AQ237-$BC$8</f>
        <v>6.6946044645515679E-2</v>
      </c>
      <c r="BG237" s="52">
        <f t="shared" si="62"/>
        <v>6.0251440180964115E-2</v>
      </c>
      <c r="BH237" s="52">
        <f t="shared" si="63"/>
        <v>6.0251440180964115E-2</v>
      </c>
      <c r="BI237" s="52">
        <f t="shared" si="64"/>
        <v>216905.1846514708</v>
      </c>
      <c r="BJ237" s="52">
        <f t="shared" si="65"/>
        <v>216.90518465147079</v>
      </c>
      <c r="BK237">
        <f t="shared" si="66"/>
        <v>-1.3112997187500064</v>
      </c>
    </row>
    <row r="238" spans="2:63" x14ac:dyDescent="0.25">
      <c r="B238" s="29" t="s">
        <v>47</v>
      </c>
      <c r="C238" s="29">
        <v>230</v>
      </c>
      <c r="D238" s="29">
        <v>230</v>
      </c>
      <c r="E238" s="28">
        <v>56.5</v>
      </c>
      <c r="F238" s="15">
        <f t="shared" si="67"/>
        <v>4.1666666666666269E-2</v>
      </c>
      <c r="G238" s="15">
        <f t="shared" si="68"/>
        <v>0.14999999999999858</v>
      </c>
      <c r="R238">
        <f t="shared" si="56"/>
        <v>0</v>
      </c>
      <c r="S238">
        <f t="shared" si="57"/>
        <v>56.5</v>
      </c>
      <c r="T238">
        <f>$E238/3.6</f>
        <v>15.694444444444445</v>
      </c>
      <c r="U238">
        <f>(0.5*960*(T238*T238))</f>
        <v>118231.48148148149</v>
      </c>
      <c r="V238">
        <f>$U238-$U239</f>
        <v>0</v>
      </c>
      <c r="W238">
        <f>SUM(V238:V264)</f>
        <v>110444.44444444445</v>
      </c>
      <c r="X238">
        <f>W238/1000</f>
        <v>110.44444444444446</v>
      </c>
      <c r="Y238">
        <f>$X$43+$X$87+$X$158+$X$178+$X$188+$X$238</f>
        <v>321.06259259259258</v>
      </c>
      <c r="Z238">
        <f>(0.5*960*(F238*F238))</f>
        <v>0.83333333333331749</v>
      </c>
      <c r="AA238">
        <f>W238*0.0000002777777777</f>
        <v>3.0679012337088894E-2</v>
      </c>
      <c r="AB238">
        <f>AA$43+AA$87+$AA$158+$AA$178+$AA$238</f>
        <v>8.165154318701412E-2</v>
      </c>
      <c r="AD238">
        <f>(AC238*0.0000002777777777)*-1</f>
        <v>0</v>
      </c>
      <c r="AE238">
        <f>(($W$18*0.0000002777777777)*-1)+$AD$65+$AD$145+$AD$164+$AD$184+$AD$206</f>
        <v>9.1347119315986602E-2</v>
      </c>
      <c r="AG238">
        <f>(T238/1000)*(960*9.81*0.01+0.5*1.205*0.38*1.711274*(T238*T238)+960*4/3*3.14*AJ238)</f>
        <v>2.9926403087816227</v>
      </c>
      <c r="AH238">
        <f>AH237+AG238</f>
        <v>548.16693120486127</v>
      </c>
      <c r="AJ238">
        <f>T239-T238</f>
        <v>0</v>
      </c>
      <c r="AK238" s="53">
        <f t="shared" si="70"/>
        <v>15.694444444444445</v>
      </c>
      <c r="AL238" s="39">
        <f>0.5*1116.99*(T238*T238)</f>
        <v>137566.0234375</v>
      </c>
      <c r="AM238" s="39">
        <f t="shared" si="69"/>
        <v>0</v>
      </c>
      <c r="AN238" s="39">
        <f>SUM($AM$206:$AM$238)+$AN$205</f>
        <v>-382626.82062499999</v>
      </c>
      <c r="AO238" s="39">
        <f t="shared" si="59"/>
        <v>0.10628522792162903</v>
      </c>
      <c r="AP238" s="39">
        <f>SUM($AM$188:$AM$205)+$AP$187</f>
        <v>245060.79718749999</v>
      </c>
      <c r="AQ238" s="39">
        <f t="shared" si="60"/>
        <v>6.8072443644134159E-2</v>
      </c>
      <c r="AR238" s="39">
        <f t="shared" si="72"/>
        <v>0</v>
      </c>
      <c r="AS238" s="39"/>
      <c r="AT238" s="51">
        <f>T238*$AS$8*0.38*0.01</f>
        <v>620.09659367500012</v>
      </c>
      <c r="AU238" s="51">
        <f t="shared" si="71"/>
        <v>0.62009659367500014</v>
      </c>
      <c r="AV238" s="51">
        <f t="shared" si="61"/>
        <v>1.7224919159785417E-4</v>
      </c>
      <c r="AW238" s="39">
        <f>AB238*0.7</f>
        <v>5.7156080230909879E-2</v>
      </c>
      <c r="AX238" s="40"/>
      <c r="AY238" s="40">
        <f t="shared" si="58"/>
        <v>0</v>
      </c>
      <c r="AZ238" s="40"/>
      <c r="BA238" s="40"/>
      <c r="BB238" s="40"/>
      <c r="BC238" s="39"/>
      <c r="BD238" s="39">
        <f>T238*2.23694</f>
        <v>35.107530555555556</v>
      </c>
      <c r="BE238" s="39">
        <f>AO238-$BC$8</f>
        <v>0.10515882892301055</v>
      </c>
      <c r="BF238" s="39">
        <f>AQ238-$BC$8</f>
        <v>6.6946044645515679E-2</v>
      </c>
      <c r="BG238" s="52">
        <f t="shared" si="62"/>
        <v>6.0251440180964115E-2</v>
      </c>
      <c r="BH238" s="52">
        <f t="shared" si="63"/>
        <v>6.0251440180964115E-2</v>
      </c>
      <c r="BI238" s="52">
        <f t="shared" si="64"/>
        <v>216905.1846514708</v>
      </c>
      <c r="BJ238" s="52">
        <f t="shared" si="65"/>
        <v>216.90518465147079</v>
      </c>
      <c r="BK238">
        <f t="shared" si="66"/>
        <v>0</v>
      </c>
    </row>
    <row r="239" spans="2:63" x14ac:dyDescent="0.25">
      <c r="B239" s="29" t="s">
        <v>47</v>
      </c>
      <c r="C239" s="29">
        <v>231</v>
      </c>
      <c r="D239" s="29">
        <v>231</v>
      </c>
      <c r="E239" s="28">
        <v>56.5</v>
      </c>
      <c r="F239" s="15">
        <f t="shared" si="67"/>
        <v>-4.1666666666666269E-2</v>
      </c>
      <c r="G239" s="15">
        <f t="shared" si="68"/>
        <v>-0.14999999999999858</v>
      </c>
      <c r="R239">
        <f t="shared" si="56"/>
        <v>0</v>
      </c>
      <c r="S239">
        <f t="shared" si="57"/>
        <v>56.5</v>
      </c>
      <c r="T239">
        <f>$E239/3.6</f>
        <v>15.694444444444445</v>
      </c>
      <c r="U239">
        <f>(0.5*960*(T239*T239))</f>
        <v>118231.48148148149</v>
      </c>
      <c r="V239">
        <f>$U239-$U240</f>
        <v>1252.2222222222335</v>
      </c>
      <c r="X239">
        <f>W239/1000</f>
        <v>0</v>
      </c>
      <c r="Y239">
        <f>$X$43+$X$87+$X$158+$X$178+$X$188+$X$238</f>
        <v>321.06259259259258</v>
      </c>
      <c r="Z239">
        <f>(0.5*960*(F239*F239))</f>
        <v>0.83333333333331749</v>
      </c>
      <c r="AA239">
        <f>W239*0.0000002777777777</f>
        <v>0</v>
      </c>
      <c r="AB239">
        <f>AA$43+AA$87+$AA$158+$AA$178+$AA$238</f>
        <v>8.165154318701412E-2</v>
      </c>
      <c r="AD239">
        <f>(AC239*0.0000002777777777)*-1</f>
        <v>0</v>
      </c>
      <c r="AE239">
        <f>(($W$18*0.0000002777777777)*-1)+$AD$65+$AD$145+$AD$164+$AD$184+$AD$206</f>
        <v>9.1347119315986602E-2</v>
      </c>
      <c r="AG239">
        <f>(T239/1000)*(960*9.81*0.01+0.5*1.205*0.38*1.711274*(T239*T239)+960*4/3*3.14*AJ239)</f>
        <v>-2.2639522838110073</v>
      </c>
      <c r="AH239">
        <f>AH238+AG239</f>
        <v>545.90297892105025</v>
      </c>
      <c r="AJ239">
        <f>T240-T239</f>
        <v>-8.3333333333333925E-2</v>
      </c>
      <c r="AK239" s="53">
        <f t="shared" si="70"/>
        <v>15.694444444444445</v>
      </c>
      <c r="AL239" s="39">
        <f>0.5*1116.99*(T239*T239)</f>
        <v>137566.0234375</v>
      </c>
      <c r="AM239" s="39">
        <f t="shared" si="69"/>
        <v>1456.999687500007</v>
      </c>
      <c r="AN239" s="39">
        <f>SUM($AM$206:$AM$238)+$AN$205</f>
        <v>-382626.82062499999</v>
      </c>
      <c r="AO239" s="39">
        <f t="shared" si="59"/>
        <v>0.10628522792162903</v>
      </c>
      <c r="AP239" s="39">
        <f>SUM($AM$239:$AM$264)+$AP$238</f>
        <v>373566.35968750005</v>
      </c>
      <c r="AQ239" s="39">
        <f t="shared" si="60"/>
        <v>0.10376843321747264</v>
      </c>
      <c r="AR239" s="39">
        <f t="shared" si="72"/>
        <v>1.4569996875000071</v>
      </c>
      <c r="AS239" s="39"/>
      <c r="AT239" s="51">
        <f>T239*$AS$8*0.38*0.01</f>
        <v>620.09659367500012</v>
      </c>
      <c r="AU239" s="51">
        <f t="shared" si="71"/>
        <v>0.62009659367500014</v>
      </c>
      <c r="AV239" s="51">
        <f t="shared" si="61"/>
        <v>1.7224919159785417E-4</v>
      </c>
      <c r="AW239" s="39">
        <f>AB239*0.7</f>
        <v>5.7156080230909879E-2</v>
      </c>
      <c r="AX239" s="40"/>
      <c r="AY239" s="40">
        <f t="shared" si="58"/>
        <v>0</v>
      </c>
      <c r="AZ239" s="40"/>
      <c r="BA239" s="40"/>
      <c r="BB239" s="40"/>
      <c r="BC239" s="39"/>
      <c r="BD239" s="39">
        <f>T239*2.23694</f>
        <v>35.107530555555556</v>
      </c>
      <c r="BE239" s="39">
        <f>AO239-$BC$8</f>
        <v>0.10515882892301055</v>
      </c>
      <c r="BF239" s="39">
        <f>AQ239-$BC$8</f>
        <v>0.10264203421885416</v>
      </c>
      <c r="BG239" s="52">
        <f t="shared" si="62"/>
        <v>9.2377830796968749E-2</v>
      </c>
      <c r="BH239" s="52">
        <f t="shared" si="63"/>
        <v>9.2377830796968749E-2</v>
      </c>
      <c r="BI239" s="52">
        <f t="shared" si="64"/>
        <v>332560.19086908747</v>
      </c>
      <c r="BJ239" s="52">
        <f t="shared" si="65"/>
        <v>332.56019086908748</v>
      </c>
      <c r="BK239">
        <f t="shared" si="66"/>
        <v>1.3112997187500064</v>
      </c>
    </row>
    <row r="240" spans="2:63" x14ac:dyDescent="0.25">
      <c r="B240" s="29" t="s">
        <v>47</v>
      </c>
      <c r="C240" s="29">
        <v>232</v>
      </c>
      <c r="D240" s="29">
        <v>232</v>
      </c>
      <c r="E240" s="28">
        <v>56.2</v>
      </c>
      <c r="F240" s="15">
        <f t="shared" si="67"/>
        <v>-0.2222222222222224</v>
      </c>
      <c r="G240" s="15">
        <f t="shared" si="68"/>
        <v>-0.80000000000000071</v>
      </c>
      <c r="R240">
        <f t="shared" si="56"/>
        <v>0</v>
      </c>
      <c r="S240">
        <f t="shared" si="57"/>
        <v>56.2</v>
      </c>
      <c r="T240">
        <f>$E240/3.6</f>
        <v>15.611111111111111</v>
      </c>
      <c r="U240">
        <f>(0.5*960*(T240*T240))</f>
        <v>116979.25925925926</v>
      </c>
      <c r="V240">
        <f>$U240-$U241</f>
        <v>5349.2592592592555</v>
      </c>
      <c r="X240">
        <f>W240/1000</f>
        <v>0</v>
      </c>
      <c r="Y240">
        <f>$X$43+$X$87+$X$158+$X$178+$X$188+$X$238</f>
        <v>321.06259259259258</v>
      </c>
      <c r="Z240">
        <f>(0.5*960*(F240*F240))</f>
        <v>23.703703703703741</v>
      </c>
      <c r="AA240">
        <f>W240*0.0000002777777777</f>
        <v>0</v>
      </c>
      <c r="AB240">
        <f>AA$43+AA$87+$AA$158+$AA$178+$AA$238</f>
        <v>8.165154318701412E-2</v>
      </c>
      <c r="AD240">
        <f>(AC240*0.0000002777777777)*-1</f>
        <v>0</v>
      </c>
      <c r="AE240">
        <f>(($W$18*0.0000002777777777)*-1)+$AD$65+$AD$145+$AD$164+$AD$184+$AD$206</f>
        <v>9.1347119315986602E-2</v>
      </c>
      <c r="AG240">
        <f>(T240/1000)*(960*9.81*0.01+0.5*1.205*0.38*1.711274*(T240*T240)+960*4/3*3.14*AJ240)</f>
        <v>-19.696825942984223</v>
      </c>
      <c r="AH240">
        <f>AH239+AG240</f>
        <v>526.20615297806603</v>
      </c>
      <c r="AJ240">
        <f>T241-T240</f>
        <v>-0.36111111111111072</v>
      </c>
      <c r="AK240" s="53">
        <f t="shared" si="70"/>
        <v>15.611111111111111</v>
      </c>
      <c r="AL240" s="39">
        <f>0.5*1116.99*(T240*T240)</f>
        <v>136109.02374999999</v>
      </c>
      <c r="AM240" s="39">
        <f t="shared" si="69"/>
        <v>6224.0303124999919</v>
      </c>
      <c r="AN240" s="39">
        <f>SUM($AM$206:$AM$238)+$AN$205</f>
        <v>-382626.82062499999</v>
      </c>
      <c r="AO240" s="39">
        <f t="shared" si="59"/>
        <v>0.10628522792162903</v>
      </c>
      <c r="AP240" s="39">
        <f>SUM($AM$239:$AM$264)+$AP$238</f>
        <v>373566.35968750005</v>
      </c>
      <c r="AQ240" s="39">
        <f t="shared" si="60"/>
        <v>0.10376843321747264</v>
      </c>
      <c r="AR240" s="39">
        <f t="shared" si="72"/>
        <v>6.2240303124999921</v>
      </c>
      <c r="AS240" s="39"/>
      <c r="AT240" s="51">
        <f>T240*$AS$8*0.38*0.01</f>
        <v>616.80404539000017</v>
      </c>
      <c r="AU240" s="51">
        <f t="shared" si="71"/>
        <v>0.61680404539000022</v>
      </c>
      <c r="AV240" s="51">
        <f t="shared" si="61"/>
        <v>1.7133459412034345E-4</v>
      </c>
      <c r="AW240" s="39">
        <f>AB240*0.7</f>
        <v>5.7156080230909879E-2</v>
      </c>
      <c r="AX240" s="40"/>
      <c r="AY240" s="40">
        <f t="shared" si="58"/>
        <v>0</v>
      </c>
      <c r="AZ240" s="40"/>
      <c r="BA240" s="40"/>
      <c r="BB240" s="40"/>
      <c r="BC240" s="39"/>
      <c r="BD240" s="39">
        <f>T240*2.23694</f>
        <v>34.921118888888891</v>
      </c>
      <c r="BE240" s="39">
        <f>AO240-$BC$8</f>
        <v>0.10515882892301055</v>
      </c>
      <c r="BF240" s="39">
        <f>AQ240-$BC$8</f>
        <v>0.10264203421885416</v>
      </c>
      <c r="BG240" s="52">
        <f t="shared" si="62"/>
        <v>9.2377830796968749E-2</v>
      </c>
      <c r="BH240" s="52">
        <f t="shared" si="63"/>
        <v>9.2377830796968749E-2</v>
      </c>
      <c r="BI240" s="52">
        <f t="shared" si="64"/>
        <v>332560.19086908747</v>
      </c>
      <c r="BJ240" s="52">
        <f t="shared" si="65"/>
        <v>332.56019086908748</v>
      </c>
      <c r="BK240">
        <f t="shared" si="66"/>
        <v>5.6016272812499928</v>
      </c>
    </row>
    <row r="241" spans="2:63" x14ac:dyDescent="0.25">
      <c r="B241" s="29" t="s">
        <v>47</v>
      </c>
      <c r="C241" s="29">
        <v>233</v>
      </c>
      <c r="D241" s="29">
        <v>233</v>
      </c>
      <c r="E241" s="28">
        <v>54.9</v>
      </c>
      <c r="F241" s="15">
        <f t="shared" si="67"/>
        <v>-0.45833333333333393</v>
      </c>
      <c r="G241" s="15">
        <f t="shared" si="68"/>
        <v>-1.6500000000000021</v>
      </c>
      <c r="R241">
        <f t="shared" si="56"/>
        <v>0</v>
      </c>
      <c r="S241">
        <f t="shared" si="57"/>
        <v>54.9</v>
      </c>
      <c r="T241">
        <f>$E241/3.6</f>
        <v>15.25</v>
      </c>
      <c r="U241">
        <f>(0.5*960*(T241*T241))</f>
        <v>111630</v>
      </c>
      <c r="V241">
        <f>$U241-$U242</f>
        <v>7985.1851851852116</v>
      </c>
      <c r="X241">
        <f>W241/1000</f>
        <v>0</v>
      </c>
      <c r="Y241">
        <f>$X$43+$X$87+$X$158+$X$178+$X$188+$X$238</f>
        <v>321.06259259259258</v>
      </c>
      <c r="Z241">
        <f>(0.5*960*(F241*F241))</f>
        <v>100.83333333333358</v>
      </c>
      <c r="AA241">
        <f>W241*0.0000002777777777</f>
        <v>0</v>
      </c>
      <c r="AB241">
        <f>AA$43+AA$87+$AA$158+$AA$178+$AA$238</f>
        <v>8.165154318701412E-2</v>
      </c>
      <c r="AD241">
        <f>(AC241*0.0000002777777777)*-1</f>
        <v>0</v>
      </c>
      <c r="AE241">
        <f>(($W$18*0.0000002777777777)*-1)+$AD$65+$AD$145+$AD$164+$AD$184+$AD$206</f>
        <v>9.1347119315986602E-2</v>
      </c>
      <c r="AG241">
        <f>(T241/1000)*(960*9.81*0.01+0.5*1.205*0.38*1.711274*(T241*T241)+960*4/3*3.14*AJ241)</f>
        <v>-31.225835785951965</v>
      </c>
      <c r="AH241">
        <f>AH240+AG241</f>
        <v>494.98031719211406</v>
      </c>
      <c r="AJ241">
        <f>T242-T241</f>
        <v>-0.55555555555555713</v>
      </c>
      <c r="AK241" s="53">
        <f t="shared" si="70"/>
        <v>15.25</v>
      </c>
      <c r="AL241" s="39">
        <f>0.5*1116.99*(T241*T241)</f>
        <v>129884.9934375</v>
      </c>
      <c r="AM241" s="39">
        <f t="shared" si="69"/>
        <v>9291.0125000000262</v>
      </c>
      <c r="AN241" s="39">
        <f>SUM($AM$206:$AM$238)+$AN$205</f>
        <v>-382626.82062499999</v>
      </c>
      <c r="AO241" s="39">
        <f t="shared" si="59"/>
        <v>0.10628522792162903</v>
      </c>
      <c r="AP241" s="39">
        <f>SUM($AM$239:$AM$264)+$AP$238</f>
        <v>373566.35968750005</v>
      </c>
      <c r="AQ241" s="39">
        <f t="shared" si="60"/>
        <v>0.10376843321747264</v>
      </c>
      <c r="AR241" s="39">
        <f t="shared" si="72"/>
        <v>9.2910125000000257</v>
      </c>
      <c r="AS241" s="39"/>
      <c r="AT241" s="51">
        <f>T241*$AS$8*0.38*0.01</f>
        <v>602.53633615500007</v>
      </c>
      <c r="AU241" s="51">
        <f t="shared" si="71"/>
        <v>0.60253633615500002</v>
      </c>
      <c r="AV241" s="51">
        <f t="shared" si="61"/>
        <v>1.673713383844636E-4</v>
      </c>
      <c r="AW241" s="39">
        <f>AB241*0.7</f>
        <v>5.7156080230909879E-2</v>
      </c>
      <c r="AX241" s="40"/>
      <c r="AY241" s="40">
        <f t="shared" si="58"/>
        <v>0</v>
      </c>
      <c r="AZ241" s="40"/>
      <c r="BA241" s="40"/>
      <c r="BB241" s="40"/>
      <c r="BC241" s="39"/>
      <c r="BD241" s="39">
        <f>T241*2.23694</f>
        <v>34.113334999999999</v>
      </c>
      <c r="BE241" s="39">
        <f>AO241-$BC$8</f>
        <v>0.10515882892301055</v>
      </c>
      <c r="BF241" s="39">
        <f>AQ241-$BC$8</f>
        <v>0.10264203421885416</v>
      </c>
      <c r="BG241" s="52">
        <f t="shared" si="62"/>
        <v>9.2377830796968749E-2</v>
      </c>
      <c r="BH241" s="52">
        <f t="shared" si="63"/>
        <v>9.2377830796968749E-2</v>
      </c>
      <c r="BI241" s="52">
        <f t="shared" si="64"/>
        <v>332560.19086908747</v>
      </c>
      <c r="BJ241" s="52">
        <f t="shared" si="65"/>
        <v>332.56019086908748</v>
      </c>
      <c r="BK241">
        <f t="shared" si="66"/>
        <v>8.3619112500000252</v>
      </c>
    </row>
    <row r="242" spans="2:63" x14ac:dyDescent="0.25">
      <c r="B242" s="29" t="s">
        <v>47</v>
      </c>
      <c r="C242" s="29">
        <v>234</v>
      </c>
      <c r="D242" s="29">
        <v>234</v>
      </c>
      <c r="E242" s="28">
        <v>52.9</v>
      </c>
      <c r="F242" s="15">
        <f t="shared" si="67"/>
        <v>-0.54166666666666641</v>
      </c>
      <c r="G242" s="15">
        <f t="shared" si="68"/>
        <v>-1.9499999999999993</v>
      </c>
      <c r="R242">
        <f t="shared" si="56"/>
        <v>0</v>
      </c>
      <c r="S242">
        <f t="shared" si="57"/>
        <v>52.9</v>
      </c>
      <c r="T242">
        <f>$E242/3.6</f>
        <v>14.694444444444443</v>
      </c>
      <c r="U242">
        <f>(0.5*960*(T242*T242))</f>
        <v>103644.81481481479</v>
      </c>
      <c r="V242">
        <f>$U242-$U243</f>
        <v>7311.4814814814599</v>
      </c>
      <c r="X242">
        <f>W242/1000</f>
        <v>0</v>
      </c>
      <c r="Y242">
        <f>$X$43+$X$87+$X$158+$X$178+$X$188+$X$238</f>
        <v>321.06259259259258</v>
      </c>
      <c r="Z242">
        <f>(0.5*960*(F242*F242))</f>
        <v>140.8333333333332</v>
      </c>
      <c r="AA242">
        <f>W242*0.0000002777777777</f>
        <v>0</v>
      </c>
      <c r="AB242">
        <f>AA$43+AA$87+$AA$158+$AA$178+$AA$238</f>
        <v>8.165154318701412E-2</v>
      </c>
      <c r="AD242">
        <f>(AC242*0.0000002777777777)*-1</f>
        <v>0</v>
      </c>
      <c r="AE242">
        <f>(($W$18*0.0000002777777777)*-1)+$AD$65+$AD$145+$AD$164+$AD$184+$AD$206</f>
        <v>9.1347119315986602E-2</v>
      </c>
      <c r="AG242">
        <f>(T242/1000)*(960*9.81*0.01+0.5*1.205*0.38*1.711274*(T242*T242)+960*4/3*3.14*AJ242)</f>
        <v>-28.543505578326698</v>
      </c>
      <c r="AH242">
        <f>AH241+AG242</f>
        <v>466.43681161378737</v>
      </c>
      <c r="AJ242">
        <f>T243-T242</f>
        <v>-0.52777777777777679</v>
      </c>
      <c r="AK242" s="53">
        <f t="shared" si="70"/>
        <v>14.694444444444443</v>
      </c>
      <c r="AL242" s="39">
        <f>0.5*1116.99*(T242*T242)</f>
        <v>120593.98093749997</v>
      </c>
      <c r="AM242" s="39">
        <f t="shared" si="69"/>
        <v>8507.1371874999895</v>
      </c>
      <c r="AN242" s="39">
        <f>SUM($AM$206:$AM$238)+$AN$205</f>
        <v>-382626.82062499999</v>
      </c>
      <c r="AO242" s="39">
        <f t="shared" si="59"/>
        <v>0.10628522792162903</v>
      </c>
      <c r="AP242" s="39">
        <f>SUM($AM$239:$AM$264)+$AP$238</f>
        <v>373566.35968750005</v>
      </c>
      <c r="AQ242" s="39">
        <f t="shared" si="60"/>
        <v>0.10376843321747264</v>
      </c>
      <c r="AR242" s="39">
        <f t="shared" si="72"/>
        <v>8.507137187499989</v>
      </c>
      <c r="AS242" s="39"/>
      <c r="AT242" s="51">
        <f>T242*$AS$8*0.38*0.01</f>
        <v>580.58601425500001</v>
      </c>
      <c r="AU242" s="51">
        <f t="shared" si="71"/>
        <v>0.580586014255</v>
      </c>
      <c r="AV242" s="51">
        <f t="shared" si="61"/>
        <v>1.6127402186772539E-4</v>
      </c>
      <c r="AW242" s="39">
        <f>AB242*0.7</f>
        <v>5.7156080230909879E-2</v>
      </c>
      <c r="AX242" s="40"/>
      <c r="AY242" s="40">
        <f t="shared" si="58"/>
        <v>0</v>
      </c>
      <c r="AZ242" s="40"/>
      <c r="BA242" s="40"/>
      <c r="BB242" s="40"/>
      <c r="BC242" s="39"/>
      <c r="BD242" s="39">
        <f>T242*2.23694</f>
        <v>32.870590555555552</v>
      </c>
      <c r="BE242" s="39">
        <f>AO242-$BC$8</f>
        <v>0.10515882892301055</v>
      </c>
      <c r="BF242" s="39">
        <f>AQ242-$BC$8</f>
        <v>0.10264203421885416</v>
      </c>
      <c r="BG242" s="52">
        <f t="shared" si="62"/>
        <v>9.2377830796968749E-2</v>
      </c>
      <c r="BH242" s="52">
        <f t="shared" si="63"/>
        <v>9.2377830796968749E-2</v>
      </c>
      <c r="BI242" s="52">
        <f t="shared" si="64"/>
        <v>332560.19086908747</v>
      </c>
      <c r="BJ242" s="52">
        <f t="shared" si="65"/>
        <v>332.56019086908748</v>
      </c>
      <c r="BK242">
        <f t="shared" si="66"/>
        <v>7.656423468749991</v>
      </c>
    </row>
    <row r="243" spans="2:63" x14ac:dyDescent="0.25">
      <c r="B243" s="29" t="s">
        <v>47</v>
      </c>
      <c r="C243" s="29">
        <v>235</v>
      </c>
      <c r="D243" s="29">
        <v>235</v>
      </c>
      <c r="E243" s="28">
        <v>51</v>
      </c>
      <c r="F243" s="15">
        <f t="shared" si="67"/>
        <v>-0.43055555555555575</v>
      </c>
      <c r="G243" s="15">
        <f t="shared" si="68"/>
        <v>-1.5500000000000007</v>
      </c>
      <c r="R243">
        <f t="shared" si="56"/>
        <v>0</v>
      </c>
      <c r="S243">
        <f t="shared" si="57"/>
        <v>51</v>
      </c>
      <c r="T243">
        <f>$E243/3.6</f>
        <v>14.166666666666666</v>
      </c>
      <c r="U243">
        <f>(0.5*960*(T243*T243))</f>
        <v>96333.333333333328</v>
      </c>
      <c r="V243">
        <f>$U243-$U244</f>
        <v>4480.0000000000146</v>
      </c>
      <c r="X243">
        <f>W243/1000</f>
        <v>0</v>
      </c>
      <c r="Y243">
        <f>$X$43+$X$87+$X$158+$X$178+$X$188+$X$238</f>
        <v>321.06259259259258</v>
      </c>
      <c r="Z243">
        <f>(0.5*960*(F243*F243))</f>
        <v>88.981481481481566</v>
      </c>
      <c r="AA243">
        <f>W243*0.0000002777777777</f>
        <v>0</v>
      </c>
      <c r="AB243">
        <f>AA$43+AA$87+$AA$158+$AA$178+$AA$238</f>
        <v>8.165154318701412E-2</v>
      </c>
      <c r="AD243">
        <f>(AC243*0.0000002777777777)*-1</f>
        <v>0</v>
      </c>
      <c r="AE243">
        <f>(($W$18*0.0000002777777777)*-1)+$AD$65+$AD$145+$AD$164+$AD$184+$AD$206</f>
        <v>9.1347119315986602E-2</v>
      </c>
      <c r="AG243">
        <f>(T243/1000)*(960*9.81*0.01+0.5*1.205*0.38*1.711274*(T243*T243)+960*4/3*3.14*AJ243)</f>
        <v>-16.531451896041759</v>
      </c>
      <c r="AH243">
        <f>AH242+AG243</f>
        <v>449.90535971774563</v>
      </c>
      <c r="AJ243">
        <f>T244-T243</f>
        <v>-0.33333333333333393</v>
      </c>
      <c r="AK243" s="53">
        <f t="shared" si="70"/>
        <v>14.166666666666666</v>
      </c>
      <c r="AL243" s="39">
        <f>0.5*1116.99*(T243*T243)</f>
        <v>112086.84374999999</v>
      </c>
      <c r="AM243" s="39">
        <f t="shared" si="69"/>
        <v>5212.6199999999953</v>
      </c>
      <c r="AN243" s="39">
        <f>SUM($AM$206:$AM$238)+$AN$205</f>
        <v>-382626.82062499999</v>
      </c>
      <c r="AO243" s="39">
        <f t="shared" si="59"/>
        <v>0.10628522792162903</v>
      </c>
      <c r="AP243" s="39">
        <f>SUM($AM$239:$AM$264)+$AP$238</f>
        <v>373566.35968750005</v>
      </c>
      <c r="AQ243" s="39">
        <f t="shared" si="60"/>
        <v>0.10376843321747264</v>
      </c>
      <c r="AR243" s="39">
        <f t="shared" si="72"/>
        <v>5.2126199999999949</v>
      </c>
      <c r="AS243" s="39"/>
      <c r="AT243" s="51">
        <f>T243*$AS$8*0.38*0.01</f>
        <v>559.73320845000001</v>
      </c>
      <c r="AU243" s="51">
        <f t="shared" si="71"/>
        <v>0.55973320844999996</v>
      </c>
      <c r="AV243" s="51">
        <f t="shared" si="61"/>
        <v>1.5548157117682408E-4</v>
      </c>
      <c r="AW243" s="39">
        <f>AB243*0.7</f>
        <v>5.7156080230909879E-2</v>
      </c>
      <c r="AX243" s="40"/>
      <c r="AY243" s="40">
        <f t="shared" si="58"/>
        <v>0</v>
      </c>
      <c r="AZ243" s="40"/>
      <c r="BA243" s="40"/>
      <c r="BB243" s="40"/>
      <c r="BC243" s="39"/>
      <c r="BD243" s="39">
        <f>T243*2.23694</f>
        <v>31.689983333333334</v>
      </c>
      <c r="BE243" s="39">
        <f>AO243-$BC$8</f>
        <v>0.10515882892301055</v>
      </c>
      <c r="BF243" s="39">
        <f>AQ243-$BC$8</f>
        <v>0.10264203421885416</v>
      </c>
      <c r="BG243" s="52">
        <f t="shared" si="62"/>
        <v>9.2377830796968749E-2</v>
      </c>
      <c r="BH243" s="52">
        <f t="shared" si="63"/>
        <v>9.2377830796968749E-2</v>
      </c>
      <c r="BI243" s="52">
        <f t="shared" si="64"/>
        <v>332560.19086908747</v>
      </c>
      <c r="BJ243" s="52">
        <f t="shared" si="65"/>
        <v>332.56019086908748</v>
      </c>
      <c r="BK243">
        <f t="shared" si="66"/>
        <v>4.6913579999999957</v>
      </c>
    </row>
    <row r="244" spans="2:63" x14ac:dyDescent="0.25">
      <c r="B244" s="29" t="s">
        <v>47</v>
      </c>
      <c r="C244" s="29">
        <v>236</v>
      </c>
      <c r="D244" s="29">
        <v>236</v>
      </c>
      <c r="E244" s="28">
        <v>49.8</v>
      </c>
      <c r="F244" s="15">
        <f t="shared" si="67"/>
        <v>-0.24999999999999961</v>
      </c>
      <c r="G244" s="15">
        <f t="shared" si="68"/>
        <v>-0.89999999999999858</v>
      </c>
      <c r="R244">
        <f t="shared" si="56"/>
        <v>0</v>
      </c>
      <c r="S244">
        <f t="shared" si="57"/>
        <v>49.8</v>
      </c>
      <c r="T244">
        <f>$E244/3.6</f>
        <v>13.833333333333332</v>
      </c>
      <c r="U244">
        <f>(0.5*960*(T244*T244))</f>
        <v>91853.333333333314</v>
      </c>
      <c r="V244">
        <f>$U244-$U245</f>
        <v>2199.9999999999709</v>
      </c>
      <c r="X244">
        <f>W244/1000</f>
        <v>0</v>
      </c>
      <c r="Y244">
        <f>$X$43+$X$87+$X$158+$X$178+$X$188+$X$238</f>
        <v>321.06259259259258</v>
      </c>
      <c r="Z244">
        <f>(0.5*960*(F244*F244))</f>
        <v>29.999999999999908</v>
      </c>
      <c r="AA244">
        <f>W244*0.0000002777777777</f>
        <v>0</v>
      </c>
      <c r="AB244">
        <f>AA$43+AA$87+$AA$158+$AA$178+$AA$238</f>
        <v>8.165154318701412E-2</v>
      </c>
      <c r="AD244">
        <f>(AC244*0.0000002777777777)*-1</f>
        <v>0</v>
      </c>
      <c r="AE244">
        <f>(($W$18*0.0000002777777777)*-1)+$AD$65+$AD$145+$AD$164+$AD$184+$AD$206</f>
        <v>9.1347119315986602E-2</v>
      </c>
      <c r="AG244">
        <f>(T244/1000)*(960*9.81*0.01+0.5*1.205*0.38*1.711274*(T244*T244)+960*4/3*3.14*AJ244)</f>
        <v>-6.926572908848156</v>
      </c>
      <c r="AH244">
        <f>AH243+AG244</f>
        <v>442.9787868088975</v>
      </c>
      <c r="AJ244">
        <f>T245-T244</f>
        <v>-0.1666666666666643</v>
      </c>
      <c r="AK244" s="53">
        <f t="shared" si="70"/>
        <v>13.833333333333332</v>
      </c>
      <c r="AL244" s="39">
        <f>0.5*1116.99*(T244*T244)</f>
        <v>106874.22374999999</v>
      </c>
      <c r="AM244" s="39">
        <f t="shared" si="69"/>
        <v>2559.7687499999738</v>
      </c>
      <c r="AN244" s="39">
        <f>SUM($AM$206:$AM$238)+$AN$205</f>
        <v>-382626.82062499999</v>
      </c>
      <c r="AO244" s="39">
        <f t="shared" si="59"/>
        <v>0.10628522792162903</v>
      </c>
      <c r="AP244" s="39">
        <f>SUM($AM$239:$AM$264)+$AP$238</f>
        <v>373566.35968750005</v>
      </c>
      <c r="AQ244" s="39">
        <f t="shared" si="60"/>
        <v>0.10376843321747264</v>
      </c>
      <c r="AR244" s="39">
        <f t="shared" si="72"/>
        <v>2.5597687499999737</v>
      </c>
      <c r="AS244" s="39"/>
      <c r="AT244" s="51">
        <f>T244*$AS$8*0.38*0.01</f>
        <v>546.56301530999997</v>
      </c>
      <c r="AU244" s="51">
        <f t="shared" si="71"/>
        <v>0.54656301530999996</v>
      </c>
      <c r="AV244" s="51">
        <f t="shared" si="61"/>
        <v>1.5182318126678117E-4</v>
      </c>
      <c r="AW244" s="39">
        <f>AB244*0.7</f>
        <v>5.7156080230909879E-2</v>
      </c>
      <c r="AX244" s="40"/>
      <c r="AY244" s="40">
        <f t="shared" si="58"/>
        <v>0</v>
      </c>
      <c r="AZ244" s="40"/>
      <c r="BA244" s="40"/>
      <c r="BB244" s="40"/>
      <c r="BC244" s="39"/>
      <c r="BD244" s="39">
        <f>T244*2.23694</f>
        <v>30.944336666666665</v>
      </c>
      <c r="BE244" s="39">
        <f>AO244-$BC$8</f>
        <v>0.10515882892301055</v>
      </c>
      <c r="BF244" s="39">
        <f>AQ244-$BC$8</f>
        <v>0.10264203421885416</v>
      </c>
      <c r="BG244" s="52">
        <f t="shared" si="62"/>
        <v>9.2377830796968749E-2</v>
      </c>
      <c r="BH244" s="52">
        <f t="shared" si="63"/>
        <v>9.2377830796968749E-2</v>
      </c>
      <c r="BI244" s="52">
        <f t="shared" si="64"/>
        <v>332560.19086908747</v>
      </c>
      <c r="BJ244" s="52">
        <f t="shared" si="65"/>
        <v>332.56019086908748</v>
      </c>
      <c r="BK244">
        <f t="shared" si="66"/>
        <v>2.3037918749999768</v>
      </c>
    </row>
    <row r="245" spans="2:63" x14ac:dyDescent="0.25">
      <c r="B245" s="29" t="s">
        <v>47</v>
      </c>
      <c r="C245" s="29">
        <v>237</v>
      </c>
      <c r="D245" s="29">
        <v>237</v>
      </c>
      <c r="E245" s="28">
        <v>49.2</v>
      </c>
      <c r="F245" s="15">
        <f t="shared" si="67"/>
        <v>-0.19444444444444425</v>
      </c>
      <c r="G245" s="15">
        <f t="shared" si="68"/>
        <v>-0.69999999999999929</v>
      </c>
      <c r="R245">
        <f t="shared" si="56"/>
        <v>0</v>
      </c>
      <c r="S245">
        <f t="shared" si="57"/>
        <v>49.2</v>
      </c>
      <c r="T245">
        <f>$E245/3.6</f>
        <v>13.666666666666668</v>
      </c>
      <c r="U245">
        <f>(0.5*960*(T245*T245))</f>
        <v>89653.333333333343</v>
      </c>
      <c r="V245">
        <f>$U245-$U246</f>
        <v>2891.8518518518831</v>
      </c>
      <c r="X245">
        <f>W245/1000</f>
        <v>0</v>
      </c>
      <c r="Y245">
        <f>$X$43+$X$87+$X$158+$X$178+$X$188+$X$238</f>
        <v>321.06259259259258</v>
      </c>
      <c r="Z245">
        <f>(0.5*960*(F245*F245))</f>
        <v>18.148148148148113</v>
      </c>
      <c r="AA245">
        <f>W245*0.0000002777777777</f>
        <v>0</v>
      </c>
      <c r="AB245">
        <f>AA$43+AA$87+$AA$158+$AA$178+$AA$238</f>
        <v>8.165154318701412E-2</v>
      </c>
      <c r="AD245">
        <f>(AC245*0.0000002777777777)*-1</f>
        <v>0</v>
      </c>
      <c r="AE245">
        <f>(($W$18*0.0000002777777777)*-1)+$AD$65+$AD$145+$AD$164+$AD$184+$AD$206</f>
        <v>9.1347119315986602E-2</v>
      </c>
      <c r="AG245">
        <f>(T245/1000)*(960*9.81*0.01+0.5*1.205*0.38*1.711274*(T245*T245)+960*4/3*3.14*AJ245)</f>
        <v>-9.91927671554466</v>
      </c>
      <c r="AH245">
        <f>AH244+AG245</f>
        <v>433.05951009335286</v>
      </c>
      <c r="AJ245">
        <f>T246-T245</f>
        <v>-0.22222222222222499</v>
      </c>
      <c r="AK245" s="53">
        <f t="shared" si="70"/>
        <v>13.666666666666668</v>
      </c>
      <c r="AL245" s="39">
        <f>0.5*1116.99*(T245*T245)</f>
        <v>104314.45500000002</v>
      </c>
      <c r="AM245" s="39">
        <f t="shared" si="69"/>
        <v>3364.760000000053</v>
      </c>
      <c r="AN245" s="39">
        <f>SUM($AM$206:$AM$238)+$AN$205</f>
        <v>-382626.82062499999</v>
      </c>
      <c r="AO245" s="39">
        <f t="shared" si="59"/>
        <v>0.10628522792162903</v>
      </c>
      <c r="AP245" s="39">
        <f>SUM($AM$239:$AM$264)+$AP$238</f>
        <v>373566.35968750005</v>
      </c>
      <c r="AQ245" s="39">
        <f t="shared" si="60"/>
        <v>0.10376843321747264</v>
      </c>
      <c r="AR245" s="39">
        <f t="shared" si="72"/>
        <v>3.3647600000000528</v>
      </c>
      <c r="AS245" s="39"/>
      <c r="AT245" s="51">
        <f>T245*$AS$8*0.38*0.01</f>
        <v>539.97791874000018</v>
      </c>
      <c r="AU245" s="51">
        <f t="shared" si="71"/>
        <v>0.53997791874000023</v>
      </c>
      <c r="AV245" s="51">
        <f t="shared" si="61"/>
        <v>1.4999398631175976E-4</v>
      </c>
      <c r="AW245" s="39">
        <f>AB245*0.7</f>
        <v>5.7156080230909879E-2</v>
      </c>
      <c r="AX245" s="40"/>
      <c r="AY245" s="40">
        <f t="shared" si="58"/>
        <v>0</v>
      </c>
      <c r="AZ245" s="40"/>
      <c r="BA245" s="40"/>
      <c r="BB245" s="40"/>
      <c r="BC245" s="39"/>
      <c r="BD245" s="39">
        <f>T245*2.23694</f>
        <v>30.571513333333339</v>
      </c>
      <c r="BE245" s="39">
        <f>AO245-$BC$8</f>
        <v>0.10515882892301055</v>
      </c>
      <c r="BF245" s="39">
        <f>AQ245-$BC$8</f>
        <v>0.10264203421885416</v>
      </c>
      <c r="BG245" s="52">
        <f t="shared" si="62"/>
        <v>9.2377830796968749E-2</v>
      </c>
      <c r="BH245" s="52">
        <f t="shared" si="63"/>
        <v>9.2377830796968749E-2</v>
      </c>
      <c r="BI245" s="52">
        <f t="shared" si="64"/>
        <v>332560.19086908747</v>
      </c>
      <c r="BJ245" s="52">
        <f t="shared" si="65"/>
        <v>332.56019086908748</v>
      </c>
      <c r="BK245">
        <f t="shared" si="66"/>
        <v>3.0282840000000477</v>
      </c>
    </row>
    <row r="246" spans="2:63" x14ac:dyDescent="0.25">
      <c r="B246" s="29" t="s">
        <v>47</v>
      </c>
      <c r="C246" s="29">
        <v>238</v>
      </c>
      <c r="D246" s="29">
        <v>238</v>
      </c>
      <c r="E246" s="28">
        <v>48.4</v>
      </c>
      <c r="F246" s="15">
        <f t="shared" si="67"/>
        <v>-0.31944444444444503</v>
      </c>
      <c r="G246" s="15">
        <f t="shared" si="68"/>
        <v>-1.1500000000000021</v>
      </c>
      <c r="R246">
        <f t="shared" si="56"/>
        <v>0</v>
      </c>
      <c r="S246">
        <f t="shared" si="57"/>
        <v>48.4</v>
      </c>
      <c r="T246">
        <f>$E246/3.6</f>
        <v>13.444444444444443</v>
      </c>
      <c r="U246">
        <f>(0.5*960*(T246*T246))</f>
        <v>86761.48148148146</v>
      </c>
      <c r="V246">
        <f>$U246-$U247</f>
        <v>5294.4444444444234</v>
      </c>
      <c r="X246">
        <f>W246/1000</f>
        <v>0</v>
      </c>
      <c r="Y246">
        <f>$X$43+$X$87+$X$158+$X$178+$X$188+$X$238</f>
        <v>321.06259259259258</v>
      </c>
      <c r="Z246">
        <f>(0.5*960*(F246*F246))</f>
        <v>48.981481481481659</v>
      </c>
      <c r="AA246">
        <f>W246*0.0000002777777777</f>
        <v>0</v>
      </c>
      <c r="AB246">
        <f>AA$43+AA$87+$AA$158+$AA$178+$AA$238</f>
        <v>8.165154318701412E-2</v>
      </c>
      <c r="AD246">
        <f>(AC246*0.0000002777777777)*-1</f>
        <v>0</v>
      </c>
      <c r="AE246">
        <f>(($W$18*0.0000002777777777)*-1)+$AD$65+$AD$145+$AD$164+$AD$184+$AD$206</f>
        <v>9.1347119315986602E-2</v>
      </c>
      <c r="AG246">
        <f>(T246/1000)*(960*9.81*0.01+0.5*1.205*0.38*1.711274*(T246*T246)+960*4/3*3.14*AJ246)</f>
        <v>-20.296705332631561</v>
      </c>
      <c r="AH246">
        <f>AH245+AG246</f>
        <v>412.76280476072128</v>
      </c>
      <c r="AJ246">
        <f>T247-T246</f>
        <v>-0.41666666666666607</v>
      </c>
      <c r="AK246" s="53">
        <f t="shared" si="70"/>
        <v>13.444444444444443</v>
      </c>
      <c r="AL246" s="39">
        <f>0.5*1116.99*(T246*T246)</f>
        <v>100949.69499999996</v>
      </c>
      <c r="AM246" s="39">
        <f t="shared" si="69"/>
        <v>6160.2515624999651</v>
      </c>
      <c r="AN246" s="39">
        <f>SUM($AM$206:$AM$238)+$AN$205</f>
        <v>-382626.82062499999</v>
      </c>
      <c r="AO246" s="39">
        <f t="shared" si="59"/>
        <v>0.10628522792162903</v>
      </c>
      <c r="AP246" s="39">
        <f>SUM($AM$239:$AM$264)+$AP$238</f>
        <v>373566.35968750005</v>
      </c>
      <c r="AQ246" s="39">
        <f t="shared" si="60"/>
        <v>0.10376843321747264</v>
      </c>
      <c r="AR246" s="39">
        <f t="shared" si="72"/>
        <v>6.1602515624999654</v>
      </c>
      <c r="AS246" s="39"/>
      <c r="AT246" s="51">
        <f>T246*$AS$8*0.38*0.01</f>
        <v>531.19778998000004</v>
      </c>
      <c r="AU246" s="51">
        <f t="shared" si="71"/>
        <v>0.53119778998</v>
      </c>
      <c r="AV246" s="51">
        <f t="shared" si="61"/>
        <v>1.4755505970506444E-4</v>
      </c>
      <c r="AW246" s="39">
        <f>AB246*0.7</f>
        <v>5.7156080230909879E-2</v>
      </c>
      <c r="AX246" s="40"/>
      <c r="AY246" s="40">
        <f t="shared" si="58"/>
        <v>0</v>
      </c>
      <c r="AZ246" s="40"/>
      <c r="BA246" s="40"/>
      <c r="BB246" s="40"/>
      <c r="BC246" s="39"/>
      <c r="BD246" s="39">
        <f>T246*2.23694</f>
        <v>30.074415555555554</v>
      </c>
      <c r="BE246" s="39">
        <f>AO246-$BC$8</f>
        <v>0.10515882892301055</v>
      </c>
      <c r="BF246" s="39">
        <f>AQ246-$BC$8</f>
        <v>0.10264203421885416</v>
      </c>
      <c r="BG246" s="52">
        <f t="shared" si="62"/>
        <v>9.2377830796968749E-2</v>
      </c>
      <c r="BH246" s="52">
        <f t="shared" si="63"/>
        <v>9.2377830796968749E-2</v>
      </c>
      <c r="BI246" s="52">
        <f t="shared" si="64"/>
        <v>332560.19086908747</v>
      </c>
      <c r="BJ246" s="52">
        <f t="shared" si="65"/>
        <v>332.56019086908748</v>
      </c>
      <c r="BK246">
        <f t="shared" si="66"/>
        <v>5.5442264062499689</v>
      </c>
    </row>
    <row r="247" spans="2:63" x14ac:dyDescent="0.25">
      <c r="B247" s="29" t="s">
        <v>47</v>
      </c>
      <c r="C247" s="29">
        <v>239</v>
      </c>
      <c r="D247" s="29">
        <v>239</v>
      </c>
      <c r="E247" s="28">
        <v>46.9</v>
      </c>
      <c r="F247" s="15">
        <f t="shared" si="67"/>
        <v>-0.56944444444444464</v>
      </c>
      <c r="G247" s="15">
        <f t="shared" si="68"/>
        <v>-2.0500000000000007</v>
      </c>
      <c r="R247">
        <f t="shared" si="56"/>
        <v>0</v>
      </c>
      <c r="S247">
        <f t="shared" si="57"/>
        <v>46.9</v>
      </c>
      <c r="T247">
        <f>$E247/3.6</f>
        <v>13.027777777777777</v>
      </c>
      <c r="U247">
        <f>(0.5*960*(T247*T247))</f>
        <v>81467.037037037036</v>
      </c>
      <c r="V247">
        <f>$U247-$U248</f>
        <v>8782.2222222222481</v>
      </c>
      <c r="X247">
        <f>W247/1000</f>
        <v>0</v>
      </c>
      <c r="Y247">
        <f>$X$43+$X$87+$X$158+$X$178+$X$188+$X$238</f>
        <v>321.06259259259258</v>
      </c>
      <c r="Z247">
        <f>(0.5*960*(F247*F247))</f>
        <v>155.64814814814824</v>
      </c>
      <c r="AA247">
        <f>W247*0.0000002777777777</f>
        <v>0</v>
      </c>
      <c r="AB247">
        <f>AA$43+AA$87+$AA$158+$AA$178+$AA$238</f>
        <v>8.165154318701412E-2</v>
      </c>
      <c r="AD247">
        <f>(AC247*0.0000002777777777)*-1</f>
        <v>0</v>
      </c>
      <c r="AE247">
        <f>(($W$18*0.0000002777777777)*-1)+$AD$65+$AD$145+$AD$164+$AD$184+$AD$206</f>
        <v>9.1347119315986602E-2</v>
      </c>
      <c r="AG247">
        <f>(T247/1000)*(960*9.81*0.01+0.5*1.205*0.38*1.711274*(T247*T247)+960*4/3*3.14*AJ247)</f>
        <v>-35.7232445136801</v>
      </c>
      <c r="AH247">
        <f>AH246+AG247</f>
        <v>377.03956024704121</v>
      </c>
      <c r="AJ247">
        <f>T248-T247</f>
        <v>-0.72222222222222321</v>
      </c>
      <c r="AK247" s="53">
        <f t="shared" si="70"/>
        <v>13.027777777777777</v>
      </c>
      <c r="AL247" s="39">
        <f>0.5*1116.99*(T247*T247)</f>
        <v>94789.443437499998</v>
      </c>
      <c r="AM247" s="39">
        <f t="shared" si="69"/>
        <v>10218.390000000029</v>
      </c>
      <c r="AN247" s="39">
        <f>SUM($AM$206:$AM$238)+$AN$205</f>
        <v>-382626.82062499999</v>
      </c>
      <c r="AO247" s="39">
        <f t="shared" si="59"/>
        <v>0.10628522792162903</v>
      </c>
      <c r="AP247" s="39">
        <f>SUM($AM$239:$AM$264)+$AP$238</f>
        <v>373566.35968750005</v>
      </c>
      <c r="AQ247" s="39">
        <f t="shared" si="60"/>
        <v>0.10376843321747264</v>
      </c>
      <c r="AR247" s="39">
        <f t="shared" si="72"/>
        <v>10.218390000000028</v>
      </c>
      <c r="AS247" s="39"/>
      <c r="AT247" s="51">
        <f>T247*$AS$8*0.38*0.01</f>
        <v>514.73504855500005</v>
      </c>
      <c r="AU247" s="51">
        <f t="shared" si="71"/>
        <v>0.51473504855500007</v>
      </c>
      <c r="AV247" s="51">
        <f t="shared" si="61"/>
        <v>1.4298207231751081E-4</v>
      </c>
      <c r="AW247" s="39">
        <f>AB247*0.7</f>
        <v>5.7156080230909879E-2</v>
      </c>
      <c r="AX247" s="40"/>
      <c r="AY247" s="40">
        <f t="shared" si="58"/>
        <v>0</v>
      </c>
      <c r="AZ247" s="40"/>
      <c r="BA247" s="40"/>
      <c r="BB247" s="40"/>
      <c r="BC247" s="39"/>
      <c r="BD247" s="39">
        <f>T247*2.23694</f>
        <v>29.142357222222223</v>
      </c>
      <c r="BE247" s="39">
        <f>AO247-$BC$8</f>
        <v>0.10515882892301055</v>
      </c>
      <c r="BF247" s="39">
        <f>AQ247-$BC$8</f>
        <v>0.10264203421885416</v>
      </c>
      <c r="BG247" s="52">
        <f t="shared" si="62"/>
        <v>9.2377830796968749E-2</v>
      </c>
      <c r="BH247" s="52">
        <f t="shared" si="63"/>
        <v>9.2377830796968749E-2</v>
      </c>
      <c r="BI247" s="52">
        <f t="shared" si="64"/>
        <v>332560.19086908747</v>
      </c>
      <c r="BJ247" s="52">
        <f t="shared" si="65"/>
        <v>332.56019086908748</v>
      </c>
      <c r="BK247">
        <f t="shared" si="66"/>
        <v>9.1965510000000261</v>
      </c>
    </row>
    <row r="248" spans="2:63" x14ac:dyDescent="0.25">
      <c r="B248" s="29" t="s">
        <v>47</v>
      </c>
      <c r="C248" s="29">
        <v>240</v>
      </c>
      <c r="D248" s="29">
        <v>240</v>
      </c>
      <c r="E248" s="28">
        <v>44.3</v>
      </c>
      <c r="F248" s="15">
        <f t="shared" si="67"/>
        <v>-0.74999999999999978</v>
      </c>
      <c r="G248" s="15">
        <f t="shared" si="68"/>
        <v>-2.6999999999999993</v>
      </c>
      <c r="R248">
        <f t="shared" si="56"/>
        <v>0</v>
      </c>
      <c r="S248">
        <f t="shared" si="57"/>
        <v>44.3</v>
      </c>
      <c r="T248">
        <f>$E248/3.6</f>
        <v>12.305555555555554</v>
      </c>
      <c r="U248">
        <f>(0.5*960*(T248*T248))</f>
        <v>72684.814814814788</v>
      </c>
      <c r="V248">
        <f>$U248-$U249</f>
        <v>8897.7777777777665</v>
      </c>
      <c r="X248">
        <f>W248/1000</f>
        <v>0</v>
      </c>
      <c r="Y248">
        <f>$X$43+$X$87+$X$158+$X$178+$X$188+$X$238</f>
        <v>321.06259259259258</v>
      </c>
      <c r="Z248">
        <f>(0.5*960*(F248*F248))</f>
        <v>269.99999999999983</v>
      </c>
      <c r="AA248">
        <f>W248*0.0000002777777777</f>
        <v>0</v>
      </c>
      <c r="AB248">
        <f>AA$43+AA$87+$AA$158+$AA$178+$AA$238</f>
        <v>8.165154318701412E-2</v>
      </c>
      <c r="AD248">
        <f>(AC248*0.0000002777777777)*-1</f>
        <v>0</v>
      </c>
      <c r="AE248">
        <f>(($W$18*0.0000002777777777)*-1)+$AD$65+$AD$145+$AD$164+$AD$184+$AD$206</f>
        <v>9.1347119315986602E-2</v>
      </c>
      <c r="AG248">
        <f>(T248/1000)*(960*9.81*0.01+0.5*1.205*0.38*1.711274*(T248*T248)+960*4/3*3.14*AJ248)</f>
        <v>-36.578756633525636</v>
      </c>
      <c r="AH248">
        <f>AH247+AG248</f>
        <v>340.46080361351557</v>
      </c>
      <c r="AJ248">
        <f>T249-T248</f>
        <v>-0.77777777777777679</v>
      </c>
      <c r="AK248" s="53">
        <f t="shared" si="70"/>
        <v>12.305555555555554</v>
      </c>
      <c r="AL248" s="39">
        <f>0.5*1116.99*(T248*T248)</f>
        <v>84571.05343749997</v>
      </c>
      <c r="AM248" s="39">
        <f t="shared" si="69"/>
        <v>10352.842499999984</v>
      </c>
      <c r="AN248" s="39">
        <f>SUM($AM$206:$AM$238)+$AN$205</f>
        <v>-382626.82062499999</v>
      </c>
      <c r="AO248" s="39">
        <f t="shared" si="59"/>
        <v>0.10628522792162903</v>
      </c>
      <c r="AP248" s="39">
        <f>SUM($AM$239:$AM$264)+$AP$238</f>
        <v>373566.35968750005</v>
      </c>
      <c r="AQ248" s="39">
        <f t="shared" si="60"/>
        <v>0.10376843321747264</v>
      </c>
      <c r="AR248" s="39">
        <f t="shared" si="72"/>
        <v>10.352842499999984</v>
      </c>
      <c r="AS248" s="39"/>
      <c r="AT248" s="51">
        <f>T248*$AS$8*0.38*0.01</f>
        <v>486.19963008500002</v>
      </c>
      <c r="AU248" s="51">
        <f t="shared" si="71"/>
        <v>0.486199630085</v>
      </c>
      <c r="AV248" s="51">
        <f t="shared" si="61"/>
        <v>1.3505556084575113E-4</v>
      </c>
      <c r="AW248" s="39">
        <f>AB248*0.7</f>
        <v>5.7156080230909879E-2</v>
      </c>
      <c r="AX248" s="40"/>
      <c r="AY248" s="40">
        <f t="shared" si="58"/>
        <v>0</v>
      </c>
      <c r="AZ248" s="40"/>
      <c r="BA248" s="40"/>
      <c r="BB248" s="40"/>
      <c r="BC248" s="39"/>
      <c r="BD248" s="39">
        <f>T248*2.23694</f>
        <v>27.526789444444443</v>
      </c>
      <c r="BE248" s="39">
        <f>AO248-$BC$8</f>
        <v>0.10515882892301055</v>
      </c>
      <c r="BF248" s="39">
        <f>AQ248-$BC$8</f>
        <v>0.10264203421885416</v>
      </c>
      <c r="BG248" s="52">
        <f t="shared" si="62"/>
        <v>9.2377830796968749E-2</v>
      </c>
      <c r="BH248" s="52">
        <f t="shared" si="63"/>
        <v>9.2377830796968749E-2</v>
      </c>
      <c r="BI248" s="52">
        <f t="shared" si="64"/>
        <v>332560.19086908747</v>
      </c>
      <c r="BJ248" s="52">
        <f t="shared" si="65"/>
        <v>332.56019086908748</v>
      </c>
      <c r="BK248">
        <f t="shared" si="66"/>
        <v>9.3175582499999852</v>
      </c>
    </row>
    <row r="249" spans="2:63" x14ac:dyDescent="0.25">
      <c r="B249" s="29" t="s">
        <v>47</v>
      </c>
      <c r="C249" s="29">
        <v>241</v>
      </c>
      <c r="D249" s="29">
        <v>241</v>
      </c>
      <c r="E249" s="28">
        <v>41.5</v>
      </c>
      <c r="F249" s="15">
        <f t="shared" si="67"/>
        <v>-0.6666666666666663</v>
      </c>
      <c r="G249" s="15">
        <f t="shared" si="68"/>
        <v>-2.3999999999999986</v>
      </c>
      <c r="R249">
        <f t="shared" si="56"/>
        <v>0</v>
      </c>
      <c r="S249">
        <f t="shared" si="57"/>
        <v>41.5</v>
      </c>
      <c r="T249">
        <f>$E249/3.6</f>
        <v>11.527777777777777</v>
      </c>
      <c r="U249">
        <f>(0.5*960*(T249*T249))</f>
        <v>63787.037037037022</v>
      </c>
      <c r="V249">
        <f>$U249-$U250</f>
        <v>6000</v>
      </c>
      <c r="X249">
        <f>W249/1000</f>
        <v>0</v>
      </c>
      <c r="Y249">
        <f>$X$43+$X$87+$X$158+$X$178+$X$188+$X$238</f>
        <v>321.06259259259258</v>
      </c>
      <c r="Z249">
        <f>(0.5*960*(F249*F249))</f>
        <v>213.33333333333312</v>
      </c>
      <c r="AA249">
        <f>W249*0.0000002777777777</f>
        <v>0</v>
      </c>
      <c r="AB249">
        <f>AA$43+AA$87+$AA$158+$AA$178+$AA$238</f>
        <v>8.165154318701412E-2</v>
      </c>
      <c r="AD249">
        <f>(AC249*0.0000002777777777)*-1</f>
        <v>0</v>
      </c>
      <c r="AE249">
        <f>(($W$18*0.0000002777777777)*-1)+$AD$65+$AD$145+$AD$164+$AD$184+$AD$206</f>
        <v>9.1347119315986602E-2</v>
      </c>
      <c r="AG249">
        <f>(T249/1000)*(960*9.81*0.01+0.5*1.205*0.38*1.711274*(T249*T249)+960*4/3*3.14*AJ249)</f>
        <v>-24.054405536241926</v>
      </c>
      <c r="AH249">
        <f>AH248+AG249</f>
        <v>316.40639807727365</v>
      </c>
      <c r="AJ249">
        <f>T250-T249</f>
        <v>-0.55555555555555536</v>
      </c>
      <c r="AK249" s="53">
        <f t="shared" si="70"/>
        <v>11.527777777777777</v>
      </c>
      <c r="AL249" s="39">
        <f>0.5*1116.99*(T249*T249)</f>
        <v>74218.210937499985</v>
      </c>
      <c r="AM249" s="39">
        <f t="shared" si="69"/>
        <v>6981.1875</v>
      </c>
      <c r="AN249" s="39">
        <f>SUM($AM$206:$AM$238)+$AN$205</f>
        <v>-382626.82062499999</v>
      </c>
      <c r="AO249" s="39">
        <f t="shared" si="59"/>
        <v>0.10628522792162903</v>
      </c>
      <c r="AP249" s="39">
        <f>SUM($AM$239:$AM$264)+$AP$238</f>
        <v>373566.35968750005</v>
      </c>
      <c r="AQ249" s="39">
        <f t="shared" si="60"/>
        <v>0.10376843321747264</v>
      </c>
      <c r="AR249" s="39">
        <f t="shared" si="72"/>
        <v>6.9811874999999999</v>
      </c>
      <c r="AS249" s="39"/>
      <c r="AT249" s="51">
        <f>T249*$AS$8*0.38*0.01</f>
        <v>455.46917942500005</v>
      </c>
      <c r="AU249" s="51">
        <f t="shared" si="71"/>
        <v>0.45546917942500004</v>
      </c>
      <c r="AV249" s="51">
        <f t="shared" si="61"/>
        <v>1.2651931772231765E-4</v>
      </c>
      <c r="AW249" s="39">
        <f>AB249*0.7</f>
        <v>5.7156080230909879E-2</v>
      </c>
      <c r="AX249" s="40"/>
      <c r="AY249" s="40">
        <f t="shared" si="58"/>
        <v>0</v>
      </c>
      <c r="AZ249" s="40"/>
      <c r="BA249" s="40"/>
      <c r="BB249" s="40"/>
      <c r="BC249" s="39"/>
      <c r="BD249" s="39">
        <f>T249*2.23694</f>
        <v>25.786947222222221</v>
      </c>
      <c r="BE249" s="39">
        <f>AO249-$BC$8</f>
        <v>0.10515882892301055</v>
      </c>
      <c r="BF249" s="39">
        <f>AQ249-$BC$8</f>
        <v>0.10264203421885416</v>
      </c>
      <c r="BG249" s="52">
        <f t="shared" si="62"/>
        <v>9.2377830796968749E-2</v>
      </c>
      <c r="BH249" s="52">
        <f t="shared" si="63"/>
        <v>9.2377830796968749E-2</v>
      </c>
      <c r="BI249" s="52">
        <f t="shared" si="64"/>
        <v>332560.19086908747</v>
      </c>
      <c r="BJ249" s="52">
        <f t="shared" si="65"/>
        <v>332.56019086908748</v>
      </c>
      <c r="BK249">
        <f t="shared" si="66"/>
        <v>6.28306875</v>
      </c>
    </row>
    <row r="250" spans="2:63" x14ac:dyDescent="0.25">
      <c r="B250" s="29" t="s">
        <v>47</v>
      </c>
      <c r="C250" s="29">
        <v>242</v>
      </c>
      <c r="D250" s="29">
        <v>242</v>
      </c>
      <c r="E250" s="28">
        <v>39.5</v>
      </c>
      <c r="F250" s="15">
        <f t="shared" si="67"/>
        <v>-0.625</v>
      </c>
      <c r="G250" s="15">
        <f t="shared" si="68"/>
        <v>-2.25</v>
      </c>
      <c r="R250">
        <f t="shared" si="56"/>
        <v>0</v>
      </c>
      <c r="S250">
        <f t="shared" si="57"/>
        <v>39.5</v>
      </c>
      <c r="T250">
        <f>$E250/3.6</f>
        <v>10.972222222222221</v>
      </c>
      <c r="U250">
        <f>(0.5*960*(T250*T250))</f>
        <v>57787.037037037022</v>
      </c>
      <c r="V250">
        <f>$U250-$U251</f>
        <v>7083.3333333333285</v>
      </c>
      <c r="X250">
        <f>W250/1000</f>
        <v>0</v>
      </c>
      <c r="Y250">
        <f>$X$43+$X$87+$X$158+$X$178+$X$188+$X$238</f>
        <v>321.06259259259258</v>
      </c>
      <c r="Z250">
        <f>(0.5*960*(F250*F250))</f>
        <v>187.5</v>
      </c>
      <c r="AA250">
        <f>W250*0.0000002777777777</f>
        <v>0</v>
      </c>
      <c r="AB250">
        <f>AA$43+AA$87+$AA$158+$AA$178+$AA$238</f>
        <v>8.165154318701412E-2</v>
      </c>
      <c r="AD250">
        <f>(AC250*0.0000002777777777)*-1</f>
        <v>0</v>
      </c>
      <c r="AE250">
        <f>(($W$18*0.0000002777777777)*-1)+$AD$65+$AD$145+$AD$164+$AD$184+$AD$206</f>
        <v>9.1347119315986602E-2</v>
      </c>
      <c r="AG250">
        <f>(T250/1000)*(960*9.81*0.01+0.5*1.205*0.38*1.711274*(T250*T250)+960*4/3*3.14*AJ250)</f>
        <v>-29.073831282994135</v>
      </c>
      <c r="AH250">
        <f>AH249+AG250</f>
        <v>287.3325667942795</v>
      </c>
      <c r="AJ250">
        <f>T251-T250</f>
        <v>-0.69444444444444464</v>
      </c>
      <c r="AK250" s="53">
        <f t="shared" si="70"/>
        <v>10.972222222222221</v>
      </c>
      <c r="AL250" s="39">
        <f>0.5*1116.99*(T250*T250)</f>
        <v>67237.023437499985</v>
      </c>
      <c r="AM250" s="39">
        <f t="shared" si="69"/>
        <v>8241.6796875</v>
      </c>
      <c r="AN250" s="39">
        <f>SUM($AM$206:$AM$238)+$AN$205</f>
        <v>-382626.82062499999</v>
      </c>
      <c r="AO250" s="39">
        <f t="shared" si="59"/>
        <v>0.10628522792162903</v>
      </c>
      <c r="AP250" s="39">
        <f>SUM($AM$239:$AM$264)+$AP$238</f>
        <v>373566.35968750005</v>
      </c>
      <c r="AQ250" s="39">
        <f t="shared" si="60"/>
        <v>0.10376843321747264</v>
      </c>
      <c r="AR250" s="39">
        <f t="shared" si="72"/>
        <v>8.2416796874999996</v>
      </c>
      <c r="AS250" s="39"/>
      <c r="AT250" s="51">
        <f>T250*$AS$8*0.38*0.01</f>
        <v>433.51885752500004</v>
      </c>
      <c r="AU250" s="51">
        <f t="shared" si="71"/>
        <v>0.43351885752500002</v>
      </c>
      <c r="AV250" s="51">
        <f t="shared" si="61"/>
        <v>1.2042200120557945E-4</v>
      </c>
      <c r="AW250" s="39">
        <f>AB250*0.7</f>
        <v>5.7156080230909879E-2</v>
      </c>
      <c r="AX250" s="40"/>
      <c r="AY250" s="40">
        <f t="shared" si="58"/>
        <v>0</v>
      </c>
      <c r="AZ250" s="40"/>
      <c r="BA250" s="40"/>
      <c r="BB250" s="40"/>
      <c r="BC250" s="39"/>
      <c r="BD250" s="39">
        <f>T250*2.23694</f>
        <v>24.544202777777777</v>
      </c>
      <c r="BE250" s="39">
        <f>AO250-$BC$8</f>
        <v>0.10515882892301055</v>
      </c>
      <c r="BF250" s="39">
        <f>AQ250-$BC$8</f>
        <v>0.10264203421885416</v>
      </c>
      <c r="BG250" s="52">
        <f t="shared" si="62"/>
        <v>9.2377830796968749E-2</v>
      </c>
      <c r="BH250" s="52">
        <f t="shared" si="63"/>
        <v>9.2377830796968749E-2</v>
      </c>
      <c r="BI250" s="52">
        <f t="shared" si="64"/>
        <v>332560.19086908747</v>
      </c>
      <c r="BJ250" s="52">
        <f t="shared" si="65"/>
        <v>332.56019086908748</v>
      </c>
      <c r="BK250">
        <f t="shared" si="66"/>
        <v>7.4175117187500001</v>
      </c>
    </row>
    <row r="251" spans="2:63" x14ac:dyDescent="0.25">
      <c r="B251" s="29" t="s">
        <v>47</v>
      </c>
      <c r="C251" s="29">
        <v>243</v>
      </c>
      <c r="D251" s="29">
        <v>243</v>
      </c>
      <c r="E251" s="28">
        <v>37</v>
      </c>
      <c r="F251" s="15">
        <f t="shared" si="67"/>
        <v>-0.68055555555555536</v>
      </c>
      <c r="G251" s="15">
        <f t="shared" si="68"/>
        <v>-2.4499999999999993</v>
      </c>
      <c r="R251">
        <f t="shared" si="56"/>
        <v>0</v>
      </c>
      <c r="S251">
        <f t="shared" si="57"/>
        <v>37</v>
      </c>
      <c r="T251">
        <f>$E251/3.6</f>
        <v>10.277777777777777</v>
      </c>
      <c r="U251">
        <f>(0.5*960*(T251*T251))</f>
        <v>50703.703703703693</v>
      </c>
      <c r="V251">
        <f>$U251-$U252</f>
        <v>6364.444444444438</v>
      </c>
      <c r="X251">
        <f>W251/1000</f>
        <v>0</v>
      </c>
      <c r="Y251">
        <f>$X$43+$X$87+$X$158+$X$178+$X$188+$X$238</f>
        <v>321.06259259259258</v>
      </c>
      <c r="Z251">
        <f>(0.5*960*(F251*F251))</f>
        <v>222.31481481481467</v>
      </c>
      <c r="AA251">
        <f>W251*0.0000002777777777</f>
        <v>0</v>
      </c>
      <c r="AB251">
        <f>AA$43+AA$87+$AA$158+$AA$178+$AA$238</f>
        <v>8.165154318701412E-2</v>
      </c>
      <c r="AD251">
        <f>(AC251*0.0000002777777777)*-1</f>
        <v>0</v>
      </c>
      <c r="AE251">
        <f>(($W$18*0.0000002777777777)*-1)+$AD$65+$AD$145+$AD$164+$AD$184+$AD$206</f>
        <v>9.1347119315986602E-2</v>
      </c>
      <c r="AG251">
        <f>(T251/1000)*(960*9.81*0.01+0.5*1.205*0.38*1.711274*(T251*T251)+960*4/3*3.14*AJ251)</f>
        <v>-26.145681765645509</v>
      </c>
      <c r="AH251">
        <f>AH250+AG251</f>
        <v>261.18688502863398</v>
      </c>
      <c r="AJ251">
        <f>T252-T251</f>
        <v>-0.66666666666666607</v>
      </c>
      <c r="AK251" s="53">
        <f t="shared" si="70"/>
        <v>10.277777777777777</v>
      </c>
      <c r="AL251" s="39">
        <f>0.5*1116.99*(T251*T251)</f>
        <v>58995.343749999985</v>
      </c>
      <c r="AM251" s="39">
        <f t="shared" si="69"/>
        <v>7405.2299999999886</v>
      </c>
      <c r="AN251" s="39">
        <f>SUM($AM$206:$AM$238)+$AN$205</f>
        <v>-382626.82062499999</v>
      </c>
      <c r="AO251" s="39">
        <f t="shared" si="59"/>
        <v>0.10628522792162903</v>
      </c>
      <c r="AP251" s="39">
        <f>SUM($AM$239:$AM$264)+$AP$238</f>
        <v>373566.35968750005</v>
      </c>
      <c r="AQ251" s="39">
        <f t="shared" si="60"/>
        <v>0.10376843321747264</v>
      </c>
      <c r="AR251" s="39">
        <f t="shared" si="72"/>
        <v>7.4052299999999889</v>
      </c>
      <c r="AS251" s="39"/>
      <c r="AT251" s="51">
        <f>T251*$AS$8*0.38*0.01</f>
        <v>406.08095515000002</v>
      </c>
      <c r="AU251" s="51">
        <f t="shared" si="71"/>
        <v>0.40608095515000003</v>
      </c>
      <c r="AV251" s="51">
        <f t="shared" si="61"/>
        <v>1.128003555596567E-4</v>
      </c>
      <c r="AW251" s="39">
        <f>AB251*0.7</f>
        <v>5.7156080230909879E-2</v>
      </c>
      <c r="AX251" s="40"/>
      <c r="AY251" s="40">
        <f t="shared" si="58"/>
        <v>0</v>
      </c>
      <c r="AZ251" s="40"/>
      <c r="BA251" s="40"/>
      <c r="BB251" s="40"/>
      <c r="BC251" s="39"/>
      <c r="BD251" s="39">
        <f>T251*2.23694</f>
        <v>22.990772222222223</v>
      </c>
      <c r="BE251" s="39">
        <f>AO251-$BC$8</f>
        <v>0.10515882892301055</v>
      </c>
      <c r="BF251" s="39">
        <f>AQ251-$BC$8</f>
        <v>0.10264203421885416</v>
      </c>
      <c r="BG251" s="52">
        <f t="shared" si="62"/>
        <v>9.2377830796968749E-2</v>
      </c>
      <c r="BH251" s="52">
        <f t="shared" si="63"/>
        <v>9.2377830796968749E-2</v>
      </c>
      <c r="BI251" s="52">
        <f t="shared" si="64"/>
        <v>332560.19086908747</v>
      </c>
      <c r="BJ251" s="52">
        <f t="shared" si="65"/>
        <v>332.56019086908748</v>
      </c>
      <c r="BK251">
        <f t="shared" si="66"/>
        <v>6.6647069999999902</v>
      </c>
    </row>
    <row r="252" spans="2:63" x14ac:dyDescent="0.25">
      <c r="B252" s="29" t="s">
        <v>47</v>
      </c>
      <c r="C252" s="29">
        <v>244</v>
      </c>
      <c r="D252" s="29">
        <v>244</v>
      </c>
      <c r="E252" s="28">
        <v>34.6</v>
      </c>
      <c r="F252" s="15">
        <f t="shared" si="67"/>
        <v>-0.65277777777777812</v>
      </c>
      <c r="G252" s="15">
        <f t="shared" si="68"/>
        <v>-2.3500000000000014</v>
      </c>
      <c r="R252">
        <f t="shared" si="56"/>
        <v>0</v>
      </c>
      <c r="S252">
        <f t="shared" si="57"/>
        <v>34.6</v>
      </c>
      <c r="T252">
        <f>$E252/3.6</f>
        <v>9.6111111111111107</v>
      </c>
      <c r="U252">
        <f>(0.5*960*(T252*T252))</f>
        <v>44339.259259259255</v>
      </c>
      <c r="V252">
        <f>$U252-$U253</f>
        <v>5698.8888888888978</v>
      </c>
      <c r="X252">
        <f>W252/1000</f>
        <v>0</v>
      </c>
      <c r="Y252">
        <f>$X$43+$X$87+$X$158+$X$178+$X$188+$X$238</f>
        <v>321.06259259259258</v>
      </c>
      <c r="Z252">
        <f>(0.5*960*(F252*F252))</f>
        <v>204.53703703703724</v>
      </c>
      <c r="AA252">
        <f>W252*0.0000002777777777</f>
        <v>0</v>
      </c>
      <c r="AB252">
        <f>AA$43+AA$87+$AA$158+$AA$178+$AA$238</f>
        <v>8.165154318701412E-2</v>
      </c>
      <c r="AD252">
        <f>(AC252*0.0000002777777777)*-1</f>
        <v>0</v>
      </c>
      <c r="AE252">
        <f>(($W$18*0.0000002777777777)*-1)+$AD$65+$AD$145+$AD$164+$AD$184+$AD$206</f>
        <v>9.1347119315986602E-2</v>
      </c>
      <c r="AG252">
        <f>(T252/1000)*(960*9.81*0.01+0.5*1.205*0.38*1.711274*(T252*T252)+960*4/3*3.14*AJ252)</f>
        <v>-23.426647512752101</v>
      </c>
      <c r="AH252">
        <f>AH251+AG252</f>
        <v>237.76023751588187</v>
      </c>
      <c r="AJ252">
        <f>T253-T252</f>
        <v>-0.63888888888888928</v>
      </c>
      <c r="AK252" s="53">
        <f t="shared" si="70"/>
        <v>9.6111111111111107</v>
      </c>
      <c r="AL252" s="39">
        <f>0.5*1116.99*(T252*T252)</f>
        <v>51590.113749999997</v>
      </c>
      <c r="AM252" s="39">
        <f t="shared" si="69"/>
        <v>6630.8353125000067</v>
      </c>
      <c r="AN252" s="39">
        <f>SUM($AM$206:$AM$238)+$AN$205</f>
        <v>-382626.82062499999</v>
      </c>
      <c r="AO252" s="39">
        <f t="shared" si="59"/>
        <v>0.10628522792162903</v>
      </c>
      <c r="AP252" s="39">
        <f>SUM($AM$239:$AM$264)+$AP$238</f>
        <v>373566.35968750005</v>
      </c>
      <c r="AQ252" s="39">
        <f t="shared" si="60"/>
        <v>0.10376843321747264</v>
      </c>
      <c r="AR252" s="39">
        <f t="shared" si="72"/>
        <v>6.6308353125000066</v>
      </c>
      <c r="AS252" s="39"/>
      <c r="AT252" s="51">
        <f>T252*$AS$8*0.38*0.01</f>
        <v>379.74056887</v>
      </c>
      <c r="AU252" s="51">
        <f t="shared" si="71"/>
        <v>0.37974056887000002</v>
      </c>
      <c r="AV252" s="51">
        <f t="shared" si="61"/>
        <v>1.0548357573957085E-4</v>
      </c>
      <c r="AW252" s="39">
        <f>AB252*0.7</f>
        <v>5.7156080230909879E-2</v>
      </c>
      <c r="AX252" s="40"/>
      <c r="AY252" s="40">
        <f t="shared" si="58"/>
        <v>0</v>
      </c>
      <c r="AZ252" s="40"/>
      <c r="BA252" s="40"/>
      <c r="BB252" s="40"/>
      <c r="BC252" s="39"/>
      <c r="BD252" s="39">
        <f>T252*2.23694</f>
        <v>21.499478888888888</v>
      </c>
      <c r="BE252" s="39">
        <f>AO252-$BC$8</f>
        <v>0.10515882892301055</v>
      </c>
      <c r="BF252" s="39">
        <f>AQ252-$BC$8</f>
        <v>0.10264203421885416</v>
      </c>
      <c r="BG252" s="52">
        <f t="shared" si="62"/>
        <v>9.2377830796968749E-2</v>
      </c>
      <c r="BH252" s="52">
        <f t="shared" si="63"/>
        <v>9.2377830796968749E-2</v>
      </c>
      <c r="BI252" s="52">
        <f t="shared" si="64"/>
        <v>332560.19086908747</v>
      </c>
      <c r="BJ252" s="52">
        <f t="shared" si="65"/>
        <v>332.56019086908748</v>
      </c>
      <c r="BK252">
        <f t="shared" si="66"/>
        <v>5.9677517812500067</v>
      </c>
    </row>
    <row r="253" spans="2:63" x14ac:dyDescent="0.25">
      <c r="B253" s="29" t="s">
        <v>47</v>
      </c>
      <c r="C253" s="29">
        <v>245</v>
      </c>
      <c r="D253" s="29">
        <v>245</v>
      </c>
      <c r="E253" s="28">
        <v>32.299999999999997</v>
      </c>
      <c r="F253" s="15">
        <f t="shared" si="67"/>
        <v>-0.7777777777777779</v>
      </c>
      <c r="G253" s="15">
        <f t="shared" si="68"/>
        <v>-2.8000000000000007</v>
      </c>
      <c r="R253">
        <f t="shared" si="56"/>
        <v>0</v>
      </c>
      <c r="S253">
        <f t="shared" si="57"/>
        <v>32.299999999999997</v>
      </c>
      <c r="T253">
        <f>$E253/3.6</f>
        <v>8.9722222222222214</v>
      </c>
      <c r="U253">
        <f>(0.5*960*(T253*T253))</f>
        <v>38640.370370370358</v>
      </c>
      <c r="V253">
        <f>$U253-$U254</f>
        <v>7492.2222222222117</v>
      </c>
      <c r="X253">
        <f>W253/1000</f>
        <v>0</v>
      </c>
      <c r="Y253">
        <f>$X$43+$X$87+$X$158+$X$178+$X$188+$X$238</f>
        <v>321.06259259259258</v>
      </c>
      <c r="Z253">
        <f>(0.5*960*(F253*F253))</f>
        <v>290.37037037037049</v>
      </c>
      <c r="AA253">
        <f>W253*0.0000002777777777</f>
        <v>0</v>
      </c>
      <c r="AB253">
        <f>AA$43+AA$87+$AA$158+$AA$178+$AA$238</f>
        <v>8.165154318701412E-2</v>
      </c>
      <c r="AD253">
        <f>(AC253*0.0000002777777777)*-1</f>
        <v>0</v>
      </c>
      <c r="AE253">
        <f>(($W$18*0.0000002777777777)*-1)+$AD$65+$AD$145+$AD$164+$AD$184+$AD$206</f>
        <v>9.1347119315986602E-2</v>
      </c>
      <c r="AG253">
        <f>(T253/1000)*(960*9.81*0.01+0.5*1.205*0.38*1.711274*(T253*T253)+960*4/3*3.14*AJ253)</f>
        <v>-31.928108312570153</v>
      </c>
      <c r="AH253">
        <f>AH252+AG253</f>
        <v>205.83212920331172</v>
      </c>
      <c r="AJ253">
        <f>T254-T253</f>
        <v>-0.91666666666666607</v>
      </c>
      <c r="AK253" s="53">
        <f t="shared" si="70"/>
        <v>8.9722222222222214</v>
      </c>
      <c r="AL253" s="39">
        <f>0.5*1116.99*(T253*T253)</f>
        <v>44959.27843749999</v>
      </c>
      <c r="AM253" s="39">
        <f t="shared" si="69"/>
        <v>8717.4346874999901</v>
      </c>
      <c r="AN253" s="39">
        <f>SUM($AM$206:$AM$238)+$AN$205</f>
        <v>-382626.82062499999</v>
      </c>
      <c r="AO253" s="39">
        <f t="shared" si="59"/>
        <v>0.10628522792162903</v>
      </c>
      <c r="AP253" s="39">
        <f>SUM($AM$239:$AM$264)+$AP$238</f>
        <v>373566.35968750005</v>
      </c>
      <c r="AQ253" s="39">
        <f t="shared" si="60"/>
        <v>0.10376843321747264</v>
      </c>
      <c r="AR253" s="39">
        <f t="shared" si="72"/>
        <v>8.7174346874999902</v>
      </c>
      <c r="AS253" s="39"/>
      <c r="AT253" s="51">
        <f>T253*$AS$8*0.38*0.01</f>
        <v>354.49769868499999</v>
      </c>
      <c r="AU253" s="51">
        <f t="shared" si="71"/>
        <v>0.35449769868499997</v>
      </c>
      <c r="AV253" s="51">
        <f t="shared" si="61"/>
        <v>9.8471661745321923E-5</v>
      </c>
      <c r="AW253" s="39">
        <f>AB253*0.7</f>
        <v>5.7156080230909879E-2</v>
      </c>
      <c r="AX253" s="40"/>
      <c r="AY253" s="40">
        <f t="shared" si="58"/>
        <v>0</v>
      </c>
      <c r="AZ253" s="40"/>
      <c r="BA253" s="40"/>
      <c r="BB253" s="40"/>
      <c r="BC253" s="39"/>
      <c r="BD253" s="39">
        <f>T253*2.23694</f>
        <v>20.070322777777779</v>
      </c>
      <c r="BE253" s="39">
        <f>AO253-$BC$8</f>
        <v>0.10515882892301055</v>
      </c>
      <c r="BF253" s="39">
        <f>AQ253-$BC$8</f>
        <v>0.10264203421885416</v>
      </c>
      <c r="BG253" s="52">
        <f t="shared" si="62"/>
        <v>9.2377830796968749E-2</v>
      </c>
      <c r="BH253" s="52">
        <f t="shared" si="63"/>
        <v>9.2377830796968749E-2</v>
      </c>
      <c r="BI253" s="52">
        <f t="shared" si="64"/>
        <v>332560.19086908747</v>
      </c>
      <c r="BJ253" s="52">
        <f t="shared" si="65"/>
        <v>332.56019086908748</v>
      </c>
      <c r="BK253">
        <f t="shared" si="66"/>
        <v>7.845691218749991</v>
      </c>
    </row>
    <row r="254" spans="2:63" x14ac:dyDescent="0.25">
      <c r="B254" s="29" t="s">
        <v>47</v>
      </c>
      <c r="C254" s="29">
        <v>246</v>
      </c>
      <c r="D254" s="29">
        <v>246</v>
      </c>
      <c r="E254" s="28">
        <v>29</v>
      </c>
      <c r="F254" s="15">
        <f t="shared" si="67"/>
        <v>-0.99999999999999933</v>
      </c>
      <c r="G254" s="15">
        <f t="shared" si="68"/>
        <v>-3.5999999999999979</v>
      </c>
      <c r="R254">
        <f t="shared" si="56"/>
        <v>0</v>
      </c>
      <c r="S254">
        <f t="shared" si="57"/>
        <v>29</v>
      </c>
      <c r="T254">
        <f>$E254/3.6</f>
        <v>8.0555555555555554</v>
      </c>
      <c r="U254">
        <f>(0.5*960*(T254*T254))</f>
        <v>31148.148148148146</v>
      </c>
      <c r="V254">
        <f>$U254-$U255</f>
        <v>7814.4444444444416</v>
      </c>
      <c r="X254">
        <f>W254/1000</f>
        <v>0</v>
      </c>
      <c r="Y254">
        <f>$X$43+$X$87+$X$158+$X$178+$X$188+$X$238</f>
        <v>321.06259259259258</v>
      </c>
      <c r="Z254">
        <f>(0.5*960*(F254*F254))</f>
        <v>479.99999999999937</v>
      </c>
      <c r="AA254">
        <f>W254*0.0000002777777777</f>
        <v>0</v>
      </c>
      <c r="AB254">
        <f>AA$43+AA$87+$AA$158+$AA$178+$AA$238</f>
        <v>8.165154318701412E-2</v>
      </c>
      <c r="AD254">
        <f>(AC254*0.0000002777777777)*-1</f>
        <v>0</v>
      </c>
      <c r="AE254">
        <f>(($W$18*0.0000002777777777)*-1)+$AD$65+$AD$145+$AD$164+$AD$184+$AD$206</f>
        <v>9.1347119315986602E-2</v>
      </c>
      <c r="AG254">
        <f>(T254/1000)*(960*9.81*0.01+0.5*1.205*0.38*1.711274*(T254*T254)+960*4/3*3.14*AJ254)</f>
        <v>-34.111515069227636</v>
      </c>
      <c r="AH254">
        <f>AH253+AG254</f>
        <v>171.72061413408409</v>
      </c>
      <c r="AJ254">
        <f>T255-T254</f>
        <v>-1.083333333333333</v>
      </c>
      <c r="AK254" s="53">
        <f t="shared" si="70"/>
        <v>8.0555555555555554</v>
      </c>
      <c r="AL254" s="39">
        <f>0.5*1116.99*(T254*T254)</f>
        <v>36241.84375</v>
      </c>
      <c r="AM254" s="39">
        <f t="shared" si="69"/>
        <v>9092.3503124999988</v>
      </c>
      <c r="AN254" s="39">
        <f>SUM($AM$206:$AM$238)+$AN$205</f>
        <v>-382626.82062499999</v>
      </c>
      <c r="AO254" s="39">
        <f t="shared" si="59"/>
        <v>0.10628522792162903</v>
      </c>
      <c r="AP254" s="39">
        <f>SUM($AM$239:$AM$264)+$AP$238</f>
        <v>373566.35968750005</v>
      </c>
      <c r="AQ254" s="39">
        <f t="shared" si="60"/>
        <v>0.10376843321747264</v>
      </c>
      <c r="AR254" s="39">
        <f t="shared" si="72"/>
        <v>9.0923503124999989</v>
      </c>
      <c r="AS254" s="39"/>
      <c r="AT254" s="51">
        <f>T254*$AS$8*0.38*0.01</f>
        <v>318.27966755000006</v>
      </c>
      <c r="AU254" s="51">
        <f t="shared" si="71"/>
        <v>0.31827966755000003</v>
      </c>
      <c r="AV254" s="51">
        <f t="shared" si="61"/>
        <v>8.8411089492703915E-5</v>
      </c>
      <c r="AW254" s="39">
        <f>AB254*0.7</f>
        <v>5.7156080230909879E-2</v>
      </c>
      <c r="AX254" s="40"/>
      <c r="AY254" s="40">
        <f t="shared" si="58"/>
        <v>0</v>
      </c>
      <c r="AZ254" s="40"/>
      <c r="BA254" s="40"/>
      <c r="BB254" s="40"/>
      <c r="BC254" s="39"/>
      <c r="BD254" s="39">
        <f>T254*2.23694</f>
        <v>18.019794444444447</v>
      </c>
      <c r="BE254" s="39">
        <f>AO254-$BC$8</f>
        <v>0.10515882892301055</v>
      </c>
      <c r="BF254" s="39">
        <f>AQ254-$BC$8</f>
        <v>0.10264203421885416</v>
      </c>
      <c r="BG254" s="52">
        <f t="shared" si="62"/>
        <v>9.2377830796968749E-2</v>
      </c>
      <c r="BH254" s="52">
        <f t="shared" si="63"/>
        <v>9.2377830796968749E-2</v>
      </c>
      <c r="BI254" s="52">
        <f t="shared" si="64"/>
        <v>332560.19086908747</v>
      </c>
      <c r="BJ254" s="52">
        <f t="shared" si="65"/>
        <v>332.56019086908748</v>
      </c>
      <c r="BK254">
        <f t="shared" si="66"/>
        <v>8.1831152812500001</v>
      </c>
    </row>
    <row r="255" spans="2:63" x14ac:dyDescent="0.25">
      <c r="B255" s="29" t="s">
        <v>47</v>
      </c>
      <c r="C255" s="29">
        <v>247</v>
      </c>
      <c r="D255" s="29">
        <v>247</v>
      </c>
      <c r="E255" s="28">
        <v>25.1</v>
      </c>
      <c r="F255" s="15">
        <f t="shared" si="67"/>
        <v>-0.94444444444444453</v>
      </c>
      <c r="G255" s="15">
        <f t="shared" si="68"/>
        <v>-3.4000000000000004</v>
      </c>
      <c r="R255">
        <f t="shared" si="56"/>
        <v>0</v>
      </c>
      <c r="S255">
        <f t="shared" si="57"/>
        <v>25.1</v>
      </c>
      <c r="T255">
        <f>$E255/3.6</f>
        <v>6.9722222222222223</v>
      </c>
      <c r="U255">
        <f>(0.5*960*(T255*T255))</f>
        <v>23333.703703703704</v>
      </c>
      <c r="V255">
        <f>$U255-$U256</f>
        <v>5080.3703703703759</v>
      </c>
      <c r="X255">
        <f>W255/1000</f>
        <v>0</v>
      </c>
      <c r="Y255">
        <f>$X$43+$X$87+$X$158+$X$178+$X$188+$X$238</f>
        <v>321.06259259259258</v>
      </c>
      <c r="Z255">
        <f>(0.5*960*(F255*F255))</f>
        <v>428.14814814814827</v>
      </c>
      <c r="AA255">
        <f>W255*0.0000002777777777</f>
        <v>0</v>
      </c>
      <c r="AB255">
        <f>AA$43+AA$87+$AA$158+$AA$178+$AA$238</f>
        <v>8.165154318701412E-2</v>
      </c>
      <c r="AD255">
        <f>(AC255*0.0000002777777777)*-1</f>
        <v>0</v>
      </c>
      <c r="AE255">
        <f>(($W$18*0.0000002777777777)*-1)+$AD$65+$AD$145+$AD$164+$AD$184+$AD$206</f>
        <v>9.1347119315986602E-2</v>
      </c>
      <c r="AG255">
        <f>(T255/1000)*(960*9.81*0.01+0.5*1.205*0.38*1.711274*(T255*T255)+960*4/3*3.14*AJ255)</f>
        <v>-21.78447782348357</v>
      </c>
      <c r="AH255">
        <f>AH254+AG255</f>
        <v>149.93613631060052</v>
      </c>
      <c r="AJ255">
        <f>T256-T255</f>
        <v>-0.80555555555555625</v>
      </c>
      <c r="AK255" s="53">
        <f t="shared" si="70"/>
        <v>6.9722222222222223</v>
      </c>
      <c r="AL255" s="39">
        <f>0.5*1116.99*(T255*T255)</f>
        <v>27149.493437500001</v>
      </c>
      <c r="AM255" s="39">
        <f t="shared" si="69"/>
        <v>5911.1696875000052</v>
      </c>
      <c r="AN255" s="39">
        <f>SUM($AM$206:$AM$238)+$AN$205</f>
        <v>-382626.82062499999</v>
      </c>
      <c r="AO255" s="39">
        <f t="shared" si="59"/>
        <v>0.10628522792162903</v>
      </c>
      <c r="AP255" s="39">
        <f>SUM($AM$239:$AM$264)+$AP$238</f>
        <v>373566.35968750005</v>
      </c>
      <c r="AQ255" s="39">
        <f t="shared" si="60"/>
        <v>0.10376843321747264</v>
      </c>
      <c r="AR255" s="39">
        <f t="shared" si="72"/>
        <v>5.9111696875000055</v>
      </c>
      <c r="AS255" s="39"/>
      <c r="AT255" s="51">
        <f>T255*$AS$8*0.38*0.01</f>
        <v>275.47653984500005</v>
      </c>
      <c r="AU255" s="51">
        <f t="shared" si="71"/>
        <v>0.27547653984500003</v>
      </c>
      <c r="AV255" s="51">
        <f t="shared" si="61"/>
        <v>7.6521322285064421E-5</v>
      </c>
      <c r="AW255" s="39">
        <f>AB255*0.7</f>
        <v>5.7156080230909879E-2</v>
      </c>
      <c r="AX255" s="40"/>
      <c r="AY255" s="40">
        <f t="shared" si="58"/>
        <v>0</v>
      </c>
      <c r="AZ255" s="40"/>
      <c r="BA255" s="40"/>
      <c r="BB255" s="40"/>
      <c r="BC255" s="39"/>
      <c r="BD255" s="39">
        <f>T255*2.23694</f>
        <v>15.59644277777778</v>
      </c>
      <c r="BE255" s="39">
        <f>AO255-$BC$8</f>
        <v>0.10515882892301055</v>
      </c>
      <c r="BF255" s="39">
        <f>AQ255-$BC$8</f>
        <v>0.10264203421885416</v>
      </c>
      <c r="BG255" s="52">
        <f t="shared" si="62"/>
        <v>9.2377830796968749E-2</v>
      </c>
      <c r="BH255" s="52">
        <f t="shared" si="63"/>
        <v>9.2377830796968749E-2</v>
      </c>
      <c r="BI255" s="52">
        <f t="shared" si="64"/>
        <v>332560.19086908747</v>
      </c>
      <c r="BJ255" s="52">
        <f t="shared" si="65"/>
        <v>332.56019086908748</v>
      </c>
      <c r="BK255">
        <f t="shared" si="66"/>
        <v>5.3200527187500048</v>
      </c>
    </row>
    <row r="256" spans="2:63" x14ac:dyDescent="0.25">
      <c r="B256" s="29" t="s">
        <v>47</v>
      </c>
      <c r="C256" s="29">
        <v>248</v>
      </c>
      <c r="D256" s="29">
        <v>248</v>
      </c>
      <c r="E256" s="28">
        <v>22.2</v>
      </c>
      <c r="F256" s="15">
        <f t="shared" si="67"/>
        <v>-0.5833333333333337</v>
      </c>
      <c r="G256" s="15">
        <f t="shared" si="68"/>
        <v>-2.1000000000000014</v>
      </c>
      <c r="R256">
        <f t="shared" si="56"/>
        <v>0</v>
      </c>
      <c r="S256">
        <f t="shared" si="57"/>
        <v>22.2</v>
      </c>
      <c r="T256">
        <f>$E256/3.6</f>
        <v>6.1666666666666661</v>
      </c>
      <c r="U256">
        <f>(0.5*960*(T256*T256))</f>
        <v>18253.333333333328</v>
      </c>
      <c r="V256">
        <f>$U256-$U257</f>
        <v>2075.1851851851807</v>
      </c>
      <c r="X256">
        <f>W256/1000</f>
        <v>0</v>
      </c>
      <c r="Y256">
        <f>$X$43+$X$87+$X$158+$X$178+$X$188+$X$238</f>
        <v>321.06259259259258</v>
      </c>
      <c r="Z256">
        <f>(0.5*960*(F256*F256))</f>
        <v>163.33333333333354</v>
      </c>
      <c r="AA256">
        <f>W256*0.0000002777777777</f>
        <v>0</v>
      </c>
      <c r="AB256">
        <f>AA$43+AA$87+$AA$158+$AA$178+$AA$238</f>
        <v>8.165154318701412E-2</v>
      </c>
      <c r="AD256">
        <f>(AC256*0.0000002777777777)*-1</f>
        <v>0</v>
      </c>
      <c r="AE256">
        <f>(($W$18*0.0000002777777777)*-1)+$AD$65+$AD$145+$AD$164+$AD$184+$AD$206</f>
        <v>9.1347119315986602E-2</v>
      </c>
      <c r="AG256">
        <f>(T256/1000)*(960*9.81*0.01+0.5*1.205*0.38*1.711274*(T256*T256)+960*4/3*3.14*AJ256)</f>
        <v>-8.2775329443423882</v>
      </c>
      <c r="AH256">
        <f>AH255+AG256</f>
        <v>141.65860336625812</v>
      </c>
      <c r="AJ256">
        <f>T257-T256</f>
        <v>-0.36111111111111072</v>
      </c>
      <c r="AK256" s="53">
        <f t="shared" si="70"/>
        <v>6.1666666666666661</v>
      </c>
      <c r="AL256" s="39">
        <f>0.5*1116.99*(T256*T256)</f>
        <v>21238.323749999996</v>
      </c>
      <c r="AM256" s="39">
        <f t="shared" si="69"/>
        <v>2414.5428124999962</v>
      </c>
      <c r="AN256" s="39">
        <f>SUM($AM$206:$AM$238)+$AN$205</f>
        <v>-382626.82062499999</v>
      </c>
      <c r="AO256" s="39">
        <f t="shared" si="59"/>
        <v>0.10628522792162903</v>
      </c>
      <c r="AP256" s="39">
        <f>SUM($AM$239:$AM$264)+$AP$238</f>
        <v>373566.35968750005</v>
      </c>
      <c r="AQ256" s="39">
        <f t="shared" si="60"/>
        <v>0.10376843321747264</v>
      </c>
      <c r="AR256" s="39">
        <f t="shared" si="72"/>
        <v>2.4145428124999961</v>
      </c>
      <c r="AS256" s="39"/>
      <c r="AT256" s="51">
        <f>T256*$AS$8*0.38*0.01</f>
        <v>243.64857309000004</v>
      </c>
      <c r="AU256" s="51">
        <f t="shared" si="71"/>
        <v>0.24364857309000004</v>
      </c>
      <c r="AV256" s="51">
        <f t="shared" si="61"/>
        <v>6.7680213335794033E-5</v>
      </c>
      <c r="AW256" s="39">
        <f>AB256*0.7</f>
        <v>5.7156080230909879E-2</v>
      </c>
      <c r="AX256" s="40"/>
      <c r="AY256" s="40">
        <f t="shared" si="58"/>
        <v>0</v>
      </c>
      <c r="AZ256" s="40"/>
      <c r="BA256" s="40"/>
      <c r="BB256" s="40"/>
      <c r="BC256" s="39"/>
      <c r="BD256" s="39">
        <f>T256*2.23694</f>
        <v>13.794463333333333</v>
      </c>
      <c r="BE256" s="39">
        <f>AO256-$BC$8</f>
        <v>0.10515882892301055</v>
      </c>
      <c r="BF256" s="39">
        <f>AQ256-$BC$8</f>
        <v>0.10264203421885416</v>
      </c>
      <c r="BG256" s="52">
        <f t="shared" si="62"/>
        <v>9.2377830796968749E-2</v>
      </c>
      <c r="BH256" s="52">
        <f t="shared" si="63"/>
        <v>9.2377830796968749E-2</v>
      </c>
      <c r="BI256" s="52">
        <f t="shared" si="64"/>
        <v>332560.19086908747</v>
      </c>
      <c r="BJ256" s="52">
        <f t="shared" si="65"/>
        <v>332.56019086908748</v>
      </c>
      <c r="BK256">
        <f t="shared" si="66"/>
        <v>2.1730885312499968</v>
      </c>
    </row>
    <row r="257" spans="2:63" x14ac:dyDescent="0.25">
      <c r="B257" s="29" t="s">
        <v>47</v>
      </c>
      <c r="C257" s="29">
        <v>249</v>
      </c>
      <c r="D257" s="29">
        <v>249</v>
      </c>
      <c r="E257" s="28">
        <v>20.9</v>
      </c>
      <c r="F257" s="15">
        <f t="shared" si="67"/>
        <v>-0.25000000000000011</v>
      </c>
      <c r="G257" s="15">
        <f t="shared" si="68"/>
        <v>-0.90000000000000036</v>
      </c>
      <c r="R257">
        <f t="shared" si="56"/>
        <v>0</v>
      </c>
      <c r="S257">
        <f t="shared" si="57"/>
        <v>20.9</v>
      </c>
      <c r="T257">
        <f>$E257/3.6</f>
        <v>5.8055555555555554</v>
      </c>
      <c r="U257">
        <f>(0.5*960*(T257*T257))</f>
        <v>16178.148148148148</v>
      </c>
      <c r="V257">
        <f>$U257-$U258</f>
        <v>764.81481481481569</v>
      </c>
      <c r="X257">
        <f>W257/1000</f>
        <v>0</v>
      </c>
      <c r="Y257">
        <f>$X$43+$X$87+$X$158+$X$178+$X$188+$X$238</f>
        <v>321.06259259259258</v>
      </c>
      <c r="Z257">
        <f>(0.5*960*(F257*F257))</f>
        <v>30.000000000000028</v>
      </c>
      <c r="AA257">
        <f>W257*0.0000002777777777</f>
        <v>0</v>
      </c>
      <c r="AB257">
        <f>AA$43+AA$87+$AA$158+$AA$178+$AA$238</f>
        <v>8.165154318701412E-2</v>
      </c>
      <c r="AD257">
        <f>(AC257*0.0000002777777777)*-1</f>
        <v>0</v>
      </c>
      <c r="AE257">
        <f>(($W$18*0.0000002777777777)*-1)+$AD$65+$AD$145+$AD$164+$AD$184+$AD$206</f>
        <v>9.1347119315986602E-2</v>
      </c>
      <c r="AG257">
        <f>(T257/1000)*(960*9.81*0.01+0.5*1.205*0.38*1.711274*(T257*T257)+960*4/3*3.14*AJ257)</f>
        <v>-2.6173821092000975</v>
      </c>
      <c r="AH257">
        <f>AH256+AG257</f>
        <v>139.04122125705803</v>
      </c>
      <c r="AJ257">
        <f>T258-T257</f>
        <v>-0.13888888888888928</v>
      </c>
      <c r="AK257" s="53">
        <f t="shared" si="70"/>
        <v>5.8055555555555554</v>
      </c>
      <c r="AL257" s="39">
        <f>0.5*1116.99*(T257*T257)</f>
        <v>18823.7809375</v>
      </c>
      <c r="AM257" s="39">
        <f t="shared" si="69"/>
        <v>889.88593750000291</v>
      </c>
      <c r="AN257" s="39">
        <f>SUM($AM$206:$AM$238)+$AN$205</f>
        <v>-382626.82062499999</v>
      </c>
      <c r="AO257" s="39">
        <f t="shared" si="59"/>
        <v>0.10628522792162903</v>
      </c>
      <c r="AP257" s="39">
        <f>SUM($AM$239:$AM$264)+$AP$238</f>
        <v>373566.35968750005</v>
      </c>
      <c r="AQ257" s="39">
        <f t="shared" si="60"/>
        <v>0.10376843321747264</v>
      </c>
      <c r="AR257" s="39">
        <f t="shared" si="72"/>
        <v>0.88988593750000289</v>
      </c>
      <c r="AS257" s="39"/>
      <c r="AT257" s="51">
        <f>T257*$AS$8*0.38*0.01</f>
        <v>229.38086385500003</v>
      </c>
      <c r="AU257" s="51">
        <f t="shared" si="71"/>
        <v>0.22938086385500003</v>
      </c>
      <c r="AV257" s="51">
        <f t="shared" si="61"/>
        <v>6.3716957599914198E-5</v>
      </c>
      <c r="AW257" s="39">
        <f>AB257*0.7</f>
        <v>5.7156080230909879E-2</v>
      </c>
      <c r="AX257" s="40"/>
      <c r="AY257" s="40">
        <f t="shared" si="58"/>
        <v>0</v>
      </c>
      <c r="AZ257" s="40"/>
      <c r="BA257" s="40"/>
      <c r="BB257" s="40"/>
      <c r="BC257" s="39"/>
      <c r="BD257" s="39">
        <f>T257*2.23694</f>
        <v>12.986679444444444</v>
      </c>
      <c r="BE257" s="39">
        <f>AO257-$BC$8</f>
        <v>0.10515882892301055</v>
      </c>
      <c r="BF257" s="39">
        <f>AQ257-$BC$8</f>
        <v>0.10264203421885416</v>
      </c>
      <c r="BG257" s="52">
        <f t="shared" si="62"/>
        <v>9.2377830796968749E-2</v>
      </c>
      <c r="BH257" s="52">
        <f t="shared" si="63"/>
        <v>9.2377830796968749E-2</v>
      </c>
      <c r="BI257" s="52">
        <f t="shared" si="64"/>
        <v>332560.19086908747</v>
      </c>
      <c r="BJ257" s="52">
        <f t="shared" si="65"/>
        <v>332.56019086908748</v>
      </c>
      <c r="BK257">
        <f t="shared" si="66"/>
        <v>0.80089734375000265</v>
      </c>
    </row>
    <row r="258" spans="2:63" x14ac:dyDescent="0.25">
      <c r="B258" s="29" t="s">
        <v>47</v>
      </c>
      <c r="C258" s="29">
        <v>250</v>
      </c>
      <c r="D258" s="29">
        <v>250</v>
      </c>
      <c r="E258" s="28">
        <v>20.399999999999999</v>
      </c>
      <c r="F258" s="15">
        <f t="shared" si="67"/>
        <v>-0.19444444444444425</v>
      </c>
      <c r="G258" s="15">
        <f t="shared" si="68"/>
        <v>-0.69999999999999929</v>
      </c>
      <c r="R258">
        <f t="shared" si="56"/>
        <v>0</v>
      </c>
      <c r="S258">
        <f t="shared" si="57"/>
        <v>20.399999999999999</v>
      </c>
      <c r="T258">
        <f>$E258/3.6</f>
        <v>5.6666666666666661</v>
      </c>
      <c r="U258">
        <f>(0.5*960*(T258*T258))</f>
        <v>15413.333333333332</v>
      </c>
      <c r="V258">
        <f>$U258-$U259</f>
        <v>1329.9999999999964</v>
      </c>
      <c r="X258">
        <f>W258/1000</f>
        <v>0</v>
      </c>
      <c r="Y258">
        <f>$X$43+$X$87+$X$158+$X$178+$X$188+$X$238</f>
        <v>321.06259259259258</v>
      </c>
      <c r="Z258">
        <f>(0.5*960*(F258*F258))</f>
        <v>18.148148148148113</v>
      </c>
      <c r="AA258">
        <f>W258*0.0000002777777777</f>
        <v>0</v>
      </c>
      <c r="AB258">
        <f>AA$43+AA$87+$AA$158+$AA$178+$AA$238</f>
        <v>8.165154318701412E-2</v>
      </c>
      <c r="AD258">
        <f>(AC258*0.0000002777777777)*-1</f>
        <v>0</v>
      </c>
      <c r="AE258">
        <f>(($W$18*0.0000002777777777)*-1)+$AD$65+$AD$145+$AD$164+$AD$184+$AD$206</f>
        <v>9.1347119315986602E-2</v>
      </c>
      <c r="AG258">
        <f>(T258/1000)*(960*9.81*0.01+0.5*1.205*0.38*1.711274*(T258*T258)+960*4/3*3.14*AJ258)</f>
        <v>-5.0889102724577615</v>
      </c>
      <c r="AH258">
        <f>AH257+AG258</f>
        <v>133.95231098460027</v>
      </c>
      <c r="AJ258">
        <f>T259-T258</f>
        <v>-0.24999999999999911</v>
      </c>
      <c r="AK258" s="53">
        <f t="shared" si="70"/>
        <v>5.6666666666666661</v>
      </c>
      <c r="AL258" s="39">
        <f>0.5*1116.99*(T258*T258)</f>
        <v>17933.894999999997</v>
      </c>
      <c r="AM258" s="39">
        <f t="shared" si="69"/>
        <v>1547.4965624999932</v>
      </c>
      <c r="AN258" s="39">
        <f>SUM($AM$206:$AM$238)+$AN$205</f>
        <v>-382626.82062499999</v>
      </c>
      <c r="AO258" s="39">
        <f t="shared" si="59"/>
        <v>0.10628522792162903</v>
      </c>
      <c r="AP258" s="39">
        <f>SUM($AM$239:$AM$264)+$AP$238</f>
        <v>373566.35968750005</v>
      </c>
      <c r="AQ258" s="39">
        <f t="shared" si="60"/>
        <v>0.10376843321747264</v>
      </c>
      <c r="AR258" s="39">
        <f t="shared" si="72"/>
        <v>1.5474965624999932</v>
      </c>
      <c r="AS258" s="39"/>
      <c r="AT258" s="51">
        <f>T258*$AS$8*0.38*0.01</f>
        <v>223.89328337999999</v>
      </c>
      <c r="AU258" s="51">
        <f t="shared" si="71"/>
        <v>0.22389328337999997</v>
      </c>
      <c r="AV258" s="51">
        <f t="shared" si="61"/>
        <v>6.2192628470729631E-5</v>
      </c>
      <c r="AW258" s="39">
        <f>AB258*0.7</f>
        <v>5.7156080230909879E-2</v>
      </c>
      <c r="AX258" s="40"/>
      <c r="AY258" s="40">
        <f t="shared" si="58"/>
        <v>0</v>
      </c>
      <c r="AZ258" s="40"/>
      <c r="BA258" s="40"/>
      <c r="BB258" s="40"/>
      <c r="BC258" s="39"/>
      <c r="BD258" s="39">
        <f>T258*2.23694</f>
        <v>12.675993333333333</v>
      </c>
      <c r="BE258" s="39">
        <f>AO258-$BC$8</f>
        <v>0.10515882892301055</v>
      </c>
      <c r="BF258" s="39">
        <f>AQ258-$BC$8</f>
        <v>0.10264203421885416</v>
      </c>
      <c r="BG258" s="52">
        <f t="shared" si="62"/>
        <v>9.2377830796968749E-2</v>
      </c>
      <c r="BH258" s="52">
        <f t="shared" si="63"/>
        <v>9.2377830796968749E-2</v>
      </c>
      <c r="BI258" s="52">
        <f t="shared" si="64"/>
        <v>332560.19086908747</v>
      </c>
      <c r="BJ258" s="52">
        <f t="shared" si="65"/>
        <v>332.56019086908748</v>
      </c>
      <c r="BK258">
        <f t="shared" si="66"/>
        <v>1.3927469062499938</v>
      </c>
    </row>
    <row r="259" spans="2:63" x14ac:dyDescent="0.25">
      <c r="B259" s="29" t="s">
        <v>47</v>
      </c>
      <c r="C259" s="29">
        <v>251</v>
      </c>
      <c r="D259" s="29">
        <v>251</v>
      </c>
      <c r="E259" s="28">
        <v>19.5</v>
      </c>
      <c r="F259" s="15">
        <f t="shared" si="67"/>
        <v>-0.27777777777777779</v>
      </c>
      <c r="G259" s="15">
        <f t="shared" si="68"/>
        <v>-1</v>
      </c>
      <c r="R259">
        <f t="shared" si="56"/>
        <v>0</v>
      </c>
      <c r="S259">
        <f t="shared" si="57"/>
        <v>19.5</v>
      </c>
      <c r="T259">
        <f>$E259/3.6</f>
        <v>5.416666666666667</v>
      </c>
      <c r="U259">
        <f>(0.5*960*(T259*T259))</f>
        <v>14083.333333333336</v>
      </c>
      <c r="V259">
        <f>$U259-$U260</f>
        <v>1544.0740740740785</v>
      </c>
      <c r="X259">
        <f>W259/1000</f>
        <v>0</v>
      </c>
      <c r="Y259">
        <f>$X$43+$X$87+$X$158+$X$178+$X$188+$X$238</f>
        <v>321.06259259259258</v>
      </c>
      <c r="Z259">
        <f>(0.5*960*(F259*F259))</f>
        <v>37.037037037037038</v>
      </c>
      <c r="AA259">
        <f>W259*0.0000002777777777</f>
        <v>0</v>
      </c>
      <c r="AB259">
        <f>AA$43+AA$87+$AA$158+$AA$178+$AA$238</f>
        <v>8.165154318701412E-2</v>
      </c>
      <c r="AD259">
        <f>(AC259*0.0000002777777777)*-1</f>
        <v>0</v>
      </c>
      <c r="AE259">
        <f>(($W$18*0.0000002777777777)*-1)+$AD$65+$AD$145+$AD$164+$AD$184+$AD$206</f>
        <v>9.1347119315986602E-2</v>
      </c>
      <c r="AG259">
        <f>(T259/1000)*(960*9.81*0.01+0.5*1.205*0.38*1.711274*(T259*T259)+960*4/3*3.14*AJ259)</f>
        <v>-6.079761350367991</v>
      </c>
      <c r="AH259">
        <f>AH258+AG259</f>
        <v>127.87254963423229</v>
      </c>
      <c r="AJ259">
        <f>T260-T259</f>
        <v>-0.30555555555555625</v>
      </c>
      <c r="AK259" s="53">
        <f t="shared" si="70"/>
        <v>5.416666666666667</v>
      </c>
      <c r="AL259" s="39">
        <f>0.5*1116.99*(T259*T259)</f>
        <v>16386.398437500004</v>
      </c>
      <c r="AM259" s="39">
        <f t="shared" si="69"/>
        <v>1796.5784375000057</v>
      </c>
      <c r="AN259" s="39">
        <f>SUM($AM$206:$AM$238)+$AN$205</f>
        <v>-382626.82062499999</v>
      </c>
      <c r="AO259" s="39">
        <f t="shared" si="59"/>
        <v>0.10628522792162903</v>
      </c>
      <c r="AP259" s="39">
        <f>SUM($AM$239:$AM$264)+$AP$238</f>
        <v>373566.35968750005</v>
      </c>
      <c r="AQ259" s="39">
        <f t="shared" si="60"/>
        <v>0.10376843321747264</v>
      </c>
      <c r="AR259" s="39">
        <f t="shared" si="72"/>
        <v>1.7965784375000058</v>
      </c>
      <c r="AS259" s="39"/>
      <c r="AT259" s="51">
        <f>T259*$AS$8*0.38*0.01</f>
        <v>214.01563852500004</v>
      </c>
      <c r="AU259" s="51">
        <f t="shared" si="71"/>
        <v>0.21401563852500005</v>
      </c>
      <c r="AV259" s="51">
        <f t="shared" si="61"/>
        <v>5.9448836038197457E-5</v>
      </c>
      <c r="AW259" s="39">
        <f>AB259*0.7</f>
        <v>5.7156080230909879E-2</v>
      </c>
      <c r="AX259" s="40"/>
      <c r="AY259" s="40">
        <f t="shared" si="58"/>
        <v>0</v>
      </c>
      <c r="AZ259" s="40"/>
      <c r="BA259" s="40"/>
      <c r="BB259" s="40"/>
      <c r="BC259" s="39"/>
      <c r="BD259" s="39">
        <f>T259*2.23694</f>
        <v>12.116758333333335</v>
      </c>
      <c r="BE259" s="39">
        <f>AO259-$BC$8</f>
        <v>0.10515882892301055</v>
      </c>
      <c r="BF259" s="39">
        <f>AQ259-$BC$8</f>
        <v>0.10264203421885416</v>
      </c>
      <c r="BG259" s="52">
        <f t="shared" si="62"/>
        <v>9.2377830796968749E-2</v>
      </c>
      <c r="BH259" s="52">
        <f t="shared" si="63"/>
        <v>9.2377830796968749E-2</v>
      </c>
      <c r="BI259" s="52">
        <f t="shared" si="64"/>
        <v>332560.19086908747</v>
      </c>
      <c r="BJ259" s="52">
        <f t="shared" si="65"/>
        <v>332.56019086908748</v>
      </c>
      <c r="BK259">
        <f t="shared" si="66"/>
        <v>1.6169205937500053</v>
      </c>
    </row>
    <row r="260" spans="2:63" x14ac:dyDescent="0.25">
      <c r="B260" s="29" t="s">
        <v>47</v>
      </c>
      <c r="C260" s="29">
        <v>252</v>
      </c>
      <c r="D260" s="29">
        <v>252</v>
      </c>
      <c r="E260" s="28">
        <v>18.399999999999999</v>
      </c>
      <c r="F260" s="15">
        <f t="shared" si="67"/>
        <v>-0.23611111111111099</v>
      </c>
      <c r="G260" s="15">
        <f t="shared" si="68"/>
        <v>-0.84999999999999964</v>
      </c>
      <c r="R260">
        <f t="shared" si="56"/>
        <v>0</v>
      </c>
      <c r="S260">
        <f t="shared" si="57"/>
        <v>18.399999999999999</v>
      </c>
      <c r="T260">
        <f>$E260/3.6</f>
        <v>5.1111111111111107</v>
      </c>
      <c r="U260">
        <f>(0.5*960*(T260*T260))</f>
        <v>12539.259259259257</v>
      </c>
      <c r="V260">
        <f>$U260-$U261</f>
        <v>804.44444444444161</v>
      </c>
      <c r="X260">
        <f>W260/1000</f>
        <v>0</v>
      </c>
      <c r="Y260">
        <f>$X$43+$X$87+$X$158+$X$178+$X$188+$X$238</f>
        <v>321.06259259259258</v>
      </c>
      <c r="Z260">
        <f>(0.5*960*(F260*F260))</f>
        <v>26.759259259259231</v>
      </c>
      <c r="AA260">
        <f>W260*0.0000002777777777</f>
        <v>0</v>
      </c>
      <c r="AB260">
        <f>AA$43+AA$87+$AA$158+$AA$178+$AA$238</f>
        <v>8.165154318701412E-2</v>
      </c>
      <c r="AD260">
        <f>(AC260*0.0000002777777777)*-1</f>
        <v>0</v>
      </c>
      <c r="AE260">
        <f>(($W$18*0.0000002777777777)*-1)+$AD$65+$AD$145+$AD$164+$AD$184+$AD$206</f>
        <v>9.1347119315986602E-2</v>
      </c>
      <c r="AG260">
        <f>(T260/1000)*(960*9.81*0.01+0.5*1.205*0.38*1.711274*(T260*T260)+960*4/3*3.14*AJ260)</f>
        <v>-2.8901063796977202</v>
      </c>
      <c r="AH260">
        <f>AH259+AG260</f>
        <v>124.98244325453456</v>
      </c>
      <c r="AJ260">
        <f>T261-T260</f>
        <v>-0.16666666666666607</v>
      </c>
      <c r="AK260" s="53">
        <f t="shared" si="70"/>
        <v>5.1111111111111107</v>
      </c>
      <c r="AL260" s="39">
        <f>0.5*1116.99*(T260*T260)</f>
        <v>14589.819999999998</v>
      </c>
      <c r="AM260" s="39">
        <f t="shared" si="69"/>
        <v>935.99624999999651</v>
      </c>
      <c r="AN260" s="39">
        <f>SUM($AM$206:$AM$238)+$AN$205</f>
        <v>-382626.82062499999</v>
      </c>
      <c r="AO260" s="39">
        <f t="shared" si="59"/>
        <v>0.10628522792162903</v>
      </c>
      <c r="AP260" s="39">
        <f>SUM($AM$239:$AM$264)+$AP$238</f>
        <v>373566.35968750005</v>
      </c>
      <c r="AQ260" s="39">
        <f t="shared" si="60"/>
        <v>0.10376843321747264</v>
      </c>
      <c r="AR260" s="39">
        <f t="shared" si="72"/>
        <v>0.93599624999999653</v>
      </c>
      <c r="AS260" s="39"/>
      <c r="AT260" s="51">
        <f>T260*$AS$8*0.38*0.01</f>
        <v>201.94296148000001</v>
      </c>
      <c r="AU260" s="51">
        <f t="shared" si="71"/>
        <v>0.20194296148000002</v>
      </c>
      <c r="AV260" s="51">
        <f t="shared" si="61"/>
        <v>5.6095311953991438E-5</v>
      </c>
      <c r="AW260" s="39">
        <f>AB260*0.7</f>
        <v>5.7156080230909879E-2</v>
      </c>
      <c r="AX260" s="40"/>
      <c r="AY260" s="40">
        <f t="shared" si="58"/>
        <v>0</v>
      </c>
      <c r="AZ260" s="40"/>
      <c r="BA260" s="40"/>
      <c r="BB260" s="40"/>
      <c r="BC260" s="39"/>
      <c r="BD260" s="39">
        <f>T260*2.23694</f>
        <v>11.433248888888889</v>
      </c>
      <c r="BE260" s="39">
        <f>AO260-$BC$8</f>
        <v>0.10515882892301055</v>
      </c>
      <c r="BF260" s="39">
        <f>AQ260-$BC$8</f>
        <v>0.10264203421885416</v>
      </c>
      <c r="BG260" s="52">
        <f t="shared" si="62"/>
        <v>9.2377830796968749E-2</v>
      </c>
      <c r="BH260" s="52">
        <f t="shared" si="63"/>
        <v>9.2377830796968749E-2</v>
      </c>
      <c r="BI260" s="52">
        <f t="shared" si="64"/>
        <v>332560.19086908747</v>
      </c>
      <c r="BJ260" s="52">
        <f t="shared" si="65"/>
        <v>332.56019086908748</v>
      </c>
      <c r="BK260">
        <f t="shared" si="66"/>
        <v>0.8423966249999969</v>
      </c>
    </row>
    <row r="261" spans="2:63" x14ac:dyDescent="0.25">
      <c r="B261" s="29" t="s">
        <v>47</v>
      </c>
      <c r="C261" s="29">
        <v>253</v>
      </c>
      <c r="D261" s="29">
        <v>253</v>
      </c>
      <c r="E261" s="28">
        <v>17.8</v>
      </c>
      <c r="F261" s="15">
        <f t="shared" si="67"/>
        <v>-8.3333333333333037E-2</v>
      </c>
      <c r="G261" s="15">
        <f t="shared" si="68"/>
        <v>-0.29999999999999893</v>
      </c>
      <c r="R261">
        <f t="shared" si="56"/>
        <v>0</v>
      </c>
      <c r="S261">
        <f t="shared" si="57"/>
        <v>17.8</v>
      </c>
      <c r="T261">
        <f>$E261/3.6</f>
        <v>4.9444444444444446</v>
      </c>
      <c r="U261">
        <f>(0.5*960*(T261*T261))</f>
        <v>11734.814814814816</v>
      </c>
      <c r="V261">
        <f>$U261-$U262</f>
        <v>0</v>
      </c>
      <c r="X261">
        <f>W261/1000</f>
        <v>0</v>
      </c>
      <c r="Y261">
        <f>$X$43+$X$87+$X$158+$X$178+$X$188+$X$238</f>
        <v>321.06259259259258</v>
      </c>
      <c r="Z261">
        <f>(0.5*960*(F261*F261))</f>
        <v>3.3333333333333099</v>
      </c>
      <c r="AA261">
        <f>W261*0.0000002777777777</f>
        <v>0</v>
      </c>
      <c r="AB261">
        <f>AA$43+AA$87+$AA$158+$AA$178+$AA$238</f>
        <v>8.165154318701412E-2</v>
      </c>
      <c r="AD261">
        <f>(AC261*0.0000002777777777)*-1</f>
        <v>0</v>
      </c>
      <c r="AE261">
        <f>(($W$18*0.0000002777777777)*-1)+$AD$65+$AD$145+$AD$164+$AD$184+$AD$206</f>
        <v>9.1347119315986602E-2</v>
      </c>
      <c r="AG261">
        <f>(T261/1000)*(960*9.81*0.01+0.5*1.205*0.38*1.711274*(T261*T261)+960*4/3*3.14*AJ261)</f>
        <v>0.51300811022631154</v>
      </c>
      <c r="AH261">
        <f>AH260+AG261</f>
        <v>125.49545136476087</v>
      </c>
      <c r="AJ261">
        <f>T262-T261</f>
        <v>0</v>
      </c>
      <c r="AK261" s="53">
        <f t="shared" si="70"/>
        <v>4.9444444444444446</v>
      </c>
      <c r="AL261" s="39">
        <f>0.5*1116.99*(T261*T261)</f>
        <v>13653.823750000001</v>
      </c>
      <c r="AM261" s="39">
        <f t="shared" si="69"/>
        <v>0</v>
      </c>
      <c r="AN261" s="39">
        <f>SUM($AM$206:$AM$238)+$AN$205</f>
        <v>-382626.82062499999</v>
      </c>
      <c r="AO261" s="39">
        <f t="shared" si="59"/>
        <v>0.10628522792162903</v>
      </c>
      <c r="AP261" s="39">
        <f>SUM($AM$239:$AM$264)+$AP$238</f>
        <v>373566.35968750005</v>
      </c>
      <c r="AQ261" s="39">
        <f t="shared" si="60"/>
        <v>0.10376843321747264</v>
      </c>
      <c r="AR261" s="39">
        <f t="shared" si="72"/>
        <v>0</v>
      </c>
      <c r="AS261" s="39"/>
      <c r="AT261" s="51">
        <f>T261*$AS$8*0.38*0.01</f>
        <v>195.35786491000002</v>
      </c>
      <c r="AU261" s="51">
        <f t="shared" si="71"/>
        <v>0.19535786491000001</v>
      </c>
      <c r="AV261" s="51">
        <f t="shared" si="61"/>
        <v>5.4266116998969979E-5</v>
      </c>
      <c r="AW261" s="39">
        <f>AB261*0.7</f>
        <v>5.7156080230909879E-2</v>
      </c>
      <c r="AX261" s="40"/>
      <c r="AY261" s="40">
        <f t="shared" si="58"/>
        <v>0</v>
      </c>
      <c r="AZ261" s="40"/>
      <c r="BA261" s="40"/>
      <c r="BB261" s="40"/>
      <c r="BC261" s="39"/>
      <c r="BD261" s="39">
        <f>T261*2.23694</f>
        <v>11.060425555555558</v>
      </c>
      <c r="BE261" s="39">
        <f>AO261-$BC$8</f>
        <v>0.10515882892301055</v>
      </c>
      <c r="BF261" s="39">
        <f>AQ261-$BC$8</f>
        <v>0.10264203421885416</v>
      </c>
      <c r="BG261" s="52">
        <f t="shared" si="62"/>
        <v>9.2377830796968749E-2</v>
      </c>
      <c r="BH261" s="52">
        <f t="shared" si="63"/>
        <v>9.2377830796968749E-2</v>
      </c>
      <c r="BI261" s="52">
        <f t="shared" si="64"/>
        <v>332560.19086908747</v>
      </c>
      <c r="BJ261" s="52">
        <f t="shared" si="65"/>
        <v>332.56019086908748</v>
      </c>
      <c r="BK261">
        <f t="shared" si="66"/>
        <v>0</v>
      </c>
    </row>
    <row r="262" spans="2:63" x14ac:dyDescent="0.25">
      <c r="B262" s="29" t="s">
        <v>47</v>
      </c>
      <c r="C262" s="29">
        <v>254</v>
      </c>
      <c r="D262" s="29">
        <v>254</v>
      </c>
      <c r="E262" s="28">
        <v>17.8</v>
      </c>
      <c r="F262" s="15">
        <f t="shared" si="67"/>
        <v>-5.5555555555555851E-2</v>
      </c>
      <c r="G262" s="15">
        <f t="shared" si="68"/>
        <v>-0.20000000000000107</v>
      </c>
      <c r="R262">
        <f t="shared" si="56"/>
        <v>0</v>
      </c>
      <c r="S262">
        <f t="shared" si="57"/>
        <v>17.8</v>
      </c>
      <c r="T262">
        <f>$E262/3.6</f>
        <v>4.9444444444444446</v>
      </c>
      <c r="U262">
        <f>(0.5*960*(T262*T262))</f>
        <v>11734.814814814816</v>
      </c>
      <c r="V262">
        <f>$U262-$U263</f>
        <v>521.48148148148357</v>
      </c>
      <c r="X262">
        <f>W262/1000</f>
        <v>0</v>
      </c>
      <c r="Y262">
        <f>$X$43+$X$87+$X$158+$X$178+$X$188+$X$238</f>
        <v>321.06259259259258</v>
      </c>
      <c r="Z262">
        <f>(0.5*960*(F262*F262))</f>
        <v>1.4814814814814972</v>
      </c>
      <c r="AA262">
        <f>W262*0.0000002777777777</f>
        <v>0</v>
      </c>
      <c r="AB262">
        <f>AA$43+AA$87+$AA$158+$AA$178+$AA$238</f>
        <v>8.165154318701412E-2</v>
      </c>
      <c r="AD262">
        <f>(AC262*0.0000002777777777)*-1</f>
        <v>0</v>
      </c>
      <c r="AE262">
        <f>(($W$18*0.0000002777777777)*-1)+$AD$65+$AD$145+$AD$164+$AD$184+$AD$206</f>
        <v>9.1347119315986602E-2</v>
      </c>
      <c r="AG262">
        <f>(T262/1000)*(960*9.81*0.01+0.5*1.205*0.38*1.711274*(T262*T262)+960*4/3*3.14*AJ262)</f>
        <v>-1.6950709021193773</v>
      </c>
      <c r="AH262">
        <f>AH261+AG262</f>
        <v>123.80038046264148</v>
      </c>
      <c r="AJ262">
        <f>T263-T262</f>
        <v>-0.1111111111111116</v>
      </c>
      <c r="AK262" s="53">
        <f t="shared" si="70"/>
        <v>4.9444444444444446</v>
      </c>
      <c r="AL262" s="39">
        <f>0.5*1116.99*(T262*T262)</f>
        <v>13653.823750000001</v>
      </c>
      <c r="AM262" s="39">
        <f t="shared" si="69"/>
        <v>606.76000000000386</v>
      </c>
      <c r="AN262" s="39">
        <f>SUM($AM$206:$AM$238)+$AN$205</f>
        <v>-382626.82062499999</v>
      </c>
      <c r="AO262" s="39">
        <f t="shared" si="59"/>
        <v>0.10628522792162903</v>
      </c>
      <c r="AP262" s="39">
        <f>SUM($AM$239:$AM$264)+$AP$238</f>
        <v>373566.35968750005</v>
      </c>
      <c r="AQ262" s="39">
        <f t="shared" si="60"/>
        <v>0.10376843321747264</v>
      </c>
      <c r="AR262" s="39">
        <f t="shared" si="72"/>
        <v>0.60676000000000385</v>
      </c>
      <c r="AS262" s="39"/>
      <c r="AT262" s="51">
        <f>T262*$AS$8*0.38*0.01</f>
        <v>195.35786491000002</v>
      </c>
      <c r="AU262" s="51">
        <f t="shared" si="71"/>
        <v>0.19535786491000001</v>
      </c>
      <c r="AV262" s="51">
        <f t="shared" si="61"/>
        <v>5.4266116998969979E-5</v>
      </c>
      <c r="AW262" s="39">
        <f>AB262*0.7</f>
        <v>5.7156080230909879E-2</v>
      </c>
      <c r="AX262" s="40"/>
      <c r="AY262" s="40">
        <f t="shared" si="58"/>
        <v>0</v>
      </c>
      <c r="AZ262" s="40"/>
      <c r="BA262" s="40"/>
      <c r="BB262" s="40"/>
      <c r="BC262" s="39"/>
      <c r="BD262" s="39">
        <f>T262*2.23694</f>
        <v>11.060425555555558</v>
      </c>
      <c r="BE262" s="39">
        <f>AO262-$BC$8</f>
        <v>0.10515882892301055</v>
      </c>
      <c r="BF262" s="39">
        <f>AQ262-$BC$8</f>
        <v>0.10264203421885416</v>
      </c>
      <c r="BG262" s="52">
        <f t="shared" si="62"/>
        <v>9.2377830796968749E-2</v>
      </c>
      <c r="BH262" s="52">
        <f t="shared" si="63"/>
        <v>9.2377830796968749E-2</v>
      </c>
      <c r="BI262" s="52">
        <f t="shared" si="64"/>
        <v>332560.19086908747</v>
      </c>
      <c r="BJ262" s="52">
        <f t="shared" si="65"/>
        <v>332.56019086908748</v>
      </c>
      <c r="BK262">
        <f t="shared" si="66"/>
        <v>0.54608400000000346</v>
      </c>
    </row>
    <row r="263" spans="2:63" x14ac:dyDescent="0.25">
      <c r="B263" s="29" t="s">
        <v>47</v>
      </c>
      <c r="C263" s="29">
        <v>255</v>
      </c>
      <c r="D263" s="29">
        <v>255</v>
      </c>
      <c r="E263" s="28">
        <v>17.399999999999999</v>
      </c>
      <c r="F263" s="15">
        <f t="shared" si="67"/>
        <v>-0.29166666666666685</v>
      </c>
      <c r="G263" s="15">
        <f t="shared" si="68"/>
        <v>-1.0500000000000007</v>
      </c>
      <c r="R263">
        <f t="shared" si="56"/>
        <v>0</v>
      </c>
      <c r="S263">
        <f t="shared" si="57"/>
        <v>17.399999999999999</v>
      </c>
      <c r="T263">
        <f>$E263/3.6</f>
        <v>4.833333333333333</v>
      </c>
      <c r="U263">
        <f>(0.5*960*(T263*T263))</f>
        <v>11213.333333333332</v>
      </c>
      <c r="V263">
        <f>$U263-$U264</f>
        <v>2084.0740740740748</v>
      </c>
      <c r="X263">
        <f>W263/1000</f>
        <v>0</v>
      </c>
      <c r="Y263">
        <f>$X$43+$X$87+$X$158+$X$178+$X$188+$X$238</f>
        <v>321.06259259259258</v>
      </c>
      <c r="Z263">
        <f>(0.5*960*(F263*F263))</f>
        <v>40.833333333333385</v>
      </c>
      <c r="AA263">
        <f>W263*0.0000002777777777</f>
        <v>0</v>
      </c>
      <c r="AB263">
        <f>AA$43+AA$87+$AA$158+$AA$178+$AA$238</f>
        <v>8.165154318701412E-2</v>
      </c>
      <c r="AD263">
        <f>(AC263*0.0000002777777777)*-1</f>
        <v>0</v>
      </c>
      <c r="AE263">
        <f>(($W$18*0.0000002777777777)*-1)+$AD$65+$AD$145+$AD$164+$AD$184+$AD$206</f>
        <v>9.1347119315986602E-2</v>
      </c>
      <c r="AG263">
        <f>(T263/1000)*(960*9.81*0.01+0.5*1.205*0.38*1.711274*(T263*T263)+960*4/3*3.14*AJ263)</f>
        <v>-8.6740293468050247</v>
      </c>
      <c r="AH263">
        <f>AH262+AG263</f>
        <v>115.12635111583646</v>
      </c>
      <c r="AJ263">
        <f>T264-T263</f>
        <v>-0.47222222222222232</v>
      </c>
      <c r="AK263" s="53">
        <f t="shared" si="70"/>
        <v>4.833333333333333</v>
      </c>
      <c r="AL263" s="39">
        <f>0.5*1116.99*(T263*T263)</f>
        <v>13047.063749999998</v>
      </c>
      <c r="AM263" s="39">
        <f t="shared" si="69"/>
        <v>2424.8853124999987</v>
      </c>
      <c r="AN263" s="39">
        <f>SUM($AM$206:$AM$238)+$AN$205</f>
        <v>-382626.82062499999</v>
      </c>
      <c r="AO263" s="39">
        <f t="shared" si="59"/>
        <v>0.10628522792162903</v>
      </c>
      <c r="AP263" s="39">
        <f>SUM($AM$239:$AM$264)+$AP$238</f>
        <v>373566.35968750005</v>
      </c>
      <c r="AQ263" s="39">
        <f t="shared" si="60"/>
        <v>0.10376843321747264</v>
      </c>
      <c r="AR263" s="39">
        <f t="shared" si="72"/>
        <v>2.4248853124999985</v>
      </c>
      <c r="AS263" s="39"/>
      <c r="AT263" s="51">
        <f>T263*$AS$8*0.38*0.01</f>
        <v>190.96780053000003</v>
      </c>
      <c r="AU263" s="51">
        <f t="shared" si="71"/>
        <v>0.19096780053000004</v>
      </c>
      <c r="AV263" s="51">
        <f t="shared" si="61"/>
        <v>5.3046653695622345E-5</v>
      </c>
      <c r="AW263" s="39">
        <f>AB263*0.7</f>
        <v>5.7156080230909879E-2</v>
      </c>
      <c r="AX263" s="40"/>
      <c r="AY263" s="40">
        <f t="shared" si="58"/>
        <v>0</v>
      </c>
      <c r="AZ263" s="40"/>
      <c r="BA263" s="40"/>
      <c r="BB263" s="40"/>
      <c r="BC263" s="39"/>
      <c r="BD263" s="39">
        <f>T263*2.23694</f>
        <v>10.811876666666667</v>
      </c>
      <c r="BE263" s="39">
        <f>AO263-$BC$8</f>
        <v>0.10515882892301055</v>
      </c>
      <c r="BF263" s="39">
        <f>AQ263-$BC$8</f>
        <v>0.10264203421885416</v>
      </c>
      <c r="BG263" s="52">
        <f t="shared" si="62"/>
        <v>9.2377830796968749E-2</v>
      </c>
      <c r="BH263" s="52">
        <f t="shared" si="63"/>
        <v>9.2377830796968749E-2</v>
      </c>
      <c r="BI263" s="52">
        <f t="shared" si="64"/>
        <v>332560.19086908747</v>
      </c>
      <c r="BJ263" s="52">
        <f t="shared" si="65"/>
        <v>332.56019086908748</v>
      </c>
      <c r="BK263">
        <f t="shared" si="66"/>
        <v>2.1823967812499991</v>
      </c>
    </row>
    <row r="264" spans="2:63" x14ac:dyDescent="0.25">
      <c r="B264" s="29" t="s">
        <v>47</v>
      </c>
      <c r="C264" s="29">
        <v>256</v>
      </c>
      <c r="D264" s="29">
        <v>256</v>
      </c>
      <c r="E264" s="28">
        <v>15.7</v>
      </c>
      <c r="F264" s="15">
        <f t="shared" si="67"/>
        <v>-0.40277777777777757</v>
      </c>
      <c r="G264" s="15">
        <f t="shared" si="68"/>
        <v>-1.4499999999999993</v>
      </c>
      <c r="R264">
        <f t="shared" ref="R264:R327" si="73">IF(E264&lt;1,1,0)</f>
        <v>0</v>
      </c>
      <c r="S264">
        <f t="shared" ref="S264:S327" si="74">IF(R264=1,"",E264)</f>
        <v>15.7</v>
      </c>
      <c r="T264">
        <f>$E264/3.6</f>
        <v>4.3611111111111107</v>
      </c>
      <c r="U264">
        <f>(0.5*960*(T264*T264))</f>
        <v>9129.2592592592573</v>
      </c>
      <c r="V264">
        <f>$U264-$U265</f>
        <v>1342.2222222222208</v>
      </c>
      <c r="X264">
        <f>W264/1000</f>
        <v>0</v>
      </c>
      <c r="Y264">
        <f>$X$43+$X$87+$X$158+$X$178+$X$188+$X$238</f>
        <v>321.06259259259258</v>
      </c>
      <c r="Z264">
        <f>(0.5*960*(F264*F264))</f>
        <v>77.870370370370281</v>
      </c>
      <c r="AA264">
        <f>W264*0.0000002777777777</f>
        <v>0</v>
      </c>
      <c r="AB264">
        <f>AA$43+AA$87+$AA$158+$AA$178+$AA$238</f>
        <v>8.165154318701412E-2</v>
      </c>
      <c r="AD264">
        <f>(AC264*0.0000002777777777)*-1</f>
        <v>0</v>
      </c>
      <c r="AE264">
        <f>(($W$18*0.0000002777777777)*-1)+$AD$65+$AD$145+$AD$164+$AD$184+$AD$206+$AD$265</f>
        <v>0.11057664605957353</v>
      </c>
      <c r="AG264">
        <f>(T264/1000)*(960*9.81*0.01+0.5*1.205*0.38*1.711274*(T264*T264)+960*4/3*3.14*AJ264)</f>
        <v>-5.3995162985401715</v>
      </c>
      <c r="AH264">
        <f>AH263+AG264</f>
        <v>109.72683481729628</v>
      </c>
      <c r="AJ264">
        <f>T265-T264</f>
        <v>-0.33333333333333304</v>
      </c>
      <c r="AK264" s="53">
        <f t="shared" si="70"/>
        <v>4.3611111111111107</v>
      </c>
      <c r="AL264" s="39">
        <f>0.5*1116.99*(T264*T264)</f>
        <v>10622.178437499999</v>
      </c>
      <c r="AM264" s="39">
        <f t="shared" si="69"/>
        <v>1561.7174999999988</v>
      </c>
      <c r="AN264" s="39">
        <f>SUM($AM$206:$AM$238)+$AN$205</f>
        <v>-382626.82062499999</v>
      </c>
      <c r="AO264" s="39">
        <f t="shared" si="59"/>
        <v>0.10628522792162903</v>
      </c>
      <c r="AP264" s="39">
        <f>SUM($AM$239:$AM$264)+$AP$238</f>
        <v>373566.35968750005</v>
      </c>
      <c r="AQ264" s="39">
        <f t="shared" si="60"/>
        <v>0.10376843321747264</v>
      </c>
      <c r="AR264" s="39">
        <f t="shared" si="72"/>
        <v>1.5617174999999988</v>
      </c>
      <c r="AS264" s="39"/>
      <c r="AT264" s="51">
        <f>T264*$AS$8*0.38*0.01</f>
        <v>172.31002691500001</v>
      </c>
      <c r="AU264" s="51">
        <f t="shared" si="71"/>
        <v>0.172310026915</v>
      </c>
      <c r="AV264" s="51">
        <f t="shared" si="61"/>
        <v>4.7863934656394868E-5</v>
      </c>
      <c r="AW264" s="39">
        <f>AB264*0.7</f>
        <v>5.7156080230909879E-2</v>
      </c>
      <c r="AX264" s="40"/>
      <c r="AY264" s="40">
        <f t="shared" ref="AY264:AY327" si="75">AX264/1000</f>
        <v>0</v>
      </c>
      <c r="AZ264" s="40"/>
      <c r="BA264" s="40"/>
      <c r="BB264" s="40"/>
      <c r="BC264" s="39"/>
      <c r="BD264" s="39">
        <f>T264*2.23694</f>
        <v>9.755543888888889</v>
      </c>
      <c r="BE264" s="39">
        <f>AO264-$BC$8</f>
        <v>0.10515882892301055</v>
      </c>
      <c r="BF264" s="39">
        <f>AQ264-$BC$8</f>
        <v>0.10264203421885416</v>
      </c>
      <c r="BG264" s="52">
        <f t="shared" si="62"/>
        <v>9.2377830796968749E-2</v>
      </c>
      <c r="BH264" s="52">
        <f t="shared" si="63"/>
        <v>9.2377830796968749E-2</v>
      </c>
      <c r="BI264" s="52">
        <f t="shared" si="64"/>
        <v>332560.19086908747</v>
      </c>
      <c r="BJ264" s="52">
        <f t="shared" si="65"/>
        <v>332.56019086908748</v>
      </c>
      <c r="BK264">
        <f t="shared" si="66"/>
        <v>1.405545749999999</v>
      </c>
    </row>
    <row r="265" spans="2:63" x14ac:dyDescent="0.25">
      <c r="B265" s="29" t="s">
        <v>47</v>
      </c>
      <c r="C265" s="29">
        <v>257</v>
      </c>
      <c r="D265" s="29">
        <v>257</v>
      </c>
      <c r="E265" s="28">
        <v>14.5</v>
      </c>
      <c r="F265" s="15">
        <f t="shared" si="67"/>
        <v>-4.1666666666666519E-2</v>
      </c>
      <c r="G265" s="15">
        <f t="shared" si="68"/>
        <v>-0.14999999999999947</v>
      </c>
      <c r="R265">
        <f t="shared" si="73"/>
        <v>0</v>
      </c>
      <c r="S265">
        <f t="shared" si="74"/>
        <v>14.5</v>
      </c>
      <c r="T265">
        <f>$E265/3.6</f>
        <v>4.0277777777777777</v>
      </c>
      <c r="U265">
        <f>(0.5*960*(T265*T265))</f>
        <v>7787.0370370370365</v>
      </c>
      <c r="V265">
        <f>$U265-$U266</f>
        <v>-996.66666666666788</v>
      </c>
      <c r="X265">
        <f>W265/1000</f>
        <v>0</v>
      </c>
      <c r="Y265">
        <f>$X$43+$X$87+$X$158+$X$178+$X$188+$X$238</f>
        <v>321.06259259259258</v>
      </c>
      <c r="Z265">
        <f>(0.5*960*(F265*F265))</f>
        <v>0.83333333333332749</v>
      </c>
      <c r="AA265">
        <f>W265*0.0000002777777777</f>
        <v>0</v>
      </c>
      <c r="AB265">
        <f>AA$43+AA$87+$AA$158+$AA$178+$AA$238</f>
        <v>8.165154318701412E-2</v>
      </c>
      <c r="AC265">
        <f>SUM(V265:V279)</f>
        <v>-69226.296296296292</v>
      </c>
      <c r="AD265">
        <f>(AC265*0.0000002777777777)*-1</f>
        <v>1.9229526743586925E-2</v>
      </c>
      <c r="AE265">
        <f>(($W$18*0.0000002777777777)*-1)+$AD$65+$AD$145+$AD$164+$AD$184+$AD$206+$AD$265</f>
        <v>0.11057664605957353</v>
      </c>
      <c r="AG265">
        <f>(T265/1000)*(960*9.81*0.01+0.5*1.205*0.38*1.711274*(T265*T265)+960*4/3*3.14*AJ265)</f>
        <v>4.4520320978280257</v>
      </c>
      <c r="AH265">
        <f>AH264+AG265</f>
        <v>114.1788669151243</v>
      </c>
      <c r="AJ265">
        <f>T266-T265</f>
        <v>0.25</v>
      </c>
      <c r="AK265" s="53">
        <f t="shared" si="70"/>
        <v>4.0277777777777777</v>
      </c>
      <c r="AL265" s="39">
        <f>0.5*1116.99*(T265*T265)</f>
        <v>9060.4609375</v>
      </c>
      <c r="AM265" s="39">
        <f t="shared" si="69"/>
        <v>-1159.6528125000004</v>
      </c>
      <c r="AN265" s="39">
        <f>SUM($AM$265:$AM$278)+$AN$264</f>
        <v>-464752.73468749999</v>
      </c>
      <c r="AO265" s="39">
        <f t="shared" ref="AO265:AO328" si="76">(AN265*0.0000002777777777)*-1</f>
        <v>0.12909798182149146</v>
      </c>
      <c r="AP265" s="39">
        <f>SUM($AM$239:$AM$264)+$AP$238</f>
        <v>373566.35968750005</v>
      </c>
      <c r="AQ265" s="39">
        <f t="shared" ref="AQ265:AQ328" si="77">AP265*0.0000002777777777</f>
        <v>0.10376843321747264</v>
      </c>
      <c r="AR265" s="39">
        <f t="shared" si="72"/>
        <v>-1.1596528125000005</v>
      </c>
      <c r="AS265" s="39"/>
      <c r="AT265" s="51">
        <f>T265*$AS$8*0.38*0.01</f>
        <v>159.13983377500003</v>
      </c>
      <c r="AU265" s="51">
        <f t="shared" si="71"/>
        <v>0.15913983377500002</v>
      </c>
      <c r="AV265" s="51">
        <f t="shared" ref="AV265:AV328" si="78">0.000000277778*AT265</f>
        <v>4.4205544746351957E-5</v>
      </c>
      <c r="AW265" s="39">
        <f>AB265*0.7</f>
        <v>5.7156080230909879E-2</v>
      </c>
      <c r="AX265" s="40"/>
      <c r="AY265" s="40">
        <f t="shared" si="75"/>
        <v>0</v>
      </c>
      <c r="AZ265" s="40"/>
      <c r="BA265" s="40"/>
      <c r="BB265" s="40"/>
      <c r="BC265" s="39"/>
      <c r="BD265" s="39">
        <f>T265*2.23694</f>
        <v>9.0098972222222233</v>
      </c>
      <c r="BE265" s="39">
        <f>AO265-$BC$8</f>
        <v>0.12797158282287299</v>
      </c>
      <c r="BF265" s="39">
        <f>AQ265-$BC$8</f>
        <v>0.10264203421885416</v>
      </c>
      <c r="BG265" s="52">
        <f t="shared" ref="BG265:BG328" si="79">BF265*0.9</f>
        <v>9.2377830796968749E-2</v>
      </c>
      <c r="BH265" s="52">
        <f t="shared" ref="BH265:BH328" si="80">BF265*0.9</f>
        <v>9.2377830796968749E-2</v>
      </c>
      <c r="BI265" s="52">
        <f t="shared" ref="BI265:BI328" si="81">BH265*3600000</f>
        <v>332560.19086908747</v>
      </c>
      <c r="BJ265" s="52">
        <f t="shared" ref="BJ265:BJ328" si="82">BI265/1000</f>
        <v>332.56019086908748</v>
      </c>
      <c r="BK265">
        <f t="shared" ref="BK265:BK328" si="83">(AM265*0.9)/1000</f>
        <v>-1.0436875312500002</v>
      </c>
    </row>
    <row r="266" spans="2:63" x14ac:dyDescent="0.25">
      <c r="B266" s="29" t="s">
        <v>47</v>
      </c>
      <c r="C266" s="29">
        <v>258</v>
      </c>
      <c r="D266" s="29">
        <v>258</v>
      </c>
      <c r="E266" s="28">
        <v>15.4</v>
      </c>
      <c r="F266" s="15">
        <f t="shared" ref="F266:F329" si="84">($E267-$E265)/2/3.6</f>
        <v>0.47222222222222199</v>
      </c>
      <c r="G266" s="15">
        <f t="shared" ref="G266:G329" si="85">($E267-$E265)/2</f>
        <v>1.6999999999999993</v>
      </c>
      <c r="R266">
        <f t="shared" si="73"/>
        <v>0</v>
      </c>
      <c r="S266">
        <f t="shared" si="74"/>
        <v>15.4</v>
      </c>
      <c r="T266">
        <f>$E266/3.6</f>
        <v>4.2777777777777777</v>
      </c>
      <c r="U266">
        <f>(0.5*960*(T266*T266))</f>
        <v>8783.7037037037044</v>
      </c>
      <c r="V266">
        <f>$U266-$U267</f>
        <v>-3083.3333333333285</v>
      </c>
      <c r="X266">
        <f>W266/1000</f>
        <v>0</v>
      </c>
      <c r="Y266">
        <f>$X$43+$X$87+$X$158+$X$178+$X$188+$X$238</f>
        <v>321.06259259259258</v>
      </c>
      <c r="Z266">
        <f>(0.5*960*(F266*F266))</f>
        <v>107.03703703703692</v>
      </c>
      <c r="AA266">
        <f>W266*0.0000002777777777</f>
        <v>0</v>
      </c>
      <c r="AB266">
        <f>AA$43+AA$87+$AA$158+$AA$178+$AA$238</f>
        <v>8.165154318701412E-2</v>
      </c>
      <c r="AD266">
        <f>(AC266*0.0000002777777777)*-1</f>
        <v>0</v>
      </c>
      <c r="AE266">
        <f>(($W$18*0.0000002777777777)*-1)+$AD$65+$AD$145+$AD$164+$AD$184+$AD$206+$AD$265</f>
        <v>0.11057664605957353</v>
      </c>
      <c r="AG266">
        <f>(T266/1000)*(960*9.81*0.01+0.5*1.205*0.38*1.711274*(T266*T266)+960*4/3*3.14*AJ266)</f>
        <v>12.373287162979064</v>
      </c>
      <c r="AH266">
        <f>AH265+AG266</f>
        <v>126.55215407810337</v>
      </c>
      <c r="AJ266">
        <f>T267-T266</f>
        <v>0.69444444444444375</v>
      </c>
      <c r="AK266" s="53">
        <f t="shared" si="70"/>
        <v>4.2777777777777777</v>
      </c>
      <c r="AL266" s="39">
        <f>0.5*1116.99*(T266*T266)</f>
        <v>10220.11375</v>
      </c>
      <c r="AM266" s="39">
        <f t="shared" si="69"/>
        <v>-3587.5546874999964</v>
      </c>
      <c r="AN266" s="39">
        <f>SUM($AM$265:$AM$278)+$AN$264</f>
        <v>-464752.73468749999</v>
      </c>
      <c r="AO266" s="39">
        <f t="shared" si="76"/>
        <v>0.12909798182149146</v>
      </c>
      <c r="AP266" s="39">
        <f>SUM($AM$239:$AM$264)+$AP$238</f>
        <v>373566.35968750005</v>
      </c>
      <c r="AQ266" s="39">
        <f t="shared" si="77"/>
        <v>0.10376843321747264</v>
      </c>
      <c r="AR266" s="39">
        <f t="shared" si="72"/>
        <v>-3.5875546874999964</v>
      </c>
      <c r="AS266" s="39"/>
      <c r="AT266" s="51">
        <f>T266*$AS$8*0.38*0.01</f>
        <v>169.01747863000006</v>
      </c>
      <c r="AU266" s="51">
        <f t="shared" si="71"/>
        <v>0.16901747863000005</v>
      </c>
      <c r="AV266" s="51">
        <f t="shared" si="78"/>
        <v>4.6949337178884152E-5</v>
      </c>
      <c r="AW266" s="39">
        <f>AB266*0.7</f>
        <v>5.7156080230909879E-2</v>
      </c>
      <c r="AX266" s="40"/>
      <c r="AY266" s="40">
        <f t="shared" si="75"/>
        <v>0</v>
      </c>
      <c r="AZ266" s="40"/>
      <c r="BA266" s="40"/>
      <c r="BB266" s="40"/>
      <c r="BC266" s="39"/>
      <c r="BD266" s="39">
        <f>T266*2.23694</f>
        <v>9.5691322222222226</v>
      </c>
      <c r="BE266" s="39">
        <f>AO266-$BC$8</f>
        <v>0.12797158282287299</v>
      </c>
      <c r="BF266" s="39">
        <f>AQ266-$BC$8</f>
        <v>0.10264203421885416</v>
      </c>
      <c r="BG266" s="52">
        <f t="shared" si="79"/>
        <v>9.2377830796968749E-2</v>
      </c>
      <c r="BH266" s="52">
        <f t="shared" si="80"/>
        <v>9.2377830796968749E-2</v>
      </c>
      <c r="BI266" s="52">
        <f t="shared" si="81"/>
        <v>332560.19086908747</v>
      </c>
      <c r="BJ266" s="52">
        <f t="shared" si="82"/>
        <v>332.56019086908748</v>
      </c>
      <c r="BK266">
        <f t="shared" si="83"/>
        <v>-3.2287992187499968</v>
      </c>
    </row>
    <row r="267" spans="2:63" x14ac:dyDescent="0.25">
      <c r="B267" s="29" t="s">
        <v>47</v>
      </c>
      <c r="C267" s="29">
        <v>259</v>
      </c>
      <c r="D267" s="29">
        <v>259</v>
      </c>
      <c r="E267" s="28">
        <v>17.899999999999999</v>
      </c>
      <c r="F267" s="15">
        <f t="shared" si="84"/>
        <v>0.72222222222222232</v>
      </c>
      <c r="G267" s="15">
        <f t="shared" si="85"/>
        <v>2.6000000000000005</v>
      </c>
      <c r="R267">
        <f t="shared" si="73"/>
        <v>0</v>
      </c>
      <c r="S267">
        <f t="shared" si="74"/>
        <v>17.899999999999999</v>
      </c>
      <c r="T267">
        <f>$E267/3.6</f>
        <v>4.9722222222222214</v>
      </c>
      <c r="U267">
        <f>(0.5*960*(T267*T267))</f>
        <v>11867.037037037033</v>
      </c>
      <c r="V267">
        <f>$U267-$U268</f>
        <v>-3850.0000000000055</v>
      </c>
      <c r="X267">
        <f>W267/1000</f>
        <v>0</v>
      </c>
      <c r="Y267">
        <f>$X$43+$X$87+$X$158+$X$178+$X$188+$X$238</f>
        <v>321.06259259259258</v>
      </c>
      <c r="Z267">
        <f>(0.5*960*(F267*F267))</f>
        <v>250.37037037037041</v>
      </c>
      <c r="AA267">
        <f>W267*0.0000002777777777</f>
        <v>0</v>
      </c>
      <c r="AB267">
        <f>AA$43+AA$87+$AA$158+$AA$178+$AA$238</f>
        <v>8.165154318701412E-2</v>
      </c>
      <c r="AD267">
        <f>(AC267*0.0000002777777777)*-1</f>
        <v>0</v>
      </c>
      <c r="AE267">
        <f>(($W$18*0.0000002777777777)*-1)+$AD$65+$AD$145+$AD$164+$AD$184+$AD$206+$AD$265</f>
        <v>0.11057664605957353</v>
      </c>
      <c r="AG267">
        <f>(T267/1000)*(960*9.81*0.01+0.5*1.205*0.38*1.711274*(T267*T267)+960*4/3*3.14*AJ267)</f>
        <v>15.504693473688208</v>
      </c>
      <c r="AH267">
        <f>AH266+AG267</f>
        <v>142.05684755179158</v>
      </c>
      <c r="AJ267">
        <f>T268-T267</f>
        <v>0.75000000000000089</v>
      </c>
      <c r="AK267" s="53">
        <f t="shared" si="70"/>
        <v>4.9722222222222214</v>
      </c>
      <c r="AL267" s="39">
        <f>0.5*1116.99*(T267*T267)</f>
        <v>13807.668437499997</v>
      </c>
      <c r="AM267" s="39">
        <f t="shared" si="69"/>
        <v>-4479.5953125000051</v>
      </c>
      <c r="AN267" s="39">
        <f>SUM($AM$265:$AM$278)+$AN$264</f>
        <v>-464752.73468749999</v>
      </c>
      <c r="AO267" s="39">
        <f t="shared" si="76"/>
        <v>0.12909798182149146</v>
      </c>
      <c r="AP267" s="39">
        <f>SUM($AM$239:$AM$264)+$AP$238</f>
        <v>373566.35968750005</v>
      </c>
      <c r="AQ267" s="39">
        <f t="shared" si="77"/>
        <v>0.10376843321747264</v>
      </c>
      <c r="AR267" s="39">
        <f t="shared" si="72"/>
        <v>-4.4795953125000052</v>
      </c>
      <c r="AS267" s="39"/>
      <c r="AT267" s="51">
        <f>T267*$AS$8*0.38*0.01</f>
        <v>196.45538100500002</v>
      </c>
      <c r="AU267" s="51">
        <f t="shared" si="71"/>
        <v>0.19645538100500001</v>
      </c>
      <c r="AV267" s="51">
        <f t="shared" si="78"/>
        <v>5.4570982824806891E-5</v>
      </c>
      <c r="AW267" s="39">
        <f>AB267*0.7</f>
        <v>5.7156080230909879E-2</v>
      </c>
      <c r="AX267" s="40"/>
      <c r="AY267" s="40">
        <f t="shared" si="75"/>
        <v>0</v>
      </c>
      <c r="AZ267" s="40"/>
      <c r="BA267" s="40"/>
      <c r="BB267" s="40"/>
      <c r="BC267" s="39"/>
      <c r="BD267" s="39">
        <f>T267*2.23694</f>
        <v>11.122562777777777</v>
      </c>
      <c r="BE267" s="39">
        <f>AO267-$BC$8</f>
        <v>0.12797158282287299</v>
      </c>
      <c r="BF267" s="39">
        <f>AQ267-$BC$8</f>
        <v>0.10264203421885416</v>
      </c>
      <c r="BG267" s="52">
        <f t="shared" si="79"/>
        <v>9.2377830796968749E-2</v>
      </c>
      <c r="BH267" s="52">
        <f t="shared" si="80"/>
        <v>9.2377830796968749E-2</v>
      </c>
      <c r="BI267" s="52">
        <f t="shared" si="81"/>
        <v>332560.19086908747</v>
      </c>
      <c r="BJ267" s="52">
        <f t="shared" si="82"/>
        <v>332.56019086908748</v>
      </c>
      <c r="BK267">
        <f t="shared" si="83"/>
        <v>-4.0316357812500048</v>
      </c>
    </row>
    <row r="268" spans="2:63" x14ac:dyDescent="0.25">
      <c r="B268" s="29" t="s">
        <v>47</v>
      </c>
      <c r="C268" s="29">
        <v>260</v>
      </c>
      <c r="D268" s="29">
        <v>260</v>
      </c>
      <c r="E268" s="28">
        <v>20.6</v>
      </c>
      <c r="F268" s="15">
        <f t="shared" si="84"/>
        <v>0.73611111111111116</v>
      </c>
      <c r="G268" s="15">
        <f t="shared" si="85"/>
        <v>2.6500000000000004</v>
      </c>
      <c r="R268">
        <f t="shared" si="73"/>
        <v>0</v>
      </c>
      <c r="S268">
        <f t="shared" si="74"/>
        <v>20.6</v>
      </c>
      <c r="T268">
        <f>$E268/3.6</f>
        <v>5.7222222222222223</v>
      </c>
      <c r="U268">
        <f>(0.5*960*(T268*T268))</f>
        <v>15717.037037037038</v>
      </c>
      <c r="V268">
        <f>$U268-$U269</f>
        <v>-4217.7777777777719</v>
      </c>
      <c r="X268">
        <f>W268/1000</f>
        <v>0</v>
      </c>
      <c r="Y268">
        <f>$X$43+$X$87+$X$158+$X$178+$X$188+$X$238</f>
        <v>321.06259259259258</v>
      </c>
      <c r="Z268">
        <f>(0.5*960*(F268*F268))</f>
        <v>260.09259259259267</v>
      </c>
      <c r="AA268">
        <f>W268*0.0000002777777777</f>
        <v>0</v>
      </c>
      <c r="AB268">
        <f>AA$43+AA$87+$AA$158+$AA$178+$AA$238</f>
        <v>8.165154318701412E-2</v>
      </c>
      <c r="AD268">
        <f>(AC268*0.0000002777777777)*-1</f>
        <v>0</v>
      </c>
      <c r="AE268">
        <f>(($W$18*0.0000002777777777)*-1)+$AD$65+$AD$145+$AD$164+$AD$184+$AD$206+$AD$265</f>
        <v>0.11057664605957353</v>
      </c>
      <c r="AG268">
        <f>(T268/1000)*(960*9.81*0.01+0.5*1.205*0.38*1.711274*(T268*T268)+960*4/3*3.14*AJ268)</f>
        <v>17.222518199399182</v>
      </c>
      <c r="AH268">
        <f>AH267+AG268</f>
        <v>159.27936575119077</v>
      </c>
      <c r="AJ268">
        <f>T269-T268</f>
        <v>0.72222222222222143</v>
      </c>
      <c r="AK268" s="53">
        <f t="shared" si="70"/>
        <v>5.7222222222222223</v>
      </c>
      <c r="AL268" s="39">
        <f>0.5*1116.99*(T268*T268)</f>
        <v>18287.263750000002</v>
      </c>
      <c r="AM268" s="39">
        <f t="shared" si="69"/>
        <v>-4907.5162499999933</v>
      </c>
      <c r="AN268" s="39">
        <f>SUM($AM$265:$AM$278)+$AN$264</f>
        <v>-464752.73468749999</v>
      </c>
      <c r="AO268" s="39">
        <f t="shared" si="76"/>
        <v>0.12909798182149146</v>
      </c>
      <c r="AP268" s="39">
        <f>SUM($AM$239:$AM$264)+$AP$238</f>
        <v>373566.35968750005</v>
      </c>
      <c r="AQ268" s="39">
        <f t="shared" si="77"/>
        <v>0.10376843321747264</v>
      </c>
      <c r="AR268" s="39">
        <f t="shared" si="72"/>
        <v>-4.9075162499999934</v>
      </c>
      <c r="AS268" s="39"/>
      <c r="AT268" s="51">
        <f>T268*$AS$8*0.38*0.01</f>
        <v>226.08831557000005</v>
      </c>
      <c r="AU268" s="51">
        <f t="shared" si="71"/>
        <v>0.22608831557000006</v>
      </c>
      <c r="AV268" s="51">
        <f t="shared" si="78"/>
        <v>6.2802360122403468E-5</v>
      </c>
      <c r="AW268" s="39">
        <f>AB268*0.7</f>
        <v>5.7156080230909879E-2</v>
      </c>
      <c r="AX268" s="40"/>
      <c r="AY268" s="40">
        <f t="shared" si="75"/>
        <v>0</v>
      </c>
      <c r="AZ268" s="40"/>
      <c r="BA268" s="40"/>
      <c r="BB268" s="40"/>
      <c r="BC268" s="39"/>
      <c r="BD268" s="39">
        <f>T268*2.23694</f>
        <v>12.800267777777778</v>
      </c>
      <c r="BE268" s="39">
        <f>AO268-$BC$8</f>
        <v>0.12797158282287299</v>
      </c>
      <c r="BF268" s="39">
        <f>AQ268-$BC$8</f>
        <v>0.10264203421885416</v>
      </c>
      <c r="BG268" s="52">
        <f t="shared" si="79"/>
        <v>9.2377830796968749E-2</v>
      </c>
      <c r="BH268" s="52">
        <f t="shared" si="80"/>
        <v>9.2377830796968749E-2</v>
      </c>
      <c r="BI268" s="52">
        <f t="shared" si="81"/>
        <v>332560.19086908747</v>
      </c>
      <c r="BJ268" s="52">
        <f t="shared" si="82"/>
        <v>332.56019086908748</v>
      </c>
      <c r="BK268">
        <f t="shared" si="83"/>
        <v>-4.4167646249999946</v>
      </c>
    </row>
    <row r="269" spans="2:63" x14ac:dyDescent="0.25">
      <c r="B269" s="29" t="s">
        <v>47</v>
      </c>
      <c r="C269" s="29">
        <v>261</v>
      </c>
      <c r="D269" s="29">
        <v>261</v>
      </c>
      <c r="E269" s="28">
        <v>23.2</v>
      </c>
      <c r="F269" s="15">
        <f t="shared" si="84"/>
        <v>0.70833333333333304</v>
      </c>
      <c r="G269" s="15">
        <f t="shared" si="85"/>
        <v>2.5499999999999989</v>
      </c>
      <c r="R269">
        <f t="shared" si="73"/>
        <v>0</v>
      </c>
      <c r="S269">
        <f t="shared" si="74"/>
        <v>23.2</v>
      </c>
      <c r="T269">
        <f>$E269/3.6</f>
        <v>6.4444444444444438</v>
      </c>
      <c r="U269">
        <f>(0.5*960*(T269*T269))</f>
        <v>19934.81481481481</v>
      </c>
      <c r="V269">
        <f>$U269-$U270</f>
        <v>-4527.7777777777774</v>
      </c>
      <c r="X269">
        <f>W269/1000</f>
        <v>0</v>
      </c>
      <c r="Y269">
        <f>$X$43+$X$87+$X$158+$X$178+$X$188+$X$238</f>
        <v>321.06259259259258</v>
      </c>
      <c r="Z269">
        <f>(0.5*960*(F269*F269))</f>
        <v>240.83333333333314</v>
      </c>
      <c r="AA269">
        <f>W269*0.0000002777777777</f>
        <v>0</v>
      </c>
      <c r="AB269">
        <f>AA$43+AA$87+$AA$158+$AA$178+$AA$238</f>
        <v>8.165154318701412E-2</v>
      </c>
      <c r="AD269">
        <f>(AC269*0.0000002777777777)*-1</f>
        <v>0</v>
      </c>
      <c r="AE269">
        <f>(($W$18*0.0000002777777777)*-1)+$AD$65+$AD$145+$AD$164+$AD$184+$AD$206+$AD$265</f>
        <v>0.11057664605957353</v>
      </c>
      <c r="AG269">
        <f>(T269/1000)*(960*9.81*0.01+0.5*1.205*0.38*1.711274*(T269*T269)+960*4/3*3.14*AJ269)</f>
        <v>18.698934135419645</v>
      </c>
      <c r="AH269">
        <f>AH268+AG269</f>
        <v>177.97829988661042</v>
      </c>
      <c r="AJ269">
        <f>T270-T269</f>
        <v>0.69444444444444464</v>
      </c>
      <c r="AK269" s="53">
        <f t="shared" si="70"/>
        <v>6.4444444444444438</v>
      </c>
      <c r="AL269" s="39">
        <f>0.5*1116.99*(T269*T269)</f>
        <v>23194.779999999995</v>
      </c>
      <c r="AM269" s="39">
        <f t="shared" si="69"/>
        <v>-5268.2109375</v>
      </c>
      <c r="AN269" s="39">
        <f>SUM($AM$265:$AM$278)+$AN$264</f>
        <v>-464752.73468749999</v>
      </c>
      <c r="AO269" s="39">
        <f t="shared" si="76"/>
        <v>0.12909798182149146</v>
      </c>
      <c r="AP269" s="39">
        <f>SUM($AM$239:$AM$264)+$AP$238</f>
        <v>373566.35968750005</v>
      </c>
      <c r="AQ269" s="39">
        <f t="shared" si="77"/>
        <v>0.10376843321747264</v>
      </c>
      <c r="AR269" s="39">
        <f t="shared" si="72"/>
        <v>-5.2682109375000001</v>
      </c>
      <c r="AS269" s="39"/>
      <c r="AT269" s="51">
        <f>T269*$AS$8*0.38*0.01</f>
        <v>254.62373404000002</v>
      </c>
      <c r="AU269" s="51">
        <f t="shared" si="71"/>
        <v>0.25462373403999999</v>
      </c>
      <c r="AV269" s="51">
        <f t="shared" si="78"/>
        <v>7.0728871594163126E-5</v>
      </c>
      <c r="AW269" s="39">
        <f>AB269*0.7</f>
        <v>5.7156080230909879E-2</v>
      </c>
      <c r="AX269" s="40"/>
      <c r="AY269" s="40">
        <f t="shared" si="75"/>
        <v>0</v>
      </c>
      <c r="AZ269" s="40"/>
      <c r="BA269" s="40"/>
      <c r="BB269" s="40"/>
      <c r="BC269" s="39"/>
      <c r="BD269" s="39">
        <f>T269*2.23694</f>
        <v>14.415835555555555</v>
      </c>
      <c r="BE269" s="39">
        <f>AO269-$BC$8</f>
        <v>0.12797158282287299</v>
      </c>
      <c r="BF269" s="39">
        <f>AQ269-$BC$8</f>
        <v>0.10264203421885416</v>
      </c>
      <c r="BG269" s="52">
        <f t="shared" si="79"/>
        <v>9.2377830796968749E-2</v>
      </c>
      <c r="BH269" s="52">
        <f t="shared" si="80"/>
        <v>9.2377830796968749E-2</v>
      </c>
      <c r="BI269" s="52">
        <f t="shared" si="81"/>
        <v>332560.19086908747</v>
      </c>
      <c r="BJ269" s="52">
        <f t="shared" si="82"/>
        <v>332.56019086908748</v>
      </c>
      <c r="BK269">
        <f t="shared" si="83"/>
        <v>-4.7413898437500004</v>
      </c>
    </row>
    <row r="270" spans="2:63" x14ac:dyDescent="0.25">
      <c r="B270" s="29" t="s">
        <v>47</v>
      </c>
      <c r="C270" s="29">
        <v>262</v>
      </c>
      <c r="D270" s="29">
        <v>262</v>
      </c>
      <c r="E270" s="28">
        <v>25.7</v>
      </c>
      <c r="F270" s="15">
        <f t="shared" si="84"/>
        <v>0.76388888888888884</v>
      </c>
      <c r="G270" s="15">
        <f t="shared" si="85"/>
        <v>2.75</v>
      </c>
      <c r="R270">
        <f t="shared" si="73"/>
        <v>0</v>
      </c>
      <c r="S270">
        <f t="shared" si="74"/>
        <v>25.7</v>
      </c>
      <c r="T270">
        <f>$E270/3.6</f>
        <v>7.1388888888888884</v>
      </c>
      <c r="U270">
        <f>(0.5*960*(T270*T270))</f>
        <v>24462.592592592588</v>
      </c>
      <c r="V270">
        <f>$U270-$U271</f>
        <v>-6044.4444444444453</v>
      </c>
      <c r="X270">
        <f>W270/1000</f>
        <v>0</v>
      </c>
      <c r="Y270">
        <f>$X$43+$X$87+$X$158+$X$178+$X$188+$X$238</f>
        <v>321.06259259259258</v>
      </c>
      <c r="Z270">
        <f>(0.5*960*(F270*F270))</f>
        <v>280.09259259259255</v>
      </c>
      <c r="AA270">
        <f>W270*0.0000002777777777</f>
        <v>0</v>
      </c>
      <c r="AB270">
        <f>AA$43+AA$87+$AA$158+$AA$178+$AA$238</f>
        <v>8.165154318701412E-2</v>
      </c>
      <c r="AD270">
        <f>(AC270*0.0000002777777777)*-1</f>
        <v>0</v>
      </c>
      <c r="AE270">
        <f>(($W$18*0.0000002777777777)*-1)+$AD$65+$AD$145+$AD$164+$AD$184+$AD$206+$AD$265</f>
        <v>0.11057664605957353</v>
      </c>
      <c r="AG270">
        <f>(T270/1000)*(960*9.81*0.01+0.5*1.205*0.38*1.711274*(T270*T270)+960*4/3*3.14*AJ270)</f>
        <v>24.72537554452795</v>
      </c>
      <c r="AH270">
        <f>AH269+AG270</f>
        <v>202.70367543113838</v>
      </c>
      <c r="AJ270">
        <f>T271-T270</f>
        <v>0.83333333333333304</v>
      </c>
      <c r="AK270" s="53">
        <f t="shared" si="70"/>
        <v>7.1388888888888884</v>
      </c>
      <c r="AL270" s="39">
        <f>0.5*1116.99*(T270*T270)</f>
        <v>28462.990937499995</v>
      </c>
      <c r="AM270" s="39">
        <f t="shared" si="69"/>
        <v>-7032.8999999999978</v>
      </c>
      <c r="AN270" s="39">
        <f>SUM($AM$265:$AM$278)+$AN$264</f>
        <v>-464752.73468749999</v>
      </c>
      <c r="AO270" s="39">
        <f t="shared" si="76"/>
        <v>0.12909798182149146</v>
      </c>
      <c r="AP270" s="39">
        <f>SUM($AM$239:$AM$264)+$AP$238</f>
        <v>373566.35968750005</v>
      </c>
      <c r="AQ270" s="39">
        <f t="shared" si="77"/>
        <v>0.10376843321747264</v>
      </c>
      <c r="AR270" s="39">
        <f t="shared" si="72"/>
        <v>-7.0328999999999979</v>
      </c>
      <c r="AS270" s="39"/>
      <c r="AT270" s="51">
        <f>T270*$AS$8*0.38*0.01</f>
        <v>282.06163641500001</v>
      </c>
      <c r="AU270" s="51">
        <f t="shared" si="71"/>
        <v>0.28206163641499998</v>
      </c>
      <c r="AV270" s="51">
        <f t="shared" si="78"/>
        <v>7.8350517240085866E-5</v>
      </c>
      <c r="AW270" s="39">
        <f>AB270*0.7</f>
        <v>5.7156080230909879E-2</v>
      </c>
      <c r="AX270" s="40"/>
      <c r="AY270" s="40">
        <f t="shared" si="75"/>
        <v>0</v>
      </c>
      <c r="AZ270" s="40"/>
      <c r="BA270" s="40"/>
      <c r="BB270" s="40"/>
      <c r="BC270" s="39"/>
      <c r="BD270" s="39">
        <f>T270*2.23694</f>
        <v>15.969266111111111</v>
      </c>
      <c r="BE270" s="39">
        <f>AO270-$BC$8</f>
        <v>0.12797158282287299</v>
      </c>
      <c r="BF270" s="39">
        <f>AQ270-$BC$8</f>
        <v>0.10264203421885416</v>
      </c>
      <c r="BG270" s="52">
        <f t="shared" si="79"/>
        <v>9.2377830796968749E-2</v>
      </c>
      <c r="BH270" s="52">
        <f t="shared" si="80"/>
        <v>9.2377830796968749E-2</v>
      </c>
      <c r="BI270" s="52">
        <f t="shared" si="81"/>
        <v>332560.19086908747</v>
      </c>
      <c r="BJ270" s="52">
        <f t="shared" si="82"/>
        <v>332.56019086908748</v>
      </c>
      <c r="BK270">
        <f t="shared" si="83"/>
        <v>-6.329609999999998</v>
      </c>
    </row>
    <row r="271" spans="2:63" x14ac:dyDescent="0.25">
      <c r="B271" s="29" t="s">
        <v>47</v>
      </c>
      <c r="C271" s="29">
        <v>263</v>
      </c>
      <c r="D271" s="29">
        <v>263</v>
      </c>
      <c r="E271" s="28">
        <v>28.7</v>
      </c>
      <c r="F271" s="15">
        <f t="shared" si="84"/>
        <v>0.94444444444444453</v>
      </c>
      <c r="G271" s="15">
        <f t="shared" si="85"/>
        <v>3.4000000000000004</v>
      </c>
      <c r="R271">
        <f t="shared" si="73"/>
        <v>0</v>
      </c>
      <c r="S271">
        <f t="shared" si="74"/>
        <v>28.7</v>
      </c>
      <c r="T271">
        <f>$E271/3.6</f>
        <v>7.9722222222222214</v>
      </c>
      <c r="U271">
        <f>(0.5*960*(T271*T271))</f>
        <v>30507.037037037033</v>
      </c>
      <c r="V271">
        <f>$U271-$U272</f>
        <v>-8613.3333333333248</v>
      </c>
      <c r="X271">
        <f>W271/1000</f>
        <v>0</v>
      </c>
      <c r="Y271">
        <f>$X$43+$X$87+$X$158+$X$178+$X$188+$X$238</f>
        <v>321.06259259259258</v>
      </c>
      <c r="Z271">
        <f>(0.5*960*(F271*F271))</f>
        <v>428.14814814814827</v>
      </c>
      <c r="AA271">
        <f>W271*0.0000002777777777</f>
        <v>0</v>
      </c>
      <c r="AB271">
        <f>AA$43+AA$87+$AA$158+$AA$178+$AA$238</f>
        <v>8.165154318701412E-2</v>
      </c>
      <c r="AD271">
        <f>(AC271*0.0000002777777777)*-1</f>
        <v>0</v>
      </c>
      <c r="AE271">
        <f>(($W$18*0.0000002777777777)*-1)+$AD$65+$AD$145+$AD$164+$AD$184+$AD$206+$AD$265</f>
        <v>0.11057664605957353</v>
      </c>
      <c r="AG271">
        <f>(T271/1000)*(960*9.81*0.01+0.5*1.205*0.38*1.711274*(T271*T271)+960*4/3*3.14*AJ271)</f>
        <v>34.771373510316828</v>
      </c>
      <c r="AH271">
        <f>AH270+AG271</f>
        <v>237.47504894145521</v>
      </c>
      <c r="AJ271">
        <f>T272-T271</f>
        <v>1.0555555555555554</v>
      </c>
      <c r="AK271" s="53">
        <f t="shared" si="70"/>
        <v>7.9722222222222214</v>
      </c>
      <c r="AL271" s="39">
        <f>0.5*1116.99*(T271*T271)</f>
        <v>35495.890937499993</v>
      </c>
      <c r="AM271" s="39">
        <f t="shared" si="69"/>
        <v>-10021.882499999992</v>
      </c>
      <c r="AN271" s="39">
        <f>SUM($AM$265:$AM$278)+$AN$264</f>
        <v>-464752.73468749999</v>
      </c>
      <c r="AO271" s="39">
        <f t="shared" si="76"/>
        <v>0.12909798182149146</v>
      </c>
      <c r="AP271" s="39">
        <f>SUM($AM$239:$AM$264)+$AP$238</f>
        <v>373566.35968750005</v>
      </c>
      <c r="AQ271" s="39">
        <f t="shared" si="77"/>
        <v>0.10376843321747264</v>
      </c>
      <c r="AR271" s="39">
        <f t="shared" si="72"/>
        <v>-10.021882499999993</v>
      </c>
      <c r="AS271" s="39"/>
      <c r="AT271" s="51">
        <f>T271*$AS$8*0.38*0.01</f>
        <v>314.98711926499999</v>
      </c>
      <c r="AU271" s="51">
        <f t="shared" si="71"/>
        <v>0.314987119265</v>
      </c>
      <c r="AV271" s="51">
        <f t="shared" si="78"/>
        <v>8.7496492015193159E-5</v>
      </c>
      <c r="AW271" s="39">
        <f>AB271*0.7</f>
        <v>5.7156080230909879E-2</v>
      </c>
      <c r="AX271" s="40"/>
      <c r="AY271" s="40">
        <f t="shared" si="75"/>
        <v>0</v>
      </c>
      <c r="AZ271" s="40"/>
      <c r="BA271" s="40"/>
      <c r="BB271" s="40"/>
      <c r="BC271" s="39"/>
      <c r="BD271" s="39">
        <f>T271*2.23694</f>
        <v>17.833382777777778</v>
      </c>
      <c r="BE271" s="39">
        <f>AO271-$BC$8</f>
        <v>0.12797158282287299</v>
      </c>
      <c r="BF271" s="39">
        <f>AQ271-$BC$8</f>
        <v>0.10264203421885416</v>
      </c>
      <c r="BG271" s="52">
        <f t="shared" si="79"/>
        <v>9.2377830796968749E-2</v>
      </c>
      <c r="BH271" s="52">
        <f t="shared" si="80"/>
        <v>9.2377830796968749E-2</v>
      </c>
      <c r="BI271" s="52">
        <f t="shared" si="81"/>
        <v>332560.19086908747</v>
      </c>
      <c r="BJ271" s="52">
        <f t="shared" si="82"/>
        <v>332.56019086908748</v>
      </c>
      <c r="BK271">
        <f t="shared" si="83"/>
        <v>-9.0196942499999935</v>
      </c>
    </row>
    <row r="272" spans="2:63" x14ac:dyDescent="0.25">
      <c r="B272" s="29" t="s">
        <v>47</v>
      </c>
      <c r="C272" s="29">
        <v>264</v>
      </c>
      <c r="D272" s="29">
        <v>264</v>
      </c>
      <c r="E272" s="28">
        <v>32.5</v>
      </c>
      <c r="F272" s="15">
        <f t="shared" si="84"/>
        <v>1.0277777777777781</v>
      </c>
      <c r="G272" s="15">
        <f t="shared" si="85"/>
        <v>3.7000000000000011</v>
      </c>
      <c r="R272">
        <f t="shared" si="73"/>
        <v>0</v>
      </c>
      <c r="S272">
        <f t="shared" si="74"/>
        <v>32.5</v>
      </c>
      <c r="T272">
        <f>$E272/3.6</f>
        <v>9.0277777777777768</v>
      </c>
      <c r="U272">
        <f>(0.5*960*(T272*T272))</f>
        <v>39120.370370370358</v>
      </c>
      <c r="V272">
        <f>$U272-$U273</f>
        <v>-9146.6666666666861</v>
      </c>
      <c r="X272">
        <f>W272/1000</f>
        <v>0</v>
      </c>
      <c r="Y272">
        <f>$X$43+$X$87+$X$158+$X$178+$X$188+$X$238</f>
        <v>321.06259259259258</v>
      </c>
      <c r="Z272">
        <f>(0.5*960*(F272*F272))</f>
        <v>507.03703703703735</v>
      </c>
      <c r="AA272">
        <f>W272*0.0000002777777777</f>
        <v>0</v>
      </c>
      <c r="AB272">
        <f>AA$43+AA$87+$AA$158+$AA$178+$AA$238</f>
        <v>8.165154318701412E-2</v>
      </c>
      <c r="AD272">
        <f>(AC272*0.0000002777777777)*-1</f>
        <v>0</v>
      </c>
      <c r="AE272">
        <f>(($W$18*0.0000002777777777)*-1)+$AD$65+$AD$145+$AD$164+$AD$184+$AD$206+$AD$265</f>
        <v>0.11057664605957353</v>
      </c>
      <c r="AG272">
        <f>(T272/1000)*(960*9.81*0.01+0.5*1.205*0.38*1.711274*(T272*T272)+960*4/3*3.14*AJ272)</f>
        <v>37.422916656389752</v>
      </c>
      <c r="AH272">
        <f>AH271+AG272</f>
        <v>274.89796559784497</v>
      </c>
      <c r="AJ272">
        <f>T273-T272</f>
        <v>1.0000000000000018</v>
      </c>
      <c r="AK272" s="53">
        <f t="shared" si="70"/>
        <v>9.0277777777777768</v>
      </c>
      <c r="AL272" s="39">
        <f>0.5*1116.99*(T272*T272)</f>
        <v>45517.773437499985</v>
      </c>
      <c r="AM272" s="39">
        <f t="shared" si="69"/>
        <v>-10642.432500000017</v>
      </c>
      <c r="AN272" s="39">
        <f>SUM($AM$265:$AM$278)+$AN$264</f>
        <v>-464752.73468749999</v>
      </c>
      <c r="AO272" s="39">
        <f t="shared" si="76"/>
        <v>0.12909798182149146</v>
      </c>
      <c r="AP272" s="39">
        <f>SUM($AM$239:$AM$264)+$AP$238</f>
        <v>373566.35968750005</v>
      </c>
      <c r="AQ272" s="39">
        <f t="shared" si="77"/>
        <v>0.10376843321747264</v>
      </c>
      <c r="AR272" s="39">
        <f t="shared" si="72"/>
        <v>-10.642432500000018</v>
      </c>
      <c r="AS272" s="39"/>
      <c r="AT272" s="51">
        <f>T272*$AS$8*0.38*0.01</f>
        <v>356.69273087500005</v>
      </c>
      <c r="AU272" s="51">
        <f t="shared" si="71"/>
        <v>0.35669273087500003</v>
      </c>
      <c r="AV272" s="51">
        <f t="shared" si="78"/>
        <v>9.9081393396995761E-5</v>
      </c>
      <c r="AW272" s="39">
        <f>AB272*0.7</f>
        <v>5.7156080230909879E-2</v>
      </c>
      <c r="AX272" s="40"/>
      <c r="AY272" s="40">
        <f t="shared" si="75"/>
        <v>0</v>
      </c>
      <c r="AZ272" s="40"/>
      <c r="BA272" s="40"/>
      <c r="BB272" s="40"/>
      <c r="BC272" s="39"/>
      <c r="BD272" s="39">
        <f>T272*2.23694</f>
        <v>20.194597222222221</v>
      </c>
      <c r="BE272" s="39">
        <f>AO272-$BC$8</f>
        <v>0.12797158282287299</v>
      </c>
      <c r="BF272" s="39">
        <f>AQ272-$BC$8</f>
        <v>0.10264203421885416</v>
      </c>
      <c r="BG272" s="52">
        <f t="shared" si="79"/>
        <v>9.2377830796968749E-2</v>
      </c>
      <c r="BH272" s="52">
        <f t="shared" si="80"/>
        <v>9.2377830796968749E-2</v>
      </c>
      <c r="BI272" s="52">
        <f t="shared" si="81"/>
        <v>332560.19086908747</v>
      </c>
      <c r="BJ272" s="52">
        <f t="shared" si="82"/>
        <v>332.56019086908748</v>
      </c>
      <c r="BK272">
        <f t="shared" si="83"/>
        <v>-9.5781892500000154</v>
      </c>
    </row>
    <row r="273" spans="2:63" x14ac:dyDescent="0.25">
      <c r="B273" s="29" t="s">
        <v>47</v>
      </c>
      <c r="C273" s="29">
        <v>265</v>
      </c>
      <c r="D273" s="29">
        <v>265</v>
      </c>
      <c r="E273" s="28">
        <v>36.1</v>
      </c>
      <c r="F273" s="15">
        <f t="shared" si="84"/>
        <v>0.90277777777777779</v>
      </c>
      <c r="G273" s="15">
        <f t="shared" si="85"/>
        <v>3.25</v>
      </c>
      <c r="R273">
        <f t="shared" si="73"/>
        <v>0</v>
      </c>
      <c r="S273">
        <f t="shared" si="74"/>
        <v>36.1</v>
      </c>
      <c r="T273">
        <f>$E273/3.6</f>
        <v>10.027777777777779</v>
      </c>
      <c r="U273">
        <f>(0.5*960*(T273*T273))</f>
        <v>48267.037037037044</v>
      </c>
      <c r="V273">
        <f>$U273-$U274</f>
        <v>-8066.2962962962993</v>
      </c>
      <c r="X273">
        <f>W273/1000</f>
        <v>0</v>
      </c>
      <c r="Y273">
        <f>$X$43+$X$87+$X$158+$X$178+$X$188+$X$238</f>
        <v>321.06259259259258</v>
      </c>
      <c r="Z273">
        <f>(0.5*960*(F273*F273))</f>
        <v>391.2037037037037</v>
      </c>
      <c r="AA273">
        <f>W273*0.0000002777777777</f>
        <v>0</v>
      </c>
      <c r="AB273">
        <f>AA$43+AA$87+$AA$158+$AA$178+$AA$238</f>
        <v>8.165154318701412E-2</v>
      </c>
      <c r="AD273">
        <f>(AC273*0.0000002777777777)*-1</f>
        <v>0</v>
      </c>
      <c r="AE273">
        <f>(($W$18*0.0000002777777777)*-1)+$AD$65+$AD$145+$AD$164+$AD$184+$AD$206+$AD$265</f>
        <v>0.11057664605957353</v>
      </c>
      <c r="AG273">
        <f>(T273/1000)*(960*9.81*0.01+0.5*1.205*0.38*1.711274*(T273*T273)+960*4/3*3.14*AJ273)</f>
        <v>33.806270919597473</v>
      </c>
      <c r="AH273">
        <f>AH272+AG273</f>
        <v>308.70423651744244</v>
      </c>
      <c r="AJ273">
        <f>T274-T273</f>
        <v>0.80555555555555536</v>
      </c>
      <c r="AK273" s="53">
        <f t="shared" si="70"/>
        <v>10.027777777777779</v>
      </c>
      <c r="AL273" s="39">
        <f>0.5*1116.99*(T273*T273)</f>
        <v>56160.205937500003</v>
      </c>
      <c r="AM273" s="39">
        <f t="shared" si="69"/>
        <v>-9385.3878125000119</v>
      </c>
      <c r="AN273" s="39">
        <f>SUM($AM$265:$AM$278)+$AN$264</f>
        <v>-464752.73468749999</v>
      </c>
      <c r="AO273" s="39">
        <f t="shared" si="76"/>
        <v>0.12909798182149146</v>
      </c>
      <c r="AP273" s="39">
        <f>SUM($AM$239:$AM$264)+$AP$238</f>
        <v>373566.35968750005</v>
      </c>
      <c r="AQ273" s="39">
        <f t="shared" si="77"/>
        <v>0.10376843321747264</v>
      </c>
      <c r="AR273" s="39">
        <f t="shared" si="72"/>
        <v>-9.3853878125000119</v>
      </c>
      <c r="AS273" s="39"/>
      <c r="AT273" s="51">
        <f>T273*$AS$8*0.38*0.01</f>
        <v>396.20331029500011</v>
      </c>
      <c r="AU273" s="51">
        <f t="shared" si="71"/>
        <v>0.39620331029500011</v>
      </c>
      <c r="AV273" s="51">
        <f t="shared" si="78"/>
        <v>1.1005656312712454E-4</v>
      </c>
      <c r="AW273" s="39">
        <f>AB273*0.7</f>
        <v>5.7156080230909879E-2</v>
      </c>
      <c r="AX273" s="40"/>
      <c r="AY273" s="40">
        <f t="shared" si="75"/>
        <v>0</v>
      </c>
      <c r="AZ273" s="40"/>
      <c r="BA273" s="40"/>
      <c r="BB273" s="40"/>
      <c r="BC273" s="39"/>
      <c r="BD273" s="39">
        <f>T273*2.23694</f>
        <v>22.431537222222225</v>
      </c>
      <c r="BE273" s="39">
        <f>AO273-$BC$8</f>
        <v>0.12797158282287299</v>
      </c>
      <c r="BF273" s="39">
        <f>AQ273-$BC$8</f>
        <v>0.10264203421885416</v>
      </c>
      <c r="BG273" s="52">
        <f t="shared" si="79"/>
        <v>9.2377830796968749E-2</v>
      </c>
      <c r="BH273" s="52">
        <f t="shared" si="80"/>
        <v>9.2377830796968749E-2</v>
      </c>
      <c r="BI273" s="52">
        <f t="shared" si="81"/>
        <v>332560.19086908747</v>
      </c>
      <c r="BJ273" s="52">
        <f t="shared" si="82"/>
        <v>332.56019086908748</v>
      </c>
      <c r="BK273">
        <f t="shared" si="83"/>
        <v>-8.4468490312500109</v>
      </c>
    </row>
    <row r="274" spans="2:63" x14ac:dyDescent="0.25">
      <c r="B274" s="29" t="s">
        <v>47</v>
      </c>
      <c r="C274" s="29">
        <v>266</v>
      </c>
      <c r="D274" s="29">
        <v>266</v>
      </c>
      <c r="E274" s="28">
        <v>39</v>
      </c>
      <c r="F274" s="15">
        <f t="shared" si="84"/>
        <v>0.65277777777777712</v>
      </c>
      <c r="G274" s="15">
        <f t="shared" si="85"/>
        <v>2.3499999999999979</v>
      </c>
      <c r="R274">
        <f t="shared" si="73"/>
        <v>0</v>
      </c>
      <c r="S274">
        <f t="shared" si="74"/>
        <v>39</v>
      </c>
      <c r="T274">
        <f>$E274/3.6</f>
        <v>10.833333333333334</v>
      </c>
      <c r="U274">
        <f>(0.5*960*(T274*T274))</f>
        <v>56333.333333333343</v>
      </c>
      <c r="V274">
        <f>$U274-$U275</f>
        <v>-5319.9999999999854</v>
      </c>
      <c r="X274">
        <f>W274/1000</f>
        <v>0</v>
      </c>
      <c r="Y274">
        <f>$X$43+$X$87+$X$158+$X$178+$X$188+$X$238</f>
        <v>321.06259259259258</v>
      </c>
      <c r="Z274">
        <f>(0.5*960*(F274*F274))</f>
        <v>204.53703703703664</v>
      </c>
      <c r="AA274">
        <f>W274*0.0000002777777777</f>
        <v>0</v>
      </c>
      <c r="AB274">
        <f>AA$43+AA$87+$AA$158+$AA$178+$AA$238</f>
        <v>8.165154318701412E-2</v>
      </c>
      <c r="AD274">
        <f>(AC274*0.0000002777777777)*-1</f>
        <v>0</v>
      </c>
      <c r="AE274">
        <f>(($W$18*0.0000002777777777)*-1)+$AD$65+$AD$145+$AD$164+$AD$184+$AD$206+$AD$265</f>
        <v>0.11057664605957353</v>
      </c>
      <c r="AG274">
        <f>(T274/1000)*(960*9.81*0.01+0.5*1.205*0.38*1.711274*(T274*T274)+960*4/3*3.14*AJ274)</f>
        <v>23.289041048907968</v>
      </c>
      <c r="AH274">
        <f>AH273+AG274</f>
        <v>331.9932775663504</v>
      </c>
      <c r="AJ274">
        <f>T275-T274</f>
        <v>0.49999999999999822</v>
      </c>
      <c r="AK274" s="53">
        <f t="shared" si="70"/>
        <v>10.833333333333334</v>
      </c>
      <c r="AL274" s="39">
        <f>0.5*1116.99*(T274*T274)</f>
        <v>65545.593750000015</v>
      </c>
      <c r="AM274" s="39">
        <f t="shared" si="69"/>
        <v>-6189.9862499999726</v>
      </c>
      <c r="AN274" s="39">
        <f>SUM($AM$265:$AM$278)+$AN$264</f>
        <v>-464752.73468749999</v>
      </c>
      <c r="AO274" s="39">
        <f t="shared" si="76"/>
        <v>0.12909798182149146</v>
      </c>
      <c r="AP274" s="39">
        <f>SUM($AM$239:$AM$264)+$AP$238</f>
        <v>373566.35968750005</v>
      </c>
      <c r="AQ274" s="39">
        <f t="shared" si="77"/>
        <v>0.10376843321747264</v>
      </c>
      <c r="AR274" s="39">
        <f t="shared" si="72"/>
        <v>-6.1899862499999729</v>
      </c>
      <c r="AS274" s="39"/>
      <c r="AT274" s="51">
        <f>T274*$AS$8*0.38*0.01</f>
        <v>428.03127705000009</v>
      </c>
      <c r="AU274" s="51">
        <f t="shared" si="71"/>
        <v>0.4280312770500001</v>
      </c>
      <c r="AV274" s="51">
        <f t="shared" si="78"/>
        <v>1.1889767207639491E-4</v>
      </c>
      <c r="AW274" s="39">
        <f>AB274*0.7</f>
        <v>5.7156080230909879E-2</v>
      </c>
      <c r="AX274" s="40"/>
      <c r="AY274" s="40">
        <f t="shared" si="75"/>
        <v>0</v>
      </c>
      <c r="AZ274" s="40"/>
      <c r="BA274" s="40"/>
      <c r="BB274" s="40"/>
      <c r="BC274" s="39"/>
      <c r="BD274" s="39">
        <f>T274*2.23694</f>
        <v>24.23351666666667</v>
      </c>
      <c r="BE274" s="39">
        <f>AO274-$BC$8</f>
        <v>0.12797158282287299</v>
      </c>
      <c r="BF274" s="39">
        <f>AQ274-$BC$8</f>
        <v>0.10264203421885416</v>
      </c>
      <c r="BG274" s="52">
        <f t="shared" si="79"/>
        <v>9.2377830796968749E-2</v>
      </c>
      <c r="BH274" s="52">
        <f t="shared" si="80"/>
        <v>9.2377830796968749E-2</v>
      </c>
      <c r="BI274" s="52">
        <f t="shared" si="81"/>
        <v>332560.19086908747</v>
      </c>
      <c r="BJ274" s="52">
        <f t="shared" si="82"/>
        <v>332.56019086908748</v>
      </c>
      <c r="BK274">
        <f t="shared" si="83"/>
        <v>-5.570987624999975</v>
      </c>
    </row>
    <row r="275" spans="2:63" x14ac:dyDescent="0.25">
      <c r="B275" s="29" t="s">
        <v>47</v>
      </c>
      <c r="C275" s="29">
        <v>267</v>
      </c>
      <c r="D275" s="29">
        <v>267</v>
      </c>
      <c r="E275" s="28">
        <v>40.799999999999997</v>
      </c>
      <c r="F275" s="15">
        <f t="shared" si="84"/>
        <v>0.54166666666666641</v>
      </c>
      <c r="G275" s="15">
        <f t="shared" si="85"/>
        <v>1.9499999999999993</v>
      </c>
      <c r="R275">
        <f t="shared" si="73"/>
        <v>0</v>
      </c>
      <c r="S275">
        <f t="shared" si="74"/>
        <v>40.799999999999997</v>
      </c>
      <c r="T275">
        <f>$E275/3.6</f>
        <v>11.333333333333332</v>
      </c>
      <c r="U275">
        <f>(0.5*960*(T275*T275))</f>
        <v>61653.333333333328</v>
      </c>
      <c r="V275">
        <f>$U275-$U276</f>
        <v>-6510</v>
      </c>
      <c r="X275">
        <f>W275/1000</f>
        <v>0</v>
      </c>
      <c r="Y275">
        <f>$X$43+$X$87+$X$158+$X$178+$X$188+$X$238</f>
        <v>321.06259259259258</v>
      </c>
      <c r="Z275">
        <f>(0.5*960*(F275*F275))</f>
        <v>140.8333333333332</v>
      </c>
      <c r="AA275">
        <f>W275*0.0000002777777777</f>
        <v>0</v>
      </c>
      <c r="AB275">
        <f>AA$43+AA$87+$AA$158+$AA$178+$AA$238</f>
        <v>8.165154318701412E-2</v>
      </c>
      <c r="AD275">
        <f>(AC275*0.0000002777777777)*-1</f>
        <v>0</v>
      </c>
      <c r="AE275">
        <f>(($W$18*0.0000002777777777)*-1)+$AD$65+$AD$145+$AD$164+$AD$184+$AD$206+$AD$265</f>
        <v>0.11057664605957353</v>
      </c>
      <c r="AG275">
        <f>(T275/1000)*(960*9.81*0.01+0.5*1.205*0.38*1.711274*(T275*T275)+960*4/3*3.14*AJ275)</f>
        <v>28.209044931448886</v>
      </c>
      <c r="AH275">
        <f>AH274+AG275</f>
        <v>360.20232249779929</v>
      </c>
      <c r="AJ275">
        <f>T276-T275</f>
        <v>0.58333333333333393</v>
      </c>
      <c r="AK275" s="53">
        <f t="shared" si="70"/>
        <v>11.333333333333332</v>
      </c>
      <c r="AL275" s="39">
        <f>0.5*1116.99*(T275*T275)</f>
        <v>71735.579999999987</v>
      </c>
      <c r="AM275" s="39">
        <f t="shared" si="69"/>
        <v>-7574.5884375000023</v>
      </c>
      <c r="AN275" s="39">
        <f>SUM($AM$265:$AM$278)+$AN$264</f>
        <v>-464752.73468749999</v>
      </c>
      <c r="AO275" s="39">
        <f t="shared" si="76"/>
        <v>0.12909798182149146</v>
      </c>
      <c r="AP275" s="39">
        <f>SUM($AM$239:$AM$264)+$AP$238</f>
        <v>373566.35968750005</v>
      </c>
      <c r="AQ275" s="39">
        <f t="shared" si="77"/>
        <v>0.10376843321747264</v>
      </c>
      <c r="AR275" s="39">
        <f t="shared" si="72"/>
        <v>-7.5745884375000028</v>
      </c>
      <c r="AS275" s="39"/>
      <c r="AT275" s="51">
        <f>T275*$AS$8*0.38*0.01</f>
        <v>447.78656675999997</v>
      </c>
      <c r="AU275" s="51">
        <f t="shared" si="71"/>
        <v>0.44778656675999995</v>
      </c>
      <c r="AV275" s="51">
        <f t="shared" si="78"/>
        <v>1.2438525694145926E-4</v>
      </c>
      <c r="AW275" s="39">
        <f>AB275*0.7</f>
        <v>5.7156080230909879E-2</v>
      </c>
      <c r="AX275" s="40"/>
      <c r="AY275" s="40">
        <f t="shared" si="75"/>
        <v>0</v>
      </c>
      <c r="AZ275" s="40"/>
      <c r="BA275" s="40"/>
      <c r="BB275" s="40"/>
      <c r="BC275" s="39"/>
      <c r="BD275" s="39">
        <f>T275*2.23694</f>
        <v>25.351986666666665</v>
      </c>
      <c r="BE275" s="39">
        <f>AO275-$BC$8</f>
        <v>0.12797158282287299</v>
      </c>
      <c r="BF275" s="39">
        <f>AQ275-$BC$8</f>
        <v>0.10264203421885416</v>
      </c>
      <c r="BG275" s="52">
        <f t="shared" si="79"/>
        <v>9.2377830796968749E-2</v>
      </c>
      <c r="BH275" s="52">
        <f t="shared" si="80"/>
        <v>9.2377830796968749E-2</v>
      </c>
      <c r="BI275" s="52">
        <f t="shared" si="81"/>
        <v>332560.19086908747</v>
      </c>
      <c r="BJ275" s="52">
        <f t="shared" si="82"/>
        <v>332.56019086908748</v>
      </c>
      <c r="BK275">
        <f t="shared" si="83"/>
        <v>-6.8171295937500025</v>
      </c>
    </row>
    <row r="276" spans="2:63" x14ac:dyDescent="0.25">
      <c r="B276" s="29" t="s">
        <v>47</v>
      </c>
      <c r="C276" s="29">
        <v>268</v>
      </c>
      <c r="D276" s="29">
        <v>268</v>
      </c>
      <c r="E276" s="28">
        <v>42.9</v>
      </c>
      <c r="F276" s="15">
        <f t="shared" si="84"/>
        <v>0.50000000000000022</v>
      </c>
      <c r="G276" s="15">
        <f t="shared" si="85"/>
        <v>1.8000000000000007</v>
      </c>
      <c r="R276">
        <f t="shared" si="73"/>
        <v>0</v>
      </c>
      <c r="S276">
        <f t="shared" si="74"/>
        <v>42.9</v>
      </c>
      <c r="T276">
        <f>$E276/3.6</f>
        <v>11.916666666666666</v>
      </c>
      <c r="U276">
        <f>(0.5*960*(T276*T276))</f>
        <v>68163.333333333328</v>
      </c>
      <c r="V276">
        <f>$U276-$U277</f>
        <v>-4849.9999999999854</v>
      </c>
      <c r="X276">
        <f>W276/1000</f>
        <v>0</v>
      </c>
      <c r="Y276">
        <f>$X$43+$X$87+$X$158+$X$178+$X$188+$X$238</f>
        <v>321.06259259259258</v>
      </c>
      <c r="Z276">
        <f>(0.5*960*(F276*F276))</f>
        <v>120.00000000000011</v>
      </c>
      <c r="AA276">
        <f>W276*0.0000002777777777</f>
        <v>0</v>
      </c>
      <c r="AB276">
        <f>AA$43+AA$87+$AA$158+$AA$178+$AA$238</f>
        <v>8.165154318701412E-2</v>
      </c>
      <c r="AD276">
        <f>(AC276*0.0000002777777777)*-1</f>
        <v>0</v>
      </c>
      <c r="AE276">
        <f>(($W$18*0.0000002777777777)*-1)+$AD$65+$AD$145+$AD$164+$AD$184+$AD$206+$AD$265</f>
        <v>0.11057664605957353</v>
      </c>
      <c r="AG276">
        <f>(T276/1000)*(960*9.81*0.01+0.5*1.205*0.38*1.711274*(T276*T276)+960*4/3*3.14*AJ276)</f>
        <v>21.741725307207687</v>
      </c>
      <c r="AH276">
        <f>AH275+AG276</f>
        <v>381.94404780500696</v>
      </c>
      <c r="AJ276">
        <f>T277-T276</f>
        <v>0.41666666666666607</v>
      </c>
      <c r="AK276" s="53">
        <f t="shared" si="70"/>
        <v>11.916666666666666</v>
      </c>
      <c r="AL276" s="39">
        <f>0.5*1116.99*(T276*T276)</f>
        <v>79310.16843749999</v>
      </c>
      <c r="AM276" s="39">
        <f t="shared" ref="AM276:AM339" si="86">AL276-AL277</f>
        <v>-5643.1265624999942</v>
      </c>
      <c r="AN276" s="39">
        <f>SUM($AM$265:$AM$278)+$AN$264</f>
        <v>-464752.73468749999</v>
      </c>
      <c r="AO276" s="39">
        <f t="shared" si="76"/>
        <v>0.12909798182149146</v>
      </c>
      <c r="AP276" s="39">
        <f>SUM($AM$239:$AM$264)+$AP$238</f>
        <v>373566.35968750005</v>
      </c>
      <c r="AQ276" s="39">
        <f t="shared" si="77"/>
        <v>0.10376843321747264</v>
      </c>
      <c r="AR276" s="39">
        <f t="shared" si="72"/>
        <v>-5.6431265624999938</v>
      </c>
      <c r="AS276" s="39"/>
      <c r="AT276" s="51">
        <f>T276*$AS$8*0.38*0.01</f>
        <v>470.83440475500009</v>
      </c>
      <c r="AU276" s="51">
        <f t="shared" si="71"/>
        <v>0.4708344047550001</v>
      </c>
      <c r="AV276" s="51">
        <f t="shared" si="78"/>
        <v>1.3078743928403441E-4</v>
      </c>
      <c r="AW276" s="39">
        <f>AB276*0.7</f>
        <v>5.7156080230909879E-2</v>
      </c>
      <c r="AX276" s="40"/>
      <c r="AY276" s="40">
        <f t="shared" si="75"/>
        <v>0</v>
      </c>
      <c r="AZ276" s="40"/>
      <c r="BA276" s="40"/>
      <c r="BB276" s="40"/>
      <c r="BC276" s="39"/>
      <c r="BD276" s="39">
        <f>T276*2.23694</f>
        <v>26.656868333333335</v>
      </c>
      <c r="BE276" s="39">
        <f>AO276-$BC$8</f>
        <v>0.12797158282287299</v>
      </c>
      <c r="BF276" s="39">
        <f>AQ276-$BC$8</f>
        <v>0.10264203421885416</v>
      </c>
      <c r="BG276" s="52">
        <f t="shared" si="79"/>
        <v>9.2377830796968749E-2</v>
      </c>
      <c r="BH276" s="52">
        <f t="shared" si="80"/>
        <v>9.2377830796968749E-2</v>
      </c>
      <c r="BI276" s="52">
        <f t="shared" si="81"/>
        <v>332560.19086908747</v>
      </c>
      <c r="BJ276" s="52">
        <f t="shared" si="82"/>
        <v>332.56019086908748</v>
      </c>
      <c r="BK276">
        <f t="shared" si="83"/>
        <v>-5.0788139062499953</v>
      </c>
    </row>
    <row r="277" spans="2:63" x14ac:dyDescent="0.25">
      <c r="B277" s="29" t="s">
        <v>47</v>
      </c>
      <c r="C277" s="29">
        <v>269</v>
      </c>
      <c r="D277" s="29">
        <v>269</v>
      </c>
      <c r="E277" s="28">
        <v>44.4</v>
      </c>
      <c r="F277" s="15">
        <f t="shared" si="84"/>
        <v>0.41666666666666663</v>
      </c>
      <c r="G277" s="15">
        <f t="shared" si="85"/>
        <v>1.5</v>
      </c>
      <c r="R277">
        <f t="shared" si="73"/>
        <v>0</v>
      </c>
      <c r="S277">
        <f t="shared" si="74"/>
        <v>44.4</v>
      </c>
      <c r="T277">
        <f>$E277/3.6</f>
        <v>12.333333333333332</v>
      </c>
      <c r="U277">
        <f>(0.5*960*(T277*T277))</f>
        <v>73013.333333333314</v>
      </c>
      <c r="V277">
        <f>$U277-$U278</f>
        <v>-5016.6666666666861</v>
      </c>
      <c r="X277">
        <f>W277/1000</f>
        <v>0</v>
      </c>
      <c r="Y277">
        <f>$X$43+$X$87+$X$158+$X$178+$X$188+$X$238</f>
        <v>321.06259259259258</v>
      </c>
      <c r="Z277">
        <f>(0.5*960*(F277*F277))</f>
        <v>83.333333333333314</v>
      </c>
      <c r="AA277">
        <f>W277*0.0000002777777777</f>
        <v>0</v>
      </c>
      <c r="AB277">
        <f>AA$43+AA$87+$AA$158+$AA$178+$AA$238</f>
        <v>8.165154318701412E-2</v>
      </c>
      <c r="AD277">
        <f>(AC277*0.0000002777777777)*-1</f>
        <v>0</v>
      </c>
      <c r="AE277">
        <f>(($W$18*0.0000002777777777)*-1)+$AD$65+$AD$145+$AD$164+$AD$184+$AD$206+$AD$265</f>
        <v>0.11057664605957353</v>
      </c>
      <c r="AG277">
        <f>(T277/1000)*(960*9.81*0.01+0.5*1.205*0.38*1.711274*(T277*T277)+960*4/3*3.14*AJ277)</f>
        <v>22.550750371186794</v>
      </c>
      <c r="AH277">
        <f>AH276+AG277</f>
        <v>404.49479817619374</v>
      </c>
      <c r="AJ277">
        <f>T278-T277</f>
        <v>0.41666666666666785</v>
      </c>
      <c r="AK277" s="53">
        <f t="shared" ref="AK277:AK340" si="87">$E277/3.6</f>
        <v>12.333333333333332</v>
      </c>
      <c r="AL277" s="39">
        <f>0.5*1116.99*(T277*T277)</f>
        <v>84953.294999999984</v>
      </c>
      <c r="AM277" s="39">
        <f t="shared" si="86"/>
        <v>-5837.0484375000233</v>
      </c>
      <c r="AN277" s="39">
        <f>SUM($AM$265:$AM$278)+$AN$264</f>
        <v>-464752.73468749999</v>
      </c>
      <c r="AO277" s="39">
        <f t="shared" si="76"/>
        <v>0.12909798182149146</v>
      </c>
      <c r="AP277" s="39">
        <f>SUM($AM$239:$AM$264)+$AP$238</f>
        <v>373566.35968750005</v>
      </c>
      <c r="AQ277" s="39">
        <f t="shared" si="77"/>
        <v>0.10376843321747264</v>
      </c>
      <c r="AR277" s="39">
        <f t="shared" si="72"/>
        <v>-5.8370484375000231</v>
      </c>
      <c r="AS277" s="39"/>
      <c r="AT277" s="51">
        <f>T277*$AS$8*0.38*0.01</f>
        <v>487.29714618000008</v>
      </c>
      <c r="AU277" s="51">
        <f t="shared" si="71"/>
        <v>0.48729714618000008</v>
      </c>
      <c r="AV277" s="51">
        <f t="shared" si="78"/>
        <v>1.3536042667158807E-4</v>
      </c>
      <c r="AW277" s="39">
        <f>AB277*0.7</f>
        <v>5.7156080230909879E-2</v>
      </c>
      <c r="AX277" s="40"/>
      <c r="AY277" s="40">
        <f t="shared" si="75"/>
        <v>0</v>
      </c>
      <c r="AZ277" s="40"/>
      <c r="BA277" s="40"/>
      <c r="BB277" s="40"/>
      <c r="BC277" s="39"/>
      <c r="BD277" s="39">
        <f>T277*2.23694</f>
        <v>27.588926666666666</v>
      </c>
      <c r="BE277" s="39">
        <f>AO277-$BC$8</f>
        <v>0.12797158282287299</v>
      </c>
      <c r="BF277" s="39">
        <f>AQ277-$BC$8</f>
        <v>0.10264203421885416</v>
      </c>
      <c r="BG277" s="52">
        <f t="shared" si="79"/>
        <v>9.2377830796968749E-2</v>
      </c>
      <c r="BH277" s="52">
        <f t="shared" si="80"/>
        <v>9.2377830796968749E-2</v>
      </c>
      <c r="BI277" s="52">
        <f t="shared" si="81"/>
        <v>332560.19086908747</v>
      </c>
      <c r="BJ277" s="52">
        <f t="shared" si="82"/>
        <v>332.56019086908748</v>
      </c>
      <c r="BK277">
        <f t="shared" si="83"/>
        <v>-5.2533435937500208</v>
      </c>
    </row>
    <row r="278" spans="2:63" x14ac:dyDescent="0.25">
      <c r="B278" s="29" t="s">
        <v>47</v>
      </c>
      <c r="C278" s="29">
        <v>270</v>
      </c>
      <c r="D278" s="29">
        <v>270</v>
      </c>
      <c r="E278" s="28">
        <v>45.9</v>
      </c>
      <c r="F278" s="15">
        <f t="shared" si="84"/>
        <v>0.2222222222222224</v>
      </c>
      <c r="G278" s="15">
        <f t="shared" si="85"/>
        <v>0.80000000000000071</v>
      </c>
      <c r="R278">
        <f t="shared" si="73"/>
        <v>0</v>
      </c>
      <c r="S278">
        <f t="shared" si="74"/>
        <v>45.9</v>
      </c>
      <c r="T278">
        <f>$E278/3.6</f>
        <v>12.75</v>
      </c>
      <c r="U278">
        <f>(0.5*960*(T278*T278))</f>
        <v>78030</v>
      </c>
      <c r="V278">
        <f>$U278-$U279</f>
        <v>-340.37037037036498</v>
      </c>
      <c r="X278">
        <f>W278/1000</f>
        <v>0</v>
      </c>
      <c r="Y278">
        <f>$X$43+$X$87+$X$158+$X$178+$X$188+$X$238+$X$279</f>
        <v>384.32037037037037</v>
      </c>
      <c r="Z278">
        <f>(0.5*960*(F278*F278))</f>
        <v>23.703703703703741</v>
      </c>
      <c r="AA278">
        <f>W278*0.0000002777777777</f>
        <v>0</v>
      </c>
      <c r="AB278">
        <f>AA$43+AA$87+$AA$158+$AA$178+$AA$238+$AA$279</f>
        <v>9.9223148120365673E-2</v>
      </c>
      <c r="AD278">
        <f>(AC278*0.0000002777777777)*-1</f>
        <v>0</v>
      </c>
      <c r="AE278">
        <f>(($W$18*0.0000002777777777)*-1)+$AD$65+$AD$145+$AD$164+$AD$184+$AD$206+$AD$265</f>
        <v>0.11057664605957353</v>
      </c>
      <c r="AG278">
        <f>(T278/1000)*(960*9.81*0.01+0.5*1.205*0.38*1.711274*(T278*T278)+960*4/3*3.14*AJ278)</f>
        <v>3.4362755944521988</v>
      </c>
      <c r="AH278">
        <f>AH277+AG278</f>
        <v>407.93107377064592</v>
      </c>
      <c r="AJ278">
        <f>T279-T278</f>
        <v>2.7777777777776791E-2</v>
      </c>
      <c r="AK278" s="53">
        <f t="shared" si="87"/>
        <v>12.75</v>
      </c>
      <c r="AL278" s="39">
        <f>0.5*1116.99*(T278*T278)</f>
        <v>90790.343437500007</v>
      </c>
      <c r="AM278" s="39">
        <f t="shared" si="86"/>
        <v>-396.03156249999302</v>
      </c>
      <c r="AN278" s="39">
        <f>SUM($AM$265:$AM$278)+$AN$264</f>
        <v>-464752.73468749999</v>
      </c>
      <c r="AO278" s="39">
        <f t="shared" si="76"/>
        <v>0.12909798182149146</v>
      </c>
      <c r="AP278" s="39">
        <f>SUM($AM$239:$AM$264)+$AP$238</f>
        <v>373566.35968750005</v>
      </c>
      <c r="AQ278" s="39">
        <f t="shared" si="77"/>
        <v>0.10376843321747264</v>
      </c>
      <c r="AR278" s="39">
        <f t="shared" si="72"/>
        <v>-0.396031562499993</v>
      </c>
      <c r="AS278" s="39"/>
      <c r="AT278" s="51">
        <f>T278*$AS$8*0.38*0.01</f>
        <v>503.75988760500007</v>
      </c>
      <c r="AU278" s="51">
        <f t="shared" si="71"/>
        <v>0.50375988760500012</v>
      </c>
      <c r="AV278" s="51">
        <f t="shared" si="78"/>
        <v>1.399334140591417E-4</v>
      </c>
      <c r="AW278" s="39">
        <f>AB278*0.7</f>
        <v>6.9456203684255965E-2</v>
      </c>
      <c r="AX278" s="40"/>
      <c r="AY278" s="40">
        <f t="shared" si="75"/>
        <v>0</v>
      </c>
      <c r="AZ278" s="40"/>
      <c r="BA278" s="40"/>
      <c r="BB278" s="40"/>
      <c r="BC278" s="39"/>
      <c r="BD278" s="39">
        <f>T278*2.23694</f>
        <v>28.520985000000003</v>
      </c>
      <c r="BE278" s="39">
        <f>AO278-$BC$8</f>
        <v>0.12797158282287299</v>
      </c>
      <c r="BF278" s="39">
        <f>AQ278-$BC$8</f>
        <v>0.10264203421885416</v>
      </c>
      <c r="BG278" s="52">
        <f t="shared" si="79"/>
        <v>9.2377830796968749E-2</v>
      </c>
      <c r="BH278" s="52">
        <f t="shared" si="80"/>
        <v>9.2377830796968749E-2</v>
      </c>
      <c r="BI278" s="52">
        <f t="shared" si="81"/>
        <v>332560.19086908747</v>
      </c>
      <c r="BJ278" s="52">
        <f t="shared" si="82"/>
        <v>332.56019086908748</v>
      </c>
      <c r="BK278">
        <f t="shared" si="83"/>
        <v>-0.35642840624999372</v>
      </c>
    </row>
    <row r="279" spans="2:63" x14ac:dyDescent="0.25">
      <c r="B279" s="29" t="s">
        <v>47</v>
      </c>
      <c r="C279" s="29">
        <v>271</v>
      </c>
      <c r="D279" s="29">
        <v>271</v>
      </c>
      <c r="E279" s="28">
        <v>46</v>
      </c>
      <c r="F279" s="15">
        <f t="shared" si="84"/>
        <v>-4.1666666666666269E-2</v>
      </c>
      <c r="G279" s="15">
        <f t="shared" si="85"/>
        <v>-0.14999999999999858</v>
      </c>
      <c r="R279">
        <f t="shared" si="73"/>
        <v>0</v>
      </c>
      <c r="S279">
        <f t="shared" si="74"/>
        <v>46</v>
      </c>
      <c r="T279">
        <f>$E279/3.6</f>
        <v>12.777777777777777</v>
      </c>
      <c r="U279">
        <f>(0.5*960*(T279*T279))</f>
        <v>78370.370370370365</v>
      </c>
      <c r="V279">
        <f>$U279-$U280</f>
        <v>1357.0370370370365</v>
      </c>
      <c r="W279">
        <f>SUM(V279:V288)</f>
        <v>63257.777777777781</v>
      </c>
      <c r="X279">
        <f>W279/1000</f>
        <v>63.257777777777783</v>
      </c>
      <c r="Y279">
        <f>$X$43+$X$87+$X$158+$X$178+$X$188+$X$238+$X$279</f>
        <v>384.32037037037037</v>
      </c>
      <c r="Z279">
        <f>(0.5*960*(F279*F279))</f>
        <v>0.83333333333331749</v>
      </c>
      <c r="AA279">
        <f>W279*0.0000002777777777</f>
        <v>1.7571604933351557E-2</v>
      </c>
      <c r="AB279">
        <f>AA$43+AA$87+$AA$158+$AA$178+$AA$238+$AA$279</f>
        <v>9.9223148120365673E-2</v>
      </c>
      <c r="AD279">
        <f>(AC279*0.0000002777777777)*-1</f>
        <v>0</v>
      </c>
      <c r="AE279">
        <f>(($W$18*0.0000002777777777)*-1)+$AD$65+$AD$145+$AD$164+$AD$184+$AD$206+$AD$265</f>
        <v>0.11057664605957353</v>
      </c>
      <c r="AG279">
        <f>(T279/1000)*(960*9.81*0.01+0.5*1.205*0.38*1.711274*(T279*T279)+960*4/3*3.14*AJ279)</f>
        <v>-3.6855274914190304</v>
      </c>
      <c r="AH279">
        <f>AH278+AG279</f>
        <v>404.24554627922691</v>
      </c>
      <c r="AJ279">
        <f>T280-T279</f>
        <v>-0.11111111111111072</v>
      </c>
      <c r="AK279" s="53">
        <f t="shared" si="87"/>
        <v>12.777777777777777</v>
      </c>
      <c r="AL279" s="39">
        <f>0.5*1116.99*(T279*T279)</f>
        <v>91186.375</v>
      </c>
      <c r="AM279" s="39">
        <f t="shared" si="86"/>
        <v>1578.9550000000017</v>
      </c>
      <c r="AN279" s="39">
        <f>SUM($AM$265:$AM$278)+$AN$264</f>
        <v>-464752.73468749999</v>
      </c>
      <c r="AO279" s="39">
        <f t="shared" si="76"/>
        <v>0.12909798182149146</v>
      </c>
      <c r="AP279" s="39">
        <f>SUM($AM$279:$AM$288)+$AP$278</f>
        <v>447168.76093750005</v>
      </c>
      <c r="AQ279" s="39">
        <f t="shared" si="77"/>
        <v>0.12421354467008133</v>
      </c>
      <c r="AR279" s="39">
        <f t="shared" si="72"/>
        <v>1.5789550000000017</v>
      </c>
      <c r="AS279" s="39"/>
      <c r="AT279" s="51">
        <f>T279*$AS$8*0.38*0.01</f>
        <v>504.85740370000002</v>
      </c>
      <c r="AU279" s="51">
        <f t="shared" si="71"/>
        <v>0.50485740369999998</v>
      </c>
      <c r="AV279" s="51">
        <f t="shared" si="78"/>
        <v>1.402382798849786E-4</v>
      </c>
      <c r="AW279" s="39">
        <f>AB279*0.7</f>
        <v>6.9456203684255965E-2</v>
      </c>
      <c r="AX279" s="40"/>
      <c r="AY279" s="40">
        <f t="shared" si="75"/>
        <v>0</v>
      </c>
      <c r="AZ279" s="40"/>
      <c r="BA279" s="40"/>
      <c r="BB279" s="40"/>
      <c r="BC279" s="39"/>
      <c r="BD279" s="39">
        <f>T279*2.23694</f>
        <v>28.583122222222222</v>
      </c>
      <c r="BE279" s="39">
        <f>AO279-$BC$8</f>
        <v>0.12797158282287299</v>
      </c>
      <c r="BF279" s="39">
        <f>AQ279-$BC$8</f>
        <v>0.12308714567146285</v>
      </c>
      <c r="BG279" s="52">
        <f t="shared" si="79"/>
        <v>0.11077843110431657</v>
      </c>
      <c r="BH279" s="52">
        <f t="shared" si="80"/>
        <v>0.11077843110431657</v>
      </c>
      <c r="BI279" s="52">
        <f t="shared" si="81"/>
        <v>398802.35197553964</v>
      </c>
      <c r="BJ279" s="52">
        <f t="shared" si="82"/>
        <v>398.80235197553964</v>
      </c>
      <c r="BK279">
        <f t="shared" si="83"/>
        <v>1.4210595000000017</v>
      </c>
    </row>
    <row r="280" spans="2:63" x14ac:dyDescent="0.25">
      <c r="B280" s="29" t="s">
        <v>47</v>
      </c>
      <c r="C280" s="29">
        <v>272</v>
      </c>
      <c r="D280" s="29">
        <v>272</v>
      </c>
      <c r="E280" s="28">
        <v>45.6</v>
      </c>
      <c r="F280" s="15">
        <f t="shared" si="84"/>
        <v>-9.7222222222222612E-2</v>
      </c>
      <c r="G280" s="15">
        <f t="shared" si="85"/>
        <v>-0.35000000000000142</v>
      </c>
      <c r="R280">
        <f t="shared" si="73"/>
        <v>0</v>
      </c>
      <c r="S280">
        <f t="shared" si="74"/>
        <v>45.6</v>
      </c>
      <c r="T280">
        <f>$E280/3.6</f>
        <v>12.666666666666666</v>
      </c>
      <c r="U280">
        <f>(0.5*960*(T280*T280))</f>
        <v>77013.333333333328</v>
      </c>
      <c r="V280">
        <f>$U280-$U281</f>
        <v>1010.0000000000146</v>
      </c>
      <c r="X280">
        <f>W280/1000</f>
        <v>0</v>
      </c>
      <c r="Y280">
        <f>$X$43+$X$87+$X$158+$X$178+$X$188+$X$238+$X$279</f>
        <v>384.32037037037037</v>
      </c>
      <c r="Z280">
        <f>(0.5*960*(F280*F280))</f>
        <v>4.5370370370370736</v>
      </c>
      <c r="AA280">
        <f>W280*0.0000002777777777</f>
        <v>0</v>
      </c>
      <c r="AB280">
        <f>AA$43+AA$87+$AA$158+$AA$178+$AA$238+$AA$279</f>
        <v>9.9223148120365673E-2</v>
      </c>
      <c r="AD280">
        <f>(AC280*0.0000002777777777)*-1</f>
        <v>0</v>
      </c>
      <c r="AE280">
        <f>(($W$18*0.0000002777777777)*-1)+$AD$65+$AD$145+$AD$164+$AD$184+$AD$206+$AD$265</f>
        <v>0.11057664605957353</v>
      </c>
      <c r="AG280">
        <f>(T280/1000)*(960*9.81*0.01+0.5*1.205*0.38*1.711274*(T280*T280)+960*4/3*3.14*AJ280)</f>
        <v>-2.2533469586976005</v>
      </c>
      <c r="AH280">
        <f>AH279+AG280</f>
        <v>401.99219932052932</v>
      </c>
      <c r="AJ280">
        <f>T281-T280</f>
        <v>-8.3333333333333925E-2</v>
      </c>
      <c r="AK280" s="53">
        <f t="shared" si="87"/>
        <v>12.666666666666666</v>
      </c>
      <c r="AL280" s="39">
        <f>0.5*1116.99*(T280*T280)</f>
        <v>89607.42</v>
      </c>
      <c r="AM280" s="39">
        <f t="shared" si="86"/>
        <v>1175.1665625000169</v>
      </c>
      <c r="AN280" s="39">
        <f>SUM($AM$265:$AM$278)+$AN$264</f>
        <v>-464752.73468749999</v>
      </c>
      <c r="AO280" s="39">
        <f t="shared" si="76"/>
        <v>0.12909798182149146</v>
      </c>
      <c r="AP280" s="39">
        <f>SUM($AM$279:$AM$288)+$AP$278</f>
        <v>447168.76093750005</v>
      </c>
      <c r="AQ280" s="39">
        <f t="shared" si="77"/>
        <v>0.12421354467008133</v>
      </c>
      <c r="AR280" s="39">
        <f t="shared" si="72"/>
        <v>1.1751665625000169</v>
      </c>
      <c r="AS280" s="39"/>
      <c r="AT280" s="51">
        <f>T280*$AS$8*0.38*0.01</f>
        <v>500.46733932000006</v>
      </c>
      <c r="AU280" s="51">
        <f t="shared" ref="AU280:AU343" si="88">AT280/1000</f>
        <v>0.50046733932000009</v>
      </c>
      <c r="AV280" s="51">
        <f t="shared" si="78"/>
        <v>1.3901881658163098E-4</v>
      </c>
      <c r="AW280" s="39">
        <f>AB280*0.7</f>
        <v>6.9456203684255965E-2</v>
      </c>
      <c r="AX280" s="40"/>
      <c r="AY280" s="40">
        <f t="shared" si="75"/>
        <v>0</v>
      </c>
      <c r="AZ280" s="40"/>
      <c r="BA280" s="40"/>
      <c r="BB280" s="40"/>
      <c r="BC280" s="39"/>
      <c r="BD280" s="39">
        <f>T280*2.23694</f>
        <v>28.334573333333335</v>
      </c>
      <c r="BE280" s="39">
        <f>AO280-$BC$8</f>
        <v>0.12797158282287299</v>
      </c>
      <c r="BF280" s="39">
        <f>AQ280-$BC$8</f>
        <v>0.12308714567146285</v>
      </c>
      <c r="BG280" s="52">
        <f t="shared" si="79"/>
        <v>0.11077843110431657</v>
      </c>
      <c r="BH280" s="52">
        <f t="shared" si="80"/>
        <v>0.11077843110431657</v>
      </c>
      <c r="BI280" s="52">
        <f t="shared" si="81"/>
        <v>398802.35197553964</v>
      </c>
      <c r="BJ280" s="52">
        <f t="shared" si="82"/>
        <v>398.80235197553964</v>
      </c>
      <c r="BK280">
        <f t="shared" si="83"/>
        <v>1.0576499062500151</v>
      </c>
    </row>
    <row r="281" spans="2:63" x14ac:dyDescent="0.25">
      <c r="B281" s="29" t="s">
        <v>47</v>
      </c>
      <c r="C281" s="29">
        <v>273</v>
      </c>
      <c r="D281" s="29">
        <v>273</v>
      </c>
      <c r="E281" s="28">
        <v>45.3</v>
      </c>
      <c r="F281" s="15">
        <f t="shared" si="84"/>
        <v>-0.26388888888888867</v>
      </c>
      <c r="G281" s="15">
        <f t="shared" si="85"/>
        <v>-0.94999999999999929</v>
      </c>
      <c r="R281">
        <f t="shared" si="73"/>
        <v>0</v>
      </c>
      <c r="S281">
        <f t="shared" si="74"/>
        <v>45.3</v>
      </c>
      <c r="T281">
        <f>$E281/3.6</f>
        <v>12.583333333333332</v>
      </c>
      <c r="U281">
        <f>(0.5*960*(T281*T281))</f>
        <v>76003.333333333314</v>
      </c>
      <c r="V281">
        <f>$U281-$U282</f>
        <v>5274.0740740740584</v>
      </c>
      <c r="X281">
        <f>W281/1000</f>
        <v>0</v>
      </c>
      <c r="Y281">
        <f>$X$43+$X$87+$X$158+$X$178+$X$188+$X$238+$X$279</f>
        <v>384.32037037037037</v>
      </c>
      <c r="Z281">
        <f>(0.5*960*(F281*F281))</f>
        <v>33.425925925925874</v>
      </c>
      <c r="AA281">
        <f>W281*0.0000002777777777</f>
        <v>0</v>
      </c>
      <c r="AB281">
        <f>AA$43+AA$87+$AA$158+$AA$178+$AA$238+$AA$279</f>
        <v>9.9223148120365673E-2</v>
      </c>
      <c r="AD281">
        <f>(AC281*0.0000002777777777)*-1</f>
        <v>0</v>
      </c>
      <c r="AE281">
        <f>(($W$18*0.0000002777777777)*-1)+$AD$65+$AD$145+$AD$164+$AD$184+$AD$206+$AD$265</f>
        <v>0.11057664605957353</v>
      </c>
      <c r="AG281">
        <f>(T281/1000)*(960*9.81*0.01+0.5*1.205*0.38*1.711274*(T281*T281)+960*4/3*3.14*AJ281)</f>
        <v>-20.51206643423258</v>
      </c>
      <c r="AH281">
        <f>AH280+AG281</f>
        <v>381.48013288629676</v>
      </c>
      <c r="AJ281">
        <f>T282-T281</f>
        <v>-0.44444444444444287</v>
      </c>
      <c r="AK281" s="53">
        <f t="shared" si="87"/>
        <v>12.583333333333332</v>
      </c>
      <c r="AL281" s="39">
        <f>0.5*1116.99*(T281*T281)</f>
        <v>88432.253437499981</v>
      </c>
      <c r="AM281" s="39">
        <f t="shared" si="86"/>
        <v>6136.5499999999738</v>
      </c>
      <c r="AN281" s="39">
        <f>SUM($AM$265:$AM$278)+$AN$264</f>
        <v>-464752.73468749999</v>
      </c>
      <c r="AO281" s="39">
        <f t="shared" si="76"/>
        <v>0.12909798182149146</v>
      </c>
      <c r="AP281" s="39">
        <f>SUM($AM$279:$AM$288)+$AP$278</f>
        <v>447168.76093750005</v>
      </c>
      <c r="AQ281" s="39">
        <f t="shared" si="77"/>
        <v>0.12421354467008133</v>
      </c>
      <c r="AR281" s="39">
        <f t="shared" si="72"/>
        <v>6.136549999999974</v>
      </c>
      <c r="AS281" s="39"/>
      <c r="AT281" s="51">
        <f>T281*$AS$8*0.38*0.01</f>
        <v>497.17479103500006</v>
      </c>
      <c r="AU281" s="51">
        <f t="shared" si="88"/>
        <v>0.49717479103500006</v>
      </c>
      <c r="AV281" s="51">
        <f t="shared" si="78"/>
        <v>1.3810421910412024E-4</v>
      </c>
      <c r="AW281" s="39">
        <f>AB281*0.7</f>
        <v>6.9456203684255965E-2</v>
      </c>
      <c r="AX281" s="40"/>
      <c r="AY281" s="40">
        <f t="shared" si="75"/>
        <v>0</v>
      </c>
      <c r="AZ281" s="40"/>
      <c r="BA281" s="40"/>
      <c r="BB281" s="40"/>
      <c r="BC281" s="39"/>
      <c r="BD281" s="39">
        <f>T281*2.23694</f>
        <v>28.148161666666667</v>
      </c>
      <c r="BE281" s="39">
        <f>AO281-$BC$8</f>
        <v>0.12797158282287299</v>
      </c>
      <c r="BF281" s="39">
        <f>AQ281-$BC$8</f>
        <v>0.12308714567146285</v>
      </c>
      <c r="BG281" s="52">
        <f t="shared" si="79"/>
        <v>0.11077843110431657</v>
      </c>
      <c r="BH281" s="52">
        <f t="shared" si="80"/>
        <v>0.11077843110431657</v>
      </c>
      <c r="BI281" s="52">
        <f t="shared" si="81"/>
        <v>398802.35197553964</v>
      </c>
      <c r="BJ281" s="52">
        <f t="shared" si="82"/>
        <v>398.80235197553964</v>
      </c>
      <c r="BK281">
        <f t="shared" si="83"/>
        <v>5.522894999999977</v>
      </c>
    </row>
    <row r="282" spans="2:63" x14ac:dyDescent="0.25">
      <c r="B282" s="29" t="s">
        <v>47</v>
      </c>
      <c r="C282" s="29">
        <v>274</v>
      </c>
      <c r="D282" s="29">
        <v>274</v>
      </c>
      <c r="E282" s="28">
        <v>43.7</v>
      </c>
      <c r="F282" s="15">
        <f t="shared" si="84"/>
        <v>-0.625</v>
      </c>
      <c r="G282" s="15">
        <f t="shared" si="85"/>
        <v>-2.25</v>
      </c>
      <c r="R282">
        <f t="shared" si="73"/>
        <v>0</v>
      </c>
      <c r="S282">
        <f t="shared" si="74"/>
        <v>43.7</v>
      </c>
      <c r="T282">
        <f>$E282/3.6</f>
        <v>12.138888888888889</v>
      </c>
      <c r="U282">
        <f>(0.5*960*(T282*T282))</f>
        <v>70729.259259259255</v>
      </c>
      <c r="V282">
        <f>$U282-$U283</f>
        <v>9075.925925925927</v>
      </c>
      <c r="X282">
        <f>W282/1000</f>
        <v>0</v>
      </c>
      <c r="Y282">
        <f>$X$43+$X$87+$X$158+$X$178+$X$188+$X$238+$X$279</f>
        <v>384.32037037037037</v>
      </c>
      <c r="Z282">
        <f>(0.5*960*(F282*F282))</f>
        <v>187.5</v>
      </c>
      <c r="AA282">
        <f>W282*0.0000002777777777</f>
        <v>0</v>
      </c>
      <c r="AB282">
        <f>AA$43+AA$87+$AA$158+$AA$178+$AA$238+$AA$279</f>
        <v>9.9223148120365673E-2</v>
      </c>
      <c r="AD282">
        <f>(AC282*0.0000002777777777)*-1</f>
        <v>0</v>
      </c>
      <c r="AE282">
        <f>(($W$18*0.0000002777777777)*-1)+$AD$65+$AD$145+$AD$164+$AD$184+$AD$206+$AD$265</f>
        <v>0.11057664605957353</v>
      </c>
      <c r="AG282">
        <f>(T282/1000)*(960*9.81*0.01+0.5*1.205*0.38*1.711274*(T282*T282)+960*4/3*3.14*AJ282)</f>
        <v>-37.45794897468388</v>
      </c>
      <c r="AH282">
        <f>AH281+AG282</f>
        <v>344.0221839116129</v>
      </c>
      <c r="AJ282">
        <f>T283-T282</f>
        <v>-0.80555555555555713</v>
      </c>
      <c r="AK282" s="53">
        <f t="shared" si="87"/>
        <v>12.138888888888889</v>
      </c>
      <c r="AL282" s="39">
        <f>0.5*1116.99*(T282*T282)</f>
        <v>82295.703437500008</v>
      </c>
      <c r="AM282" s="39">
        <f t="shared" si="86"/>
        <v>10560.12343750002</v>
      </c>
      <c r="AN282" s="39">
        <f>SUM($AM$265:$AM$278)+$AN$264</f>
        <v>-464752.73468749999</v>
      </c>
      <c r="AO282" s="39">
        <f t="shared" si="76"/>
        <v>0.12909798182149146</v>
      </c>
      <c r="AP282" s="39">
        <f>SUM($AM$279:$AM$288)+$AP$278</f>
        <v>447168.76093750005</v>
      </c>
      <c r="AQ282" s="39">
        <f t="shared" si="77"/>
        <v>0.12421354467008133</v>
      </c>
      <c r="AR282" s="39">
        <f t="shared" si="72"/>
        <v>10.560123437500021</v>
      </c>
      <c r="AS282" s="39"/>
      <c r="AT282" s="51">
        <f>T282*$AS$8*0.38*0.01</f>
        <v>479.61453351500006</v>
      </c>
      <c r="AU282" s="51">
        <f t="shared" si="88"/>
        <v>0.47961453351500005</v>
      </c>
      <c r="AV282" s="51">
        <f t="shared" si="78"/>
        <v>1.3322636589072968E-4</v>
      </c>
      <c r="AW282" s="39">
        <f>AB282*0.7</f>
        <v>6.9456203684255965E-2</v>
      </c>
      <c r="AX282" s="40"/>
      <c r="AY282" s="40">
        <f t="shared" si="75"/>
        <v>0</v>
      </c>
      <c r="AZ282" s="40"/>
      <c r="BA282" s="40"/>
      <c r="BB282" s="40"/>
      <c r="BC282" s="39"/>
      <c r="BD282" s="39">
        <f>T282*2.23694</f>
        <v>27.153966111111114</v>
      </c>
      <c r="BE282" s="39">
        <f>AO282-$BC$8</f>
        <v>0.12797158282287299</v>
      </c>
      <c r="BF282" s="39">
        <f>AQ282-$BC$8</f>
        <v>0.12308714567146285</v>
      </c>
      <c r="BG282" s="52">
        <f t="shared" si="79"/>
        <v>0.11077843110431657</v>
      </c>
      <c r="BH282" s="52">
        <f t="shared" si="80"/>
        <v>0.11077843110431657</v>
      </c>
      <c r="BI282" s="52">
        <f t="shared" si="81"/>
        <v>398802.35197553964</v>
      </c>
      <c r="BJ282" s="52">
        <f t="shared" si="82"/>
        <v>398.80235197553964</v>
      </c>
      <c r="BK282">
        <f t="shared" si="83"/>
        <v>9.5041110937500175</v>
      </c>
    </row>
    <row r="283" spans="2:63" x14ac:dyDescent="0.25">
      <c r="B283" s="29" t="s">
        <v>47</v>
      </c>
      <c r="C283" s="29">
        <v>275</v>
      </c>
      <c r="D283" s="29">
        <v>275</v>
      </c>
      <c r="E283" s="28">
        <v>40.799999999999997</v>
      </c>
      <c r="F283" s="15">
        <f t="shared" si="84"/>
        <v>-0.79166666666666707</v>
      </c>
      <c r="G283" s="15">
        <f t="shared" si="85"/>
        <v>-2.8500000000000014</v>
      </c>
      <c r="R283">
        <f t="shared" si="73"/>
        <v>0</v>
      </c>
      <c r="S283">
        <f t="shared" si="74"/>
        <v>40.799999999999997</v>
      </c>
      <c r="T283">
        <f>$E283/3.6</f>
        <v>11.333333333333332</v>
      </c>
      <c r="U283">
        <f>(0.5*960*(T283*T283))</f>
        <v>61653.333333333328</v>
      </c>
      <c r="V283">
        <f>$U283-$U284</f>
        <v>8171.851851851854</v>
      </c>
      <c r="X283">
        <f>W283/1000</f>
        <v>0</v>
      </c>
      <c r="Y283">
        <f>$X$43+$X$87+$X$158+$X$178+$X$188+$X$238+$X$279</f>
        <v>384.32037037037037</v>
      </c>
      <c r="Z283">
        <f>(0.5*960*(F283*F283))</f>
        <v>300.8333333333336</v>
      </c>
      <c r="AA283">
        <f>W283*0.0000002777777777</f>
        <v>0</v>
      </c>
      <c r="AB283">
        <f>AA$43+AA$87+$AA$158+$AA$178+$AA$238+$AA$279</f>
        <v>9.9223148120365673E-2</v>
      </c>
      <c r="AD283">
        <f>(AC283*0.0000002777777777)*-1</f>
        <v>0</v>
      </c>
      <c r="AE283">
        <f>(($W$18*0.0000002777777777)*-1)+$AD$65+$AD$145+$AD$164+$AD$184+$AD$206+$AD$265</f>
        <v>0.11057664605957353</v>
      </c>
      <c r="AG283">
        <f>(T283/1000)*(960*9.81*0.01+0.5*1.205*0.38*1.711274*(T283*T283)+960*4/3*3.14*AJ283)</f>
        <v>-33.79083655003258</v>
      </c>
      <c r="AH283">
        <f>AH282+AG283</f>
        <v>310.23134736158033</v>
      </c>
      <c r="AJ283">
        <f>T284-T283</f>
        <v>-0.77777777777777679</v>
      </c>
      <c r="AK283" s="53">
        <f t="shared" si="87"/>
        <v>11.333333333333332</v>
      </c>
      <c r="AL283" s="39">
        <f>0.5*1116.99*(T283*T283)</f>
        <v>71735.579999999987</v>
      </c>
      <c r="AM283" s="39">
        <f t="shared" si="86"/>
        <v>9508.2049999999872</v>
      </c>
      <c r="AN283" s="39">
        <f>SUM($AM$265:$AM$278)+$AN$264</f>
        <v>-464752.73468749999</v>
      </c>
      <c r="AO283" s="39">
        <f t="shared" si="76"/>
        <v>0.12909798182149146</v>
      </c>
      <c r="AP283" s="39">
        <f>SUM($AM$279:$AM$288)+$AP$278</f>
        <v>447168.76093750005</v>
      </c>
      <c r="AQ283" s="39">
        <f t="shared" si="77"/>
        <v>0.12421354467008133</v>
      </c>
      <c r="AR283" s="39">
        <f t="shared" si="72"/>
        <v>9.5082049999999878</v>
      </c>
      <c r="AS283" s="39"/>
      <c r="AT283" s="51">
        <f>T283*$AS$8*0.38*0.01</f>
        <v>447.78656675999997</v>
      </c>
      <c r="AU283" s="51">
        <f t="shared" si="88"/>
        <v>0.44778656675999995</v>
      </c>
      <c r="AV283" s="51">
        <f t="shared" si="78"/>
        <v>1.2438525694145926E-4</v>
      </c>
      <c r="AW283" s="39">
        <f>AB283*0.7</f>
        <v>6.9456203684255965E-2</v>
      </c>
      <c r="AX283" s="40"/>
      <c r="AY283" s="40">
        <f t="shared" si="75"/>
        <v>0</v>
      </c>
      <c r="AZ283" s="40"/>
      <c r="BA283" s="40"/>
      <c r="BB283" s="40"/>
      <c r="BC283" s="39"/>
      <c r="BD283" s="39">
        <f>T283*2.23694</f>
        <v>25.351986666666665</v>
      </c>
      <c r="BE283" s="39">
        <f>AO283-$BC$8</f>
        <v>0.12797158282287299</v>
      </c>
      <c r="BF283" s="39">
        <f>AQ283-$BC$8</f>
        <v>0.12308714567146285</v>
      </c>
      <c r="BG283" s="52">
        <f t="shared" si="79"/>
        <v>0.11077843110431657</v>
      </c>
      <c r="BH283" s="52">
        <f t="shared" si="80"/>
        <v>0.11077843110431657</v>
      </c>
      <c r="BI283" s="52">
        <f t="shared" si="81"/>
        <v>398802.35197553964</v>
      </c>
      <c r="BJ283" s="52">
        <f t="shared" si="82"/>
        <v>398.80235197553964</v>
      </c>
      <c r="BK283">
        <f t="shared" si="83"/>
        <v>8.5573844999999888</v>
      </c>
    </row>
    <row r="284" spans="2:63" x14ac:dyDescent="0.25">
      <c r="B284" s="29" t="s">
        <v>47</v>
      </c>
      <c r="C284" s="29">
        <v>276</v>
      </c>
      <c r="D284" s="29">
        <v>276</v>
      </c>
      <c r="E284" s="28">
        <v>38</v>
      </c>
      <c r="F284" s="15">
        <f t="shared" si="84"/>
        <v>-0.88888888888888862</v>
      </c>
      <c r="G284" s="15">
        <f t="shared" si="85"/>
        <v>-3.1999999999999993</v>
      </c>
      <c r="R284">
        <f t="shared" si="73"/>
        <v>0</v>
      </c>
      <c r="S284">
        <f t="shared" si="74"/>
        <v>38</v>
      </c>
      <c r="T284">
        <f>$E284/3.6</f>
        <v>10.555555555555555</v>
      </c>
      <c r="U284">
        <f>(0.5*960*(T284*T284))</f>
        <v>53481.481481481474</v>
      </c>
      <c r="V284">
        <f>$U284-$U285</f>
        <v>9653.3333333333285</v>
      </c>
      <c r="X284">
        <f>W284/1000</f>
        <v>0</v>
      </c>
      <c r="Y284">
        <f>$X$43+$X$87+$X$158+$X$178+$X$188+$X$238+$X$279</f>
        <v>384.32037037037037</v>
      </c>
      <c r="Z284">
        <f>(0.5*960*(F284*F284))</f>
        <v>379.25925925925901</v>
      </c>
      <c r="AA284">
        <f>W284*0.0000002777777777</f>
        <v>0</v>
      </c>
      <c r="AB284">
        <f>AA$43+AA$87+$AA$158+$AA$178+$AA$238+$AA$279</f>
        <v>9.9223148120365673E-2</v>
      </c>
      <c r="AD284">
        <f>(AC284*0.0000002777777777)*-1</f>
        <v>0</v>
      </c>
      <c r="AE284">
        <f>(($W$18*0.0000002777777777)*-1)+$AD$65+$AD$145+$AD$164+$AD$184+$AD$206+$AD$265</f>
        <v>0.11057664605957353</v>
      </c>
      <c r="AG284">
        <f>(T284/1000)*(960*9.81*0.01+0.5*1.205*0.38*1.711274*(T284*T284)+960*4/3*3.14*AJ284)</f>
        <v>-40.970018420028175</v>
      </c>
      <c r="AH284">
        <f>AH283+AG284</f>
        <v>269.26132894155216</v>
      </c>
      <c r="AJ284">
        <f>T285-T284</f>
        <v>-1</v>
      </c>
      <c r="AK284" s="53">
        <f t="shared" si="87"/>
        <v>10.555555555555555</v>
      </c>
      <c r="AL284" s="39">
        <f>0.5*1116.99*(T284*T284)</f>
        <v>62227.375</v>
      </c>
      <c r="AM284" s="39">
        <f t="shared" si="86"/>
        <v>11231.955000000002</v>
      </c>
      <c r="AN284" s="39">
        <f>SUM($AM$265:$AM$278)+$AN$264</f>
        <v>-464752.73468749999</v>
      </c>
      <c r="AO284" s="39">
        <f t="shared" si="76"/>
        <v>0.12909798182149146</v>
      </c>
      <c r="AP284" s="39">
        <f>SUM($AM$279:$AM$288)+$AP$278</f>
        <v>447168.76093750005</v>
      </c>
      <c r="AQ284" s="39">
        <f t="shared" si="77"/>
        <v>0.12421354467008133</v>
      </c>
      <c r="AR284" s="39">
        <f t="shared" si="72"/>
        <v>11.231955000000001</v>
      </c>
      <c r="AS284" s="39"/>
      <c r="AT284" s="51">
        <f>T284*$AS$8*0.38*0.01</f>
        <v>417.0561161</v>
      </c>
      <c r="AU284" s="51">
        <f t="shared" si="88"/>
        <v>0.41705611609999999</v>
      </c>
      <c r="AV284" s="51">
        <f t="shared" si="78"/>
        <v>1.1584901381802579E-4</v>
      </c>
      <c r="AW284" s="39">
        <f>AB284*0.7</f>
        <v>6.9456203684255965E-2</v>
      </c>
      <c r="AX284" s="40"/>
      <c r="AY284" s="40">
        <f t="shared" si="75"/>
        <v>0</v>
      </c>
      <c r="AZ284" s="40"/>
      <c r="BA284" s="40"/>
      <c r="BB284" s="40"/>
      <c r="BC284" s="39"/>
      <c r="BD284" s="39">
        <f>T284*2.23694</f>
        <v>23.612144444444446</v>
      </c>
      <c r="BE284" s="39">
        <f>AO284-$BC$8</f>
        <v>0.12797158282287299</v>
      </c>
      <c r="BF284" s="39">
        <f>AQ284-$BC$8</f>
        <v>0.12308714567146285</v>
      </c>
      <c r="BG284" s="52">
        <f t="shared" si="79"/>
        <v>0.11077843110431657</v>
      </c>
      <c r="BH284" s="52">
        <f t="shared" si="80"/>
        <v>0.11077843110431657</v>
      </c>
      <c r="BI284" s="52">
        <f t="shared" si="81"/>
        <v>398802.35197553964</v>
      </c>
      <c r="BJ284" s="52">
        <f t="shared" si="82"/>
        <v>398.80235197553964</v>
      </c>
      <c r="BK284">
        <f t="shared" si="83"/>
        <v>10.108759500000001</v>
      </c>
    </row>
    <row r="285" spans="2:63" x14ac:dyDescent="0.25">
      <c r="B285" s="29" t="s">
        <v>47</v>
      </c>
      <c r="C285" s="29">
        <v>277</v>
      </c>
      <c r="D285" s="29">
        <v>277</v>
      </c>
      <c r="E285" s="28">
        <v>34.4</v>
      </c>
      <c r="F285" s="15">
        <f t="shared" si="84"/>
        <v>-0.98611111111111127</v>
      </c>
      <c r="G285" s="15">
        <f t="shared" si="85"/>
        <v>-3.5500000000000007</v>
      </c>
      <c r="R285">
        <f t="shared" si="73"/>
        <v>0</v>
      </c>
      <c r="S285">
        <f t="shared" si="74"/>
        <v>34.4</v>
      </c>
      <c r="T285">
        <f>$E285/3.6</f>
        <v>9.5555555555555554</v>
      </c>
      <c r="U285">
        <f>(0.5*960*(T285*T285))</f>
        <v>43828.148148148146</v>
      </c>
      <c r="V285">
        <f>$U285-$U286</f>
        <v>8464.8148148148248</v>
      </c>
      <c r="X285">
        <f>W285/1000</f>
        <v>0</v>
      </c>
      <c r="Y285">
        <f>$X$43+$X$87+$X$158+$X$178+$X$188+$X$238+$X$279</f>
        <v>384.32037037037037</v>
      </c>
      <c r="Z285">
        <f>(0.5*960*(F285*F285))</f>
        <v>466.75925925925941</v>
      </c>
      <c r="AA285">
        <f>W285*0.0000002777777777</f>
        <v>0</v>
      </c>
      <c r="AB285">
        <f>AA$43+AA$87+$AA$158+$AA$178+$AA$238+$AA$279</f>
        <v>9.9223148120365673E-2</v>
      </c>
      <c r="AD285">
        <f>(AC285*0.0000002777777777)*-1</f>
        <v>0</v>
      </c>
      <c r="AE285">
        <f>(($W$18*0.0000002777777777)*-1)+$AD$65+$AD$145+$AD$164+$AD$184+$AD$206+$AD$265</f>
        <v>0.11057664605957353</v>
      </c>
      <c r="AG285">
        <f>(T285/1000)*(960*9.81*0.01+0.5*1.205*0.38*1.711274*(T285*T285)+960*4/3*3.14*AJ285)</f>
        <v>-36.097116147422526</v>
      </c>
      <c r="AH285">
        <f>AH284+AG285</f>
        <v>233.16421279412964</v>
      </c>
      <c r="AJ285">
        <f>T286-T285</f>
        <v>-0.97222222222222321</v>
      </c>
      <c r="AK285" s="53">
        <f t="shared" si="87"/>
        <v>9.5555555555555554</v>
      </c>
      <c r="AL285" s="39">
        <f>0.5*1116.99*(T285*T285)</f>
        <v>50995.42</v>
      </c>
      <c r="AM285" s="39">
        <f t="shared" si="86"/>
        <v>9849.0765625000131</v>
      </c>
      <c r="AN285" s="39">
        <f>SUM($AM$265:$AM$278)+$AN$264</f>
        <v>-464752.73468749999</v>
      </c>
      <c r="AO285" s="39">
        <f t="shared" si="76"/>
        <v>0.12909798182149146</v>
      </c>
      <c r="AP285" s="39">
        <f>SUM($AM$279:$AM$288)+$AP$278</f>
        <v>447168.76093750005</v>
      </c>
      <c r="AQ285" s="39">
        <f t="shared" si="77"/>
        <v>0.12421354467008133</v>
      </c>
      <c r="AR285" s="39">
        <f t="shared" si="72"/>
        <v>9.849076562500013</v>
      </c>
      <c r="AS285" s="39"/>
      <c r="AT285" s="51">
        <f>T285*$AS$8*0.38*0.01</f>
        <v>377.54553668000011</v>
      </c>
      <c r="AU285" s="51">
        <f t="shared" si="88"/>
        <v>0.37754553668000013</v>
      </c>
      <c r="AV285" s="51">
        <f t="shared" si="78"/>
        <v>1.0487384408789707E-4</v>
      </c>
      <c r="AW285" s="39">
        <f>AB285*0.7</f>
        <v>6.9456203684255965E-2</v>
      </c>
      <c r="AX285" s="40"/>
      <c r="AY285" s="40">
        <f t="shared" si="75"/>
        <v>0</v>
      </c>
      <c r="AZ285" s="40"/>
      <c r="BA285" s="40"/>
      <c r="BB285" s="40"/>
      <c r="BC285" s="39"/>
      <c r="BD285" s="39">
        <f>T285*2.23694</f>
        <v>21.375204444444446</v>
      </c>
      <c r="BE285" s="39">
        <f>AO285-$BC$8</f>
        <v>0.12797158282287299</v>
      </c>
      <c r="BF285" s="39">
        <f>AQ285-$BC$8</f>
        <v>0.12308714567146285</v>
      </c>
      <c r="BG285" s="52">
        <f t="shared" si="79"/>
        <v>0.11077843110431657</v>
      </c>
      <c r="BH285" s="52">
        <f t="shared" si="80"/>
        <v>0.11077843110431657</v>
      </c>
      <c r="BI285" s="52">
        <f t="shared" si="81"/>
        <v>398802.35197553964</v>
      </c>
      <c r="BJ285" s="52">
        <f t="shared" si="82"/>
        <v>398.80235197553964</v>
      </c>
      <c r="BK285">
        <f t="shared" si="83"/>
        <v>8.8641689062500113</v>
      </c>
    </row>
    <row r="286" spans="2:63" x14ac:dyDescent="0.25">
      <c r="B286" s="29" t="s">
        <v>47</v>
      </c>
      <c r="C286" s="29">
        <v>278</v>
      </c>
      <c r="D286" s="29">
        <v>278</v>
      </c>
      <c r="E286" s="28">
        <v>30.9</v>
      </c>
      <c r="F286" s="15">
        <f t="shared" si="84"/>
        <v>-1.2361111111111109</v>
      </c>
      <c r="G286" s="15">
        <f t="shared" si="85"/>
        <v>-4.4499999999999993</v>
      </c>
      <c r="R286">
        <f t="shared" si="73"/>
        <v>0</v>
      </c>
      <c r="S286">
        <f t="shared" si="74"/>
        <v>30.9</v>
      </c>
      <c r="T286">
        <f>$E286/3.6</f>
        <v>8.5833333333333321</v>
      </c>
      <c r="U286">
        <f>(0.5*960*(T286*T286))</f>
        <v>35363.333333333321</v>
      </c>
      <c r="V286">
        <f>$U286-$U287</f>
        <v>11279.999999999989</v>
      </c>
      <c r="X286">
        <f>W286/1000</f>
        <v>0</v>
      </c>
      <c r="Y286">
        <f>$X$43+$X$87+$X$158+$X$178+$X$188+$X$238+$X$279</f>
        <v>384.32037037037037</v>
      </c>
      <c r="Z286">
        <f>(0.5*960*(F286*F286))</f>
        <v>733.42592592592575</v>
      </c>
      <c r="AA286">
        <f>W286*0.0000002777777777</f>
        <v>0</v>
      </c>
      <c r="AB286">
        <f>AA$43+AA$87+$AA$158+$AA$178+$AA$238+$AA$279</f>
        <v>9.9223148120365673E-2</v>
      </c>
      <c r="AD286">
        <f>(AC286*0.0000002777777777)*-1</f>
        <v>0</v>
      </c>
      <c r="AE286">
        <f>(($W$18*0.0000002777777777)*-1)+$AD$65+$AD$145+$AD$164+$AD$184+$AD$206+$AD$265</f>
        <v>0.11057664605957353</v>
      </c>
      <c r="AG286">
        <f>(T286/1000)*(960*9.81*0.01+0.5*1.205*0.38*1.711274*(T286*T286)+960*4/3*3.14*AJ286)</f>
        <v>-50.691097743694328</v>
      </c>
      <c r="AH286">
        <f>AH285+AG286</f>
        <v>182.4731150504353</v>
      </c>
      <c r="AJ286">
        <f>T287-T286</f>
        <v>-1.4999999999999991</v>
      </c>
      <c r="AK286" s="53">
        <f t="shared" si="87"/>
        <v>8.5833333333333321</v>
      </c>
      <c r="AL286" s="39">
        <f>0.5*1116.99*(T286*T286)</f>
        <v>41146.343437499985</v>
      </c>
      <c r="AM286" s="39">
        <f t="shared" si="86"/>
        <v>13124.632499999989</v>
      </c>
      <c r="AN286" s="39">
        <f>SUM($AM$265:$AM$278)+$AN$264</f>
        <v>-464752.73468749999</v>
      </c>
      <c r="AO286" s="39">
        <f t="shared" si="76"/>
        <v>0.12909798182149146</v>
      </c>
      <c r="AP286" s="39">
        <f>SUM($AM$279:$AM$288)+$AP$278</f>
        <v>447168.76093750005</v>
      </c>
      <c r="AQ286" s="39">
        <f t="shared" si="77"/>
        <v>0.12421354467008133</v>
      </c>
      <c r="AR286" s="39">
        <f t="shared" si="72"/>
        <v>13.124632499999988</v>
      </c>
      <c r="AS286" s="39"/>
      <c r="AT286" s="51">
        <f>T286*$AS$8*0.38*0.01</f>
        <v>339.13247335499995</v>
      </c>
      <c r="AU286" s="51">
        <f t="shared" si="88"/>
        <v>0.33913247335499996</v>
      </c>
      <c r="AV286" s="51">
        <f t="shared" si="78"/>
        <v>9.4203540183605169E-5</v>
      </c>
      <c r="AW286" s="39">
        <f>AB286*0.7</f>
        <v>6.9456203684255965E-2</v>
      </c>
      <c r="AX286" s="40"/>
      <c r="AY286" s="40">
        <f t="shared" si="75"/>
        <v>0</v>
      </c>
      <c r="AZ286" s="40"/>
      <c r="BA286" s="40"/>
      <c r="BB286" s="40"/>
      <c r="BC286" s="39"/>
      <c r="BD286" s="39">
        <f>T286*2.23694</f>
        <v>19.200401666666664</v>
      </c>
      <c r="BE286" s="39">
        <f>AO286-$BC$8</f>
        <v>0.12797158282287299</v>
      </c>
      <c r="BF286" s="39">
        <f>AQ286-$BC$8</f>
        <v>0.12308714567146285</v>
      </c>
      <c r="BG286" s="52">
        <f t="shared" si="79"/>
        <v>0.11077843110431657</v>
      </c>
      <c r="BH286" s="52">
        <f t="shared" si="80"/>
        <v>0.11077843110431657</v>
      </c>
      <c r="BI286" s="52">
        <f t="shared" si="81"/>
        <v>398802.35197553964</v>
      </c>
      <c r="BJ286" s="52">
        <f t="shared" si="82"/>
        <v>398.80235197553964</v>
      </c>
      <c r="BK286">
        <f t="shared" si="83"/>
        <v>11.81216924999999</v>
      </c>
    </row>
    <row r="287" spans="2:63" x14ac:dyDescent="0.25">
      <c r="B287" s="29" t="s">
        <v>47</v>
      </c>
      <c r="C287" s="29">
        <v>279</v>
      </c>
      <c r="D287" s="29">
        <v>279</v>
      </c>
      <c r="E287" s="28">
        <v>25.5</v>
      </c>
      <c r="F287" s="15">
        <f t="shared" si="84"/>
        <v>-1.3194444444444444</v>
      </c>
      <c r="G287" s="15">
        <f t="shared" si="85"/>
        <v>-4.75</v>
      </c>
      <c r="R287">
        <f t="shared" si="73"/>
        <v>0</v>
      </c>
      <c r="S287">
        <f t="shared" si="74"/>
        <v>25.5</v>
      </c>
      <c r="T287">
        <f>$E287/3.6</f>
        <v>7.083333333333333</v>
      </c>
      <c r="U287">
        <f>(0.5*960*(T287*T287))</f>
        <v>24083.333333333332</v>
      </c>
      <c r="V287">
        <f>$U287-$U288</f>
        <v>7121.851851851854</v>
      </c>
      <c r="X287">
        <f>W287/1000</f>
        <v>0</v>
      </c>
      <c r="Y287">
        <f>$X$43+$X$87+$X$158+$X$178+$X$188+$X$238+$X$279</f>
        <v>384.32037037037037</v>
      </c>
      <c r="Z287">
        <f>(0.5*960*(F287*F287))</f>
        <v>835.64814814814804</v>
      </c>
      <c r="AA287">
        <f>W287*0.0000002777777777</f>
        <v>0</v>
      </c>
      <c r="AB287">
        <f>AA$43+AA$87+$AA$158+$AA$178+$AA$238+$AA$279</f>
        <v>9.9223148120365673E-2</v>
      </c>
      <c r="AD287">
        <f>(AC287*0.0000002777777777)*-1</f>
        <v>0</v>
      </c>
      <c r="AE287">
        <f>(($W$18*0.0000002777777777)*-1)+$AD$65+$AD$145+$AD$164+$AD$184+$AD$206+$AD$265</f>
        <v>0.11057664605957353</v>
      </c>
      <c r="AG287">
        <f>(T287/1000)*(960*9.81*0.01+0.5*1.205*0.38*1.711274*(T287*T287)+960*4/3*3.14*AJ287)</f>
        <v>-31.617084449968193</v>
      </c>
      <c r="AH287">
        <f>AH286+AG287</f>
        <v>150.85603060046711</v>
      </c>
      <c r="AJ287">
        <f>T288-T287</f>
        <v>-1.1388888888888893</v>
      </c>
      <c r="AK287" s="53">
        <f t="shared" si="87"/>
        <v>7.083333333333333</v>
      </c>
      <c r="AL287" s="39">
        <f>0.5*1116.99*(T287*T287)</f>
        <v>28021.710937499996</v>
      </c>
      <c r="AM287" s="39">
        <f t="shared" si="86"/>
        <v>8286.497187500001</v>
      </c>
      <c r="AN287" s="39">
        <f>SUM($AM$265:$AM$278)+$AN$264</f>
        <v>-464752.73468749999</v>
      </c>
      <c r="AO287" s="39">
        <f t="shared" si="76"/>
        <v>0.12909798182149146</v>
      </c>
      <c r="AP287" s="39">
        <f>SUM($AM$279:$AM$288)+$AP$278</f>
        <v>447168.76093750005</v>
      </c>
      <c r="AQ287" s="39">
        <f t="shared" si="77"/>
        <v>0.12421354467008133</v>
      </c>
      <c r="AR287" s="39">
        <f t="shared" si="72"/>
        <v>8.2864971875000002</v>
      </c>
      <c r="AS287" s="39"/>
      <c r="AT287" s="51">
        <f>T287*$AS$8*0.38*0.01</f>
        <v>279.866604225</v>
      </c>
      <c r="AU287" s="51">
        <f t="shared" si="88"/>
        <v>0.27986660422499998</v>
      </c>
      <c r="AV287" s="51">
        <f t="shared" si="78"/>
        <v>7.7740785588412042E-5</v>
      </c>
      <c r="AW287" s="39">
        <f>AB287*0.7</f>
        <v>6.9456203684255965E-2</v>
      </c>
      <c r="AX287" s="40"/>
      <c r="AY287" s="40">
        <f t="shared" si="75"/>
        <v>0</v>
      </c>
      <c r="AZ287" s="40"/>
      <c r="BA287" s="40"/>
      <c r="BB287" s="40"/>
      <c r="BC287" s="39"/>
      <c r="BD287" s="39">
        <f>T287*2.23694</f>
        <v>15.844991666666667</v>
      </c>
      <c r="BE287" s="39">
        <f>AO287-$BC$8</f>
        <v>0.12797158282287299</v>
      </c>
      <c r="BF287" s="39">
        <f>AQ287-$BC$8</f>
        <v>0.12308714567146285</v>
      </c>
      <c r="BG287" s="52">
        <f t="shared" si="79"/>
        <v>0.11077843110431657</v>
      </c>
      <c r="BH287" s="52">
        <f t="shared" si="80"/>
        <v>0.11077843110431657</v>
      </c>
      <c r="BI287" s="52">
        <f t="shared" si="81"/>
        <v>398802.35197553964</v>
      </c>
      <c r="BJ287" s="52">
        <f t="shared" si="82"/>
        <v>398.80235197553964</v>
      </c>
      <c r="BK287">
        <f t="shared" si="83"/>
        <v>7.4578474687500007</v>
      </c>
    </row>
    <row r="288" spans="2:63" x14ac:dyDescent="0.25">
      <c r="B288" s="29" t="s">
        <v>47</v>
      </c>
      <c r="C288" s="29">
        <v>280</v>
      </c>
      <c r="D288" s="29">
        <v>280</v>
      </c>
      <c r="E288" s="28">
        <v>21.4</v>
      </c>
      <c r="F288" s="15">
        <f t="shared" si="84"/>
        <v>-0.73611111111111116</v>
      </c>
      <c r="G288" s="15">
        <f t="shared" si="85"/>
        <v>-2.6500000000000004</v>
      </c>
      <c r="R288">
        <f t="shared" si="73"/>
        <v>0</v>
      </c>
      <c r="S288">
        <f t="shared" si="74"/>
        <v>21.4</v>
      </c>
      <c r="T288">
        <f>$E288/3.6</f>
        <v>5.9444444444444438</v>
      </c>
      <c r="U288">
        <f>(0.5*960*(T288*T288))</f>
        <v>16961.481481481478</v>
      </c>
      <c r="V288">
        <f>$U288-$U289</f>
        <v>1848.8888888888887</v>
      </c>
      <c r="X288">
        <f>W288/1000</f>
        <v>0</v>
      </c>
      <c r="Y288">
        <f>$X$43+$X$87+$X$158+$X$178+$X$188+$X$238+$X$279</f>
        <v>384.32037037037037</v>
      </c>
      <c r="Z288">
        <f>(0.5*960*(F288*F288))</f>
        <v>260.09259259259267</v>
      </c>
      <c r="AA288">
        <f>W288*0.0000002777777777</f>
        <v>0</v>
      </c>
      <c r="AB288">
        <f>AA$43+AA$87+$AA$158+$AA$178+$AA$238+$AA$279</f>
        <v>9.9223148120365673E-2</v>
      </c>
      <c r="AD288">
        <f>(AC288*0.0000002777777777)*-1</f>
        <v>0</v>
      </c>
      <c r="AE288">
        <f>(($W$18*0.0000002777777777)*-1)+$AD$65+$AD$145+$AD$164+$AD$184+$AD$206+$AD$265+$AD$289</f>
        <v>0.13128240737064834</v>
      </c>
      <c r="AG288">
        <f>(T288/1000)*(960*9.81*0.01+0.5*1.205*0.38*1.711274*(T288*T288)+960*4/3*3.14*AJ288)</f>
        <v>-7.3218474728132072</v>
      </c>
      <c r="AH288">
        <f>AH287+AG288</f>
        <v>143.5341831276539</v>
      </c>
      <c r="AJ288">
        <f>T289-T288</f>
        <v>-0.33333333333333304</v>
      </c>
      <c r="AK288" s="53">
        <f t="shared" si="87"/>
        <v>5.9444444444444438</v>
      </c>
      <c r="AL288" s="39">
        <f>0.5*1116.99*(T288*T288)</f>
        <v>19735.213749999995</v>
      </c>
      <c r="AM288" s="39">
        <f t="shared" si="86"/>
        <v>2151.239999999998</v>
      </c>
      <c r="AN288" s="39">
        <f>SUM($AM$265:$AM$278)+$AN$264</f>
        <v>-464752.73468749999</v>
      </c>
      <c r="AO288" s="39">
        <f t="shared" si="76"/>
        <v>0.12909798182149146</v>
      </c>
      <c r="AP288" s="39">
        <f>SUM($AM$279:$AM$288)+$AP$278</f>
        <v>447168.76093750005</v>
      </c>
      <c r="AQ288" s="39">
        <f t="shared" si="77"/>
        <v>0.12421354467008133</v>
      </c>
      <c r="AR288" s="39">
        <f t="shared" si="72"/>
        <v>2.1512399999999978</v>
      </c>
      <c r="AS288" s="39"/>
      <c r="AT288" s="51">
        <f>T288*$AS$8*0.38*0.01</f>
        <v>234.86844433000002</v>
      </c>
      <c r="AU288" s="51">
        <f t="shared" si="88"/>
        <v>0.23486844433000001</v>
      </c>
      <c r="AV288" s="51">
        <f t="shared" si="78"/>
        <v>6.5241286729098737E-5</v>
      </c>
      <c r="AW288" s="39">
        <f>AB288*0.7</f>
        <v>6.9456203684255965E-2</v>
      </c>
      <c r="AX288" s="40"/>
      <c r="AY288" s="40">
        <f t="shared" si="75"/>
        <v>0</v>
      </c>
      <c r="AZ288" s="40"/>
      <c r="BA288" s="40"/>
      <c r="BB288" s="40"/>
      <c r="BC288" s="39"/>
      <c r="BD288" s="39">
        <f>T288*2.23694</f>
        <v>13.297365555555555</v>
      </c>
      <c r="BE288" s="39">
        <f>AO288-$BC$8</f>
        <v>0.12797158282287299</v>
      </c>
      <c r="BF288" s="39">
        <f>AQ288-$BC$8</f>
        <v>0.12308714567146285</v>
      </c>
      <c r="BG288" s="52">
        <f t="shared" si="79"/>
        <v>0.11077843110431657</v>
      </c>
      <c r="BH288" s="52">
        <f t="shared" si="80"/>
        <v>0.11077843110431657</v>
      </c>
      <c r="BI288" s="52">
        <f t="shared" si="81"/>
        <v>398802.35197553964</v>
      </c>
      <c r="BJ288" s="52">
        <f t="shared" si="82"/>
        <v>398.80235197553964</v>
      </c>
      <c r="BK288">
        <f t="shared" si="83"/>
        <v>1.9361159999999982</v>
      </c>
    </row>
    <row r="289" spans="2:63" x14ac:dyDescent="0.25">
      <c r="B289" s="29" t="s">
        <v>47</v>
      </c>
      <c r="C289" s="29">
        <v>281</v>
      </c>
      <c r="D289" s="29">
        <v>281</v>
      </c>
      <c r="E289" s="28">
        <v>20.2</v>
      </c>
      <c r="F289" s="15">
        <f t="shared" si="84"/>
        <v>0.20833333333333331</v>
      </c>
      <c r="G289" s="15">
        <f t="shared" si="85"/>
        <v>0.75</v>
      </c>
      <c r="R289">
        <f t="shared" si="73"/>
        <v>0</v>
      </c>
      <c r="S289">
        <f t="shared" si="74"/>
        <v>20.2</v>
      </c>
      <c r="T289">
        <f>$E289/3.6</f>
        <v>5.6111111111111107</v>
      </c>
      <c r="U289">
        <f>(0.5*960*(T289*T289))</f>
        <v>15112.592592592589</v>
      </c>
      <c r="V289">
        <f>$U289-$U290</f>
        <v>-4309.9999999999982</v>
      </c>
      <c r="X289">
        <f>W289/1000</f>
        <v>0</v>
      </c>
      <c r="Y289">
        <f>$X$43+$X$87+$X$158+$X$178+$X$188+$X$238+$X$279</f>
        <v>384.32037037037037</v>
      </c>
      <c r="Z289">
        <f>(0.5*960*(F289*F289))</f>
        <v>20.833333333333329</v>
      </c>
      <c r="AA289">
        <f>W289*0.0000002777777777</f>
        <v>0</v>
      </c>
      <c r="AB289">
        <f>AA$43+AA$87+$AA$158+$AA$178+$AA$238+$AA$279</f>
        <v>9.9223148120365673E-2</v>
      </c>
      <c r="AC289">
        <f>SUM(V289:V299)</f>
        <v>-74540.740740740759</v>
      </c>
      <c r="AD289">
        <f>(AC289*0.0000002777777777)*-1</f>
        <v>2.0705761311074822E-2</v>
      </c>
      <c r="AE289">
        <f>(($W$18*0.0000002777777777)*-1)+$AD$65+$AD$145+$AD$164+$AD$184+$AD$206+$AD$265+$AD$289</f>
        <v>0.13128240737064834</v>
      </c>
      <c r="AG289">
        <f>(T289/1000)*(960*9.81*0.01+0.5*1.205*0.38*1.711274*(T289*T289)+960*4/3*3.14*AJ289)</f>
        <v>17.511781382445108</v>
      </c>
      <c r="AH289">
        <f>AH288+AG289</f>
        <v>161.045964510099</v>
      </c>
      <c r="AJ289">
        <f>T290-T289</f>
        <v>0.75</v>
      </c>
      <c r="AK289" s="53">
        <f t="shared" si="87"/>
        <v>5.6111111111111107</v>
      </c>
      <c r="AL289" s="39">
        <f>0.5*1116.99*(T289*T289)</f>
        <v>17583.973749999997</v>
      </c>
      <c r="AM289" s="39">
        <f t="shared" si="86"/>
        <v>-5014.8196874999994</v>
      </c>
      <c r="AN289" s="39">
        <f>SUM($AM$289:$AM$298)+$AN$288</f>
        <v>-554042.98468749993</v>
      </c>
      <c r="AO289" s="39">
        <f t="shared" si="76"/>
        <v>0.15390082903676888</v>
      </c>
      <c r="AP289" s="39">
        <f>SUM($AM$279:$AM$288)+$AP$278</f>
        <v>447168.76093750005</v>
      </c>
      <c r="AQ289" s="39">
        <f t="shared" si="77"/>
        <v>0.12421354467008133</v>
      </c>
      <c r="AR289" s="39">
        <f t="shared" si="72"/>
        <v>-5.0148196874999993</v>
      </c>
      <c r="AS289" s="39"/>
      <c r="AT289" s="51">
        <f>T289*$AS$8*0.38*0.01</f>
        <v>221.69825119000001</v>
      </c>
      <c r="AU289" s="51">
        <f t="shared" si="88"/>
        <v>0.22169825119</v>
      </c>
      <c r="AV289" s="51">
        <f t="shared" si="78"/>
        <v>6.158289681905582E-5</v>
      </c>
      <c r="AW289" s="39">
        <f>AB289*0.7</f>
        <v>6.9456203684255965E-2</v>
      </c>
      <c r="AX289" s="40"/>
      <c r="AY289" s="40">
        <f t="shared" si="75"/>
        <v>0</v>
      </c>
      <c r="AZ289" s="40"/>
      <c r="BA289" s="40"/>
      <c r="BB289" s="40"/>
      <c r="BC289" s="39"/>
      <c r="BD289" s="39">
        <f>T289*2.23694</f>
        <v>12.551718888888889</v>
      </c>
      <c r="BE289" s="39">
        <f>AO289-$BC$8</f>
        <v>0.15277443003815042</v>
      </c>
      <c r="BF289" s="39">
        <f>AQ289-$BC$8</f>
        <v>0.12308714567146285</v>
      </c>
      <c r="BG289" s="52">
        <f t="shared" si="79"/>
        <v>0.11077843110431657</v>
      </c>
      <c r="BH289" s="52">
        <f t="shared" si="80"/>
        <v>0.11077843110431657</v>
      </c>
      <c r="BI289" s="52">
        <f t="shared" si="81"/>
        <v>398802.35197553964</v>
      </c>
      <c r="BJ289" s="52">
        <f t="shared" si="82"/>
        <v>398.80235197553964</v>
      </c>
      <c r="BK289">
        <f t="shared" si="83"/>
        <v>-4.5133377187499999</v>
      </c>
    </row>
    <row r="290" spans="2:63" x14ac:dyDescent="0.25">
      <c r="B290" s="29" t="s">
        <v>47</v>
      </c>
      <c r="C290" s="29">
        <v>282</v>
      </c>
      <c r="D290" s="29">
        <v>282</v>
      </c>
      <c r="E290" s="28">
        <v>22.9</v>
      </c>
      <c r="F290" s="15">
        <f t="shared" si="84"/>
        <v>0.88888888888888917</v>
      </c>
      <c r="G290" s="15">
        <f t="shared" si="85"/>
        <v>3.2000000000000011</v>
      </c>
      <c r="R290">
        <f t="shared" si="73"/>
        <v>0</v>
      </c>
      <c r="S290">
        <f t="shared" si="74"/>
        <v>22.9</v>
      </c>
      <c r="T290">
        <f>$E290/3.6</f>
        <v>6.3611111111111107</v>
      </c>
      <c r="U290">
        <f>(0.5*960*(T290*T290))</f>
        <v>19422.592592592588</v>
      </c>
      <c r="V290">
        <f>$U290-$U291</f>
        <v>-6783.3333333333394</v>
      </c>
      <c r="X290">
        <f>W290/1000</f>
        <v>0</v>
      </c>
      <c r="Y290">
        <f>$X$43+$X$87+$X$158+$X$178+$X$188+$X$238+$X$279</f>
        <v>384.32037037037037</v>
      </c>
      <c r="Z290">
        <f>(0.5*960*(F290*F290))</f>
        <v>379.25925925925952</v>
      </c>
      <c r="AA290">
        <f>W290*0.0000002777777777</f>
        <v>0</v>
      </c>
      <c r="AB290">
        <f>AA$43+AA$87+$AA$158+$AA$178+$AA$238+$AA$279</f>
        <v>9.9223148120365673E-2</v>
      </c>
      <c r="AD290">
        <f>(AC290*0.0000002777777777)*-1</f>
        <v>0</v>
      </c>
      <c r="AE290">
        <f>(($W$18*0.0000002777777777)*-1)+$AD$65+$AD$145+$AD$164+$AD$184+$AD$206+$AD$265+$AD$289</f>
        <v>0.13128240737064834</v>
      </c>
      <c r="AG290">
        <f>(T290/1000)*(960*9.81*0.01+0.5*1.205*0.38*1.711274*(T290*T290)+960*4/3*3.14*AJ290)</f>
        <v>26.976670602440919</v>
      </c>
      <c r="AH290">
        <f>AH289+AG290</f>
        <v>188.02263511253992</v>
      </c>
      <c r="AJ290">
        <f>T291-T290</f>
        <v>1.0277777777777786</v>
      </c>
      <c r="AK290" s="53">
        <f t="shared" si="87"/>
        <v>6.3611111111111107</v>
      </c>
      <c r="AL290" s="39">
        <f>0.5*1116.99*(T290*T290)</f>
        <v>22598.793437499997</v>
      </c>
      <c r="AM290" s="39">
        <f t="shared" si="86"/>
        <v>-7892.6203125000065</v>
      </c>
      <c r="AN290" s="39">
        <f>SUM($AM$289:$AM$298)+$AN$288</f>
        <v>-554042.98468749993</v>
      </c>
      <c r="AO290" s="39">
        <f t="shared" si="76"/>
        <v>0.15390082903676888</v>
      </c>
      <c r="AP290" s="39">
        <f>SUM($AM$279:$AM$288)+$AP$278</f>
        <v>447168.76093750005</v>
      </c>
      <c r="AQ290" s="39">
        <f t="shared" si="77"/>
        <v>0.12421354467008133</v>
      </c>
      <c r="AR290" s="39">
        <f t="shared" si="72"/>
        <v>-7.8926203125000063</v>
      </c>
      <c r="AS290" s="39"/>
      <c r="AT290" s="51">
        <f>T290*$AS$8*0.38*0.01</f>
        <v>251.33118575500004</v>
      </c>
      <c r="AU290" s="51">
        <f t="shared" si="88"/>
        <v>0.25133118575500002</v>
      </c>
      <c r="AV290" s="51">
        <f t="shared" si="78"/>
        <v>6.9814274116652397E-5</v>
      </c>
      <c r="AW290" s="39">
        <f>AB290*0.7</f>
        <v>6.9456203684255965E-2</v>
      </c>
      <c r="AX290" s="40"/>
      <c r="AY290" s="40">
        <f t="shared" si="75"/>
        <v>0</v>
      </c>
      <c r="AZ290" s="40"/>
      <c r="BA290" s="40"/>
      <c r="BB290" s="40"/>
      <c r="BC290" s="39"/>
      <c r="BD290" s="39">
        <f>T290*2.23694</f>
        <v>14.229423888888888</v>
      </c>
      <c r="BE290" s="39">
        <f>AO290-$BC$8</f>
        <v>0.15277443003815042</v>
      </c>
      <c r="BF290" s="39">
        <f>AQ290-$BC$8</f>
        <v>0.12308714567146285</v>
      </c>
      <c r="BG290" s="52">
        <f t="shared" si="79"/>
        <v>0.11077843110431657</v>
      </c>
      <c r="BH290" s="52">
        <f t="shared" si="80"/>
        <v>0.11077843110431657</v>
      </c>
      <c r="BI290" s="52">
        <f t="shared" si="81"/>
        <v>398802.35197553964</v>
      </c>
      <c r="BJ290" s="52">
        <f t="shared" si="82"/>
        <v>398.80235197553964</v>
      </c>
      <c r="BK290">
        <f t="shared" si="83"/>
        <v>-7.1033582812500065</v>
      </c>
    </row>
    <row r="291" spans="2:63" x14ac:dyDescent="0.25">
      <c r="B291" s="29" t="s">
        <v>47</v>
      </c>
      <c r="C291" s="29">
        <v>283</v>
      </c>
      <c r="D291" s="29">
        <v>283</v>
      </c>
      <c r="E291" s="28">
        <v>26.6</v>
      </c>
      <c r="F291" s="15">
        <f t="shared" si="84"/>
        <v>1.0138888888888891</v>
      </c>
      <c r="G291" s="15">
        <f t="shared" si="85"/>
        <v>3.6500000000000004</v>
      </c>
      <c r="R291">
        <f t="shared" si="73"/>
        <v>0</v>
      </c>
      <c r="S291">
        <f t="shared" si="74"/>
        <v>26.6</v>
      </c>
      <c r="T291">
        <f>$E291/3.6</f>
        <v>7.3888888888888893</v>
      </c>
      <c r="U291">
        <f>(0.5*960*(T291*T291))</f>
        <v>26205.925925925927</v>
      </c>
      <c r="V291">
        <f>$U291-$U292</f>
        <v>-7573.3333333333358</v>
      </c>
      <c r="X291">
        <f>W291/1000</f>
        <v>0</v>
      </c>
      <c r="Y291">
        <f>$X$43+$X$87+$X$158+$X$178+$X$188+$X$238+$X$279</f>
        <v>384.32037037037037</v>
      </c>
      <c r="Z291">
        <f>(0.5*960*(F291*F291))</f>
        <v>493.42592592592604</v>
      </c>
      <c r="AA291">
        <f>W291*0.0000002777777777</f>
        <v>0</v>
      </c>
      <c r="AB291">
        <f>AA$43+AA$87+$AA$158+$AA$178+$AA$238+$AA$279</f>
        <v>9.9223148120365673E-2</v>
      </c>
      <c r="AD291">
        <f>(AC291*0.0000002777777777)*-1</f>
        <v>0</v>
      </c>
      <c r="AE291">
        <f>(($W$18*0.0000002777777777)*-1)+$AD$65+$AD$145+$AD$164+$AD$184+$AD$206+$AD$265+$AD$289</f>
        <v>0.13128240737064834</v>
      </c>
      <c r="AG291">
        <f>(T291/1000)*(960*9.81*0.01+0.5*1.205*0.38*1.711274*(T291*T291)+960*4/3*3.14*AJ291)</f>
        <v>30.551329353041449</v>
      </c>
      <c r="AH291">
        <f>AH290+AG291</f>
        <v>218.57396446558135</v>
      </c>
      <c r="AJ291">
        <f>T292-T291</f>
        <v>1</v>
      </c>
      <c r="AK291" s="53">
        <f t="shared" si="87"/>
        <v>7.3888888888888893</v>
      </c>
      <c r="AL291" s="39">
        <f>0.5*1116.99*(T291*T291)</f>
        <v>30491.413750000003</v>
      </c>
      <c r="AM291" s="39">
        <f t="shared" si="86"/>
        <v>-8811.8100000000013</v>
      </c>
      <c r="AN291" s="39">
        <f>SUM($AM$289:$AM$298)+$AN$288</f>
        <v>-554042.98468749993</v>
      </c>
      <c r="AO291" s="39">
        <f t="shared" si="76"/>
        <v>0.15390082903676888</v>
      </c>
      <c r="AP291" s="39">
        <f>SUM($AM$279:$AM$288)+$AP$278</f>
        <v>447168.76093750005</v>
      </c>
      <c r="AQ291" s="39">
        <f t="shared" si="77"/>
        <v>0.12421354467008133</v>
      </c>
      <c r="AR291" s="39">
        <f t="shared" si="72"/>
        <v>-8.8118100000000013</v>
      </c>
      <c r="AS291" s="39"/>
      <c r="AT291" s="51">
        <f>T291*$AS$8*0.38*0.01</f>
        <v>291.93928127000009</v>
      </c>
      <c r="AU291" s="51">
        <f t="shared" si="88"/>
        <v>0.29193928127000007</v>
      </c>
      <c r="AV291" s="51">
        <f t="shared" si="78"/>
        <v>8.1094309672618081E-5</v>
      </c>
      <c r="AW291" s="39">
        <f>AB291*0.7</f>
        <v>6.9456203684255965E-2</v>
      </c>
      <c r="AX291" s="40"/>
      <c r="AY291" s="40">
        <f t="shared" si="75"/>
        <v>0</v>
      </c>
      <c r="AZ291" s="40"/>
      <c r="BA291" s="40"/>
      <c r="BB291" s="40"/>
      <c r="BC291" s="39"/>
      <c r="BD291" s="39">
        <f>T291*2.23694</f>
        <v>16.528501111111112</v>
      </c>
      <c r="BE291" s="39">
        <f>AO291-$BC$8</f>
        <v>0.15277443003815042</v>
      </c>
      <c r="BF291" s="39">
        <f>AQ291-$BC$8</f>
        <v>0.12308714567146285</v>
      </c>
      <c r="BG291" s="52">
        <f t="shared" si="79"/>
        <v>0.11077843110431657</v>
      </c>
      <c r="BH291" s="52">
        <f t="shared" si="80"/>
        <v>0.11077843110431657</v>
      </c>
      <c r="BI291" s="52">
        <f t="shared" si="81"/>
        <v>398802.35197553964</v>
      </c>
      <c r="BJ291" s="52">
        <f t="shared" si="82"/>
        <v>398.80235197553964</v>
      </c>
      <c r="BK291">
        <f t="shared" si="83"/>
        <v>-7.9306290000000015</v>
      </c>
    </row>
    <row r="292" spans="2:63" x14ac:dyDescent="0.25">
      <c r="B292" s="29" t="s">
        <v>47</v>
      </c>
      <c r="C292" s="29">
        <v>284</v>
      </c>
      <c r="D292" s="29">
        <v>284</v>
      </c>
      <c r="E292" s="28">
        <v>30.2</v>
      </c>
      <c r="F292" s="15">
        <f t="shared" si="84"/>
        <v>1.0416666666666667</v>
      </c>
      <c r="G292" s="15">
        <f t="shared" si="85"/>
        <v>3.75</v>
      </c>
      <c r="R292">
        <f t="shared" si="73"/>
        <v>0</v>
      </c>
      <c r="S292">
        <f t="shared" si="74"/>
        <v>30.2</v>
      </c>
      <c r="T292">
        <f>$E292/3.6</f>
        <v>8.3888888888888893</v>
      </c>
      <c r="U292">
        <f>(0.5*960*(T292*T292))</f>
        <v>33779.259259259263</v>
      </c>
      <c r="V292">
        <f>$U292-$U293</f>
        <v>-9287.777777777781</v>
      </c>
      <c r="X292">
        <f>W292/1000</f>
        <v>0</v>
      </c>
      <c r="Y292">
        <f>$X$43+$X$87+$X$158+$X$178+$X$188+$X$238+$X$279</f>
        <v>384.32037037037037</v>
      </c>
      <c r="Z292">
        <f>(0.5*960*(F292*F292))</f>
        <v>520.83333333333348</v>
      </c>
      <c r="AA292">
        <f>W292*0.0000002777777777</f>
        <v>0</v>
      </c>
      <c r="AB292">
        <f>AA$43+AA$87+$AA$158+$AA$178+$AA$238+$AA$279</f>
        <v>9.9223148120365673E-2</v>
      </c>
      <c r="AD292">
        <f>(AC292*0.0000002777777777)*-1</f>
        <v>0</v>
      </c>
      <c r="AE292">
        <f>(($W$18*0.0000002777777777)*-1)+$AD$65+$AD$145+$AD$164+$AD$184+$AD$206+$AD$265+$AD$289</f>
        <v>0.13128240737064834</v>
      </c>
      <c r="AG292">
        <f>(T292/1000)*(960*9.81*0.01+0.5*1.205*0.38*1.711274*(T292*T292)+960*4/3*3.14*AJ292)</f>
        <v>37.547671618937947</v>
      </c>
      <c r="AH292">
        <f>AH291+AG292</f>
        <v>256.12163608451931</v>
      </c>
      <c r="AJ292">
        <f>T293-T292</f>
        <v>1.0833333333333339</v>
      </c>
      <c r="AK292" s="53">
        <f t="shared" si="87"/>
        <v>8.3888888888888893</v>
      </c>
      <c r="AL292" s="39">
        <f>0.5*1116.99*(T292*T292)</f>
        <v>39303.223750000005</v>
      </c>
      <c r="AM292" s="39">
        <f t="shared" si="86"/>
        <v>-10806.619687500002</v>
      </c>
      <c r="AN292" s="39">
        <f>SUM($AM$289:$AM$298)+$AN$288</f>
        <v>-554042.98468749993</v>
      </c>
      <c r="AO292" s="39">
        <f t="shared" si="76"/>
        <v>0.15390082903676888</v>
      </c>
      <c r="AP292" s="39">
        <f>SUM($AM$279:$AM$288)+$AP$278</f>
        <v>447168.76093750005</v>
      </c>
      <c r="AQ292" s="39">
        <f t="shared" si="77"/>
        <v>0.12421354467008133</v>
      </c>
      <c r="AR292" s="39">
        <f t="shared" si="72"/>
        <v>-10.806619687500003</v>
      </c>
      <c r="AS292" s="39"/>
      <c r="AT292" s="51">
        <f>T292*$AS$8*0.38*0.01</f>
        <v>331.44986069000009</v>
      </c>
      <c r="AU292" s="51">
        <f t="shared" si="88"/>
        <v>0.3314498606900001</v>
      </c>
      <c r="AV292" s="51">
        <f t="shared" si="78"/>
        <v>9.2069479402746845E-5</v>
      </c>
      <c r="AW292" s="39">
        <f>AB292*0.7</f>
        <v>6.9456203684255965E-2</v>
      </c>
      <c r="AX292" s="40"/>
      <c r="AY292" s="40">
        <f t="shared" si="75"/>
        <v>0</v>
      </c>
      <c r="AZ292" s="40"/>
      <c r="BA292" s="40"/>
      <c r="BB292" s="40"/>
      <c r="BC292" s="39"/>
      <c r="BD292" s="39">
        <f>T292*2.23694</f>
        <v>18.765441111111112</v>
      </c>
      <c r="BE292" s="39">
        <f>AO292-$BC$8</f>
        <v>0.15277443003815042</v>
      </c>
      <c r="BF292" s="39">
        <f>AQ292-$BC$8</f>
        <v>0.12308714567146285</v>
      </c>
      <c r="BG292" s="52">
        <f t="shared" si="79"/>
        <v>0.11077843110431657</v>
      </c>
      <c r="BH292" s="52">
        <f t="shared" si="80"/>
        <v>0.11077843110431657</v>
      </c>
      <c r="BI292" s="52">
        <f t="shared" si="81"/>
        <v>398802.35197553964</v>
      </c>
      <c r="BJ292" s="52">
        <f t="shared" si="82"/>
        <v>398.80235197553964</v>
      </c>
      <c r="BK292">
        <f t="shared" si="83"/>
        <v>-9.725957718750001</v>
      </c>
    </row>
    <row r="293" spans="2:63" x14ac:dyDescent="0.25">
      <c r="B293" s="29" t="s">
        <v>47</v>
      </c>
      <c r="C293" s="29">
        <v>285</v>
      </c>
      <c r="D293" s="29">
        <v>285</v>
      </c>
      <c r="E293" s="28">
        <v>34.1</v>
      </c>
      <c r="F293" s="15">
        <f t="shared" si="84"/>
        <v>0.99999999999999989</v>
      </c>
      <c r="G293" s="15">
        <f t="shared" si="85"/>
        <v>3.5999999999999996</v>
      </c>
      <c r="R293">
        <f t="shared" si="73"/>
        <v>0</v>
      </c>
      <c r="S293">
        <f t="shared" si="74"/>
        <v>34.1</v>
      </c>
      <c r="T293">
        <f>$E293/3.6</f>
        <v>9.4722222222222232</v>
      </c>
      <c r="U293">
        <f>(0.5*960*(T293*T293))</f>
        <v>43067.037037037044</v>
      </c>
      <c r="V293">
        <f>$U293-$U294</f>
        <v>-8738.8888888888687</v>
      </c>
      <c r="X293">
        <f>W293/1000</f>
        <v>0</v>
      </c>
      <c r="Y293">
        <f>$X$43+$X$87+$X$158+$X$178+$X$188+$X$238+$X$279</f>
        <v>384.32037037037037</v>
      </c>
      <c r="Z293">
        <f>(0.5*960*(F293*F293))</f>
        <v>479.99999999999989</v>
      </c>
      <c r="AA293">
        <f>W293*0.0000002777777777</f>
        <v>0</v>
      </c>
      <c r="AB293">
        <f>AA$43+AA$87+$AA$158+$AA$178+$AA$238+$AA$279</f>
        <v>9.9223148120365673E-2</v>
      </c>
      <c r="AD293">
        <f>(AC293*0.0000002777777777)*-1</f>
        <v>0</v>
      </c>
      <c r="AE293">
        <f>(($W$18*0.0000002777777777)*-1)+$AD$65+$AD$145+$AD$164+$AD$184+$AD$206+$AD$265+$AD$289</f>
        <v>0.13128240737064834</v>
      </c>
      <c r="AG293">
        <f>(T293/1000)*(960*9.81*0.01+0.5*1.205*0.38*1.711274*(T293*T293)+960*4/3*3.14*AJ293)</f>
        <v>36.123226818094977</v>
      </c>
      <c r="AH293">
        <f>AH292+AG293</f>
        <v>292.24486290261427</v>
      </c>
      <c r="AJ293">
        <f>T294-T293</f>
        <v>0.9166666666666643</v>
      </c>
      <c r="AK293" s="53">
        <f t="shared" si="87"/>
        <v>9.4722222222222232</v>
      </c>
      <c r="AL293" s="39">
        <f>0.5*1116.99*(T293*T293)</f>
        <v>50109.843437500007</v>
      </c>
      <c r="AM293" s="39">
        <f t="shared" si="86"/>
        <v>-10167.97031249998</v>
      </c>
      <c r="AN293" s="39">
        <f>SUM($AM$289:$AM$298)+$AN$288</f>
        <v>-554042.98468749993</v>
      </c>
      <c r="AO293" s="39">
        <f t="shared" si="76"/>
        <v>0.15390082903676888</v>
      </c>
      <c r="AP293" s="39">
        <f>SUM($AM$279:$AM$288)+$AP$278</f>
        <v>447168.76093750005</v>
      </c>
      <c r="AQ293" s="39">
        <f t="shared" si="77"/>
        <v>0.12421354467008133</v>
      </c>
      <c r="AR293" s="39">
        <f t="shared" si="72"/>
        <v>-10.16797031249998</v>
      </c>
      <c r="AS293" s="39"/>
      <c r="AT293" s="51">
        <f>T293*$AS$8*0.38*0.01</f>
        <v>374.25298839500005</v>
      </c>
      <c r="AU293" s="51">
        <f t="shared" si="88"/>
        <v>0.37425298839500004</v>
      </c>
      <c r="AV293" s="51">
        <f t="shared" si="78"/>
        <v>1.0395924661038631E-4</v>
      </c>
      <c r="AW293" s="39">
        <f>AB293*0.7</f>
        <v>6.9456203684255965E-2</v>
      </c>
      <c r="AX293" s="40"/>
      <c r="AY293" s="40">
        <f t="shared" si="75"/>
        <v>0</v>
      </c>
      <c r="AZ293" s="40"/>
      <c r="BA293" s="40"/>
      <c r="BB293" s="40"/>
      <c r="BC293" s="39"/>
      <c r="BD293" s="39">
        <f>T293*2.23694</f>
        <v>21.188792777777781</v>
      </c>
      <c r="BE293" s="39">
        <f>AO293-$BC$8</f>
        <v>0.15277443003815042</v>
      </c>
      <c r="BF293" s="39">
        <f>AQ293-$BC$8</f>
        <v>0.12308714567146285</v>
      </c>
      <c r="BG293" s="52">
        <f t="shared" si="79"/>
        <v>0.11077843110431657</v>
      </c>
      <c r="BH293" s="52">
        <f t="shared" si="80"/>
        <v>0.11077843110431657</v>
      </c>
      <c r="BI293" s="52">
        <f t="shared" si="81"/>
        <v>398802.35197553964</v>
      </c>
      <c r="BJ293" s="52">
        <f t="shared" si="82"/>
        <v>398.80235197553964</v>
      </c>
      <c r="BK293">
        <f t="shared" si="83"/>
        <v>-9.1511732812499815</v>
      </c>
    </row>
    <row r="294" spans="2:63" x14ac:dyDescent="0.25">
      <c r="B294" s="29" t="s">
        <v>47</v>
      </c>
      <c r="C294" s="29">
        <v>286</v>
      </c>
      <c r="D294" s="29">
        <v>286</v>
      </c>
      <c r="E294" s="28">
        <v>37.4</v>
      </c>
      <c r="F294" s="15">
        <f t="shared" si="84"/>
        <v>0.91666666666666685</v>
      </c>
      <c r="G294" s="15">
        <f t="shared" si="85"/>
        <v>3.3000000000000007</v>
      </c>
      <c r="R294">
        <f t="shared" si="73"/>
        <v>0</v>
      </c>
      <c r="S294">
        <f t="shared" si="74"/>
        <v>37.4</v>
      </c>
      <c r="T294">
        <f>$E294/3.6</f>
        <v>10.388888888888888</v>
      </c>
      <c r="U294">
        <f>(0.5*960*(T294*T294))</f>
        <v>51805.925925925912</v>
      </c>
      <c r="V294">
        <f>$U294-$U295</f>
        <v>-9545.5555555555693</v>
      </c>
      <c r="X294">
        <f>W294/1000</f>
        <v>0</v>
      </c>
      <c r="Y294">
        <f>$X$43+$X$87+$X$158+$X$178+$X$188+$X$238+$X$279</f>
        <v>384.32037037037037</v>
      </c>
      <c r="Z294">
        <f>(0.5*960*(F294*F294))</f>
        <v>403.33333333333348</v>
      </c>
      <c r="AA294">
        <f>W294*0.0000002777777777</f>
        <v>0</v>
      </c>
      <c r="AB294">
        <f>AA$43+AA$87+$AA$158+$AA$178+$AA$238+$AA$279</f>
        <v>9.9223148120365673E-2</v>
      </c>
      <c r="AD294">
        <f>(AC294*0.0000002777777777)*-1</f>
        <v>0</v>
      </c>
      <c r="AE294">
        <f>(($W$18*0.0000002777777777)*-1)+$AD$65+$AD$145+$AD$164+$AD$184+$AD$206+$AD$265+$AD$289</f>
        <v>0.13128240737064834</v>
      </c>
      <c r="AG294">
        <f>(T294/1000)*(960*9.81*0.01+0.5*1.205*0.38*1.711274*(T294*T294)+960*4/3*3.14*AJ294)</f>
        <v>39.693127410611282</v>
      </c>
      <c r="AH294">
        <f>AH293+AG294</f>
        <v>331.93799031322555</v>
      </c>
      <c r="AJ294">
        <f>T295-T294</f>
        <v>0.91666666666666785</v>
      </c>
      <c r="AK294" s="53">
        <f t="shared" si="87"/>
        <v>10.388888888888888</v>
      </c>
      <c r="AL294" s="39">
        <f>0.5*1116.99*(T294*T294)</f>
        <v>60277.813749999987</v>
      </c>
      <c r="AM294" s="39">
        <f t="shared" si="86"/>
        <v>-11106.552187500012</v>
      </c>
      <c r="AN294" s="39">
        <f>SUM($AM$289:$AM$298)+$AN$288</f>
        <v>-554042.98468749993</v>
      </c>
      <c r="AO294" s="39">
        <f t="shared" si="76"/>
        <v>0.15390082903676888</v>
      </c>
      <c r="AP294" s="39">
        <f>SUM($AM$279:$AM$288)+$AP$278</f>
        <v>447168.76093750005</v>
      </c>
      <c r="AQ294" s="39">
        <f t="shared" si="77"/>
        <v>0.12421354467008133</v>
      </c>
      <c r="AR294" s="39">
        <f t="shared" si="72"/>
        <v>-11.106552187500013</v>
      </c>
      <c r="AS294" s="39"/>
      <c r="AT294" s="51">
        <f>T294*$AS$8*0.38*0.01</f>
        <v>410.47101952999998</v>
      </c>
      <c r="AU294" s="51">
        <f t="shared" si="88"/>
        <v>0.41047101952999998</v>
      </c>
      <c r="AV294" s="51">
        <f t="shared" si="78"/>
        <v>1.1401981886300433E-4</v>
      </c>
      <c r="AW294" s="39">
        <f>AB294*0.7</f>
        <v>6.9456203684255965E-2</v>
      </c>
      <c r="AX294" s="40"/>
      <c r="AY294" s="40">
        <f t="shared" si="75"/>
        <v>0</v>
      </c>
      <c r="AZ294" s="40"/>
      <c r="BA294" s="40"/>
      <c r="BB294" s="40"/>
      <c r="BC294" s="39"/>
      <c r="BD294" s="39">
        <f>T294*2.23694</f>
        <v>23.23932111111111</v>
      </c>
      <c r="BE294" s="39">
        <f>AO294-$BC$8</f>
        <v>0.15277443003815042</v>
      </c>
      <c r="BF294" s="39">
        <f>AQ294-$BC$8</f>
        <v>0.12308714567146285</v>
      </c>
      <c r="BG294" s="52">
        <f t="shared" si="79"/>
        <v>0.11077843110431657</v>
      </c>
      <c r="BH294" s="52">
        <f t="shared" si="80"/>
        <v>0.11077843110431657</v>
      </c>
      <c r="BI294" s="52">
        <f t="shared" si="81"/>
        <v>398802.35197553964</v>
      </c>
      <c r="BJ294" s="52">
        <f t="shared" si="82"/>
        <v>398.80235197553964</v>
      </c>
      <c r="BK294">
        <f t="shared" si="83"/>
        <v>-9.9958969687500119</v>
      </c>
    </row>
    <row r="295" spans="2:63" x14ac:dyDescent="0.25">
      <c r="B295" s="29" t="s">
        <v>47</v>
      </c>
      <c r="C295" s="29">
        <v>287</v>
      </c>
      <c r="D295" s="29">
        <v>287</v>
      </c>
      <c r="E295" s="28">
        <v>40.700000000000003</v>
      </c>
      <c r="F295" s="15">
        <f t="shared" si="84"/>
        <v>0.91666666666666685</v>
      </c>
      <c r="G295" s="15">
        <f t="shared" si="85"/>
        <v>3.3000000000000007</v>
      </c>
      <c r="R295">
        <f t="shared" si="73"/>
        <v>0</v>
      </c>
      <c r="S295">
        <f t="shared" si="74"/>
        <v>40.700000000000003</v>
      </c>
      <c r="T295">
        <f>$E295/3.6</f>
        <v>11.305555555555555</v>
      </c>
      <c r="U295">
        <f>(0.5*960*(T295*T295))</f>
        <v>61351.481481481482</v>
      </c>
      <c r="V295">
        <f>$U295-$U296</f>
        <v>-10352.222222222212</v>
      </c>
      <c r="X295">
        <f>W295/1000</f>
        <v>0</v>
      </c>
      <c r="Y295">
        <f>$X$43+$X$87+$X$158+$X$178+$X$188+$X$238+$X$279</f>
        <v>384.32037037037037</v>
      </c>
      <c r="Z295">
        <f>(0.5*960*(F295*F295))</f>
        <v>403.33333333333348</v>
      </c>
      <c r="AA295">
        <f>W295*0.0000002777777777</f>
        <v>0</v>
      </c>
      <c r="AB295">
        <f>AA$43+AA$87+$AA$158+$AA$178+$AA$238+$AA$279</f>
        <v>9.9223148120365673E-2</v>
      </c>
      <c r="AD295">
        <f>(AC295*0.0000002777777777)*-1</f>
        <v>0</v>
      </c>
      <c r="AE295">
        <f>(($W$18*0.0000002777777777)*-1)+$AD$65+$AD$145+$AD$164+$AD$184+$AD$206+$AD$265+$AD$289</f>
        <v>0.13128240737064834</v>
      </c>
      <c r="AG295">
        <f>(T295/1000)*(960*9.81*0.01+0.5*1.205*0.38*1.711274*(T295*T295)+960*4/3*3.14*AJ295)</f>
        <v>43.283549235110954</v>
      </c>
      <c r="AH295">
        <f>AH294+AG295</f>
        <v>375.22153954833652</v>
      </c>
      <c r="AJ295">
        <f>T296-T295</f>
        <v>0.91666666666666607</v>
      </c>
      <c r="AK295" s="53">
        <f t="shared" si="87"/>
        <v>11.305555555555555</v>
      </c>
      <c r="AL295" s="39">
        <f>0.5*1116.99*(T295*T295)</f>
        <v>71384.365937499999</v>
      </c>
      <c r="AM295" s="39">
        <f t="shared" si="86"/>
        <v>-12045.134062500001</v>
      </c>
      <c r="AN295" s="39">
        <f>SUM($AM$289:$AM$298)+$AN$288</f>
        <v>-554042.98468749993</v>
      </c>
      <c r="AO295" s="39">
        <f t="shared" si="76"/>
        <v>0.15390082903676888</v>
      </c>
      <c r="AP295" s="39">
        <f>SUM($AM$279:$AM$288)+$AP$278</f>
        <v>447168.76093750005</v>
      </c>
      <c r="AQ295" s="39">
        <f t="shared" si="77"/>
        <v>0.12421354467008133</v>
      </c>
      <c r="AR295" s="39">
        <f t="shared" si="72"/>
        <v>-12.045134062500001</v>
      </c>
      <c r="AS295" s="39"/>
      <c r="AT295" s="51">
        <f>T295*$AS$8*0.38*0.01</f>
        <v>446.68905066500002</v>
      </c>
      <c r="AU295" s="51">
        <f t="shared" si="88"/>
        <v>0.44668905066500003</v>
      </c>
      <c r="AV295" s="51">
        <f t="shared" si="78"/>
        <v>1.2408039111562238E-4</v>
      </c>
      <c r="AW295" s="39">
        <f>AB295*0.7</f>
        <v>6.9456203684255965E-2</v>
      </c>
      <c r="AX295" s="40"/>
      <c r="AY295" s="40">
        <f t="shared" si="75"/>
        <v>0</v>
      </c>
      <c r="AZ295" s="40"/>
      <c r="BA295" s="40"/>
      <c r="BB295" s="40"/>
      <c r="BC295" s="39"/>
      <c r="BD295" s="39">
        <f>T295*2.23694</f>
        <v>25.289849444444446</v>
      </c>
      <c r="BE295" s="39">
        <f>AO295-$BC$8</f>
        <v>0.15277443003815042</v>
      </c>
      <c r="BF295" s="39">
        <f>AQ295-$BC$8</f>
        <v>0.12308714567146285</v>
      </c>
      <c r="BG295" s="52">
        <f t="shared" si="79"/>
        <v>0.11077843110431657</v>
      </c>
      <c r="BH295" s="52">
        <f t="shared" si="80"/>
        <v>0.11077843110431657</v>
      </c>
      <c r="BI295" s="52">
        <f t="shared" si="81"/>
        <v>398802.35197553964</v>
      </c>
      <c r="BJ295" s="52">
        <f t="shared" si="82"/>
        <v>398.80235197553964</v>
      </c>
      <c r="BK295">
        <f t="shared" si="83"/>
        <v>-10.840620656250001</v>
      </c>
    </row>
    <row r="296" spans="2:63" x14ac:dyDescent="0.25">
      <c r="B296" s="29" t="s">
        <v>47</v>
      </c>
      <c r="C296" s="29">
        <v>288</v>
      </c>
      <c r="D296" s="29">
        <v>288</v>
      </c>
      <c r="E296" s="28">
        <v>44</v>
      </c>
      <c r="F296" s="15">
        <f t="shared" si="84"/>
        <v>0.91666666666666585</v>
      </c>
      <c r="G296" s="15">
        <f t="shared" si="85"/>
        <v>3.2999999999999972</v>
      </c>
      <c r="R296">
        <f t="shared" si="73"/>
        <v>0</v>
      </c>
      <c r="S296">
        <f t="shared" si="74"/>
        <v>44</v>
      </c>
      <c r="T296">
        <f>$E296/3.6</f>
        <v>12.222222222222221</v>
      </c>
      <c r="U296">
        <f>(0.5*960*(T296*T296))</f>
        <v>71703.703703703693</v>
      </c>
      <c r="V296">
        <f>$U296-$U297</f>
        <v>-11158.888888888891</v>
      </c>
      <c r="X296">
        <f>W296/1000</f>
        <v>0</v>
      </c>
      <c r="Y296">
        <f>$X$43+$X$87+$X$158+$X$178+$X$188+$X$238+$X$279</f>
        <v>384.32037037037037</v>
      </c>
      <c r="Z296">
        <f>(0.5*960*(F296*F296))</f>
        <v>403.33333333333258</v>
      </c>
      <c r="AA296">
        <f>W296*0.0000002777777777</f>
        <v>0</v>
      </c>
      <c r="AB296">
        <f>AA$43+AA$87+$AA$158+$AA$178+$AA$238+$AA$279</f>
        <v>9.9223148120365673E-2</v>
      </c>
      <c r="AD296">
        <f>(AC296*0.0000002777777777)*-1</f>
        <v>0</v>
      </c>
      <c r="AE296">
        <f>(($W$18*0.0000002777777777)*-1)+$AD$65+$AD$145+$AD$164+$AD$184+$AD$206+$AD$265+$AD$289</f>
        <v>0.13128240737064834</v>
      </c>
      <c r="AG296">
        <f>(T296/1000)*(960*9.81*0.01+0.5*1.205*0.38*1.711274*(T296*T296)+960*4/3*3.14*AJ296)</f>
        <v>46.896302988533989</v>
      </c>
      <c r="AH296">
        <f>AH295+AG296</f>
        <v>422.11784253687051</v>
      </c>
      <c r="AJ296">
        <f>T297-T296</f>
        <v>0.91666666666666607</v>
      </c>
      <c r="AK296" s="53">
        <f t="shared" si="87"/>
        <v>12.222222222222221</v>
      </c>
      <c r="AL296" s="39">
        <f>0.5*1116.99*(T296*T296)</f>
        <v>83429.5</v>
      </c>
      <c r="AM296" s="39">
        <f t="shared" si="86"/>
        <v>-12983.71593749999</v>
      </c>
      <c r="AN296" s="39">
        <f>SUM($AM$289:$AM$298)+$AN$288</f>
        <v>-554042.98468749993</v>
      </c>
      <c r="AO296" s="39">
        <f t="shared" si="76"/>
        <v>0.15390082903676888</v>
      </c>
      <c r="AP296" s="39">
        <f>SUM($AM$279:$AM$288)+$AP$278</f>
        <v>447168.76093750005</v>
      </c>
      <c r="AQ296" s="39">
        <f t="shared" si="77"/>
        <v>0.12421354467008133</v>
      </c>
      <c r="AR296" s="39">
        <f t="shared" si="72"/>
        <v>-12.983715937499991</v>
      </c>
      <c r="AS296" s="39"/>
      <c r="AT296" s="51">
        <f>T296*$AS$8*0.38*0.01</f>
        <v>482.90708180000001</v>
      </c>
      <c r="AU296" s="51">
        <f t="shared" si="88"/>
        <v>0.48290708180000003</v>
      </c>
      <c r="AV296" s="51">
        <f t="shared" si="78"/>
        <v>1.3414096336824039E-4</v>
      </c>
      <c r="AW296" s="39">
        <f>AB296*0.7</f>
        <v>6.9456203684255965E-2</v>
      </c>
      <c r="AX296" s="40"/>
      <c r="AY296" s="40">
        <f t="shared" si="75"/>
        <v>0</v>
      </c>
      <c r="AZ296" s="40"/>
      <c r="BA296" s="40"/>
      <c r="BB296" s="40"/>
      <c r="BC296" s="39"/>
      <c r="BD296" s="39">
        <f>T296*2.23694</f>
        <v>27.340377777777778</v>
      </c>
      <c r="BE296" s="39">
        <f>AO296-$BC$8</f>
        <v>0.15277443003815042</v>
      </c>
      <c r="BF296" s="39">
        <f>AQ296-$BC$8</f>
        <v>0.12308714567146285</v>
      </c>
      <c r="BG296" s="52">
        <f t="shared" si="79"/>
        <v>0.11077843110431657</v>
      </c>
      <c r="BH296" s="52">
        <f t="shared" si="80"/>
        <v>0.11077843110431657</v>
      </c>
      <c r="BI296" s="52">
        <f t="shared" si="81"/>
        <v>398802.35197553964</v>
      </c>
      <c r="BJ296" s="52">
        <f t="shared" si="82"/>
        <v>398.80235197553964</v>
      </c>
      <c r="BK296">
        <f t="shared" si="83"/>
        <v>-11.685344343749993</v>
      </c>
    </row>
    <row r="297" spans="2:63" x14ac:dyDescent="0.25">
      <c r="B297" s="29" t="s">
        <v>47</v>
      </c>
      <c r="C297" s="29">
        <v>289</v>
      </c>
      <c r="D297" s="29">
        <v>289</v>
      </c>
      <c r="E297" s="28">
        <v>47.3</v>
      </c>
      <c r="F297" s="15">
        <f t="shared" si="84"/>
        <v>0.72222222222222265</v>
      </c>
      <c r="G297" s="15">
        <f t="shared" si="85"/>
        <v>2.6000000000000014</v>
      </c>
      <c r="R297">
        <f t="shared" si="73"/>
        <v>0</v>
      </c>
      <c r="S297">
        <f t="shared" si="74"/>
        <v>47.3</v>
      </c>
      <c r="T297">
        <f>$E297/3.6</f>
        <v>13.138888888888888</v>
      </c>
      <c r="U297">
        <f>(0.5*960*(T297*T297))</f>
        <v>82862.592592592584</v>
      </c>
      <c r="V297">
        <f>$U297-$U298</f>
        <v>-6790.7407407407591</v>
      </c>
      <c r="X297">
        <f>W297/1000</f>
        <v>0</v>
      </c>
      <c r="Y297">
        <f>$X$43+$X$87+$X$158+$X$178+$X$188+$X$238+$X$279</f>
        <v>384.32037037037037</v>
      </c>
      <c r="Z297">
        <f>(0.5*960*(F297*F297))</f>
        <v>250.37037037037069</v>
      </c>
      <c r="AA297">
        <f>W297*0.0000002777777777</f>
        <v>0</v>
      </c>
      <c r="AB297">
        <f>AA$43+AA$87+$AA$158+$AA$178+$AA$238+$AA$279</f>
        <v>9.9223148120365673E-2</v>
      </c>
      <c r="AD297">
        <f>(AC297*0.0000002777777777)*-1</f>
        <v>0</v>
      </c>
      <c r="AE297">
        <f>(($W$18*0.0000002777777777)*-1)+$AD$65+$AD$145+$AD$164+$AD$184+$AD$206+$AD$265+$AD$289</f>
        <v>0.13128240737064834</v>
      </c>
      <c r="AG297">
        <f>(T297/1000)*(960*9.81*0.01+0.5*1.205*0.38*1.711274*(T297*T297)+960*4/3*3.14*AJ297)</f>
        <v>29.996824059178245</v>
      </c>
      <c r="AH297">
        <f>AH296+AG297</f>
        <v>452.11466659604878</v>
      </c>
      <c r="AJ297">
        <f>T298-T297</f>
        <v>0.52777777777778034</v>
      </c>
      <c r="AK297" s="53">
        <f t="shared" si="87"/>
        <v>13.138888888888888</v>
      </c>
      <c r="AL297" s="39">
        <f>0.5*1116.99*(T297*T297)</f>
        <v>96413.21593749999</v>
      </c>
      <c r="AM297" s="39">
        <f t="shared" si="86"/>
        <v>-7901.2390625000262</v>
      </c>
      <c r="AN297" s="39">
        <f>SUM($AM$289:$AM$298)+$AN$288</f>
        <v>-554042.98468749993</v>
      </c>
      <c r="AO297" s="39">
        <f t="shared" si="76"/>
        <v>0.15390082903676888</v>
      </c>
      <c r="AP297" s="39">
        <f>SUM($AM$279:$AM$288)+$AP$278</f>
        <v>447168.76093750005</v>
      </c>
      <c r="AQ297" s="39">
        <f t="shared" si="77"/>
        <v>0.12421354467008133</v>
      </c>
      <c r="AR297" s="39">
        <f t="shared" si="72"/>
        <v>-7.9012390625000259</v>
      </c>
      <c r="AS297" s="39"/>
      <c r="AT297" s="51">
        <f>T297*$AS$8*0.38*0.01</f>
        <v>519.12511293500006</v>
      </c>
      <c r="AU297" s="51">
        <f t="shared" si="88"/>
        <v>0.51912511293500008</v>
      </c>
      <c r="AV297" s="51">
        <f t="shared" si="78"/>
        <v>1.4420153562085843E-4</v>
      </c>
      <c r="AW297" s="39">
        <f>AB297*0.7</f>
        <v>6.9456203684255965E-2</v>
      </c>
      <c r="AX297" s="40"/>
      <c r="AY297" s="40">
        <f t="shared" si="75"/>
        <v>0</v>
      </c>
      <c r="AZ297" s="40"/>
      <c r="BA297" s="40"/>
      <c r="BB297" s="40"/>
      <c r="BC297" s="39"/>
      <c r="BD297" s="39">
        <f>T297*2.23694</f>
        <v>29.390906111111111</v>
      </c>
      <c r="BE297" s="39">
        <f>AO297-$BC$8</f>
        <v>0.15277443003815042</v>
      </c>
      <c r="BF297" s="39">
        <f>AQ297-$BC$8</f>
        <v>0.12308714567146285</v>
      </c>
      <c r="BG297" s="52">
        <f t="shared" si="79"/>
        <v>0.11077843110431657</v>
      </c>
      <c r="BH297" s="52">
        <f t="shared" si="80"/>
        <v>0.11077843110431657</v>
      </c>
      <c r="BI297" s="52">
        <f t="shared" si="81"/>
        <v>398802.35197553964</v>
      </c>
      <c r="BJ297" s="52">
        <f t="shared" si="82"/>
        <v>398.80235197553964</v>
      </c>
      <c r="BK297">
        <f t="shared" si="83"/>
        <v>-7.1111151562500234</v>
      </c>
    </row>
    <row r="298" spans="2:63" x14ac:dyDescent="0.25">
      <c r="B298" s="29" t="s">
        <v>47</v>
      </c>
      <c r="C298" s="29">
        <v>290</v>
      </c>
      <c r="D298" s="29">
        <v>290</v>
      </c>
      <c r="E298" s="28">
        <v>49.2</v>
      </c>
      <c r="F298" s="15">
        <f t="shared" si="84"/>
        <v>0.34722222222222221</v>
      </c>
      <c r="G298" s="15">
        <f t="shared" si="85"/>
        <v>1.25</v>
      </c>
      <c r="R298">
        <f t="shared" si="73"/>
        <v>0</v>
      </c>
      <c r="S298">
        <f t="shared" si="74"/>
        <v>49.2</v>
      </c>
      <c r="T298">
        <f>$E298/3.6</f>
        <v>13.666666666666668</v>
      </c>
      <c r="U298">
        <f>(0.5*960*(T298*T298))</f>
        <v>89653.333333333343</v>
      </c>
      <c r="V298">
        <f>$U298-$U299</f>
        <v>-2199.9999999999709</v>
      </c>
      <c r="X298">
        <f>W298/1000</f>
        <v>0</v>
      </c>
      <c r="Y298">
        <f>$X$43+$X$87+$X$158+$X$178+$X$188+$X$238+$X$279+$X$299</f>
        <v>395.4</v>
      </c>
      <c r="Z298">
        <f>(0.5*960*(F298*F298))</f>
        <v>57.870370370370367</v>
      </c>
      <c r="AA298">
        <f>W298*0.0000002777777777</f>
        <v>0</v>
      </c>
      <c r="AB298">
        <f>AA$43+AA$87+$AA$158+$AA$178+$AA$238+$AA$279+$AA$299</f>
        <v>0.10230082301662326</v>
      </c>
      <c r="AD298">
        <f>(AC298*0.0000002777777777)*-1</f>
        <v>0</v>
      </c>
      <c r="AE298">
        <f>(($W$18*0.0000002777777777)*-1)+$AD$65+$AD$145+$AD$164+$AD$184+$AD$206+$AD$265+$AD$289</f>
        <v>0.13128240737064834</v>
      </c>
      <c r="AG298">
        <f>(T298/1000)*(960*9.81*0.01+0.5*1.205*0.38*1.711274*(T298*T298)+960*4/3*3.14*AJ298)</f>
        <v>11.442026988159068</v>
      </c>
      <c r="AH298">
        <f>AH297+AG298</f>
        <v>463.55669358420784</v>
      </c>
      <c r="AJ298">
        <f>T299-T298</f>
        <v>0.1666666666666643</v>
      </c>
      <c r="AK298" s="53">
        <f t="shared" si="87"/>
        <v>13.666666666666668</v>
      </c>
      <c r="AL298" s="39">
        <f>0.5*1116.99*(T298*T298)</f>
        <v>104314.45500000002</v>
      </c>
      <c r="AM298" s="39">
        <f t="shared" si="86"/>
        <v>-2559.7687499999738</v>
      </c>
      <c r="AN298" s="39">
        <f>SUM($AM$289:$AM$298)+$AN$288</f>
        <v>-554042.98468749993</v>
      </c>
      <c r="AO298" s="39">
        <f t="shared" si="76"/>
        <v>0.15390082903676888</v>
      </c>
      <c r="AP298" s="39">
        <f>SUM($AM$279:$AM$288)+$AP$278</f>
        <v>447168.76093750005</v>
      </c>
      <c r="AQ298" s="39">
        <f t="shared" si="77"/>
        <v>0.12421354467008133</v>
      </c>
      <c r="AR298" s="39">
        <f t="shared" si="72"/>
        <v>-2.5597687499999737</v>
      </c>
      <c r="AS298" s="39"/>
      <c r="AT298" s="51">
        <f>T298*$AS$8*0.38*0.01</f>
        <v>539.97791874000018</v>
      </c>
      <c r="AU298" s="51">
        <f t="shared" si="88"/>
        <v>0.53997791874000023</v>
      </c>
      <c r="AV298" s="51">
        <f t="shared" si="78"/>
        <v>1.4999398631175976E-4</v>
      </c>
      <c r="AW298" s="39">
        <f>AB298*0.7</f>
        <v>7.1610576111636279E-2</v>
      </c>
      <c r="AX298" s="40"/>
      <c r="AY298" s="40">
        <f t="shared" si="75"/>
        <v>0</v>
      </c>
      <c r="AZ298" s="40"/>
      <c r="BA298" s="40"/>
      <c r="BB298" s="40"/>
      <c r="BC298" s="39"/>
      <c r="BD298" s="39">
        <f>T298*2.23694</f>
        <v>30.571513333333339</v>
      </c>
      <c r="BE298" s="39">
        <f>AO298-$BC$8</f>
        <v>0.15277443003815042</v>
      </c>
      <c r="BF298" s="39">
        <f>AQ298-$BC$8</f>
        <v>0.12308714567146285</v>
      </c>
      <c r="BG298" s="52">
        <f t="shared" si="79"/>
        <v>0.11077843110431657</v>
      </c>
      <c r="BH298" s="52">
        <f t="shared" si="80"/>
        <v>0.11077843110431657</v>
      </c>
      <c r="BI298" s="52">
        <f t="shared" si="81"/>
        <v>398802.35197553964</v>
      </c>
      <c r="BJ298" s="52">
        <f t="shared" si="82"/>
        <v>398.80235197553964</v>
      </c>
      <c r="BK298">
        <f t="shared" si="83"/>
        <v>-2.3037918749999768</v>
      </c>
    </row>
    <row r="299" spans="2:63" x14ac:dyDescent="0.25">
      <c r="B299" s="29" t="s">
        <v>47</v>
      </c>
      <c r="C299" s="29">
        <v>291</v>
      </c>
      <c r="D299" s="29">
        <v>291</v>
      </c>
      <c r="E299" s="28">
        <v>49.8</v>
      </c>
      <c r="F299" s="15">
        <f t="shared" si="84"/>
        <v>0</v>
      </c>
      <c r="G299" s="15">
        <f t="shared" si="85"/>
        <v>0</v>
      </c>
      <c r="R299">
        <f t="shared" si="73"/>
        <v>0</v>
      </c>
      <c r="S299">
        <f t="shared" si="74"/>
        <v>49.8</v>
      </c>
      <c r="T299">
        <f>$E299/3.6</f>
        <v>13.833333333333332</v>
      </c>
      <c r="U299">
        <f>(0.5*960*(T299*T299))</f>
        <v>91853.333333333314</v>
      </c>
      <c r="V299">
        <f>$U299-$U300</f>
        <v>2199.9999999999709</v>
      </c>
      <c r="W299">
        <f>SUM(V299:V303)</f>
        <v>11079.629629629591</v>
      </c>
      <c r="X299">
        <f>W299/1000</f>
        <v>11.079629629629592</v>
      </c>
      <c r="Y299">
        <f>$X$43+$X$87+$X$158+$X$178+$X$188+$X$238+$X$279+$X$299</f>
        <v>395.4</v>
      </c>
      <c r="Z299">
        <f>(0.5*960*(F299*F299))</f>
        <v>0</v>
      </c>
      <c r="AA299">
        <f>W299*0.0000002777777777</f>
        <v>3.0776748962575823E-3</v>
      </c>
      <c r="AB299">
        <f>AA$43+AA$87+$AA$158+$AA$178+$AA$238+$AA$279+$AA$299</f>
        <v>0.10230082301662326</v>
      </c>
      <c r="AD299">
        <f>(AC299*0.0000002777777777)*-1</f>
        <v>0</v>
      </c>
      <c r="AE299">
        <f>(($W$18*0.0000002777777777)*-1)+$AD$65+$AD$145+$AD$164+$AD$184+$AD$206+$AD$265+$AD$289</f>
        <v>0.13128240737064834</v>
      </c>
      <c r="AG299">
        <f>(T299/1000)*(960*9.81*0.01+0.5*1.205*0.38*1.711274*(T299*T299)+960*4/3*3.14*AJ299)</f>
        <v>-6.926572908848156</v>
      </c>
      <c r="AH299">
        <f>AH298+AG299</f>
        <v>456.63012067535971</v>
      </c>
      <c r="AJ299">
        <f>T300-T299</f>
        <v>-0.1666666666666643</v>
      </c>
      <c r="AK299" s="53">
        <f t="shared" si="87"/>
        <v>13.833333333333332</v>
      </c>
      <c r="AL299" s="39">
        <f>0.5*1116.99*(T299*T299)</f>
        <v>106874.22374999999</v>
      </c>
      <c r="AM299" s="39">
        <f t="shared" si="86"/>
        <v>2559.7687499999738</v>
      </c>
      <c r="AN299" s="39">
        <f>SUM($AM$289:$AM$298)+$AN$288</f>
        <v>-554042.98468749993</v>
      </c>
      <c r="AO299" s="39">
        <f t="shared" si="76"/>
        <v>0.15390082903676888</v>
      </c>
      <c r="AP299" s="39">
        <f>SUM($AM$299:$AM$303)+$AP$298</f>
        <v>460060.25625000003</v>
      </c>
      <c r="AQ299" s="39">
        <f t="shared" si="77"/>
        <v>0.12779451558921756</v>
      </c>
      <c r="AR299" s="39">
        <f t="shared" si="72"/>
        <v>2.5597687499999737</v>
      </c>
      <c r="AS299" s="39"/>
      <c r="AT299" s="51">
        <f>T299*$AS$8*0.38*0.01</f>
        <v>546.56301530999997</v>
      </c>
      <c r="AU299" s="51">
        <f t="shared" si="88"/>
        <v>0.54656301530999996</v>
      </c>
      <c r="AV299" s="51">
        <f t="shared" si="78"/>
        <v>1.5182318126678117E-4</v>
      </c>
      <c r="AW299" s="39">
        <f>AB299*0.7</f>
        <v>7.1610576111636279E-2</v>
      </c>
      <c r="AX299" s="40"/>
      <c r="AY299" s="40">
        <f t="shared" si="75"/>
        <v>0</v>
      </c>
      <c r="AZ299" s="40"/>
      <c r="BA299" s="40"/>
      <c r="BB299" s="40"/>
      <c r="BC299" s="39"/>
      <c r="BD299" s="39">
        <f>T299*2.23694</f>
        <v>30.944336666666665</v>
      </c>
      <c r="BE299" s="39">
        <f>AO299-$BC$8</f>
        <v>0.15277443003815042</v>
      </c>
      <c r="BF299" s="39">
        <f>AQ299-$BC$8</f>
        <v>0.12666811659059909</v>
      </c>
      <c r="BG299" s="52">
        <f t="shared" si="79"/>
        <v>0.11400130493153919</v>
      </c>
      <c r="BH299" s="52">
        <f t="shared" si="80"/>
        <v>0.11400130493153919</v>
      </c>
      <c r="BI299" s="52">
        <f t="shared" si="81"/>
        <v>410404.69775354111</v>
      </c>
      <c r="BJ299" s="52">
        <f t="shared" si="82"/>
        <v>410.40469775354109</v>
      </c>
      <c r="BK299">
        <f t="shared" si="83"/>
        <v>2.3037918749999768</v>
      </c>
    </row>
    <row r="300" spans="2:63" x14ac:dyDescent="0.25">
      <c r="B300" s="29" t="s">
        <v>47</v>
      </c>
      <c r="C300" s="29">
        <v>292</v>
      </c>
      <c r="D300" s="29">
        <v>292</v>
      </c>
      <c r="E300" s="28">
        <v>49.2</v>
      </c>
      <c r="F300" s="15">
        <f t="shared" si="84"/>
        <v>-0.23611111111111052</v>
      </c>
      <c r="G300" s="15">
        <f t="shared" si="85"/>
        <v>-0.84999999999999787</v>
      </c>
      <c r="R300">
        <f t="shared" si="73"/>
        <v>0</v>
      </c>
      <c r="S300">
        <f t="shared" si="74"/>
        <v>49.2</v>
      </c>
      <c r="T300">
        <f>$E300/3.6</f>
        <v>13.666666666666668</v>
      </c>
      <c r="U300">
        <f>(0.5*960*(T300*T300))</f>
        <v>89653.333333333343</v>
      </c>
      <c r="V300">
        <f>$U300-$U301</f>
        <v>3964.0740740740875</v>
      </c>
      <c r="X300">
        <f>W300/1000</f>
        <v>0</v>
      </c>
      <c r="Y300">
        <f>$X$43+$X$87+$X$158+$X$178+$X$188+$X$238+$X$279+$X$299</f>
        <v>395.4</v>
      </c>
      <c r="Z300">
        <f>(0.5*960*(F300*F300))</f>
        <v>26.759259259259125</v>
      </c>
      <c r="AA300">
        <f>W300*0.0000002777777777</f>
        <v>0</v>
      </c>
      <c r="AB300">
        <f>AA$43+AA$87+$AA$158+$AA$178+$AA$238+$AA$279+$AA$299</f>
        <v>0.10230082301662326</v>
      </c>
      <c r="AD300">
        <f>(AC300*0.0000002777777777)*-1</f>
        <v>0</v>
      </c>
      <c r="AE300">
        <f>(($W$18*0.0000002777777777)*-1)+$AD$65+$AD$145+$AD$164+$AD$184+$AD$206+$AD$265+$AD$289</f>
        <v>0.13128240737064834</v>
      </c>
      <c r="AG300">
        <f>(T300/1000)*(960*9.81*0.01+0.5*1.205*0.38*1.711274*(T300*T300)+960*4/3*3.14*AJ300)</f>
        <v>-14.496698937766817</v>
      </c>
      <c r="AH300">
        <f>AH299+AG300</f>
        <v>442.13342173759287</v>
      </c>
      <c r="AJ300">
        <f>T301-T300</f>
        <v>-0.30555555555555713</v>
      </c>
      <c r="AK300" s="53">
        <f t="shared" si="87"/>
        <v>13.666666666666668</v>
      </c>
      <c r="AL300" s="39">
        <f>0.5*1116.99*(T300*T300)</f>
        <v>104314.45500000002</v>
      </c>
      <c r="AM300" s="39">
        <f t="shared" si="86"/>
        <v>4612.324062500018</v>
      </c>
      <c r="AN300" s="39">
        <f>SUM($AM$289:$AM$298)+$AN$288</f>
        <v>-554042.98468749993</v>
      </c>
      <c r="AO300" s="39">
        <f t="shared" si="76"/>
        <v>0.15390082903676888</v>
      </c>
      <c r="AP300" s="39">
        <f>SUM($AM$299:$AM$303)+$AP$298</f>
        <v>460060.25625000003</v>
      </c>
      <c r="AQ300" s="39">
        <f t="shared" si="77"/>
        <v>0.12779451558921756</v>
      </c>
      <c r="AR300" s="39">
        <f t="shared" ref="AR300:AR363" si="89">AM300/1000</f>
        <v>4.6123240625000177</v>
      </c>
      <c r="AS300" s="39"/>
      <c r="AT300" s="51">
        <f>T300*$AS$8*0.38*0.01</f>
        <v>539.97791874000018</v>
      </c>
      <c r="AU300" s="51">
        <f t="shared" si="88"/>
        <v>0.53997791874000023</v>
      </c>
      <c r="AV300" s="51">
        <f t="shared" si="78"/>
        <v>1.4999398631175976E-4</v>
      </c>
      <c r="AW300" s="39">
        <f>AB300*0.7</f>
        <v>7.1610576111636279E-2</v>
      </c>
      <c r="AX300" s="40"/>
      <c r="AY300" s="40">
        <f t="shared" si="75"/>
        <v>0</v>
      </c>
      <c r="AZ300" s="40"/>
      <c r="BA300" s="40"/>
      <c r="BB300" s="40"/>
      <c r="BC300" s="39"/>
      <c r="BD300" s="39">
        <f>T300*2.23694</f>
        <v>30.571513333333339</v>
      </c>
      <c r="BE300" s="39">
        <f>AO300-$BC$8</f>
        <v>0.15277443003815042</v>
      </c>
      <c r="BF300" s="39">
        <f>AQ300-$BC$8</f>
        <v>0.12666811659059909</v>
      </c>
      <c r="BG300" s="52">
        <f t="shared" si="79"/>
        <v>0.11400130493153919</v>
      </c>
      <c r="BH300" s="52">
        <f t="shared" si="80"/>
        <v>0.11400130493153919</v>
      </c>
      <c r="BI300" s="52">
        <f t="shared" si="81"/>
        <v>410404.69775354111</v>
      </c>
      <c r="BJ300" s="52">
        <f t="shared" si="82"/>
        <v>410.40469775354109</v>
      </c>
      <c r="BK300">
        <f t="shared" si="83"/>
        <v>4.1510916562500162</v>
      </c>
    </row>
    <row r="301" spans="2:63" x14ac:dyDescent="0.25">
      <c r="B301" s="29" t="s">
        <v>47</v>
      </c>
      <c r="C301" s="29">
        <v>293</v>
      </c>
      <c r="D301" s="29">
        <v>293</v>
      </c>
      <c r="E301" s="28">
        <v>48.1</v>
      </c>
      <c r="F301" s="15">
        <f t="shared" si="84"/>
        <v>-0.26388888888888967</v>
      </c>
      <c r="G301" s="15">
        <f t="shared" si="85"/>
        <v>-0.95000000000000284</v>
      </c>
      <c r="R301">
        <f t="shared" si="73"/>
        <v>0</v>
      </c>
      <c r="S301">
        <f t="shared" si="74"/>
        <v>48.1</v>
      </c>
      <c r="T301">
        <f>$E301/3.6</f>
        <v>13.361111111111111</v>
      </c>
      <c r="U301">
        <f>(0.5*960*(T301*T301))</f>
        <v>85689.259259259255</v>
      </c>
      <c r="V301">
        <f>$U301-$U302</f>
        <v>2826.6666666666715</v>
      </c>
      <c r="X301">
        <f>W301/1000</f>
        <v>0</v>
      </c>
      <c r="Y301">
        <f>$X$43+$X$87+$X$158+$X$178+$X$188+$X$238+$X$279+$X$299</f>
        <v>395.4</v>
      </c>
      <c r="Z301">
        <f>(0.5*960*(F301*F301))</f>
        <v>33.42592592592613</v>
      </c>
      <c r="AA301">
        <f>W301*0.0000002777777777</f>
        <v>0</v>
      </c>
      <c r="AB301">
        <f>AA$43+AA$87+$AA$158+$AA$178+$AA$238+$AA$279+$AA$299</f>
        <v>0.10230082301662326</v>
      </c>
      <c r="AD301">
        <f>(AC301*0.0000002777777777)*-1</f>
        <v>0</v>
      </c>
      <c r="AE301">
        <f>(($W$18*0.0000002777777777)*-1)+$AD$65+$AD$145+$AD$164+$AD$184+$AD$206+$AD$265+$AD$289</f>
        <v>0.13128240737064834</v>
      </c>
      <c r="AG301">
        <f>(T301/1000)*(960*9.81*0.01+0.5*1.205*0.38*1.711274*(T301*T301)+960*4/3*3.14*AJ301)</f>
        <v>-9.7407360667776146</v>
      </c>
      <c r="AH301">
        <f>AH300+AG301</f>
        <v>432.39268567081524</v>
      </c>
      <c r="AJ301">
        <f>T302-T301</f>
        <v>-0.22222222222222321</v>
      </c>
      <c r="AK301" s="53">
        <f t="shared" si="87"/>
        <v>13.361111111111111</v>
      </c>
      <c r="AL301" s="39">
        <f>0.5*1116.99*(T301*T301)</f>
        <v>99702.130937499998</v>
      </c>
      <c r="AM301" s="39">
        <f t="shared" si="86"/>
        <v>3288.9150000000081</v>
      </c>
      <c r="AN301" s="39">
        <f>SUM($AM$289:$AM$298)+$AN$288</f>
        <v>-554042.98468749993</v>
      </c>
      <c r="AO301" s="39">
        <f t="shared" si="76"/>
        <v>0.15390082903676888</v>
      </c>
      <c r="AP301" s="39">
        <f>SUM($AM$299:$AM$303)+$AP$298</f>
        <v>460060.25625000003</v>
      </c>
      <c r="AQ301" s="39">
        <f t="shared" si="77"/>
        <v>0.12779451558921756</v>
      </c>
      <c r="AR301" s="39">
        <f t="shared" si="89"/>
        <v>3.2889150000000082</v>
      </c>
      <c r="AS301" s="39"/>
      <c r="AT301" s="51">
        <f>T301*$AS$8*0.38*0.01</f>
        <v>527.90524169500009</v>
      </c>
      <c r="AU301" s="51">
        <f t="shared" si="88"/>
        <v>0.52790524169500008</v>
      </c>
      <c r="AV301" s="51">
        <f t="shared" si="78"/>
        <v>1.4664046222755372E-4</v>
      </c>
      <c r="AW301" s="39">
        <f>AB301*0.7</f>
        <v>7.1610576111636279E-2</v>
      </c>
      <c r="AX301" s="40"/>
      <c r="AY301" s="40">
        <f t="shared" si="75"/>
        <v>0</v>
      </c>
      <c r="AZ301" s="40"/>
      <c r="BA301" s="40"/>
      <c r="BB301" s="40"/>
      <c r="BC301" s="39"/>
      <c r="BD301" s="39">
        <f>T301*2.23694</f>
        <v>29.888003888888889</v>
      </c>
      <c r="BE301" s="39">
        <f>AO301-$BC$8</f>
        <v>0.15277443003815042</v>
      </c>
      <c r="BF301" s="39">
        <f>AQ301-$BC$8</f>
        <v>0.12666811659059909</v>
      </c>
      <c r="BG301" s="52">
        <f t="shared" si="79"/>
        <v>0.11400130493153919</v>
      </c>
      <c r="BH301" s="52">
        <f t="shared" si="80"/>
        <v>0.11400130493153919</v>
      </c>
      <c r="BI301" s="52">
        <f t="shared" si="81"/>
        <v>410404.69775354111</v>
      </c>
      <c r="BJ301" s="52">
        <f t="shared" si="82"/>
        <v>410.40469775354109</v>
      </c>
      <c r="BK301">
        <f t="shared" si="83"/>
        <v>2.9600235000000077</v>
      </c>
    </row>
    <row r="302" spans="2:63" x14ac:dyDescent="0.25">
      <c r="B302" s="29" t="s">
        <v>47</v>
      </c>
      <c r="C302" s="29">
        <v>294</v>
      </c>
      <c r="D302" s="29">
        <v>294</v>
      </c>
      <c r="E302" s="28">
        <v>47.3</v>
      </c>
      <c r="F302" s="15">
        <f t="shared" si="84"/>
        <v>-0.18055555555555614</v>
      </c>
      <c r="G302" s="15">
        <f t="shared" si="85"/>
        <v>-0.65000000000000213</v>
      </c>
      <c r="R302">
        <f t="shared" si="73"/>
        <v>0</v>
      </c>
      <c r="S302">
        <f t="shared" si="74"/>
        <v>47.3</v>
      </c>
      <c r="T302">
        <f>$E302/3.6</f>
        <v>13.138888888888888</v>
      </c>
      <c r="U302">
        <f>(0.5*960*(T302*T302))</f>
        <v>82862.592592592584</v>
      </c>
      <c r="V302">
        <f>$U302-$U303</f>
        <v>1742.5925925926131</v>
      </c>
      <c r="X302">
        <f>W302/1000</f>
        <v>0</v>
      </c>
      <c r="Y302">
        <f>$X$43+$X$87+$X$158+$X$178+$X$188+$X$238+$X$279+$X$299</f>
        <v>395.4</v>
      </c>
      <c r="Z302">
        <f>(0.5*960*(F302*F302))</f>
        <v>15.648148148148248</v>
      </c>
      <c r="AA302">
        <f>W302*0.0000002777777777</f>
        <v>0</v>
      </c>
      <c r="AB302">
        <f>AA$43+AA$87+$AA$158+$AA$178+$AA$238+$AA$279+$AA$299</f>
        <v>0.10230082301662326</v>
      </c>
      <c r="AD302">
        <f>(AC302*0.0000002777777777)*-1</f>
        <v>0</v>
      </c>
      <c r="AE302">
        <f>(($W$18*0.0000002777777777)*-1)+$AD$65+$AD$145+$AD$164+$AD$184+$AD$206+$AD$265+$AD$289</f>
        <v>0.13128240737064834</v>
      </c>
      <c r="AG302">
        <f>(T302/1000)*(960*9.81*0.01+0.5*1.205*0.38*1.711274*(T302*T302)+960*4/3*3.14*AJ302)</f>
        <v>-5.208390755636727</v>
      </c>
      <c r="AH302">
        <f>AH301+AG302</f>
        <v>427.1842949151785</v>
      </c>
      <c r="AJ302">
        <f>T303-T302</f>
        <v>-0.13888888888888928</v>
      </c>
      <c r="AK302" s="53">
        <f t="shared" si="87"/>
        <v>13.138888888888888</v>
      </c>
      <c r="AL302" s="39">
        <f>0.5*1116.99*(T302*T302)</f>
        <v>96413.21593749999</v>
      </c>
      <c r="AM302" s="39">
        <f t="shared" si="86"/>
        <v>2027.5609375000204</v>
      </c>
      <c r="AN302" s="39">
        <f>SUM($AM$289:$AM$298)+$AN$288</f>
        <v>-554042.98468749993</v>
      </c>
      <c r="AO302" s="39">
        <f t="shared" si="76"/>
        <v>0.15390082903676888</v>
      </c>
      <c r="AP302" s="39">
        <f>SUM($AM$299:$AM$303)+$AP$298</f>
        <v>460060.25625000003</v>
      </c>
      <c r="AQ302" s="39">
        <f t="shared" si="77"/>
        <v>0.12779451558921756</v>
      </c>
      <c r="AR302" s="39">
        <f t="shared" si="89"/>
        <v>2.0275609375000205</v>
      </c>
      <c r="AS302" s="39"/>
      <c r="AT302" s="51">
        <f>T302*$AS$8*0.38*0.01</f>
        <v>519.12511293500006</v>
      </c>
      <c r="AU302" s="51">
        <f t="shared" si="88"/>
        <v>0.51912511293500008</v>
      </c>
      <c r="AV302" s="51">
        <f t="shared" si="78"/>
        <v>1.4420153562085843E-4</v>
      </c>
      <c r="AW302" s="39">
        <f>AB302*0.7</f>
        <v>7.1610576111636279E-2</v>
      </c>
      <c r="AX302" s="40"/>
      <c r="AY302" s="40">
        <f t="shared" si="75"/>
        <v>0</v>
      </c>
      <c r="AZ302" s="40"/>
      <c r="BA302" s="40"/>
      <c r="BB302" s="40"/>
      <c r="BC302" s="39"/>
      <c r="BD302" s="39">
        <f>T302*2.23694</f>
        <v>29.390906111111111</v>
      </c>
      <c r="BE302" s="39">
        <f>AO302-$BC$8</f>
        <v>0.15277443003815042</v>
      </c>
      <c r="BF302" s="39">
        <f>AQ302-$BC$8</f>
        <v>0.12666811659059909</v>
      </c>
      <c r="BG302" s="52">
        <f t="shared" si="79"/>
        <v>0.11400130493153919</v>
      </c>
      <c r="BH302" s="52">
        <f t="shared" si="80"/>
        <v>0.11400130493153919</v>
      </c>
      <c r="BI302" s="52">
        <f t="shared" si="81"/>
        <v>410404.69775354111</v>
      </c>
      <c r="BJ302" s="52">
        <f t="shared" si="82"/>
        <v>410.40469775354109</v>
      </c>
      <c r="BK302">
        <f t="shared" si="83"/>
        <v>1.8248048437500184</v>
      </c>
    </row>
    <row r="303" spans="2:63" x14ac:dyDescent="0.25">
      <c r="B303" s="29" t="s">
        <v>47</v>
      </c>
      <c r="C303" s="29">
        <v>295</v>
      </c>
      <c r="D303" s="29">
        <v>295</v>
      </c>
      <c r="E303" s="28">
        <v>46.8</v>
      </c>
      <c r="F303" s="15">
        <f t="shared" si="84"/>
        <v>-8.3333333333332538E-2</v>
      </c>
      <c r="G303" s="15">
        <f t="shared" si="85"/>
        <v>-0.29999999999999716</v>
      </c>
      <c r="R303">
        <f t="shared" si="73"/>
        <v>0</v>
      </c>
      <c r="S303">
        <f t="shared" si="74"/>
        <v>46.8</v>
      </c>
      <c r="T303">
        <f>$E303/3.6</f>
        <v>12.999999999999998</v>
      </c>
      <c r="U303">
        <f>(0.5*960*(T303*T303))</f>
        <v>81119.999999999971</v>
      </c>
      <c r="V303">
        <f>$U303-$U304</f>
        <v>346.29629629624833</v>
      </c>
      <c r="X303">
        <f>W303/1000</f>
        <v>0</v>
      </c>
      <c r="Y303">
        <f>$X$43+$X$87+$X$158+$X$178+$X$188+$X$238+$X$279+$X$299</f>
        <v>395.4</v>
      </c>
      <c r="Z303">
        <f>(0.5*960*(F303*F303))</f>
        <v>3.33333333333327</v>
      </c>
      <c r="AA303">
        <f>W303*0.0000002777777777</f>
        <v>0</v>
      </c>
      <c r="AB303">
        <f>AA$43+AA$87+$AA$158+$AA$178+$AA$238+$AA$279+$AA$299</f>
        <v>0.10230082301662326</v>
      </c>
      <c r="AD303">
        <f>(AC303*0.0000002777777777)*-1</f>
        <v>0</v>
      </c>
      <c r="AE303">
        <f>(($W$18*0.0000002777777777)*-1)+$AD$65+$AD$145+$AD$164+$AD$184+$AD$206+$AD$265+$AD$289</f>
        <v>0.13128240737064834</v>
      </c>
      <c r="AG303">
        <f>(T303/1000)*(960*9.81*0.01+0.5*1.205*0.38*1.711274*(T303*T303)+960*4/3*3.14*AJ303)</f>
        <v>0.63368643473546615</v>
      </c>
      <c r="AH303">
        <f>AH302+AG303</f>
        <v>427.81798134991396</v>
      </c>
      <c r="AJ303">
        <f>T304-T303</f>
        <v>-2.7777777777775015E-2</v>
      </c>
      <c r="AK303" s="53">
        <f t="shared" si="87"/>
        <v>12.999999999999998</v>
      </c>
      <c r="AL303" s="39">
        <f>0.5*1116.99*(T303*T303)</f>
        <v>94385.65499999997</v>
      </c>
      <c r="AM303" s="39">
        <f t="shared" si="86"/>
        <v>402.92656249995343</v>
      </c>
      <c r="AN303" s="39">
        <f>SUM($AM$289:$AM$298)+$AN$288</f>
        <v>-554042.98468749993</v>
      </c>
      <c r="AO303" s="39">
        <f t="shared" si="76"/>
        <v>0.15390082903676888</v>
      </c>
      <c r="AP303" s="39">
        <f>SUM($AM$299:$AM$303)+$AP$298</f>
        <v>460060.25625000003</v>
      </c>
      <c r="AQ303" s="39">
        <f t="shared" si="77"/>
        <v>0.12779451558921756</v>
      </c>
      <c r="AR303" s="39">
        <f t="shared" si="89"/>
        <v>0.40292656249995346</v>
      </c>
      <c r="AS303" s="39"/>
      <c r="AT303" s="51">
        <f>T303*$AS$8*0.38*0.01</f>
        <v>513.6375324600001</v>
      </c>
      <c r="AU303" s="51">
        <f t="shared" si="88"/>
        <v>0.5136375324600001</v>
      </c>
      <c r="AV303" s="51">
        <f t="shared" si="78"/>
        <v>1.426772064916739E-4</v>
      </c>
      <c r="AW303" s="39">
        <f>AB303*0.7</f>
        <v>7.1610576111636279E-2</v>
      </c>
      <c r="AX303" s="40"/>
      <c r="AY303" s="40">
        <f t="shared" si="75"/>
        <v>0</v>
      </c>
      <c r="AZ303" s="40"/>
      <c r="BA303" s="40"/>
      <c r="BB303" s="40"/>
      <c r="BC303" s="39"/>
      <c r="BD303" s="39">
        <f>T303*2.23694</f>
        <v>29.080219999999997</v>
      </c>
      <c r="BE303" s="39">
        <f>AO303-$BC$8</f>
        <v>0.15277443003815042</v>
      </c>
      <c r="BF303" s="39">
        <f>AQ303-$BC$8</f>
        <v>0.12666811659059909</v>
      </c>
      <c r="BG303" s="52">
        <f t="shared" si="79"/>
        <v>0.11400130493153919</v>
      </c>
      <c r="BH303" s="52">
        <f t="shared" si="80"/>
        <v>0.11400130493153919</v>
      </c>
      <c r="BI303" s="52">
        <f t="shared" si="81"/>
        <v>410404.69775354111</v>
      </c>
      <c r="BJ303" s="52">
        <f t="shared" si="82"/>
        <v>410.40469775354109</v>
      </c>
      <c r="BK303">
        <f t="shared" si="83"/>
        <v>0.36263390624995812</v>
      </c>
    </row>
    <row r="304" spans="2:63" x14ac:dyDescent="0.25">
      <c r="B304" s="29" t="s">
        <v>47</v>
      </c>
      <c r="C304" s="29">
        <v>296</v>
      </c>
      <c r="D304" s="29">
        <v>296</v>
      </c>
      <c r="E304" s="28">
        <v>46.7</v>
      </c>
      <c r="F304" s="15">
        <f t="shared" si="84"/>
        <v>0</v>
      </c>
      <c r="G304" s="15">
        <f t="shared" si="85"/>
        <v>0</v>
      </c>
      <c r="R304">
        <f t="shared" si="73"/>
        <v>0</v>
      </c>
      <c r="S304">
        <f t="shared" si="74"/>
        <v>46.7</v>
      </c>
      <c r="T304">
        <f>$E304/3.6</f>
        <v>12.972222222222223</v>
      </c>
      <c r="U304">
        <f>(0.5*960*(T304*T304))</f>
        <v>80773.703703703723</v>
      </c>
      <c r="V304">
        <f>$U304-$U305</f>
        <v>-346.29629629624833</v>
      </c>
      <c r="X304">
        <f>W304/1000</f>
        <v>0</v>
      </c>
      <c r="Y304">
        <f>$X$43+$X$87+$X$158+$X$178+$X$188+$X$238+$X$279+$X$299</f>
        <v>395.4</v>
      </c>
      <c r="Z304">
        <f>(0.5*960*(F304*F304))</f>
        <v>0</v>
      </c>
      <c r="AA304">
        <f>W304*0.0000002777777777</f>
        <v>0</v>
      </c>
      <c r="AB304">
        <f>AA$43+AA$87+$AA$158+$AA$178+$AA$238+$AA$279+$AA$299</f>
        <v>0.10230082301662326</v>
      </c>
      <c r="AC304">
        <f>SUM(V304:V306)</f>
        <v>-2088.8888888888614</v>
      </c>
      <c r="AD304">
        <f>(AC304*0.0000002777777777)*-1</f>
        <v>5.8024691341777021E-4</v>
      </c>
      <c r="AE304">
        <f>(($W$18*0.0000002777777777)*-1)+$AD$65+$AD$145+$AD$164+$AD$184+$AD$206+$AD$265+$AD$289+$AD$304</f>
        <v>0.1318626542840661</v>
      </c>
      <c r="AG304">
        <f>(T304/1000)*(960*9.81*0.01+0.5*1.205*0.38*1.711274*(T304*T304)+960*4/3*3.14*AJ304)</f>
        <v>3.5252187412541161</v>
      </c>
      <c r="AH304">
        <f>AH303+AG304</f>
        <v>431.34320009116806</v>
      </c>
      <c r="AJ304">
        <f>T305-T304</f>
        <v>2.7777777777775015E-2</v>
      </c>
      <c r="AK304" s="53">
        <f t="shared" si="87"/>
        <v>12.972222222222223</v>
      </c>
      <c r="AL304" s="39">
        <f>0.5*1116.99*(T304*T304)</f>
        <v>93982.728437500016</v>
      </c>
      <c r="AM304" s="39">
        <f t="shared" si="86"/>
        <v>-402.92656249995343</v>
      </c>
      <c r="AN304" s="39">
        <f>SUM($AM$304:$AM$306)+$AN$303</f>
        <v>-556473.47218749986</v>
      </c>
      <c r="AO304" s="39">
        <f t="shared" si="76"/>
        <v>0.15457596445324648</v>
      </c>
      <c r="AP304" s="39">
        <f>SUM($AM$299:$AM$303)+$AP$298</f>
        <v>460060.25625000003</v>
      </c>
      <c r="AQ304" s="39">
        <f t="shared" si="77"/>
        <v>0.12779451558921756</v>
      </c>
      <c r="AR304" s="39">
        <f t="shared" si="89"/>
        <v>-0.40292656249995346</v>
      </c>
      <c r="AS304" s="39"/>
      <c r="AT304" s="51">
        <f>T304*$AS$8*0.38*0.01</f>
        <v>512.54001636500004</v>
      </c>
      <c r="AU304" s="51">
        <f t="shared" si="88"/>
        <v>0.51254001636500002</v>
      </c>
      <c r="AV304" s="51">
        <f t="shared" si="78"/>
        <v>1.4237234066583697E-4</v>
      </c>
      <c r="AW304" s="39">
        <f>AB304*0.7</f>
        <v>7.1610576111636279E-2</v>
      </c>
      <c r="AX304" s="40"/>
      <c r="AY304" s="40">
        <f t="shared" si="75"/>
        <v>0</v>
      </c>
      <c r="AZ304" s="40"/>
      <c r="BA304" s="40"/>
      <c r="BB304" s="40"/>
      <c r="BC304" s="39"/>
      <c r="BD304" s="39">
        <f>T304*2.23694</f>
        <v>29.018082777777781</v>
      </c>
      <c r="BE304" s="39">
        <f>AO304-$BC$8</f>
        <v>0.15344956545462801</v>
      </c>
      <c r="BF304" s="39">
        <f>AQ304-$BC$8</f>
        <v>0.12666811659059909</v>
      </c>
      <c r="BG304" s="52">
        <f t="shared" si="79"/>
        <v>0.11400130493153919</v>
      </c>
      <c r="BH304" s="52">
        <f t="shared" si="80"/>
        <v>0.11400130493153919</v>
      </c>
      <c r="BI304" s="52">
        <f t="shared" si="81"/>
        <v>410404.69775354111</v>
      </c>
      <c r="BJ304" s="52">
        <f t="shared" si="82"/>
        <v>410.40469775354109</v>
      </c>
      <c r="BK304">
        <f t="shared" si="83"/>
        <v>-0.36263390624995812</v>
      </c>
    </row>
    <row r="305" spans="2:63" x14ac:dyDescent="0.25">
      <c r="B305" s="29" t="s">
        <v>47</v>
      </c>
      <c r="C305" s="29">
        <v>297</v>
      </c>
      <c r="D305" s="29">
        <v>297</v>
      </c>
      <c r="E305" s="28">
        <v>46.8</v>
      </c>
      <c r="F305" s="15">
        <f t="shared" si="84"/>
        <v>5.5555555555555358E-2</v>
      </c>
      <c r="G305" s="15">
        <f t="shared" si="85"/>
        <v>0.19999999999999929</v>
      </c>
      <c r="R305">
        <f t="shared" si="73"/>
        <v>0</v>
      </c>
      <c r="S305">
        <f t="shared" si="74"/>
        <v>46.8</v>
      </c>
      <c r="T305">
        <f>$E305/3.6</f>
        <v>12.999999999999998</v>
      </c>
      <c r="U305">
        <f>(0.5*960*(T305*T305))</f>
        <v>81119.999999999971</v>
      </c>
      <c r="V305">
        <f>$U305-$U306</f>
        <v>-1043.3333333333576</v>
      </c>
      <c r="X305">
        <f>W305/1000</f>
        <v>0</v>
      </c>
      <c r="Y305">
        <f>$X$43+$X$87+$X$158+$X$178+$X$188+$X$238+$X$279+$X$299</f>
        <v>395.4</v>
      </c>
      <c r="Z305">
        <f>(0.5*960*(F305*F305))</f>
        <v>1.481481481481471</v>
      </c>
      <c r="AA305">
        <f>W305*0.0000002777777777</f>
        <v>0</v>
      </c>
      <c r="AB305">
        <f>AA$43+AA$87+$AA$158+$AA$178+$AA$238+$AA$279+$AA$299</f>
        <v>0.10230082301662326</v>
      </c>
      <c r="AD305">
        <f>(AC305*0.0000002777777777)*-1</f>
        <v>0</v>
      </c>
      <c r="AE305">
        <f>(($W$18*0.0000002777777777)*-1)+$AD$65+$AD$145+$AD$164+$AD$184+$AD$206+$AD$265+$AD$289+$AD$304</f>
        <v>0.1318626542840661</v>
      </c>
      <c r="AG305">
        <f>(T305/1000)*(960*9.81*0.01+0.5*1.205*0.38*1.711274*(T305*T305)+960*4/3*3.14*AJ305)</f>
        <v>6.4391975458465565</v>
      </c>
      <c r="AH305">
        <f>AH304+AG305</f>
        <v>437.78239763701464</v>
      </c>
      <c r="AJ305">
        <f>T306-T305</f>
        <v>8.3333333333335702E-2</v>
      </c>
      <c r="AK305" s="53">
        <f t="shared" si="87"/>
        <v>12.999999999999998</v>
      </c>
      <c r="AL305" s="39">
        <f>0.5*1116.99*(T305*T305)</f>
        <v>94385.65499999997</v>
      </c>
      <c r="AM305" s="39">
        <f t="shared" si="86"/>
        <v>-1213.9509375000343</v>
      </c>
      <c r="AN305" s="39">
        <f>SUM($AM$304:$AM$306)+$AN$303</f>
        <v>-556473.47218749986</v>
      </c>
      <c r="AO305" s="39">
        <f t="shared" si="76"/>
        <v>0.15457596445324648</v>
      </c>
      <c r="AP305" s="39">
        <f>SUM($AM$299:$AM$303)+$AP$298</f>
        <v>460060.25625000003</v>
      </c>
      <c r="AQ305" s="39">
        <f t="shared" si="77"/>
        <v>0.12779451558921756</v>
      </c>
      <c r="AR305" s="39">
        <f t="shared" si="89"/>
        <v>-1.2139509375000344</v>
      </c>
      <c r="AS305" s="39"/>
      <c r="AT305" s="51">
        <f>T305*$AS$8*0.38*0.01</f>
        <v>513.6375324600001</v>
      </c>
      <c r="AU305" s="51">
        <f t="shared" si="88"/>
        <v>0.5136375324600001</v>
      </c>
      <c r="AV305" s="51">
        <f t="shared" si="78"/>
        <v>1.426772064916739E-4</v>
      </c>
      <c r="AW305" s="39">
        <f>AB305*0.7</f>
        <v>7.1610576111636279E-2</v>
      </c>
      <c r="AX305" s="40"/>
      <c r="AY305" s="40">
        <f t="shared" si="75"/>
        <v>0</v>
      </c>
      <c r="AZ305" s="40"/>
      <c r="BA305" s="40"/>
      <c r="BB305" s="40"/>
      <c r="BC305" s="39"/>
      <c r="BD305" s="39">
        <f>T305*2.23694</f>
        <v>29.080219999999997</v>
      </c>
      <c r="BE305" s="39">
        <f>AO305-$BC$8</f>
        <v>0.15344956545462801</v>
      </c>
      <c r="BF305" s="39">
        <f>AQ305-$BC$8</f>
        <v>0.12666811659059909</v>
      </c>
      <c r="BG305" s="52">
        <f t="shared" si="79"/>
        <v>0.11400130493153919</v>
      </c>
      <c r="BH305" s="52">
        <f t="shared" si="80"/>
        <v>0.11400130493153919</v>
      </c>
      <c r="BI305" s="52">
        <f t="shared" si="81"/>
        <v>410404.69775354111</v>
      </c>
      <c r="BJ305" s="52">
        <f t="shared" si="82"/>
        <v>410.40469775354109</v>
      </c>
      <c r="BK305">
        <f t="shared" si="83"/>
        <v>-1.0925558437500311</v>
      </c>
    </row>
    <row r="306" spans="2:63" x14ac:dyDescent="0.25">
      <c r="B306" s="29" t="s">
        <v>47</v>
      </c>
      <c r="C306" s="29">
        <v>298</v>
      </c>
      <c r="D306" s="29">
        <v>298</v>
      </c>
      <c r="E306" s="28">
        <v>47.1</v>
      </c>
      <c r="F306" s="15">
        <f t="shared" si="84"/>
        <v>6.9444444444444448E-2</v>
      </c>
      <c r="G306" s="15">
        <f t="shared" si="85"/>
        <v>0.25</v>
      </c>
      <c r="R306">
        <f t="shared" si="73"/>
        <v>0</v>
      </c>
      <c r="S306">
        <f t="shared" si="74"/>
        <v>47.1</v>
      </c>
      <c r="T306">
        <f>$E306/3.6</f>
        <v>13.083333333333334</v>
      </c>
      <c r="U306">
        <f>(0.5*960*(T306*T306))</f>
        <v>82163.333333333328</v>
      </c>
      <c r="V306">
        <f>$U306-$U307</f>
        <v>-699.25925925925549</v>
      </c>
      <c r="X306">
        <f>W306/1000</f>
        <v>0</v>
      </c>
      <c r="Y306">
        <f>$X$43+$X$87+$X$158+$X$178+$X$188+$X$238+$X$279+$X$299+$X$307</f>
        <v>470.68888888888887</v>
      </c>
      <c r="Z306">
        <f>(0.5*960*(F306*F306))</f>
        <v>2.3148148148148149</v>
      </c>
      <c r="AA306">
        <f>W306*0.0000002777777777</f>
        <v>0</v>
      </c>
      <c r="AB306">
        <f>AA$43+AA$87+$AA$158+$AA$178+$AA$238+$AA$279+$AA$299+$AA$307</f>
        <v>0.12321440325768104</v>
      </c>
      <c r="AD306">
        <f>(AC306*0.0000002777777777)*-1</f>
        <v>0</v>
      </c>
      <c r="AE306">
        <f>(($W$18*0.0000002777777777)*-1)+$AD$65+$AD$145+$AD$164+$AD$184+$AD$206+$AD$265+$AD$289+$AD$304</f>
        <v>0.1318626542840661</v>
      </c>
      <c r="AG306">
        <f>(T306/1000)*(960*9.81*0.01+0.5*1.205*0.38*1.711274*(T306*T306)+960*4/3*3.14*AJ306)</f>
        <v>5.0309349023780765</v>
      </c>
      <c r="AH306">
        <f>AH305+AG306</f>
        <v>442.81333253939272</v>
      </c>
      <c r="AJ306">
        <f>T307-T306</f>
        <v>5.5555555555553582E-2</v>
      </c>
      <c r="AK306" s="53">
        <f t="shared" si="87"/>
        <v>13.083333333333334</v>
      </c>
      <c r="AL306" s="39">
        <f>0.5*1116.99*(T306*T306)</f>
        <v>95599.605937500004</v>
      </c>
      <c r="AM306" s="39">
        <f t="shared" si="86"/>
        <v>-813.60999999998603</v>
      </c>
      <c r="AN306" s="39">
        <f>SUM($AM$304:$AM$306)+$AN$303</f>
        <v>-556473.47218749986</v>
      </c>
      <c r="AO306" s="39">
        <f t="shared" si="76"/>
        <v>0.15457596445324648</v>
      </c>
      <c r="AP306" s="39">
        <f>SUM($AM$299:$AM$303)+$AP$298</f>
        <v>460060.25625000003</v>
      </c>
      <c r="AQ306" s="39">
        <f t="shared" si="77"/>
        <v>0.12779451558921756</v>
      </c>
      <c r="AR306" s="39">
        <f t="shared" si="89"/>
        <v>-0.81360999999998607</v>
      </c>
      <c r="AS306" s="39"/>
      <c r="AT306" s="51">
        <f>T306*$AS$8*0.38*0.01</f>
        <v>516.93008074500005</v>
      </c>
      <c r="AU306" s="51">
        <f t="shared" si="88"/>
        <v>0.51693008074500002</v>
      </c>
      <c r="AV306" s="51">
        <f t="shared" si="78"/>
        <v>1.4359180396918462E-4</v>
      </c>
      <c r="AW306" s="39">
        <f>AB306*0.7</f>
        <v>8.6250082280376728E-2</v>
      </c>
      <c r="AX306" s="40"/>
      <c r="AY306" s="40">
        <f t="shared" si="75"/>
        <v>0</v>
      </c>
      <c r="AZ306" s="40"/>
      <c r="BA306" s="40"/>
      <c r="BB306" s="40"/>
      <c r="BC306" s="39"/>
      <c r="BD306" s="39">
        <f>T306*2.23694</f>
        <v>29.266631666666669</v>
      </c>
      <c r="BE306" s="39">
        <f>AO306-$BC$8</f>
        <v>0.15344956545462801</v>
      </c>
      <c r="BF306" s="39">
        <f>AQ306-$BC$8</f>
        <v>0.12666811659059909</v>
      </c>
      <c r="BG306" s="52">
        <f t="shared" si="79"/>
        <v>0.11400130493153919</v>
      </c>
      <c r="BH306" s="52">
        <f t="shared" si="80"/>
        <v>0.11400130493153919</v>
      </c>
      <c r="BI306" s="52">
        <f t="shared" si="81"/>
        <v>410404.69775354111</v>
      </c>
      <c r="BJ306" s="52">
        <f t="shared" si="82"/>
        <v>410.40469775354109</v>
      </c>
      <c r="BK306">
        <f t="shared" si="83"/>
        <v>-0.73224899999998738</v>
      </c>
    </row>
    <row r="307" spans="2:63" x14ac:dyDescent="0.25">
      <c r="B307" s="29" t="s">
        <v>47</v>
      </c>
      <c r="C307" s="29">
        <v>299</v>
      </c>
      <c r="D307" s="29">
        <v>299</v>
      </c>
      <c r="E307" s="28">
        <v>47.3</v>
      </c>
      <c r="F307" s="15">
        <f t="shared" si="84"/>
        <v>2.7777777777777186E-2</v>
      </c>
      <c r="G307" s="15">
        <f t="shared" si="85"/>
        <v>9.9999999999997868E-2</v>
      </c>
      <c r="R307">
        <f t="shared" si="73"/>
        <v>0</v>
      </c>
      <c r="S307">
        <f t="shared" si="74"/>
        <v>47.3</v>
      </c>
      <c r="T307">
        <f>$E307/3.6</f>
        <v>13.138888888888888</v>
      </c>
      <c r="U307">
        <f>(0.5*960*(T307*T307))</f>
        <v>82862.592592592584</v>
      </c>
      <c r="V307">
        <f>$U307-$U308</f>
        <v>0</v>
      </c>
      <c r="W307">
        <f>SUM(V307:V344)</f>
        <v>75288.888888888891</v>
      </c>
      <c r="X307">
        <f>W307/1000</f>
        <v>75.288888888888891</v>
      </c>
      <c r="Y307">
        <f>$X$43+$X$87+$X$158+$X$178+$X$188+$X$238+$X$279+$X$299+$X$307</f>
        <v>470.68888888888887</v>
      </c>
      <c r="Z307">
        <f>(0.5*960*(F307*F307))</f>
        <v>0.37037037037035458</v>
      </c>
      <c r="AA307">
        <f>W307*0.0000002777777777</f>
        <v>2.0913580241057779E-2</v>
      </c>
      <c r="AB307">
        <f>AA$43+AA$87+$AA$158+$AA$178+$AA$238+$AA$279+$AA$299+$AA$307</f>
        <v>0.12321440325768104</v>
      </c>
      <c r="AD307">
        <f>(AC307*0.0000002777777777)*-1</f>
        <v>0</v>
      </c>
      <c r="AE307">
        <f>(($W$18*0.0000002777777777)*-1)+$AD$65+$AD$145+$AD$164+$AD$184+$AD$206+$AD$265+$AD$289+$AD$304</f>
        <v>0.1318626542840661</v>
      </c>
      <c r="AG307">
        <f>(T307/1000)*(960*9.81*0.01+0.5*1.205*0.38*1.711274*(T307*T307)+960*4/3*3.14*AJ307)</f>
        <v>2.1260289974497133</v>
      </c>
      <c r="AH307">
        <f>AH306+AG307</f>
        <v>444.93936153684245</v>
      </c>
      <c r="AJ307">
        <f>T308-T307</f>
        <v>0</v>
      </c>
      <c r="AK307" s="53">
        <f t="shared" si="87"/>
        <v>13.138888888888888</v>
      </c>
      <c r="AL307" s="39">
        <f>0.5*1116.99*(T307*T307)</f>
        <v>96413.21593749999</v>
      </c>
      <c r="AM307" s="39">
        <f t="shared" si="86"/>
        <v>0</v>
      </c>
      <c r="AN307" s="39">
        <f>SUM($AM$304:$AM$306)+$AN$303</f>
        <v>-556473.47218749986</v>
      </c>
      <c r="AO307" s="39">
        <f t="shared" si="76"/>
        <v>0.15457596445324648</v>
      </c>
      <c r="AP307" s="39">
        <f>SUM($AM$299:$AM$303)+$AP$298</f>
        <v>460060.25625000003</v>
      </c>
      <c r="AQ307" s="39">
        <f t="shared" si="77"/>
        <v>0.12779451558921756</v>
      </c>
      <c r="AR307" s="39">
        <f t="shared" si="89"/>
        <v>0</v>
      </c>
      <c r="AS307" s="39"/>
      <c r="AT307" s="51">
        <f>T307*$AS$8*0.38*0.01</f>
        <v>519.12511293500006</v>
      </c>
      <c r="AU307" s="51">
        <f t="shared" si="88"/>
        <v>0.51912511293500008</v>
      </c>
      <c r="AV307" s="51">
        <f t="shared" si="78"/>
        <v>1.4420153562085843E-4</v>
      </c>
      <c r="AW307" s="39">
        <f>AB307*0.7</f>
        <v>8.6250082280376728E-2</v>
      </c>
      <c r="AX307" s="40"/>
      <c r="AY307" s="40">
        <f t="shared" si="75"/>
        <v>0</v>
      </c>
      <c r="AZ307" s="40"/>
      <c r="BA307" s="40"/>
      <c r="BB307" s="40"/>
      <c r="BC307" s="39"/>
      <c r="BD307" s="39">
        <f>T307*2.23694</f>
        <v>29.390906111111111</v>
      </c>
      <c r="BE307" s="39">
        <f>AO307-$BC$8</f>
        <v>0.15344956545462801</v>
      </c>
      <c r="BF307" s="39">
        <f>AQ307-$BC$8</f>
        <v>0.12666811659059909</v>
      </c>
      <c r="BG307" s="52">
        <f t="shared" si="79"/>
        <v>0.11400130493153919</v>
      </c>
      <c r="BH307" s="52">
        <f t="shared" si="80"/>
        <v>0.11400130493153919</v>
      </c>
      <c r="BI307" s="52">
        <f t="shared" si="81"/>
        <v>410404.69775354111</v>
      </c>
      <c r="BJ307" s="52">
        <f t="shared" si="82"/>
        <v>410.40469775354109</v>
      </c>
      <c r="BK307">
        <f t="shared" si="83"/>
        <v>0</v>
      </c>
    </row>
    <row r="308" spans="2:63" x14ac:dyDescent="0.25">
      <c r="B308" s="29" t="s">
        <v>47</v>
      </c>
      <c r="C308" s="29">
        <v>300</v>
      </c>
      <c r="D308" s="29">
        <v>300</v>
      </c>
      <c r="E308" s="28">
        <v>47.3</v>
      </c>
      <c r="F308" s="15">
        <f t="shared" si="84"/>
        <v>-2.7777777777777186E-2</v>
      </c>
      <c r="G308" s="15">
        <f t="shared" si="85"/>
        <v>-9.9999999999997868E-2</v>
      </c>
      <c r="R308">
        <f t="shared" si="73"/>
        <v>0</v>
      </c>
      <c r="S308">
        <f t="shared" si="74"/>
        <v>47.3</v>
      </c>
      <c r="T308">
        <f>$E308/3.6</f>
        <v>13.138888888888888</v>
      </c>
      <c r="U308">
        <f>(0.5*960*(T308*T308))</f>
        <v>82862.592592592584</v>
      </c>
      <c r="V308">
        <f>$U308-$U309</f>
        <v>699.25925925925549</v>
      </c>
      <c r="X308">
        <f>W308/1000</f>
        <v>0</v>
      </c>
      <c r="Y308">
        <f>$X$43+$X$87+$X$158+$X$178+$X$188+$X$238+$X$279+$X$299+$X$307</f>
        <v>470.68888888888887</v>
      </c>
      <c r="Z308">
        <f>(0.5*960*(F308*F308))</f>
        <v>0.37037037037035458</v>
      </c>
      <c r="AA308">
        <f>W308*0.0000002777777777</f>
        <v>0</v>
      </c>
      <c r="AB308">
        <f>AA$43+AA$87+$AA$158+$AA$178+$AA$238+$AA$279+$AA$299+$AA$307</f>
        <v>0.12321440325768104</v>
      </c>
      <c r="AD308">
        <f>(AC308*0.0000002777777777)*-1</f>
        <v>0</v>
      </c>
      <c r="AE308">
        <f>(($W$18*0.0000002777777777)*-1)+$AD$65+$AD$145+$AD$164+$AD$184+$AD$206+$AD$265+$AD$289+$AD$304</f>
        <v>0.1318626542840661</v>
      </c>
      <c r="AG308">
        <f>(T308/1000)*(960*9.81*0.01+0.5*1.205*0.38*1.711274*(T308*T308)+960*4/3*3.14*AJ308)</f>
        <v>-0.80773890378475022</v>
      </c>
      <c r="AH308">
        <f>AH307+AG308</f>
        <v>444.1316226330577</v>
      </c>
      <c r="AJ308">
        <f>T309-T308</f>
        <v>-5.5555555555553582E-2</v>
      </c>
      <c r="AK308" s="53">
        <f t="shared" si="87"/>
        <v>13.138888888888888</v>
      </c>
      <c r="AL308" s="39">
        <f>0.5*1116.99*(T308*T308)</f>
        <v>96413.21593749999</v>
      </c>
      <c r="AM308" s="39">
        <f t="shared" si="86"/>
        <v>813.60999999998603</v>
      </c>
      <c r="AN308" s="39">
        <f>SUM($AM$304:$AM$306)+$AN$303</f>
        <v>-556473.47218749986</v>
      </c>
      <c r="AO308" s="39">
        <f t="shared" si="76"/>
        <v>0.15457596445324648</v>
      </c>
      <c r="AP308" s="39">
        <f>SUM($AM$308:$AM$344)+$AP$307</f>
        <v>547661.23125000007</v>
      </c>
      <c r="AQ308" s="39">
        <f t="shared" si="77"/>
        <v>0.15212811974907081</v>
      </c>
      <c r="AR308" s="39">
        <f t="shared" si="89"/>
        <v>0.81360999999998607</v>
      </c>
      <c r="AS308" s="39"/>
      <c r="AT308" s="51">
        <f>T308*$AS$8*0.38*0.01</f>
        <v>519.12511293500006</v>
      </c>
      <c r="AU308" s="51">
        <f t="shared" si="88"/>
        <v>0.51912511293500008</v>
      </c>
      <c r="AV308" s="51">
        <f t="shared" si="78"/>
        <v>1.4420153562085843E-4</v>
      </c>
      <c r="AW308" s="39">
        <f>AB308*0.7</f>
        <v>8.6250082280376728E-2</v>
      </c>
      <c r="AX308" s="40"/>
      <c r="AY308" s="40">
        <f t="shared" si="75"/>
        <v>0</v>
      </c>
      <c r="AZ308" s="40"/>
      <c r="BA308" s="40"/>
      <c r="BB308" s="40"/>
      <c r="BC308" s="39"/>
      <c r="BD308" s="39">
        <f>T308*2.23694</f>
        <v>29.390906111111111</v>
      </c>
      <c r="BE308" s="39">
        <f>AO308-$BC$8</f>
        <v>0.15344956545462801</v>
      </c>
      <c r="BF308" s="39">
        <f>AQ308-$BC$8</f>
        <v>0.15100172075045235</v>
      </c>
      <c r="BG308" s="52">
        <f t="shared" si="79"/>
        <v>0.1359015486754071</v>
      </c>
      <c r="BH308" s="52">
        <f t="shared" si="80"/>
        <v>0.1359015486754071</v>
      </c>
      <c r="BI308" s="52">
        <f t="shared" si="81"/>
        <v>489245.57523146557</v>
      </c>
      <c r="BJ308" s="52">
        <f t="shared" si="82"/>
        <v>489.24557523146558</v>
      </c>
      <c r="BK308">
        <f t="shared" si="83"/>
        <v>0.73224899999998738</v>
      </c>
    </row>
    <row r="309" spans="2:63" x14ac:dyDescent="0.25">
      <c r="B309" s="29" t="s">
        <v>47</v>
      </c>
      <c r="C309" s="29">
        <v>301</v>
      </c>
      <c r="D309" s="29">
        <v>301</v>
      </c>
      <c r="E309" s="28">
        <v>47.1</v>
      </c>
      <c r="F309" s="15">
        <f t="shared" si="84"/>
        <v>-9.7222222222221627E-2</v>
      </c>
      <c r="G309" s="15">
        <f t="shared" si="85"/>
        <v>-0.34999999999999787</v>
      </c>
      <c r="R309">
        <f t="shared" si="73"/>
        <v>0</v>
      </c>
      <c r="S309">
        <f t="shared" si="74"/>
        <v>47.1</v>
      </c>
      <c r="T309">
        <f>$E309/3.6</f>
        <v>13.083333333333334</v>
      </c>
      <c r="U309">
        <f>(0.5*960*(T309*T309))</f>
        <v>82163.333333333328</v>
      </c>
      <c r="V309">
        <f>$U309-$U310</f>
        <v>1735.1851851851679</v>
      </c>
      <c r="X309">
        <f>W309/1000</f>
        <v>0</v>
      </c>
      <c r="Y309">
        <f>$X$43+$X$87+$X$158+$X$178+$X$188+$X$238+$X$279+$X$299+$X$307</f>
        <v>470.68888888888887</v>
      </c>
      <c r="Z309">
        <f>(0.5*960*(F309*F309))</f>
        <v>4.5370370370369812</v>
      </c>
      <c r="AA309">
        <f>W309*0.0000002777777777</f>
        <v>0</v>
      </c>
      <c r="AB309">
        <f>AA$43+AA$87+$AA$158+$AA$178+$AA$238+$AA$279+$AA$299+$AA$307</f>
        <v>0.12321440325768104</v>
      </c>
      <c r="AD309">
        <f>(AC309*0.0000002777777777)*-1</f>
        <v>0</v>
      </c>
      <c r="AE309">
        <f>(($W$18*0.0000002777777777)*-1)+$AD$65+$AD$145+$AD$164+$AD$184+$AD$206+$AD$265+$AD$289+$AD$304</f>
        <v>0.1318626542840661</v>
      </c>
      <c r="AG309">
        <f>(T309/1000)*(960*9.81*0.01+0.5*1.205*0.38*1.711274*(T309*T309)+960*4/3*3.14*AJ309)</f>
        <v>-5.193835467992213</v>
      </c>
      <c r="AH309">
        <f>AH308+AG309</f>
        <v>438.93778716506552</v>
      </c>
      <c r="AJ309">
        <f>T310-T309</f>
        <v>-0.13888888888888928</v>
      </c>
      <c r="AK309" s="53">
        <f t="shared" si="87"/>
        <v>13.083333333333334</v>
      </c>
      <c r="AL309" s="39">
        <f>0.5*1116.99*(T309*T309)</f>
        <v>95599.605937500004</v>
      </c>
      <c r="AM309" s="39">
        <f t="shared" si="86"/>
        <v>2018.9421874999971</v>
      </c>
      <c r="AN309" s="39">
        <f>SUM($AM$304:$AM$306)+$AN$303</f>
        <v>-556473.47218749986</v>
      </c>
      <c r="AO309" s="39">
        <f t="shared" si="76"/>
        <v>0.15457596445324648</v>
      </c>
      <c r="AP309" s="39">
        <f>SUM($AM$308:$AM$344)+$AP$307</f>
        <v>547661.23125000007</v>
      </c>
      <c r="AQ309" s="39">
        <f t="shared" si="77"/>
        <v>0.15212811974907081</v>
      </c>
      <c r="AR309" s="39">
        <f t="shared" si="89"/>
        <v>2.0189421874999969</v>
      </c>
      <c r="AS309" s="39"/>
      <c r="AT309" s="51">
        <f>T309*$AS$8*0.38*0.01</f>
        <v>516.93008074500005</v>
      </c>
      <c r="AU309" s="51">
        <f t="shared" si="88"/>
        <v>0.51693008074500002</v>
      </c>
      <c r="AV309" s="51">
        <f t="shared" si="78"/>
        <v>1.4359180396918462E-4</v>
      </c>
      <c r="AW309" s="39">
        <f>AB309*0.7</f>
        <v>8.6250082280376728E-2</v>
      </c>
      <c r="AX309" s="40"/>
      <c r="AY309" s="40">
        <f t="shared" si="75"/>
        <v>0</v>
      </c>
      <c r="AZ309" s="40"/>
      <c r="BA309" s="40"/>
      <c r="BB309" s="40"/>
      <c r="BC309" s="39"/>
      <c r="BD309" s="39">
        <f>T309*2.23694</f>
        <v>29.266631666666669</v>
      </c>
      <c r="BE309" s="39">
        <f>AO309-$BC$8</f>
        <v>0.15344956545462801</v>
      </c>
      <c r="BF309" s="39">
        <f>AQ309-$BC$8</f>
        <v>0.15100172075045235</v>
      </c>
      <c r="BG309" s="52">
        <f t="shared" si="79"/>
        <v>0.1359015486754071</v>
      </c>
      <c r="BH309" s="52">
        <f t="shared" si="80"/>
        <v>0.1359015486754071</v>
      </c>
      <c r="BI309" s="52">
        <f t="shared" si="81"/>
        <v>489245.57523146557</v>
      </c>
      <c r="BJ309" s="52">
        <f t="shared" si="82"/>
        <v>489.24557523146558</v>
      </c>
      <c r="BK309">
        <f t="shared" si="83"/>
        <v>1.8170479687499974</v>
      </c>
    </row>
    <row r="310" spans="2:63" x14ac:dyDescent="0.25">
      <c r="B310" s="29" t="s">
        <v>47</v>
      </c>
      <c r="C310" s="29">
        <v>302</v>
      </c>
      <c r="D310" s="29">
        <v>302</v>
      </c>
      <c r="E310" s="28">
        <v>46.6</v>
      </c>
      <c r="F310" s="15">
        <f t="shared" si="84"/>
        <v>-0.18055555555555614</v>
      </c>
      <c r="G310" s="15">
        <f t="shared" si="85"/>
        <v>-0.65000000000000213</v>
      </c>
      <c r="R310">
        <f t="shared" si="73"/>
        <v>0</v>
      </c>
      <c r="S310">
        <f t="shared" si="74"/>
        <v>46.6</v>
      </c>
      <c r="T310">
        <f>$E310/3.6</f>
        <v>12.944444444444445</v>
      </c>
      <c r="U310">
        <f>(0.5*960*(T310*T310))</f>
        <v>80428.148148148161</v>
      </c>
      <c r="V310">
        <f>$U310-$U311</f>
        <v>2737.7777777778101</v>
      </c>
      <c r="X310">
        <f>W310/1000</f>
        <v>0</v>
      </c>
      <c r="Y310">
        <f>$X$43+$X$87+$X$158+$X$178+$X$188+$X$238+$X$279+$X$299+$X$307</f>
        <v>470.68888888888887</v>
      </c>
      <c r="Z310">
        <f>(0.5*960*(F310*F310))</f>
        <v>15.648148148148248</v>
      </c>
      <c r="AA310">
        <f>W310*0.0000002777777777</f>
        <v>0</v>
      </c>
      <c r="AB310">
        <f>AA$43+AA$87+$AA$158+$AA$178+$AA$238+$AA$279+$AA$299+$AA$307</f>
        <v>0.12321440325768104</v>
      </c>
      <c r="AD310">
        <f>(AC310*0.0000002777777777)*-1</f>
        <v>0</v>
      </c>
      <c r="AE310">
        <f>(($W$18*0.0000002777777777)*-1)+$AD$65+$AD$145+$AD$164+$AD$184+$AD$206+$AD$265+$AD$289+$AD$304</f>
        <v>0.1318626542840661</v>
      </c>
      <c r="AG310">
        <f>(T310/1000)*(960*9.81*0.01+0.5*1.205*0.38*1.711274*(T310*T310)+960*4/3*3.14*AJ310)</f>
        <v>-9.4925587556197133</v>
      </c>
      <c r="AH310">
        <f>AH309+AG310</f>
        <v>429.4452284094458</v>
      </c>
      <c r="AJ310">
        <f>T311-T310</f>
        <v>-0.22222222222222321</v>
      </c>
      <c r="AK310" s="53">
        <f t="shared" si="87"/>
        <v>12.944444444444445</v>
      </c>
      <c r="AL310" s="39">
        <f>0.5*1116.99*(T310*T310)</f>
        <v>93580.663750000007</v>
      </c>
      <c r="AM310" s="39">
        <f t="shared" si="86"/>
        <v>3185.4900000000198</v>
      </c>
      <c r="AN310" s="39">
        <f>SUM($AM$304:$AM$306)+$AN$303</f>
        <v>-556473.47218749986</v>
      </c>
      <c r="AO310" s="39">
        <f t="shared" si="76"/>
        <v>0.15457596445324648</v>
      </c>
      <c r="AP310" s="39">
        <f>SUM($AM$308:$AM$344)+$AP$307</f>
        <v>547661.23125000007</v>
      </c>
      <c r="AQ310" s="39">
        <f t="shared" si="77"/>
        <v>0.15212811974907081</v>
      </c>
      <c r="AR310" s="39">
        <f t="shared" si="89"/>
        <v>3.1854900000000197</v>
      </c>
      <c r="AS310" s="39"/>
      <c r="AT310" s="51">
        <f>T310*$AS$8*0.38*0.01</f>
        <v>511.4425002700001</v>
      </c>
      <c r="AU310" s="51">
        <f t="shared" si="88"/>
        <v>0.51144250027000004</v>
      </c>
      <c r="AV310" s="51">
        <f t="shared" si="78"/>
        <v>1.4206747484000009E-4</v>
      </c>
      <c r="AW310" s="39">
        <f>AB310*0.7</f>
        <v>8.6250082280376728E-2</v>
      </c>
      <c r="AX310" s="40"/>
      <c r="AY310" s="40">
        <f t="shared" si="75"/>
        <v>0</v>
      </c>
      <c r="AZ310" s="40"/>
      <c r="BA310" s="40"/>
      <c r="BB310" s="40"/>
      <c r="BC310" s="39"/>
      <c r="BD310" s="39">
        <f>T310*2.23694</f>
        <v>28.955945555555559</v>
      </c>
      <c r="BE310" s="39">
        <f>AO310-$BC$8</f>
        <v>0.15344956545462801</v>
      </c>
      <c r="BF310" s="39">
        <f>AQ310-$BC$8</f>
        <v>0.15100172075045235</v>
      </c>
      <c r="BG310" s="52">
        <f t="shared" si="79"/>
        <v>0.1359015486754071</v>
      </c>
      <c r="BH310" s="52">
        <f t="shared" si="80"/>
        <v>0.1359015486754071</v>
      </c>
      <c r="BI310" s="52">
        <f t="shared" si="81"/>
        <v>489245.57523146557</v>
      </c>
      <c r="BJ310" s="52">
        <f t="shared" si="82"/>
        <v>489.24557523146558</v>
      </c>
      <c r="BK310">
        <f t="shared" si="83"/>
        <v>2.8669410000000179</v>
      </c>
    </row>
    <row r="311" spans="2:63" x14ac:dyDescent="0.25">
      <c r="B311" s="29" t="s">
        <v>47</v>
      </c>
      <c r="C311" s="29">
        <v>303</v>
      </c>
      <c r="D311" s="29">
        <v>303</v>
      </c>
      <c r="E311" s="28">
        <v>45.8</v>
      </c>
      <c r="F311" s="15">
        <f t="shared" si="84"/>
        <v>-0.25000000000000061</v>
      </c>
      <c r="G311" s="15">
        <f t="shared" si="85"/>
        <v>-0.90000000000000213</v>
      </c>
      <c r="R311">
        <f t="shared" si="73"/>
        <v>0</v>
      </c>
      <c r="S311">
        <f t="shared" si="74"/>
        <v>45.8</v>
      </c>
      <c r="T311">
        <f>$E311/3.6</f>
        <v>12.722222222222221</v>
      </c>
      <c r="U311">
        <f>(0.5*960*(T311*T311))</f>
        <v>77690.37037037035</v>
      </c>
      <c r="V311">
        <f>$U311-$U312</f>
        <v>3355.555555555562</v>
      </c>
      <c r="X311">
        <f>W311/1000</f>
        <v>0</v>
      </c>
      <c r="Y311">
        <f>$X$43+$X$87+$X$158+$X$178+$X$188+$X$238+$X$279+$X$299+$X$307</f>
        <v>470.68888888888887</v>
      </c>
      <c r="Z311">
        <f>(0.5*960*(F311*F311))</f>
        <v>30.000000000000146</v>
      </c>
      <c r="AA311">
        <f>W311*0.0000002777777777</f>
        <v>0</v>
      </c>
      <c r="AB311">
        <f>AA$43+AA$87+$AA$158+$AA$178+$AA$238+$AA$279+$AA$299+$AA$307</f>
        <v>0.12321440325768104</v>
      </c>
      <c r="AD311">
        <f>(AC311*0.0000002777777777)*-1</f>
        <v>0</v>
      </c>
      <c r="AE311">
        <f>(($W$18*0.0000002777777777)*-1)+$AD$65+$AD$145+$AD$164+$AD$184+$AD$206+$AD$265+$AD$289+$AD$304</f>
        <v>0.1318626542840661</v>
      </c>
      <c r="AG311">
        <f>(T311/1000)*(960*9.81*0.01+0.5*1.205*0.38*1.711274*(T311*T311)+960*4/3*3.14*AJ311)</f>
        <v>-12.19875745207777</v>
      </c>
      <c r="AH311">
        <f>AH310+AG311</f>
        <v>417.24647095736805</v>
      </c>
      <c r="AJ311">
        <f>T312-T311</f>
        <v>-0.27777777777777857</v>
      </c>
      <c r="AK311" s="53">
        <f t="shared" si="87"/>
        <v>12.722222222222221</v>
      </c>
      <c r="AL311" s="39">
        <f>0.5*1116.99*(T311*T311)</f>
        <v>90395.173749999987</v>
      </c>
      <c r="AM311" s="39">
        <f t="shared" si="86"/>
        <v>3904.2937500000116</v>
      </c>
      <c r="AN311" s="39">
        <f>SUM($AM$304:$AM$306)+$AN$303</f>
        <v>-556473.47218749986</v>
      </c>
      <c r="AO311" s="39">
        <f t="shared" si="76"/>
        <v>0.15457596445324648</v>
      </c>
      <c r="AP311" s="39">
        <f>SUM($AM$308:$AM$344)+$AP$307</f>
        <v>547661.23125000007</v>
      </c>
      <c r="AQ311" s="39">
        <f t="shared" si="77"/>
        <v>0.15212811974907081</v>
      </c>
      <c r="AR311" s="39">
        <f t="shared" si="89"/>
        <v>3.9042937500000114</v>
      </c>
      <c r="AS311" s="39"/>
      <c r="AT311" s="51">
        <f>T311*$AS$8*0.38*0.01</f>
        <v>502.66237151000007</v>
      </c>
      <c r="AU311" s="51">
        <f t="shared" si="88"/>
        <v>0.50266237151000004</v>
      </c>
      <c r="AV311" s="51">
        <f t="shared" si="78"/>
        <v>1.3962854823330479E-4</v>
      </c>
      <c r="AW311" s="39">
        <f>AB311*0.7</f>
        <v>8.6250082280376728E-2</v>
      </c>
      <c r="AX311" s="40"/>
      <c r="AY311" s="40">
        <f t="shared" si="75"/>
        <v>0</v>
      </c>
      <c r="AZ311" s="40"/>
      <c r="BA311" s="40"/>
      <c r="BB311" s="40"/>
      <c r="BC311" s="39"/>
      <c r="BD311" s="39">
        <f>T311*2.23694</f>
        <v>28.458847777777777</v>
      </c>
      <c r="BE311" s="39">
        <f>AO311-$BC$8</f>
        <v>0.15344956545462801</v>
      </c>
      <c r="BF311" s="39">
        <f>AQ311-$BC$8</f>
        <v>0.15100172075045235</v>
      </c>
      <c r="BG311" s="52">
        <f t="shared" si="79"/>
        <v>0.1359015486754071</v>
      </c>
      <c r="BH311" s="52">
        <f t="shared" si="80"/>
        <v>0.1359015486754071</v>
      </c>
      <c r="BI311" s="52">
        <f t="shared" si="81"/>
        <v>489245.57523146557</v>
      </c>
      <c r="BJ311" s="52">
        <f t="shared" si="82"/>
        <v>489.24557523146558</v>
      </c>
      <c r="BK311">
        <f t="shared" si="83"/>
        <v>3.5138643750000105</v>
      </c>
    </row>
    <row r="312" spans="2:63" x14ac:dyDescent="0.25">
      <c r="B312" s="29" t="s">
        <v>47</v>
      </c>
      <c r="C312" s="29">
        <v>304</v>
      </c>
      <c r="D312" s="29">
        <v>304</v>
      </c>
      <c r="E312" s="28">
        <v>44.8</v>
      </c>
      <c r="F312" s="15">
        <f t="shared" si="84"/>
        <v>-0.34722222222222221</v>
      </c>
      <c r="G312" s="15">
        <f t="shared" si="85"/>
        <v>-1.25</v>
      </c>
      <c r="R312">
        <f t="shared" si="73"/>
        <v>0</v>
      </c>
      <c r="S312">
        <f t="shared" si="74"/>
        <v>44.8</v>
      </c>
      <c r="T312">
        <f>$E312/3.6</f>
        <v>12.444444444444443</v>
      </c>
      <c r="U312">
        <f>(0.5*960*(T312*T312))</f>
        <v>74334.814814814788</v>
      </c>
      <c r="V312">
        <f>$U312-$U313</f>
        <v>4894.444444444438</v>
      </c>
      <c r="X312">
        <f>W312/1000</f>
        <v>0</v>
      </c>
      <c r="Y312">
        <f>$X$43+$X$87+$X$158+$X$178+$X$188+$X$238+$X$279+$X$299+$X$307</f>
        <v>470.68888888888887</v>
      </c>
      <c r="Z312">
        <f>(0.5*960*(F312*F312))</f>
        <v>57.870370370370367</v>
      </c>
      <c r="AA312">
        <f>W312*0.0000002777777777</f>
        <v>0</v>
      </c>
      <c r="AB312">
        <f>AA$43+AA$87+$AA$158+$AA$178+$AA$238+$AA$279+$AA$299+$AA$307</f>
        <v>0.12321440325768104</v>
      </c>
      <c r="AD312">
        <f>(AC312*0.0000002777777777)*-1</f>
        <v>0</v>
      </c>
      <c r="AE312">
        <f>(($W$18*0.0000002777777777)*-1)+$AD$65+$AD$145+$AD$164+$AD$184+$AD$206+$AD$265+$AD$289+$AD$304</f>
        <v>0.1318626542840661</v>
      </c>
      <c r="AG312">
        <f>(T312/1000)*(960*9.81*0.01+0.5*1.205*0.38*1.711274*(T312*T312)+960*4/3*3.14*AJ312)</f>
        <v>-18.913259123722366</v>
      </c>
      <c r="AH312">
        <f>AH311+AG312</f>
        <v>398.33321183364569</v>
      </c>
      <c r="AJ312">
        <f>T313-T312</f>
        <v>-0.41666666666666607</v>
      </c>
      <c r="AK312" s="53">
        <f t="shared" si="87"/>
        <v>12.444444444444443</v>
      </c>
      <c r="AL312" s="39">
        <f>0.5*1116.99*(T312*T312)</f>
        <v>86490.879999999976</v>
      </c>
      <c r="AM312" s="39">
        <f t="shared" si="86"/>
        <v>5694.8390624999884</v>
      </c>
      <c r="AN312" s="39">
        <f>SUM($AM$304:$AM$306)+$AN$303</f>
        <v>-556473.47218749986</v>
      </c>
      <c r="AO312" s="39">
        <f t="shared" si="76"/>
        <v>0.15457596445324648</v>
      </c>
      <c r="AP312" s="39">
        <f>SUM($AM$308:$AM$344)+$AP$307</f>
        <v>547661.23125000007</v>
      </c>
      <c r="AQ312" s="39">
        <f t="shared" si="77"/>
        <v>0.15212811974907081</v>
      </c>
      <c r="AR312" s="39">
        <f t="shared" si="89"/>
        <v>5.6948390624999883</v>
      </c>
      <c r="AS312" s="39"/>
      <c r="AT312" s="51">
        <f>T312*$AS$8*0.38*0.01</f>
        <v>491.68721055999998</v>
      </c>
      <c r="AU312" s="51">
        <f t="shared" si="88"/>
        <v>0.49168721055999998</v>
      </c>
      <c r="AV312" s="51">
        <f t="shared" si="78"/>
        <v>1.3657988997493566E-4</v>
      </c>
      <c r="AW312" s="39">
        <f>AB312*0.7</f>
        <v>8.6250082280376728E-2</v>
      </c>
      <c r="AX312" s="40"/>
      <c r="AY312" s="40">
        <f t="shared" si="75"/>
        <v>0</v>
      </c>
      <c r="AZ312" s="40"/>
      <c r="BA312" s="40"/>
      <c r="BB312" s="40"/>
      <c r="BC312" s="39"/>
      <c r="BD312" s="39">
        <f>T312*2.23694</f>
        <v>27.837475555555553</v>
      </c>
      <c r="BE312" s="39">
        <f>AO312-$BC$8</f>
        <v>0.15344956545462801</v>
      </c>
      <c r="BF312" s="39">
        <f>AQ312-$BC$8</f>
        <v>0.15100172075045235</v>
      </c>
      <c r="BG312" s="52">
        <f t="shared" si="79"/>
        <v>0.1359015486754071</v>
      </c>
      <c r="BH312" s="52">
        <f t="shared" si="80"/>
        <v>0.1359015486754071</v>
      </c>
      <c r="BI312" s="52">
        <f t="shared" si="81"/>
        <v>489245.57523146557</v>
      </c>
      <c r="BJ312" s="52">
        <f t="shared" si="82"/>
        <v>489.24557523146558</v>
      </c>
      <c r="BK312">
        <f t="shared" si="83"/>
        <v>5.1253551562499897</v>
      </c>
    </row>
    <row r="313" spans="2:63" x14ac:dyDescent="0.25">
      <c r="B313" s="29" t="s">
        <v>47</v>
      </c>
      <c r="C313" s="29">
        <v>305</v>
      </c>
      <c r="D313" s="29">
        <v>305</v>
      </c>
      <c r="E313" s="28">
        <v>43.3</v>
      </c>
      <c r="F313" s="15">
        <f t="shared" si="84"/>
        <v>-0.41666666666666663</v>
      </c>
      <c r="G313" s="15">
        <f t="shared" si="85"/>
        <v>-1.5</v>
      </c>
      <c r="R313">
        <f t="shared" si="73"/>
        <v>0</v>
      </c>
      <c r="S313">
        <f t="shared" si="74"/>
        <v>43.3</v>
      </c>
      <c r="T313">
        <f>$E313/3.6</f>
        <v>12.027777777777777</v>
      </c>
      <c r="U313">
        <f>(0.5*960*(T313*T313))</f>
        <v>69440.37037037035</v>
      </c>
      <c r="V313">
        <f>$U313-$U314</f>
        <v>4727.7777777777592</v>
      </c>
      <c r="X313">
        <f>W313/1000</f>
        <v>0</v>
      </c>
      <c r="Y313">
        <f>$X$43+$X$87+$X$158+$X$178+$X$188+$X$238+$X$279+$X$299+$X$307</f>
        <v>470.68888888888887</v>
      </c>
      <c r="Z313">
        <f>(0.5*960*(F313*F313))</f>
        <v>83.333333333333314</v>
      </c>
      <c r="AA313">
        <f>W313*0.0000002777777777</f>
        <v>0</v>
      </c>
      <c r="AB313">
        <f>AA$43+AA$87+$AA$158+$AA$178+$AA$238+$AA$279+$AA$299+$AA$307</f>
        <v>0.12321440325768104</v>
      </c>
      <c r="AD313">
        <f>(AC313*0.0000002777777777)*-1</f>
        <v>0</v>
      </c>
      <c r="AE313">
        <f>(($W$18*0.0000002777777777)*-1)+$AD$65+$AD$145+$AD$164+$AD$184+$AD$206+$AD$265+$AD$289+$AD$304</f>
        <v>0.1318626542840661</v>
      </c>
      <c r="AG313">
        <f>(T313/1000)*(960*9.81*0.01+0.5*1.205*0.38*1.711274*(T313*T313)+960*4/3*3.14*AJ313)</f>
        <v>-18.328054269691652</v>
      </c>
      <c r="AH313">
        <f>AH312+AG313</f>
        <v>380.00515756395401</v>
      </c>
      <c r="AJ313">
        <f>T314-T313</f>
        <v>-0.41666666666666607</v>
      </c>
      <c r="AK313" s="53">
        <f t="shared" si="87"/>
        <v>12.027777777777777</v>
      </c>
      <c r="AL313" s="39">
        <f>0.5*1116.99*(T313*T313)</f>
        <v>80796.040937499987</v>
      </c>
      <c r="AM313" s="39">
        <f t="shared" si="86"/>
        <v>5500.9171874999884</v>
      </c>
      <c r="AN313" s="39">
        <f>SUM($AM$304:$AM$306)+$AN$303</f>
        <v>-556473.47218749986</v>
      </c>
      <c r="AO313" s="39">
        <f t="shared" si="76"/>
        <v>0.15457596445324648</v>
      </c>
      <c r="AP313" s="39">
        <f>SUM($AM$308:$AM$344)+$AP$307</f>
        <v>547661.23125000007</v>
      </c>
      <c r="AQ313" s="39">
        <f t="shared" si="77"/>
        <v>0.15212811974907081</v>
      </c>
      <c r="AR313" s="39">
        <f t="shared" si="89"/>
        <v>5.5009171874999883</v>
      </c>
      <c r="AS313" s="39"/>
      <c r="AT313" s="51">
        <f>T313*$AS$8*0.38*0.01</f>
        <v>475.22446913500005</v>
      </c>
      <c r="AU313" s="51">
        <f t="shared" si="88"/>
        <v>0.47522446913500005</v>
      </c>
      <c r="AV313" s="51">
        <f t="shared" si="78"/>
        <v>1.3200690258738203E-4</v>
      </c>
      <c r="AW313" s="39">
        <f>AB313*0.7</f>
        <v>8.6250082280376728E-2</v>
      </c>
      <c r="AX313" s="40"/>
      <c r="AY313" s="40">
        <f t="shared" si="75"/>
        <v>0</v>
      </c>
      <c r="AZ313" s="40"/>
      <c r="BA313" s="40"/>
      <c r="BB313" s="40"/>
      <c r="BC313" s="39"/>
      <c r="BD313" s="39">
        <f>T313*2.23694</f>
        <v>26.905417222222223</v>
      </c>
      <c r="BE313" s="39">
        <f>AO313-$BC$8</f>
        <v>0.15344956545462801</v>
      </c>
      <c r="BF313" s="39">
        <f>AQ313-$BC$8</f>
        <v>0.15100172075045235</v>
      </c>
      <c r="BG313" s="52">
        <f t="shared" si="79"/>
        <v>0.1359015486754071</v>
      </c>
      <c r="BH313" s="52">
        <f t="shared" si="80"/>
        <v>0.1359015486754071</v>
      </c>
      <c r="BI313" s="52">
        <f t="shared" si="81"/>
        <v>489245.57523146557</v>
      </c>
      <c r="BJ313" s="52">
        <f t="shared" si="82"/>
        <v>489.24557523146558</v>
      </c>
      <c r="BK313">
        <f t="shared" si="83"/>
        <v>4.9508254687499891</v>
      </c>
    </row>
    <row r="314" spans="2:63" x14ac:dyDescent="0.25">
      <c r="B314" s="29" t="s">
        <v>47</v>
      </c>
      <c r="C314" s="29">
        <v>306</v>
      </c>
      <c r="D314" s="29">
        <v>306</v>
      </c>
      <c r="E314" s="28">
        <v>41.8</v>
      </c>
      <c r="F314" s="15">
        <f t="shared" si="84"/>
        <v>-0.34722222222222221</v>
      </c>
      <c r="G314" s="15">
        <f t="shared" si="85"/>
        <v>-1.25</v>
      </c>
      <c r="R314">
        <f t="shared" si="73"/>
        <v>0</v>
      </c>
      <c r="S314">
        <f t="shared" si="74"/>
        <v>41.8</v>
      </c>
      <c r="T314">
        <f>$E314/3.6</f>
        <v>11.611111111111111</v>
      </c>
      <c r="U314">
        <f>(0.5*960*(T314*T314))</f>
        <v>64712.592592592591</v>
      </c>
      <c r="V314">
        <f>$U314-$U315</f>
        <v>3059.2592592592628</v>
      </c>
      <c r="X314">
        <f>W314/1000</f>
        <v>0</v>
      </c>
      <c r="Y314">
        <f>$X$43+$X$87+$X$158+$X$178+$X$188+$X$238+$X$279+$X$299+$X$307</f>
        <v>470.68888888888887</v>
      </c>
      <c r="Z314">
        <f>(0.5*960*(F314*F314))</f>
        <v>57.870370370370367</v>
      </c>
      <c r="AA314">
        <f>W314*0.0000002777777777</f>
        <v>0</v>
      </c>
      <c r="AB314">
        <f>AA$43+AA$87+$AA$158+$AA$178+$AA$238+$AA$279+$AA$299+$AA$307</f>
        <v>0.12321440325768104</v>
      </c>
      <c r="AD314">
        <f>(AC314*0.0000002777777777)*-1</f>
        <v>0</v>
      </c>
      <c r="AE314">
        <f>(($W$18*0.0000002777777777)*-1)+$AD$65+$AD$145+$AD$164+$AD$184+$AD$206+$AD$265+$AD$289+$AD$304</f>
        <v>0.1318626542840661</v>
      </c>
      <c r="AG314">
        <f>(T314/1000)*(960*9.81*0.01+0.5*1.205*0.38*1.711274*(T314*T314)+960*4/3*3.14*AJ314)</f>
        <v>-11.256360379773584</v>
      </c>
      <c r="AH314">
        <f>AH313+AG314</f>
        <v>368.74879718418043</v>
      </c>
      <c r="AJ314">
        <f>T315-T314</f>
        <v>-0.27777777777777857</v>
      </c>
      <c r="AK314" s="53">
        <f t="shared" si="87"/>
        <v>11.611111111111111</v>
      </c>
      <c r="AL314" s="39">
        <f>0.5*1116.99*(T314*T314)</f>
        <v>75295.123749999999</v>
      </c>
      <c r="AM314" s="39">
        <f t="shared" si="86"/>
        <v>3559.5437500000116</v>
      </c>
      <c r="AN314" s="39">
        <f>SUM($AM$304:$AM$306)+$AN$303</f>
        <v>-556473.47218749986</v>
      </c>
      <c r="AO314" s="39">
        <f t="shared" si="76"/>
        <v>0.15457596445324648</v>
      </c>
      <c r="AP314" s="39">
        <f>SUM($AM$308:$AM$344)+$AP$307</f>
        <v>547661.23125000007</v>
      </c>
      <c r="AQ314" s="39">
        <f t="shared" si="77"/>
        <v>0.15212811974907081</v>
      </c>
      <c r="AR314" s="39">
        <f t="shared" si="89"/>
        <v>3.5595437500000116</v>
      </c>
      <c r="AS314" s="39"/>
      <c r="AT314" s="51">
        <f>T314*$AS$8*0.38*0.01</f>
        <v>458.76172771000006</v>
      </c>
      <c r="AU314" s="51">
        <f t="shared" si="88"/>
        <v>0.45876172771000007</v>
      </c>
      <c r="AV314" s="51">
        <f t="shared" si="78"/>
        <v>1.274339151998284E-4</v>
      </c>
      <c r="AW314" s="39">
        <f>AB314*0.7</f>
        <v>8.6250082280376728E-2</v>
      </c>
      <c r="AX314" s="40"/>
      <c r="AY314" s="40">
        <f t="shared" si="75"/>
        <v>0</v>
      </c>
      <c r="AZ314" s="40"/>
      <c r="BA314" s="40"/>
      <c r="BB314" s="40"/>
      <c r="BC314" s="39"/>
      <c r="BD314" s="39">
        <f>T314*2.23694</f>
        <v>25.973358888888889</v>
      </c>
      <c r="BE314" s="39">
        <f>AO314-$BC$8</f>
        <v>0.15344956545462801</v>
      </c>
      <c r="BF314" s="39">
        <f>AQ314-$BC$8</f>
        <v>0.15100172075045235</v>
      </c>
      <c r="BG314" s="52">
        <f t="shared" si="79"/>
        <v>0.1359015486754071</v>
      </c>
      <c r="BH314" s="52">
        <f t="shared" si="80"/>
        <v>0.1359015486754071</v>
      </c>
      <c r="BI314" s="52">
        <f t="shared" si="81"/>
        <v>489245.57523146557</v>
      </c>
      <c r="BJ314" s="52">
        <f t="shared" si="82"/>
        <v>489.24557523146558</v>
      </c>
      <c r="BK314">
        <f t="shared" si="83"/>
        <v>3.2035893750000106</v>
      </c>
    </row>
    <row r="315" spans="2:63" x14ac:dyDescent="0.25">
      <c r="B315" s="29" t="s">
        <v>47</v>
      </c>
      <c r="C315" s="29">
        <v>307</v>
      </c>
      <c r="D315" s="29">
        <v>307</v>
      </c>
      <c r="E315" s="28">
        <v>40.799999999999997</v>
      </c>
      <c r="F315" s="15">
        <f t="shared" si="84"/>
        <v>-0.20833333333333331</v>
      </c>
      <c r="G315" s="15">
        <f t="shared" si="85"/>
        <v>-0.75</v>
      </c>
      <c r="R315">
        <f t="shared" si="73"/>
        <v>0</v>
      </c>
      <c r="S315">
        <f t="shared" si="74"/>
        <v>40.799999999999997</v>
      </c>
      <c r="T315">
        <f>$E315/3.6</f>
        <v>11.333333333333332</v>
      </c>
      <c r="U315">
        <f>(0.5*960*(T315*T315))</f>
        <v>61653.333333333328</v>
      </c>
      <c r="V315">
        <f>$U315-$U316</f>
        <v>1501.8518518518686</v>
      </c>
      <c r="X315">
        <f>W315/1000</f>
        <v>0</v>
      </c>
      <c r="Y315">
        <f>$X$43+$X$87+$X$158+$X$178+$X$188+$X$238+$X$279+$X$299+$X$307</f>
        <v>470.68888888888887</v>
      </c>
      <c r="Z315">
        <f>(0.5*960*(F315*F315))</f>
        <v>20.833333333333329</v>
      </c>
      <c r="AA315">
        <f>W315*0.0000002777777777</f>
        <v>0</v>
      </c>
      <c r="AB315">
        <f>AA$43+AA$87+$AA$158+$AA$178+$AA$238+$AA$279+$AA$299+$AA$307</f>
        <v>0.12321440325768104</v>
      </c>
      <c r="AD315">
        <f>(AC315*0.0000002777777777)*-1</f>
        <v>0</v>
      </c>
      <c r="AE315">
        <f>(($W$18*0.0000002777777777)*-1)+$AD$65+$AD$145+$AD$164+$AD$184+$AD$206+$AD$265+$AD$289+$AD$304</f>
        <v>0.1318626542840661</v>
      </c>
      <c r="AG315">
        <f>(T315/1000)*(960*9.81*0.01+0.5*1.205*0.38*1.711274*(T315*T315)+960*4/3*3.14*AJ315)</f>
        <v>-4.688851364847455</v>
      </c>
      <c r="AH315">
        <f>AH314+AG315</f>
        <v>364.059945819333</v>
      </c>
      <c r="AJ315">
        <f>T316-T315</f>
        <v>-0.13888888888888928</v>
      </c>
      <c r="AK315" s="53">
        <f t="shared" si="87"/>
        <v>11.333333333333332</v>
      </c>
      <c r="AL315" s="39">
        <f>0.5*1116.99*(T315*T315)</f>
        <v>71735.579999999987</v>
      </c>
      <c r="AM315" s="39">
        <f t="shared" si="86"/>
        <v>1747.4515625000058</v>
      </c>
      <c r="AN315" s="39">
        <f>SUM($AM$304:$AM$306)+$AN$303</f>
        <v>-556473.47218749986</v>
      </c>
      <c r="AO315" s="39">
        <f t="shared" si="76"/>
        <v>0.15457596445324648</v>
      </c>
      <c r="AP315" s="39">
        <f>SUM($AM$308:$AM$344)+$AP$307</f>
        <v>547661.23125000007</v>
      </c>
      <c r="AQ315" s="39">
        <f t="shared" si="77"/>
        <v>0.15212811974907081</v>
      </c>
      <c r="AR315" s="39">
        <f t="shared" si="89"/>
        <v>1.7474515625000058</v>
      </c>
      <c r="AS315" s="39"/>
      <c r="AT315" s="51">
        <f>T315*$AS$8*0.38*0.01</f>
        <v>447.78656675999997</v>
      </c>
      <c r="AU315" s="51">
        <f t="shared" si="88"/>
        <v>0.44778656675999995</v>
      </c>
      <c r="AV315" s="51">
        <f t="shared" si="78"/>
        <v>1.2438525694145926E-4</v>
      </c>
      <c r="AW315" s="39">
        <f>AB315*0.7</f>
        <v>8.6250082280376728E-2</v>
      </c>
      <c r="AX315" s="40"/>
      <c r="AY315" s="40">
        <f t="shared" si="75"/>
        <v>0</v>
      </c>
      <c r="AZ315" s="40"/>
      <c r="BA315" s="40"/>
      <c r="BB315" s="40"/>
      <c r="BC315" s="39"/>
      <c r="BD315" s="39">
        <f>T315*2.23694</f>
        <v>25.351986666666665</v>
      </c>
      <c r="BE315" s="39">
        <f>AO315-$BC$8</f>
        <v>0.15344956545462801</v>
      </c>
      <c r="BF315" s="39">
        <f>AQ315-$BC$8</f>
        <v>0.15100172075045235</v>
      </c>
      <c r="BG315" s="52">
        <f t="shared" si="79"/>
        <v>0.1359015486754071</v>
      </c>
      <c r="BH315" s="52">
        <f t="shared" si="80"/>
        <v>0.1359015486754071</v>
      </c>
      <c r="BI315" s="52">
        <f t="shared" si="81"/>
        <v>489245.57523146557</v>
      </c>
      <c r="BJ315" s="52">
        <f t="shared" si="82"/>
        <v>489.24557523146558</v>
      </c>
      <c r="BK315">
        <f t="shared" si="83"/>
        <v>1.5727064062500054</v>
      </c>
    </row>
    <row r="316" spans="2:63" x14ac:dyDescent="0.25">
      <c r="B316" s="29" t="s">
        <v>47</v>
      </c>
      <c r="C316" s="29">
        <v>308</v>
      </c>
      <c r="D316" s="29">
        <v>308</v>
      </c>
      <c r="E316" s="28">
        <v>40.299999999999997</v>
      </c>
      <c r="F316" s="15">
        <f t="shared" si="84"/>
        <v>-9.7222222222221627E-2</v>
      </c>
      <c r="G316" s="15">
        <f t="shared" si="85"/>
        <v>-0.34999999999999787</v>
      </c>
      <c r="R316">
        <f t="shared" si="73"/>
        <v>0</v>
      </c>
      <c r="S316">
        <f t="shared" si="74"/>
        <v>40.299999999999997</v>
      </c>
      <c r="T316">
        <f>$E316/3.6</f>
        <v>11.194444444444443</v>
      </c>
      <c r="U316">
        <f>(0.5*960*(T316*T316))</f>
        <v>60151.48148148146</v>
      </c>
      <c r="V316">
        <f>$U316-$U317</f>
        <v>595.55555555553292</v>
      </c>
      <c r="X316">
        <f>W316/1000</f>
        <v>0</v>
      </c>
      <c r="Y316">
        <f>$X$43+$X$87+$X$158+$X$178+$X$188+$X$238+$X$279+$X$299+$X$307</f>
        <v>470.68888888888887</v>
      </c>
      <c r="Z316">
        <f>(0.5*960*(F316*F316))</f>
        <v>4.5370370370369812</v>
      </c>
      <c r="AA316">
        <f>W316*0.0000002777777777</f>
        <v>0</v>
      </c>
      <c r="AB316">
        <f>AA$43+AA$87+$AA$158+$AA$178+$AA$238+$AA$279+$AA$299+$AA$307</f>
        <v>0.12321440325768104</v>
      </c>
      <c r="AD316">
        <f>(AC316*0.0000002777777777)*-1</f>
        <v>0</v>
      </c>
      <c r="AE316">
        <f>(($W$18*0.0000002777777777)*-1)+$AD$65+$AD$145+$AD$164+$AD$184+$AD$206+$AD$265+$AD$289+$AD$304</f>
        <v>0.1318626542840661</v>
      </c>
      <c r="AG316">
        <f>(T316/1000)*(960*9.81*0.01+0.5*1.205*0.38*1.711274*(T316*T316)+960*4/3*3.14*AJ316)</f>
        <v>-0.89572034390042221</v>
      </c>
      <c r="AH316">
        <f>AH315+AG316</f>
        <v>363.16422547543254</v>
      </c>
      <c r="AJ316">
        <f>T317-T316</f>
        <v>-5.5555555555553582E-2</v>
      </c>
      <c r="AK316" s="53">
        <f t="shared" si="87"/>
        <v>11.194444444444443</v>
      </c>
      <c r="AL316" s="39">
        <f>0.5*1116.99*(T316*T316)</f>
        <v>69988.128437499981</v>
      </c>
      <c r="AM316" s="39">
        <f t="shared" si="86"/>
        <v>692.94749999998021</v>
      </c>
      <c r="AN316" s="39">
        <f>SUM($AM$304:$AM$306)+$AN$303</f>
        <v>-556473.47218749986</v>
      </c>
      <c r="AO316" s="39">
        <f t="shared" si="76"/>
        <v>0.15457596445324648</v>
      </c>
      <c r="AP316" s="39">
        <f>SUM($AM$308:$AM$344)+$AP$307</f>
        <v>547661.23125000007</v>
      </c>
      <c r="AQ316" s="39">
        <f t="shared" si="77"/>
        <v>0.15212811974907081</v>
      </c>
      <c r="AR316" s="39">
        <f t="shared" si="89"/>
        <v>0.69294749999998018</v>
      </c>
      <c r="AS316" s="39"/>
      <c r="AT316" s="51">
        <f>T316*$AS$8*0.38*0.01</f>
        <v>442.29898628500001</v>
      </c>
      <c r="AU316" s="51">
        <f t="shared" si="88"/>
        <v>0.44229898628500003</v>
      </c>
      <c r="AV316" s="51">
        <f t="shared" si="78"/>
        <v>1.2286092781227474E-4</v>
      </c>
      <c r="AW316" s="39">
        <f>AB316*0.7</f>
        <v>8.6250082280376728E-2</v>
      </c>
      <c r="AX316" s="40"/>
      <c r="AY316" s="40">
        <f t="shared" si="75"/>
        <v>0</v>
      </c>
      <c r="AZ316" s="40"/>
      <c r="BA316" s="40"/>
      <c r="BB316" s="40"/>
      <c r="BC316" s="39"/>
      <c r="BD316" s="39">
        <f>T316*2.23694</f>
        <v>25.041300555555555</v>
      </c>
      <c r="BE316" s="39">
        <f>AO316-$BC$8</f>
        <v>0.15344956545462801</v>
      </c>
      <c r="BF316" s="39">
        <f>AQ316-$BC$8</f>
        <v>0.15100172075045235</v>
      </c>
      <c r="BG316" s="52">
        <f t="shared" si="79"/>
        <v>0.1359015486754071</v>
      </c>
      <c r="BH316" s="52">
        <f t="shared" si="80"/>
        <v>0.1359015486754071</v>
      </c>
      <c r="BI316" s="52">
        <f t="shared" si="81"/>
        <v>489245.57523146557</v>
      </c>
      <c r="BJ316" s="52">
        <f t="shared" si="82"/>
        <v>489.24557523146558</v>
      </c>
      <c r="BK316">
        <f t="shared" si="83"/>
        <v>0.62365274999998221</v>
      </c>
    </row>
    <row r="317" spans="2:63" x14ac:dyDescent="0.25">
      <c r="B317" s="29" t="s">
        <v>47</v>
      </c>
      <c r="C317" s="29">
        <v>309</v>
      </c>
      <c r="D317" s="29">
        <v>309</v>
      </c>
      <c r="E317" s="28">
        <v>40.1</v>
      </c>
      <c r="F317" s="15">
        <f t="shared" si="84"/>
        <v>-8.3333333333332538E-2</v>
      </c>
      <c r="G317" s="15">
        <f t="shared" si="85"/>
        <v>-0.29999999999999716</v>
      </c>
      <c r="R317">
        <f t="shared" si="73"/>
        <v>0</v>
      </c>
      <c r="S317">
        <f t="shared" si="74"/>
        <v>40.1</v>
      </c>
      <c r="T317">
        <f>$E317/3.6</f>
        <v>11.138888888888889</v>
      </c>
      <c r="U317">
        <f>(0.5*960*(T317*T317))</f>
        <v>59555.925925925927</v>
      </c>
      <c r="V317">
        <f>$U317-$U318</f>
        <v>1182.222222222219</v>
      </c>
      <c r="X317">
        <f>W317/1000</f>
        <v>0</v>
      </c>
      <c r="Y317">
        <f>$X$43+$X$87+$X$158+$X$178+$X$188+$X$238+$X$279+$X$299+$X$307</f>
        <v>470.68888888888887</v>
      </c>
      <c r="Z317">
        <f>(0.5*960*(F317*F317))</f>
        <v>3.33333333333327</v>
      </c>
      <c r="AA317">
        <f>W317*0.0000002777777777</f>
        <v>0</v>
      </c>
      <c r="AB317">
        <f>AA$43+AA$87+$AA$158+$AA$178+$AA$238+$AA$279+$AA$299+$AA$307</f>
        <v>0.12321440325768104</v>
      </c>
      <c r="AD317">
        <f>(AC317*0.0000002777777777)*-1</f>
        <v>0</v>
      </c>
      <c r="AE317">
        <f>(($W$18*0.0000002777777777)*-1)+$AD$65+$AD$145+$AD$164+$AD$184+$AD$206+$AD$265+$AD$289+$AD$304</f>
        <v>0.1318626542840661</v>
      </c>
      <c r="AG317">
        <f>(T317/1000)*(960*9.81*0.01+0.5*1.205*0.38*1.711274*(T317*T317)+960*4/3*3.14*AJ317)</f>
        <v>-3.383880013762008</v>
      </c>
      <c r="AH317">
        <f>AH316+AG317</f>
        <v>359.78034546167055</v>
      </c>
      <c r="AJ317">
        <f>T318-T317</f>
        <v>-0.11111111111111072</v>
      </c>
      <c r="AK317" s="53">
        <f t="shared" si="87"/>
        <v>11.138888888888889</v>
      </c>
      <c r="AL317" s="39">
        <f>0.5*1116.99*(T317*T317)</f>
        <v>69295.180937500001</v>
      </c>
      <c r="AM317" s="39">
        <f t="shared" si="86"/>
        <v>1375.5524999999907</v>
      </c>
      <c r="AN317" s="39">
        <f>SUM($AM$304:$AM$306)+$AN$303</f>
        <v>-556473.47218749986</v>
      </c>
      <c r="AO317" s="39">
        <f t="shared" si="76"/>
        <v>0.15457596445324648</v>
      </c>
      <c r="AP317" s="39">
        <f>SUM($AM$308:$AM$344)+$AP$307</f>
        <v>547661.23125000007</v>
      </c>
      <c r="AQ317" s="39">
        <f t="shared" si="77"/>
        <v>0.15212811974907081</v>
      </c>
      <c r="AR317" s="39">
        <f t="shared" si="89"/>
        <v>1.3755524999999906</v>
      </c>
      <c r="AS317" s="39"/>
      <c r="AT317" s="51">
        <f>T317*$AS$8*0.38*0.01</f>
        <v>440.10395409500006</v>
      </c>
      <c r="AU317" s="51">
        <f t="shared" si="88"/>
        <v>0.44010395409500008</v>
      </c>
      <c r="AV317" s="51">
        <f t="shared" si="78"/>
        <v>1.2225119616060092E-4</v>
      </c>
      <c r="AW317" s="39">
        <f>AB317*0.7</f>
        <v>8.6250082280376728E-2</v>
      </c>
      <c r="AX317" s="40"/>
      <c r="AY317" s="40">
        <f t="shared" si="75"/>
        <v>0</v>
      </c>
      <c r="AZ317" s="40"/>
      <c r="BA317" s="40"/>
      <c r="BB317" s="40"/>
      <c r="BC317" s="39"/>
      <c r="BD317" s="39">
        <f>T317*2.23694</f>
        <v>24.917026111111113</v>
      </c>
      <c r="BE317" s="39">
        <f>AO317-$BC$8</f>
        <v>0.15344956545462801</v>
      </c>
      <c r="BF317" s="39">
        <f>AQ317-$BC$8</f>
        <v>0.15100172075045235</v>
      </c>
      <c r="BG317" s="52">
        <f t="shared" si="79"/>
        <v>0.1359015486754071</v>
      </c>
      <c r="BH317" s="52">
        <f t="shared" si="80"/>
        <v>0.1359015486754071</v>
      </c>
      <c r="BI317" s="52">
        <f t="shared" si="81"/>
        <v>489245.57523146557</v>
      </c>
      <c r="BJ317" s="52">
        <f t="shared" si="82"/>
        <v>489.24557523146558</v>
      </c>
      <c r="BK317">
        <f t="shared" si="83"/>
        <v>1.2379972499999916</v>
      </c>
    </row>
    <row r="318" spans="2:63" x14ac:dyDescent="0.25">
      <c r="B318" s="29" t="s">
        <v>47</v>
      </c>
      <c r="C318" s="29">
        <v>310</v>
      </c>
      <c r="D318" s="29">
        <v>310</v>
      </c>
      <c r="E318" s="28">
        <v>39.700000000000003</v>
      </c>
      <c r="F318" s="15">
        <f t="shared" si="84"/>
        <v>-0.12499999999999981</v>
      </c>
      <c r="G318" s="15">
        <f t="shared" si="85"/>
        <v>-0.44999999999999929</v>
      </c>
      <c r="R318">
        <f t="shared" si="73"/>
        <v>0</v>
      </c>
      <c r="S318">
        <f t="shared" si="74"/>
        <v>39.700000000000003</v>
      </c>
      <c r="T318">
        <f>$E318/3.6</f>
        <v>11.027777777777779</v>
      </c>
      <c r="U318">
        <f>(0.5*960*(T318*T318))</f>
        <v>58373.703703703708</v>
      </c>
      <c r="V318">
        <f>$U318-$U319</f>
        <v>1461.1111111111095</v>
      </c>
      <c r="X318">
        <f>W318/1000</f>
        <v>0</v>
      </c>
      <c r="Y318">
        <f>$X$43+$X$87+$X$158+$X$178+$X$188+$X$238+$X$279+$X$299+$X$307</f>
        <v>470.68888888888887</v>
      </c>
      <c r="Z318">
        <f>(0.5*960*(F318*F318))</f>
        <v>7.4999999999999769</v>
      </c>
      <c r="AA318">
        <f>W318*0.0000002777777777</f>
        <v>0</v>
      </c>
      <c r="AB318">
        <f>AA$43+AA$87+$AA$158+$AA$178+$AA$238+$AA$279+$AA$299+$AA$307</f>
        <v>0.12321440325768104</v>
      </c>
      <c r="AD318">
        <f>(AC318*0.0000002777777777)*-1</f>
        <v>0</v>
      </c>
      <c r="AE318">
        <f>(($W$18*0.0000002777777777)*-1)+$AD$65+$AD$145+$AD$164+$AD$184+$AD$206+$AD$265+$AD$289+$AD$304</f>
        <v>0.1318626542840661</v>
      </c>
      <c r="AG318">
        <f>(T318/1000)*(960*9.81*0.01+0.5*1.205*0.38*1.711274*(T318*T318)+960*4/3*3.14*AJ318)</f>
        <v>-4.5919573024485807</v>
      </c>
      <c r="AH318">
        <f>AH317+AG318</f>
        <v>355.18838815922197</v>
      </c>
      <c r="AJ318">
        <f>T319-T318</f>
        <v>-0.13888888888888928</v>
      </c>
      <c r="AK318" s="53">
        <f t="shared" si="87"/>
        <v>11.027777777777779</v>
      </c>
      <c r="AL318" s="39">
        <f>0.5*1116.99*(T318*T318)</f>
        <v>67919.62843750001</v>
      </c>
      <c r="AM318" s="39">
        <f t="shared" si="86"/>
        <v>1700.0484375000087</v>
      </c>
      <c r="AN318" s="39">
        <f>SUM($AM$304:$AM$306)+$AN$303</f>
        <v>-556473.47218749986</v>
      </c>
      <c r="AO318" s="39">
        <f t="shared" si="76"/>
        <v>0.15457596445324648</v>
      </c>
      <c r="AP318" s="39">
        <f>SUM($AM$308:$AM$344)+$AP$307</f>
        <v>547661.23125000007</v>
      </c>
      <c r="AQ318" s="39">
        <f t="shared" si="77"/>
        <v>0.15212811974907081</v>
      </c>
      <c r="AR318" s="39">
        <f t="shared" si="89"/>
        <v>1.7000484375000087</v>
      </c>
      <c r="AS318" s="39"/>
      <c r="AT318" s="51">
        <f>T318*$AS$8*0.38*0.01</f>
        <v>435.71388971500011</v>
      </c>
      <c r="AU318" s="51">
        <f t="shared" si="88"/>
        <v>0.43571388971500008</v>
      </c>
      <c r="AV318" s="51">
        <f t="shared" si="78"/>
        <v>1.2103173285725329E-4</v>
      </c>
      <c r="AW318" s="39">
        <f>AB318*0.7</f>
        <v>8.6250082280376728E-2</v>
      </c>
      <c r="AX318" s="40"/>
      <c r="AY318" s="40">
        <f t="shared" si="75"/>
        <v>0</v>
      </c>
      <c r="AZ318" s="40"/>
      <c r="BA318" s="40"/>
      <c r="BB318" s="40"/>
      <c r="BC318" s="39"/>
      <c r="BD318" s="39">
        <f>T318*2.23694</f>
        <v>24.668477222222226</v>
      </c>
      <c r="BE318" s="39">
        <f>AO318-$BC$8</f>
        <v>0.15344956545462801</v>
      </c>
      <c r="BF318" s="39">
        <f>AQ318-$BC$8</f>
        <v>0.15100172075045235</v>
      </c>
      <c r="BG318" s="52">
        <f t="shared" si="79"/>
        <v>0.1359015486754071</v>
      </c>
      <c r="BH318" s="52">
        <f t="shared" si="80"/>
        <v>0.1359015486754071</v>
      </c>
      <c r="BI318" s="52">
        <f t="shared" si="81"/>
        <v>489245.57523146557</v>
      </c>
      <c r="BJ318" s="52">
        <f t="shared" si="82"/>
        <v>489.24557523146558</v>
      </c>
      <c r="BK318">
        <f t="shared" si="83"/>
        <v>1.5300435937500079</v>
      </c>
    </row>
    <row r="319" spans="2:63" x14ac:dyDescent="0.25">
      <c r="B319" s="29" t="s">
        <v>47</v>
      </c>
      <c r="C319" s="29">
        <v>311</v>
      </c>
      <c r="D319" s="29">
        <v>311</v>
      </c>
      <c r="E319" s="28">
        <v>39.200000000000003</v>
      </c>
      <c r="F319" s="15">
        <f t="shared" si="84"/>
        <v>-0.16666666666666705</v>
      </c>
      <c r="G319" s="15">
        <f t="shared" si="85"/>
        <v>-0.60000000000000142</v>
      </c>
      <c r="R319">
        <f t="shared" si="73"/>
        <v>0</v>
      </c>
      <c r="S319">
        <f t="shared" si="74"/>
        <v>39.200000000000003</v>
      </c>
      <c r="T319">
        <f>$E319/3.6</f>
        <v>10.888888888888889</v>
      </c>
      <c r="U319">
        <f>(0.5*960*(T319*T319))</f>
        <v>56912.592592592599</v>
      </c>
      <c r="V319">
        <f>$U319-$U320</f>
        <v>2014.4444444444453</v>
      </c>
      <c r="X319">
        <f>W319/1000</f>
        <v>0</v>
      </c>
      <c r="Y319">
        <f>$X$43+$X$87+$X$158+$X$178+$X$188+$X$238+$X$279+$X$299+$X$307</f>
        <v>470.68888888888887</v>
      </c>
      <c r="Z319">
        <f>(0.5*960*(F319*F319))</f>
        <v>13.333333333333394</v>
      </c>
      <c r="AA319">
        <f>W319*0.0000002777777777</f>
        <v>0</v>
      </c>
      <c r="AB319">
        <f>AA$43+AA$87+$AA$158+$AA$178+$AA$238+$AA$279+$AA$299+$AA$307</f>
        <v>0.12321440325768104</v>
      </c>
      <c r="AD319">
        <f>(AC319*0.0000002777777777)*-1</f>
        <v>0</v>
      </c>
      <c r="AE319">
        <f>(($W$18*0.0000002777777777)*-1)+$AD$65+$AD$145+$AD$164+$AD$184+$AD$206+$AD$265+$AD$289+$AD$304</f>
        <v>0.1318626542840661</v>
      </c>
      <c r="AG319">
        <f>(T319/1000)*(960*9.81*0.01+0.5*1.205*0.38*1.711274*(T319*T319)+960*4/3*3.14*AJ319)</f>
        <v>-6.9784782984755909</v>
      </c>
      <c r="AH319">
        <f>AH318+AG319</f>
        <v>348.20990986074639</v>
      </c>
      <c r="AJ319">
        <f>T320-T319</f>
        <v>-0.19444444444444464</v>
      </c>
      <c r="AK319" s="53">
        <f t="shared" si="87"/>
        <v>10.888888888888889</v>
      </c>
      <c r="AL319" s="39">
        <f>0.5*1116.99*(T319*T319)</f>
        <v>66219.58</v>
      </c>
      <c r="AM319" s="39">
        <f t="shared" si="86"/>
        <v>2343.8690625000017</v>
      </c>
      <c r="AN319" s="39">
        <f>SUM($AM$304:$AM$306)+$AN$303</f>
        <v>-556473.47218749986</v>
      </c>
      <c r="AO319" s="39">
        <f t="shared" si="76"/>
        <v>0.15457596445324648</v>
      </c>
      <c r="AP319" s="39">
        <f>SUM($AM$308:$AM$344)+$AP$307</f>
        <v>547661.23125000007</v>
      </c>
      <c r="AQ319" s="39">
        <f t="shared" si="77"/>
        <v>0.15212811974907081</v>
      </c>
      <c r="AR319" s="39">
        <f t="shared" si="89"/>
        <v>2.3438690625000018</v>
      </c>
      <c r="AS319" s="39"/>
      <c r="AT319" s="51">
        <f>T319*$AS$8*0.38*0.01</f>
        <v>430.22630924000003</v>
      </c>
      <c r="AU319" s="51">
        <f t="shared" si="88"/>
        <v>0.43022630924000005</v>
      </c>
      <c r="AV319" s="51">
        <f t="shared" si="78"/>
        <v>1.1950740372806872E-4</v>
      </c>
      <c r="AW319" s="39">
        <f>AB319*0.7</f>
        <v>8.6250082280376728E-2</v>
      </c>
      <c r="AX319" s="40"/>
      <c r="AY319" s="40">
        <f t="shared" si="75"/>
        <v>0</v>
      </c>
      <c r="AZ319" s="40"/>
      <c r="BA319" s="40"/>
      <c r="BB319" s="40"/>
      <c r="BC319" s="39"/>
      <c r="BD319" s="39">
        <f>T319*2.23694</f>
        <v>24.357791111111112</v>
      </c>
      <c r="BE319" s="39">
        <f>AO319-$BC$8</f>
        <v>0.15344956545462801</v>
      </c>
      <c r="BF319" s="39">
        <f>AQ319-$BC$8</f>
        <v>0.15100172075045235</v>
      </c>
      <c r="BG319" s="52">
        <f t="shared" si="79"/>
        <v>0.1359015486754071</v>
      </c>
      <c r="BH319" s="52">
        <f t="shared" si="80"/>
        <v>0.1359015486754071</v>
      </c>
      <c r="BI319" s="52">
        <f t="shared" si="81"/>
        <v>489245.57523146557</v>
      </c>
      <c r="BJ319" s="52">
        <f t="shared" si="82"/>
        <v>489.24557523146558</v>
      </c>
      <c r="BK319">
        <f t="shared" si="83"/>
        <v>2.1094821562500017</v>
      </c>
    </row>
    <row r="320" spans="2:63" x14ac:dyDescent="0.25">
      <c r="B320" s="29" t="s">
        <v>47</v>
      </c>
      <c r="C320" s="29">
        <v>312</v>
      </c>
      <c r="D320" s="29">
        <v>312</v>
      </c>
      <c r="E320" s="28">
        <v>38.5</v>
      </c>
      <c r="F320" s="15">
        <f t="shared" si="84"/>
        <v>-0.25000000000000061</v>
      </c>
      <c r="G320" s="15">
        <f t="shared" si="85"/>
        <v>-0.90000000000000213</v>
      </c>
      <c r="R320">
        <f t="shared" si="73"/>
        <v>0</v>
      </c>
      <c r="S320">
        <f t="shared" si="74"/>
        <v>38.5</v>
      </c>
      <c r="T320">
        <f>$E320/3.6</f>
        <v>10.694444444444445</v>
      </c>
      <c r="U320">
        <f>(0.5*960*(T320*T320))</f>
        <v>54898.148148148153</v>
      </c>
      <c r="V320">
        <f>$U320-$U321</f>
        <v>3092.2222222222408</v>
      </c>
      <c r="X320">
        <f>W320/1000</f>
        <v>0</v>
      </c>
      <c r="Y320">
        <f>$X$43+$X$87+$X$158+$X$178+$X$188+$X$238+$X$279+$X$299+$X$307</f>
        <v>470.68888888888887</v>
      </c>
      <c r="Z320">
        <f>(0.5*960*(F320*F320))</f>
        <v>30.000000000000146</v>
      </c>
      <c r="AA320">
        <f>W320*0.0000002777777777</f>
        <v>0</v>
      </c>
      <c r="AB320">
        <f>AA$43+AA$87+$AA$158+$AA$178+$AA$238+$AA$279+$AA$299+$AA$307</f>
        <v>0.12321440325768104</v>
      </c>
      <c r="AD320">
        <f>(AC320*0.0000002777777777)*-1</f>
        <v>0</v>
      </c>
      <c r="AE320">
        <f>(($W$18*0.0000002777777777)*-1)+$AD$65+$AD$145+$AD$164+$AD$184+$AD$206+$AD$265+$AD$289+$AD$304</f>
        <v>0.1318626542840661</v>
      </c>
      <c r="AG320">
        <f>(T320/1000)*(960*9.81*0.01+0.5*1.205*0.38*1.711274*(T320*T320)+960*4/3*3.14*AJ320)</f>
        <v>-11.64734844882239</v>
      </c>
      <c r="AH320">
        <f>AH319+AG320</f>
        <v>336.56256141192398</v>
      </c>
      <c r="AJ320">
        <f>T321-T320</f>
        <v>-0.30555555555555713</v>
      </c>
      <c r="AK320" s="53">
        <f t="shared" si="87"/>
        <v>10.694444444444445</v>
      </c>
      <c r="AL320" s="39">
        <f>0.5*1116.99*(T320*T320)</f>
        <v>63875.7109375</v>
      </c>
      <c r="AM320" s="39">
        <f t="shared" si="86"/>
        <v>3597.8971875000134</v>
      </c>
      <c r="AN320" s="39">
        <f>SUM($AM$304:$AM$306)+$AN$303</f>
        <v>-556473.47218749986</v>
      </c>
      <c r="AO320" s="39">
        <f t="shared" si="76"/>
        <v>0.15457596445324648</v>
      </c>
      <c r="AP320" s="39">
        <f>SUM($AM$308:$AM$344)+$AP$307</f>
        <v>547661.23125000007</v>
      </c>
      <c r="AQ320" s="39">
        <f t="shared" si="77"/>
        <v>0.15212811974907081</v>
      </c>
      <c r="AR320" s="39">
        <f t="shared" si="89"/>
        <v>3.5978971875000134</v>
      </c>
      <c r="AS320" s="39"/>
      <c r="AT320" s="51">
        <f>T320*$AS$8*0.38*0.01</f>
        <v>422.54369657500007</v>
      </c>
      <c r="AU320" s="51">
        <f t="shared" si="88"/>
        <v>0.42254369657500007</v>
      </c>
      <c r="AV320" s="51">
        <f t="shared" si="78"/>
        <v>1.1737334294721036E-4</v>
      </c>
      <c r="AW320" s="39">
        <f>AB320*0.7</f>
        <v>8.6250082280376728E-2</v>
      </c>
      <c r="AX320" s="40"/>
      <c r="AY320" s="40">
        <f t="shared" si="75"/>
        <v>0</v>
      </c>
      <c r="AZ320" s="40"/>
      <c r="BA320" s="40"/>
      <c r="BB320" s="40"/>
      <c r="BC320" s="39"/>
      <c r="BD320" s="39">
        <f>T320*2.23694</f>
        <v>23.922830555555556</v>
      </c>
      <c r="BE320" s="39">
        <f>AO320-$BC$8</f>
        <v>0.15344956545462801</v>
      </c>
      <c r="BF320" s="39">
        <f>AQ320-$BC$8</f>
        <v>0.15100172075045235</v>
      </c>
      <c r="BG320" s="52">
        <f t="shared" si="79"/>
        <v>0.1359015486754071</v>
      </c>
      <c r="BH320" s="52">
        <f t="shared" si="80"/>
        <v>0.1359015486754071</v>
      </c>
      <c r="BI320" s="52">
        <f t="shared" si="81"/>
        <v>489245.57523146557</v>
      </c>
      <c r="BJ320" s="52">
        <f t="shared" si="82"/>
        <v>489.24557523146558</v>
      </c>
      <c r="BK320">
        <f t="shared" si="83"/>
        <v>3.2381074687500124</v>
      </c>
    </row>
    <row r="321" spans="2:63" x14ac:dyDescent="0.25">
      <c r="B321" s="29" t="s">
        <v>47</v>
      </c>
      <c r="C321" s="29">
        <v>313</v>
      </c>
      <c r="D321" s="29">
        <v>313</v>
      </c>
      <c r="E321" s="28">
        <v>37.4</v>
      </c>
      <c r="F321" s="15">
        <f t="shared" si="84"/>
        <v>-0.34722222222222221</v>
      </c>
      <c r="G321" s="15">
        <f t="shared" si="85"/>
        <v>-1.25</v>
      </c>
      <c r="R321">
        <f t="shared" si="73"/>
        <v>0</v>
      </c>
      <c r="S321">
        <f t="shared" si="74"/>
        <v>37.4</v>
      </c>
      <c r="T321">
        <f>$E321/3.6</f>
        <v>10.388888888888888</v>
      </c>
      <c r="U321">
        <f>(0.5*960*(T321*T321))</f>
        <v>51805.925925925912</v>
      </c>
      <c r="V321">
        <f>$U321-$U322</f>
        <v>3805.9259259259125</v>
      </c>
      <c r="X321">
        <f>W321/1000</f>
        <v>0</v>
      </c>
      <c r="Y321">
        <f>$X$43+$X$87+$X$158+$X$178+$X$188+$X$238+$X$279+$X$299+$X$307</f>
        <v>470.68888888888887</v>
      </c>
      <c r="Z321">
        <f>(0.5*960*(F321*F321))</f>
        <v>57.870370370370367</v>
      </c>
      <c r="AA321">
        <f>W321*0.0000002777777777</f>
        <v>0</v>
      </c>
      <c r="AB321">
        <f>AA$43+AA$87+$AA$158+$AA$178+$AA$238+$AA$279+$AA$299+$AA$307</f>
        <v>0.12321440325768104</v>
      </c>
      <c r="AD321">
        <f>(AC321*0.0000002777777777)*-1</f>
        <v>0</v>
      </c>
      <c r="AE321">
        <f>(($W$18*0.0000002777777777)*-1)+$AD$65+$AD$145+$AD$164+$AD$184+$AD$206+$AD$265+$AD$289+$AD$304</f>
        <v>0.1318626542840661</v>
      </c>
      <c r="AG321">
        <f>(T321/1000)*(960*9.81*0.01+0.5*1.205*0.38*1.711274*(T321*T321)+960*4/3*3.14*AJ321)</f>
        <v>-14.82037382395661</v>
      </c>
      <c r="AH321">
        <f>AH320+AG321</f>
        <v>321.74218758796735</v>
      </c>
      <c r="AJ321">
        <f>T322-T321</f>
        <v>-0.38888888888888751</v>
      </c>
      <c r="AK321" s="53">
        <f t="shared" si="87"/>
        <v>10.388888888888888</v>
      </c>
      <c r="AL321" s="39">
        <f>0.5*1116.99*(T321*T321)</f>
        <v>60277.813749999987</v>
      </c>
      <c r="AM321" s="39">
        <f t="shared" si="86"/>
        <v>4428.3137499999866</v>
      </c>
      <c r="AN321" s="39">
        <f>SUM($AM$304:$AM$306)+$AN$303</f>
        <v>-556473.47218749986</v>
      </c>
      <c r="AO321" s="39">
        <f t="shared" si="76"/>
        <v>0.15457596445324648</v>
      </c>
      <c r="AP321" s="39">
        <f>SUM($AM$308:$AM$344)+$AP$307</f>
        <v>547661.23125000007</v>
      </c>
      <c r="AQ321" s="39">
        <f t="shared" si="77"/>
        <v>0.15212811974907081</v>
      </c>
      <c r="AR321" s="39">
        <f t="shared" si="89"/>
        <v>4.4283137499999867</v>
      </c>
      <c r="AS321" s="39"/>
      <c r="AT321" s="51">
        <f>T321*$AS$8*0.38*0.01</f>
        <v>410.47101952999998</v>
      </c>
      <c r="AU321" s="51">
        <f t="shared" si="88"/>
        <v>0.41047101952999998</v>
      </c>
      <c r="AV321" s="51">
        <f t="shared" si="78"/>
        <v>1.1401981886300433E-4</v>
      </c>
      <c r="AW321" s="39">
        <f>AB321*0.7</f>
        <v>8.6250082280376728E-2</v>
      </c>
      <c r="AX321" s="40"/>
      <c r="AY321" s="40">
        <f t="shared" si="75"/>
        <v>0</v>
      </c>
      <c r="AZ321" s="40"/>
      <c r="BA321" s="40"/>
      <c r="BB321" s="40"/>
      <c r="BC321" s="39"/>
      <c r="BD321" s="39">
        <f>T321*2.23694</f>
        <v>23.23932111111111</v>
      </c>
      <c r="BE321" s="39">
        <f>AO321-$BC$8</f>
        <v>0.15344956545462801</v>
      </c>
      <c r="BF321" s="39">
        <f>AQ321-$BC$8</f>
        <v>0.15100172075045235</v>
      </c>
      <c r="BG321" s="52">
        <f t="shared" si="79"/>
        <v>0.1359015486754071</v>
      </c>
      <c r="BH321" s="52">
        <f t="shared" si="80"/>
        <v>0.1359015486754071</v>
      </c>
      <c r="BI321" s="52">
        <f t="shared" si="81"/>
        <v>489245.57523146557</v>
      </c>
      <c r="BJ321" s="52">
        <f t="shared" si="82"/>
        <v>489.24557523146558</v>
      </c>
      <c r="BK321">
        <f t="shared" si="83"/>
        <v>3.9854823749999881</v>
      </c>
    </row>
    <row r="322" spans="2:63" x14ac:dyDescent="0.25">
      <c r="B322" s="29" t="s">
        <v>47</v>
      </c>
      <c r="C322" s="29">
        <v>314</v>
      </c>
      <c r="D322" s="29">
        <v>314</v>
      </c>
      <c r="E322" s="28">
        <v>36</v>
      </c>
      <c r="F322" s="15">
        <f t="shared" si="84"/>
        <v>-0.41666666666666663</v>
      </c>
      <c r="G322" s="15">
        <f t="shared" si="85"/>
        <v>-1.5</v>
      </c>
      <c r="R322">
        <f t="shared" si="73"/>
        <v>0</v>
      </c>
      <c r="S322">
        <f t="shared" si="74"/>
        <v>36</v>
      </c>
      <c r="T322">
        <f>$E322/3.6</f>
        <v>10</v>
      </c>
      <c r="U322">
        <f>(0.5*960*(T322*T322))</f>
        <v>48000</v>
      </c>
      <c r="V322">
        <f>$U322-$U323</f>
        <v>4171.851851851854</v>
      </c>
      <c r="X322">
        <f>W322/1000</f>
        <v>0</v>
      </c>
      <c r="Y322">
        <f>$X$43+$X$87+$X$158+$X$178+$X$188+$X$238+$X$279+$X$299+$X$307</f>
        <v>470.68888888888887</v>
      </c>
      <c r="Z322">
        <f>(0.5*960*(F322*F322))</f>
        <v>83.333333333333314</v>
      </c>
      <c r="AA322">
        <f>W322*0.0000002777777777</f>
        <v>0</v>
      </c>
      <c r="AB322">
        <f>AA$43+AA$87+$AA$158+$AA$178+$AA$238+$AA$279+$AA$299+$AA$307</f>
        <v>0.12321440325768104</v>
      </c>
      <c r="AD322">
        <f>(AC322*0.0000002777777777)*-1</f>
        <v>0</v>
      </c>
      <c r="AE322">
        <f>(($W$18*0.0000002777777777)*-1)+$AD$65+$AD$145+$AD$164+$AD$184+$AD$206+$AD$265+$AD$289+$AD$304</f>
        <v>0.1318626542840661</v>
      </c>
      <c r="AG322">
        <f>(T322/1000)*(960*9.81*0.01+0.5*1.205*0.38*1.711274*(T322*T322)+960*4/3*3.14*AJ322)</f>
        <v>-16.529554928811123</v>
      </c>
      <c r="AH322">
        <f>AH321+AG322</f>
        <v>305.21263265915621</v>
      </c>
      <c r="AJ322">
        <f>T323-T322</f>
        <v>-0.44444444444444464</v>
      </c>
      <c r="AK322" s="53">
        <f t="shared" si="87"/>
        <v>10</v>
      </c>
      <c r="AL322" s="39">
        <f>0.5*1116.99*(T322*T322)</f>
        <v>55849.5</v>
      </c>
      <c r="AM322" s="39">
        <f t="shared" si="86"/>
        <v>4854.0800000000017</v>
      </c>
      <c r="AN322" s="39">
        <f>SUM($AM$304:$AM$306)+$AN$303</f>
        <v>-556473.47218749986</v>
      </c>
      <c r="AO322" s="39">
        <f t="shared" si="76"/>
        <v>0.15457596445324648</v>
      </c>
      <c r="AP322" s="39">
        <f>SUM($AM$308:$AM$344)+$AP$307</f>
        <v>547661.23125000007</v>
      </c>
      <c r="AQ322" s="39">
        <f t="shared" si="77"/>
        <v>0.15212811974907081</v>
      </c>
      <c r="AR322" s="39">
        <f t="shared" si="89"/>
        <v>4.8540800000000015</v>
      </c>
      <c r="AS322" s="39"/>
      <c r="AT322" s="51">
        <f>T322*$AS$8*0.38*0.01</f>
        <v>395.1057942000001</v>
      </c>
      <c r="AU322" s="51">
        <f t="shared" si="88"/>
        <v>0.39510579420000008</v>
      </c>
      <c r="AV322" s="51">
        <f t="shared" si="78"/>
        <v>1.0975169730128762E-4</v>
      </c>
      <c r="AW322" s="39">
        <f>AB322*0.7</f>
        <v>8.6250082280376728E-2</v>
      </c>
      <c r="AX322" s="40"/>
      <c r="AY322" s="40">
        <f t="shared" si="75"/>
        <v>0</v>
      </c>
      <c r="AZ322" s="40"/>
      <c r="BA322" s="40"/>
      <c r="BB322" s="40"/>
      <c r="BC322" s="39"/>
      <c r="BD322" s="39">
        <f>T322*2.23694</f>
        <v>22.369400000000002</v>
      </c>
      <c r="BE322" s="39">
        <f>AO322-$BC$8</f>
        <v>0.15344956545462801</v>
      </c>
      <c r="BF322" s="39">
        <f>AQ322-$BC$8</f>
        <v>0.15100172075045235</v>
      </c>
      <c r="BG322" s="52">
        <f t="shared" si="79"/>
        <v>0.1359015486754071</v>
      </c>
      <c r="BH322" s="52">
        <f t="shared" si="80"/>
        <v>0.1359015486754071</v>
      </c>
      <c r="BI322" s="52">
        <f t="shared" si="81"/>
        <v>489245.57523146557</v>
      </c>
      <c r="BJ322" s="52">
        <f t="shared" si="82"/>
        <v>489.24557523146558</v>
      </c>
      <c r="BK322">
        <f t="shared" si="83"/>
        <v>4.368672000000001</v>
      </c>
    </row>
    <row r="323" spans="2:63" x14ac:dyDescent="0.25">
      <c r="B323" s="29" t="s">
        <v>47</v>
      </c>
      <c r="C323" s="29">
        <v>315</v>
      </c>
      <c r="D323" s="29">
        <v>315</v>
      </c>
      <c r="E323" s="28">
        <v>34.4</v>
      </c>
      <c r="F323" s="15">
        <f t="shared" si="84"/>
        <v>-0.41666666666666663</v>
      </c>
      <c r="G323" s="15">
        <f t="shared" si="85"/>
        <v>-1.5</v>
      </c>
      <c r="R323">
        <f t="shared" si="73"/>
        <v>0</v>
      </c>
      <c r="S323">
        <f t="shared" si="74"/>
        <v>34.4</v>
      </c>
      <c r="T323">
        <f>$E323/3.6</f>
        <v>9.5555555555555554</v>
      </c>
      <c r="U323">
        <f>(0.5*960*(T323*T323))</f>
        <v>43828.148148148146</v>
      </c>
      <c r="V323">
        <f>$U323-$U324</f>
        <v>3494.8148148148175</v>
      </c>
      <c r="X323">
        <f>W323/1000</f>
        <v>0</v>
      </c>
      <c r="Y323">
        <f>$X$43+$X$87+$X$158+$X$178+$X$188+$X$238+$X$279+$X$299+$X$307</f>
        <v>470.68888888888887</v>
      </c>
      <c r="Z323">
        <f>(0.5*960*(F323*F323))</f>
        <v>83.333333333333314</v>
      </c>
      <c r="AA323">
        <f>W323*0.0000002777777777</f>
        <v>0</v>
      </c>
      <c r="AB323">
        <f>AA$43+AA$87+$AA$158+$AA$178+$AA$238+$AA$279+$AA$299+$AA$307</f>
        <v>0.12321440325768104</v>
      </c>
      <c r="AD323">
        <f>(AC323*0.0000002777777777)*-1</f>
        <v>0</v>
      </c>
      <c r="AE323">
        <f>(($W$18*0.0000002777777777)*-1)+$AD$65+$AD$145+$AD$164+$AD$184+$AD$206+$AD$265+$AD$289+$AD$304</f>
        <v>0.1318626542840661</v>
      </c>
      <c r="AG323">
        <f>(T323/1000)*(960*9.81*0.01+0.5*1.205*0.38*1.711274*(T323*T323)+960*4/3*3.14*AJ323)</f>
        <v>-13.693797628903981</v>
      </c>
      <c r="AH323">
        <f>AH322+AG323</f>
        <v>291.51883503025221</v>
      </c>
      <c r="AJ323">
        <f>T324-T323</f>
        <v>-0.38888888888888928</v>
      </c>
      <c r="AK323" s="53">
        <f t="shared" si="87"/>
        <v>9.5555555555555554</v>
      </c>
      <c r="AL323" s="39">
        <f>0.5*1116.99*(T323*T323)</f>
        <v>50995.42</v>
      </c>
      <c r="AM323" s="39">
        <f t="shared" si="86"/>
        <v>4066.3262499999983</v>
      </c>
      <c r="AN323" s="39">
        <f>SUM($AM$304:$AM$306)+$AN$303</f>
        <v>-556473.47218749986</v>
      </c>
      <c r="AO323" s="39">
        <f t="shared" si="76"/>
        <v>0.15457596445324648</v>
      </c>
      <c r="AP323" s="39">
        <f>SUM($AM$308:$AM$344)+$AP$307</f>
        <v>547661.23125000007</v>
      </c>
      <c r="AQ323" s="39">
        <f t="shared" si="77"/>
        <v>0.15212811974907081</v>
      </c>
      <c r="AR323" s="39">
        <f t="shared" si="89"/>
        <v>4.0663262499999986</v>
      </c>
      <c r="AS323" s="39"/>
      <c r="AT323" s="51">
        <f>T323*$AS$8*0.38*0.01</f>
        <v>377.54553668000011</v>
      </c>
      <c r="AU323" s="51">
        <f t="shared" si="88"/>
        <v>0.37754553668000013</v>
      </c>
      <c r="AV323" s="51">
        <f t="shared" si="78"/>
        <v>1.0487384408789707E-4</v>
      </c>
      <c r="AW323" s="39">
        <f>AB323*0.7</f>
        <v>8.6250082280376728E-2</v>
      </c>
      <c r="AX323" s="40"/>
      <c r="AY323" s="40">
        <f t="shared" si="75"/>
        <v>0</v>
      </c>
      <c r="AZ323" s="40"/>
      <c r="BA323" s="40"/>
      <c r="BB323" s="40"/>
      <c r="BC323" s="39"/>
      <c r="BD323" s="39">
        <f>T323*2.23694</f>
        <v>21.375204444444446</v>
      </c>
      <c r="BE323" s="39">
        <f>AO323-$BC$8</f>
        <v>0.15344956545462801</v>
      </c>
      <c r="BF323" s="39">
        <f>AQ323-$BC$8</f>
        <v>0.15100172075045235</v>
      </c>
      <c r="BG323" s="52">
        <f t="shared" si="79"/>
        <v>0.1359015486754071</v>
      </c>
      <c r="BH323" s="52">
        <f t="shared" si="80"/>
        <v>0.1359015486754071</v>
      </c>
      <c r="BI323" s="52">
        <f t="shared" si="81"/>
        <v>489245.57523146557</v>
      </c>
      <c r="BJ323" s="52">
        <f t="shared" si="82"/>
        <v>489.24557523146558</v>
      </c>
      <c r="BK323">
        <f t="shared" si="83"/>
        <v>3.6596936249999987</v>
      </c>
    </row>
    <row r="324" spans="2:63" x14ac:dyDescent="0.25">
      <c r="B324" s="29" t="s">
        <v>47</v>
      </c>
      <c r="C324" s="29">
        <v>316</v>
      </c>
      <c r="D324" s="29">
        <v>316</v>
      </c>
      <c r="E324" s="28">
        <v>33</v>
      </c>
      <c r="F324" s="15">
        <f t="shared" si="84"/>
        <v>-0.37499999999999989</v>
      </c>
      <c r="G324" s="15">
        <f t="shared" si="85"/>
        <v>-1.3499999999999996</v>
      </c>
      <c r="R324">
        <f t="shared" si="73"/>
        <v>0</v>
      </c>
      <c r="S324">
        <f t="shared" si="74"/>
        <v>33</v>
      </c>
      <c r="T324">
        <f>$E324/3.6</f>
        <v>9.1666666666666661</v>
      </c>
      <c r="U324">
        <f>(0.5*960*(T324*T324))</f>
        <v>40333.333333333328</v>
      </c>
      <c r="V324">
        <f>$U324-$U325</f>
        <v>3115.1851851851825</v>
      </c>
      <c r="X324">
        <f>W324/1000</f>
        <v>0</v>
      </c>
      <c r="Y324">
        <f>$X$43+$X$87+$X$158+$X$178+$X$188+$X$238+$X$279+$X$299+$X$307</f>
        <v>470.68888888888887</v>
      </c>
      <c r="Z324">
        <f>(0.5*960*(F324*F324))</f>
        <v>67.499999999999957</v>
      </c>
      <c r="AA324">
        <f>W324*0.0000002777777777</f>
        <v>0</v>
      </c>
      <c r="AB324">
        <f>AA$43+AA$87+$AA$158+$AA$178+$AA$238+$AA$279+$AA$299+$AA$307</f>
        <v>0.12321440325768104</v>
      </c>
      <c r="AD324">
        <f>(AC324*0.0000002777777777)*-1</f>
        <v>0</v>
      </c>
      <c r="AE324">
        <f>(($W$18*0.0000002777777777)*-1)+$AD$65+$AD$145+$AD$164+$AD$184+$AD$206+$AD$265+$AD$289+$AD$304</f>
        <v>0.1318626542840661</v>
      </c>
      <c r="AG324">
        <f>(T324/1000)*(960*9.81*0.01+0.5*1.205*0.38*1.711274*(T324*T324)+960*4/3*3.14*AJ324)</f>
        <v>-12.139233473008494</v>
      </c>
      <c r="AH324">
        <f>AH323+AG324</f>
        <v>279.37960155724369</v>
      </c>
      <c r="AJ324">
        <f>T325-T324</f>
        <v>-0.36111111111111072</v>
      </c>
      <c r="AK324" s="53">
        <f t="shared" si="87"/>
        <v>9.1666666666666661</v>
      </c>
      <c r="AL324" s="39">
        <f>0.5*1116.99*(T324*T324)</f>
        <v>46929.09375</v>
      </c>
      <c r="AM324" s="39">
        <f t="shared" si="86"/>
        <v>3624.6153125000055</v>
      </c>
      <c r="AN324" s="39">
        <f>SUM($AM$304:$AM$306)+$AN$303</f>
        <v>-556473.47218749986</v>
      </c>
      <c r="AO324" s="39">
        <f t="shared" si="76"/>
        <v>0.15457596445324648</v>
      </c>
      <c r="AP324" s="39">
        <f>SUM($AM$308:$AM$344)+$AP$307</f>
        <v>547661.23125000007</v>
      </c>
      <c r="AQ324" s="39">
        <f t="shared" si="77"/>
        <v>0.15212811974907081</v>
      </c>
      <c r="AR324" s="39">
        <f t="shared" si="89"/>
        <v>3.6246153125000053</v>
      </c>
      <c r="AS324" s="39"/>
      <c r="AT324" s="51">
        <f>T324*$AS$8*0.38*0.01</f>
        <v>362.18031135000007</v>
      </c>
      <c r="AU324" s="51">
        <f t="shared" si="88"/>
        <v>0.36218031135000006</v>
      </c>
      <c r="AV324" s="51">
        <f t="shared" si="78"/>
        <v>1.0060572252618031E-4</v>
      </c>
      <c r="AW324" s="39">
        <f>AB324*0.7</f>
        <v>8.6250082280376728E-2</v>
      </c>
      <c r="AX324" s="40"/>
      <c r="AY324" s="40">
        <f t="shared" si="75"/>
        <v>0</v>
      </c>
      <c r="AZ324" s="40"/>
      <c r="BA324" s="40"/>
      <c r="BB324" s="40"/>
      <c r="BC324" s="39"/>
      <c r="BD324" s="39">
        <f>T324*2.23694</f>
        <v>20.505283333333335</v>
      </c>
      <c r="BE324" s="39">
        <f>AO324-$BC$8</f>
        <v>0.15344956545462801</v>
      </c>
      <c r="BF324" s="39">
        <f>AQ324-$BC$8</f>
        <v>0.15100172075045235</v>
      </c>
      <c r="BG324" s="52">
        <f t="shared" si="79"/>
        <v>0.1359015486754071</v>
      </c>
      <c r="BH324" s="52">
        <f t="shared" si="80"/>
        <v>0.1359015486754071</v>
      </c>
      <c r="BI324" s="52">
        <f t="shared" si="81"/>
        <v>489245.57523146557</v>
      </c>
      <c r="BJ324" s="52">
        <f t="shared" si="82"/>
        <v>489.24557523146558</v>
      </c>
      <c r="BK324">
        <f t="shared" si="83"/>
        <v>3.2621537812500052</v>
      </c>
    </row>
    <row r="325" spans="2:63" x14ac:dyDescent="0.25">
      <c r="B325" s="29" t="s">
        <v>47</v>
      </c>
      <c r="C325" s="29">
        <v>317</v>
      </c>
      <c r="D325" s="29">
        <v>317</v>
      </c>
      <c r="E325" s="28">
        <v>31.7</v>
      </c>
      <c r="F325" s="15">
        <f t="shared" si="84"/>
        <v>-0.41666666666666663</v>
      </c>
      <c r="G325" s="15">
        <f t="shared" si="85"/>
        <v>-1.5</v>
      </c>
      <c r="R325">
        <f t="shared" si="73"/>
        <v>0</v>
      </c>
      <c r="S325">
        <f t="shared" si="74"/>
        <v>31.7</v>
      </c>
      <c r="T325">
        <f>$E325/3.6</f>
        <v>8.8055555555555554</v>
      </c>
      <c r="U325">
        <f>(0.5*960*(T325*T325))</f>
        <v>37218.148148148146</v>
      </c>
      <c r="V325">
        <f>$U325-$U326</f>
        <v>3884.814814814803</v>
      </c>
      <c r="X325">
        <f>W325/1000</f>
        <v>0</v>
      </c>
      <c r="Y325">
        <f>$X$43+$X$87+$X$158+$X$178+$X$188+$X$238+$X$279+$X$299+$X$307</f>
        <v>470.68888888888887</v>
      </c>
      <c r="Z325">
        <f>(0.5*960*(F325*F325))</f>
        <v>83.333333333333314</v>
      </c>
      <c r="AA325">
        <f>W325*0.0000002777777777</f>
        <v>0</v>
      </c>
      <c r="AB325">
        <f>AA$43+AA$87+$AA$158+$AA$178+$AA$238+$AA$279+$AA$299+$AA$307</f>
        <v>0.12321440325768104</v>
      </c>
      <c r="AD325">
        <f>(AC325*0.0000002777777777)*-1</f>
        <v>0</v>
      </c>
      <c r="AE325">
        <f>(($W$18*0.0000002777777777)*-1)+$AD$65+$AD$145+$AD$164+$AD$184+$AD$206+$AD$265+$AD$289+$AD$304</f>
        <v>0.1318626542840661</v>
      </c>
      <c r="AG325">
        <f>(T325/1000)*(960*9.81*0.01+0.5*1.205*0.38*1.711274*(T325*T325)+960*4/3*3.14*AJ325)</f>
        <v>-15.615776960894246</v>
      </c>
      <c r="AH325">
        <f>AH324+AG325</f>
        <v>263.76382459634942</v>
      </c>
      <c r="AJ325">
        <f>T326-T325</f>
        <v>-0.47222222222222143</v>
      </c>
      <c r="AK325" s="53">
        <f t="shared" si="87"/>
        <v>8.8055555555555554</v>
      </c>
      <c r="AL325" s="39">
        <f>0.5*1116.99*(T325*T325)</f>
        <v>43304.478437499994</v>
      </c>
      <c r="AM325" s="39">
        <f t="shared" si="86"/>
        <v>4520.1034374999872</v>
      </c>
      <c r="AN325" s="39">
        <f>SUM($AM$304:$AM$306)+$AN$303</f>
        <v>-556473.47218749986</v>
      </c>
      <c r="AO325" s="39">
        <f t="shared" si="76"/>
        <v>0.15457596445324648</v>
      </c>
      <c r="AP325" s="39">
        <f>SUM($AM$308:$AM$344)+$AP$307</f>
        <v>547661.23125000007</v>
      </c>
      <c r="AQ325" s="39">
        <f t="shared" si="77"/>
        <v>0.15212811974907081</v>
      </c>
      <c r="AR325" s="39">
        <f t="shared" si="89"/>
        <v>4.5201034374999871</v>
      </c>
      <c r="AS325" s="39"/>
      <c r="AT325" s="51">
        <f>T325*$AS$8*0.38*0.01</f>
        <v>347.91260211500003</v>
      </c>
      <c r="AU325" s="51">
        <f t="shared" si="88"/>
        <v>0.34791260211500002</v>
      </c>
      <c r="AV325" s="51">
        <f t="shared" si="78"/>
        <v>9.6642466790300478E-5</v>
      </c>
      <c r="AW325" s="39">
        <f>AB325*0.7</f>
        <v>8.6250082280376728E-2</v>
      </c>
      <c r="AX325" s="40"/>
      <c r="AY325" s="40">
        <f t="shared" si="75"/>
        <v>0</v>
      </c>
      <c r="AZ325" s="40"/>
      <c r="BA325" s="40"/>
      <c r="BB325" s="40"/>
      <c r="BC325" s="39"/>
      <c r="BD325" s="39">
        <f>T325*2.23694</f>
        <v>19.697499444444446</v>
      </c>
      <c r="BE325" s="39">
        <f>AO325-$BC$8</f>
        <v>0.15344956545462801</v>
      </c>
      <c r="BF325" s="39">
        <f>AQ325-$BC$8</f>
        <v>0.15100172075045235</v>
      </c>
      <c r="BG325" s="52">
        <f t="shared" si="79"/>
        <v>0.1359015486754071</v>
      </c>
      <c r="BH325" s="52">
        <f t="shared" si="80"/>
        <v>0.1359015486754071</v>
      </c>
      <c r="BI325" s="52">
        <f t="shared" si="81"/>
        <v>489245.57523146557</v>
      </c>
      <c r="BJ325" s="52">
        <f t="shared" si="82"/>
        <v>489.24557523146558</v>
      </c>
      <c r="BK325">
        <f t="shared" si="83"/>
        <v>4.0680930937499884</v>
      </c>
    </row>
    <row r="326" spans="2:63" x14ac:dyDescent="0.25">
      <c r="B326" s="29" t="s">
        <v>47</v>
      </c>
      <c r="C326" s="29">
        <v>318</v>
      </c>
      <c r="D326" s="29">
        <v>318</v>
      </c>
      <c r="E326" s="28">
        <v>30</v>
      </c>
      <c r="F326" s="15">
        <f t="shared" si="84"/>
        <v>-0.51388888888888873</v>
      </c>
      <c r="G326" s="15">
        <f t="shared" si="85"/>
        <v>-1.8499999999999996</v>
      </c>
      <c r="R326">
        <f t="shared" si="73"/>
        <v>0</v>
      </c>
      <c r="S326">
        <f t="shared" si="74"/>
        <v>30</v>
      </c>
      <c r="T326">
        <f>$E326/3.6</f>
        <v>8.3333333333333339</v>
      </c>
      <c r="U326">
        <f>(0.5*960*(T326*T326))</f>
        <v>33333.333333333343</v>
      </c>
      <c r="V326">
        <f>$U326-$U327</f>
        <v>4296.2962962963065</v>
      </c>
      <c r="X326">
        <f>W326/1000</f>
        <v>0</v>
      </c>
      <c r="Y326">
        <f>$X$43+$X$87+$X$158+$X$178+$X$188+$X$238+$X$279+$X$299+$X$307</f>
        <v>470.68888888888887</v>
      </c>
      <c r="Z326">
        <f>(0.5*960*(F326*F326))</f>
        <v>126.75925925925918</v>
      </c>
      <c r="AA326">
        <f>W326*0.0000002777777777</f>
        <v>0</v>
      </c>
      <c r="AB326">
        <f>AA$43+AA$87+$AA$158+$AA$178+$AA$238+$AA$279+$AA$299+$AA$307</f>
        <v>0.12321440325768104</v>
      </c>
      <c r="AD326">
        <f>(AC326*0.0000002777777777)*-1</f>
        <v>0</v>
      </c>
      <c r="AE326">
        <f>(($W$18*0.0000002777777777)*-1)+$AD$65+$AD$145+$AD$164+$AD$184+$AD$206+$AD$265+$AD$289+$AD$304</f>
        <v>0.1318626542840661</v>
      </c>
      <c r="AG326">
        <f>(T326/1000)*(960*9.81*0.01+0.5*1.205*0.38*1.711274*(T326*T326)+960*4/3*3.14*AJ326)</f>
        <v>-17.595873505613451</v>
      </c>
      <c r="AH326">
        <f>AH325+AG326</f>
        <v>246.16795109073598</v>
      </c>
      <c r="AJ326">
        <f>T327-T326</f>
        <v>-0.55555555555555625</v>
      </c>
      <c r="AK326" s="53">
        <f t="shared" si="87"/>
        <v>8.3333333333333339</v>
      </c>
      <c r="AL326" s="39">
        <f>0.5*1116.99*(T326*T326)</f>
        <v>38784.375000000007</v>
      </c>
      <c r="AM326" s="39">
        <f t="shared" si="86"/>
        <v>4998.8750000000073</v>
      </c>
      <c r="AN326" s="39">
        <f>SUM($AM$304:$AM$306)+$AN$303</f>
        <v>-556473.47218749986</v>
      </c>
      <c r="AO326" s="39">
        <f t="shared" si="76"/>
        <v>0.15457596445324648</v>
      </c>
      <c r="AP326" s="39">
        <f>SUM($AM$308:$AM$344)+$AP$307</f>
        <v>547661.23125000007</v>
      </c>
      <c r="AQ326" s="39">
        <f t="shared" si="77"/>
        <v>0.15212811974907081</v>
      </c>
      <c r="AR326" s="39">
        <f t="shared" si="89"/>
        <v>4.9988750000000071</v>
      </c>
      <c r="AS326" s="39"/>
      <c r="AT326" s="51">
        <f>T326*$AS$8*0.38*0.01</f>
        <v>329.25482850000009</v>
      </c>
      <c r="AU326" s="51">
        <f t="shared" si="88"/>
        <v>0.3292548285000001</v>
      </c>
      <c r="AV326" s="51">
        <f t="shared" si="78"/>
        <v>9.1459747751073021E-5</v>
      </c>
      <c r="AW326" s="39">
        <f>AB326*0.7</f>
        <v>8.6250082280376728E-2</v>
      </c>
      <c r="AX326" s="40"/>
      <c r="AY326" s="40">
        <f t="shared" si="75"/>
        <v>0</v>
      </c>
      <c r="AZ326" s="40"/>
      <c r="BA326" s="40"/>
      <c r="BB326" s="40"/>
      <c r="BC326" s="39"/>
      <c r="BD326" s="39">
        <f>T326*2.23694</f>
        <v>18.64116666666667</v>
      </c>
      <c r="BE326" s="39">
        <f>AO326-$BC$8</f>
        <v>0.15344956545462801</v>
      </c>
      <c r="BF326" s="39">
        <f>AQ326-$BC$8</f>
        <v>0.15100172075045235</v>
      </c>
      <c r="BG326" s="52">
        <f t="shared" si="79"/>
        <v>0.1359015486754071</v>
      </c>
      <c r="BH326" s="52">
        <f t="shared" si="80"/>
        <v>0.1359015486754071</v>
      </c>
      <c r="BI326" s="52">
        <f t="shared" si="81"/>
        <v>489245.57523146557</v>
      </c>
      <c r="BJ326" s="52">
        <f t="shared" si="82"/>
        <v>489.24557523146558</v>
      </c>
      <c r="BK326">
        <f t="shared" si="83"/>
        <v>4.4989875000000064</v>
      </c>
    </row>
    <row r="327" spans="2:63" x14ac:dyDescent="0.25">
      <c r="B327" s="29" t="s">
        <v>47</v>
      </c>
      <c r="C327" s="29">
        <v>319</v>
      </c>
      <c r="D327" s="29">
        <v>319</v>
      </c>
      <c r="E327" s="28">
        <v>28</v>
      </c>
      <c r="F327" s="15">
        <f t="shared" si="84"/>
        <v>-0.54166666666666641</v>
      </c>
      <c r="G327" s="15">
        <f t="shared" si="85"/>
        <v>-1.9499999999999993</v>
      </c>
      <c r="R327">
        <f t="shared" si="73"/>
        <v>0</v>
      </c>
      <c r="S327">
        <f t="shared" si="74"/>
        <v>28</v>
      </c>
      <c r="T327">
        <f>$E327/3.6</f>
        <v>7.7777777777777777</v>
      </c>
      <c r="U327">
        <f>(0.5*960*(T327*T327))</f>
        <v>29037.037037037036</v>
      </c>
      <c r="V327">
        <f>$U327-$U328</f>
        <v>3807.0370370370365</v>
      </c>
      <c r="X327">
        <f>W327/1000</f>
        <v>0</v>
      </c>
      <c r="Y327">
        <f>$X$43+$X$87+$X$158+$X$178+$X$188+$X$238+$X$279+$X$299+$X$307</f>
        <v>470.68888888888887</v>
      </c>
      <c r="Z327">
        <f>(0.5*960*(F327*F327))</f>
        <v>140.8333333333332</v>
      </c>
      <c r="AA327">
        <f>W327*0.0000002777777777</f>
        <v>0</v>
      </c>
      <c r="AB327">
        <f>AA$43+AA$87+$AA$158+$AA$178+$AA$238+$AA$279+$AA$299+$AA$307</f>
        <v>0.12321440325768104</v>
      </c>
      <c r="AD327">
        <f>(AC327*0.0000002777777777)*-1</f>
        <v>0</v>
      </c>
      <c r="AE327">
        <f>(($W$18*0.0000002777777777)*-1)+$AD$65+$AD$145+$AD$164+$AD$184+$AD$206+$AD$265+$AD$289+$AD$304</f>
        <v>0.1318626542840661</v>
      </c>
      <c r="AG327">
        <f>(T327/1000)*(960*9.81*0.01+0.5*1.205*0.38*1.711274*(T327*T327)+960*4/3*3.14*AJ327)</f>
        <v>-15.581744841524138</v>
      </c>
      <c r="AH327">
        <f>AH326+AG327</f>
        <v>230.58620624921184</v>
      </c>
      <c r="AJ327">
        <f>T328-T327</f>
        <v>-0.52777777777777768</v>
      </c>
      <c r="AK327" s="53">
        <f t="shared" si="87"/>
        <v>7.7777777777777777</v>
      </c>
      <c r="AL327" s="39">
        <f>0.5*1116.99*(T327*T327)</f>
        <v>33785.5</v>
      </c>
      <c r="AM327" s="39">
        <f t="shared" si="86"/>
        <v>4429.606562500001</v>
      </c>
      <c r="AN327" s="39">
        <f>SUM($AM$304:$AM$306)+$AN$303</f>
        <v>-556473.47218749986</v>
      </c>
      <c r="AO327" s="39">
        <f t="shared" si="76"/>
        <v>0.15457596445324648</v>
      </c>
      <c r="AP327" s="39">
        <f>SUM($AM$308:$AM$344)+$AP$307</f>
        <v>547661.23125000007</v>
      </c>
      <c r="AQ327" s="39">
        <f t="shared" si="77"/>
        <v>0.15212811974907081</v>
      </c>
      <c r="AR327" s="39">
        <f t="shared" si="89"/>
        <v>4.429606562500001</v>
      </c>
      <c r="AS327" s="39"/>
      <c r="AT327" s="51">
        <f>T327*$AS$8*0.38*0.01</f>
        <v>307.30450660000002</v>
      </c>
      <c r="AU327" s="51">
        <f t="shared" si="88"/>
        <v>0.30730450660000003</v>
      </c>
      <c r="AV327" s="51">
        <f t="shared" si="78"/>
        <v>8.5362431234334808E-5</v>
      </c>
      <c r="AW327" s="39">
        <f>AB327*0.7</f>
        <v>8.6250082280376728E-2</v>
      </c>
      <c r="AX327" s="40"/>
      <c r="AY327" s="40">
        <f t="shared" si="75"/>
        <v>0</v>
      </c>
      <c r="AZ327" s="40"/>
      <c r="BA327" s="40"/>
      <c r="BB327" s="40"/>
      <c r="BC327" s="39"/>
      <c r="BD327" s="39">
        <f>T327*2.23694</f>
        <v>17.398422222222223</v>
      </c>
      <c r="BE327" s="39">
        <f>AO327-$BC$8</f>
        <v>0.15344956545462801</v>
      </c>
      <c r="BF327" s="39">
        <f>AQ327-$BC$8</f>
        <v>0.15100172075045235</v>
      </c>
      <c r="BG327" s="52">
        <f t="shared" si="79"/>
        <v>0.1359015486754071</v>
      </c>
      <c r="BH327" s="52">
        <f t="shared" si="80"/>
        <v>0.1359015486754071</v>
      </c>
      <c r="BI327" s="52">
        <f t="shared" si="81"/>
        <v>489245.57523146557</v>
      </c>
      <c r="BJ327" s="52">
        <f t="shared" si="82"/>
        <v>489.24557523146558</v>
      </c>
      <c r="BK327">
        <f t="shared" si="83"/>
        <v>3.986645906250001</v>
      </c>
    </row>
    <row r="328" spans="2:63" x14ac:dyDescent="0.25">
      <c r="B328" s="29" t="s">
        <v>47</v>
      </c>
      <c r="C328" s="29">
        <v>320</v>
      </c>
      <c r="D328" s="29">
        <v>320</v>
      </c>
      <c r="E328" s="28">
        <v>26.1</v>
      </c>
      <c r="F328" s="15">
        <f t="shared" si="84"/>
        <v>-0.33333333333333315</v>
      </c>
      <c r="G328" s="15">
        <f t="shared" si="85"/>
        <v>-1.1999999999999993</v>
      </c>
      <c r="R328">
        <f t="shared" ref="R328:R391" si="90">IF(E328&lt;1,1,0)</f>
        <v>0</v>
      </c>
      <c r="S328">
        <f t="shared" ref="S328:S391" si="91">IF(R328=1,"",E328)</f>
        <v>26.1</v>
      </c>
      <c r="T328">
        <f>$E328/3.6</f>
        <v>7.25</v>
      </c>
      <c r="U328">
        <f>(0.5*960*(T328*T328))</f>
        <v>25230</v>
      </c>
      <c r="V328">
        <f>$U328-$U329</f>
        <v>957.40740740740512</v>
      </c>
      <c r="X328">
        <f>W328/1000</f>
        <v>0</v>
      </c>
      <c r="Y328">
        <f>$X$43+$X$87+$X$158+$X$178+$X$188+$X$238+$X$279+$X$299+$X$307</f>
        <v>470.68888888888887</v>
      </c>
      <c r="Z328">
        <f>(0.5*960*(F328*F328))</f>
        <v>53.333333333333279</v>
      </c>
      <c r="AA328">
        <f>W328*0.0000002777777777</f>
        <v>0</v>
      </c>
      <c r="AB328">
        <f>AA$43+AA$87+$AA$158+$AA$178+$AA$238+$AA$279+$AA$299+$AA$307</f>
        <v>0.12321440325768104</v>
      </c>
      <c r="AD328">
        <f>(AC328*0.0000002777777777)*-1</f>
        <v>0</v>
      </c>
      <c r="AE328">
        <f>(($W$18*0.0000002777777777)*-1)+$AD$65+$AD$145+$AD$164+$AD$184+$AD$206+$AD$265+$AD$289+$AD$304</f>
        <v>0.1318626542840661</v>
      </c>
      <c r="AG328">
        <f>(T328/1000)*(960*9.81*0.01+0.5*1.205*0.38*1.711274*(T328*T328)+960*4/3*3.14*AJ328)</f>
        <v>-3.215030156578055</v>
      </c>
      <c r="AH328">
        <f>AH327+AG328</f>
        <v>227.37117609263379</v>
      </c>
      <c r="AJ328">
        <f>T329-T328</f>
        <v>-0.1388888888888884</v>
      </c>
      <c r="AK328" s="53">
        <f t="shared" si="87"/>
        <v>7.25</v>
      </c>
      <c r="AL328" s="39">
        <f>0.5*1116.99*(T328*T328)</f>
        <v>29355.893437499999</v>
      </c>
      <c r="AM328" s="39">
        <f t="shared" si="86"/>
        <v>1113.9734374999971</v>
      </c>
      <c r="AN328" s="39">
        <f>SUM($AM$304:$AM$306)+$AN$303</f>
        <v>-556473.47218749986</v>
      </c>
      <c r="AO328" s="39">
        <f t="shared" si="76"/>
        <v>0.15457596445324648</v>
      </c>
      <c r="AP328" s="39">
        <f>SUM($AM$308:$AM$344)+$AP$307</f>
        <v>547661.23125000007</v>
      </c>
      <c r="AQ328" s="39">
        <f t="shared" si="77"/>
        <v>0.15212811974907081</v>
      </c>
      <c r="AR328" s="39">
        <f t="shared" si="89"/>
        <v>1.113973437499997</v>
      </c>
      <c r="AS328" s="39"/>
      <c r="AT328" s="51">
        <f>T328*$AS$8*0.38*0.01</f>
        <v>286.45170079500002</v>
      </c>
      <c r="AU328" s="51">
        <f t="shared" si="88"/>
        <v>0.28645170079500004</v>
      </c>
      <c r="AV328" s="51">
        <f t="shared" si="78"/>
        <v>7.9569980543433514E-5</v>
      </c>
      <c r="AW328" s="39">
        <f>AB328*0.7</f>
        <v>8.6250082280376728E-2</v>
      </c>
      <c r="AX328" s="40"/>
      <c r="AY328" s="40">
        <f t="shared" ref="AY328:AY391" si="92">AX328/1000</f>
        <v>0</v>
      </c>
      <c r="AZ328" s="40"/>
      <c r="BA328" s="40"/>
      <c r="BB328" s="40"/>
      <c r="BC328" s="39"/>
      <c r="BD328" s="39">
        <f>T328*2.23694</f>
        <v>16.217815000000002</v>
      </c>
      <c r="BE328" s="39">
        <f>AO328-$BC$8</f>
        <v>0.15344956545462801</v>
      </c>
      <c r="BF328" s="39">
        <f>AQ328-$BC$8</f>
        <v>0.15100172075045235</v>
      </c>
      <c r="BG328" s="52">
        <f t="shared" si="79"/>
        <v>0.1359015486754071</v>
      </c>
      <c r="BH328" s="52">
        <f t="shared" si="80"/>
        <v>0.1359015486754071</v>
      </c>
      <c r="BI328" s="52">
        <f t="shared" si="81"/>
        <v>489245.57523146557</v>
      </c>
      <c r="BJ328" s="52">
        <f t="shared" si="82"/>
        <v>489.24557523146558</v>
      </c>
      <c r="BK328">
        <f t="shared" si="83"/>
        <v>1.0025760937499975</v>
      </c>
    </row>
    <row r="329" spans="2:63" x14ac:dyDescent="0.25">
      <c r="B329" s="29" t="s">
        <v>47</v>
      </c>
      <c r="C329" s="29">
        <v>321</v>
      </c>
      <c r="D329" s="29">
        <v>321</v>
      </c>
      <c r="E329" s="28">
        <v>25.6</v>
      </c>
      <c r="F329" s="15">
        <f t="shared" si="84"/>
        <v>-0.16666666666666705</v>
      </c>
      <c r="G329" s="15">
        <f t="shared" si="85"/>
        <v>-0.60000000000000142</v>
      </c>
      <c r="R329">
        <f t="shared" si="90"/>
        <v>0</v>
      </c>
      <c r="S329">
        <f t="shared" si="91"/>
        <v>25.6</v>
      </c>
      <c r="T329">
        <f>$E329/3.6</f>
        <v>7.1111111111111116</v>
      </c>
      <c r="U329">
        <f>(0.5*960*(T329*T329))</f>
        <v>24272.592592592595</v>
      </c>
      <c r="V329">
        <f>$U329-$U330</f>
        <v>1309.2592592592664</v>
      </c>
      <c r="X329">
        <f>W329/1000</f>
        <v>0</v>
      </c>
      <c r="Y329">
        <f>$X$43+$X$87+$X$158+$X$178+$X$188+$X$238+$X$279+$X$299+$X$307</f>
        <v>470.68888888888887</v>
      </c>
      <c r="Z329">
        <f>(0.5*960*(F329*F329))</f>
        <v>13.333333333333394</v>
      </c>
      <c r="AA329">
        <f>W329*0.0000002777777777</f>
        <v>0</v>
      </c>
      <c r="AB329">
        <f>AA$43+AA$87+$AA$158+$AA$178+$AA$238+$AA$279+$AA$299+$AA$307</f>
        <v>0.12321440325768104</v>
      </c>
      <c r="AD329">
        <f>(AC329*0.0000002777777777)*-1</f>
        <v>0</v>
      </c>
      <c r="AE329">
        <f>(($W$18*0.0000002777777777)*-1)+$AD$65+$AD$145+$AD$164+$AD$184+$AD$206+$AD$265+$AD$289+$AD$304</f>
        <v>0.1318626542840661</v>
      </c>
      <c r="AG329">
        <f>(T329/1000)*(960*9.81*0.01+0.5*1.205*0.38*1.711274*(T329*T329)+960*4/3*3.14*AJ329)</f>
        <v>-4.7468288032745836</v>
      </c>
      <c r="AH329">
        <f>AH328+AG329</f>
        <v>222.62434728935921</v>
      </c>
      <c r="AJ329">
        <f>T330-T329</f>
        <v>-0.19444444444444553</v>
      </c>
      <c r="AK329" s="53">
        <f t="shared" si="87"/>
        <v>7.1111111111111116</v>
      </c>
      <c r="AL329" s="39">
        <f>0.5*1116.99*(T329*T329)</f>
        <v>28241.920000000002</v>
      </c>
      <c r="AM329" s="39">
        <f t="shared" si="86"/>
        <v>1523.3640625000044</v>
      </c>
      <c r="AN329" s="39">
        <f>SUM($AM$304:$AM$306)+$AN$303</f>
        <v>-556473.47218749986</v>
      </c>
      <c r="AO329" s="39">
        <f t="shared" ref="AO329:AO392" si="93">(AN329*0.0000002777777777)*-1</f>
        <v>0.15457596445324648</v>
      </c>
      <c r="AP329" s="39">
        <f>SUM($AM$308:$AM$344)+$AP$307</f>
        <v>547661.23125000007</v>
      </c>
      <c r="AQ329" s="39">
        <f t="shared" ref="AQ329:AQ392" si="94">AP329*0.0000002777777777</f>
        <v>0.15212811974907081</v>
      </c>
      <c r="AR329" s="39">
        <f t="shared" si="89"/>
        <v>1.5233640625000044</v>
      </c>
      <c r="AS329" s="39"/>
      <c r="AT329" s="51">
        <f>T329*$AS$8*0.38*0.01</f>
        <v>280.96412032000006</v>
      </c>
      <c r="AU329" s="51">
        <f t="shared" si="88"/>
        <v>0.28096412032000007</v>
      </c>
      <c r="AV329" s="51">
        <f t="shared" ref="AV329:AV392" si="95">0.000000277778*AT329</f>
        <v>7.8045651414248974E-5</v>
      </c>
      <c r="AW329" s="39">
        <f>AB329*0.7</f>
        <v>8.6250082280376728E-2</v>
      </c>
      <c r="AX329" s="40"/>
      <c r="AY329" s="40">
        <f t="shared" si="92"/>
        <v>0</v>
      </c>
      <c r="AZ329" s="40"/>
      <c r="BA329" s="40"/>
      <c r="BB329" s="40"/>
      <c r="BC329" s="39"/>
      <c r="BD329" s="39">
        <f>T329*2.23694</f>
        <v>15.907128888888892</v>
      </c>
      <c r="BE329" s="39">
        <f>AO329-$BC$8</f>
        <v>0.15344956545462801</v>
      </c>
      <c r="BF329" s="39">
        <f>AQ329-$BC$8</f>
        <v>0.15100172075045235</v>
      </c>
      <c r="BG329" s="52">
        <f t="shared" ref="BG329:BG392" si="96">BF329*0.9</f>
        <v>0.1359015486754071</v>
      </c>
      <c r="BH329" s="52">
        <f t="shared" ref="BH329:BH392" si="97">BF329*0.9</f>
        <v>0.1359015486754071</v>
      </c>
      <c r="BI329" s="52">
        <f t="shared" ref="BI329:BI392" si="98">BH329*3600000</f>
        <v>489245.57523146557</v>
      </c>
      <c r="BJ329" s="52">
        <f t="shared" ref="BJ329:BJ392" si="99">BI329/1000</f>
        <v>489.24557523146558</v>
      </c>
      <c r="BK329">
        <f t="shared" ref="BK329:BK392" si="100">(AM329*0.9)/1000</f>
        <v>1.3710276562500039</v>
      </c>
    </row>
    <row r="330" spans="2:63" x14ac:dyDescent="0.25">
      <c r="B330" s="29" t="s">
        <v>47</v>
      </c>
      <c r="C330" s="29">
        <v>322</v>
      </c>
      <c r="D330" s="29">
        <v>322</v>
      </c>
      <c r="E330" s="28">
        <v>24.9</v>
      </c>
      <c r="F330" s="15">
        <f t="shared" ref="F330:F393" si="101">($E331-$E329)/2/3.6</f>
        <v>-9.7222222222222612E-2</v>
      </c>
      <c r="G330" s="15">
        <f t="shared" ref="G330:G393" si="102">($E331-$E329)/2</f>
        <v>-0.35000000000000142</v>
      </c>
      <c r="R330">
        <f t="shared" si="90"/>
        <v>0</v>
      </c>
      <c r="S330">
        <f t="shared" si="91"/>
        <v>24.9</v>
      </c>
      <c r="T330">
        <f>$E330/3.6</f>
        <v>6.9166666666666661</v>
      </c>
      <c r="U330">
        <f>(0.5*960*(T330*T330))</f>
        <v>22963.333333333328</v>
      </c>
      <c r="V330">
        <f>$U330-$U331</f>
        <v>0</v>
      </c>
      <c r="X330">
        <f>W330/1000</f>
        <v>0</v>
      </c>
      <c r="Y330">
        <f>$X$43+$X$87+$X$158+$X$178+$X$188+$X$238+$X$279+$X$299+$X$307</f>
        <v>470.68888888888887</v>
      </c>
      <c r="Z330">
        <f>(0.5*960*(F330*F330))</f>
        <v>4.5370370370370736</v>
      </c>
      <c r="AA330">
        <f>W330*0.0000002777777777</f>
        <v>0</v>
      </c>
      <c r="AB330">
        <f>AA$43+AA$87+$AA$158+$AA$178+$AA$238+$AA$279+$AA$299+$AA$307</f>
        <v>0.12321440325768104</v>
      </c>
      <c r="AD330">
        <f>(AC330*0.0000002777777777)*-1</f>
        <v>0</v>
      </c>
      <c r="AE330">
        <f>(($W$18*0.0000002777777777)*-1)+$AD$65+$AD$145+$AD$164+$AD$184+$AD$206+$AD$265+$AD$289+$AD$304</f>
        <v>0.1318626542840661</v>
      </c>
      <c r="AG330">
        <f>(T330/1000)*(960*9.81*0.01+0.5*1.205*0.38*1.711274*(T330*T330)+960*4/3*3.14*AJ330)</f>
        <v>0.78102749750507527</v>
      </c>
      <c r="AH330">
        <f>AH329+AG330</f>
        <v>223.40537478686429</v>
      </c>
      <c r="AJ330">
        <f>T331-T330</f>
        <v>0</v>
      </c>
      <c r="AK330" s="53">
        <f t="shared" si="87"/>
        <v>6.9166666666666661</v>
      </c>
      <c r="AL330" s="39">
        <f>0.5*1116.99*(T330*T330)</f>
        <v>26718.555937499998</v>
      </c>
      <c r="AM330" s="39">
        <f t="shared" si="86"/>
        <v>0</v>
      </c>
      <c r="AN330" s="39">
        <f>SUM($AM$304:$AM$306)+$AN$303</f>
        <v>-556473.47218749986</v>
      </c>
      <c r="AO330" s="39">
        <f t="shared" si="93"/>
        <v>0.15457596445324648</v>
      </c>
      <c r="AP330" s="39">
        <f>SUM($AM$308:$AM$344)+$AP$307</f>
        <v>547661.23125000007</v>
      </c>
      <c r="AQ330" s="39">
        <f t="shared" si="94"/>
        <v>0.15212811974907081</v>
      </c>
      <c r="AR330" s="39">
        <f t="shared" si="89"/>
        <v>0</v>
      </c>
      <c r="AS330" s="39"/>
      <c r="AT330" s="51">
        <f>T330*$AS$8*0.38*0.01</f>
        <v>273.28150765499998</v>
      </c>
      <c r="AU330" s="51">
        <f t="shared" si="88"/>
        <v>0.27328150765499998</v>
      </c>
      <c r="AV330" s="51">
        <f t="shared" si="95"/>
        <v>7.5911590633390583E-5</v>
      </c>
      <c r="AW330" s="39">
        <f>AB330*0.7</f>
        <v>8.6250082280376728E-2</v>
      </c>
      <c r="AX330" s="40"/>
      <c r="AY330" s="40">
        <f t="shared" si="92"/>
        <v>0</v>
      </c>
      <c r="AZ330" s="40"/>
      <c r="BA330" s="40"/>
      <c r="BB330" s="40"/>
      <c r="BC330" s="39"/>
      <c r="BD330" s="39">
        <f>T330*2.23694</f>
        <v>15.472168333333332</v>
      </c>
      <c r="BE330" s="39">
        <f>AO330-$BC$8</f>
        <v>0.15344956545462801</v>
      </c>
      <c r="BF330" s="39">
        <f>AQ330-$BC$8</f>
        <v>0.15100172075045235</v>
      </c>
      <c r="BG330" s="52">
        <f t="shared" si="96"/>
        <v>0.1359015486754071</v>
      </c>
      <c r="BH330" s="52">
        <f t="shared" si="97"/>
        <v>0.1359015486754071</v>
      </c>
      <c r="BI330" s="52">
        <f t="shared" si="98"/>
        <v>489245.57523146557</v>
      </c>
      <c r="BJ330" s="52">
        <f t="shared" si="99"/>
        <v>489.24557523146558</v>
      </c>
      <c r="BK330">
        <f t="shared" si="100"/>
        <v>0</v>
      </c>
    </row>
    <row r="331" spans="2:63" x14ac:dyDescent="0.25">
      <c r="B331" s="29" t="s">
        <v>47</v>
      </c>
      <c r="C331" s="29">
        <v>323</v>
      </c>
      <c r="D331" s="29">
        <v>323</v>
      </c>
      <c r="E331" s="28">
        <v>24.9</v>
      </c>
      <c r="F331" s="15">
        <f t="shared" si="101"/>
        <v>-8.3333333333333037E-2</v>
      </c>
      <c r="G331" s="15">
        <f t="shared" si="102"/>
        <v>-0.29999999999999893</v>
      </c>
      <c r="R331">
        <f t="shared" si="90"/>
        <v>0</v>
      </c>
      <c r="S331">
        <f t="shared" si="91"/>
        <v>24.9</v>
      </c>
      <c r="T331">
        <f>$E331/3.6</f>
        <v>6.9166666666666661</v>
      </c>
      <c r="U331">
        <f>(0.5*960*(T331*T331))</f>
        <v>22963.333333333328</v>
      </c>
      <c r="V331">
        <f>$U331-$U332</f>
        <v>1093.3333333333285</v>
      </c>
      <c r="X331">
        <f>W331/1000</f>
        <v>0</v>
      </c>
      <c r="Y331">
        <f>$X$43+$X$87+$X$158+$X$178+$X$188+$X$238+$X$279+$X$299+$X$307</f>
        <v>470.68888888888887</v>
      </c>
      <c r="Z331">
        <f>(0.5*960*(F331*F331))</f>
        <v>3.3333333333333099</v>
      </c>
      <c r="AA331">
        <f>W331*0.0000002777777777</f>
        <v>0</v>
      </c>
      <c r="AB331">
        <f>AA$43+AA$87+$AA$158+$AA$178+$AA$238+$AA$279+$AA$299+$AA$307</f>
        <v>0.12321440325768104</v>
      </c>
      <c r="AD331">
        <f>(AC331*0.0000002777777777)*-1</f>
        <v>0</v>
      </c>
      <c r="AE331">
        <f>(($W$18*0.0000002777777777)*-1)+$AD$65+$AD$145+$AD$164+$AD$184+$AD$206+$AD$265+$AD$289+$AD$304</f>
        <v>0.1318626542840661</v>
      </c>
      <c r="AG331">
        <f>(T331/1000)*(960*9.81*0.01+0.5*1.205*0.38*1.711274*(T331*T331)+960*4/3*3.14*AJ331)</f>
        <v>-3.8522169469393526</v>
      </c>
      <c r="AH331">
        <f>AH330+AG331</f>
        <v>219.55315783992492</v>
      </c>
      <c r="AJ331">
        <f>T332-T331</f>
        <v>-0.16666666666666607</v>
      </c>
      <c r="AK331" s="53">
        <f t="shared" si="87"/>
        <v>6.9166666666666661</v>
      </c>
      <c r="AL331" s="39">
        <f>0.5*1116.99*(T331*T331)</f>
        <v>26718.555937499998</v>
      </c>
      <c r="AM331" s="39">
        <f t="shared" si="86"/>
        <v>1272.1274999999987</v>
      </c>
      <c r="AN331" s="39">
        <f>SUM($AM$304:$AM$306)+$AN$303</f>
        <v>-556473.47218749986</v>
      </c>
      <c r="AO331" s="39">
        <f t="shared" si="93"/>
        <v>0.15457596445324648</v>
      </c>
      <c r="AP331" s="39">
        <f>SUM($AM$308:$AM$344)+$AP$307</f>
        <v>547661.23125000007</v>
      </c>
      <c r="AQ331" s="39">
        <f t="shared" si="94"/>
        <v>0.15212811974907081</v>
      </c>
      <c r="AR331" s="39">
        <f t="shared" si="89"/>
        <v>1.2721274999999987</v>
      </c>
      <c r="AS331" s="39"/>
      <c r="AT331" s="51">
        <f>T331*$AS$8*0.38*0.01</f>
        <v>273.28150765499998</v>
      </c>
      <c r="AU331" s="51">
        <f t="shared" si="88"/>
        <v>0.27328150765499998</v>
      </c>
      <c r="AV331" s="51">
        <f t="shared" si="95"/>
        <v>7.5911590633390583E-5</v>
      </c>
      <c r="AW331" s="39">
        <f>AB331*0.7</f>
        <v>8.6250082280376728E-2</v>
      </c>
      <c r="AX331" s="40"/>
      <c r="AY331" s="40">
        <f t="shared" si="92"/>
        <v>0</v>
      </c>
      <c r="AZ331" s="40"/>
      <c r="BA331" s="40"/>
      <c r="BB331" s="40"/>
      <c r="BC331" s="39"/>
      <c r="BD331" s="39">
        <f>T331*2.23694</f>
        <v>15.472168333333332</v>
      </c>
      <c r="BE331" s="39">
        <f>AO331-$BC$8</f>
        <v>0.15344956545462801</v>
      </c>
      <c r="BF331" s="39">
        <f>AQ331-$BC$8</f>
        <v>0.15100172075045235</v>
      </c>
      <c r="BG331" s="52">
        <f t="shared" si="96"/>
        <v>0.1359015486754071</v>
      </c>
      <c r="BH331" s="52">
        <f t="shared" si="97"/>
        <v>0.1359015486754071</v>
      </c>
      <c r="BI331" s="52">
        <f t="shared" si="98"/>
        <v>489245.57523146557</v>
      </c>
      <c r="BJ331" s="52">
        <f t="shared" si="99"/>
        <v>489.24557523146558</v>
      </c>
      <c r="BK331">
        <f t="shared" si="100"/>
        <v>1.1449147499999988</v>
      </c>
    </row>
    <row r="332" spans="2:63" x14ac:dyDescent="0.25">
      <c r="B332" s="29" t="s">
        <v>47</v>
      </c>
      <c r="C332" s="29">
        <v>324</v>
      </c>
      <c r="D332" s="29">
        <v>324</v>
      </c>
      <c r="E332" s="28">
        <v>24.3</v>
      </c>
      <c r="F332" s="15">
        <f t="shared" si="101"/>
        <v>-0.1388888888888889</v>
      </c>
      <c r="G332" s="15">
        <f t="shared" si="102"/>
        <v>-0.5</v>
      </c>
      <c r="R332">
        <f t="shared" si="90"/>
        <v>0</v>
      </c>
      <c r="S332">
        <f t="shared" si="91"/>
        <v>24.3</v>
      </c>
      <c r="T332">
        <f>$E332/3.6</f>
        <v>6.75</v>
      </c>
      <c r="U332">
        <f>(0.5*960*(T332*T332))</f>
        <v>21870</v>
      </c>
      <c r="V332">
        <f>$U332-$U333</f>
        <v>714.07407407407663</v>
      </c>
      <c r="X332">
        <f>W332/1000</f>
        <v>0</v>
      </c>
      <c r="Y332">
        <f>$X$43+$X$87+$X$158+$X$178+$X$188+$X$238+$X$279+$X$299+$X$307</f>
        <v>470.68888888888887</v>
      </c>
      <c r="Z332">
        <f>(0.5*960*(F332*F332))</f>
        <v>9.2592592592592595</v>
      </c>
      <c r="AA332">
        <f>W332*0.0000002777777777</f>
        <v>0</v>
      </c>
      <c r="AB332">
        <f>AA$43+AA$87+$AA$158+$AA$178+$AA$238+$AA$279+$AA$299+$AA$307</f>
        <v>0.12321440325768104</v>
      </c>
      <c r="AD332">
        <f>(AC332*0.0000002777777777)*-1</f>
        <v>0</v>
      </c>
      <c r="AE332">
        <f>(($W$18*0.0000002777777777)*-1)+$AD$65+$AD$145+$AD$164+$AD$184+$AD$206+$AD$265+$AD$289+$AD$304</f>
        <v>0.1318626542840661</v>
      </c>
      <c r="AG332">
        <f>(T332/1000)*(960*9.81*0.01+0.5*1.205*0.38*1.711274*(T332*T332)+960*4/3*3.14*AJ332)</f>
        <v>-2.258216308496718</v>
      </c>
      <c r="AH332">
        <f>AH331+AG332</f>
        <v>217.29494153142821</v>
      </c>
      <c r="AJ332">
        <f>T333-T332</f>
        <v>-0.1111111111111116</v>
      </c>
      <c r="AK332" s="53">
        <f t="shared" si="87"/>
        <v>6.75</v>
      </c>
      <c r="AL332" s="39">
        <f>0.5*1116.99*(T332*T332)</f>
        <v>25446.428437499999</v>
      </c>
      <c r="AM332" s="39">
        <f t="shared" si="86"/>
        <v>830.84749999999985</v>
      </c>
      <c r="AN332" s="39">
        <f>SUM($AM$304:$AM$306)+$AN$303</f>
        <v>-556473.47218749986</v>
      </c>
      <c r="AO332" s="39">
        <f t="shared" si="93"/>
        <v>0.15457596445324648</v>
      </c>
      <c r="AP332" s="39">
        <f>SUM($AM$308:$AM$344)+$AP$307</f>
        <v>547661.23125000007</v>
      </c>
      <c r="AQ332" s="39">
        <f t="shared" si="94"/>
        <v>0.15212811974907081</v>
      </c>
      <c r="AR332" s="39">
        <f t="shared" si="89"/>
        <v>0.83084749999999985</v>
      </c>
      <c r="AS332" s="39"/>
      <c r="AT332" s="51">
        <f>T332*$AS$8*0.38*0.01</f>
        <v>266.69641108500002</v>
      </c>
      <c r="AU332" s="51">
        <f t="shared" si="88"/>
        <v>0.26669641108500003</v>
      </c>
      <c r="AV332" s="51">
        <f t="shared" si="95"/>
        <v>7.4082395678369138E-5</v>
      </c>
      <c r="AW332" s="39">
        <f>AB332*0.7</f>
        <v>8.6250082280376728E-2</v>
      </c>
      <c r="AX332" s="40"/>
      <c r="AY332" s="40">
        <f t="shared" si="92"/>
        <v>0</v>
      </c>
      <c r="AZ332" s="40"/>
      <c r="BA332" s="40"/>
      <c r="BB332" s="40"/>
      <c r="BC332" s="39"/>
      <c r="BD332" s="39">
        <f>T332*2.23694</f>
        <v>15.099345000000001</v>
      </c>
      <c r="BE332" s="39">
        <f>AO332-$BC$8</f>
        <v>0.15344956545462801</v>
      </c>
      <c r="BF332" s="39">
        <f>AQ332-$BC$8</f>
        <v>0.15100172075045235</v>
      </c>
      <c r="BG332" s="52">
        <f t="shared" si="96"/>
        <v>0.1359015486754071</v>
      </c>
      <c r="BH332" s="52">
        <f t="shared" si="97"/>
        <v>0.1359015486754071</v>
      </c>
      <c r="BI332" s="52">
        <f t="shared" si="98"/>
        <v>489245.57523146557</v>
      </c>
      <c r="BJ332" s="52">
        <f t="shared" si="99"/>
        <v>489.24557523146558</v>
      </c>
      <c r="BK332">
        <f t="shared" si="100"/>
        <v>0.74776274999999992</v>
      </c>
    </row>
    <row r="333" spans="2:63" x14ac:dyDescent="0.25">
      <c r="B333" s="29" t="s">
        <v>47</v>
      </c>
      <c r="C333" s="29">
        <v>325</v>
      </c>
      <c r="D333" s="29">
        <v>325</v>
      </c>
      <c r="E333" s="28">
        <v>23.9</v>
      </c>
      <c r="F333" s="15">
        <f t="shared" si="101"/>
        <v>-5.5555555555555851E-2</v>
      </c>
      <c r="G333" s="15">
        <f t="shared" si="102"/>
        <v>-0.20000000000000107</v>
      </c>
      <c r="R333">
        <f t="shared" si="90"/>
        <v>0</v>
      </c>
      <c r="S333">
        <f t="shared" si="91"/>
        <v>23.9</v>
      </c>
      <c r="T333">
        <f>$E333/3.6</f>
        <v>6.6388888888888884</v>
      </c>
      <c r="U333">
        <f>(0.5*960*(T333*T333))</f>
        <v>21155.925925925923</v>
      </c>
      <c r="V333">
        <f>$U333-$U334</f>
        <v>0</v>
      </c>
      <c r="X333">
        <f>W333/1000</f>
        <v>0</v>
      </c>
      <c r="Y333">
        <f>$X$43+$X$87+$X$158+$X$178+$X$188+$X$238+$X$279+$X$299+$X$307</f>
        <v>470.68888888888887</v>
      </c>
      <c r="Z333">
        <f>(0.5*960*(F333*F333))</f>
        <v>1.4814814814814972</v>
      </c>
      <c r="AA333">
        <f>W333*0.0000002777777777</f>
        <v>0</v>
      </c>
      <c r="AB333">
        <f>AA$43+AA$87+$AA$158+$AA$178+$AA$238+$AA$279+$AA$299+$AA$307</f>
        <v>0.12321440325768104</v>
      </c>
      <c r="AD333">
        <f>(AC333*0.0000002777777777)*-1</f>
        <v>0</v>
      </c>
      <c r="AE333">
        <f>(($W$18*0.0000002777777777)*-1)+$AD$65+$AD$145+$AD$164+$AD$184+$AD$206+$AD$265+$AD$289+$AD$304</f>
        <v>0.1318626542840661</v>
      </c>
      <c r="AG333">
        <f>(T333/1000)*(960*9.81*0.01+0.5*1.205*0.38*1.711274*(T333*T333)+960*4/3*3.14*AJ333)</f>
        <v>0.73986669858686616</v>
      </c>
      <c r="AH333">
        <f>AH332+AG333</f>
        <v>218.03480823001507</v>
      </c>
      <c r="AJ333">
        <f>T334-T333</f>
        <v>0</v>
      </c>
      <c r="AK333" s="53">
        <f t="shared" si="87"/>
        <v>6.6388888888888884</v>
      </c>
      <c r="AL333" s="39">
        <f>0.5*1116.99*(T333*T333)</f>
        <v>24615.580937499999</v>
      </c>
      <c r="AM333" s="39">
        <f t="shared" si="86"/>
        <v>0</v>
      </c>
      <c r="AN333" s="39">
        <f>SUM($AM$304:$AM$306)+$AN$303</f>
        <v>-556473.47218749986</v>
      </c>
      <c r="AO333" s="39">
        <f t="shared" si="93"/>
        <v>0.15457596445324648</v>
      </c>
      <c r="AP333" s="39">
        <f>SUM($AM$308:$AM$344)+$AP$307</f>
        <v>547661.23125000007</v>
      </c>
      <c r="AQ333" s="39">
        <f t="shared" si="94"/>
        <v>0.15212811974907081</v>
      </c>
      <c r="AR333" s="39">
        <f t="shared" si="89"/>
        <v>0</v>
      </c>
      <c r="AS333" s="39"/>
      <c r="AT333" s="51">
        <f>T333*$AS$8*0.38*0.01</f>
        <v>262.30634670500001</v>
      </c>
      <c r="AU333" s="51">
        <f t="shared" si="88"/>
        <v>0.26230634670500003</v>
      </c>
      <c r="AV333" s="51">
        <f t="shared" si="95"/>
        <v>7.286293237502149E-5</v>
      </c>
      <c r="AW333" s="39">
        <f>AB333*0.7</f>
        <v>8.6250082280376728E-2</v>
      </c>
      <c r="AX333" s="40"/>
      <c r="AY333" s="40">
        <f t="shared" si="92"/>
        <v>0</v>
      </c>
      <c r="AZ333" s="40"/>
      <c r="BA333" s="40"/>
      <c r="BB333" s="40"/>
      <c r="BC333" s="39"/>
      <c r="BD333" s="39">
        <f>T333*2.23694</f>
        <v>14.85079611111111</v>
      </c>
      <c r="BE333" s="39">
        <f>AO333-$BC$8</f>
        <v>0.15344956545462801</v>
      </c>
      <c r="BF333" s="39">
        <f>AQ333-$BC$8</f>
        <v>0.15100172075045235</v>
      </c>
      <c r="BG333" s="52">
        <f t="shared" si="96"/>
        <v>0.1359015486754071</v>
      </c>
      <c r="BH333" s="52">
        <f t="shared" si="97"/>
        <v>0.1359015486754071</v>
      </c>
      <c r="BI333" s="52">
        <f t="shared" si="98"/>
        <v>489245.57523146557</v>
      </c>
      <c r="BJ333" s="52">
        <f t="shared" si="99"/>
        <v>489.24557523146558</v>
      </c>
      <c r="BK333">
        <f t="shared" si="100"/>
        <v>0</v>
      </c>
    </row>
    <row r="334" spans="2:63" x14ac:dyDescent="0.25">
      <c r="B334" s="29" t="s">
        <v>47</v>
      </c>
      <c r="C334" s="29">
        <v>326</v>
      </c>
      <c r="D334" s="29">
        <v>326</v>
      </c>
      <c r="E334" s="28">
        <v>23.9</v>
      </c>
      <c r="F334" s="15">
        <f t="shared" si="101"/>
        <v>-4.1666666666666269E-2</v>
      </c>
      <c r="G334" s="15">
        <f t="shared" si="102"/>
        <v>-0.14999999999999858</v>
      </c>
      <c r="R334">
        <f t="shared" si="90"/>
        <v>0</v>
      </c>
      <c r="S334">
        <f t="shared" si="91"/>
        <v>23.9</v>
      </c>
      <c r="T334">
        <f>$E334/3.6</f>
        <v>6.6388888888888884</v>
      </c>
      <c r="U334">
        <f>(0.5*960*(T334*T334))</f>
        <v>21155.925925925923</v>
      </c>
      <c r="V334">
        <f>$U334-$U335</f>
        <v>527.77777777777737</v>
      </c>
      <c r="X334">
        <f>W334/1000</f>
        <v>0</v>
      </c>
      <c r="Y334">
        <f>$X$43+$X$87+$X$158+$X$178+$X$188+$X$238+$X$279+$X$299+$X$307</f>
        <v>470.68888888888887</v>
      </c>
      <c r="Z334">
        <f>(0.5*960*(F334*F334))</f>
        <v>0.83333333333331749</v>
      </c>
      <c r="AA334">
        <f>W334*0.0000002777777777</f>
        <v>0</v>
      </c>
      <c r="AB334">
        <f>AA$43+AA$87+$AA$158+$AA$178+$AA$238+$AA$279+$AA$299+$AA$307</f>
        <v>0.12321440325768104</v>
      </c>
      <c r="AD334">
        <f>(AC334*0.0000002777777777)*-1</f>
        <v>0</v>
      </c>
      <c r="AE334">
        <f>(($W$18*0.0000002777777777)*-1)+$AD$65+$AD$145+$AD$164+$AD$184+$AD$206+$AD$265+$AD$289+$AD$304</f>
        <v>0.1318626542840661</v>
      </c>
      <c r="AG334">
        <f>(T334/1000)*(960*9.81*0.01+0.5*1.205*0.38*1.711274*(T334*T334)+960*4/3*3.14*AJ334)</f>
        <v>-1.4837184865983111</v>
      </c>
      <c r="AH334">
        <f>AH333+AG334</f>
        <v>216.55108974341675</v>
      </c>
      <c r="AJ334">
        <f>T335-T334</f>
        <v>-8.3333333333333037E-2</v>
      </c>
      <c r="AK334" s="53">
        <f t="shared" si="87"/>
        <v>6.6388888888888884</v>
      </c>
      <c r="AL334" s="39">
        <f>0.5*1116.99*(T334*T334)</f>
        <v>24615.580937499999</v>
      </c>
      <c r="AM334" s="39">
        <f t="shared" si="86"/>
        <v>614.08593750000364</v>
      </c>
      <c r="AN334" s="39">
        <f>SUM($AM$304:$AM$306)+$AN$303</f>
        <v>-556473.47218749986</v>
      </c>
      <c r="AO334" s="39">
        <f t="shared" si="93"/>
        <v>0.15457596445324648</v>
      </c>
      <c r="AP334" s="39">
        <f>SUM($AM$308:$AM$344)+$AP$307</f>
        <v>547661.23125000007</v>
      </c>
      <c r="AQ334" s="39">
        <f t="shared" si="94"/>
        <v>0.15212811974907081</v>
      </c>
      <c r="AR334" s="39">
        <f t="shared" si="89"/>
        <v>0.61408593750000362</v>
      </c>
      <c r="AS334" s="39"/>
      <c r="AT334" s="51">
        <f>T334*$AS$8*0.38*0.01</f>
        <v>262.30634670500001</v>
      </c>
      <c r="AU334" s="51">
        <f t="shared" si="88"/>
        <v>0.26230634670500003</v>
      </c>
      <c r="AV334" s="51">
        <f t="shared" si="95"/>
        <v>7.286293237502149E-5</v>
      </c>
      <c r="AW334" s="39">
        <f>AB334*0.7</f>
        <v>8.6250082280376728E-2</v>
      </c>
      <c r="AX334" s="40"/>
      <c r="AY334" s="40">
        <f t="shared" si="92"/>
        <v>0</v>
      </c>
      <c r="AZ334" s="40"/>
      <c r="BA334" s="40"/>
      <c r="BB334" s="40"/>
      <c r="BC334" s="39"/>
      <c r="BD334" s="39">
        <f>T334*2.23694</f>
        <v>14.85079611111111</v>
      </c>
      <c r="BE334" s="39">
        <f>AO334-$BC$8</f>
        <v>0.15344956545462801</v>
      </c>
      <c r="BF334" s="39">
        <f>AQ334-$BC$8</f>
        <v>0.15100172075045235</v>
      </c>
      <c r="BG334" s="52">
        <f t="shared" si="96"/>
        <v>0.1359015486754071</v>
      </c>
      <c r="BH334" s="52">
        <f t="shared" si="97"/>
        <v>0.1359015486754071</v>
      </c>
      <c r="BI334" s="52">
        <f t="shared" si="98"/>
        <v>489245.57523146557</v>
      </c>
      <c r="BJ334" s="52">
        <f t="shared" si="99"/>
        <v>489.24557523146558</v>
      </c>
      <c r="BK334">
        <f t="shared" si="100"/>
        <v>0.55267734375000332</v>
      </c>
    </row>
    <row r="335" spans="2:63" x14ac:dyDescent="0.25">
      <c r="B335" s="29" t="s">
        <v>47</v>
      </c>
      <c r="C335" s="29">
        <v>327</v>
      </c>
      <c r="D335" s="29">
        <v>327</v>
      </c>
      <c r="E335" s="28">
        <v>23.6</v>
      </c>
      <c r="F335" s="15">
        <f t="shared" si="101"/>
        <v>-8.3333333333333037E-2</v>
      </c>
      <c r="G335" s="15">
        <f t="shared" si="102"/>
        <v>-0.29999999999999893</v>
      </c>
      <c r="R335">
        <f t="shared" si="90"/>
        <v>0</v>
      </c>
      <c r="S335">
        <f t="shared" si="91"/>
        <v>23.6</v>
      </c>
      <c r="T335">
        <f>$E335/3.6</f>
        <v>6.5555555555555554</v>
      </c>
      <c r="U335">
        <f>(0.5*960*(T335*T335))</f>
        <v>20628.148148148146</v>
      </c>
      <c r="V335">
        <f>$U335-$U336</f>
        <v>521.11111111110586</v>
      </c>
      <c r="X335">
        <f>W335/1000</f>
        <v>0</v>
      </c>
      <c r="Y335">
        <f>$X$43+$X$87+$X$158+$X$178+$X$188+$X$238+$X$279+$X$299+$X$307</f>
        <v>470.68888888888887</v>
      </c>
      <c r="Z335">
        <f>(0.5*960*(F335*F335))</f>
        <v>3.3333333333333099</v>
      </c>
      <c r="AA335">
        <f>W335*0.0000002777777777</f>
        <v>0</v>
      </c>
      <c r="AB335">
        <f>AA$43+AA$87+$AA$158+$AA$178+$AA$238+$AA$279+$AA$299+$AA$307</f>
        <v>0.12321440325768104</v>
      </c>
      <c r="AD335">
        <f>(AC335*0.0000002777777777)*-1</f>
        <v>0</v>
      </c>
      <c r="AE335">
        <f>(($W$18*0.0000002777777777)*-1)+$AD$65+$AD$145+$AD$164+$AD$184+$AD$206+$AD$265+$AD$289+$AD$304</f>
        <v>0.1318626542840661</v>
      </c>
      <c r="AG335">
        <f>(T335/1000)*(960*9.81*0.01+0.5*1.205*0.38*1.711274*(T335*T335)+960*4/3*3.14*AJ335)</f>
        <v>-1.4679185018866978</v>
      </c>
      <c r="AH335">
        <f>AH334+AG335</f>
        <v>215.08317124153007</v>
      </c>
      <c r="AJ335">
        <f>T336-T335</f>
        <v>-8.3333333333333037E-2</v>
      </c>
      <c r="AK335" s="53">
        <f t="shared" si="87"/>
        <v>6.5555555555555554</v>
      </c>
      <c r="AL335" s="39">
        <f>0.5*1116.99*(T335*T335)</f>
        <v>24001.494999999995</v>
      </c>
      <c r="AM335" s="39">
        <f t="shared" si="86"/>
        <v>606.3290624999936</v>
      </c>
      <c r="AN335" s="39">
        <f>SUM($AM$304:$AM$306)+$AN$303</f>
        <v>-556473.47218749986</v>
      </c>
      <c r="AO335" s="39">
        <f t="shared" si="93"/>
        <v>0.15457596445324648</v>
      </c>
      <c r="AP335" s="39">
        <f>SUM($AM$308:$AM$344)+$AP$307</f>
        <v>547661.23125000007</v>
      </c>
      <c r="AQ335" s="39">
        <f t="shared" si="94"/>
        <v>0.15212811974907081</v>
      </c>
      <c r="AR335" s="39">
        <f t="shared" si="89"/>
        <v>0.60632906249999363</v>
      </c>
      <c r="AS335" s="39"/>
      <c r="AT335" s="51">
        <f>T335*$AS$8*0.38*0.01</f>
        <v>259.01379842</v>
      </c>
      <c r="AU335" s="51">
        <f t="shared" si="88"/>
        <v>0.25901379842</v>
      </c>
      <c r="AV335" s="51">
        <f t="shared" si="95"/>
        <v>7.1948334897510761E-5</v>
      </c>
      <c r="AW335" s="39">
        <f>AB335*0.7</f>
        <v>8.6250082280376728E-2</v>
      </c>
      <c r="AX335" s="40"/>
      <c r="AY335" s="40">
        <f t="shared" si="92"/>
        <v>0</v>
      </c>
      <c r="AZ335" s="40"/>
      <c r="BA335" s="40"/>
      <c r="BB335" s="40"/>
      <c r="BC335" s="39"/>
      <c r="BD335" s="39">
        <f>T335*2.23694</f>
        <v>14.664384444444446</v>
      </c>
      <c r="BE335" s="39">
        <f>AO335-$BC$8</f>
        <v>0.15344956545462801</v>
      </c>
      <c r="BF335" s="39">
        <f>AQ335-$BC$8</f>
        <v>0.15100172075045235</v>
      </c>
      <c r="BG335" s="52">
        <f t="shared" si="96"/>
        <v>0.1359015486754071</v>
      </c>
      <c r="BH335" s="52">
        <f t="shared" si="97"/>
        <v>0.1359015486754071</v>
      </c>
      <c r="BI335" s="52">
        <f t="shared" si="98"/>
        <v>489245.57523146557</v>
      </c>
      <c r="BJ335" s="52">
        <f t="shared" si="99"/>
        <v>489.24557523146558</v>
      </c>
      <c r="BK335">
        <f t="shared" si="100"/>
        <v>0.54569615624999424</v>
      </c>
    </row>
    <row r="336" spans="2:63" x14ac:dyDescent="0.25">
      <c r="B336" s="29" t="s">
        <v>47</v>
      </c>
      <c r="C336" s="29">
        <v>328</v>
      </c>
      <c r="D336" s="29">
        <v>328</v>
      </c>
      <c r="E336" s="28">
        <v>23.3</v>
      </c>
      <c r="F336" s="15">
        <f t="shared" si="101"/>
        <v>-0.43055555555555575</v>
      </c>
      <c r="G336" s="15">
        <f t="shared" si="102"/>
        <v>-1.5500000000000007</v>
      </c>
      <c r="R336">
        <f t="shared" si="90"/>
        <v>0</v>
      </c>
      <c r="S336">
        <f t="shared" si="91"/>
        <v>23.3</v>
      </c>
      <c r="T336">
        <f>$E336/3.6</f>
        <v>6.4722222222222223</v>
      </c>
      <c r="U336">
        <f>(0.5*960*(T336*T336))</f>
        <v>20107.03703703704</v>
      </c>
      <c r="V336">
        <f>$U336-$U337</f>
        <v>4542.2222222222226</v>
      </c>
      <c r="X336">
        <f>W336/1000</f>
        <v>0</v>
      </c>
      <c r="Y336">
        <f>$X$43+$X$87+$X$158+$X$178+$X$188+$X$238+$X$279+$X$299+$X$307</f>
        <v>470.68888888888887</v>
      </c>
      <c r="Z336">
        <f>(0.5*960*(F336*F336))</f>
        <v>88.981481481481566</v>
      </c>
      <c r="AA336">
        <f>W336*0.0000002777777777</f>
        <v>0</v>
      </c>
      <c r="AB336">
        <f>AA$43+AA$87+$AA$158+$AA$178+$AA$238+$AA$279+$AA$299+$AA$307</f>
        <v>0.12321440325768104</v>
      </c>
      <c r="AD336">
        <f>(AC336*0.0000002777777777)*-1</f>
        <v>0</v>
      </c>
      <c r="AE336">
        <f>(($W$18*0.0000002777777777)*-1)+$AD$65+$AD$145+$AD$164+$AD$184+$AD$206+$AD$265+$AD$289+$AD$304</f>
        <v>0.1318626542840661</v>
      </c>
      <c r="AG336">
        <f>(T336/1000)*(960*9.81*0.01+0.5*1.205*0.38*1.711274*(T336*T336)+960*4/3*3.14*AJ336)</f>
        <v>-19.516702856798137</v>
      </c>
      <c r="AH336">
        <f>AH335+AG336</f>
        <v>195.56646838473193</v>
      </c>
      <c r="AJ336">
        <f>T337-T336</f>
        <v>-0.77777777777777768</v>
      </c>
      <c r="AK336" s="53">
        <f t="shared" si="87"/>
        <v>6.4722222222222223</v>
      </c>
      <c r="AL336" s="39">
        <f>0.5*1116.99*(T336*T336)</f>
        <v>23395.165937500002</v>
      </c>
      <c r="AM336" s="39">
        <f t="shared" si="86"/>
        <v>5285.0174999999981</v>
      </c>
      <c r="AN336" s="39">
        <f>SUM($AM$304:$AM$306)+$AN$303</f>
        <v>-556473.47218749986</v>
      </c>
      <c r="AO336" s="39">
        <f t="shared" si="93"/>
        <v>0.15457596445324648</v>
      </c>
      <c r="AP336" s="39">
        <f>SUM($AM$308:$AM$344)+$AP$307</f>
        <v>547661.23125000007</v>
      </c>
      <c r="AQ336" s="39">
        <f t="shared" si="94"/>
        <v>0.15212811974907081</v>
      </c>
      <c r="AR336" s="39">
        <f t="shared" si="89"/>
        <v>5.2850174999999977</v>
      </c>
      <c r="AS336" s="39"/>
      <c r="AT336" s="51">
        <f>T336*$AS$8*0.38*0.01</f>
        <v>255.72125013500005</v>
      </c>
      <c r="AU336" s="51">
        <f t="shared" si="88"/>
        <v>0.25572125013500002</v>
      </c>
      <c r="AV336" s="51">
        <f t="shared" si="95"/>
        <v>7.1033737420000045E-5</v>
      </c>
      <c r="AW336" s="39">
        <f>AB336*0.7</f>
        <v>8.6250082280376728E-2</v>
      </c>
      <c r="AX336" s="40"/>
      <c r="AY336" s="40">
        <f t="shared" si="92"/>
        <v>0</v>
      </c>
      <c r="AZ336" s="40"/>
      <c r="BA336" s="40"/>
      <c r="BB336" s="40"/>
      <c r="BC336" s="39"/>
      <c r="BD336" s="39">
        <f>T336*2.23694</f>
        <v>14.477972777777779</v>
      </c>
      <c r="BE336" s="39">
        <f>AO336-$BC$8</f>
        <v>0.15344956545462801</v>
      </c>
      <c r="BF336" s="39">
        <f>AQ336-$BC$8</f>
        <v>0.15100172075045235</v>
      </c>
      <c r="BG336" s="52">
        <f t="shared" si="96"/>
        <v>0.1359015486754071</v>
      </c>
      <c r="BH336" s="52">
        <f t="shared" si="97"/>
        <v>0.1359015486754071</v>
      </c>
      <c r="BI336" s="52">
        <f t="shared" si="98"/>
        <v>489245.57523146557</v>
      </c>
      <c r="BJ336" s="52">
        <f t="shared" si="99"/>
        <v>489.24557523146558</v>
      </c>
      <c r="BK336">
        <f t="shared" si="100"/>
        <v>4.7565157499999984</v>
      </c>
    </row>
    <row r="337" spans="2:63" x14ac:dyDescent="0.25">
      <c r="B337" s="29" t="s">
        <v>47</v>
      </c>
      <c r="C337" s="29">
        <v>329</v>
      </c>
      <c r="D337" s="29">
        <v>329</v>
      </c>
      <c r="E337" s="28">
        <v>20.5</v>
      </c>
      <c r="F337" s="15">
        <f t="shared" si="101"/>
        <v>-0.80555555555555558</v>
      </c>
      <c r="G337" s="15">
        <f t="shared" si="102"/>
        <v>-2.9000000000000004</v>
      </c>
      <c r="R337">
        <f t="shared" si="90"/>
        <v>0</v>
      </c>
      <c r="S337">
        <f t="shared" si="91"/>
        <v>20.5</v>
      </c>
      <c r="T337">
        <f>$E337/3.6</f>
        <v>5.6944444444444446</v>
      </c>
      <c r="U337">
        <f>(0.5*960*(T337*T337))</f>
        <v>15564.814814814818</v>
      </c>
      <c r="V337">
        <f>$U337-$U338</f>
        <v>4222.2222222222263</v>
      </c>
      <c r="X337">
        <f>W337/1000</f>
        <v>0</v>
      </c>
      <c r="Y337">
        <f>$X$43+$X$87+$X$158+$X$178+$X$188+$X$238+$X$279+$X$299+$X$307</f>
        <v>470.68888888888887</v>
      </c>
      <c r="Z337">
        <f>(0.5*960*(F337*F337))</f>
        <v>311.48148148148152</v>
      </c>
      <c r="AA337">
        <f>W337*0.0000002777777777</f>
        <v>0</v>
      </c>
      <c r="AB337">
        <f>AA$43+AA$87+$AA$158+$AA$178+$AA$238+$AA$279+$AA$299+$AA$307</f>
        <v>0.12321440325768104</v>
      </c>
      <c r="AD337">
        <f>(AC337*0.0000002777777777)*-1</f>
        <v>0</v>
      </c>
      <c r="AE337">
        <f>(($W$18*0.0000002777777777)*-1)+$AD$65+$AD$145+$AD$164+$AD$184+$AD$206+$AD$265+$AD$289+$AD$304</f>
        <v>0.1318626542840661</v>
      </c>
      <c r="AG337">
        <f>(T337/1000)*(960*9.81*0.01+0.5*1.205*0.38*1.711274*(T337*T337)+960*4/3*3.14*AJ337)</f>
        <v>-18.463966633122499</v>
      </c>
      <c r="AH337">
        <f>AH336+AG337</f>
        <v>177.10250175160942</v>
      </c>
      <c r="AJ337">
        <f>T338-T337</f>
        <v>-0.83333333333333393</v>
      </c>
      <c r="AK337" s="53">
        <f t="shared" si="87"/>
        <v>5.6944444444444446</v>
      </c>
      <c r="AL337" s="39">
        <f>0.5*1116.99*(T337*T337)</f>
        <v>18110.148437500004</v>
      </c>
      <c r="AM337" s="39">
        <f t="shared" si="86"/>
        <v>4912.6875000000055</v>
      </c>
      <c r="AN337" s="39">
        <f>SUM($AM$304:$AM$306)+$AN$303</f>
        <v>-556473.47218749986</v>
      </c>
      <c r="AO337" s="39">
        <f t="shared" si="93"/>
        <v>0.15457596445324648</v>
      </c>
      <c r="AP337" s="39">
        <f>SUM($AM$308:$AM$344)+$AP$307</f>
        <v>547661.23125000007</v>
      </c>
      <c r="AQ337" s="39">
        <f t="shared" si="94"/>
        <v>0.15212811974907081</v>
      </c>
      <c r="AR337" s="39">
        <f t="shared" si="89"/>
        <v>4.9126875000000059</v>
      </c>
      <c r="AS337" s="39"/>
      <c r="AT337" s="51">
        <f>T337*$AS$8*0.38*0.01</f>
        <v>224.99079947500002</v>
      </c>
      <c r="AU337" s="51">
        <f t="shared" si="88"/>
        <v>0.22499079947500003</v>
      </c>
      <c r="AV337" s="51">
        <f t="shared" si="95"/>
        <v>6.249749429656655E-5</v>
      </c>
      <c r="AW337" s="39">
        <f>AB337*0.7</f>
        <v>8.6250082280376728E-2</v>
      </c>
      <c r="AX337" s="40"/>
      <c r="AY337" s="40">
        <f t="shared" si="92"/>
        <v>0</v>
      </c>
      <c r="AZ337" s="40"/>
      <c r="BA337" s="40"/>
      <c r="BB337" s="40"/>
      <c r="BC337" s="39"/>
      <c r="BD337" s="39">
        <f>T337*2.23694</f>
        <v>12.738130555555557</v>
      </c>
      <c r="BE337" s="39">
        <f>AO337-$BC$8</f>
        <v>0.15344956545462801</v>
      </c>
      <c r="BF337" s="39">
        <f>AQ337-$BC$8</f>
        <v>0.15100172075045235</v>
      </c>
      <c r="BG337" s="52">
        <f t="shared" si="96"/>
        <v>0.1359015486754071</v>
      </c>
      <c r="BH337" s="52">
        <f t="shared" si="97"/>
        <v>0.1359015486754071</v>
      </c>
      <c r="BI337" s="52">
        <f t="shared" si="98"/>
        <v>489245.57523146557</v>
      </c>
      <c r="BJ337" s="52">
        <f t="shared" si="99"/>
        <v>489.24557523146558</v>
      </c>
      <c r="BK337">
        <f t="shared" si="100"/>
        <v>4.4214187500000053</v>
      </c>
    </row>
    <row r="338" spans="2:63" x14ac:dyDescent="0.25">
      <c r="B338" s="29" t="s">
        <v>47</v>
      </c>
      <c r="C338" s="29">
        <v>330</v>
      </c>
      <c r="D338" s="29">
        <v>330</v>
      </c>
      <c r="E338" s="28">
        <v>17.5</v>
      </c>
      <c r="F338" s="15">
        <f t="shared" si="101"/>
        <v>-0.50000000000000022</v>
      </c>
      <c r="G338" s="15">
        <f t="shared" si="102"/>
        <v>-1.8000000000000007</v>
      </c>
      <c r="R338">
        <f t="shared" si="90"/>
        <v>0</v>
      </c>
      <c r="S338">
        <f t="shared" si="91"/>
        <v>17.5</v>
      </c>
      <c r="T338">
        <f>$E338/3.6</f>
        <v>4.8611111111111107</v>
      </c>
      <c r="U338">
        <f>(0.5*960*(T338*T338))</f>
        <v>11342.592592592591</v>
      </c>
      <c r="V338">
        <f>$U338-$U339</f>
        <v>764.44444444444525</v>
      </c>
      <c r="X338">
        <f>W338/1000</f>
        <v>0</v>
      </c>
      <c r="Y338">
        <f>$X$43+$X$87+$X$158+$X$178+$X$188+$X$238+$X$279+$X$299+$X$307</f>
        <v>470.68888888888887</v>
      </c>
      <c r="Z338">
        <f>(0.5*960*(F338*F338))</f>
        <v>120.00000000000011</v>
      </c>
      <c r="AA338">
        <f>W338*0.0000002777777777</f>
        <v>0</v>
      </c>
      <c r="AB338">
        <f>AA$43+AA$87+$AA$158+$AA$178+$AA$238+$AA$279+$AA$299+$AA$307</f>
        <v>0.12321440325768104</v>
      </c>
      <c r="AD338">
        <f>(AC338*0.0000002777777777)*-1</f>
        <v>0</v>
      </c>
      <c r="AE338">
        <f>(($W$18*0.0000002777777777)*-1)+$AD$65+$AD$145+$AD$164+$AD$184+$AD$206+$AD$265+$AD$289+$AD$304</f>
        <v>0.1318626542840661</v>
      </c>
      <c r="AG338">
        <f>(T338/1000)*(960*9.81*0.01+0.5*1.205*0.38*1.711274*(T338*T338)+960*4/3*3.14*AJ338)</f>
        <v>-2.7534906664841867</v>
      </c>
      <c r="AH338">
        <f>AH337+AG338</f>
        <v>174.34901108512523</v>
      </c>
      <c r="AJ338">
        <f>T339-T338</f>
        <v>-0.16666666666666696</v>
      </c>
      <c r="AK338" s="53">
        <f t="shared" si="87"/>
        <v>4.8611111111111107</v>
      </c>
      <c r="AL338" s="39">
        <f>0.5*1116.99*(T338*T338)</f>
        <v>13197.460937499998</v>
      </c>
      <c r="AM338" s="39">
        <f t="shared" si="86"/>
        <v>889.45500000000175</v>
      </c>
      <c r="AN338" s="39">
        <f>SUM($AM$304:$AM$306)+$AN$303</f>
        <v>-556473.47218749986</v>
      </c>
      <c r="AO338" s="39">
        <f t="shared" si="93"/>
        <v>0.15457596445324648</v>
      </c>
      <c r="AP338" s="39">
        <f>SUM($AM$308:$AM$344)+$AP$307</f>
        <v>547661.23125000007</v>
      </c>
      <c r="AQ338" s="39">
        <f t="shared" si="94"/>
        <v>0.15212811974907081</v>
      </c>
      <c r="AR338" s="39">
        <f t="shared" si="89"/>
        <v>0.88945500000000177</v>
      </c>
      <c r="AS338" s="39"/>
      <c r="AT338" s="51">
        <f>T338*$AS$8*0.38*0.01</f>
        <v>192.06531662500001</v>
      </c>
      <c r="AU338" s="51">
        <f t="shared" si="88"/>
        <v>0.19206531662500001</v>
      </c>
      <c r="AV338" s="51">
        <f t="shared" si="95"/>
        <v>5.335151952145925E-5</v>
      </c>
      <c r="AW338" s="39">
        <f>AB338*0.7</f>
        <v>8.6250082280376728E-2</v>
      </c>
      <c r="AX338" s="40"/>
      <c r="AY338" s="40">
        <f t="shared" si="92"/>
        <v>0</v>
      </c>
      <c r="AZ338" s="40"/>
      <c r="BA338" s="40"/>
      <c r="BB338" s="40"/>
      <c r="BC338" s="39"/>
      <c r="BD338" s="39">
        <f>T338*2.23694</f>
        <v>10.874013888888889</v>
      </c>
      <c r="BE338" s="39">
        <f>AO338-$BC$8</f>
        <v>0.15344956545462801</v>
      </c>
      <c r="BF338" s="39">
        <f>AQ338-$BC$8</f>
        <v>0.15100172075045235</v>
      </c>
      <c r="BG338" s="52">
        <f t="shared" si="96"/>
        <v>0.1359015486754071</v>
      </c>
      <c r="BH338" s="52">
        <f t="shared" si="97"/>
        <v>0.1359015486754071</v>
      </c>
      <c r="BI338" s="52">
        <f t="shared" si="98"/>
        <v>489245.57523146557</v>
      </c>
      <c r="BJ338" s="52">
        <f t="shared" si="99"/>
        <v>489.24557523146558</v>
      </c>
      <c r="BK338">
        <f t="shared" si="100"/>
        <v>0.80050950000000154</v>
      </c>
    </row>
    <row r="339" spans="2:63" x14ac:dyDescent="0.25">
      <c r="B339" s="29" t="s">
        <v>47</v>
      </c>
      <c r="C339" s="29">
        <v>331</v>
      </c>
      <c r="D339" s="29">
        <v>331</v>
      </c>
      <c r="E339" s="28">
        <v>16.899999999999999</v>
      </c>
      <c r="F339" s="15">
        <f t="shared" si="101"/>
        <v>-0.1111111111111112</v>
      </c>
      <c r="G339" s="15">
        <f t="shared" si="102"/>
        <v>-0.40000000000000036</v>
      </c>
      <c r="R339">
        <f t="shared" si="90"/>
        <v>0</v>
      </c>
      <c r="S339">
        <f t="shared" si="91"/>
        <v>16.899999999999999</v>
      </c>
      <c r="T339">
        <f>$E339/3.6</f>
        <v>4.6944444444444438</v>
      </c>
      <c r="U339">
        <f>(0.5*960*(T339*T339))</f>
        <v>10578.148148148146</v>
      </c>
      <c r="V339">
        <f>$U339-$U340</f>
        <v>248.88888888889051</v>
      </c>
      <c r="X339">
        <f>W339/1000</f>
        <v>0</v>
      </c>
      <c r="Y339">
        <f>$X$43+$X$87+$X$158+$X$178+$X$188+$X$238+$X$279+$X$299+$X$307</f>
        <v>470.68888888888887</v>
      </c>
      <c r="Z339">
        <f>(0.5*960*(F339*F339))</f>
        <v>5.9259259259259354</v>
      </c>
      <c r="AA339">
        <f>W339*0.0000002777777777</f>
        <v>0</v>
      </c>
      <c r="AB339">
        <f>AA$43+AA$87+$AA$158+$AA$178+$AA$238+$AA$279+$AA$299+$AA$307</f>
        <v>0.12321440325768104</v>
      </c>
      <c r="AD339">
        <f>(AC339*0.0000002777777777)*-1</f>
        <v>0</v>
      </c>
      <c r="AE339">
        <f>(($W$18*0.0000002777777777)*-1)+$AD$65+$AD$145+$AD$164+$AD$184+$AD$206+$AD$265+$AD$289+$AD$304</f>
        <v>0.1318626542840661</v>
      </c>
      <c r="AG339">
        <f>(T339/1000)*(960*9.81*0.01+0.5*1.205*0.38*1.711274*(T339*T339)+960*4/3*3.14*AJ339)</f>
        <v>-0.56557990477341713</v>
      </c>
      <c r="AH339">
        <f>AH338+AG339</f>
        <v>173.78343118035181</v>
      </c>
      <c r="AJ339">
        <f>T340-T339</f>
        <v>-5.5555555555555358E-2</v>
      </c>
      <c r="AK339" s="53">
        <f t="shared" si="87"/>
        <v>4.6944444444444438</v>
      </c>
      <c r="AL339" s="39">
        <f>0.5*1116.99*(T339*T339)</f>
        <v>12308.005937499996</v>
      </c>
      <c r="AM339" s="39">
        <f t="shared" si="86"/>
        <v>289.59000000000015</v>
      </c>
      <c r="AN339" s="39">
        <f>SUM($AM$304:$AM$306)+$AN$303</f>
        <v>-556473.47218749986</v>
      </c>
      <c r="AO339" s="39">
        <f t="shared" si="93"/>
        <v>0.15457596445324648</v>
      </c>
      <c r="AP339" s="39">
        <f>SUM($AM$308:$AM$344)+$AP$307</f>
        <v>547661.23125000007</v>
      </c>
      <c r="AQ339" s="39">
        <f t="shared" si="94"/>
        <v>0.15212811974907081</v>
      </c>
      <c r="AR339" s="39">
        <f t="shared" si="89"/>
        <v>0.28959000000000013</v>
      </c>
      <c r="AS339" s="39"/>
      <c r="AT339" s="51">
        <f>T339*$AS$8*0.38*0.01</f>
        <v>185.48022005499999</v>
      </c>
      <c r="AU339" s="51">
        <f t="shared" si="88"/>
        <v>0.18548022005499998</v>
      </c>
      <c r="AV339" s="51">
        <f t="shared" si="95"/>
        <v>5.1522324566437785E-5</v>
      </c>
      <c r="AW339" s="39">
        <f>AB339*0.7</f>
        <v>8.6250082280376728E-2</v>
      </c>
      <c r="AX339" s="40"/>
      <c r="AY339" s="40">
        <f t="shared" si="92"/>
        <v>0</v>
      </c>
      <c r="AZ339" s="40"/>
      <c r="BA339" s="40"/>
      <c r="BB339" s="40"/>
      <c r="BC339" s="39"/>
      <c r="BD339" s="39">
        <f>T339*2.23694</f>
        <v>10.501190555555555</v>
      </c>
      <c r="BE339" s="39">
        <f>AO339-$BC$8</f>
        <v>0.15344956545462801</v>
      </c>
      <c r="BF339" s="39">
        <f>AQ339-$BC$8</f>
        <v>0.15100172075045235</v>
      </c>
      <c r="BG339" s="52">
        <f t="shared" si="96"/>
        <v>0.1359015486754071</v>
      </c>
      <c r="BH339" s="52">
        <f t="shared" si="97"/>
        <v>0.1359015486754071</v>
      </c>
      <c r="BI339" s="52">
        <f t="shared" si="98"/>
        <v>489245.57523146557</v>
      </c>
      <c r="BJ339" s="52">
        <f t="shared" si="99"/>
        <v>489.24557523146558</v>
      </c>
      <c r="BK339">
        <f t="shared" si="100"/>
        <v>0.26063100000000017</v>
      </c>
    </row>
    <row r="340" spans="2:63" x14ac:dyDescent="0.25">
      <c r="B340" s="29" t="s">
        <v>47</v>
      </c>
      <c r="C340" s="29">
        <v>332</v>
      </c>
      <c r="D340" s="29">
        <v>332</v>
      </c>
      <c r="E340" s="28">
        <v>16.7</v>
      </c>
      <c r="F340" s="15">
        <f t="shared" si="101"/>
        <v>-0.13888888888888865</v>
      </c>
      <c r="G340" s="15">
        <f t="shared" si="102"/>
        <v>-0.49999999999999911</v>
      </c>
      <c r="R340">
        <f t="shared" si="90"/>
        <v>0</v>
      </c>
      <c r="S340">
        <f t="shared" si="91"/>
        <v>16.7</v>
      </c>
      <c r="T340">
        <f>$E340/3.6</f>
        <v>4.6388888888888884</v>
      </c>
      <c r="U340">
        <f>(0.5*960*(T340*T340))</f>
        <v>10329.259259259255</v>
      </c>
      <c r="V340">
        <f>$U340-$U341</f>
        <v>965.92592592592155</v>
      </c>
      <c r="X340">
        <f>W340/1000</f>
        <v>0</v>
      </c>
      <c r="Y340">
        <f>$X$43+$X$87+$X$158+$X$178+$X$188+$X$238+$X$279+$X$299+$X$307</f>
        <v>470.68888888888887</v>
      </c>
      <c r="Z340">
        <f>(0.5*960*(F340*F340))</f>
        <v>9.2592592592592275</v>
      </c>
      <c r="AA340">
        <f>W340*0.0000002777777777</f>
        <v>0</v>
      </c>
      <c r="AB340">
        <f>AA$43+AA$87+$AA$158+$AA$178+$AA$238+$AA$279+$AA$299+$AA$307</f>
        <v>0.12321440325768104</v>
      </c>
      <c r="AD340">
        <f>(AC340*0.0000002777777777)*-1</f>
        <v>0</v>
      </c>
      <c r="AE340">
        <f>(($W$18*0.0000002777777777)*-1)+$AD$65+$AD$145+$AD$164+$AD$184+$AD$206+$AD$265+$AD$289+$AD$304</f>
        <v>0.1318626542840661</v>
      </c>
      <c r="AG340">
        <f>(T340/1000)*(960*9.81*0.01+0.5*1.205*0.38*1.711274*(T340*T340)+960*4/3*3.14*AJ340)</f>
        <v>-3.6672660953659939</v>
      </c>
      <c r="AH340">
        <f>AH339+AG340</f>
        <v>170.11616508498582</v>
      </c>
      <c r="AJ340">
        <f>T341-T340</f>
        <v>-0.22222222222222143</v>
      </c>
      <c r="AK340" s="53">
        <f t="shared" si="87"/>
        <v>4.6388888888888884</v>
      </c>
      <c r="AL340" s="39">
        <f>0.5*1116.99*(T340*T340)</f>
        <v>12018.415937499996</v>
      </c>
      <c r="AM340" s="39">
        <f t="shared" ref="AM340:AM403" si="103">AL340-AL341</f>
        <v>1123.8849999999948</v>
      </c>
      <c r="AN340" s="39">
        <f>SUM($AM$304:$AM$306)+$AN$303</f>
        <v>-556473.47218749986</v>
      </c>
      <c r="AO340" s="39">
        <f t="shared" si="93"/>
        <v>0.15457596445324648</v>
      </c>
      <c r="AP340" s="39">
        <f>SUM($AM$308:$AM$344)+$AP$307</f>
        <v>547661.23125000007</v>
      </c>
      <c r="AQ340" s="39">
        <f t="shared" si="94"/>
        <v>0.15212811974907081</v>
      </c>
      <c r="AR340" s="39">
        <f t="shared" si="89"/>
        <v>1.1238849999999947</v>
      </c>
      <c r="AS340" s="39"/>
      <c r="AT340" s="51">
        <f>T340*$AS$8*0.38*0.01</f>
        <v>183.28518786500001</v>
      </c>
      <c r="AU340" s="51">
        <f t="shared" si="88"/>
        <v>0.183285187865</v>
      </c>
      <c r="AV340" s="51">
        <f t="shared" si="95"/>
        <v>5.0912592914763974E-5</v>
      </c>
      <c r="AW340" s="39">
        <f>AB340*0.7</f>
        <v>8.6250082280376728E-2</v>
      </c>
      <c r="AX340" s="40"/>
      <c r="AY340" s="40">
        <f t="shared" si="92"/>
        <v>0</v>
      </c>
      <c r="AZ340" s="40"/>
      <c r="BA340" s="40"/>
      <c r="BB340" s="40"/>
      <c r="BC340" s="39"/>
      <c r="BD340" s="39">
        <f>T340*2.23694</f>
        <v>10.376916111111111</v>
      </c>
      <c r="BE340" s="39">
        <f>AO340-$BC$8</f>
        <v>0.15344956545462801</v>
      </c>
      <c r="BF340" s="39">
        <f>AQ340-$BC$8</f>
        <v>0.15100172075045235</v>
      </c>
      <c r="BG340" s="52">
        <f t="shared" si="96"/>
        <v>0.1359015486754071</v>
      </c>
      <c r="BH340" s="52">
        <f t="shared" si="97"/>
        <v>0.1359015486754071</v>
      </c>
      <c r="BI340" s="52">
        <f t="shared" si="98"/>
        <v>489245.57523146557</v>
      </c>
      <c r="BJ340" s="52">
        <f t="shared" si="99"/>
        <v>489.24557523146558</v>
      </c>
      <c r="BK340">
        <f t="shared" si="100"/>
        <v>1.0114964999999954</v>
      </c>
    </row>
    <row r="341" spans="2:63" x14ac:dyDescent="0.25">
      <c r="B341" s="29" t="s">
        <v>47</v>
      </c>
      <c r="C341" s="29">
        <v>333</v>
      </c>
      <c r="D341" s="29">
        <v>333</v>
      </c>
      <c r="E341" s="28">
        <v>15.9</v>
      </c>
      <c r="F341" s="15">
        <f t="shared" si="101"/>
        <v>-0.15277777777777773</v>
      </c>
      <c r="G341" s="15">
        <f t="shared" si="102"/>
        <v>-0.54999999999999982</v>
      </c>
      <c r="R341">
        <f t="shared" si="90"/>
        <v>0</v>
      </c>
      <c r="S341">
        <f t="shared" si="91"/>
        <v>15.9</v>
      </c>
      <c r="T341">
        <f>$E341/3.6</f>
        <v>4.416666666666667</v>
      </c>
      <c r="U341">
        <f>(0.5*960*(T341*T341))</f>
        <v>9363.3333333333339</v>
      </c>
      <c r="V341">
        <f>$U341-$U342</f>
        <v>350.00000000000182</v>
      </c>
      <c r="X341">
        <f>W341/1000</f>
        <v>0</v>
      </c>
      <c r="Y341">
        <f>$X$43+$X$87+$X$158+$X$178+$X$188+$X$238+$X$279+$X$299+$X$307</f>
        <v>470.68888888888887</v>
      </c>
      <c r="Z341">
        <f>(0.5*960*(F341*F341))</f>
        <v>11.203703703703697</v>
      </c>
      <c r="AA341">
        <f>W341*0.0000002777777777</f>
        <v>0</v>
      </c>
      <c r="AB341">
        <f>AA$43+AA$87+$AA$158+$AA$178+$AA$238+$AA$279+$AA$299+$AA$307</f>
        <v>0.12321440325768104</v>
      </c>
      <c r="AD341">
        <f>(AC341*0.0000002777777777)*-1</f>
        <v>0</v>
      </c>
      <c r="AE341">
        <f>(($W$18*0.0000002777777777)*-1)+$AD$65+$AD$145+$AD$164+$AD$184+$AD$206+$AD$265+$AD$289+$AD$304</f>
        <v>0.1318626542840661</v>
      </c>
      <c r="AG341">
        <f>(T341/1000)*(960*9.81*0.01+0.5*1.205*0.38*1.711274*(T341*T341)+960*4/3*3.14*AJ341)</f>
        <v>-1.029589425791517</v>
      </c>
      <c r="AH341">
        <f>AH340+AG341</f>
        <v>169.0865756591943</v>
      </c>
      <c r="AJ341">
        <f>T342-T341</f>
        <v>-8.3333333333333925E-2</v>
      </c>
      <c r="AK341" s="53">
        <f t="shared" ref="AK341:AK404" si="104">$E341/3.6</f>
        <v>4.416666666666667</v>
      </c>
      <c r="AL341" s="39">
        <f>0.5*1116.99*(T341*T341)</f>
        <v>10894.530937500002</v>
      </c>
      <c r="AM341" s="39">
        <f t="shared" si="103"/>
        <v>407.23593750000327</v>
      </c>
      <c r="AN341" s="39">
        <f>SUM($AM$304:$AM$306)+$AN$303</f>
        <v>-556473.47218749986</v>
      </c>
      <c r="AO341" s="39">
        <f t="shared" si="93"/>
        <v>0.15457596445324648</v>
      </c>
      <c r="AP341" s="39">
        <f>SUM($AM$308:$AM$344)+$AP$307</f>
        <v>547661.23125000007</v>
      </c>
      <c r="AQ341" s="39">
        <f t="shared" si="94"/>
        <v>0.15212811974907081</v>
      </c>
      <c r="AR341" s="39">
        <f t="shared" si="89"/>
        <v>0.40723593750000325</v>
      </c>
      <c r="AS341" s="39"/>
      <c r="AT341" s="51">
        <f>T341*$AS$8*0.38*0.01</f>
        <v>174.50505910500004</v>
      </c>
      <c r="AU341" s="51">
        <f t="shared" si="88"/>
        <v>0.17450505910500005</v>
      </c>
      <c r="AV341" s="51">
        <f t="shared" si="95"/>
        <v>4.8473666308068699E-5</v>
      </c>
      <c r="AW341" s="39">
        <f>AB341*0.7</f>
        <v>8.6250082280376728E-2</v>
      </c>
      <c r="AX341" s="40"/>
      <c r="AY341" s="40">
        <f t="shared" si="92"/>
        <v>0</v>
      </c>
      <c r="AZ341" s="40"/>
      <c r="BA341" s="40"/>
      <c r="BB341" s="40"/>
      <c r="BC341" s="39"/>
      <c r="BD341" s="39">
        <f>T341*2.23694</f>
        <v>9.8798183333333345</v>
      </c>
      <c r="BE341" s="39">
        <f>AO341-$BC$8</f>
        <v>0.15344956545462801</v>
      </c>
      <c r="BF341" s="39">
        <f>AQ341-$BC$8</f>
        <v>0.15100172075045235</v>
      </c>
      <c r="BG341" s="52">
        <f t="shared" si="96"/>
        <v>0.1359015486754071</v>
      </c>
      <c r="BH341" s="52">
        <f t="shared" si="97"/>
        <v>0.1359015486754071</v>
      </c>
      <c r="BI341" s="52">
        <f t="shared" si="98"/>
        <v>489245.57523146557</v>
      </c>
      <c r="BJ341" s="52">
        <f t="shared" si="99"/>
        <v>489.24557523146558</v>
      </c>
      <c r="BK341">
        <f t="shared" si="100"/>
        <v>0.36651234375000297</v>
      </c>
    </row>
    <row r="342" spans="2:63" x14ac:dyDescent="0.25">
      <c r="B342" s="29" t="s">
        <v>47</v>
      </c>
      <c r="C342" s="29">
        <v>334</v>
      </c>
      <c r="D342" s="29">
        <v>334</v>
      </c>
      <c r="E342" s="28">
        <v>15.6</v>
      </c>
      <c r="F342" s="15">
        <f t="shared" si="101"/>
        <v>-0.12500000000000006</v>
      </c>
      <c r="G342" s="15">
        <f t="shared" si="102"/>
        <v>-0.45000000000000018</v>
      </c>
      <c r="R342">
        <f t="shared" si="90"/>
        <v>0</v>
      </c>
      <c r="S342">
        <f t="shared" si="91"/>
        <v>15.6</v>
      </c>
      <c r="T342">
        <f>$E342/3.6</f>
        <v>4.333333333333333</v>
      </c>
      <c r="U342">
        <f>(0.5*960*(T342*T342))</f>
        <v>9013.3333333333321</v>
      </c>
      <c r="V342">
        <f>$U342-$U343</f>
        <v>679.99999999999636</v>
      </c>
      <c r="X342">
        <f>W342/1000</f>
        <v>0</v>
      </c>
      <c r="Y342">
        <f>$X$43+$X$87+$X$158+$X$178+$X$188+$X$238+$X$279+$X$299+$X$307</f>
        <v>470.68888888888887</v>
      </c>
      <c r="Z342">
        <f>(0.5*960*(F342*F342))</f>
        <v>7.5000000000000071</v>
      </c>
      <c r="AA342">
        <f>W342*0.0000002777777777</f>
        <v>0</v>
      </c>
      <c r="AB342">
        <f>AA$43+AA$87+$AA$158+$AA$178+$AA$238+$AA$279+$AA$299+$AA$307</f>
        <v>0.12321440325768104</v>
      </c>
      <c r="AD342">
        <f>(AC342*0.0000002777777777)*-1</f>
        <v>0</v>
      </c>
      <c r="AE342">
        <f>(($W$18*0.0000002777777777)*-1)+$AD$65+$AD$145+$AD$164+$AD$184+$AD$206+$AD$265+$AD$289+$AD$304</f>
        <v>0.1318626542840661</v>
      </c>
      <c r="AG342">
        <f>(T342/1000)*(960*9.81*0.01+0.5*1.205*0.38*1.711274*(T342*T342)+960*4/3*3.14*AJ342)</f>
        <v>-2.4627789550920971</v>
      </c>
      <c r="AH342">
        <f>AH341+AG342</f>
        <v>166.6237967041022</v>
      </c>
      <c r="AJ342">
        <f>T343-T342</f>
        <v>-0.16666666666666607</v>
      </c>
      <c r="AK342" s="53">
        <f t="shared" si="104"/>
        <v>4.333333333333333</v>
      </c>
      <c r="AL342" s="39">
        <f>0.5*1116.99*(T342*T342)</f>
        <v>10487.294999999998</v>
      </c>
      <c r="AM342" s="39">
        <f t="shared" si="103"/>
        <v>791.20124999999643</v>
      </c>
      <c r="AN342" s="39">
        <f>SUM($AM$304:$AM$306)+$AN$303</f>
        <v>-556473.47218749986</v>
      </c>
      <c r="AO342" s="39">
        <f t="shared" si="93"/>
        <v>0.15457596445324648</v>
      </c>
      <c r="AP342" s="39">
        <f>SUM($AM$308:$AM$344)+$AP$307</f>
        <v>547661.23125000007</v>
      </c>
      <c r="AQ342" s="39">
        <f t="shared" si="94"/>
        <v>0.15212811974907081</v>
      </c>
      <c r="AR342" s="39">
        <f t="shared" si="89"/>
        <v>0.79120124999999641</v>
      </c>
      <c r="AS342" s="39"/>
      <c r="AT342" s="51">
        <f>T342*$AS$8*0.38*0.01</f>
        <v>171.21251082000003</v>
      </c>
      <c r="AU342" s="51">
        <f t="shared" si="88"/>
        <v>0.17121251082000002</v>
      </c>
      <c r="AV342" s="51">
        <f t="shared" si="95"/>
        <v>4.7559068830557969E-5</v>
      </c>
      <c r="AW342" s="39">
        <f>AB342*0.7</f>
        <v>8.6250082280376728E-2</v>
      </c>
      <c r="AX342" s="40"/>
      <c r="AY342" s="40">
        <f t="shared" si="92"/>
        <v>0</v>
      </c>
      <c r="AZ342" s="40"/>
      <c r="BA342" s="40"/>
      <c r="BB342" s="40"/>
      <c r="BC342" s="39"/>
      <c r="BD342" s="39">
        <f>T342*2.23694</f>
        <v>9.6934066666666663</v>
      </c>
      <c r="BE342" s="39">
        <f>AO342-$BC$8</f>
        <v>0.15344956545462801</v>
      </c>
      <c r="BF342" s="39">
        <f>AQ342-$BC$8</f>
        <v>0.15100172075045235</v>
      </c>
      <c r="BG342" s="52">
        <f t="shared" si="96"/>
        <v>0.1359015486754071</v>
      </c>
      <c r="BH342" s="52">
        <f t="shared" si="97"/>
        <v>0.1359015486754071</v>
      </c>
      <c r="BI342" s="52">
        <f t="shared" si="98"/>
        <v>489245.57523146557</v>
      </c>
      <c r="BJ342" s="52">
        <f t="shared" si="99"/>
        <v>489.24557523146558</v>
      </c>
      <c r="BK342">
        <f t="shared" si="100"/>
        <v>0.71208112499999687</v>
      </c>
    </row>
    <row r="343" spans="2:63" x14ac:dyDescent="0.25">
      <c r="B343" s="29" t="s">
        <v>47</v>
      </c>
      <c r="C343" s="29">
        <v>335</v>
      </c>
      <c r="D343" s="29">
        <v>335</v>
      </c>
      <c r="E343" s="28">
        <v>15</v>
      </c>
      <c r="F343" s="15">
        <f t="shared" si="101"/>
        <v>-0.15277777777777773</v>
      </c>
      <c r="G343" s="15">
        <f t="shared" si="102"/>
        <v>-0.54999999999999982</v>
      </c>
      <c r="R343">
        <f t="shared" si="90"/>
        <v>0</v>
      </c>
      <c r="S343">
        <f t="shared" si="91"/>
        <v>15</v>
      </c>
      <c r="T343">
        <f>$E343/3.6</f>
        <v>4.166666666666667</v>
      </c>
      <c r="U343">
        <f>(0.5*960*(T343*T343))</f>
        <v>8333.3333333333358</v>
      </c>
      <c r="V343">
        <f>$U343-$U344</f>
        <v>546.29629629629926</v>
      </c>
      <c r="X343">
        <f>W343/1000</f>
        <v>0</v>
      </c>
      <c r="Y343">
        <f>$X$43+$X$87+$X$158+$X$178+$X$188+$X$238+$X$279+$X$299+$X$307</f>
        <v>470.68888888888887</v>
      </c>
      <c r="Z343">
        <f>(0.5*960*(F343*F343))</f>
        <v>11.203703703703697</v>
      </c>
      <c r="AA343">
        <f>W343*0.0000002777777777</f>
        <v>0</v>
      </c>
      <c r="AB343">
        <f>AA$43+AA$87+$AA$158+$AA$178+$AA$238+$AA$279+$AA$299+$AA$307</f>
        <v>0.12321440325768104</v>
      </c>
      <c r="AD343">
        <f>(AC343*0.0000002777777777)*-1</f>
        <v>0</v>
      </c>
      <c r="AE343">
        <f>(($W$18*0.0000002777777777)*-1)+$AD$65+$AD$145+$AD$164+$AD$184+$AD$206+$AD$265+$AD$289+$AD$304</f>
        <v>0.1318626542840661</v>
      </c>
      <c r="AG343">
        <f>(T343/1000)*(960*9.81*0.01+0.5*1.205*0.38*1.711274*(T343*T343)+960*4/3*3.14*AJ343)</f>
        <v>-1.9051841882016851</v>
      </c>
      <c r="AH343">
        <f>AH342+AG343</f>
        <v>164.71861251590053</v>
      </c>
      <c r="AJ343">
        <f>T344-T343</f>
        <v>-0.13888888888888928</v>
      </c>
      <c r="AK343" s="53">
        <f t="shared" si="104"/>
        <v>4.166666666666667</v>
      </c>
      <c r="AL343" s="39">
        <f>0.5*1116.99*(T343*T343)</f>
        <v>9696.0937500000018</v>
      </c>
      <c r="AM343" s="39">
        <f t="shared" si="103"/>
        <v>635.63281250000182</v>
      </c>
      <c r="AN343" s="39">
        <f>SUM($AM$304:$AM$306)+$AN$303</f>
        <v>-556473.47218749986</v>
      </c>
      <c r="AO343" s="39">
        <f t="shared" si="93"/>
        <v>0.15457596445324648</v>
      </c>
      <c r="AP343" s="39">
        <f>SUM($AM$308:$AM$344)+$AP$307</f>
        <v>547661.23125000007</v>
      </c>
      <c r="AQ343" s="39">
        <f t="shared" si="94"/>
        <v>0.15212811974907081</v>
      </c>
      <c r="AR343" s="39">
        <f t="shared" si="89"/>
        <v>0.63563281250000181</v>
      </c>
      <c r="AS343" s="39"/>
      <c r="AT343" s="51">
        <f>T343*$AS$8*0.38*0.01</f>
        <v>164.62741425000004</v>
      </c>
      <c r="AU343" s="51">
        <f t="shared" si="88"/>
        <v>0.16462741425000005</v>
      </c>
      <c r="AV343" s="51">
        <f t="shared" si="95"/>
        <v>4.5729873875536511E-5</v>
      </c>
      <c r="AW343" s="39">
        <f>AB343*0.7</f>
        <v>8.6250082280376728E-2</v>
      </c>
      <c r="AX343" s="40"/>
      <c r="AY343" s="40">
        <f t="shared" si="92"/>
        <v>0</v>
      </c>
      <c r="AZ343" s="40"/>
      <c r="BA343" s="40"/>
      <c r="BB343" s="40"/>
      <c r="BC343" s="39"/>
      <c r="BD343" s="39">
        <f>T343*2.23694</f>
        <v>9.3205833333333352</v>
      </c>
      <c r="BE343" s="39">
        <f>AO343-$BC$8</f>
        <v>0.15344956545462801</v>
      </c>
      <c r="BF343" s="39">
        <f>AQ343-$BC$8</f>
        <v>0.15100172075045235</v>
      </c>
      <c r="BG343" s="52">
        <f t="shared" si="96"/>
        <v>0.1359015486754071</v>
      </c>
      <c r="BH343" s="52">
        <f t="shared" si="97"/>
        <v>0.1359015486754071</v>
      </c>
      <c r="BI343" s="52">
        <f t="shared" si="98"/>
        <v>489245.57523146557</v>
      </c>
      <c r="BJ343" s="52">
        <f t="shared" si="99"/>
        <v>489.24557523146558</v>
      </c>
      <c r="BK343">
        <f t="shared" si="100"/>
        <v>0.57206953125000171</v>
      </c>
    </row>
    <row r="344" spans="2:63" x14ac:dyDescent="0.25">
      <c r="B344" s="29" t="s">
        <v>47</v>
      </c>
      <c r="C344" s="29">
        <v>336</v>
      </c>
      <c r="D344" s="29">
        <v>336</v>
      </c>
      <c r="E344" s="28">
        <v>14.5</v>
      </c>
      <c r="F344" s="15">
        <f t="shared" si="101"/>
        <v>-9.7222222222222127E-2</v>
      </c>
      <c r="G344" s="15">
        <f t="shared" si="102"/>
        <v>-0.34999999999999964</v>
      </c>
      <c r="R344">
        <f t="shared" si="90"/>
        <v>0</v>
      </c>
      <c r="S344">
        <f t="shared" si="91"/>
        <v>14.5</v>
      </c>
      <c r="T344">
        <f>$E344/3.6</f>
        <v>4.0277777777777777</v>
      </c>
      <c r="U344">
        <f>(0.5*960*(T344*T344))</f>
        <v>7787.0370370370365</v>
      </c>
      <c r="V344">
        <f>$U344-$U345</f>
        <v>213.33333333333212</v>
      </c>
      <c r="X344">
        <f>W344/1000</f>
        <v>0</v>
      </c>
      <c r="Y344">
        <f>$X$43+$X$87+$X$158+$X$178+$X$188+$X$238+$X$279+$X$299+$X$307</f>
        <v>470.68888888888887</v>
      </c>
      <c r="Z344">
        <f>(0.5*960*(F344*F344))</f>
        <v>4.5370370370370283</v>
      </c>
      <c r="AA344">
        <f>W344*0.0000002777777777</f>
        <v>0</v>
      </c>
      <c r="AB344">
        <f>AA$43+AA$87+$AA$158+$AA$178+$AA$238+$AA$279+$AA$299+$AA$307</f>
        <v>0.12321440325768104</v>
      </c>
      <c r="AD344">
        <f>(AC344*0.0000002777777777)*-1</f>
        <v>0</v>
      </c>
      <c r="AE344">
        <f>(($W$18*0.0000002777777777)*-1)+$AD$65+$AD$145+$AD$164+$AD$184+$AD$206+$AD$265+$AD$289+$AD$304</f>
        <v>0.1318626542840661</v>
      </c>
      <c r="AG344">
        <f>(T344/1000)*(960*9.81*0.01+0.5*1.205*0.38*1.711274*(T344*T344)+960*4/3*3.14*AJ344)</f>
        <v>-0.494437037974441</v>
      </c>
      <c r="AH344">
        <f>AH343+AG344</f>
        <v>164.22417547792608</v>
      </c>
      <c r="AJ344">
        <f>T345-T344</f>
        <v>-5.5555555555555358E-2</v>
      </c>
      <c r="AK344" s="53">
        <f t="shared" si="104"/>
        <v>4.0277777777777777</v>
      </c>
      <c r="AL344" s="39">
        <f>0.5*1116.99*(T344*T344)</f>
        <v>9060.4609375</v>
      </c>
      <c r="AM344" s="39">
        <f t="shared" si="103"/>
        <v>248.21999999999935</v>
      </c>
      <c r="AN344" s="39">
        <f>SUM($AM$304:$AM$306)+$AN$303</f>
        <v>-556473.47218749986</v>
      </c>
      <c r="AO344" s="39">
        <f t="shared" si="93"/>
        <v>0.15457596445324648</v>
      </c>
      <c r="AP344" s="39">
        <f>SUM($AM$308:$AM$344)+$AP$307</f>
        <v>547661.23125000007</v>
      </c>
      <c r="AQ344" s="39">
        <f t="shared" si="94"/>
        <v>0.15212811974907081</v>
      </c>
      <c r="AR344" s="39">
        <f t="shared" si="89"/>
        <v>0.24821999999999936</v>
      </c>
      <c r="AS344" s="39"/>
      <c r="AT344" s="51">
        <f>T344*$AS$8*0.38*0.01</f>
        <v>159.13983377500003</v>
      </c>
      <c r="AU344" s="51">
        <f t="shared" ref="AU344:AU407" si="105">AT344/1000</f>
        <v>0.15913983377500002</v>
      </c>
      <c r="AV344" s="51">
        <f t="shared" si="95"/>
        <v>4.4205544746351957E-5</v>
      </c>
      <c r="AW344" s="39">
        <f>AB344*0.7</f>
        <v>8.6250082280376728E-2</v>
      </c>
      <c r="AX344" s="40"/>
      <c r="AY344" s="40">
        <f t="shared" si="92"/>
        <v>0</v>
      </c>
      <c r="AZ344" s="40"/>
      <c r="BA344" s="40"/>
      <c r="BB344" s="40"/>
      <c r="BC344" s="39"/>
      <c r="BD344" s="39">
        <f>T344*2.23694</f>
        <v>9.0098972222222233</v>
      </c>
      <c r="BE344" s="39">
        <f>AO344-$BC$8</f>
        <v>0.15344956545462801</v>
      </c>
      <c r="BF344" s="39">
        <f>AQ344-$BC$8</f>
        <v>0.15100172075045235</v>
      </c>
      <c r="BG344" s="52">
        <f t="shared" si="96"/>
        <v>0.1359015486754071</v>
      </c>
      <c r="BH344" s="52">
        <f t="shared" si="97"/>
        <v>0.1359015486754071</v>
      </c>
      <c r="BI344" s="52">
        <f t="shared" si="98"/>
        <v>489245.57523146557</v>
      </c>
      <c r="BJ344" s="52">
        <f t="shared" si="99"/>
        <v>489.24557523146558</v>
      </c>
      <c r="BK344">
        <f t="shared" si="100"/>
        <v>0.22339799999999943</v>
      </c>
    </row>
    <row r="345" spans="2:63" x14ac:dyDescent="0.25">
      <c r="B345" s="29" t="s">
        <v>47</v>
      </c>
      <c r="C345" s="29">
        <v>337</v>
      </c>
      <c r="D345" s="29">
        <v>337</v>
      </c>
      <c r="E345" s="28">
        <v>14.3</v>
      </c>
      <c r="F345" s="15">
        <f t="shared" si="101"/>
        <v>0</v>
      </c>
      <c r="G345" s="15">
        <f t="shared" si="102"/>
        <v>0</v>
      </c>
      <c r="R345">
        <f t="shared" si="90"/>
        <v>0</v>
      </c>
      <c r="S345">
        <f t="shared" si="91"/>
        <v>14.3</v>
      </c>
      <c r="T345">
        <f>$E345/3.6</f>
        <v>3.9722222222222223</v>
      </c>
      <c r="U345">
        <f>(0.5*960*(T345*T345))</f>
        <v>7573.7037037037044</v>
      </c>
      <c r="V345">
        <f>$U345-$U346</f>
        <v>-213.33333333333212</v>
      </c>
      <c r="X345">
        <f>W345/1000</f>
        <v>0</v>
      </c>
      <c r="Y345">
        <f>$X$43+$X$87+$X$158+$X$178+$X$188+$X$238+$X$279+$X$299+$X$307</f>
        <v>470.68888888888887</v>
      </c>
      <c r="Z345">
        <f>(0.5*960*(F345*F345))</f>
        <v>0</v>
      </c>
      <c r="AA345">
        <f>W345*0.0000002777777777</f>
        <v>0</v>
      </c>
      <c r="AB345">
        <f>AA$43+AA$87+$AA$158+$AA$178+$AA$238+$AA$279+$AA$299+$AA$307</f>
        <v>0.12321440325768104</v>
      </c>
      <c r="AC345">
        <f>SUM(V345:V358)</f>
        <v>-21879.629629629628</v>
      </c>
      <c r="AD345">
        <f>(AC345*0.0000002777777777)*-1</f>
        <v>6.0776748954175924E-3</v>
      </c>
      <c r="AE345">
        <f>(($W$18*0.0000002777777777)*-1)+$AD$65+$AD$145+$AD$164+$AD$184+$AD$206+$AD$265+$AD$289+$AD$304+$AD$345</f>
        <v>0.13794032917948368</v>
      </c>
      <c r="AG345">
        <f>(T345/1000)*(960*9.81*0.01+0.5*1.205*0.38*1.711274*(T345*T345)+960*4/3*3.14*AJ345)</f>
        <v>1.2855972665220936</v>
      </c>
      <c r="AH345">
        <f>AH344+AG345</f>
        <v>165.50977274444818</v>
      </c>
      <c r="AJ345">
        <f>T346-T345</f>
        <v>5.5555555555555358E-2</v>
      </c>
      <c r="AK345" s="53">
        <f t="shared" si="104"/>
        <v>3.9722222222222223</v>
      </c>
      <c r="AL345" s="39">
        <f>0.5*1116.99*(T345*T345)</f>
        <v>8812.2409375000007</v>
      </c>
      <c r="AM345" s="39">
        <f t="shared" si="103"/>
        <v>-248.21999999999935</v>
      </c>
      <c r="AN345" s="39">
        <f>SUM($AM$345:$AM$358)+$AN$344</f>
        <v>-581931.10499999986</v>
      </c>
      <c r="AO345" s="39">
        <f t="shared" si="93"/>
        <v>0.16164752912140534</v>
      </c>
      <c r="AP345" s="39">
        <f>SUM($AM$308:$AM$344)+$AP$307</f>
        <v>547661.23125000007</v>
      </c>
      <c r="AQ345" s="39">
        <f t="shared" si="94"/>
        <v>0.15212811974907081</v>
      </c>
      <c r="AR345" s="39">
        <f t="shared" si="89"/>
        <v>-0.24821999999999936</v>
      </c>
      <c r="AS345" s="39"/>
      <c r="AT345" s="51">
        <f>T345*$AS$8*0.38*0.01</f>
        <v>156.94480158500002</v>
      </c>
      <c r="AU345" s="51">
        <f t="shared" si="105"/>
        <v>0.15694480158500002</v>
      </c>
      <c r="AV345" s="51">
        <f t="shared" si="95"/>
        <v>4.3595813094678133E-5</v>
      </c>
      <c r="AW345" s="39">
        <f>AB345*0.7</f>
        <v>8.6250082280376728E-2</v>
      </c>
      <c r="AX345" s="40"/>
      <c r="AY345" s="40">
        <f t="shared" si="92"/>
        <v>0</v>
      </c>
      <c r="AZ345" s="40"/>
      <c r="BA345" s="40"/>
      <c r="BB345" s="40"/>
      <c r="BC345" s="39"/>
      <c r="BD345" s="39">
        <f>T345*2.23694</f>
        <v>8.8856227777777779</v>
      </c>
      <c r="BE345" s="39">
        <f>AO345-$BC$8</f>
        <v>0.16052113012278688</v>
      </c>
      <c r="BF345" s="39">
        <f>AQ345-$BC$8</f>
        <v>0.15100172075045235</v>
      </c>
      <c r="BG345" s="52">
        <f t="shared" si="96"/>
        <v>0.1359015486754071</v>
      </c>
      <c r="BH345" s="52">
        <f t="shared" si="97"/>
        <v>0.1359015486754071</v>
      </c>
      <c r="BI345" s="52">
        <f t="shared" si="98"/>
        <v>489245.57523146557</v>
      </c>
      <c r="BJ345" s="52">
        <f t="shared" si="99"/>
        <v>489.24557523146558</v>
      </c>
      <c r="BK345">
        <f t="shared" si="100"/>
        <v>-0.22339799999999943</v>
      </c>
    </row>
    <row r="346" spans="2:63" x14ac:dyDescent="0.25">
      <c r="B346" s="29" t="s">
        <v>47</v>
      </c>
      <c r="C346" s="29">
        <v>338</v>
      </c>
      <c r="D346" s="29">
        <v>338</v>
      </c>
      <c r="E346" s="28">
        <v>14.5</v>
      </c>
      <c r="F346" s="15">
        <f t="shared" si="101"/>
        <v>0.15277777777777773</v>
      </c>
      <c r="G346" s="15">
        <f t="shared" si="102"/>
        <v>0.54999999999999982</v>
      </c>
      <c r="R346">
        <f t="shared" si="90"/>
        <v>0</v>
      </c>
      <c r="S346">
        <f t="shared" si="91"/>
        <v>14.5</v>
      </c>
      <c r="T346">
        <f>$E346/3.6</f>
        <v>4.0277777777777777</v>
      </c>
      <c r="U346">
        <f>(0.5*960*(T346*T346))</f>
        <v>7787.0370370370365</v>
      </c>
      <c r="V346">
        <f>$U346-$U347</f>
        <v>-996.66666666666788</v>
      </c>
      <c r="X346">
        <f>W346/1000</f>
        <v>0</v>
      </c>
      <c r="Y346">
        <f>$X$43+$X$87+$X$158+$X$178+$X$188+$X$238+$X$279+$X$299+$X$307</f>
        <v>470.68888888888887</v>
      </c>
      <c r="Z346">
        <f>(0.5*960*(F346*F346))</f>
        <v>11.203703703703697</v>
      </c>
      <c r="AA346">
        <f>W346*0.0000002777777777</f>
        <v>0</v>
      </c>
      <c r="AB346">
        <f>AA$43+AA$87+$AA$158+$AA$178+$AA$238+$AA$279+$AA$299+$AA$307</f>
        <v>0.12321440325768104</v>
      </c>
      <c r="AD346">
        <f>(AC346*0.0000002777777777)*-1</f>
        <v>0</v>
      </c>
      <c r="AE346">
        <f>(($W$18*0.0000002777777777)*-1)+$AD$65+$AD$145+$AD$164+$AD$184+$AD$206+$AD$265+$AD$289+$AD$304+$AD$345</f>
        <v>0.13794032917948368</v>
      </c>
      <c r="AG346">
        <f>(T346/1000)*(960*9.81*0.01+0.5*1.205*0.38*1.711274*(T346*T346)+960*4/3*3.14*AJ346)</f>
        <v>4.4520320978280257</v>
      </c>
      <c r="AH346">
        <f>AH345+AG346</f>
        <v>169.96180484227622</v>
      </c>
      <c r="AJ346">
        <f>T347-T346</f>
        <v>0.25</v>
      </c>
      <c r="AK346" s="53">
        <f t="shared" si="104"/>
        <v>4.0277777777777777</v>
      </c>
      <c r="AL346" s="39">
        <f>0.5*1116.99*(T346*T346)</f>
        <v>9060.4609375</v>
      </c>
      <c r="AM346" s="39">
        <f t="shared" si="103"/>
        <v>-1159.6528125000004</v>
      </c>
      <c r="AN346" s="39">
        <f>SUM($AM$345:$AM$358)+$AN$344</f>
        <v>-581931.10499999986</v>
      </c>
      <c r="AO346" s="39">
        <f t="shared" si="93"/>
        <v>0.16164752912140534</v>
      </c>
      <c r="AP346" s="39">
        <f>SUM($AM$308:$AM$344)+$AP$307</f>
        <v>547661.23125000007</v>
      </c>
      <c r="AQ346" s="39">
        <f t="shared" si="94"/>
        <v>0.15212811974907081</v>
      </c>
      <c r="AR346" s="39">
        <f t="shared" si="89"/>
        <v>-1.1596528125000005</v>
      </c>
      <c r="AS346" s="39"/>
      <c r="AT346" s="51">
        <f>T346*$AS$8*0.38*0.01</f>
        <v>159.13983377500003</v>
      </c>
      <c r="AU346" s="51">
        <f t="shared" si="105"/>
        <v>0.15913983377500002</v>
      </c>
      <c r="AV346" s="51">
        <f t="shared" si="95"/>
        <v>4.4205544746351957E-5</v>
      </c>
      <c r="AW346" s="39">
        <f>AB346*0.7</f>
        <v>8.6250082280376728E-2</v>
      </c>
      <c r="AX346" s="40"/>
      <c r="AY346" s="40">
        <f t="shared" si="92"/>
        <v>0</v>
      </c>
      <c r="AZ346" s="40"/>
      <c r="BA346" s="40"/>
      <c r="BB346" s="40"/>
      <c r="BC346" s="39"/>
      <c r="BD346" s="39">
        <f>T346*2.23694</f>
        <v>9.0098972222222233</v>
      </c>
      <c r="BE346" s="39">
        <f>AO346-$BC$8</f>
        <v>0.16052113012278688</v>
      </c>
      <c r="BF346" s="39">
        <f>AQ346-$BC$8</f>
        <v>0.15100172075045235</v>
      </c>
      <c r="BG346" s="52">
        <f t="shared" si="96"/>
        <v>0.1359015486754071</v>
      </c>
      <c r="BH346" s="52">
        <f t="shared" si="97"/>
        <v>0.1359015486754071</v>
      </c>
      <c r="BI346" s="52">
        <f t="shared" si="98"/>
        <v>489245.57523146557</v>
      </c>
      <c r="BJ346" s="52">
        <f t="shared" si="99"/>
        <v>489.24557523146558</v>
      </c>
      <c r="BK346">
        <f t="shared" si="100"/>
        <v>-1.0436875312500002</v>
      </c>
    </row>
    <row r="347" spans="2:63" x14ac:dyDescent="0.25">
      <c r="B347" s="29" t="s">
        <v>47</v>
      </c>
      <c r="C347" s="29">
        <v>339</v>
      </c>
      <c r="D347" s="29">
        <v>339</v>
      </c>
      <c r="E347" s="28">
        <v>15.4</v>
      </c>
      <c r="F347" s="15">
        <f t="shared" si="101"/>
        <v>0.45833333333333343</v>
      </c>
      <c r="G347" s="15">
        <f t="shared" si="102"/>
        <v>1.6500000000000004</v>
      </c>
      <c r="R347">
        <f t="shared" si="90"/>
        <v>0</v>
      </c>
      <c r="S347">
        <f t="shared" si="91"/>
        <v>15.4</v>
      </c>
      <c r="T347">
        <f>$E347/3.6</f>
        <v>4.2777777777777777</v>
      </c>
      <c r="U347">
        <f>(0.5*960*(T347*T347))</f>
        <v>8783.7037037037044</v>
      </c>
      <c r="V347">
        <f>$U347-$U348</f>
        <v>-2951.1111111111113</v>
      </c>
      <c r="X347">
        <f>W347/1000</f>
        <v>0</v>
      </c>
      <c r="Y347">
        <f>$X$43+$X$87+$X$158+$X$178+$X$188+$X$238+$X$279+$X$299+$X$307</f>
        <v>470.68888888888887</v>
      </c>
      <c r="Z347">
        <f>(0.5*960*(F347*F347))</f>
        <v>100.83333333333337</v>
      </c>
      <c r="AA347">
        <f>W347*0.0000002777777777</f>
        <v>0</v>
      </c>
      <c r="AB347">
        <f>AA$43+AA$87+$AA$158+$AA$178+$AA$238+$AA$279+$AA$299+$AA$307</f>
        <v>0.12321440325768104</v>
      </c>
      <c r="AD347">
        <f>(AC347*0.0000002777777777)*-1</f>
        <v>0</v>
      </c>
      <c r="AE347">
        <f>(($W$18*0.0000002777777777)*-1)+$AD$65+$AD$145+$AD$164+$AD$184+$AD$206+$AD$265+$AD$289+$AD$304+$AD$345</f>
        <v>0.13794032917948368</v>
      </c>
      <c r="AG347">
        <f>(T347/1000)*(960*9.81*0.01+0.5*1.205*0.38*1.711274*(T347*T347)+960*4/3*3.14*AJ347)</f>
        <v>11.89569703952229</v>
      </c>
      <c r="AH347">
        <f>AH346+AG347</f>
        <v>181.8575018817985</v>
      </c>
      <c r="AJ347">
        <f>T348-T347</f>
        <v>0.66666666666666696</v>
      </c>
      <c r="AK347" s="53">
        <f t="shared" si="104"/>
        <v>4.2777777777777777</v>
      </c>
      <c r="AL347" s="39">
        <f>0.5*1116.99*(T347*T347)</f>
        <v>10220.11375</v>
      </c>
      <c r="AM347" s="39">
        <f t="shared" si="103"/>
        <v>-3433.7100000000009</v>
      </c>
      <c r="AN347" s="39">
        <f>SUM($AM$345:$AM$358)+$AN$344</f>
        <v>-581931.10499999986</v>
      </c>
      <c r="AO347" s="39">
        <f t="shared" si="93"/>
        <v>0.16164752912140534</v>
      </c>
      <c r="AP347" s="39">
        <f>SUM($AM$308:$AM$344)+$AP$307</f>
        <v>547661.23125000007</v>
      </c>
      <c r="AQ347" s="39">
        <f t="shared" si="94"/>
        <v>0.15212811974907081</v>
      </c>
      <c r="AR347" s="39">
        <f t="shared" si="89"/>
        <v>-3.4337100000000009</v>
      </c>
      <c r="AS347" s="39"/>
      <c r="AT347" s="51">
        <f>T347*$AS$8*0.38*0.01</f>
        <v>169.01747863000006</v>
      </c>
      <c r="AU347" s="51">
        <f t="shared" si="105"/>
        <v>0.16901747863000005</v>
      </c>
      <c r="AV347" s="51">
        <f t="shared" si="95"/>
        <v>4.6949337178884152E-5</v>
      </c>
      <c r="AW347" s="39">
        <f>AB347*0.7</f>
        <v>8.6250082280376728E-2</v>
      </c>
      <c r="AX347" s="40"/>
      <c r="AY347" s="40">
        <f t="shared" si="92"/>
        <v>0</v>
      </c>
      <c r="AZ347" s="40"/>
      <c r="BA347" s="40"/>
      <c r="BB347" s="40"/>
      <c r="BC347" s="39"/>
      <c r="BD347" s="39">
        <f>T347*2.23694</f>
        <v>9.5691322222222226</v>
      </c>
      <c r="BE347" s="39">
        <f>AO347-$BC$8</f>
        <v>0.16052113012278688</v>
      </c>
      <c r="BF347" s="39">
        <f>AQ347-$BC$8</f>
        <v>0.15100172075045235</v>
      </c>
      <c r="BG347" s="52">
        <f t="shared" si="96"/>
        <v>0.1359015486754071</v>
      </c>
      <c r="BH347" s="52">
        <f t="shared" si="97"/>
        <v>0.1359015486754071</v>
      </c>
      <c r="BI347" s="52">
        <f t="shared" si="98"/>
        <v>489245.57523146557</v>
      </c>
      <c r="BJ347" s="52">
        <f t="shared" si="99"/>
        <v>489.24557523146558</v>
      </c>
      <c r="BK347">
        <f t="shared" si="100"/>
        <v>-3.0903390000000011</v>
      </c>
    </row>
    <row r="348" spans="2:63" x14ac:dyDescent="0.25">
      <c r="B348" s="29" t="s">
        <v>47</v>
      </c>
      <c r="C348" s="29">
        <v>340</v>
      </c>
      <c r="D348" s="29">
        <v>340</v>
      </c>
      <c r="E348" s="28">
        <v>17.8</v>
      </c>
      <c r="F348" s="15">
        <f t="shared" si="101"/>
        <v>0.79166666666666674</v>
      </c>
      <c r="G348" s="15">
        <f t="shared" si="102"/>
        <v>2.8500000000000005</v>
      </c>
      <c r="R348">
        <f t="shared" si="90"/>
        <v>0</v>
      </c>
      <c r="S348">
        <f t="shared" si="91"/>
        <v>17.8</v>
      </c>
      <c r="T348">
        <f>$E348/3.6</f>
        <v>4.9444444444444446</v>
      </c>
      <c r="U348">
        <f>(0.5*960*(T348*T348))</f>
        <v>11734.814814814816</v>
      </c>
      <c r="V348">
        <f>$U348-$U349</f>
        <v>-4754.4444444444471</v>
      </c>
      <c r="X348">
        <f>W348/1000</f>
        <v>0</v>
      </c>
      <c r="Y348">
        <f>$X$43+$X$87+$X$158+$X$178+$X$188+$X$238+$X$279+$X$299+$X$307</f>
        <v>470.68888888888887</v>
      </c>
      <c r="Z348">
        <f>(0.5*960*(F348*F348))</f>
        <v>300.83333333333343</v>
      </c>
      <c r="AA348">
        <f>W348*0.0000002777777777</f>
        <v>0</v>
      </c>
      <c r="AB348">
        <f>AA$43+AA$87+$AA$158+$AA$178+$AA$238+$AA$279+$AA$299+$AA$307</f>
        <v>0.12321440325768104</v>
      </c>
      <c r="AD348">
        <f>(AC348*0.0000002777777777)*-1</f>
        <v>0</v>
      </c>
      <c r="AE348">
        <f>(($W$18*0.0000002777777777)*-1)+$AD$65+$AD$145+$AD$164+$AD$184+$AD$206+$AD$265+$AD$289+$AD$304+$AD$345</f>
        <v>0.13794032917948368</v>
      </c>
      <c r="AG348">
        <f>(T348/1000)*(960*9.81*0.01+0.5*1.205*0.38*1.711274*(T348*T348)+960*4/3*3.14*AJ348)</f>
        <v>18.729659962078173</v>
      </c>
      <c r="AH348">
        <f>AH347+AG348</f>
        <v>200.58716184387669</v>
      </c>
      <c r="AJ348">
        <f>T349-T348</f>
        <v>0.91666666666666696</v>
      </c>
      <c r="AK348" s="53">
        <f t="shared" si="104"/>
        <v>4.9444444444444446</v>
      </c>
      <c r="AL348" s="39">
        <f>0.5*1116.99*(T348*T348)</f>
        <v>13653.823750000001</v>
      </c>
      <c r="AM348" s="39">
        <f t="shared" si="103"/>
        <v>-5531.9446875000012</v>
      </c>
      <c r="AN348" s="39">
        <f>SUM($AM$345:$AM$358)+$AN$344</f>
        <v>-581931.10499999986</v>
      </c>
      <c r="AO348" s="39">
        <f t="shared" si="93"/>
        <v>0.16164752912140534</v>
      </c>
      <c r="AP348" s="39">
        <f>SUM($AM$308:$AM$344)+$AP$307</f>
        <v>547661.23125000007</v>
      </c>
      <c r="AQ348" s="39">
        <f t="shared" si="94"/>
        <v>0.15212811974907081</v>
      </c>
      <c r="AR348" s="39">
        <f t="shared" si="89"/>
        <v>-5.5319446875000011</v>
      </c>
      <c r="AS348" s="39"/>
      <c r="AT348" s="51">
        <f>T348*$AS$8*0.38*0.01</f>
        <v>195.35786491000002</v>
      </c>
      <c r="AU348" s="51">
        <f t="shared" si="105"/>
        <v>0.19535786491000001</v>
      </c>
      <c r="AV348" s="51">
        <f t="shared" si="95"/>
        <v>5.4266116998969979E-5</v>
      </c>
      <c r="AW348" s="39">
        <f>AB348*0.7</f>
        <v>8.6250082280376728E-2</v>
      </c>
      <c r="AX348" s="40"/>
      <c r="AY348" s="40">
        <f t="shared" si="92"/>
        <v>0</v>
      </c>
      <c r="AZ348" s="40"/>
      <c r="BA348" s="40"/>
      <c r="BB348" s="40"/>
      <c r="BC348" s="39"/>
      <c r="BD348" s="39">
        <f>T348*2.23694</f>
        <v>11.060425555555558</v>
      </c>
      <c r="BE348" s="39">
        <f>AO348-$BC$8</f>
        <v>0.16052113012278688</v>
      </c>
      <c r="BF348" s="39">
        <f>AQ348-$BC$8</f>
        <v>0.15100172075045235</v>
      </c>
      <c r="BG348" s="52">
        <f t="shared" si="96"/>
        <v>0.1359015486754071</v>
      </c>
      <c r="BH348" s="52">
        <f t="shared" si="97"/>
        <v>0.1359015486754071</v>
      </c>
      <c r="BI348" s="52">
        <f t="shared" si="98"/>
        <v>489245.57523146557</v>
      </c>
      <c r="BJ348" s="52">
        <f t="shared" si="99"/>
        <v>489.24557523146558</v>
      </c>
      <c r="BK348">
        <f t="shared" si="100"/>
        <v>-4.978750218750001</v>
      </c>
    </row>
    <row r="349" spans="2:63" x14ac:dyDescent="0.25">
      <c r="B349" s="29" t="s">
        <v>47</v>
      </c>
      <c r="C349" s="29">
        <v>341</v>
      </c>
      <c r="D349" s="29">
        <v>341</v>
      </c>
      <c r="E349" s="28">
        <v>21.1</v>
      </c>
      <c r="F349" s="15">
        <f t="shared" si="101"/>
        <v>0.87500000000000011</v>
      </c>
      <c r="G349" s="15">
        <f t="shared" si="102"/>
        <v>3.1500000000000004</v>
      </c>
      <c r="R349">
        <f t="shared" si="90"/>
        <v>0</v>
      </c>
      <c r="S349">
        <f t="shared" si="91"/>
        <v>21.1</v>
      </c>
      <c r="T349">
        <f>$E349/3.6</f>
        <v>5.8611111111111116</v>
      </c>
      <c r="U349">
        <f>(0.5*960*(T349*T349))</f>
        <v>16489.259259259263</v>
      </c>
      <c r="V349">
        <f>$U349-$U350</f>
        <v>-5022.222222222219</v>
      </c>
      <c r="X349">
        <f>W349/1000</f>
        <v>0</v>
      </c>
      <c r="Y349">
        <f>$X$43+$X$87+$X$158+$X$178+$X$188+$X$238+$X$279+$X$299+$X$307</f>
        <v>470.68888888888887</v>
      </c>
      <c r="Z349">
        <f>(0.5*960*(F349*F349))</f>
        <v>367.50000000000011</v>
      </c>
      <c r="AA349">
        <f>W349*0.0000002777777777</f>
        <v>0</v>
      </c>
      <c r="AB349">
        <f>AA$43+AA$87+$AA$158+$AA$178+$AA$238+$AA$279+$AA$299+$AA$307</f>
        <v>0.12321440325768104</v>
      </c>
      <c r="AD349">
        <f>(AC349*0.0000002777777777)*-1</f>
        <v>0</v>
      </c>
      <c r="AE349">
        <f>(($W$18*0.0000002777777777)*-1)+$AD$65+$AD$145+$AD$164+$AD$184+$AD$206+$AD$265+$AD$289+$AD$304+$AD$345</f>
        <v>0.13794032917948368</v>
      </c>
      <c r="AG349">
        <f>(T349/1000)*(960*9.81*0.01+0.5*1.205*0.38*1.711274*(T349*T349)+960*4/3*3.14*AJ349)</f>
        <v>20.261676838104197</v>
      </c>
      <c r="AH349">
        <f>AH348+AG349</f>
        <v>220.84883868198088</v>
      </c>
      <c r="AJ349">
        <f>T350-T349</f>
        <v>0.83333333333333304</v>
      </c>
      <c r="AK349" s="53">
        <f t="shared" si="104"/>
        <v>5.8611111111111116</v>
      </c>
      <c r="AL349" s="39">
        <f>0.5*1116.99*(T349*T349)</f>
        <v>19185.768437500003</v>
      </c>
      <c r="AM349" s="39">
        <f t="shared" si="103"/>
        <v>-5843.5125000000007</v>
      </c>
      <c r="AN349" s="39">
        <f>SUM($AM$345:$AM$358)+$AN$344</f>
        <v>-581931.10499999986</v>
      </c>
      <c r="AO349" s="39">
        <f t="shared" si="93"/>
        <v>0.16164752912140534</v>
      </c>
      <c r="AP349" s="39">
        <f>SUM($AM$308:$AM$344)+$AP$307</f>
        <v>547661.23125000007</v>
      </c>
      <c r="AQ349" s="39">
        <f t="shared" si="94"/>
        <v>0.15212811974907081</v>
      </c>
      <c r="AR349" s="39">
        <f t="shared" si="89"/>
        <v>-5.843512500000001</v>
      </c>
      <c r="AS349" s="39"/>
      <c r="AT349" s="51">
        <f>T349*$AS$8*0.38*0.01</f>
        <v>231.57589604500004</v>
      </c>
      <c r="AU349" s="51">
        <f t="shared" si="105"/>
        <v>0.23157589604500003</v>
      </c>
      <c r="AV349" s="51">
        <f t="shared" si="95"/>
        <v>6.4326689251588022E-5</v>
      </c>
      <c r="AW349" s="39">
        <f>AB349*0.7</f>
        <v>8.6250082280376728E-2</v>
      </c>
      <c r="AX349" s="40"/>
      <c r="AY349" s="40">
        <f t="shared" si="92"/>
        <v>0</v>
      </c>
      <c r="AZ349" s="40"/>
      <c r="BA349" s="40"/>
      <c r="BB349" s="40"/>
      <c r="BC349" s="39"/>
      <c r="BD349" s="39">
        <f>T349*2.23694</f>
        <v>13.110953888888892</v>
      </c>
      <c r="BE349" s="39">
        <f>AO349-$BC$8</f>
        <v>0.16052113012278688</v>
      </c>
      <c r="BF349" s="39">
        <f>AQ349-$BC$8</f>
        <v>0.15100172075045235</v>
      </c>
      <c r="BG349" s="52">
        <f t="shared" si="96"/>
        <v>0.1359015486754071</v>
      </c>
      <c r="BH349" s="52">
        <f t="shared" si="97"/>
        <v>0.1359015486754071</v>
      </c>
      <c r="BI349" s="52">
        <f t="shared" si="98"/>
        <v>489245.57523146557</v>
      </c>
      <c r="BJ349" s="52">
        <f t="shared" si="99"/>
        <v>489.24557523146558</v>
      </c>
      <c r="BK349">
        <f t="shared" si="100"/>
        <v>-5.2591612500000009</v>
      </c>
    </row>
    <row r="350" spans="2:63" x14ac:dyDescent="0.25">
      <c r="B350" s="29" t="s">
        <v>47</v>
      </c>
      <c r="C350" s="29">
        <v>342</v>
      </c>
      <c r="D350" s="29">
        <v>342</v>
      </c>
      <c r="E350" s="28">
        <v>24.1</v>
      </c>
      <c r="F350" s="15">
        <f t="shared" si="101"/>
        <v>0.54166666666666641</v>
      </c>
      <c r="G350" s="15">
        <f t="shared" si="102"/>
        <v>1.9499999999999993</v>
      </c>
      <c r="R350">
        <f t="shared" si="90"/>
        <v>0</v>
      </c>
      <c r="S350">
        <f t="shared" si="91"/>
        <v>24.1</v>
      </c>
      <c r="T350">
        <f>$E350/3.6</f>
        <v>6.6944444444444446</v>
      </c>
      <c r="U350">
        <f>(0.5*960*(T350*T350))</f>
        <v>21511.481481481482</v>
      </c>
      <c r="V350">
        <f>$U350-$U351</f>
        <v>-1636.6666666666679</v>
      </c>
      <c r="X350">
        <f>W350/1000</f>
        <v>0</v>
      </c>
      <c r="Y350">
        <f>$X$43+$X$87+$X$158+$X$178+$X$188+$X$238+$X$279+$X$299+$X$307</f>
        <v>470.68888888888887</v>
      </c>
      <c r="Z350">
        <f>(0.5*960*(F350*F350))</f>
        <v>140.8333333333332</v>
      </c>
      <c r="AA350">
        <f>W350*0.0000002777777777</f>
        <v>0</v>
      </c>
      <c r="AB350">
        <f>AA$43+AA$87+$AA$158+$AA$178+$AA$238+$AA$279+$AA$299+$AA$307</f>
        <v>0.12321440325768104</v>
      </c>
      <c r="AD350">
        <f>(AC350*0.0000002777777777)*-1</f>
        <v>0</v>
      </c>
      <c r="AE350">
        <f>(($W$18*0.0000002777777777)*-1)+$AD$65+$AD$145+$AD$164+$AD$184+$AD$206+$AD$265+$AD$289+$AD$304+$AD$345</f>
        <v>0.13794032917948368</v>
      </c>
      <c r="AG350">
        <f>(T350/1000)*(960*9.81*0.01+0.5*1.205*0.38*1.711274*(T350*T350)+960*4/3*3.14*AJ350)</f>
        <v>7.4745786871027118</v>
      </c>
      <c r="AH350">
        <f>AH349+AG350</f>
        <v>228.32341736908359</v>
      </c>
      <c r="AJ350">
        <f>T351-T350</f>
        <v>0.25</v>
      </c>
      <c r="AK350" s="53">
        <f t="shared" si="104"/>
        <v>6.6944444444444446</v>
      </c>
      <c r="AL350" s="39">
        <f>0.5*1116.99*(T350*T350)</f>
        <v>25029.280937500003</v>
      </c>
      <c r="AM350" s="39">
        <f t="shared" si="103"/>
        <v>-1904.3128124999967</v>
      </c>
      <c r="AN350" s="39">
        <f>SUM($AM$345:$AM$358)+$AN$344</f>
        <v>-581931.10499999986</v>
      </c>
      <c r="AO350" s="39">
        <f t="shared" si="93"/>
        <v>0.16164752912140534</v>
      </c>
      <c r="AP350" s="39">
        <f>SUM($AM$308:$AM$344)+$AP$307</f>
        <v>547661.23125000007</v>
      </c>
      <c r="AQ350" s="39">
        <f t="shared" si="94"/>
        <v>0.15212811974907081</v>
      </c>
      <c r="AR350" s="39">
        <f t="shared" si="89"/>
        <v>-1.9043128124999966</v>
      </c>
      <c r="AS350" s="39"/>
      <c r="AT350" s="51">
        <f>T350*$AS$8*0.38*0.01</f>
        <v>264.50137889500002</v>
      </c>
      <c r="AU350" s="51">
        <f t="shared" si="105"/>
        <v>0.26450137889500003</v>
      </c>
      <c r="AV350" s="51">
        <f t="shared" si="95"/>
        <v>7.3472664026695314E-5</v>
      </c>
      <c r="AW350" s="39">
        <f>AB350*0.7</f>
        <v>8.6250082280376728E-2</v>
      </c>
      <c r="AX350" s="40"/>
      <c r="AY350" s="40">
        <f t="shared" si="92"/>
        <v>0</v>
      </c>
      <c r="AZ350" s="40"/>
      <c r="BA350" s="40"/>
      <c r="BB350" s="40"/>
      <c r="BC350" s="39"/>
      <c r="BD350" s="39">
        <f>T350*2.23694</f>
        <v>14.975070555555558</v>
      </c>
      <c r="BE350" s="39">
        <f>AO350-$BC$8</f>
        <v>0.16052113012278688</v>
      </c>
      <c r="BF350" s="39">
        <f>AQ350-$BC$8</f>
        <v>0.15100172075045235</v>
      </c>
      <c r="BG350" s="52">
        <f t="shared" si="96"/>
        <v>0.1359015486754071</v>
      </c>
      <c r="BH350" s="52">
        <f t="shared" si="97"/>
        <v>0.1359015486754071</v>
      </c>
      <c r="BI350" s="52">
        <f t="shared" si="98"/>
        <v>489245.57523146557</v>
      </c>
      <c r="BJ350" s="52">
        <f t="shared" si="99"/>
        <v>489.24557523146558</v>
      </c>
      <c r="BK350">
        <f t="shared" si="100"/>
        <v>-1.7138815312499971</v>
      </c>
    </row>
    <row r="351" spans="2:63" x14ac:dyDescent="0.25">
      <c r="B351" s="29" t="s">
        <v>47</v>
      </c>
      <c r="C351" s="29">
        <v>343</v>
      </c>
      <c r="D351" s="29">
        <v>343</v>
      </c>
      <c r="E351" s="28">
        <v>25</v>
      </c>
      <c r="F351" s="15">
        <f t="shared" si="101"/>
        <v>0.16666666666666657</v>
      </c>
      <c r="G351" s="15">
        <f t="shared" si="102"/>
        <v>0.59999999999999964</v>
      </c>
      <c r="R351">
        <f t="shared" si="90"/>
        <v>0</v>
      </c>
      <c r="S351">
        <f t="shared" si="91"/>
        <v>25</v>
      </c>
      <c r="T351">
        <f>$E351/3.6</f>
        <v>6.9444444444444446</v>
      </c>
      <c r="U351">
        <f>(0.5*960*(T351*T351))</f>
        <v>23148.14814814815</v>
      </c>
      <c r="V351">
        <f>$U351-$U352</f>
        <v>-558.88888888888687</v>
      </c>
      <c r="X351">
        <f>W351/1000</f>
        <v>0</v>
      </c>
      <c r="Y351">
        <f>$X$43+$X$87+$X$158+$X$178+$X$188+$X$238+$X$279+$X$299+$X$307</f>
        <v>470.68888888888887</v>
      </c>
      <c r="Z351">
        <f>(0.5*960*(F351*F351))</f>
        <v>13.33333333333332</v>
      </c>
      <c r="AA351">
        <f>W351*0.0000002777777777</f>
        <v>0</v>
      </c>
      <c r="AB351">
        <f>AA$43+AA$87+$AA$158+$AA$178+$AA$238+$AA$279+$AA$299+$AA$307</f>
        <v>0.12321440325768104</v>
      </c>
      <c r="AD351">
        <f>(AC351*0.0000002777777777)*-1</f>
        <v>0</v>
      </c>
      <c r="AE351">
        <f>(($W$18*0.0000002777777777)*-1)+$AD$65+$AD$145+$AD$164+$AD$184+$AD$206+$AD$265+$AD$289+$AD$304+$AD$345</f>
        <v>0.13794032917948368</v>
      </c>
      <c r="AG351">
        <f>(T351/1000)*(960*9.81*0.01+0.5*1.205*0.38*1.711274*(T351*T351)+960*4/3*3.14*AJ351)</f>
        <v>3.1111376746492869</v>
      </c>
      <c r="AH351">
        <f>AH350+AG351</f>
        <v>231.43455504373287</v>
      </c>
      <c r="AJ351">
        <f>T352-T351</f>
        <v>8.3333333333333037E-2</v>
      </c>
      <c r="AK351" s="53">
        <f t="shared" si="104"/>
        <v>6.9444444444444446</v>
      </c>
      <c r="AL351" s="39">
        <f>0.5*1116.99*(T351*T351)</f>
        <v>26933.59375</v>
      </c>
      <c r="AM351" s="39">
        <f t="shared" si="103"/>
        <v>-650.28468749999956</v>
      </c>
      <c r="AN351" s="39">
        <f>SUM($AM$345:$AM$358)+$AN$344</f>
        <v>-581931.10499999986</v>
      </c>
      <c r="AO351" s="39">
        <f t="shared" si="93"/>
        <v>0.16164752912140534</v>
      </c>
      <c r="AP351" s="39">
        <f>SUM($AM$308:$AM$344)+$AP$307</f>
        <v>547661.23125000007</v>
      </c>
      <c r="AQ351" s="39">
        <f t="shared" si="94"/>
        <v>0.15212811974907081</v>
      </c>
      <c r="AR351" s="39">
        <f t="shared" si="89"/>
        <v>-0.65028468749999957</v>
      </c>
      <c r="AS351" s="39"/>
      <c r="AT351" s="51">
        <f>T351*$AS$8*0.38*0.01</f>
        <v>274.37902375000004</v>
      </c>
      <c r="AU351" s="51">
        <f t="shared" si="105"/>
        <v>0.27437902375000006</v>
      </c>
      <c r="AV351" s="51">
        <f t="shared" si="95"/>
        <v>7.6216456459227516E-5</v>
      </c>
      <c r="AW351" s="39">
        <f>AB351*0.7</f>
        <v>8.6250082280376728E-2</v>
      </c>
      <c r="AX351" s="40"/>
      <c r="AY351" s="40">
        <f t="shared" si="92"/>
        <v>0</v>
      </c>
      <c r="AZ351" s="40"/>
      <c r="BA351" s="40"/>
      <c r="BB351" s="40"/>
      <c r="BC351" s="39"/>
      <c r="BD351" s="39">
        <f>T351*2.23694</f>
        <v>15.534305555555557</v>
      </c>
      <c r="BE351" s="39">
        <f>AO351-$BC$8</f>
        <v>0.16052113012278688</v>
      </c>
      <c r="BF351" s="39">
        <f>AQ351-$BC$8</f>
        <v>0.15100172075045235</v>
      </c>
      <c r="BG351" s="52">
        <f t="shared" si="96"/>
        <v>0.1359015486754071</v>
      </c>
      <c r="BH351" s="52">
        <f t="shared" si="97"/>
        <v>0.1359015486754071</v>
      </c>
      <c r="BI351" s="52">
        <f t="shared" si="98"/>
        <v>489245.57523146557</v>
      </c>
      <c r="BJ351" s="52">
        <f t="shared" si="99"/>
        <v>489.24557523146558</v>
      </c>
      <c r="BK351">
        <f t="shared" si="100"/>
        <v>-0.58525621874999967</v>
      </c>
    </row>
    <row r="352" spans="2:63" x14ac:dyDescent="0.25">
      <c r="B352" s="29" t="s">
        <v>47</v>
      </c>
      <c r="C352" s="29">
        <v>344</v>
      </c>
      <c r="D352" s="29">
        <v>344</v>
      </c>
      <c r="E352" s="28">
        <v>25.3</v>
      </c>
      <c r="F352" s="15">
        <f t="shared" si="101"/>
        <v>6.9444444444444448E-2</v>
      </c>
      <c r="G352" s="15">
        <f t="shared" si="102"/>
        <v>0.25</v>
      </c>
      <c r="R352">
        <f t="shared" si="90"/>
        <v>0</v>
      </c>
      <c r="S352">
        <f t="shared" si="91"/>
        <v>25.3</v>
      </c>
      <c r="T352">
        <f>$E352/3.6</f>
        <v>7.0277777777777777</v>
      </c>
      <c r="U352">
        <f>(0.5*960*(T352*T352))</f>
        <v>23707.037037037036</v>
      </c>
      <c r="V352">
        <f>$U352-$U353</f>
        <v>-376.29629629629562</v>
      </c>
      <c r="X352">
        <f>W352/1000</f>
        <v>0</v>
      </c>
      <c r="Y352">
        <f>$X$43+$X$87+$X$158+$X$178+$X$188+$X$238+$X$279+$X$299+$X$307</f>
        <v>470.68888888888887</v>
      </c>
      <c r="Z352">
        <f>(0.5*960*(F352*F352))</f>
        <v>2.3148148148148149</v>
      </c>
      <c r="AA352">
        <f>W352*0.0000002777777777</f>
        <v>0</v>
      </c>
      <c r="AB352">
        <f>AA$43+AA$87+$AA$158+$AA$178+$AA$238+$AA$279+$AA$299+$AA$307</f>
        <v>0.12321440325768104</v>
      </c>
      <c r="AD352">
        <f>(AC352*0.0000002777777777)*-1</f>
        <v>0</v>
      </c>
      <c r="AE352">
        <f>(($W$18*0.0000002777777777)*-1)+$AD$65+$AD$145+$AD$164+$AD$184+$AD$206+$AD$265+$AD$289+$AD$304+$AD$345</f>
        <v>0.13794032917948368</v>
      </c>
      <c r="AG352">
        <f>(T352/1000)*(960*9.81*0.01+0.5*1.205*0.38*1.711274*(T352*T352)+960*4/3*3.14*AJ352)</f>
        <v>2.3670649732447799</v>
      </c>
      <c r="AH352">
        <f>AH351+AG352</f>
        <v>233.80162001697767</v>
      </c>
      <c r="AJ352">
        <f>T353-T352</f>
        <v>5.5555555555555358E-2</v>
      </c>
      <c r="AK352" s="53">
        <f t="shared" si="104"/>
        <v>7.0277777777777777</v>
      </c>
      <c r="AL352" s="39">
        <f>0.5*1116.99*(T352*T352)</f>
        <v>27583.8784375</v>
      </c>
      <c r="AM352" s="39">
        <f t="shared" si="103"/>
        <v>-437.8324999999968</v>
      </c>
      <c r="AN352" s="39">
        <f>SUM($AM$345:$AM$358)+$AN$344</f>
        <v>-581931.10499999986</v>
      </c>
      <c r="AO352" s="39">
        <f t="shared" si="93"/>
        <v>0.16164752912140534</v>
      </c>
      <c r="AP352" s="39">
        <f>SUM($AM$308:$AM$344)+$AP$307</f>
        <v>547661.23125000007</v>
      </c>
      <c r="AQ352" s="39">
        <f t="shared" si="94"/>
        <v>0.15212811974907081</v>
      </c>
      <c r="AR352" s="39">
        <f t="shared" si="89"/>
        <v>-0.43783249999999679</v>
      </c>
      <c r="AS352" s="39"/>
      <c r="AT352" s="51">
        <f>T352*$AS$8*0.38*0.01</f>
        <v>277.671572035</v>
      </c>
      <c r="AU352" s="51">
        <f t="shared" si="105"/>
        <v>0.27767157203499998</v>
      </c>
      <c r="AV352" s="51">
        <f t="shared" si="95"/>
        <v>7.7131053936738231E-5</v>
      </c>
      <c r="AW352" s="39">
        <f>AB352*0.7</f>
        <v>8.6250082280376728E-2</v>
      </c>
      <c r="AX352" s="40"/>
      <c r="AY352" s="40">
        <f t="shared" si="92"/>
        <v>0</v>
      </c>
      <c r="AZ352" s="40"/>
      <c r="BA352" s="40"/>
      <c r="BB352" s="40"/>
      <c r="BC352" s="39"/>
      <c r="BD352" s="39">
        <f>T352*2.23694</f>
        <v>15.720717222222223</v>
      </c>
      <c r="BE352" s="39">
        <f>AO352-$BC$8</f>
        <v>0.16052113012278688</v>
      </c>
      <c r="BF352" s="39">
        <f>AQ352-$BC$8</f>
        <v>0.15100172075045235</v>
      </c>
      <c r="BG352" s="52">
        <f t="shared" si="96"/>
        <v>0.1359015486754071</v>
      </c>
      <c r="BH352" s="52">
        <f t="shared" si="97"/>
        <v>0.1359015486754071</v>
      </c>
      <c r="BI352" s="52">
        <f t="shared" si="98"/>
        <v>489245.57523146557</v>
      </c>
      <c r="BJ352" s="52">
        <f t="shared" si="99"/>
        <v>489.24557523146558</v>
      </c>
      <c r="BK352">
        <f t="shared" si="100"/>
        <v>-0.39404924999999713</v>
      </c>
    </row>
    <row r="353" spans="2:63" x14ac:dyDescent="0.25">
      <c r="B353" s="29" t="s">
        <v>47</v>
      </c>
      <c r="C353" s="29">
        <v>345</v>
      </c>
      <c r="D353" s="29">
        <v>345</v>
      </c>
      <c r="E353" s="28">
        <v>25.5</v>
      </c>
      <c r="F353" s="15">
        <f t="shared" si="101"/>
        <v>0.15277777777777748</v>
      </c>
      <c r="G353" s="15">
        <f t="shared" si="102"/>
        <v>0.54999999999999893</v>
      </c>
      <c r="R353">
        <f t="shared" si="90"/>
        <v>0</v>
      </c>
      <c r="S353">
        <f t="shared" si="91"/>
        <v>25.5</v>
      </c>
      <c r="T353">
        <f>$E353/3.6</f>
        <v>7.083333333333333</v>
      </c>
      <c r="U353">
        <f>(0.5*960*(T353*T353))</f>
        <v>24083.333333333332</v>
      </c>
      <c r="V353">
        <f>$U353-$U354</f>
        <v>-1729.9999999999964</v>
      </c>
      <c r="X353">
        <f>W353/1000</f>
        <v>0</v>
      </c>
      <c r="Y353">
        <f>$X$43+$X$87+$X$158+$X$178+$X$188+$X$238+$X$279+$X$299+$X$307</f>
        <v>470.68888888888887</v>
      </c>
      <c r="Z353">
        <f>(0.5*960*(F353*F353))</f>
        <v>11.20370370370366</v>
      </c>
      <c r="AA353">
        <f>W353*0.0000002777777777</f>
        <v>0</v>
      </c>
      <c r="AB353">
        <f>AA$43+AA$87+$AA$158+$AA$178+$AA$238+$AA$279+$AA$299+$AA$307</f>
        <v>0.12321440325768104</v>
      </c>
      <c r="AD353">
        <f>(AC353*0.0000002777777777)*-1</f>
        <v>0</v>
      </c>
      <c r="AE353">
        <f>(($W$18*0.0000002777777777)*-1)+$AD$65+$AD$145+$AD$164+$AD$184+$AD$206+$AD$265+$AD$289+$AD$304+$AD$345</f>
        <v>0.13794032917948368</v>
      </c>
      <c r="AG353">
        <f>(T353/1000)*(960*9.81*0.01+0.5*1.205*0.38*1.711274*(T353*T353)+960*4/3*3.14*AJ353)</f>
        <v>7.9236562907725618</v>
      </c>
      <c r="AH353">
        <f>AH352+AG353</f>
        <v>241.72527630775022</v>
      </c>
      <c r="AJ353">
        <f>T354-T353</f>
        <v>0.25</v>
      </c>
      <c r="AK353" s="53">
        <f t="shared" si="104"/>
        <v>7.083333333333333</v>
      </c>
      <c r="AL353" s="39">
        <f>0.5*1116.99*(T353*T353)</f>
        <v>28021.710937499996</v>
      </c>
      <c r="AM353" s="39">
        <f t="shared" si="103"/>
        <v>-2012.909062499999</v>
      </c>
      <c r="AN353" s="39">
        <f>SUM($AM$345:$AM$358)+$AN$344</f>
        <v>-581931.10499999986</v>
      </c>
      <c r="AO353" s="39">
        <f t="shared" si="93"/>
        <v>0.16164752912140534</v>
      </c>
      <c r="AP353" s="39">
        <f>SUM($AM$308:$AM$344)+$AP$307</f>
        <v>547661.23125000007</v>
      </c>
      <c r="AQ353" s="39">
        <f t="shared" si="94"/>
        <v>0.15212811974907081</v>
      </c>
      <c r="AR353" s="39">
        <f t="shared" si="89"/>
        <v>-2.012909062499999</v>
      </c>
      <c r="AS353" s="39"/>
      <c r="AT353" s="51">
        <f>T353*$AS$8*0.38*0.01</f>
        <v>279.866604225</v>
      </c>
      <c r="AU353" s="51">
        <f t="shared" si="105"/>
        <v>0.27986660422499998</v>
      </c>
      <c r="AV353" s="51">
        <f t="shared" si="95"/>
        <v>7.7740785588412042E-5</v>
      </c>
      <c r="AW353" s="39">
        <f>AB353*0.7</f>
        <v>8.6250082280376728E-2</v>
      </c>
      <c r="AX353" s="40"/>
      <c r="AY353" s="40">
        <f t="shared" si="92"/>
        <v>0</v>
      </c>
      <c r="AZ353" s="40"/>
      <c r="BA353" s="40"/>
      <c r="BB353" s="40"/>
      <c r="BC353" s="39"/>
      <c r="BD353" s="39">
        <f>T353*2.23694</f>
        <v>15.844991666666667</v>
      </c>
      <c r="BE353" s="39">
        <f>AO353-$BC$8</f>
        <v>0.16052113012278688</v>
      </c>
      <c r="BF353" s="39">
        <f>AQ353-$BC$8</f>
        <v>0.15100172075045235</v>
      </c>
      <c r="BG353" s="52">
        <f t="shared" si="96"/>
        <v>0.1359015486754071</v>
      </c>
      <c r="BH353" s="52">
        <f t="shared" si="97"/>
        <v>0.1359015486754071</v>
      </c>
      <c r="BI353" s="52">
        <f t="shared" si="98"/>
        <v>489245.57523146557</v>
      </c>
      <c r="BJ353" s="52">
        <f t="shared" si="99"/>
        <v>489.24557523146558</v>
      </c>
      <c r="BK353">
        <f t="shared" si="100"/>
        <v>-1.8116181562499991</v>
      </c>
    </row>
    <row r="354" spans="2:63" x14ac:dyDescent="0.25">
      <c r="B354" s="29" t="s">
        <v>47</v>
      </c>
      <c r="C354" s="29">
        <v>346</v>
      </c>
      <c r="D354" s="29">
        <v>346</v>
      </c>
      <c r="E354" s="28">
        <v>26.4</v>
      </c>
      <c r="F354" s="15">
        <f t="shared" si="101"/>
        <v>0.15277777777777798</v>
      </c>
      <c r="G354" s="15">
        <f t="shared" si="102"/>
        <v>0.55000000000000071</v>
      </c>
      <c r="R354">
        <f t="shared" si="90"/>
        <v>0</v>
      </c>
      <c r="S354">
        <f t="shared" si="91"/>
        <v>26.4</v>
      </c>
      <c r="T354">
        <f>$E354/3.6</f>
        <v>7.333333333333333</v>
      </c>
      <c r="U354">
        <f>(0.5*960*(T354*T354))</f>
        <v>25813.333333333328</v>
      </c>
      <c r="V354">
        <f>$U354-$U355</f>
        <v>-392.59259259259852</v>
      </c>
      <c r="X354">
        <f>W354/1000</f>
        <v>0</v>
      </c>
      <c r="Y354">
        <f>$X$43+$X$87+$X$158+$X$178+$X$188+$X$238+$X$279+$X$299+$X$307</f>
        <v>470.68888888888887</v>
      </c>
      <c r="Z354">
        <f>(0.5*960*(F354*F354))</f>
        <v>11.203703703703734</v>
      </c>
      <c r="AA354">
        <f>W354*0.0000002777777777</f>
        <v>0</v>
      </c>
      <c r="AB354">
        <f>AA$43+AA$87+$AA$158+$AA$178+$AA$238+$AA$279+$AA$299+$AA$307</f>
        <v>0.12321440325768104</v>
      </c>
      <c r="AD354">
        <f>(AC354*0.0000002777777777)*-1</f>
        <v>0</v>
      </c>
      <c r="AE354">
        <f>(($W$18*0.0000002777777777)*-1)+$AD$65+$AD$145+$AD$164+$AD$184+$AD$206+$AD$265+$AD$289+$AD$304+$AD$345</f>
        <v>0.13794032917948368</v>
      </c>
      <c r="AG354">
        <f>(T354/1000)*(960*9.81*0.01+0.5*1.205*0.38*1.711274*(T354*T354)+960*4/3*3.14*AJ354)</f>
        <v>2.4825886573752203</v>
      </c>
      <c r="AH354">
        <f>AH353+AG354</f>
        <v>244.20786496512545</v>
      </c>
      <c r="AJ354">
        <f>T355-T354</f>
        <v>5.5555555555556246E-2</v>
      </c>
      <c r="AK354" s="53">
        <f t="shared" si="104"/>
        <v>7.333333333333333</v>
      </c>
      <c r="AL354" s="39">
        <f>0.5*1116.99*(T354*T354)</f>
        <v>30034.619999999995</v>
      </c>
      <c r="AM354" s="39">
        <f t="shared" si="103"/>
        <v>-456.793750000008</v>
      </c>
      <c r="AN354" s="39">
        <f>SUM($AM$345:$AM$358)+$AN$344</f>
        <v>-581931.10499999986</v>
      </c>
      <c r="AO354" s="39">
        <f t="shared" si="93"/>
        <v>0.16164752912140534</v>
      </c>
      <c r="AP354" s="39">
        <f>SUM($AM$308:$AM$344)+$AP$307</f>
        <v>547661.23125000007</v>
      </c>
      <c r="AQ354" s="39">
        <f t="shared" si="94"/>
        <v>0.15212811974907081</v>
      </c>
      <c r="AR354" s="39">
        <f t="shared" si="89"/>
        <v>-0.45679375000000799</v>
      </c>
      <c r="AS354" s="39"/>
      <c r="AT354" s="51">
        <f>T354*$AS$8*0.38*0.01</f>
        <v>289.74424908000003</v>
      </c>
      <c r="AU354" s="51">
        <f t="shared" si="105"/>
        <v>0.28974424908000002</v>
      </c>
      <c r="AV354" s="51">
        <f t="shared" si="95"/>
        <v>8.0484578020944243E-5</v>
      </c>
      <c r="AW354" s="39">
        <f>AB354*0.7</f>
        <v>8.6250082280376728E-2</v>
      </c>
      <c r="AX354" s="40"/>
      <c r="AY354" s="40">
        <f t="shared" si="92"/>
        <v>0</v>
      </c>
      <c r="AZ354" s="40"/>
      <c r="BA354" s="40"/>
      <c r="BB354" s="40"/>
      <c r="BC354" s="39"/>
      <c r="BD354" s="39">
        <f>T354*2.23694</f>
        <v>16.404226666666666</v>
      </c>
      <c r="BE354" s="39">
        <f>AO354-$BC$8</f>
        <v>0.16052113012278688</v>
      </c>
      <c r="BF354" s="39">
        <f>AQ354-$BC$8</f>
        <v>0.15100172075045235</v>
      </c>
      <c r="BG354" s="52">
        <f t="shared" si="96"/>
        <v>0.1359015486754071</v>
      </c>
      <c r="BH354" s="52">
        <f t="shared" si="97"/>
        <v>0.1359015486754071</v>
      </c>
      <c r="BI354" s="52">
        <f t="shared" si="98"/>
        <v>489245.57523146557</v>
      </c>
      <c r="BJ354" s="52">
        <f t="shared" si="99"/>
        <v>489.24557523146558</v>
      </c>
      <c r="BK354">
        <f t="shared" si="100"/>
        <v>-0.41111437500000719</v>
      </c>
    </row>
    <row r="355" spans="2:63" x14ac:dyDescent="0.25">
      <c r="B355" s="29" t="s">
        <v>47</v>
      </c>
      <c r="C355" s="29">
        <v>347</v>
      </c>
      <c r="D355" s="29">
        <v>347</v>
      </c>
      <c r="E355" s="28">
        <v>26.6</v>
      </c>
      <c r="F355" s="15">
        <f t="shared" si="101"/>
        <v>9.7222222222222612E-2</v>
      </c>
      <c r="G355" s="15">
        <f t="shared" si="102"/>
        <v>0.35000000000000142</v>
      </c>
      <c r="R355">
        <f t="shared" si="90"/>
        <v>0</v>
      </c>
      <c r="S355">
        <f t="shared" si="91"/>
        <v>26.6</v>
      </c>
      <c r="T355">
        <f>$E355/3.6</f>
        <v>7.3888888888888893</v>
      </c>
      <c r="U355">
        <f>(0.5*960*(T355*T355))</f>
        <v>26205.925925925927</v>
      </c>
      <c r="V355">
        <f>$U355-$U356</f>
        <v>-994.44444444444161</v>
      </c>
      <c r="X355">
        <f>W355/1000</f>
        <v>0</v>
      </c>
      <c r="Y355">
        <f>$X$43+$X$87+$X$158+$X$178+$X$188+$X$238+$X$279+$X$299+$X$307</f>
        <v>470.68888888888887</v>
      </c>
      <c r="Z355">
        <f>(0.5*960*(F355*F355))</f>
        <v>4.5370370370370736</v>
      </c>
      <c r="AA355">
        <f>W355*0.0000002777777777</f>
        <v>0</v>
      </c>
      <c r="AB355">
        <f>AA$43+AA$87+$AA$158+$AA$178+$AA$238+$AA$279+$AA$299+$AA$307</f>
        <v>0.12321440325768104</v>
      </c>
      <c r="AD355">
        <f>(AC355*0.0000002777777777)*-1</f>
        <v>0</v>
      </c>
      <c r="AE355">
        <f>(($W$18*0.0000002777777777)*-1)+$AD$65+$AD$145+$AD$164+$AD$184+$AD$206+$AD$265+$AD$289+$AD$304+$AD$345</f>
        <v>0.13794032917948368</v>
      </c>
      <c r="AG355">
        <f>(T355/1000)*(960*9.81*0.01+0.5*1.205*0.38*1.711274*(T355*T355)+960*4/3*3.14*AJ355)</f>
        <v>4.9785491061278533</v>
      </c>
      <c r="AH355">
        <f>AH354+AG355</f>
        <v>249.1864140712533</v>
      </c>
      <c r="AJ355">
        <f>T356-T355</f>
        <v>0.1388888888888884</v>
      </c>
      <c r="AK355" s="53">
        <f t="shared" si="104"/>
        <v>7.3888888888888893</v>
      </c>
      <c r="AL355" s="39">
        <f>0.5*1116.99*(T355*T355)</f>
        <v>30491.413750000003</v>
      </c>
      <c r="AM355" s="39">
        <f t="shared" si="103"/>
        <v>-1157.0671874999971</v>
      </c>
      <c r="AN355" s="39">
        <f>SUM($AM$345:$AM$358)+$AN$344</f>
        <v>-581931.10499999986</v>
      </c>
      <c r="AO355" s="39">
        <f t="shared" si="93"/>
        <v>0.16164752912140534</v>
      </c>
      <c r="AP355" s="39">
        <f>SUM($AM$308:$AM$344)+$AP$307</f>
        <v>547661.23125000007</v>
      </c>
      <c r="AQ355" s="39">
        <f t="shared" si="94"/>
        <v>0.15212811974907081</v>
      </c>
      <c r="AR355" s="39">
        <f t="shared" si="89"/>
        <v>-1.1570671874999972</v>
      </c>
      <c r="AS355" s="39"/>
      <c r="AT355" s="51">
        <f>T355*$AS$8*0.38*0.01</f>
        <v>291.93928127000009</v>
      </c>
      <c r="AU355" s="51">
        <f t="shared" si="105"/>
        <v>0.29193928127000007</v>
      </c>
      <c r="AV355" s="51">
        <f t="shared" si="95"/>
        <v>8.1094309672618081E-5</v>
      </c>
      <c r="AW355" s="39">
        <f>AB355*0.7</f>
        <v>8.6250082280376728E-2</v>
      </c>
      <c r="AX355" s="40"/>
      <c r="AY355" s="40">
        <f t="shared" si="92"/>
        <v>0</v>
      </c>
      <c r="AZ355" s="40"/>
      <c r="BA355" s="40"/>
      <c r="BB355" s="40"/>
      <c r="BC355" s="39"/>
      <c r="BD355" s="39">
        <f>T355*2.23694</f>
        <v>16.528501111111112</v>
      </c>
      <c r="BE355" s="39">
        <f>AO355-$BC$8</f>
        <v>0.16052113012278688</v>
      </c>
      <c r="BF355" s="39">
        <f>AQ355-$BC$8</f>
        <v>0.15100172075045235</v>
      </c>
      <c r="BG355" s="52">
        <f t="shared" si="96"/>
        <v>0.1359015486754071</v>
      </c>
      <c r="BH355" s="52">
        <f t="shared" si="97"/>
        <v>0.1359015486754071</v>
      </c>
      <c r="BI355" s="52">
        <f t="shared" si="98"/>
        <v>489245.57523146557</v>
      </c>
      <c r="BJ355" s="52">
        <f t="shared" si="99"/>
        <v>489.24557523146558</v>
      </c>
      <c r="BK355">
        <f t="shared" si="100"/>
        <v>-1.0413604687499973</v>
      </c>
    </row>
    <row r="356" spans="2:63" x14ac:dyDescent="0.25">
      <c r="B356" s="29" t="s">
        <v>47</v>
      </c>
      <c r="C356" s="29">
        <v>348</v>
      </c>
      <c r="D356" s="29">
        <v>348</v>
      </c>
      <c r="E356" s="28">
        <v>27.1</v>
      </c>
      <c r="F356" s="15">
        <f t="shared" si="101"/>
        <v>0.15277777777777748</v>
      </c>
      <c r="G356" s="15">
        <f t="shared" si="102"/>
        <v>0.54999999999999893</v>
      </c>
      <c r="R356">
        <f t="shared" si="90"/>
        <v>0</v>
      </c>
      <c r="S356">
        <f t="shared" si="91"/>
        <v>27.1</v>
      </c>
      <c r="T356">
        <f>$E356/3.6</f>
        <v>7.5277777777777777</v>
      </c>
      <c r="U356">
        <f>(0.5*960*(T356*T356))</f>
        <v>27200.370370370369</v>
      </c>
      <c r="V356">
        <f>$U356-$U357</f>
        <v>-1217.7777777777774</v>
      </c>
      <c r="X356">
        <f>W356/1000</f>
        <v>0</v>
      </c>
      <c r="Y356">
        <f>$X$43+$X$87+$X$158+$X$178+$X$188+$X$238+$X$279+$X$299+$X$307</f>
        <v>470.68888888888887</v>
      </c>
      <c r="Z356">
        <f>(0.5*960*(F356*F356))</f>
        <v>11.20370370370366</v>
      </c>
      <c r="AA356">
        <f>W356*0.0000002777777777</f>
        <v>0</v>
      </c>
      <c r="AB356">
        <f>AA$43+AA$87+$AA$158+$AA$178+$AA$238+$AA$279+$AA$299+$AA$307</f>
        <v>0.12321440325768104</v>
      </c>
      <c r="AD356">
        <f>(AC356*0.0000002777777777)*-1</f>
        <v>0</v>
      </c>
      <c r="AE356">
        <f>(($W$18*0.0000002777777777)*-1)+$AD$65+$AD$145+$AD$164+$AD$184+$AD$206+$AD$265+$AD$289+$AD$304+$AD$345</f>
        <v>0.13794032917948368</v>
      </c>
      <c r="AG356">
        <f>(T356/1000)*(960*9.81*0.01+0.5*1.205*0.38*1.711274*(T356*T356)+960*4/3*3.14*AJ356)</f>
        <v>5.9186757768343385</v>
      </c>
      <c r="AH356">
        <f>AH355+AG356</f>
        <v>255.10508984808763</v>
      </c>
      <c r="AJ356">
        <f>T357-T356</f>
        <v>0.16666666666666607</v>
      </c>
      <c r="AK356" s="53">
        <f t="shared" si="104"/>
        <v>7.5277777777777777</v>
      </c>
      <c r="AL356" s="39">
        <f>0.5*1116.99*(T356*T356)</f>
        <v>31648.4809375</v>
      </c>
      <c r="AM356" s="39">
        <f t="shared" si="103"/>
        <v>-1416.9224999999969</v>
      </c>
      <c r="AN356" s="39">
        <f>SUM($AM$345:$AM$358)+$AN$344</f>
        <v>-581931.10499999986</v>
      </c>
      <c r="AO356" s="39">
        <f t="shared" si="93"/>
        <v>0.16164752912140534</v>
      </c>
      <c r="AP356" s="39">
        <f>SUM($AM$308:$AM$344)+$AP$307</f>
        <v>547661.23125000007</v>
      </c>
      <c r="AQ356" s="39">
        <f t="shared" si="94"/>
        <v>0.15212811974907081</v>
      </c>
      <c r="AR356" s="39">
        <f t="shared" si="89"/>
        <v>-1.416922499999997</v>
      </c>
      <c r="AS356" s="39"/>
      <c r="AT356" s="51">
        <f>T356*$AS$8*0.38*0.01</f>
        <v>297.42686174500005</v>
      </c>
      <c r="AU356" s="51">
        <f t="shared" si="105"/>
        <v>0.29742686174500005</v>
      </c>
      <c r="AV356" s="51">
        <f t="shared" si="95"/>
        <v>8.261863880180262E-5</v>
      </c>
      <c r="AW356" s="39">
        <f>AB356*0.7</f>
        <v>8.6250082280376728E-2</v>
      </c>
      <c r="AX356" s="40"/>
      <c r="AY356" s="40">
        <f t="shared" si="92"/>
        <v>0</v>
      </c>
      <c r="AZ356" s="40"/>
      <c r="BA356" s="40"/>
      <c r="BB356" s="40"/>
      <c r="BC356" s="39"/>
      <c r="BD356" s="39">
        <f>T356*2.23694</f>
        <v>16.839187222222222</v>
      </c>
      <c r="BE356" s="39">
        <f>AO356-$BC$8</f>
        <v>0.16052113012278688</v>
      </c>
      <c r="BF356" s="39">
        <f>AQ356-$BC$8</f>
        <v>0.15100172075045235</v>
      </c>
      <c r="BG356" s="52">
        <f t="shared" si="96"/>
        <v>0.1359015486754071</v>
      </c>
      <c r="BH356" s="52">
        <f t="shared" si="97"/>
        <v>0.1359015486754071</v>
      </c>
      <c r="BI356" s="52">
        <f t="shared" si="98"/>
        <v>489245.57523146557</v>
      </c>
      <c r="BJ356" s="52">
        <f t="shared" si="99"/>
        <v>489.24557523146558</v>
      </c>
      <c r="BK356">
        <f t="shared" si="100"/>
        <v>-1.2752302499999972</v>
      </c>
    </row>
    <row r="357" spans="2:63" x14ac:dyDescent="0.25">
      <c r="B357" s="29" t="s">
        <v>47</v>
      </c>
      <c r="C357" s="29">
        <v>349</v>
      </c>
      <c r="D357" s="29">
        <v>349</v>
      </c>
      <c r="E357" s="28">
        <v>27.7</v>
      </c>
      <c r="F357" s="15">
        <f t="shared" si="101"/>
        <v>0.1388888888888889</v>
      </c>
      <c r="G357" s="15">
        <f t="shared" si="102"/>
        <v>0.5</v>
      </c>
      <c r="R357">
        <f t="shared" si="90"/>
        <v>0</v>
      </c>
      <c r="S357">
        <f t="shared" si="91"/>
        <v>27.7</v>
      </c>
      <c r="T357">
        <f>$E357/3.6</f>
        <v>7.6944444444444438</v>
      </c>
      <c r="U357">
        <f>(0.5*960*(T357*T357))</f>
        <v>28418.148148148146</v>
      </c>
      <c r="V357">
        <f>$U357-$U358</f>
        <v>-826.66666666666788</v>
      </c>
      <c r="X357">
        <f>W357/1000</f>
        <v>0</v>
      </c>
      <c r="Y357">
        <f>$X$43+$X$87+$X$158+$X$178+$X$188+$X$238+$X$279+$X$299+$X$307</f>
        <v>470.68888888888887</v>
      </c>
      <c r="Z357">
        <f>(0.5*960*(F357*F357))</f>
        <v>9.2592592592592595</v>
      </c>
      <c r="AA357">
        <f>W357*0.0000002777777777</f>
        <v>0</v>
      </c>
      <c r="AB357">
        <f>AA$43+AA$87+$AA$158+$AA$178+$AA$238+$AA$279+$AA$299+$AA$307</f>
        <v>0.12321440325768104</v>
      </c>
      <c r="AD357">
        <f>(AC357*0.0000002777777777)*-1</f>
        <v>0</v>
      </c>
      <c r="AE357">
        <f>(($W$18*0.0000002777777777)*-1)+$AD$65+$AD$145+$AD$164+$AD$184+$AD$206+$AD$265+$AD$289+$AD$304+$AD$345</f>
        <v>0.13794032917948368</v>
      </c>
      <c r="AG357">
        <f>(T357/1000)*(960*9.81*0.01+0.5*1.205*0.38*1.711274*(T357*T357)+960*4/3*3.14*AJ357)</f>
        <v>4.3392809070700595</v>
      </c>
      <c r="AH357">
        <f>AH356+AG357</f>
        <v>259.44437075515771</v>
      </c>
      <c r="AJ357">
        <f>T358-T357</f>
        <v>0.1111111111111116</v>
      </c>
      <c r="AK357" s="53">
        <f t="shared" si="104"/>
        <v>7.6944444444444438</v>
      </c>
      <c r="AL357" s="39">
        <f>0.5*1116.99*(T357*T357)</f>
        <v>33065.403437499997</v>
      </c>
      <c r="AM357" s="39">
        <f t="shared" si="103"/>
        <v>-961.85250000000087</v>
      </c>
      <c r="AN357" s="39">
        <f>SUM($AM$345:$AM$358)+$AN$344</f>
        <v>-581931.10499999986</v>
      </c>
      <c r="AO357" s="39">
        <f t="shared" si="93"/>
        <v>0.16164752912140534</v>
      </c>
      <c r="AP357" s="39">
        <f>SUM($AM$308:$AM$344)+$AP$307</f>
        <v>547661.23125000007</v>
      </c>
      <c r="AQ357" s="39">
        <f t="shared" si="94"/>
        <v>0.15212811974907081</v>
      </c>
      <c r="AR357" s="39">
        <f t="shared" si="89"/>
        <v>-0.96185250000000089</v>
      </c>
      <c r="AS357" s="39"/>
      <c r="AT357" s="51">
        <f>T357*$AS$8*0.38*0.01</f>
        <v>304.01195831500007</v>
      </c>
      <c r="AU357" s="51">
        <f t="shared" si="105"/>
        <v>0.30401195831500005</v>
      </c>
      <c r="AV357" s="51">
        <f t="shared" si="95"/>
        <v>8.4447833756824093E-5</v>
      </c>
      <c r="AW357" s="39">
        <f>AB357*0.7</f>
        <v>8.6250082280376728E-2</v>
      </c>
      <c r="AX357" s="40"/>
      <c r="AY357" s="40">
        <f t="shared" si="92"/>
        <v>0</v>
      </c>
      <c r="AZ357" s="40"/>
      <c r="BA357" s="40"/>
      <c r="BB357" s="40"/>
      <c r="BC357" s="39"/>
      <c r="BD357" s="39">
        <f>T357*2.23694</f>
        <v>17.212010555555555</v>
      </c>
      <c r="BE357" s="39">
        <f>AO357-$BC$8</f>
        <v>0.16052113012278688</v>
      </c>
      <c r="BF357" s="39">
        <f>AQ357-$BC$8</f>
        <v>0.15100172075045235</v>
      </c>
      <c r="BG357" s="52">
        <f t="shared" si="96"/>
        <v>0.1359015486754071</v>
      </c>
      <c r="BH357" s="52">
        <f t="shared" si="97"/>
        <v>0.1359015486754071</v>
      </c>
      <c r="BI357" s="52">
        <f t="shared" si="98"/>
        <v>489245.57523146557</v>
      </c>
      <c r="BJ357" s="52">
        <f t="shared" si="99"/>
        <v>489.24557523146558</v>
      </c>
      <c r="BK357">
        <f t="shared" si="100"/>
        <v>-0.86566725000000078</v>
      </c>
    </row>
    <row r="358" spans="2:63" x14ac:dyDescent="0.25">
      <c r="B358" s="29" t="s">
        <v>47</v>
      </c>
      <c r="C358" s="29">
        <v>350</v>
      </c>
      <c r="D358" s="29">
        <v>350</v>
      </c>
      <c r="E358" s="28">
        <v>28.1</v>
      </c>
      <c r="F358" s="15">
        <f t="shared" si="101"/>
        <v>6.9444444444444448E-2</v>
      </c>
      <c r="G358" s="15">
        <f t="shared" si="102"/>
        <v>0.25</v>
      </c>
      <c r="R358">
        <f t="shared" si="90"/>
        <v>0</v>
      </c>
      <c r="S358">
        <f t="shared" si="91"/>
        <v>28.1</v>
      </c>
      <c r="T358">
        <f>$E358/3.6</f>
        <v>7.8055555555555554</v>
      </c>
      <c r="U358">
        <f>(0.5*960*(T358*T358))</f>
        <v>29244.814814814814</v>
      </c>
      <c r="V358">
        <f>$U358-$U359</f>
        <v>-208.51851851851825</v>
      </c>
      <c r="X358">
        <f>W358/1000</f>
        <v>0</v>
      </c>
      <c r="Y358">
        <f>$X$43+$X$87+$X$158+$X$178+$X$188+$X$238+$X$279+$X$299+$X$307+$X$359</f>
        <v>471.3122222222222</v>
      </c>
      <c r="Z358">
        <f>(0.5*960*(F358*F358))</f>
        <v>2.3148148148148149</v>
      </c>
      <c r="AA358">
        <f>W358*0.0000002777777777</f>
        <v>0</v>
      </c>
      <c r="AB358">
        <f>AA$43+AA$87+$AA$158+$AA$178+$AA$238+$AA$279+$AA$299+$AA$307+$AA$359</f>
        <v>0.12338755140578071</v>
      </c>
      <c r="AD358">
        <f>(AC358*0.0000002777777777)*-1</f>
        <v>0</v>
      </c>
      <c r="AE358">
        <f>(($W$18*0.0000002777777777)*-1)+$AD$65+$AD$145+$AD$164+$AD$184+$AD$206+$AD$265+$AD$289+$AD$304+$AD$345</f>
        <v>0.13794032917948368</v>
      </c>
      <c r="AG358">
        <f>(T358/1000)*(960*9.81*0.01+0.5*1.205*0.38*1.711274*(T358*T358)+960*4/3*3.14*AJ358)</f>
        <v>1.7928681398430155</v>
      </c>
      <c r="AH358">
        <f>AH357+AG358</f>
        <v>261.2372388950007</v>
      </c>
      <c r="AJ358">
        <f>T359-T358</f>
        <v>2.7777777777777679E-2</v>
      </c>
      <c r="AK358" s="53">
        <f t="shared" si="104"/>
        <v>7.8055555555555554</v>
      </c>
      <c r="AL358" s="39">
        <f>0.5*1116.99*(T358*T358)</f>
        <v>34027.255937499998</v>
      </c>
      <c r="AM358" s="39">
        <f t="shared" si="103"/>
        <v>-242.61781250000058</v>
      </c>
      <c r="AN358" s="39">
        <f>SUM($AM$345:$AM$358)+$AN$344</f>
        <v>-581931.10499999986</v>
      </c>
      <c r="AO358" s="39">
        <f t="shared" si="93"/>
        <v>0.16164752912140534</v>
      </c>
      <c r="AP358" s="39">
        <f>SUM($AM$308:$AM$344)+$AP$307</f>
        <v>547661.23125000007</v>
      </c>
      <c r="AQ358" s="39">
        <f>AP358*0.0000002777777777</f>
        <v>0.15212811974907081</v>
      </c>
      <c r="AR358" s="39">
        <f t="shared" si="89"/>
        <v>-0.24261781250000058</v>
      </c>
      <c r="AS358" s="39"/>
      <c r="AT358" s="51">
        <f>T358*$AS$8*0.38*0.01</f>
        <v>308.40202269500008</v>
      </c>
      <c r="AU358" s="51">
        <f t="shared" si="105"/>
        <v>0.30840202269500011</v>
      </c>
      <c r="AV358" s="51">
        <f t="shared" si="95"/>
        <v>8.5667297060171727E-5</v>
      </c>
      <c r="AW358" s="39">
        <f>AB358*0.7</f>
        <v>8.6371285984046489E-2</v>
      </c>
      <c r="AX358" s="40"/>
      <c r="AY358" s="40">
        <f t="shared" si="92"/>
        <v>0</v>
      </c>
      <c r="AZ358" s="40"/>
      <c r="BA358" s="40"/>
      <c r="BB358" s="40"/>
      <c r="BC358" s="39"/>
      <c r="BD358" s="39">
        <f>T358*2.23694</f>
        <v>17.460559444444446</v>
      </c>
      <c r="BE358" s="39">
        <f>AO358-$BC$8</f>
        <v>0.16052113012278688</v>
      </c>
      <c r="BF358" s="39">
        <f>AQ358-$BC$8</f>
        <v>0.15100172075045235</v>
      </c>
      <c r="BG358" s="52">
        <f t="shared" si="96"/>
        <v>0.1359015486754071</v>
      </c>
      <c r="BH358" s="52">
        <f t="shared" si="97"/>
        <v>0.1359015486754071</v>
      </c>
      <c r="BI358" s="52">
        <f t="shared" si="98"/>
        <v>489245.57523146557</v>
      </c>
      <c r="BJ358" s="52">
        <f t="shared" si="99"/>
        <v>489.24557523146558</v>
      </c>
      <c r="BK358">
        <f t="shared" si="100"/>
        <v>-0.21835603125000055</v>
      </c>
    </row>
    <row r="359" spans="2:63" x14ac:dyDescent="0.25">
      <c r="B359" s="29" t="s">
        <v>47</v>
      </c>
      <c r="C359" s="29">
        <v>351</v>
      </c>
      <c r="D359" s="29">
        <v>351</v>
      </c>
      <c r="E359" s="28">
        <v>28.2</v>
      </c>
      <c r="F359" s="15">
        <f t="shared" si="101"/>
        <v>0</v>
      </c>
      <c r="G359" s="15">
        <f t="shared" si="102"/>
        <v>0</v>
      </c>
      <c r="R359">
        <f t="shared" si="90"/>
        <v>0</v>
      </c>
      <c r="S359">
        <f t="shared" si="91"/>
        <v>28.2</v>
      </c>
      <c r="T359">
        <f>$E359/3.6</f>
        <v>7.833333333333333</v>
      </c>
      <c r="U359">
        <f>(0.5*960*(T359*T359))</f>
        <v>29453.333333333332</v>
      </c>
      <c r="V359">
        <f>$U359-$U360</f>
        <v>208.51851851851825</v>
      </c>
      <c r="W359">
        <f>SUM(V359:V362)</f>
        <v>623.3333333333394</v>
      </c>
      <c r="X359">
        <f>W359/1000</f>
        <v>0.6233333333333394</v>
      </c>
      <c r="Y359">
        <f>$X$43+$X$87+$X$158+$X$178+$X$188+$X$238+$X$279+$X$299+$X$307+$X$359</f>
        <v>471.3122222222222</v>
      </c>
      <c r="Z359">
        <f>(0.5*960*(F359*F359))</f>
        <v>0</v>
      </c>
      <c r="AA359">
        <f>W359*0.0000002777777777</f>
        <v>1.7314814809966836E-4</v>
      </c>
      <c r="AB359">
        <f>AA$43+AA$87+$AA$158+$AA$178+$AA$238+$AA$279+$AA$299+$AA$307+$AA$359</f>
        <v>0.12338755140578071</v>
      </c>
      <c r="AD359">
        <f>(AC359*0.0000002777777777)*-1</f>
        <v>0</v>
      </c>
      <c r="AE359">
        <f>(($W$18*0.0000002777777777)*-1)+$AD$65+$AD$145+$AD$164+$AD$184+$AD$206+$AD$265+$AD$289+$AD$304+$AD$345</f>
        <v>0.13794032917948368</v>
      </c>
      <c r="AG359">
        <f>(T359/1000)*(960*9.81*0.01+0.5*1.205*0.38*1.711274*(T359*T359)+960*4/3*3.14*AJ359)</f>
        <v>5.1485402939507173E-2</v>
      </c>
      <c r="AH359">
        <f>AH358+AG359</f>
        <v>261.28872429794023</v>
      </c>
      <c r="AJ359">
        <f>T360-T359</f>
        <v>-2.7777777777777679E-2</v>
      </c>
      <c r="AK359" s="53">
        <f t="shared" si="104"/>
        <v>7.833333333333333</v>
      </c>
      <c r="AL359" s="39">
        <f>0.5*1116.99*(T359*T359)</f>
        <v>34269.873749999999</v>
      </c>
      <c r="AM359" s="39">
        <f t="shared" si="103"/>
        <v>242.61781250000058</v>
      </c>
      <c r="AN359" s="39">
        <f>SUM($AM$345:$AM$358)+$AN$344</f>
        <v>-581931.10499999986</v>
      </c>
      <c r="AO359" s="39">
        <f t="shared" si="93"/>
        <v>0.16164752912140534</v>
      </c>
      <c r="AP359" s="39">
        <f>SUM($AM$308:$AM$344)+$AP$307</f>
        <v>547661.23125000007</v>
      </c>
      <c r="AQ359" s="39">
        <f>AP359*0.0000002777777777</f>
        <v>0.15212811974907081</v>
      </c>
      <c r="AR359" s="39">
        <f t="shared" si="89"/>
        <v>0.24261781250000058</v>
      </c>
      <c r="AS359" s="39"/>
      <c r="AT359" s="51">
        <f>T359*$AS$8*0.38*0.01</f>
        <v>309.49953879000003</v>
      </c>
      <c r="AU359" s="51">
        <f t="shared" si="105"/>
        <v>0.30949953879000003</v>
      </c>
      <c r="AV359" s="51">
        <f t="shared" si="95"/>
        <v>8.5972162886008619E-5</v>
      </c>
      <c r="AW359" s="39">
        <f>AB359*0.7</f>
        <v>8.6371285984046489E-2</v>
      </c>
      <c r="AX359" s="40"/>
      <c r="AY359" s="40">
        <f t="shared" si="92"/>
        <v>0</v>
      </c>
      <c r="AZ359" s="40"/>
      <c r="BA359" s="40"/>
      <c r="BB359" s="40"/>
      <c r="BC359" s="39"/>
      <c r="BD359" s="39">
        <f>T359*2.23694</f>
        <v>17.522696666666668</v>
      </c>
      <c r="BE359" s="39">
        <f>AO359-$BC$8</f>
        <v>0.16052113012278688</v>
      </c>
      <c r="BF359" s="39">
        <f>AQ359-$BC$8</f>
        <v>0.15100172075045235</v>
      </c>
      <c r="BG359" s="52">
        <f t="shared" si="96"/>
        <v>0.1359015486754071</v>
      </c>
      <c r="BH359" s="52">
        <f t="shared" si="97"/>
        <v>0.1359015486754071</v>
      </c>
      <c r="BI359" s="52">
        <f t="shared" si="98"/>
        <v>489245.57523146557</v>
      </c>
      <c r="BJ359" s="52">
        <f t="shared" si="99"/>
        <v>489.24557523146558</v>
      </c>
      <c r="BK359">
        <f t="shared" si="100"/>
        <v>0.21835603125000055</v>
      </c>
    </row>
    <row r="360" spans="2:63" x14ac:dyDescent="0.25">
      <c r="B360" s="29" t="s">
        <v>47</v>
      </c>
      <c r="C360" s="29">
        <v>352</v>
      </c>
      <c r="D360" s="29">
        <v>352</v>
      </c>
      <c r="E360" s="28">
        <v>28.1</v>
      </c>
      <c r="F360" s="15">
        <f t="shared" si="101"/>
        <v>-2.7777777777777679E-2</v>
      </c>
      <c r="G360" s="15">
        <f t="shared" si="102"/>
        <v>-9.9999999999999645E-2</v>
      </c>
      <c r="R360">
        <f t="shared" si="90"/>
        <v>0</v>
      </c>
      <c r="S360">
        <f t="shared" si="91"/>
        <v>28.1</v>
      </c>
      <c r="T360">
        <f>$E360/3.6</f>
        <v>7.8055555555555554</v>
      </c>
      <c r="U360">
        <f>(0.5*960*(T360*T360))</f>
        <v>29244.814814814814</v>
      </c>
      <c r="V360">
        <f>$U360-$U361</f>
        <v>207.77777777777737</v>
      </c>
      <c r="X360">
        <f>W360/1000</f>
        <v>0</v>
      </c>
      <c r="Y360">
        <f>$X$43+$X$87+$X$158+$X$178+$X$188+$X$238+$X$279+$X$299+$X$307+$X$359</f>
        <v>471.3122222222222</v>
      </c>
      <c r="Z360">
        <f>(0.5*960*(F360*F360))</f>
        <v>0.37037037037036774</v>
      </c>
      <c r="AA360">
        <f>W360*0.0000002777777777</f>
        <v>0</v>
      </c>
      <c r="AB360">
        <f>AA$43+AA$87+$AA$158+$AA$178+$AA$238+$AA$279+$AA$299+$AA$307+$AA$359</f>
        <v>0.12338755140578071</v>
      </c>
      <c r="AD360">
        <f>(AC360*0.0000002777777777)*-1</f>
        <v>0</v>
      </c>
      <c r="AE360">
        <f>(($W$18*0.0000002777777777)*-1)+$AD$65+$AD$145+$AD$164+$AD$184+$AD$206+$AD$265+$AD$289+$AD$304+$AD$345</f>
        <v>0.13794032917948368</v>
      </c>
      <c r="AG360">
        <f>(T360/1000)*(960*9.81*0.01+0.5*1.205*0.38*1.711274*(T360*T360)+960*4/3*3.14*AJ360)</f>
        <v>4.9974312682527743E-2</v>
      </c>
      <c r="AH360">
        <f>AH359+AG360</f>
        <v>261.33869861062277</v>
      </c>
      <c r="AJ360">
        <f>T361-T360</f>
        <v>-2.7777777777777679E-2</v>
      </c>
      <c r="AK360" s="53">
        <f t="shared" si="104"/>
        <v>7.8055555555555554</v>
      </c>
      <c r="AL360" s="39">
        <f>0.5*1116.99*(T360*T360)</f>
        <v>34027.255937499998</v>
      </c>
      <c r="AM360" s="39">
        <f t="shared" si="103"/>
        <v>241.75593749999825</v>
      </c>
      <c r="AN360" s="39">
        <f>SUM($AM$345:$AM$358)+$AN$344</f>
        <v>-581931.10499999986</v>
      </c>
      <c r="AO360" s="39">
        <f t="shared" si="93"/>
        <v>0.16164752912140534</v>
      </c>
      <c r="AP360" s="39">
        <f>SUM($AM$308:$AM$344)+$AP$307</f>
        <v>547661.23125000007</v>
      </c>
      <c r="AQ360" s="39">
        <f t="shared" si="94"/>
        <v>0.15212811974907081</v>
      </c>
      <c r="AR360" s="39">
        <f t="shared" si="89"/>
        <v>0.24175593749999824</v>
      </c>
      <c r="AS360" s="39"/>
      <c r="AT360" s="51">
        <f>T360*$AS$8*0.38*0.01</f>
        <v>308.40202269500008</v>
      </c>
      <c r="AU360" s="51">
        <f t="shared" si="105"/>
        <v>0.30840202269500011</v>
      </c>
      <c r="AV360" s="51">
        <f t="shared" si="95"/>
        <v>8.5667297060171727E-5</v>
      </c>
      <c r="AW360" s="39">
        <f>AB360*0.7</f>
        <v>8.6371285984046489E-2</v>
      </c>
      <c r="AX360" s="40"/>
      <c r="AY360" s="40">
        <f t="shared" si="92"/>
        <v>0</v>
      </c>
      <c r="AZ360" s="40"/>
      <c r="BA360" s="40"/>
      <c r="BB360" s="40"/>
      <c r="BC360" s="39"/>
      <c r="BD360" s="39">
        <f>T360*2.23694</f>
        <v>17.460559444444446</v>
      </c>
      <c r="BE360" s="39">
        <f>AO360-$BC$8</f>
        <v>0.16052113012278688</v>
      </c>
      <c r="BF360" s="39">
        <f>AQ360-$BC$8</f>
        <v>0.15100172075045235</v>
      </c>
      <c r="BG360" s="52">
        <f t="shared" si="96"/>
        <v>0.1359015486754071</v>
      </c>
      <c r="BH360" s="52">
        <f t="shared" si="97"/>
        <v>0.1359015486754071</v>
      </c>
      <c r="BI360" s="52">
        <f t="shared" si="98"/>
        <v>489245.57523146557</v>
      </c>
      <c r="BJ360" s="52">
        <f t="shared" si="99"/>
        <v>489.24557523146558</v>
      </c>
      <c r="BK360">
        <f t="shared" si="100"/>
        <v>0.21758034374999843</v>
      </c>
    </row>
    <row r="361" spans="2:63" x14ac:dyDescent="0.25">
      <c r="B361" s="29" t="s">
        <v>47</v>
      </c>
      <c r="C361" s="29">
        <v>353</v>
      </c>
      <c r="D361" s="29">
        <v>353</v>
      </c>
      <c r="E361" s="28">
        <v>28</v>
      </c>
      <c r="F361" s="15">
        <f t="shared" si="101"/>
        <v>-2.7777777777778172E-2</v>
      </c>
      <c r="G361" s="15">
        <f t="shared" si="102"/>
        <v>-0.10000000000000142</v>
      </c>
      <c r="R361">
        <f t="shared" si="90"/>
        <v>0</v>
      </c>
      <c r="S361">
        <f t="shared" si="91"/>
        <v>28</v>
      </c>
      <c r="T361">
        <f>$E361/3.6</f>
        <v>7.7777777777777777</v>
      </c>
      <c r="U361">
        <f>(0.5*960*(T361*T361))</f>
        <v>29037.037037037036</v>
      </c>
      <c r="V361">
        <f>$U361-$U362</f>
        <v>207.03703703704377</v>
      </c>
      <c r="X361">
        <f>W361/1000</f>
        <v>0</v>
      </c>
      <c r="Y361">
        <f>$X$43+$X$87+$X$158+$X$178+$X$188+$X$238+$X$279+$X$299+$X$307+$X$359</f>
        <v>471.3122222222222</v>
      </c>
      <c r="Z361">
        <f>(0.5*960*(F361*F361))</f>
        <v>0.37037037037038084</v>
      </c>
      <c r="AA361">
        <f>W361*0.0000002777777777</f>
        <v>0</v>
      </c>
      <c r="AB361">
        <f>AA$43+AA$87+$AA$158+$AA$178+$AA$238+$AA$279+$AA$299+$AA$307+$AA$359</f>
        <v>0.12338755140578071</v>
      </c>
      <c r="AD361">
        <f>(AC361*0.0000002777777777)*-1</f>
        <v>0</v>
      </c>
      <c r="AE361">
        <f>(($W$18*0.0000002777777777)*-1)+$AD$65+$AD$145+$AD$164+$AD$184+$AD$206+$AD$265+$AD$289+$AD$304+$AD$345</f>
        <v>0.13794032917948368</v>
      </c>
      <c r="AG361">
        <f>(T361/1000)*(960*9.81*0.01+0.5*1.205*0.38*1.711274*(T361*T361)+960*4/3*3.14*AJ361)</f>
        <v>4.8477380698054774E-2</v>
      </c>
      <c r="AH361">
        <f>AH360+AG361</f>
        <v>261.38717599132082</v>
      </c>
      <c r="AJ361">
        <f>T362-T361</f>
        <v>-2.7777777777778567E-2</v>
      </c>
      <c r="AK361" s="53">
        <f t="shared" si="104"/>
        <v>7.7777777777777777</v>
      </c>
      <c r="AL361" s="39">
        <f>0.5*1116.99*(T361*T361)</f>
        <v>33785.5</v>
      </c>
      <c r="AM361" s="39">
        <f t="shared" si="103"/>
        <v>240.89406250001048</v>
      </c>
      <c r="AN361" s="39">
        <f>SUM($AM$345:$AM$358)+$AN$344</f>
        <v>-581931.10499999986</v>
      </c>
      <c r="AO361" s="39">
        <f t="shared" si="93"/>
        <v>0.16164752912140534</v>
      </c>
      <c r="AP361" s="39">
        <f>SUM($AM$308:$AM$344)+$AP$307</f>
        <v>547661.23125000007</v>
      </c>
      <c r="AQ361" s="39">
        <f t="shared" si="94"/>
        <v>0.15212811974907081</v>
      </c>
      <c r="AR361" s="39">
        <f t="shared" si="89"/>
        <v>0.24089406250001047</v>
      </c>
      <c r="AS361" s="39"/>
      <c r="AT361" s="51">
        <f>T361*$AS$8*0.38*0.01</f>
        <v>307.30450660000002</v>
      </c>
      <c r="AU361" s="51">
        <f t="shared" si="105"/>
        <v>0.30730450660000003</v>
      </c>
      <c r="AV361" s="51">
        <f t="shared" si="95"/>
        <v>8.5362431234334808E-5</v>
      </c>
      <c r="AW361" s="39">
        <f>AB361*0.7</f>
        <v>8.6371285984046489E-2</v>
      </c>
      <c r="AX361" s="40"/>
      <c r="AY361" s="40">
        <f t="shared" si="92"/>
        <v>0</v>
      </c>
      <c r="AZ361" s="40"/>
      <c r="BA361" s="40"/>
      <c r="BB361" s="40"/>
      <c r="BC361" s="39"/>
      <c r="BD361" s="39">
        <f>T361*2.23694</f>
        <v>17.398422222222223</v>
      </c>
      <c r="BE361" s="39">
        <f>AO361-$BC$8</f>
        <v>0.16052113012278688</v>
      </c>
      <c r="BF361" s="39">
        <f>AQ361-$BC$8</f>
        <v>0.15100172075045235</v>
      </c>
      <c r="BG361" s="52">
        <f t="shared" si="96"/>
        <v>0.1359015486754071</v>
      </c>
      <c r="BH361" s="52">
        <f t="shared" si="97"/>
        <v>0.1359015486754071</v>
      </c>
      <c r="BI361" s="52">
        <f t="shared" si="98"/>
        <v>489245.57523146557</v>
      </c>
      <c r="BJ361" s="52">
        <f t="shared" si="99"/>
        <v>489.24557523146558</v>
      </c>
      <c r="BK361">
        <f t="shared" si="100"/>
        <v>0.21680465625000944</v>
      </c>
    </row>
    <row r="362" spans="2:63" x14ac:dyDescent="0.25">
      <c r="B362" s="29" t="s">
        <v>47</v>
      </c>
      <c r="C362" s="29">
        <v>354</v>
      </c>
      <c r="D362" s="29">
        <v>354</v>
      </c>
      <c r="E362" s="28">
        <v>27.9</v>
      </c>
      <c r="F362" s="15">
        <f t="shared" si="101"/>
        <v>-1.3888888888889086E-2</v>
      </c>
      <c r="G362" s="15">
        <f t="shared" si="102"/>
        <v>-5.0000000000000711E-2</v>
      </c>
      <c r="R362">
        <f t="shared" si="90"/>
        <v>0</v>
      </c>
      <c r="S362">
        <f t="shared" si="91"/>
        <v>27.9</v>
      </c>
      <c r="T362">
        <f>$E362/3.6</f>
        <v>7.7499999999999991</v>
      </c>
      <c r="U362">
        <f>(0.5*960*(T362*T362))</f>
        <v>28829.999999999993</v>
      </c>
      <c r="V362">
        <f>$U362-$U363</f>
        <v>0</v>
      </c>
      <c r="X362">
        <f>W362/1000</f>
        <v>0</v>
      </c>
      <c r="Y362">
        <f>$X$43+$X$87+$X$158+$X$178+$X$188+$X$238+$X$279+$X$299+$X$307+$X$359</f>
        <v>471.3122222222222</v>
      </c>
      <c r="Z362">
        <f>(0.5*960*(F362*F362))</f>
        <v>9.259259259259521E-2</v>
      </c>
      <c r="AA362">
        <f>W362*0.0000002777777777</f>
        <v>0</v>
      </c>
      <c r="AB362">
        <f>AA$43+AA$87+$AA$158+$AA$178+$AA$238+$AA$279+$AA$299+$AA$307+$AA$359</f>
        <v>0.12338755140578071</v>
      </c>
      <c r="AD362">
        <f>(AC362*0.0000002777777777)*-1</f>
        <v>0</v>
      </c>
      <c r="AE362">
        <f>(($W$18*0.0000002777777777)*-1)+$AD$65+$AD$145+$AD$164+$AD$184+$AD$206+$AD$265+$AD$289+$AD$304+$AD$345</f>
        <v>0.13794032917948368</v>
      </c>
      <c r="AG362">
        <f>(T362/1000)*(960*9.81*0.01+0.5*1.205*0.38*1.711274*(T362*T362)+960*4/3*3.14*AJ362)</f>
        <v>0.91223900104530153</v>
      </c>
      <c r="AH362">
        <f>AH361+AG362</f>
        <v>262.29941499236611</v>
      </c>
      <c r="AJ362">
        <f>T363-T362</f>
        <v>0</v>
      </c>
      <c r="AK362" s="53">
        <f t="shared" si="104"/>
        <v>7.7499999999999991</v>
      </c>
      <c r="AL362" s="39">
        <f>0.5*1116.99*(T362*T362)</f>
        <v>33544.60593749999</v>
      </c>
      <c r="AM362" s="39">
        <f t="shared" si="103"/>
        <v>0</v>
      </c>
      <c r="AN362" s="39">
        <f>SUM($AM$345:$AM$358)+$AN$344</f>
        <v>-581931.10499999986</v>
      </c>
      <c r="AO362" s="39">
        <f t="shared" si="93"/>
        <v>0.16164752912140534</v>
      </c>
      <c r="AP362" s="39">
        <f>SUM($AM$308:$AM$344)+$AP$307</f>
        <v>547661.23125000007</v>
      </c>
      <c r="AQ362" s="39">
        <f t="shared" si="94"/>
        <v>0.15212811974907081</v>
      </c>
      <c r="AR362" s="39">
        <f t="shared" si="89"/>
        <v>0</v>
      </c>
      <c r="AS362" s="39"/>
      <c r="AT362" s="51">
        <f>T362*$AS$8*0.38*0.01</f>
        <v>306.20699050500002</v>
      </c>
      <c r="AU362" s="51">
        <f t="shared" si="105"/>
        <v>0.306206990505</v>
      </c>
      <c r="AV362" s="51">
        <f t="shared" si="95"/>
        <v>8.505756540849789E-5</v>
      </c>
      <c r="AW362" s="39">
        <f>AB362*0.7</f>
        <v>8.6371285984046489E-2</v>
      </c>
      <c r="AX362" s="40"/>
      <c r="AY362" s="40">
        <f t="shared" si="92"/>
        <v>0</v>
      </c>
      <c r="AZ362" s="40"/>
      <c r="BA362" s="40"/>
      <c r="BB362" s="40"/>
      <c r="BC362" s="39"/>
      <c r="BD362" s="39">
        <f>T362*2.23694</f>
        <v>17.336285</v>
      </c>
      <c r="BE362" s="39">
        <f>AO362-$BC$8</f>
        <v>0.16052113012278688</v>
      </c>
      <c r="BF362" s="39">
        <f>AQ362-$BC$8</f>
        <v>0.15100172075045235</v>
      </c>
      <c r="BG362" s="52">
        <f t="shared" si="96"/>
        <v>0.1359015486754071</v>
      </c>
      <c r="BH362" s="52">
        <f t="shared" si="97"/>
        <v>0.1359015486754071</v>
      </c>
      <c r="BI362" s="52">
        <f t="shared" si="98"/>
        <v>489245.57523146557</v>
      </c>
      <c r="BJ362" s="52">
        <f t="shared" si="99"/>
        <v>489.24557523146558</v>
      </c>
      <c r="BK362">
        <f t="shared" si="100"/>
        <v>0</v>
      </c>
    </row>
    <row r="363" spans="2:63" x14ac:dyDescent="0.25">
      <c r="B363" s="29" t="s">
        <v>47</v>
      </c>
      <c r="C363" s="29">
        <v>355</v>
      </c>
      <c r="D363" s="29">
        <v>355</v>
      </c>
      <c r="E363" s="28">
        <v>27.9</v>
      </c>
      <c r="F363" s="15">
        <f t="shared" si="101"/>
        <v>2.7777777777778172E-2</v>
      </c>
      <c r="G363" s="15">
        <f t="shared" si="102"/>
        <v>0.10000000000000142</v>
      </c>
      <c r="R363">
        <f t="shared" si="90"/>
        <v>0</v>
      </c>
      <c r="S363">
        <f t="shared" si="91"/>
        <v>27.9</v>
      </c>
      <c r="T363">
        <f>$E363/3.6</f>
        <v>7.7499999999999991</v>
      </c>
      <c r="U363">
        <f>(0.5*960*(T363*T363))</f>
        <v>28829.999999999993</v>
      </c>
      <c r="V363">
        <f>$U363-$U364</f>
        <v>-414.81481481482115</v>
      </c>
      <c r="X363">
        <f>W363/1000</f>
        <v>0</v>
      </c>
      <c r="Y363">
        <f>$X$43+$X$87+$X$158+$X$178+$X$188+$X$238+$X$279+$X$299+$X$307+$X$359</f>
        <v>471.3122222222222</v>
      </c>
      <c r="Z363">
        <f>(0.5*960*(F363*F363))</f>
        <v>0.37037037037038084</v>
      </c>
      <c r="AA363">
        <f>W363*0.0000002777777777</f>
        <v>0</v>
      </c>
      <c r="AB363">
        <f>AA$43+AA$87+$AA$158+$AA$178+$AA$238+$AA$279+$AA$299+$AA$307+$AA$359</f>
        <v>0.12338755140578071</v>
      </c>
      <c r="AC363">
        <f>SUM(V363:V364)</f>
        <v>-623.3333333333394</v>
      </c>
      <c r="AD363">
        <f>(AC363*0.0000002777777777)*-1</f>
        <v>1.7314814809966836E-4</v>
      </c>
      <c r="AE363">
        <f>(($W$18*0.0000002777777777)*-1)+$AD$65+$AD$145+$AD$164+$AD$184+$AD$206+$AD$265+$AD$289+$AD$304+$AD$345+$AD$363</f>
        <v>0.13811347732758333</v>
      </c>
      <c r="AG363">
        <f>(T363/1000)*(960*9.81*0.01+0.5*1.205*0.38*1.711274*(T363*T363)+960*4/3*3.14*AJ363)</f>
        <v>2.6427278899342119</v>
      </c>
      <c r="AH363">
        <f>AH362+AG363</f>
        <v>264.94214288230035</v>
      </c>
      <c r="AJ363">
        <f>T364-T363</f>
        <v>5.5555555555556246E-2</v>
      </c>
      <c r="AK363" s="53">
        <f t="shared" si="104"/>
        <v>7.7499999999999991</v>
      </c>
      <c r="AL363" s="39">
        <f>0.5*1116.99*(T363*T363)</f>
        <v>33544.60593749999</v>
      </c>
      <c r="AM363" s="39">
        <f t="shared" si="103"/>
        <v>-482.65000000000873</v>
      </c>
      <c r="AN363" s="39">
        <f>SUM($AM$363:$AM$364)+$AN$362</f>
        <v>-582656.37281249987</v>
      </c>
      <c r="AO363" s="39">
        <f t="shared" si="93"/>
        <v>0.16184899240259892</v>
      </c>
      <c r="AP363" s="39">
        <f>SUM($AM$308:$AM$344)+$AP$307</f>
        <v>547661.23125000007</v>
      </c>
      <c r="AQ363" s="39">
        <f t="shared" si="94"/>
        <v>0.15212811974907081</v>
      </c>
      <c r="AR363" s="39">
        <f t="shared" si="89"/>
        <v>-0.48265000000000874</v>
      </c>
      <c r="AS363" s="39"/>
      <c r="AT363" s="51">
        <f>T363*$AS$8*0.38*0.01</f>
        <v>306.20699050500002</v>
      </c>
      <c r="AU363" s="51">
        <f t="shared" si="105"/>
        <v>0.306206990505</v>
      </c>
      <c r="AV363" s="51">
        <f t="shared" si="95"/>
        <v>8.505756540849789E-5</v>
      </c>
      <c r="AW363" s="39">
        <f>AB363*0.7</f>
        <v>8.6371285984046489E-2</v>
      </c>
      <c r="AX363" s="40"/>
      <c r="AY363" s="40">
        <f t="shared" si="92"/>
        <v>0</v>
      </c>
      <c r="AZ363" s="40"/>
      <c r="BA363" s="40"/>
      <c r="BB363" s="40"/>
      <c r="BC363" s="39"/>
      <c r="BD363" s="39">
        <f>T363*2.23694</f>
        <v>17.336285</v>
      </c>
      <c r="BE363" s="39">
        <f>AO363-$BC$8</f>
        <v>0.16072259340398046</v>
      </c>
      <c r="BF363" s="39">
        <f>AQ363-$BC$8</f>
        <v>0.15100172075045235</v>
      </c>
      <c r="BG363" s="52">
        <f t="shared" si="96"/>
        <v>0.1359015486754071</v>
      </c>
      <c r="BH363" s="52">
        <f t="shared" si="97"/>
        <v>0.1359015486754071</v>
      </c>
      <c r="BI363" s="52">
        <f t="shared" si="98"/>
        <v>489245.57523146557</v>
      </c>
      <c r="BJ363" s="52">
        <f t="shared" si="99"/>
        <v>489.24557523146558</v>
      </c>
      <c r="BK363">
        <f t="shared" si="100"/>
        <v>-0.4343850000000079</v>
      </c>
    </row>
    <row r="364" spans="2:63" x14ac:dyDescent="0.25">
      <c r="B364" s="29" t="s">
        <v>47</v>
      </c>
      <c r="C364" s="29">
        <v>356</v>
      </c>
      <c r="D364" s="29">
        <v>356</v>
      </c>
      <c r="E364" s="28">
        <v>28.1</v>
      </c>
      <c r="F364" s="15">
        <f t="shared" si="101"/>
        <v>4.1666666666666761E-2</v>
      </c>
      <c r="G364" s="15">
        <f t="shared" si="102"/>
        <v>0.15000000000000036</v>
      </c>
      <c r="R364">
        <f t="shared" si="90"/>
        <v>0</v>
      </c>
      <c r="S364">
        <f t="shared" si="91"/>
        <v>28.1</v>
      </c>
      <c r="T364">
        <f>$E364/3.6</f>
        <v>7.8055555555555554</v>
      </c>
      <c r="U364">
        <f>(0.5*960*(T364*T364))</f>
        <v>29244.814814814814</v>
      </c>
      <c r="V364">
        <f>$U364-$U365</f>
        <v>-208.51851851851825</v>
      </c>
      <c r="X364">
        <f>W364/1000</f>
        <v>0</v>
      </c>
      <c r="Y364">
        <f>$X$43+$X$87+$X$158+$X$178+$X$188+$X$238+$X$279+$X$299+$X$307+$X$359+$X$365</f>
        <v>484.89555555555552</v>
      </c>
      <c r="Z364">
        <f>(0.5*960*(F364*F364))</f>
        <v>0.83333333333333715</v>
      </c>
      <c r="AA364">
        <f>W364*0.0000002777777777</f>
        <v>0</v>
      </c>
      <c r="AB364">
        <f>AA$43+AA$87+$AA$158+$AA$178+$AA$238+$AA$279+$AA$299+$AA$307+$AA$359+$AA$365</f>
        <v>0.12716069955287237</v>
      </c>
      <c r="AD364">
        <f>(AC364*0.0000002777777777)*-1</f>
        <v>0</v>
      </c>
      <c r="AE364">
        <f>(($W$18*0.0000002777777777)*-1)+$AD$65+$AD$145+$AD$164+$AD$184+$AD$206+$AD$265+$AD$289+$AD$304+$AD$345+$AD$363</f>
        <v>0.13811347732758333</v>
      </c>
      <c r="AG364">
        <f>(T364/1000)*(960*9.81*0.01+0.5*1.205*0.38*1.711274*(T364*T364)+960*4/3*3.14*AJ364)</f>
        <v>1.7928681398430155</v>
      </c>
      <c r="AH364">
        <f>AH363+AG364</f>
        <v>266.73501102214334</v>
      </c>
      <c r="AJ364">
        <f>T365-T364</f>
        <v>2.7777777777777679E-2</v>
      </c>
      <c r="AK364" s="53">
        <f t="shared" si="104"/>
        <v>7.8055555555555554</v>
      </c>
      <c r="AL364" s="39">
        <f>0.5*1116.99*(T364*T364)</f>
        <v>34027.255937499998</v>
      </c>
      <c r="AM364" s="39">
        <f t="shared" si="103"/>
        <v>-242.61781250000058</v>
      </c>
      <c r="AN364" s="39">
        <f>SUM($AM$363:$AM$364)+$AN$362</f>
        <v>-582656.37281249987</v>
      </c>
      <c r="AO364" s="39">
        <f t="shared" si="93"/>
        <v>0.16184899240259892</v>
      </c>
      <c r="AP364" s="39">
        <f>SUM($AM$308:$AM$344)+$AP$307</f>
        <v>547661.23125000007</v>
      </c>
      <c r="AQ364" s="39">
        <f t="shared" si="94"/>
        <v>0.15212811974907081</v>
      </c>
      <c r="AR364" s="39">
        <f t="shared" ref="AR364:AR427" si="106">AM364/1000</f>
        <v>-0.24261781250000058</v>
      </c>
      <c r="AS364" s="39"/>
      <c r="AT364" s="51">
        <f>T364*$AS$8*0.38*0.01</f>
        <v>308.40202269500008</v>
      </c>
      <c r="AU364" s="51">
        <f t="shared" si="105"/>
        <v>0.30840202269500011</v>
      </c>
      <c r="AV364" s="51">
        <f t="shared" si="95"/>
        <v>8.5667297060171727E-5</v>
      </c>
      <c r="AW364" s="39">
        <f>AB364*0.7</f>
        <v>8.9012489687010657E-2</v>
      </c>
      <c r="AX364" s="40"/>
      <c r="AY364" s="40">
        <f t="shared" si="92"/>
        <v>0</v>
      </c>
      <c r="AZ364" s="40"/>
      <c r="BA364" s="40"/>
      <c r="BB364" s="40"/>
      <c r="BC364" s="39"/>
      <c r="BD364" s="39">
        <f>T364*2.23694</f>
        <v>17.460559444444446</v>
      </c>
      <c r="BE364" s="39">
        <f>AO364-$BC$8</f>
        <v>0.16072259340398046</v>
      </c>
      <c r="BF364" s="39">
        <f>AQ364-$BC$8</f>
        <v>0.15100172075045235</v>
      </c>
      <c r="BG364" s="52">
        <f t="shared" si="96"/>
        <v>0.1359015486754071</v>
      </c>
      <c r="BH364" s="52">
        <f t="shared" si="97"/>
        <v>0.1359015486754071</v>
      </c>
      <c r="BI364" s="52">
        <f t="shared" si="98"/>
        <v>489245.57523146557</v>
      </c>
      <c r="BJ364" s="52">
        <f t="shared" si="99"/>
        <v>489.24557523146558</v>
      </c>
      <c r="BK364">
        <f t="shared" si="100"/>
        <v>-0.21835603125000055</v>
      </c>
    </row>
    <row r="365" spans="2:63" x14ac:dyDescent="0.25">
      <c r="B365" s="29" t="s">
        <v>47</v>
      </c>
      <c r="C365" s="29">
        <v>357</v>
      </c>
      <c r="D365" s="29">
        <v>357</v>
      </c>
      <c r="E365" s="28">
        <v>28.2</v>
      </c>
      <c r="F365" s="15">
        <f t="shared" si="101"/>
        <v>-1.3888888888889086E-2</v>
      </c>
      <c r="G365" s="15">
        <f t="shared" si="102"/>
        <v>-5.0000000000000711E-2</v>
      </c>
      <c r="R365">
        <f t="shared" si="90"/>
        <v>0</v>
      </c>
      <c r="S365">
        <f t="shared" si="91"/>
        <v>28.2</v>
      </c>
      <c r="T365">
        <f>$E365/3.6</f>
        <v>7.833333333333333</v>
      </c>
      <c r="U365">
        <f>(0.5*960*(T365*T365))</f>
        <v>29453.333333333332</v>
      </c>
      <c r="V365">
        <f>$U365-$U366</f>
        <v>416.29629629629562</v>
      </c>
      <c r="W365">
        <f>SUM(V365:V372)</f>
        <v>13583.333333333332</v>
      </c>
      <c r="X365">
        <f>W365/1000</f>
        <v>13.583333333333332</v>
      </c>
      <c r="Y365">
        <f>$X$43+$X$87+$X$158+$X$178+$X$188+$X$238+$X$279+$X$299+$X$307+$X$359+$X$365</f>
        <v>484.89555555555552</v>
      </c>
      <c r="Z365">
        <f>(0.5*960*(F365*F365))</f>
        <v>9.259259259259521E-2</v>
      </c>
      <c r="AA365">
        <f>W365*0.0000002777777777</f>
        <v>3.7731481470916666E-3</v>
      </c>
      <c r="AB365">
        <f>AA$43+AA$87+$AA$158+$AA$178+$AA$238+$AA$279+$AA$299+$AA$307+$AA$359+$AA$365</f>
        <v>0.12716069955287237</v>
      </c>
      <c r="AD365">
        <f>(AC365*0.0000002777777777)*-1</f>
        <v>0</v>
      </c>
      <c r="AE365">
        <f>(($W$18*0.0000002777777777)*-1)+$AD$65+$AD$145+$AD$164+$AD$184+$AD$206+$AD$265+$AD$289+$AD$304+$AD$345+$AD$363</f>
        <v>0.13811347732758333</v>
      </c>
      <c r="AG365">
        <f>(T365/1000)*(960*9.81*0.01+0.5*1.205*0.38*1.711274*(T365*T365)+960*4/3*3.14*AJ365)</f>
        <v>-0.82306274520863787</v>
      </c>
      <c r="AH365">
        <f>AH364+AG365</f>
        <v>265.91194827693471</v>
      </c>
      <c r="AJ365">
        <f>T366-T365</f>
        <v>-5.5555555555555358E-2</v>
      </c>
      <c r="AK365" s="53">
        <f t="shared" si="104"/>
        <v>7.833333333333333</v>
      </c>
      <c r="AL365" s="39">
        <f>0.5*1116.99*(T365*T365)</f>
        <v>34269.873749999999</v>
      </c>
      <c r="AM365" s="39">
        <f t="shared" si="103"/>
        <v>484.37374999999884</v>
      </c>
      <c r="AN365" s="39">
        <f>SUM($AM$363:$AM$364)+$AN$362</f>
        <v>-582656.37281249987</v>
      </c>
      <c r="AO365" s="39">
        <f t="shared" si="93"/>
        <v>0.16184899240259892</v>
      </c>
      <c r="AP365" s="39">
        <f>SUM($AM$365:$AM$372)+$AP$364</f>
        <v>563465.86406250007</v>
      </c>
      <c r="AQ365" s="39">
        <f t="shared" si="94"/>
        <v>0.15651829552909158</v>
      </c>
      <c r="AR365" s="39">
        <f t="shared" si="106"/>
        <v>0.48437374999999883</v>
      </c>
      <c r="AS365" s="39"/>
      <c r="AT365" s="51">
        <f>T365*$AS$8*0.38*0.01</f>
        <v>309.49953879000003</v>
      </c>
      <c r="AU365" s="51">
        <f t="shared" si="105"/>
        <v>0.30949953879000003</v>
      </c>
      <c r="AV365" s="51">
        <f t="shared" si="95"/>
        <v>8.5972162886008619E-5</v>
      </c>
      <c r="AW365" s="39">
        <f>AB365*0.7</f>
        <v>8.9012489687010657E-2</v>
      </c>
      <c r="AX365" s="40"/>
      <c r="AY365" s="40">
        <f t="shared" si="92"/>
        <v>0</v>
      </c>
      <c r="AZ365" s="40"/>
      <c r="BA365" s="40"/>
      <c r="BB365" s="40"/>
      <c r="BC365" s="39"/>
      <c r="BD365" s="39">
        <f>T365*2.23694</f>
        <v>17.522696666666668</v>
      </c>
      <c r="BE365" s="39">
        <f>AO365-$BC$8</f>
        <v>0.16072259340398046</v>
      </c>
      <c r="BF365" s="39">
        <f>AQ365-$BC$8</f>
        <v>0.15539189653047311</v>
      </c>
      <c r="BG365" s="52">
        <f t="shared" si="96"/>
        <v>0.13985270687742579</v>
      </c>
      <c r="BH365" s="52">
        <f t="shared" si="97"/>
        <v>0.13985270687742579</v>
      </c>
      <c r="BI365" s="52">
        <f t="shared" si="98"/>
        <v>503469.74475873285</v>
      </c>
      <c r="BJ365" s="52">
        <f t="shared" si="99"/>
        <v>503.46974475873287</v>
      </c>
      <c r="BK365">
        <f t="shared" si="100"/>
        <v>0.43593637499999899</v>
      </c>
    </row>
    <row r="366" spans="2:63" x14ac:dyDescent="0.25">
      <c r="B366" s="29" t="s">
        <v>47</v>
      </c>
      <c r="C366" s="29">
        <v>358</v>
      </c>
      <c r="D366" s="29">
        <v>358</v>
      </c>
      <c r="E366" s="28">
        <v>28</v>
      </c>
      <c r="F366" s="15">
        <f t="shared" si="101"/>
        <v>-0.18055555555555566</v>
      </c>
      <c r="G366" s="15">
        <f t="shared" si="102"/>
        <v>-0.65000000000000036</v>
      </c>
      <c r="R366">
        <f t="shared" si="90"/>
        <v>0</v>
      </c>
      <c r="S366">
        <f t="shared" si="91"/>
        <v>28</v>
      </c>
      <c r="T366">
        <f>$E366/3.6</f>
        <v>7.7777777777777777</v>
      </c>
      <c r="U366">
        <f>(0.5*960*(T366*T366))</f>
        <v>29037.037037037036</v>
      </c>
      <c r="V366">
        <f>$U366-$U367</f>
        <v>2236.6666666666715</v>
      </c>
      <c r="X366">
        <f>W366/1000</f>
        <v>0</v>
      </c>
      <c r="Y366">
        <f>$X$43+$X$87+$X$158+$X$178+$X$188+$X$238+$X$279+$X$299+$X$307+$X$359+$X$365</f>
        <v>484.89555555555552</v>
      </c>
      <c r="Z366">
        <f>(0.5*960*(F366*F366))</f>
        <v>15.648148148148168</v>
      </c>
      <c r="AA366">
        <f>W366*0.0000002777777777</f>
        <v>0</v>
      </c>
      <c r="AB366">
        <f>AA$43+AA$87+$AA$158+$AA$178+$AA$238+$AA$279+$AA$299+$AA$307+$AA$359+$AA$365</f>
        <v>0.12716069955287237</v>
      </c>
      <c r="AD366">
        <f>(AC366*0.0000002777777777)*-1</f>
        <v>0</v>
      </c>
      <c r="AE366">
        <f>(($W$18*0.0000002777777777)*-1)+$AD$65+$AD$145+$AD$164+$AD$184+$AD$206+$AD$265+$AD$289+$AD$304+$AD$345+$AD$363</f>
        <v>0.13811347732758333</v>
      </c>
      <c r="AG366">
        <f>(T366/1000)*(960*9.81*0.01+0.5*1.205*0.38*1.711274*(T366*T366)+960*4/3*3.14*AJ366)</f>
        <v>-8.634979409425398</v>
      </c>
      <c r="AH366">
        <f>AH365+AG366</f>
        <v>257.27696886750931</v>
      </c>
      <c r="AJ366">
        <f>T367-T366</f>
        <v>-0.30555555555555625</v>
      </c>
      <c r="AK366" s="53">
        <f t="shared" si="104"/>
        <v>7.7777777777777777</v>
      </c>
      <c r="AL366" s="39">
        <f>0.5*1116.99*(T366*T366)</f>
        <v>33785.5</v>
      </c>
      <c r="AM366" s="39">
        <f t="shared" si="103"/>
        <v>2602.4315625000054</v>
      </c>
      <c r="AN366" s="39">
        <f>SUM($AM$363:$AM$364)+$AN$362</f>
        <v>-582656.37281249987</v>
      </c>
      <c r="AO366" s="39">
        <f t="shared" si="93"/>
        <v>0.16184899240259892</v>
      </c>
      <c r="AP366" s="39">
        <f>SUM($AM$365:$AM$372)+$AP$364</f>
        <v>563465.86406250007</v>
      </c>
      <c r="AQ366" s="39">
        <f t="shared" si="94"/>
        <v>0.15651829552909158</v>
      </c>
      <c r="AR366" s="39">
        <f t="shared" si="106"/>
        <v>2.6024315625000054</v>
      </c>
      <c r="AS366" s="39"/>
      <c r="AT366" s="51">
        <f>T366*$AS$8*0.38*0.01</f>
        <v>307.30450660000002</v>
      </c>
      <c r="AU366" s="51">
        <f t="shared" si="105"/>
        <v>0.30730450660000003</v>
      </c>
      <c r="AV366" s="51">
        <f t="shared" si="95"/>
        <v>8.5362431234334808E-5</v>
      </c>
      <c r="AW366" s="39">
        <f>AB366*0.7</f>
        <v>8.9012489687010657E-2</v>
      </c>
      <c r="AX366" s="40"/>
      <c r="AY366" s="40">
        <f t="shared" si="92"/>
        <v>0</v>
      </c>
      <c r="AZ366" s="40"/>
      <c r="BA366" s="40"/>
      <c r="BB366" s="40"/>
      <c r="BC366" s="39"/>
      <c r="BD366" s="39">
        <f>T366*2.23694</f>
        <v>17.398422222222223</v>
      </c>
      <c r="BE366" s="39">
        <f>AO366-$BC$8</f>
        <v>0.16072259340398046</v>
      </c>
      <c r="BF366" s="39">
        <f>AQ366-$BC$8</f>
        <v>0.15539189653047311</v>
      </c>
      <c r="BG366" s="52">
        <f t="shared" si="96"/>
        <v>0.13985270687742579</v>
      </c>
      <c r="BH366" s="52">
        <f t="shared" si="97"/>
        <v>0.13985270687742579</v>
      </c>
      <c r="BI366" s="52">
        <f t="shared" si="98"/>
        <v>503469.74475873285</v>
      </c>
      <c r="BJ366" s="52">
        <f t="shared" si="99"/>
        <v>503.46974475873287</v>
      </c>
      <c r="BK366">
        <f t="shared" si="100"/>
        <v>2.3421884062500049</v>
      </c>
    </row>
    <row r="367" spans="2:63" x14ac:dyDescent="0.25">
      <c r="B367" s="29" t="s">
        <v>47</v>
      </c>
      <c r="C367" s="29">
        <v>359</v>
      </c>
      <c r="D367" s="29">
        <v>359</v>
      </c>
      <c r="E367" s="28">
        <v>26.9</v>
      </c>
      <c r="F367" s="15">
        <f t="shared" si="101"/>
        <v>-0.41666666666666663</v>
      </c>
      <c r="G367" s="15">
        <f t="shared" si="102"/>
        <v>-1.5</v>
      </c>
      <c r="R367">
        <f t="shared" si="90"/>
        <v>0</v>
      </c>
      <c r="S367">
        <f t="shared" si="91"/>
        <v>26.9</v>
      </c>
      <c r="T367">
        <f>$E367/3.6</f>
        <v>7.4722222222222214</v>
      </c>
      <c r="U367">
        <f>(0.5*960*(T367*T367))</f>
        <v>26800.370370370365</v>
      </c>
      <c r="V367">
        <f>$U367-$U368</f>
        <v>3652.2222222222154</v>
      </c>
      <c r="X367">
        <f>W367/1000</f>
        <v>0</v>
      </c>
      <c r="Y367">
        <f>$X$43+$X$87+$X$158+$X$178+$X$188+$X$238+$X$279+$X$299+$X$307+$X$359+$X$365</f>
        <v>484.89555555555552</v>
      </c>
      <c r="Z367">
        <f>(0.5*960*(F367*F367))</f>
        <v>83.333333333333314</v>
      </c>
      <c r="AA367">
        <f>W367*0.0000002777777777</f>
        <v>0</v>
      </c>
      <c r="AB367">
        <f>AA$43+AA$87+$AA$158+$AA$178+$AA$238+$AA$279+$AA$299+$AA$307+$AA$359+$AA$365</f>
        <v>0.12716069955287237</v>
      </c>
      <c r="AD367">
        <f>(AC367*0.0000002777777777)*-1</f>
        <v>0</v>
      </c>
      <c r="AE367">
        <f>(($W$18*0.0000002777777777)*-1)+$AD$65+$AD$145+$AD$164+$AD$184+$AD$206+$AD$265+$AD$289+$AD$304+$AD$345+$AD$363</f>
        <v>0.13811347732758333</v>
      </c>
      <c r="AG367">
        <f>(T367/1000)*(960*9.81*0.01+0.5*1.205*0.38*1.711274*(T367*T367)+960*4/3*3.14*AJ367)</f>
        <v>-14.983246613120395</v>
      </c>
      <c r="AH367">
        <f>AH366+AG367</f>
        <v>242.29372225438891</v>
      </c>
      <c r="AJ367">
        <f>T368-T367</f>
        <v>-0.52777777777777679</v>
      </c>
      <c r="AK367" s="53">
        <f t="shared" si="104"/>
        <v>7.4722222222222214</v>
      </c>
      <c r="AL367" s="39">
        <f>0.5*1116.99*(T367*T367)</f>
        <v>31183.068437499995</v>
      </c>
      <c r="AM367" s="39">
        <f t="shared" si="103"/>
        <v>4249.4746874999946</v>
      </c>
      <c r="AN367" s="39">
        <f>SUM($AM$363:$AM$364)+$AN$362</f>
        <v>-582656.37281249987</v>
      </c>
      <c r="AO367" s="39">
        <f t="shared" si="93"/>
        <v>0.16184899240259892</v>
      </c>
      <c r="AP367" s="39">
        <f>SUM($AM$365:$AM$372)+$AP$364</f>
        <v>563465.86406250007</v>
      </c>
      <c r="AQ367" s="39">
        <f t="shared" si="94"/>
        <v>0.15651829552909158</v>
      </c>
      <c r="AR367" s="39">
        <f t="shared" si="106"/>
        <v>4.2494746874999949</v>
      </c>
      <c r="AS367" s="39"/>
      <c r="AT367" s="51">
        <f>T367*$AS$8*0.38*0.01</f>
        <v>295.23182955499999</v>
      </c>
      <c r="AU367" s="51">
        <f t="shared" si="105"/>
        <v>0.29523182955499999</v>
      </c>
      <c r="AV367" s="51">
        <f t="shared" si="95"/>
        <v>8.2008907150128783E-5</v>
      </c>
      <c r="AW367" s="39">
        <f>AB367*0.7</f>
        <v>8.9012489687010657E-2</v>
      </c>
      <c r="AX367" s="40"/>
      <c r="AY367" s="40">
        <f t="shared" si="92"/>
        <v>0</v>
      </c>
      <c r="AZ367" s="40"/>
      <c r="BA367" s="40"/>
      <c r="BB367" s="40"/>
      <c r="BC367" s="39"/>
      <c r="BD367" s="39">
        <f>T367*2.23694</f>
        <v>16.714912777777776</v>
      </c>
      <c r="BE367" s="39">
        <f>AO367-$BC$8</f>
        <v>0.16072259340398046</v>
      </c>
      <c r="BF367" s="39">
        <f>AQ367-$BC$8</f>
        <v>0.15539189653047311</v>
      </c>
      <c r="BG367" s="52">
        <f t="shared" si="96"/>
        <v>0.13985270687742579</v>
      </c>
      <c r="BH367" s="52">
        <f t="shared" si="97"/>
        <v>0.13985270687742579</v>
      </c>
      <c r="BI367" s="52">
        <f t="shared" si="98"/>
        <v>503469.74475873285</v>
      </c>
      <c r="BJ367" s="52">
        <f t="shared" si="99"/>
        <v>503.46974475873287</v>
      </c>
      <c r="BK367">
        <f t="shared" si="100"/>
        <v>3.8245272187499952</v>
      </c>
    </row>
    <row r="368" spans="2:63" x14ac:dyDescent="0.25">
      <c r="B368" s="29" t="s">
        <v>47</v>
      </c>
      <c r="C368" s="29">
        <v>360</v>
      </c>
      <c r="D368" s="29">
        <v>360</v>
      </c>
      <c r="E368" s="28">
        <v>25</v>
      </c>
      <c r="F368" s="15">
        <f t="shared" si="101"/>
        <v>-0.51388888888888873</v>
      </c>
      <c r="G368" s="15">
        <f t="shared" si="102"/>
        <v>-1.8499999999999996</v>
      </c>
      <c r="R368">
        <f t="shared" si="90"/>
        <v>0</v>
      </c>
      <c r="S368">
        <f t="shared" si="91"/>
        <v>25</v>
      </c>
      <c r="T368">
        <f>$E368/3.6</f>
        <v>6.9444444444444446</v>
      </c>
      <c r="U368">
        <f>(0.5*960*(T368*T368))</f>
        <v>23148.14814814815</v>
      </c>
      <c r="V368">
        <f>$U368-$U369</f>
        <v>3213.3333333333394</v>
      </c>
      <c r="X368">
        <f>W368/1000</f>
        <v>0</v>
      </c>
      <c r="Y368">
        <f>$X$43+$X$87+$X$158+$X$178+$X$188+$X$238+$X$279+$X$299+$X$307+$X$359+$X$365</f>
        <v>484.89555555555552</v>
      </c>
      <c r="Z368">
        <f>(0.5*960*(F368*F368))</f>
        <v>126.75925925925918</v>
      </c>
      <c r="AA368">
        <f>W368*0.0000002777777777</f>
        <v>0</v>
      </c>
      <c r="AB368">
        <f>AA$43+AA$87+$AA$158+$AA$178+$AA$238+$AA$279+$AA$299+$AA$307+$AA$359+$AA$365</f>
        <v>0.12716069955287237</v>
      </c>
      <c r="AD368">
        <f>(AC368*0.0000002777777777)*-1</f>
        <v>0</v>
      </c>
      <c r="AE368">
        <f>(($W$18*0.0000002777777777)*-1)+$AD$65+$AD$145+$AD$164+$AD$184+$AD$206+$AD$265+$AD$289+$AD$304+$AD$345+$AD$363</f>
        <v>0.13811347732758333</v>
      </c>
      <c r="AG368">
        <f>(T368/1000)*(960*9.81*0.01+0.5*1.205*0.38*1.711274*(T368*T368)+960*4/3*3.14*AJ368)</f>
        <v>-13.170343806832214</v>
      </c>
      <c r="AH368">
        <f>AH367+AG368</f>
        <v>229.12337844755669</v>
      </c>
      <c r="AJ368">
        <f>T369-T368</f>
        <v>-0.50000000000000089</v>
      </c>
      <c r="AK368" s="53">
        <f t="shared" si="104"/>
        <v>6.9444444444444446</v>
      </c>
      <c r="AL368" s="39">
        <f>0.5*1116.99*(T368*T368)</f>
        <v>26933.59375</v>
      </c>
      <c r="AM368" s="39">
        <f t="shared" si="103"/>
        <v>3738.8137500000048</v>
      </c>
      <c r="AN368" s="39">
        <f>SUM($AM$363:$AM$364)+$AN$362</f>
        <v>-582656.37281249987</v>
      </c>
      <c r="AO368" s="39">
        <f t="shared" si="93"/>
        <v>0.16184899240259892</v>
      </c>
      <c r="AP368" s="39">
        <f>SUM($AM$365:$AM$372)+$AP$364</f>
        <v>563465.86406250007</v>
      </c>
      <c r="AQ368" s="39">
        <f t="shared" si="94"/>
        <v>0.15651829552909158</v>
      </c>
      <c r="AR368" s="39">
        <f t="shared" si="106"/>
        <v>3.7388137500000047</v>
      </c>
      <c r="AS368" s="39"/>
      <c r="AT368" s="51">
        <f>T368*$AS$8*0.38*0.01</f>
        <v>274.37902375000004</v>
      </c>
      <c r="AU368" s="51">
        <f t="shared" si="105"/>
        <v>0.27437902375000006</v>
      </c>
      <c r="AV368" s="51">
        <f t="shared" si="95"/>
        <v>7.6216456459227516E-5</v>
      </c>
      <c r="AW368" s="39">
        <f>AB368*0.7</f>
        <v>8.9012489687010657E-2</v>
      </c>
      <c r="AX368" s="40"/>
      <c r="AY368" s="40">
        <f t="shared" si="92"/>
        <v>0</v>
      </c>
      <c r="AZ368" s="40"/>
      <c r="BA368" s="40"/>
      <c r="BB368" s="40"/>
      <c r="BC368" s="39"/>
      <c r="BD368" s="39">
        <f>T368*2.23694</f>
        <v>15.534305555555557</v>
      </c>
      <c r="BE368" s="39">
        <f>AO368-$BC$8</f>
        <v>0.16072259340398046</v>
      </c>
      <c r="BF368" s="39">
        <f>AQ368-$BC$8</f>
        <v>0.15539189653047311</v>
      </c>
      <c r="BG368" s="52">
        <f t="shared" si="96"/>
        <v>0.13985270687742579</v>
      </c>
      <c r="BH368" s="52">
        <f t="shared" si="97"/>
        <v>0.13985270687742579</v>
      </c>
      <c r="BI368" s="52">
        <f t="shared" si="98"/>
        <v>503469.74475873285</v>
      </c>
      <c r="BJ368" s="52">
        <f t="shared" si="99"/>
        <v>503.46974475873287</v>
      </c>
      <c r="BK368">
        <f t="shared" si="100"/>
        <v>3.3649323750000044</v>
      </c>
    </row>
    <row r="369" spans="2:63" x14ac:dyDescent="0.25">
      <c r="B369" s="29" t="s">
        <v>47</v>
      </c>
      <c r="C369" s="29">
        <v>361</v>
      </c>
      <c r="D369" s="29">
        <v>361</v>
      </c>
      <c r="E369" s="28">
        <v>23.2</v>
      </c>
      <c r="F369" s="15">
        <f t="shared" si="101"/>
        <v>-0.43055555555555575</v>
      </c>
      <c r="G369" s="15">
        <f t="shared" si="102"/>
        <v>-1.5500000000000007</v>
      </c>
      <c r="R369">
        <f t="shared" si="90"/>
        <v>0</v>
      </c>
      <c r="S369">
        <f t="shared" si="91"/>
        <v>23.2</v>
      </c>
      <c r="T369">
        <f>$E369/3.6</f>
        <v>6.4444444444444438</v>
      </c>
      <c r="U369">
        <f>(0.5*960*(T369*T369))</f>
        <v>19934.81481481481</v>
      </c>
      <c r="V369">
        <f>$U369-$U370</f>
        <v>2171.4814814814781</v>
      </c>
      <c r="X369">
        <f>W369/1000</f>
        <v>0</v>
      </c>
      <c r="Y369">
        <f>$X$43+$X$87+$X$158+$X$178+$X$188+$X$238+$X$279+$X$299+$X$307+$X$359+$X$365</f>
        <v>484.89555555555552</v>
      </c>
      <c r="Z369">
        <f>(0.5*960*(F369*F369))</f>
        <v>88.981481481481566</v>
      </c>
      <c r="AA369">
        <f>W369*0.0000002777777777</f>
        <v>0</v>
      </c>
      <c r="AB369">
        <f>AA$43+AA$87+$AA$158+$AA$178+$AA$238+$AA$279+$AA$299+$AA$307+$AA$359+$AA$365</f>
        <v>0.12716069955287237</v>
      </c>
      <c r="AD369">
        <f>(AC369*0.0000002777777777)*-1</f>
        <v>0</v>
      </c>
      <c r="AE369">
        <f>(($W$18*0.0000002777777777)*-1)+$AD$65+$AD$145+$AD$164+$AD$184+$AD$206+$AD$265+$AD$289+$AD$304+$AD$345+$AD$363</f>
        <v>0.13811347732758333</v>
      </c>
      <c r="AG369">
        <f>(T369/1000)*(960*9.81*0.01+0.5*1.205*0.38*1.711274*(T369*T369)+960*4/3*3.14*AJ369)</f>
        <v>-8.6415498151976333</v>
      </c>
      <c r="AH369">
        <f>AH368+AG369</f>
        <v>220.48182863235905</v>
      </c>
      <c r="AJ369">
        <f>T370-T369</f>
        <v>-0.36111111111111072</v>
      </c>
      <c r="AK369" s="53">
        <f t="shared" si="104"/>
        <v>6.4444444444444438</v>
      </c>
      <c r="AL369" s="39">
        <f>0.5*1116.99*(T369*T369)</f>
        <v>23194.779999999995</v>
      </c>
      <c r="AM369" s="39">
        <f t="shared" si="103"/>
        <v>2526.5865624999969</v>
      </c>
      <c r="AN369" s="39">
        <f>SUM($AM$363:$AM$364)+$AN$362</f>
        <v>-582656.37281249987</v>
      </c>
      <c r="AO369" s="39">
        <f t="shared" si="93"/>
        <v>0.16184899240259892</v>
      </c>
      <c r="AP369" s="39">
        <f>SUM($AM$365:$AM$372)+$AP$364</f>
        <v>563465.86406250007</v>
      </c>
      <c r="AQ369" s="39">
        <f t="shared" si="94"/>
        <v>0.15651829552909158</v>
      </c>
      <c r="AR369" s="39">
        <f t="shared" si="106"/>
        <v>2.5265865624999968</v>
      </c>
      <c r="AS369" s="39"/>
      <c r="AT369" s="51">
        <f>T369*$AS$8*0.38*0.01</f>
        <v>254.62373404000002</v>
      </c>
      <c r="AU369" s="51">
        <f t="shared" si="105"/>
        <v>0.25462373403999999</v>
      </c>
      <c r="AV369" s="51">
        <f t="shared" si="95"/>
        <v>7.0728871594163126E-5</v>
      </c>
      <c r="AW369" s="39">
        <f>AB369*0.7</f>
        <v>8.9012489687010657E-2</v>
      </c>
      <c r="AX369" s="40"/>
      <c r="AY369" s="40">
        <f t="shared" si="92"/>
        <v>0</v>
      </c>
      <c r="AZ369" s="40"/>
      <c r="BA369" s="40"/>
      <c r="BB369" s="40"/>
      <c r="BC369" s="39"/>
      <c r="BD369" s="39">
        <f>T369*2.23694</f>
        <v>14.415835555555555</v>
      </c>
      <c r="BE369" s="39">
        <f>AO369-$BC$8</f>
        <v>0.16072259340398046</v>
      </c>
      <c r="BF369" s="39">
        <f>AQ369-$BC$8</f>
        <v>0.15539189653047311</v>
      </c>
      <c r="BG369" s="52">
        <f t="shared" si="96"/>
        <v>0.13985270687742579</v>
      </c>
      <c r="BH369" s="52">
        <f t="shared" si="97"/>
        <v>0.13985270687742579</v>
      </c>
      <c r="BI369" s="52">
        <f t="shared" si="98"/>
        <v>503469.74475873285</v>
      </c>
      <c r="BJ369" s="52">
        <f t="shared" si="99"/>
        <v>503.46974475873287</v>
      </c>
      <c r="BK369">
        <f t="shared" si="100"/>
        <v>2.2739279062499973</v>
      </c>
    </row>
    <row r="370" spans="2:63" x14ac:dyDescent="0.25">
      <c r="B370" s="29" t="s">
        <v>47</v>
      </c>
      <c r="C370" s="29">
        <v>362</v>
      </c>
      <c r="D370" s="29">
        <v>362</v>
      </c>
      <c r="E370" s="28">
        <v>21.9</v>
      </c>
      <c r="F370" s="15">
        <f t="shared" si="101"/>
        <v>-0.29166666666666635</v>
      </c>
      <c r="G370" s="15">
        <f t="shared" si="102"/>
        <v>-1.0499999999999989</v>
      </c>
      <c r="R370">
        <f t="shared" si="90"/>
        <v>0</v>
      </c>
      <c r="S370">
        <f t="shared" si="91"/>
        <v>21.9</v>
      </c>
      <c r="T370">
        <f>$E370/3.6</f>
        <v>6.083333333333333</v>
      </c>
      <c r="U370">
        <f>(0.5*960*(T370*T370))</f>
        <v>17763.333333333332</v>
      </c>
      <c r="V370">
        <f>$U370-$U371</f>
        <v>1274.0740740740694</v>
      </c>
      <c r="X370">
        <f>W370/1000</f>
        <v>0</v>
      </c>
      <c r="Y370">
        <f>$X$43+$X$87+$X$158+$X$178+$X$188+$X$238+$X$279+$X$299+$X$307+$X$359+$X$365</f>
        <v>484.89555555555552</v>
      </c>
      <c r="Z370">
        <f>(0.5*960*(F370*F370))</f>
        <v>40.83333333333325</v>
      </c>
      <c r="AA370">
        <f>W370*0.0000002777777777</f>
        <v>0</v>
      </c>
      <c r="AB370">
        <f>AA$43+AA$87+$AA$158+$AA$178+$AA$238+$AA$279+$AA$299+$AA$307+$AA$359+$AA$365</f>
        <v>0.12716069955287237</v>
      </c>
      <c r="AD370">
        <f>(AC370*0.0000002777777777)*-1</f>
        <v>0</v>
      </c>
      <c r="AE370">
        <f>(($W$18*0.0000002777777777)*-1)+$AD$65+$AD$145+$AD$164+$AD$184+$AD$206+$AD$265+$AD$289+$AD$304+$AD$345+$AD$363</f>
        <v>0.13811347732758333</v>
      </c>
      <c r="AG370">
        <f>(T370/1000)*(960*9.81*0.01+0.5*1.205*0.38*1.711274*(T370*T370)+960*4/3*3.14*AJ370)</f>
        <v>-4.7722556206887541</v>
      </c>
      <c r="AH370">
        <f>AH369+AG370</f>
        <v>215.7095730116703</v>
      </c>
      <c r="AJ370">
        <f>T371-T370</f>
        <v>-0.22222222222222143</v>
      </c>
      <c r="AK370" s="53">
        <f t="shared" si="104"/>
        <v>6.083333333333333</v>
      </c>
      <c r="AL370" s="39">
        <f>0.5*1116.99*(T370*T370)</f>
        <v>20668.193437499998</v>
      </c>
      <c r="AM370" s="39">
        <f t="shared" si="103"/>
        <v>1482.4249999999956</v>
      </c>
      <c r="AN370" s="39">
        <f>SUM($AM$363:$AM$364)+$AN$362</f>
        <v>-582656.37281249987</v>
      </c>
      <c r="AO370" s="39">
        <f t="shared" si="93"/>
        <v>0.16184899240259892</v>
      </c>
      <c r="AP370" s="39">
        <f>SUM($AM$365:$AM$372)+$AP$364</f>
        <v>563465.86406250007</v>
      </c>
      <c r="AQ370" s="39">
        <f t="shared" si="94"/>
        <v>0.15651829552909158</v>
      </c>
      <c r="AR370" s="39">
        <f t="shared" si="106"/>
        <v>1.4824249999999957</v>
      </c>
      <c r="AS370" s="39"/>
      <c r="AT370" s="51">
        <f>T370*$AS$8*0.38*0.01</f>
        <v>240.35602480500003</v>
      </c>
      <c r="AU370" s="51">
        <f t="shared" si="105"/>
        <v>0.24035602480500004</v>
      </c>
      <c r="AV370" s="51">
        <f t="shared" si="95"/>
        <v>6.6765615858283291E-5</v>
      </c>
      <c r="AW370" s="39">
        <f>AB370*0.7</f>
        <v>8.9012489687010657E-2</v>
      </c>
      <c r="AX370" s="40"/>
      <c r="AY370" s="40">
        <f t="shared" si="92"/>
        <v>0</v>
      </c>
      <c r="AZ370" s="40"/>
      <c r="BA370" s="40"/>
      <c r="BB370" s="40"/>
      <c r="BC370" s="39"/>
      <c r="BD370" s="39">
        <f>T370*2.23694</f>
        <v>13.608051666666666</v>
      </c>
      <c r="BE370" s="39">
        <f>AO370-$BC$8</f>
        <v>0.16072259340398046</v>
      </c>
      <c r="BF370" s="39">
        <f>AQ370-$BC$8</f>
        <v>0.15539189653047311</v>
      </c>
      <c r="BG370" s="52">
        <f t="shared" si="96"/>
        <v>0.13985270687742579</v>
      </c>
      <c r="BH370" s="52">
        <f t="shared" si="97"/>
        <v>0.13985270687742579</v>
      </c>
      <c r="BI370" s="52">
        <f t="shared" si="98"/>
        <v>503469.74475873285</v>
      </c>
      <c r="BJ370" s="52">
        <f t="shared" si="99"/>
        <v>503.46974475873287</v>
      </c>
      <c r="BK370">
        <f t="shared" si="100"/>
        <v>1.3341824999999961</v>
      </c>
    </row>
    <row r="371" spans="2:63" x14ac:dyDescent="0.25">
      <c r="B371" s="29" t="s">
        <v>47</v>
      </c>
      <c r="C371" s="29">
        <v>363</v>
      </c>
      <c r="D371" s="29">
        <v>363</v>
      </c>
      <c r="E371" s="28">
        <v>21.1</v>
      </c>
      <c r="F371" s="15">
        <f t="shared" si="101"/>
        <v>-0.16666666666666657</v>
      </c>
      <c r="G371" s="15">
        <f t="shared" si="102"/>
        <v>-0.59999999999999964</v>
      </c>
      <c r="R371">
        <f t="shared" si="90"/>
        <v>0</v>
      </c>
      <c r="S371">
        <f t="shared" si="91"/>
        <v>21.1</v>
      </c>
      <c r="T371">
        <f>$E371/3.6</f>
        <v>5.8611111111111116</v>
      </c>
      <c r="U371">
        <f>(0.5*960*(T371*T371))</f>
        <v>16489.259259259263</v>
      </c>
      <c r="V371">
        <f>$U371-$U372</f>
        <v>619.25925925926276</v>
      </c>
      <c r="X371">
        <f>W371/1000</f>
        <v>0</v>
      </c>
      <c r="Y371">
        <f>$X$43+$X$87+$X$158+$X$178+$X$188+$X$238+$X$279+$X$299+$X$307+$X$359+$X$365</f>
        <v>484.89555555555552</v>
      </c>
      <c r="Z371">
        <f>(0.5*960*(F371*F371))</f>
        <v>13.33333333333332</v>
      </c>
      <c r="AA371">
        <f>W371*0.0000002777777777</f>
        <v>0</v>
      </c>
      <c r="AB371">
        <f>AA$43+AA$87+$AA$158+$AA$178+$AA$238+$AA$279+$AA$299+$AA$307+$AA$359+$AA$365</f>
        <v>0.12716069955287237</v>
      </c>
      <c r="AD371">
        <f>(AC371*0.0000002777777777)*-1</f>
        <v>0</v>
      </c>
      <c r="AE371">
        <f>(($W$18*0.0000002777777777)*-1)+$AD$65+$AD$145+$AD$164+$AD$184+$AD$206+$AD$265+$AD$289+$AD$304+$AD$345+$AD$363</f>
        <v>0.13811347732758333</v>
      </c>
      <c r="AG371">
        <f>(T371/1000)*(960*9.81*0.01+0.5*1.205*0.38*1.711274*(T371*T371)+960*4/3*3.14*AJ371)</f>
        <v>-1.9865799520192671</v>
      </c>
      <c r="AH371">
        <f>AH370+AG371</f>
        <v>213.72299305965103</v>
      </c>
      <c r="AJ371">
        <f>T372-T371</f>
        <v>-0.1111111111111116</v>
      </c>
      <c r="AK371" s="53">
        <f t="shared" si="104"/>
        <v>5.8611111111111116</v>
      </c>
      <c r="AL371" s="39">
        <f>0.5*1116.99*(T371*T371)</f>
        <v>19185.768437500003</v>
      </c>
      <c r="AM371" s="39">
        <f t="shared" si="103"/>
        <v>720.52750000000378</v>
      </c>
      <c r="AN371" s="39">
        <f>SUM($AM$363:$AM$364)+$AN$362</f>
        <v>-582656.37281249987</v>
      </c>
      <c r="AO371" s="39">
        <f t="shared" si="93"/>
        <v>0.16184899240259892</v>
      </c>
      <c r="AP371" s="39">
        <f>SUM($AM$365:$AM$372)+$AP$364</f>
        <v>563465.86406250007</v>
      </c>
      <c r="AQ371" s="39">
        <f t="shared" si="94"/>
        <v>0.15651829552909158</v>
      </c>
      <c r="AR371" s="39">
        <f t="shared" si="106"/>
        <v>0.72052750000000376</v>
      </c>
      <c r="AS371" s="39"/>
      <c r="AT371" s="51">
        <f>T371*$AS$8*0.38*0.01</f>
        <v>231.57589604500004</v>
      </c>
      <c r="AU371" s="51">
        <f t="shared" si="105"/>
        <v>0.23157589604500003</v>
      </c>
      <c r="AV371" s="51">
        <f t="shared" si="95"/>
        <v>6.4326689251588022E-5</v>
      </c>
      <c r="AW371" s="39">
        <f>AB371*0.7</f>
        <v>8.9012489687010657E-2</v>
      </c>
      <c r="AX371" s="40"/>
      <c r="AY371" s="40">
        <f t="shared" si="92"/>
        <v>0</v>
      </c>
      <c r="AZ371" s="40"/>
      <c r="BA371" s="40"/>
      <c r="BB371" s="40"/>
      <c r="BC371" s="39"/>
      <c r="BD371" s="39">
        <f>T371*2.23694</f>
        <v>13.110953888888892</v>
      </c>
      <c r="BE371" s="39">
        <f>AO371-$BC$8</f>
        <v>0.16072259340398046</v>
      </c>
      <c r="BF371" s="39">
        <f>AQ371-$BC$8</f>
        <v>0.15539189653047311</v>
      </c>
      <c r="BG371" s="52">
        <f t="shared" si="96"/>
        <v>0.13985270687742579</v>
      </c>
      <c r="BH371" s="52">
        <f t="shared" si="97"/>
        <v>0.13985270687742579</v>
      </c>
      <c r="BI371" s="52">
        <f t="shared" si="98"/>
        <v>503469.74475873285</v>
      </c>
      <c r="BJ371" s="52">
        <f t="shared" si="99"/>
        <v>503.46974475873287</v>
      </c>
      <c r="BK371">
        <f t="shared" si="100"/>
        <v>0.64847475000000343</v>
      </c>
    </row>
    <row r="372" spans="2:63" x14ac:dyDescent="0.25">
      <c r="B372" s="29" t="s">
        <v>47</v>
      </c>
      <c r="C372" s="29">
        <v>364</v>
      </c>
      <c r="D372" s="29">
        <v>364</v>
      </c>
      <c r="E372" s="28">
        <v>20.7</v>
      </c>
      <c r="F372" s="15">
        <f t="shared" si="101"/>
        <v>-5.5555555555555851E-2</v>
      </c>
      <c r="G372" s="15">
        <f t="shared" si="102"/>
        <v>-0.20000000000000107</v>
      </c>
      <c r="R372">
        <f t="shared" si="90"/>
        <v>0</v>
      </c>
      <c r="S372">
        <f t="shared" si="91"/>
        <v>20.7</v>
      </c>
      <c r="T372">
        <f>$E372/3.6</f>
        <v>5.75</v>
      </c>
      <c r="U372">
        <f>(0.5*960*(T372*T372))</f>
        <v>15870</v>
      </c>
      <c r="V372">
        <f>$U372-$U373</f>
        <v>0</v>
      </c>
      <c r="X372">
        <f>W372/1000</f>
        <v>0</v>
      </c>
      <c r="Y372">
        <f>$X$43+$X$87+$X$158+$X$178+$X$188+$X$238+$X$279+$X$299+$X$307+$X$359+$X$365</f>
        <v>484.89555555555552</v>
      </c>
      <c r="Z372">
        <f>(0.5*960*(F372*F372))</f>
        <v>1.4814814814814972</v>
      </c>
      <c r="AA372">
        <f>W372*0.0000002777777777</f>
        <v>0</v>
      </c>
      <c r="AB372">
        <f>AA$43+AA$87+$AA$158+$AA$178+$AA$238+$AA$279+$AA$299+$AA$307+$AA$359+$AA$365</f>
        <v>0.12716069955287237</v>
      </c>
      <c r="AD372">
        <f>(AC372*0.0000002777777777)*-1</f>
        <v>0</v>
      </c>
      <c r="AE372">
        <f>(($W$18*0.0000002777777777)*-1)+$AD$65+$AD$145+$AD$164+$AD$184+$AD$206+$AD$265+$AD$289+$AD$304+$AD$345+$AD$363</f>
        <v>0.13811347732758333</v>
      </c>
      <c r="AG372">
        <f>(T372/1000)*(960*9.81*0.01+0.5*1.205*0.38*1.711274*(T372*T372)+960*4/3*3.14*AJ372)</f>
        <v>0.61599612734443909</v>
      </c>
      <c r="AH372">
        <f>AH371+AG372</f>
        <v>214.33898918699546</v>
      </c>
      <c r="AJ372">
        <f>T373-T372</f>
        <v>0</v>
      </c>
      <c r="AK372" s="53">
        <f t="shared" si="104"/>
        <v>5.75</v>
      </c>
      <c r="AL372" s="39">
        <f>0.5*1116.99*(T372*T372)</f>
        <v>18465.240937499999</v>
      </c>
      <c r="AM372" s="39">
        <f t="shared" si="103"/>
        <v>0</v>
      </c>
      <c r="AN372" s="39">
        <f>SUM($AM$363:$AM$364)+$AN$362</f>
        <v>-582656.37281249987</v>
      </c>
      <c r="AO372" s="39">
        <f t="shared" si="93"/>
        <v>0.16184899240259892</v>
      </c>
      <c r="AP372" s="39">
        <f>SUM($AM$365:$AM$372)+$AP$364</f>
        <v>563465.86406250007</v>
      </c>
      <c r="AQ372" s="39">
        <f t="shared" si="94"/>
        <v>0.15651829552909158</v>
      </c>
      <c r="AR372" s="39">
        <f t="shared" si="106"/>
        <v>0</v>
      </c>
      <c r="AS372" s="39"/>
      <c r="AT372" s="51">
        <f>T372*$AS$8*0.38*0.01</f>
        <v>227.18583166500005</v>
      </c>
      <c r="AU372" s="51">
        <f t="shared" si="105"/>
        <v>0.22718583166500006</v>
      </c>
      <c r="AV372" s="51">
        <f t="shared" si="95"/>
        <v>6.3107225948240387E-5</v>
      </c>
      <c r="AW372" s="39">
        <f>AB372*0.7</f>
        <v>8.9012489687010657E-2</v>
      </c>
      <c r="AX372" s="40"/>
      <c r="AY372" s="40">
        <f t="shared" si="92"/>
        <v>0</v>
      </c>
      <c r="AZ372" s="40"/>
      <c r="BA372" s="40"/>
      <c r="BB372" s="40"/>
      <c r="BC372" s="39"/>
      <c r="BD372" s="39">
        <f>T372*2.23694</f>
        <v>12.862405000000001</v>
      </c>
      <c r="BE372" s="39">
        <f>AO372-$BC$8</f>
        <v>0.16072259340398046</v>
      </c>
      <c r="BF372" s="39">
        <f>AQ372-$BC$8</f>
        <v>0.15539189653047311</v>
      </c>
      <c r="BG372" s="52">
        <f t="shared" si="96"/>
        <v>0.13985270687742579</v>
      </c>
      <c r="BH372" s="52">
        <f t="shared" si="97"/>
        <v>0.13985270687742579</v>
      </c>
      <c r="BI372" s="52">
        <f t="shared" si="98"/>
        <v>503469.74475873285</v>
      </c>
      <c r="BJ372" s="52">
        <f t="shared" si="99"/>
        <v>503.46974475873287</v>
      </c>
      <c r="BK372">
        <f t="shared" si="100"/>
        <v>0</v>
      </c>
    </row>
    <row r="373" spans="2:63" x14ac:dyDescent="0.25">
      <c r="B373" s="29" t="s">
        <v>47</v>
      </c>
      <c r="C373" s="29">
        <v>365</v>
      </c>
      <c r="D373" s="29">
        <v>365</v>
      </c>
      <c r="E373" s="28">
        <v>20.7</v>
      </c>
      <c r="F373" s="15">
        <f t="shared" si="101"/>
        <v>1.3888888888889086E-2</v>
      </c>
      <c r="G373" s="15">
        <f t="shared" si="102"/>
        <v>5.0000000000000711E-2</v>
      </c>
      <c r="R373">
        <f t="shared" si="90"/>
        <v>0</v>
      </c>
      <c r="S373">
        <f t="shared" si="91"/>
        <v>20.7</v>
      </c>
      <c r="T373">
        <f>$E373/3.6</f>
        <v>5.75</v>
      </c>
      <c r="U373">
        <f>(0.5*960*(T373*T373))</f>
        <v>15870</v>
      </c>
      <c r="V373">
        <f>$U373-$U374</f>
        <v>-153.70370370370256</v>
      </c>
      <c r="X373">
        <f>W373/1000</f>
        <v>0</v>
      </c>
      <c r="Y373">
        <f>$X$43+$X$87+$X$158+$X$178+$X$188+$X$238+$X$279+$X$299+$X$307+$X$359+$X$365</f>
        <v>484.89555555555552</v>
      </c>
      <c r="Z373">
        <f>(0.5*960*(F373*F373))</f>
        <v>9.259259259259521E-2</v>
      </c>
      <c r="AA373">
        <f>W373*0.0000002777777777</f>
        <v>0</v>
      </c>
      <c r="AB373">
        <f>AA$43+AA$87+$AA$158+$AA$178+$AA$238+$AA$279+$AA$299+$AA$307+$AA$359+$AA$365</f>
        <v>0.12716069955287237</v>
      </c>
      <c r="AC373">
        <f>SUM(V373:V378)</f>
        <v>-6361.4814814814781</v>
      </c>
      <c r="AD373">
        <f>(AC373*0.0000002777777777)*-1</f>
        <v>1.7670781888056287E-3</v>
      </c>
      <c r="AE373">
        <f>(($W$18*0.0000002777777777)*-1)+$AD$65+$AD$145+$AD$164+$AD$184+$AD$206+$AD$265+$AD$289+$AD$304+$AD$345+$AD$363+$AD$373</f>
        <v>0.13988055551638895</v>
      </c>
      <c r="AG373">
        <f>(T373/1000)*(960*9.81*0.01+0.5*1.205*0.38*1.711274*(T373*T373)+960*4/3*3.14*AJ373)</f>
        <v>1.2579516828999924</v>
      </c>
      <c r="AH373">
        <f>AH372+AG373</f>
        <v>215.59694086989546</v>
      </c>
      <c r="AJ373">
        <f>T374-T373</f>
        <v>2.7777777777777679E-2</v>
      </c>
      <c r="AK373" s="53">
        <f t="shared" si="104"/>
        <v>5.75</v>
      </c>
      <c r="AL373" s="39">
        <f>0.5*1116.99*(T373*T373)</f>
        <v>18465.240937499999</v>
      </c>
      <c r="AM373" s="39">
        <f t="shared" si="103"/>
        <v>-178.83906249999927</v>
      </c>
      <c r="AN373" s="39">
        <f>SUM($AM$373:$AM$378)+$AN$372</f>
        <v>-590058.15531249985</v>
      </c>
      <c r="AO373" s="39">
        <f t="shared" si="93"/>
        <v>0.16390504309646767</v>
      </c>
      <c r="AP373" s="39">
        <f>SUM($AM$365:$AM$372)+$AP$364</f>
        <v>563465.86406250007</v>
      </c>
      <c r="AQ373" s="39">
        <f t="shared" si="94"/>
        <v>0.15651829552909158</v>
      </c>
      <c r="AR373" s="39">
        <f t="shared" si="106"/>
        <v>-0.17883906249999929</v>
      </c>
      <c r="AS373" s="39"/>
      <c r="AT373" s="51">
        <f>T373*$AS$8*0.38*0.01</f>
        <v>227.18583166500005</v>
      </c>
      <c r="AU373" s="51">
        <f t="shared" si="105"/>
        <v>0.22718583166500006</v>
      </c>
      <c r="AV373" s="51">
        <f t="shared" si="95"/>
        <v>6.3107225948240387E-5</v>
      </c>
      <c r="AW373" s="39">
        <f>AB373*0.7</f>
        <v>8.9012489687010657E-2</v>
      </c>
      <c r="AX373" s="40"/>
      <c r="AY373" s="40">
        <f t="shared" si="92"/>
        <v>0</v>
      </c>
      <c r="AZ373" s="40"/>
      <c r="BA373" s="40"/>
      <c r="BB373" s="40"/>
      <c r="BC373" s="39"/>
      <c r="BD373" s="39">
        <f>T373*2.23694</f>
        <v>12.862405000000001</v>
      </c>
      <c r="BE373" s="39">
        <f>AO373-$BC$8</f>
        <v>0.1627786440978492</v>
      </c>
      <c r="BF373" s="39">
        <f>AQ373-$BC$8</f>
        <v>0.15539189653047311</v>
      </c>
      <c r="BG373" s="52">
        <f t="shared" si="96"/>
        <v>0.13985270687742579</v>
      </c>
      <c r="BH373" s="52">
        <f t="shared" si="97"/>
        <v>0.13985270687742579</v>
      </c>
      <c r="BI373" s="52">
        <f t="shared" si="98"/>
        <v>503469.74475873285</v>
      </c>
      <c r="BJ373" s="52">
        <f t="shared" si="99"/>
        <v>503.46974475873287</v>
      </c>
      <c r="BK373">
        <f t="shared" si="100"/>
        <v>-0.16095515624999937</v>
      </c>
    </row>
    <row r="374" spans="2:63" x14ac:dyDescent="0.25">
      <c r="B374" s="29" t="s">
        <v>47</v>
      </c>
      <c r="C374" s="29">
        <v>366</v>
      </c>
      <c r="D374" s="29">
        <v>366</v>
      </c>
      <c r="E374" s="28">
        <v>20.8</v>
      </c>
      <c r="F374" s="15">
        <f t="shared" si="101"/>
        <v>6.9444444444444448E-2</v>
      </c>
      <c r="G374" s="15">
        <f t="shared" si="102"/>
        <v>0.25</v>
      </c>
      <c r="R374">
        <f t="shared" si="90"/>
        <v>0</v>
      </c>
      <c r="S374">
        <f t="shared" si="91"/>
        <v>20.8</v>
      </c>
      <c r="T374">
        <f>$E374/3.6</f>
        <v>5.7777777777777777</v>
      </c>
      <c r="U374">
        <f>(0.5*960*(T374*T374))</f>
        <v>16023.703703703703</v>
      </c>
      <c r="V374">
        <f>$U374-$U375</f>
        <v>-622.22222222222081</v>
      </c>
      <c r="X374">
        <f>W374/1000</f>
        <v>0</v>
      </c>
      <c r="Y374">
        <f>$X$43+$X$87+$X$158+$X$178+$X$188+$X$238+$X$279+$X$299+$X$307+$X$359+$X$365</f>
        <v>484.89555555555552</v>
      </c>
      <c r="Z374">
        <f>(0.5*960*(F374*F374))</f>
        <v>2.3148148148148149</v>
      </c>
      <c r="AA374">
        <f>W374*0.0000002777777777</f>
        <v>0</v>
      </c>
      <c r="AB374">
        <f>AA$43+AA$87+$AA$158+$AA$178+$AA$238+$AA$279+$AA$299+$AA$307+$AA$359+$AA$365</f>
        <v>0.12716069955287237</v>
      </c>
      <c r="AD374">
        <f>(AC374*0.0000002777777777)*-1</f>
        <v>0</v>
      </c>
      <c r="AE374">
        <f>(($W$18*0.0000002777777777)*-1)+$AD$65+$AD$145+$AD$164+$AD$184+$AD$206+$AD$265+$AD$289+$AD$304+$AD$345+$AD$363+$AD$373</f>
        <v>0.13988055551638895</v>
      </c>
      <c r="AG374">
        <f>(T374/1000)*(960*9.81*0.01+0.5*1.205*0.38*1.711274*(T374*T374)+960*4/3*3.14*AJ374)</f>
        <v>3.1999239912219917</v>
      </c>
      <c r="AH374">
        <f>AH373+AG374</f>
        <v>218.79686486111746</v>
      </c>
      <c r="AJ374">
        <f>T375-T374</f>
        <v>0.11111111111111072</v>
      </c>
      <c r="AK374" s="53">
        <f t="shared" si="104"/>
        <v>5.7777777777777777</v>
      </c>
      <c r="AL374" s="39">
        <f>0.5*1116.99*(T374*T374)</f>
        <v>18644.079999999998</v>
      </c>
      <c r="AM374" s="39">
        <f t="shared" si="103"/>
        <v>-723.97499999999854</v>
      </c>
      <c r="AN374" s="39">
        <f>SUM($AM$373:$AM$378)+$AN$372</f>
        <v>-590058.15531249985</v>
      </c>
      <c r="AO374" s="39">
        <f t="shared" si="93"/>
        <v>0.16390504309646767</v>
      </c>
      <c r="AP374" s="39">
        <f>SUM($AM$365:$AM$372)+$AP$364</f>
        <v>563465.86406250007</v>
      </c>
      <c r="AQ374" s="39">
        <f t="shared" si="94"/>
        <v>0.15651829552909158</v>
      </c>
      <c r="AR374" s="39">
        <f t="shared" si="106"/>
        <v>-0.72397499999999859</v>
      </c>
      <c r="AS374" s="39"/>
      <c r="AT374" s="51">
        <f>T374*$AS$8*0.38*0.01</f>
        <v>228.28334776000003</v>
      </c>
      <c r="AU374" s="51">
        <f t="shared" si="105"/>
        <v>0.22828334776000003</v>
      </c>
      <c r="AV374" s="51">
        <f t="shared" si="95"/>
        <v>6.3412091774077279E-5</v>
      </c>
      <c r="AW374" s="39">
        <f>AB374*0.7</f>
        <v>8.9012489687010657E-2</v>
      </c>
      <c r="AX374" s="40"/>
      <c r="AY374" s="40">
        <f t="shared" si="92"/>
        <v>0</v>
      </c>
      <c r="AZ374" s="40"/>
      <c r="BA374" s="40"/>
      <c r="BB374" s="40"/>
      <c r="BC374" s="39"/>
      <c r="BD374" s="39">
        <f>T374*2.23694</f>
        <v>12.924542222222223</v>
      </c>
      <c r="BE374" s="39">
        <f>AO374-$BC$8</f>
        <v>0.1627786440978492</v>
      </c>
      <c r="BF374" s="39">
        <f>AQ374-$BC$8</f>
        <v>0.15539189653047311</v>
      </c>
      <c r="BG374" s="52">
        <f t="shared" si="96"/>
        <v>0.13985270687742579</v>
      </c>
      <c r="BH374" s="52">
        <f t="shared" si="97"/>
        <v>0.13985270687742579</v>
      </c>
      <c r="BI374" s="52">
        <f t="shared" si="98"/>
        <v>503469.74475873285</v>
      </c>
      <c r="BJ374" s="52">
        <f t="shared" si="99"/>
        <v>503.46974475873287</v>
      </c>
      <c r="BK374">
        <f t="shared" si="100"/>
        <v>-0.6515774999999987</v>
      </c>
    </row>
    <row r="375" spans="2:63" x14ac:dyDescent="0.25">
      <c r="B375" s="29" t="s">
        <v>47</v>
      </c>
      <c r="C375" s="29">
        <v>367</v>
      </c>
      <c r="D375" s="29">
        <v>367</v>
      </c>
      <c r="E375" s="28">
        <v>21.2</v>
      </c>
      <c r="F375" s="15">
        <f t="shared" si="101"/>
        <v>0.18055555555555566</v>
      </c>
      <c r="G375" s="15">
        <f t="shared" si="102"/>
        <v>0.65000000000000036</v>
      </c>
      <c r="R375">
        <f t="shared" si="90"/>
        <v>0</v>
      </c>
      <c r="S375">
        <f t="shared" si="91"/>
        <v>21.2</v>
      </c>
      <c r="T375">
        <f>$E375/3.6</f>
        <v>5.8888888888888884</v>
      </c>
      <c r="U375">
        <f>(0.5*960*(T375*T375))</f>
        <v>16645.925925925923</v>
      </c>
      <c r="V375">
        <f>$U375-$U376</f>
        <v>-1443.3333333333394</v>
      </c>
      <c r="X375">
        <f>W375/1000</f>
        <v>0</v>
      </c>
      <c r="Y375">
        <f>$X$43+$X$87+$X$158+$X$178+$X$188+$X$238+$X$279+$X$299+$X$307+$X$359+$X$365</f>
        <v>484.89555555555552</v>
      </c>
      <c r="Z375">
        <f>(0.5*960*(F375*F375))</f>
        <v>15.648148148148168</v>
      </c>
      <c r="AA375">
        <f>W375*0.0000002777777777</f>
        <v>0</v>
      </c>
      <c r="AB375">
        <f>AA$43+AA$87+$AA$158+$AA$178+$AA$238+$AA$279+$AA$299+$AA$307+$AA$359+$AA$365</f>
        <v>0.12716069955287237</v>
      </c>
      <c r="AD375">
        <f>(AC375*0.0000002777777777)*-1</f>
        <v>0</v>
      </c>
      <c r="AE375">
        <f>(($W$18*0.0000002777777777)*-1)+$AD$65+$AD$145+$AD$164+$AD$184+$AD$206+$AD$265+$AD$289+$AD$304+$AD$345+$AD$363+$AD$373</f>
        <v>0.13988055551638895</v>
      </c>
      <c r="AG375">
        <f>(T375/1000)*(960*9.81*0.01+0.5*1.205*0.38*1.711274*(T375*T375)+960*4/3*3.14*AJ375)</f>
        <v>6.5517605051197432</v>
      </c>
      <c r="AH375">
        <f>AH374+AG375</f>
        <v>225.3486253662372</v>
      </c>
      <c r="AJ375">
        <f>T376-T375</f>
        <v>0.25000000000000089</v>
      </c>
      <c r="AK375" s="53">
        <f t="shared" si="104"/>
        <v>5.8888888888888884</v>
      </c>
      <c r="AL375" s="39">
        <f>0.5*1116.99*(T375*T375)</f>
        <v>19368.054999999997</v>
      </c>
      <c r="AM375" s="39">
        <f t="shared" si="103"/>
        <v>-1679.3634375000074</v>
      </c>
      <c r="AN375" s="39">
        <f>SUM($AM$373:$AM$378)+$AN$372</f>
        <v>-590058.15531249985</v>
      </c>
      <c r="AO375" s="39">
        <f t="shared" si="93"/>
        <v>0.16390504309646767</v>
      </c>
      <c r="AP375" s="39">
        <f>SUM($AM$365:$AM$372)+$AP$364</f>
        <v>563465.86406250007</v>
      </c>
      <c r="AQ375" s="39">
        <f t="shared" si="94"/>
        <v>0.15651829552909158</v>
      </c>
      <c r="AR375" s="39">
        <f t="shared" si="106"/>
        <v>-1.6793634375000075</v>
      </c>
      <c r="AS375" s="39"/>
      <c r="AT375" s="51">
        <f>T375*$AS$8*0.38*0.01</f>
        <v>232.67341214000001</v>
      </c>
      <c r="AU375" s="51">
        <f t="shared" si="105"/>
        <v>0.23267341214000001</v>
      </c>
      <c r="AV375" s="51">
        <f t="shared" si="95"/>
        <v>6.4631555077424913E-5</v>
      </c>
      <c r="AW375" s="39">
        <f>AB375*0.7</f>
        <v>8.9012489687010657E-2</v>
      </c>
      <c r="AX375" s="40"/>
      <c r="AY375" s="40">
        <f t="shared" si="92"/>
        <v>0</v>
      </c>
      <c r="AZ375" s="40"/>
      <c r="BA375" s="40"/>
      <c r="BB375" s="40"/>
      <c r="BC375" s="39"/>
      <c r="BD375" s="39">
        <f>T375*2.23694</f>
        <v>13.173091111111111</v>
      </c>
      <c r="BE375" s="39">
        <f>AO375-$BC$8</f>
        <v>0.1627786440978492</v>
      </c>
      <c r="BF375" s="39">
        <f>AQ375-$BC$8</f>
        <v>0.15539189653047311</v>
      </c>
      <c r="BG375" s="52">
        <f t="shared" si="96"/>
        <v>0.13985270687742579</v>
      </c>
      <c r="BH375" s="52">
        <f t="shared" si="97"/>
        <v>0.13985270687742579</v>
      </c>
      <c r="BI375" s="52">
        <f t="shared" si="98"/>
        <v>503469.74475873285</v>
      </c>
      <c r="BJ375" s="52">
        <f t="shared" si="99"/>
        <v>503.46974475873287</v>
      </c>
      <c r="BK375">
        <f t="shared" si="100"/>
        <v>-1.5114270937500067</v>
      </c>
    </row>
    <row r="376" spans="2:63" x14ac:dyDescent="0.25">
      <c r="B376" s="29" t="s">
        <v>47</v>
      </c>
      <c r="C376" s="29">
        <v>368</v>
      </c>
      <c r="D376" s="29">
        <v>368</v>
      </c>
      <c r="E376" s="28">
        <v>22.1</v>
      </c>
      <c r="F376" s="15">
        <f t="shared" si="101"/>
        <v>0.31944444444444453</v>
      </c>
      <c r="G376" s="15">
        <f t="shared" si="102"/>
        <v>1.1500000000000004</v>
      </c>
      <c r="R376">
        <f t="shared" si="90"/>
        <v>0</v>
      </c>
      <c r="S376">
        <f t="shared" si="91"/>
        <v>22.1</v>
      </c>
      <c r="T376">
        <f>$E376/3.6</f>
        <v>6.1388888888888893</v>
      </c>
      <c r="U376">
        <f>(0.5*960*(T376*T376))</f>
        <v>18089.259259259263</v>
      </c>
      <c r="V376">
        <f>$U376-$U377</f>
        <v>-2364.444444444438</v>
      </c>
      <c r="X376">
        <f>W376/1000</f>
        <v>0</v>
      </c>
      <c r="Y376">
        <f>$X$43+$X$87+$X$158+$X$178+$X$188+$X$238+$X$279+$X$299+$X$307+$X$359+$X$365</f>
        <v>484.89555555555552</v>
      </c>
      <c r="Z376">
        <f>(0.5*960*(F376*F376))</f>
        <v>48.981481481481509</v>
      </c>
      <c r="AA376">
        <f>W376*0.0000002777777777</f>
        <v>0</v>
      </c>
      <c r="AB376">
        <f>AA$43+AA$87+$AA$158+$AA$178+$AA$238+$AA$279+$AA$299+$AA$307+$AA$359+$AA$365</f>
        <v>0.12716069955287237</v>
      </c>
      <c r="AD376">
        <f>(AC376*0.0000002777777777)*-1</f>
        <v>0</v>
      </c>
      <c r="AE376">
        <f>(($W$18*0.0000002777777777)*-1)+$AD$65+$AD$145+$AD$164+$AD$184+$AD$206+$AD$265+$AD$289+$AD$304+$AD$345+$AD$363+$AD$373</f>
        <v>0.13988055551638895</v>
      </c>
      <c r="AG376">
        <f>(T376/1000)*(960*9.81*0.01+0.5*1.205*0.38*1.711274*(T376*T376)+960*4/3*3.14*AJ376)</f>
        <v>10.263997761232774</v>
      </c>
      <c r="AH376">
        <f>AH375+AG376</f>
        <v>235.61262312746999</v>
      </c>
      <c r="AJ376">
        <f>T377-T376</f>
        <v>0.3888888888888884</v>
      </c>
      <c r="AK376" s="53">
        <f t="shared" si="104"/>
        <v>6.1388888888888893</v>
      </c>
      <c r="AL376" s="39">
        <f>0.5*1116.99*(T376*T376)</f>
        <v>21047.418437500004</v>
      </c>
      <c r="AM376" s="39">
        <f t="shared" si="103"/>
        <v>-2751.1049999999959</v>
      </c>
      <c r="AN376" s="39">
        <f>SUM($AM$373:$AM$378)+$AN$372</f>
        <v>-590058.15531249985</v>
      </c>
      <c r="AO376" s="39">
        <f t="shared" si="93"/>
        <v>0.16390504309646767</v>
      </c>
      <c r="AP376" s="39">
        <f>SUM($AM$365:$AM$372)+$AP$364</f>
        <v>563465.86406250007</v>
      </c>
      <c r="AQ376" s="39">
        <f t="shared" si="94"/>
        <v>0.15651829552909158</v>
      </c>
      <c r="AR376" s="39">
        <f t="shared" si="106"/>
        <v>-2.7511049999999959</v>
      </c>
      <c r="AS376" s="39"/>
      <c r="AT376" s="51">
        <f>T376*$AS$8*0.38*0.01</f>
        <v>242.55105699500004</v>
      </c>
      <c r="AU376" s="51">
        <f t="shared" si="105"/>
        <v>0.24255105699500004</v>
      </c>
      <c r="AV376" s="51">
        <f t="shared" si="95"/>
        <v>6.7375347509957115E-5</v>
      </c>
      <c r="AW376" s="39">
        <f>AB376*0.7</f>
        <v>8.9012489687010657E-2</v>
      </c>
      <c r="AX376" s="40"/>
      <c r="AY376" s="40">
        <f t="shared" si="92"/>
        <v>0</v>
      </c>
      <c r="AZ376" s="40"/>
      <c r="BA376" s="40"/>
      <c r="BB376" s="40"/>
      <c r="BC376" s="39"/>
      <c r="BD376" s="39">
        <f>T376*2.23694</f>
        <v>13.732326111111114</v>
      </c>
      <c r="BE376" s="39">
        <f>AO376-$BC$8</f>
        <v>0.1627786440978492</v>
      </c>
      <c r="BF376" s="39">
        <f>AQ376-$BC$8</f>
        <v>0.15539189653047311</v>
      </c>
      <c r="BG376" s="52">
        <f t="shared" si="96"/>
        <v>0.13985270687742579</v>
      </c>
      <c r="BH376" s="52">
        <f t="shared" si="97"/>
        <v>0.13985270687742579</v>
      </c>
      <c r="BI376" s="52">
        <f t="shared" si="98"/>
        <v>503469.74475873285</v>
      </c>
      <c r="BJ376" s="52">
        <f t="shared" si="99"/>
        <v>503.46974475873287</v>
      </c>
      <c r="BK376">
        <f t="shared" si="100"/>
        <v>-2.4759944999999965</v>
      </c>
    </row>
    <row r="377" spans="2:63" x14ac:dyDescent="0.25">
      <c r="B377" s="29" t="s">
        <v>47</v>
      </c>
      <c r="C377" s="29">
        <v>369</v>
      </c>
      <c r="D377" s="29">
        <v>369</v>
      </c>
      <c r="E377" s="28">
        <v>23.5</v>
      </c>
      <c r="F377" s="15">
        <f t="shared" si="101"/>
        <v>0.30555555555555547</v>
      </c>
      <c r="G377" s="15">
        <f t="shared" si="102"/>
        <v>1.0999999999999996</v>
      </c>
      <c r="R377">
        <f t="shared" si="90"/>
        <v>0</v>
      </c>
      <c r="S377">
        <f t="shared" si="91"/>
        <v>23.5</v>
      </c>
      <c r="T377">
        <f>$E377/3.6</f>
        <v>6.5277777777777777</v>
      </c>
      <c r="U377">
        <f>(0.5*960*(T377*T377))</f>
        <v>20453.703703703701</v>
      </c>
      <c r="V377">
        <f>$U377-$U378</f>
        <v>-1416.2962962962993</v>
      </c>
      <c r="X377">
        <f>W377/1000</f>
        <v>0</v>
      </c>
      <c r="Y377">
        <f>$X$43+$X$87+$X$158+$X$178+$X$188+$X$238+$X$279+$X$299+$X$307+$X$359+$X$365</f>
        <v>484.89555555555552</v>
      </c>
      <c r="Z377">
        <f>(0.5*960*(F377*F377))</f>
        <v>44.814814814814788</v>
      </c>
      <c r="AA377">
        <f>W377*0.0000002777777777</f>
        <v>0</v>
      </c>
      <c r="AB377">
        <f>AA$43+AA$87+$AA$158+$AA$178+$AA$238+$AA$279+$AA$299+$AA$307+$AA$359+$AA$365</f>
        <v>0.12716069955287237</v>
      </c>
      <c r="AD377">
        <f>(AC377*0.0000002777777777)*-1</f>
        <v>0</v>
      </c>
      <c r="AE377">
        <f>(($W$18*0.0000002777777777)*-1)+$AD$65+$AD$145+$AD$164+$AD$184+$AD$206+$AD$265+$AD$289+$AD$304+$AD$345+$AD$363+$AD$373</f>
        <v>0.13988055551638895</v>
      </c>
      <c r="AG377">
        <f>(T377/1000)*(960*9.81*0.01+0.5*1.205*0.38*1.711274*(T377*T377)+960*4/3*3.14*AJ377)</f>
        <v>6.5540633667559742</v>
      </c>
      <c r="AH377">
        <f>AH376+AG377</f>
        <v>242.16668649422596</v>
      </c>
      <c r="AJ377">
        <f>T378-T377</f>
        <v>0.22222222222222232</v>
      </c>
      <c r="AK377" s="53">
        <f t="shared" si="104"/>
        <v>6.5277777777777777</v>
      </c>
      <c r="AL377" s="39">
        <f>0.5*1116.99*(T377*T377)</f>
        <v>23798.5234375</v>
      </c>
      <c r="AM377" s="39">
        <f t="shared" si="103"/>
        <v>-1647.9049999999988</v>
      </c>
      <c r="AN377" s="39">
        <f>SUM($AM$373:$AM$378)+$AN$372</f>
        <v>-590058.15531249985</v>
      </c>
      <c r="AO377" s="39">
        <f t="shared" si="93"/>
        <v>0.16390504309646767</v>
      </c>
      <c r="AP377" s="39">
        <f>SUM($AM$365:$AM$372)+$AP$364</f>
        <v>563465.86406250007</v>
      </c>
      <c r="AQ377" s="39">
        <f t="shared" si="94"/>
        <v>0.15651829552909158</v>
      </c>
      <c r="AR377" s="39">
        <f t="shared" si="106"/>
        <v>-1.6479049999999988</v>
      </c>
      <c r="AS377" s="39"/>
      <c r="AT377" s="51">
        <f>T377*$AS$8*0.38*0.01</f>
        <v>257.91628232500005</v>
      </c>
      <c r="AU377" s="51">
        <f t="shared" si="105"/>
        <v>0.25791628232500008</v>
      </c>
      <c r="AV377" s="51">
        <f t="shared" si="95"/>
        <v>7.1643469071673856E-5</v>
      </c>
      <c r="AW377" s="39">
        <f>AB377*0.7</f>
        <v>8.9012489687010657E-2</v>
      </c>
      <c r="AX377" s="40"/>
      <c r="AY377" s="40">
        <f t="shared" si="92"/>
        <v>0</v>
      </c>
      <c r="AZ377" s="40"/>
      <c r="BA377" s="40"/>
      <c r="BB377" s="40"/>
      <c r="BC377" s="39"/>
      <c r="BD377" s="39">
        <f>T377*2.23694</f>
        <v>14.602247222222223</v>
      </c>
      <c r="BE377" s="39">
        <f>AO377-$BC$8</f>
        <v>0.1627786440978492</v>
      </c>
      <c r="BF377" s="39">
        <f>AQ377-$BC$8</f>
        <v>0.15539189653047311</v>
      </c>
      <c r="BG377" s="52">
        <f t="shared" si="96"/>
        <v>0.13985270687742579</v>
      </c>
      <c r="BH377" s="52">
        <f t="shared" si="97"/>
        <v>0.13985270687742579</v>
      </c>
      <c r="BI377" s="52">
        <f t="shared" si="98"/>
        <v>503469.74475873285</v>
      </c>
      <c r="BJ377" s="52">
        <f t="shared" si="99"/>
        <v>503.46974475873287</v>
      </c>
      <c r="BK377">
        <f t="shared" si="100"/>
        <v>-1.483114499999999</v>
      </c>
    </row>
    <row r="378" spans="2:63" x14ac:dyDescent="0.25">
      <c r="B378" s="29" t="s">
        <v>47</v>
      </c>
      <c r="C378" s="29">
        <v>370</v>
      </c>
      <c r="D378" s="29">
        <v>370</v>
      </c>
      <c r="E378" s="28">
        <v>24.3</v>
      </c>
      <c r="F378" s="15">
        <f t="shared" si="101"/>
        <v>0.1388888888888889</v>
      </c>
      <c r="G378" s="15">
        <f t="shared" si="102"/>
        <v>0.5</v>
      </c>
      <c r="R378">
        <f t="shared" si="90"/>
        <v>0</v>
      </c>
      <c r="S378">
        <f t="shared" si="91"/>
        <v>24.3</v>
      </c>
      <c r="T378">
        <f>$E378/3.6</f>
        <v>6.75</v>
      </c>
      <c r="U378">
        <f>(0.5*960*(T378*T378))</f>
        <v>21870</v>
      </c>
      <c r="V378">
        <f>$U378-$U379</f>
        <v>-361.48148148147811</v>
      </c>
      <c r="X378">
        <f>W378/1000</f>
        <v>0</v>
      </c>
      <c r="Y378">
        <f>$X$43+$X$87+$X$158+$X$178+$X$188+$X$238+$X$279+$X$299+$X$307+$X$359+$X$365+$X$379</f>
        <v>507.12703703703698</v>
      </c>
      <c r="Z378">
        <f>(0.5*960*(F378*F378))</f>
        <v>9.2592592592592595</v>
      </c>
      <c r="AA378">
        <f>W378*0.0000002777777777</f>
        <v>0</v>
      </c>
      <c r="AB378">
        <f>AA$43+AA$87+$AA$158+$AA$178+$AA$238+$AA$279+$AA$299+$AA$307+$AA$359+$AA$365+$AA$379</f>
        <v>0.13333611107377699</v>
      </c>
      <c r="AD378">
        <f>(AC378*0.0000002777777777)*-1</f>
        <v>0</v>
      </c>
      <c r="AE378">
        <f>(($W$18*0.0000002777777777)*-1)+$AD$65+$AD$145+$AD$164+$AD$184+$AD$206+$AD$265+$AD$289+$AD$304+$AD$345+$AD$363+$AD$373</f>
        <v>0.13988055551638895</v>
      </c>
      <c r="AG378">
        <f>(T378/1000)*(960*9.81*0.01+0.5*1.205*0.38*1.711274*(T378*T378)+960*4/3*3.14*AJ378)</f>
        <v>2.2633836915032899</v>
      </c>
      <c r="AH378">
        <f>AH377+AG378</f>
        <v>244.43007018572925</v>
      </c>
      <c r="AJ378">
        <f>T379-T378</f>
        <v>5.5555555555555358E-2</v>
      </c>
      <c r="AK378" s="53">
        <f t="shared" si="104"/>
        <v>6.75</v>
      </c>
      <c r="AL378" s="39">
        <f>0.5*1116.99*(T378*T378)</f>
        <v>25446.428437499999</v>
      </c>
      <c r="AM378" s="39">
        <f t="shared" si="103"/>
        <v>-420.59499999999753</v>
      </c>
      <c r="AN378" s="39">
        <f>SUM($AM$373:$AM$378)+$AN$372</f>
        <v>-590058.15531249985</v>
      </c>
      <c r="AO378" s="39">
        <f t="shared" si="93"/>
        <v>0.16390504309646767</v>
      </c>
      <c r="AP378" s="39">
        <f>SUM($AM$365:$AM$372)+$AP$364</f>
        <v>563465.86406250007</v>
      </c>
      <c r="AQ378" s="39">
        <f t="shared" si="94"/>
        <v>0.15651829552909158</v>
      </c>
      <c r="AR378" s="39">
        <f t="shared" si="106"/>
        <v>-0.4205949999999975</v>
      </c>
      <c r="AS378" s="39"/>
      <c r="AT378" s="51">
        <f>T378*$AS$8*0.38*0.01</f>
        <v>266.69641108500002</v>
      </c>
      <c r="AU378" s="51">
        <f t="shared" si="105"/>
        <v>0.26669641108500003</v>
      </c>
      <c r="AV378" s="51">
        <f t="shared" si="95"/>
        <v>7.4082395678369138E-5</v>
      </c>
      <c r="AW378" s="39">
        <f>AB378*0.7</f>
        <v>9.3335277751643894E-2</v>
      </c>
      <c r="AX378" s="40"/>
      <c r="AY378" s="40">
        <f t="shared" si="92"/>
        <v>0</v>
      </c>
      <c r="AZ378" s="40"/>
      <c r="BA378" s="40"/>
      <c r="BB378" s="40"/>
      <c r="BC378" s="39"/>
      <c r="BD378" s="39">
        <f>T378*2.23694</f>
        <v>15.099345000000001</v>
      </c>
      <c r="BE378" s="39">
        <f>AO378-$BC$8</f>
        <v>0.1627786440978492</v>
      </c>
      <c r="BF378" s="39">
        <f>AQ378-$BC$8</f>
        <v>0.15539189653047311</v>
      </c>
      <c r="BG378" s="52">
        <f t="shared" si="96"/>
        <v>0.13985270687742579</v>
      </c>
      <c r="BH378" s="52">
        <f t="shared" si="97"/>
        <v>0.13985270687742579</v>
      </c>
      <c r="BI378" s="52">
        <f t="shared" si="98"/>
        <v>503469.74475873285</v>
      </c>
      <c r="BJ378" s="52">
        <f t="shared" si="99"/>
        <v>503.46974475873287</v>
      </c>
      <c r="BK378">
        <f t="shared" si="100"/>
        <v>-0.3785354999999978</v>
      </c>
    </row>
    <row r="379" spans="2:63" x14ac:dyDescent="0.25">
      <c r="B379" s="29" t="s">
        <v>47</v>
      </c>
      <c r="C379" s="29">
        <v>371</v>
      </c>
      <c r="D379" s="29">
        <v>371</v>
      </c>
      <c r="E379" s="28">
        <v>24.5</v>
      </c>
      <c r="F379" s="15">
        <f t="shared" si="101"/>
        <v>-6.9444444444444448E-2</v>
      </c>
      <c r="G379" s="15">
        <f t="shared" si="102"/>
        <v>-0.25</v>
      </c>
      <c r="R379">
        <f t="shared" si="90"/>
        <v>0</v>
      </c>
      <c r="S379">
        <f t="shared" si="91"/>
        <v>24.5</v>
      </c>
      <c r="T379">
        <f>$E379/3.6</f>
        <v>6.8055555555555554</v>
      </c>
      <c r="U379">
        <f>(0.5*960*(T379*T379))</f>
        <v>22231.481481481478</v>
      </c>
      <c r="V379">
        <f>$U379-$U380</f>
        <v>1252.2222222222226</v>
      </c>
      <c r="W379">
        <f>SUM(V379:V398)</f>
        <v>22231.481481481474</v>
      </c>
      <c r="X379">
        <f>W379/1000</f>
        <v>22.231481481481474</v>
      </c>
      <c r="Y379">
        <f>$X$43+$X$87+$X$158+$X$178+$X$188+$X$238+$X$279+$X$299+$X$307+$X$359+$X$365+$X$379</f>
        <v>507.12703703703698</v>
      </c>
      <c r="Z379">
        <f>(0.5*960*(F379*F379))</f>
        <v>2.3148148148148149</v>
      </c>
      <c r="AA379">
        <f>W379*0.0000002777777777</f>
        <v>6.175411520904628E-3</v>
      </c>
      <c r="AB379">
        <f>AA$43+AA$87+$AA$158+$AA$178+$AA$238+$AA$279+$AA$299+$AA$307+$AA$359+$AA$365+$AA$379</f>
        <v>0.13333611107377699</v>
      </c>
      <c r="AD379">
        <f>(AC379*0.0000002777777777)*-1</f>
        <v>0</v>
      </c>
      <c r="AE379">
        <f>(($W$18*0.0000002777777777)*-1)+$AD$65+$AD$145+$AD$164+$AD$184+$AD$206+$AD$265+$AD$289+$AD$304+$AD$345+$AD$363+$AD$373</f>
        <v>0.13988055551638895</v>
      </c>
      <c r="AG379">
        <f>(T379/1000)*(960*9.81*0.01+0.5*1.205*0.38*1.711274*(T379*T379)+960*4/3*3.14*AJ379)</f>
        <v>-4.554201835746178</v>
      </c>
      <c r="AH379">
        <f>AH378+AG379</f>
        <v>239.87586834998308</v>
      </c>
      <c r="AJ379">
        <f>T380-T379</f>
        <v>-0.19444444444444464</v>
      </c>
      <c r="AK379" s="53">
        <f t="shared" si="104"/>
        <v>6.8055555555555554</v>
      </c>
      <c r="AL379" s="39">
        <f>0.5*1116.99*(T379*T379)</f>
        <v>25867.023437499996</v>
      </c>
      <c r="AM379" s="39">
        <f t="shared" si="103"/>
        <v>1456.9996874999997</v>
      </c>
      <c r="AN379" s="39">
        <f>SUM($AM$373:$AM$378)+$AN$372</f>
        <v>-590058.15531249985</v>
      </c>
      <c r="AO379" s="39">
        <f t="shared" si="93"/>
        <v>0.16390504309646767</v>
      </c>
      <c r="AP379" s="39">
        <f>SUM($AM$379:$AM$398)+$AP$378</f>
        <v>589332.88750000007</v>
      </c>
      <c r="AQ379" s="39">
        <f t="shared" si="94"/>
        <v>0.16370357981527414</v>
      </c>
      <c r="AR379" s="39">
        <f t="shared" si="106"/>
        <v>1.4569996874999998</v>
      </c>
      <c r="AS379" s="39"/>
      <c r="AT379" s="51">
        <f>T379*$AS$8*0.38*0.01</f>
        <v>268.89144327500003</v>
      </c>
      <c r="AU379" s="51">
        <f t="shared" si="105"/>
        <v>0.26889144327500003</v>
      </c>
      <c r="AV379" s="51">
        <f t="shared" si="95"/>
        <v>7.4692127330042949E-5</v>
      </c>
      <c r="AW379" s="39">
        <f>AB379*0.7</f>
        <v>9.3335277751643894E-2</v>
      </c>
      <c r="AX379" s="40"/>
      <c r="AY379" s="40">
        <f t="shared" si="92"/>
        <v>0</v>
      </c>
      <c r="AZ379" s="40"/>
      <c r="BA379" s="40"/>
      <c r="BB379" s="40"/>
      <c r="BC379" s="39"/>
      <c r="BD379" s="39">
        <f>T379*2.23694</f>
        <v>15.223619444444445</v>
      </c>
      <c r="BE379" s="39">
        <f>AO379-$BC$8</f>
        <v>0.1627786440978492</v>
      </c>
      <c r="BF379" s="39">
        <f>AQ379-$BC$8</f>
        <v>0.16257718081665568</v>
      </c>
      <c r="BG379" s="52">
        <f t="shared" si="96"/>
        <v>0.14631946273499011</v>
      </c>
      <c r="BH379" s="52">
        <f t="shared" si="97"/>
        <v>0.14631946273499011</v>
      </c>
      <c r="BI379" s="52">
        <f t="shared" si="98"/>
        <v>526750.06584596436</v>
      </c>
      <c r="BJ379" s="52">
        <f t="shared" si="99"/>
        <v>526.7500658459644</v>
      </c>
      <c r="BK379">
        <f t="shared" si="100"/>
        <v>1.3112997187499997</v>
      </c>
    </row>
    <row r="380" spans="2:63" x14ac:dyDescent="0.25">
      <c r="B380" s="29" t="s">
        <v>47</v>
      </c>
      <c r="C380" s="29">
        <v>372</v>
      </c>
      <c r="D380" s="29">
        <v>372</v>
      </c>
      <c r="E380" s="28">
        <v>23.8</v>
      </c>
      <c r="F380" s="15">
        <f t="shared" si="101"/>
        <v>-0.44444444444444431</v>
      </c>
      <c r="G380" s="15">
        <f t="shared" si="102"/>
        <v>-1.5999999999999996</v>
      </c>
      <c r="R380">
        <f t="shared" si="90"/>
        <v>0</v>
      </c>
      <c r="S380">
        <f t="shared" si="91"/>
        <v>23.8</v>
      </c>
      <c r="T380">
        <f>$E380/3.6</f>
        <v>6.6111111111111107</v>
      </c>
      <c r="U380">
        <f>(0.5*960*(T380*T380))</f>
        <v>20979.259259259255</v>
      </c>
      <c r="V380">
        <f>$U380-$U381</f>
        <v>4175.9259259259197</v>
      </c>
      <c r="X380">
        <f>W380/1000</f>
        <v>0</v>
      </c>
      <c r="Y380">
        <f>$X$43+$X$87+$X$158+$X$178+$X$188+$X$238+$X$279+$X$299+$X$307+$X$359+$X$365+$X$379</f>
        <v>507.12703703703698</v>
      </c>
      <c r="Z380">
        <f>(0.5*960*(F380*F380))</f>
        <v>94.814814814814753</v>
      </c>
      <c r="AA380">
        <f>W380*0.0000002777777777</f>
        <v>0</v>
      </c>
      <c r="AB380">
        <f>AA$43+AA$87+$AA$158+$AA$178+$AA$238+$AA$279+$AA$299+$AA$307+$AA$359+$AA$365+$AA$379</f>
        <v>0.13333611107377699</v>
      </c>
      <c r="AD380">
        <f>(AC380*0.0000002777777777)*-1</f>
        <v>0</v>
      </c>
      <c r="AE380">
        <f>(($W$18*0.0000002777777777)*-1)+$AD$65+$AD$145+$AD$164+$AD$184+$AD$206+$AD$265+$AD$289+$AD$304+$AD$345+$AD$363+$AD$373</f>
        <v>0.13988055551638895</v>
      </c>
      <c r="AG380">
        <f>(T380/1000)*(960*9.81*0.01+0.5*1.205*0.38*1.711274*(T380*T380)+960*4/3*3.14*AJ380)</f>
        <v>-17.716527997467661</v>
      </c>
      <c r="AH380">
        <f>AH379+AG380</f>
        <v>222.15934035251541</v>
      </c>
      <c r="AJ380">
        <f>T381-T380</f>
        <v>-0.69444444444444375</v>
      </c>
      <c r="AK380" s="53">
        <f t="shared" si="104"/>
        <v>6.6111111111111107</v>
      </c>
      <c r="AL380" s="39">
        <f>0.5*1116.99*(T380*T380)</f>
        <v>24410.023749999997</v>
      </c>
      <c r="AM380" s="39">
        <f t="shared" si="103"/>
        <v>4858.8203124999927</v>
      </c>
      <c r="AN380" s="39">
        <f>SUM($AM$373:$AM$378)+$AN$372</f>
        <v>-590058.15531249985</v>
      </c>
      <c r="AO380" s="39">
        <f t="shared" si="93"/>
        <v>0.16390504309646767</v>
      </c>
      <c r="AP380" s="39">
        <f>SUM($AM$379:$AM$398)+$AP$378</f>
        <v>589332.88750000007</v>
      </c>
      <c r="AQ380" s="39">
        <f t="shared" si="94"/>
        <v>0.16370357981527414</v>
      </c>
      <c r="AR380" s="39">
        <f t="shared" si="106"/>
        <v>4.8588203124999927</v>
      </c>
      <c r="AS380" s="39"/>
      <c r="AT380" s="51">
        <f>T380*$AS$8*0.38*0.01</f>
        <v>261.20883061000006</v>
      </c>
      <c r="AU380" s="51">
        <f t="shared" si="105"/>
        <v>0.26120883061000005</v>
      </c>
      <c r="AV380" s="51">
        <f t="shared" si="95"/>
        <v>7.2558066549184599E-5</v>
      </c>
      <c r="AW380" s="39">
        <f>AB380*0.7</f>
        <v>9.3335277751643894E-2</v>
      </c>
      <c r="AX380" s="40"/>
      <c r="AY380" s="40">
        <f t="shared" si="92"/>
        <v>0</v>
      </c>
      <c r="AZ380" s="40"/>
      <c r="BA380" s="40"/>
      <c r="BB380" s="40"/>
      <c r="BC380" s="39"/>
      <c r="BD380" s="39">
        <f>T380*2.23694</f>
        <v>14.788658888888889</v>
      </c>
      <c r="BE380" s="39">
        <f>AO380-$BC$8</f>
        <v>0.1627786440978492</v>
      </c>
      <c r="BF380" s="39">
        <f>AQ380-$BC$8</f>
        <v>0.16257718081665568</v>
      </c>
      <c r="BG380" s="52">
        <f t="shared" si="96"/>
        <v>0.14631946273499011</v>
      </c>
      <c r="BH380" s="52">
        <f t="shared" si="97"/>
        <v>0.14631946273499011</v>
      </c>
      <c r="BI380" s="52">
        <f t="shared" si="98"/>
        <v>526750.06584596436</v>
      </c>
      <c r="BJ380" s="52">
        <f t="shared" si="99"/>
        <v>526.7500658459644</v>
      </c>
      <c r="BK380">
        <f t="shared" si="100"/>
        <v>4.3729382812499935</v>
      </c>
    </row>
    <row r="381" spans="2:63" x14ac:dyDescent="0.25">
      <c r="B381" s="29" t="s">
        <v>47</v>
      </c>
      <c r="C381" s="29">
        <v>373</v>
      </c>
      <c r="D381" s="29">
        <v>373</v>
      </c>
      <c r="E381" s="28">
        <v>21.3</v>
      </c>
      <c r="F381" s="15">
        <f t="shared" si="101"/>
        <v>-0.84722222222222243</v>
      </c>
      <c r="G381" s="15">
        <f t="shared" si="102"/>
        <v>-3.0500000000000007</v>
      </c>
      <c r="R381">
        <f t="shared" si="90"/>
        <v>0</v>
      </c>
      <c r="S381">
        <f t="shared" si="91"/>
        <v>21.3</v>
      </c>
      <c r="T381">
        <f>$E381/3.6</f>
        <v>5.916666666666667</v>
      </c>
      <c r="U381">
        <f>(0.5*960*(T381*T381))</f>
        <v>16803.333333333336</v>
      </c>
      <c r="V381">
        <f>$U381-$U382</f>
        <v>5200.0000000000055</v>
      </c>
      <c r="X381">
        <f>W381/1000</f>
        <v>0</v>
      </c>
      <c r="Y381">
        <f>$X$43+$X$87+$X$158+$X$178+$X$188+$X$238+$X$279+$X$299+$X$307+$X$359+$X$365+$X$379</f>
        <v>507.12703703703698</v>
      </c>
      <c r="Z381">
        <f>(0.5*960*(F381*F381))</f>
        <v>344.53703703703718</v>
      </c>
      <c r="AA381">
        <f>W381*0.0000002777777777</f>
        <v>0</v>
      </c>
      <c r="AB381">
        <f>AA$43+AA$87+$AA$158+$AA$178+$AA$238+$AA$279+$AA$299+$AA$307+$AA$359+$AA$365+$AA$379</f>
        <v>0.13333611107377699</v>
      </c>
      <c r="AD381">
        <f>(AC381*0.0000002777777777)*-1</f>
        <v>0</v>
      </c>
      <c r="AE381">
        <f>(($W$18*0.0000002777777777)*-1)+$AD$65+$AD$145+$AD$164+$AD$184+$AD$206+$AD$265+$AD$289+$AD$304+$AD$345+$AD$363+$AD$373</f>
        <v>0.13988055551638895</v>
      </c>
      <c r="AG381">
        <f>(T381/1000)*(960*9.81*0.01+0.5*1.205*0.38*1.711274*(T381*T381)+960*4/3*3.14*AJ381)</f>
        <v>-23.141908109141706</v>
      </c>
      <c r="AH381">
        <f>AH380+AG381</f>
        <v>199.01743224337372</v>
      </c>
      <c r="AJ381">
        <f>T382-T381</f>
        <v>-1.0000000000000009</v>
      </c>
      <c r="AK381" s="53">
        <f t="shared" si="104"/>
        <v>5.916666666666667</v>
      </c>
      <c r="AL381" s="39">
        <f>0.5*1116.99*(T381*T381)</f>
        <v>19551.203437500004</v>
      </c>
      <c r="AM381" s="39">
        <f t="shared" si="103"/>
        <v>6050.3625000000084</v>
      </c>
      <c r="AN381" s="39">
        <f>SUM($AM$373:$AM$378)+$AN$372</f>
        <v>-590058.15531249985</v>
      </c>
      <c r="AO381" s="39">
        <f t="shared" si="93"/>
        <v>0.16390504309646767</v>
      </c>
      <c r="AP381" s="39">
        <f>SUM($AM$379:$AM$398)+$AP$378</f>
        <v>589332.88750000007</v>
      </c>
      <c r="AQ381" s="39">
        <f t="shared" si="94"/>
        <v>0.16370357981527414</v>
      </c>
      <c r="AR381" s="39">
        <f t="shared" si="106"/>
        <v>6.0503625000000083</v>
      </c>
      <c r="AS381" s="39"/>
      <c r="AT381" s="51">
        <f>T381*$AS$8*0.38*0.01</f>
        <v>233.77092823500004</v>
      </c>
      <c r="AU381" s="51">
        <f t="shared" si="105"/>
        <v>0.23377092823500004</v>
      </c>
      <c r="AV381" s="51">
        <f t="shared" si="95"/>
        <v>6.4936420903261832E-5</v>
      </c>
      <c r="AW381" s="39">
        <f>AB381*0.7</f>
        <v>9.3335277751643894E-2</v>
      </c>
      <c r="AX381" s="40"/>
      <c r="AY381" s="40">
        <f t="shared" si="92"/>
        <v>0</v>
      </c>
      <c r="AZ381" s="40"/>
      <c r="BA381" s="40"/>
      <c r="BB381" s="40"/>
      <c r="BC381" s="39"/>
      <c r="BD381" s="39">
        <f>T381*2.23694</f>
        <v>13.235228333333335</v>
      </c>
      <c r="BE381" s="39">
        <f>AO381-$BC$8</f>
        <v>0.1627786440978492</v>
      </c>
      <c r="BF381" s="39">
        <f>AQ381-$BC$8</f>
        <v>0.16257718081665568</v>
      </c>
      <c r="BG381" s="52">
        <f t="shared" si="96"/>
        <v>0.14631946273499011</v>
      </c>
      <c r="BH381" s="52">
        <f t="shared" si="97"/>
        <v>0.14631946273499011</v>
      </c>
      <c r="BI381" s="52">
        <f t="shared" si="98"/>
        <v>526750.06584596436</v>
      </c>
      <c r="BJ381" s="52">
        <f t="shared" si="99"/>
        <v>526.7500658459644</v>
      </c>
      <c r="BK381">
        <f t="shared" si="100"/>
        <v>5.445326250000007</v>
      </c>
    </row>
    <row r="382" spans="2:63" x14ac:dyDescent="0.25">
      <c r="B382" s="29" t="s">
        <v>47</v>
      </c>
      <c r="C382" s="29">
        <v>374</v>
      </c>
      <c r="D382" s="29">
        <v>374</v>
      </c>
      <c r="E382" s="28">
        <v>17.7</v>
      </c>
      <c r="F382" s="15">
        <f t="shared" si="101"/>
        <v>-0.95833333333333337</v>
      </c>
      <c r="G382" s="15">
        <f t="shared" si="102"/>
        <v>-3.45</v>
      </c>
      <c r="R382">
        <f t="shared" si="90"/>
        <v>0</v>
      </c>
      <c r="S382">
        <f t="shared" si="91"/>
        <v>17.7</v>
      </c>
      <c r="T382">
        <f>$E382/3.6</f>
        <v>4.9166666666666661</v>
      </c>
      <c r="U382">
        <f>(0.5*960*(T382*T382))</f>
        <v>11603.33333333333</v>
      </c>
      <c r="V382">
        <f>$U382-$U383</f>
        <v>3923.3333333333303</v>
      </c>
      <c r="X382">
        <f>W382/1000</f>
        <v>0</v>
      </c>
      <c r="Y382">
        <f>$X$43+$X$87+$X$158+$X$178+$X$188+$X$238+$X$279+$X$299+$X$307+$X$359+$X$365+$X$379</f>
        <v>507.12703703703698</v>
      </c>
      <c r="Z382">
        <f>(0.5*960*(F382*F382))</f>
        <v>440.83333333333337</v>
      </c>
      <c r="AA382">
        <f>W382*0.0000002777777777</f>
        <v>0</v>
      </c>
      <c r="AB382">
        <f>AA$43+AA$87+$AA$158+$AA$178+$AA$238+$AA$279+$AA$299+$AA$307+$AA$359+$AA$365+$AA$379</f>
        <v>0.13333611107377699</v>
      </c>
      <c r="AD382">
        <f>(AC382*0.0000002777777777)*-1</f>
        <v>0</v>
      </c>
      <c r="AE382">
        <f>(($W$18*0.0000002777777777)*-1)+$AD$65+$AD$145+$AD$164+$AD$184+$AD$206+$AD$265+$AD$289+$AD$304+$AD$345+$AD$363+$AD$373</f>
        <v>0.13988055551638895</v>
      </c>
      <c r="AG382">
        <f>(T382/1000)*(960*9.81*0.01+0.5*1.205*0.38*1.711274*(T382*T382)+960*4/3*3.14*AJ382)</f>
        <v>-17.604712729094555</v>
      </c>
      <c r="AH382">
        <f>AH381+AG382</f>
        <v>181.41271951427916</v>
      </c>
      <c r="AJ382">
        <f>T383-T382</f>
        <v>-0.91666666666666607</v>
      </c>
      <c r="AK382" s="53">
        <f t="shared" si="104"/>
        <v>4.9166666666666661</v>
      </c>
      <c r="AL382" s="39">
        <f>0.5*1116.99*(T382*T382)</f>
        <v>13500.840937499996</v>
      </c>
      <c r="AM382" s="39">
        <f t="shared" si="103"/>
        <v>4564.9209374999955</v>
      </c>
      <c r="AN382" s="39">
        <f>SUM($AM$373:$AM$378)+$AN$372</f>
        <v>-590058.15531249985</v>
      </c>
      <c r="AO382" s="39">
        <f t="shared" si="93"/>
        <v>0.16390504309646767</v>
      </c>
      <c r="AP382" s="39">
        <f>SUM($AM$379:$AM$398)+$AP$378</f>
        <v>589332.88750000007</v>
      </c>
      <c r="AQ382" s="39">
        <f t="shared" si="94"/>
        <v>0.16370357981527414</v>
      </c>
      <c r="AR382" s="39">
        <f t="shared" si="106"/>
        <v>4.5649209374999957</v>
      </c>
      <c r="AS382" s="39"/>
      <c r="AT382" s="51">
        <f>T382*$AS$8*0.38*0.01</f>
        <v>194.26034881500001</v>
      </c>
      <c r="AU382" s="51">
        <f t="shared" si="105"/>
        <v>0.19426034881500001</v>
      </c>
      <c r="AV382" s="51">
        <f t="shared" si="95"/>
        <v>5.3961251173133074E-5</v>
      </c>
      <c r="AW382" s="39">
        <f>AB382*0.7</f>
        <v>9.3335277751643894E-2</v>
      </c>
      <c r="AX382" s="40"/>
      <c r="AY382" s="40">
        <f t="shared" si="92"/>
        <v>0</v>
      </c>
      <c r="AZ382" s="40"/>
      <c r="BA382" s="40"/>
      <c r="BB382" s="40"/>
      <c r="BC382" s="39"/>
      <c r="BD382" s="39">
        <f>T382*2.23694</f>
        <v>10.998288333333333</v>
      </c>
      <c r="BE382" s="39">
        <f>AO382-$BC$8</f>
        <v>0.1627786440978492</v>
      </c>
      <c r="BF382" s="39">
        <f>AQ382-$BC$8</f>
        <v>0.16257718081665568</v>
      </c>
      <c r="BG382" s="52">
        <f t="shared" si="96"/>
        <v>0.14631946273499011</v>
      </c>
      <c r="BH382" s="52">
        <f t="shared" si="97"/>
        <v>0.14631946273499011</v>
      </c>
      <c r="BI382" s="52">
        <f t="shared" si="98"/>
        <v>526750.06584596436</v>
      </c>
      <c r="BJ382" s="52">
        <f t="shared" si="99"/>
        <v>526.7500658459644</v>
      </c>
      <c r="BK382">
        <f t="shared" si="100"/>
        <v>4.1084288437499961</v>
      </c>
    </row>
    <row r="383" spans="2:63" x14ac:dyDescent="0.25">
      <c r="B383" s="29" t="s">
        <v>47</v>
      </c>
      <c r="C383" s="29">
        <v>375</v>
      </c>
      <c r="D383" s="29">
        <v>375</v>
      </c>
      <c r="E383" s="28">
        <v>14.4</v>
      </c>
      <c r="F383" s="15">
        <f t="shared" si="101"/>
        <v>-0.80555555555555536</v>
      </c>
      <c r="G383" s="15">
        <f t="shared" si="102"/>
        <v>-2.8999999999999995</v>
      </c>
      <c r="R383">
        <f t="shared" si="90"/>
        <v>0</v>
      </c>
      <c r="S383">
        <f t="shared" si="91"/>
        <v>14.4</v>
      </c>
      <c r="T383">
        <f>$E383/3.6</f>
        <v>4</v>
      </c>
      <c r="U383">
        <f>(0.5*960*(T383*T383))</f>
        <v>7680</v>
      </c>
      <c r="V383">
        <f>$U383-$U384</f>
        <v>2435.1851851851861</v>
      </c>
      <c r="X383">
        <f>W383/1000</f>
        <v>0</v>
      </c>
      <c r="Y383">
        <f>$X$43+$X$87+$X$158+$X$178+$X$188+$X$238+$X$279+$X$299+$X$307+$X$359+$X$365+$X$379</f>
        <v>507.12703703703698</v>
      </c>
      <c r="Z383">
        <f>(0.5*960*(F383*F383))</f>
        <v>311.48148148148135</v>
      </c>
      <c r="AA383">
        <f>W383*0.0000002777777777</f>
        <v>0</v>
      </c>
      <c r="AB383">
        <f>AA$43+AA$87+$AA$158+$AA$178+$AA$238+$AA$279+$AA$299+$AA$307+$AA$359+$AA$365+$AA$379</f>
        <v>0.13333611107377699</v>
      </c>
      <c r="AD383">
        <f>(AC383*0.0000002777777777)*-1</f>
        <v>0</v>
      </c>
      <c r="AE383">
        <f>(($W$18*0.0000002777777777)*-1)+$AD$65+$AD$145+$AD$164+$AD$184+$AD$206+$AD$265+$AD$289+$AD$304+$AD$345+$AD$363+$AD$373</f>
        <v>0.13988055551638895</v>
      </c>
      <c r="AG383">
        <f>(T383/1000)*(960*9.81*0.01+0.5*1.205*0.38*1.711274*(T383*T383)+960*4/3*3.14*AJ383)</f>
        <v>-10.76266548877725</v>
      </c>
      <c r="AH383">
        <f>AH382+AG383</f>
        <v>170.6500540255019</v>
      </c>
      <c r="AJ383">
        <f>T384-T383</f>
        <v>-0.69444444444444464</v>
      </c>
      <c r="AK383" s="53">
        <f t="shared" si="104"/>
        <v>4</v>
      </c>
      <c r="AL383" s="39">
        <f>0.5*1116.99*(T383*T383)</f>
        <v>8935.92</v>
      </c>
      <c r="AM383" s="39">
        <f t="shared" si="103"/>
        <v>2833.4140625000009</v>
      </c>
      <c r="AN383" s="39">
        <f>SUM($AM$373:$AM$378)+$AN$372</f>
        <v>-590058.15531249985</v>
      </c>
      <c r="AO383" s="39">
        <f t="shared" si="93"/>
        <v>0.16390504309646767</v>
      </c>
      <c r="AP383" s="39">
        <f>SUM($AM$379:$AM$398)+$AP$378</f>
        <v>589332.88750000007</v>
      </c>
      <c r="AQ383" s="39">
        <f t="shared" si="94"/>
        <v>0.16370357981527414</v>
      </c>
      <c r="AR383" s="39">
        <f t="shared" si="106"/>
        <v>2.8334140625000011</v>
      </c>
      <c r="AS383" s="39"/>
      <c r="AT383" s="51">
        <f>T383*$AS$8*0.38*0.01</f>
        <v>158.04231768000002</v>
      </c>
      <c r="AU383" s="51">
        <f t="shared" si="105"/>
        <v>0.15804231768000002</v>
      </c>
      <c r="AV383" s="51">
        <f t="shared" si="95"/>
        <v>4.3900678920515045E-5</v>
      </c>
      <c r="AW383" s="39">
        <f>AB383*0.7</f>
        <v>9.3335277751643894E-2</v>
      </c>
      <c r="AX383" s="40"/>
      <c r="AY383" s="40">
        <f t="shared" si="92"/>
        <v>0</v>
      </c>
      <c r="AZ383" s="40"/>
      <c r="BA383" s="40"/>
      <c r="BB383" s="40"/>
      <c r="BC383" s="39"/>
      <c r="BD383" s="39">
        <f>T383*2.23694</f>
        <v>8.9477600000000006</v>
      </c>
      <c r="BE383" s="39">
        <f>AO383-$BC$8</f>
        <v>0.1627786440978492</v>
      </c>
      <c r="BF383" s="39">
        <f>AQ383-$BC$8</f>
        <v>0.16257718081665568</v>
      </c>
      <c r="BG383" s="52">
        <f t="shared" si="96"/>
        <v>0.14631946273499011</v>
      </c>
      <c r="BH383" s="52">
        <f t="shared" si="97"/>
        <v>0.14631946273499011</v>
      </c>
      <c r="BI383" s="52">
        <f t="shared" si="98"/>
        <v>526750.06584596436</v>
      </c>
      <c r="BJ383" s="52">
        <f t="shared" si="99"/>
        <v>526.7500658459644</v>
      </c>
      <c r="BK383">
        <f t="shared" si="100"/>
        <v>2.5500726562500007</v>
      </c>
    </row>
    <row r="384" spans="2:63" x14ac:dyDescent="0.25">
      <c r="B384" s="29" t="s">
        <v>47</v>
      </c>
      <c r="C384" s="29">
        <v>376</v>
      </c>
      <c r="D384" s="29">
        <v>376</v>
      </c>
      <c r="E384" s="28">
        <v>11.9</v>
      </c>
      <c r="F384" s="15">
        <f t="shared" si="101"/>
        <v>-0.58333333333333348</v>
      </c>
      <c r="G384" s="15">
        <f t="shared" si="102"/>
        <v>-2.1000000000000005</v>
      </c>
      <c r="R384">
        <f t="shared" si="90"/>
        <v>0</v>
      </c>
      <c r="S384">
        <f t="shared" si="91"/>
        <v>11.9</v>
      </c>
      <c r="T384">
        <f>$E384/3.6</f>
        <v>3.3055555555555554</v>
      </c>
      <c r="U384">
        <f>(0.5*960*(T384*T384))</f>
        <v>5244.8148148148139</v>
      </c>
      <c r="V384">
        <f>$U384-$U385</f>
        <v>1391.4814814814808</v>
      </c>
      <c r="X384">
        <f>W384/1000</f>
        <v>0</v>
      </c>
      <c r="Y384">
        <f>$X$43+$X$87+$X$158+$X$178+$X$188+$X$238+$X$279+$X$299+$X$307+$X$359+$X$365+$X$379</f>
        <v>507.12703703703698</v>
      </c>
      <c r="Z384">
        <f>(0.5*960*(F384*F384))</f>
        <v>163.33333333333343</v>
      </c>
      <c r="AA384">
        <f>W384*0.0000002777777777</f>
        <v>0</v>
      </c>
      <c r="AB384">
        <f>AA$43+AA$87+$AA$158+$AA$178+$AA$238+$AA$279+$AA$299+$AA$307+$AA$359+$AA$365+$AA$379</f>
        <v>0.13333611107377699</v>
      </c>
      <c r="AD384">
        <f>(AC384*0.0000002777777777)*-1</f>
        <v>0</v>
      </c>
      <c r="AE384">
        <f>(($W$18*0.0000002777777777)*-1)+$AD$65+$AD$145+$AD$164+$AD$184+$AD$206+$AD$265+$AD$289+$AD$304+$AD$345+$AD$363+$AD$373</f>
        <v>0.13988055551638895</v>
      </c>
      <c r="AG384">
        <f>(T384/1000)*(960*9.81*0.01+0.5*1.205*0.38*1.711274*(T384*T384)+960*4/3*3.14*AJ384)</f>
        <v>-5.9483423206711157</v>
      </c>
      <c r="AH384">
        <f>AH383+AG384</f>
        <v>164.70171170483079</v>
      </c>
      <c r="AJ384">
        <f>T385-T384</f>
        <v>-0.47222222222222232</v>
      </c>
      <c r="AK384" s="53">
        <f t="shared" si="104"/>
        <v>3.3055555555555554</v>
      </c>
      <c r="AL384" s="39">
        <f>0.5*1116.99*(T384*T384)</f>
        <v>6102.5059374999992</v>
      </c>
      <c r="AM384" s="39">
        <f t="shared" si="103"/>
        <v>1619.0321875</v>
      </c>
      <c r="AN384" s="39">
        <f>SUM($AM$373:$AM$378)+$AN$372</f>
        <v>-590058.15531249985</v>
      </c>
      <c r="AO384" s="39">
        <f t="shared" si="93"/>
        <v>0.16390504309646767</v>
      </c>
      <c r="AP384" s="39">
        <f>SUM($AM$379:$AM$398)+$AP$378</f>
        <v>589332.88750000007</v>
      </c>
      <c r="AQ384" s="39">
        <f t="shared" si="94"/>
        <v>0.16370357981527414</v>
      </c>
      <c r="AR384" s="39">
        <f t="shared" si="106"/>
        <v>1.6190321875</v>
      </c>
      <c r="AS384" s="39"/>
      <c r="AT384" s="51">
        <f>T384*$AS$8*0.38*0.01</f>
        <v>130.60441530500003</v>
      </c>
      <c r="AU384" s="51">
        <f t="shared" si="105"/>
        <v>0.13060441530500003</v>
      </c>
      <c r="AV384" s="51">
        <f t="shared" si="95"/>
        <v>3.6279033274592299E-5</v>
      </c>
      <c r="AW384" s="39">
        <f>AB384*0.7</f>
        <v>9.3335277751643894E-2</v>
      </c>
      <c r="AX384" s="40"/>
      <c r="AY384" s="40">
        <f t="shared" si="92"/>
        <v>0</v>
      </c>
      <c r="AZ384" s="40"/>
      <c r="BA384" s="40"/>
      <c r="BB384" s="40"/>
      <c r="BC384" s="39"/>
      <c r="BD384" s="39">
        <f>T384*2.23694</f>
        <v>7.3943294444444447</v>
      </c>
      <c r="BE384" s="39">
        <f>AO384-$BC$8</f>
        <v>0.1627786440978492</v>
      </c>
      <c r="BF384" s="39">
        <f>AQ384-$BC$8</f>
        <v>0.16257718081665568</v>
      </c>
      <c r="BG384" s="52">
        <f t="shared" si="96"/>
        <v>0.14631946273499011</v>
      </c>
      <c r="BH384" s="52">
        <f t="shared" si="97"/>
        <v>0.14631946273499011</v>
      </c>
      <c r="BI384" s="52">
        <f t="shared" si="98"/>
        <v>526750.06584596436</v>
      </c>
      <c r="BJ384" s="52">
        <f t="shared" si="99"/>
        <v>526.7500658459644</v>
      </c>
      <c r="BK384">
        <f t="shared" si="100"/>
        <v>1.45712896875</v>
      </c>
    </row>
    <row r="385" spans="2:63" x14ac:dyDescent="0.25">
      <c r="B385" s="29" t="s">
        <v>47</v>
      </c>
      <c r="C385" s="29">
        <v>377</v>
      </c>
      <c r="D385" s="29">
        <v>377</v>
      </c>
      <c r="E385" s="28">
        <v>10.199999999999999</v>
      </c>
      <c r="F385" s="15">
        <f t="shared" si="101"/>
        <v>-0.41666666666666663</v>
      </c>
      <c r="G385" s="15">
        <f t="shared" si="102"/>
        <v>-1.5</v>
      </c>
      <c r="R385">
        <f t="shared" si="90"/>
        <v>0</v>
      </c>
      <c r="S385">
        <f t="shared" si="91"/>
        <v>10.199999999999999</v>
      </c>
      <c r="T385">
        <f>$E385/3.6</f>
        <v>2.833333333333333</v>
      </c>
      <c r="U385">
        <f>(0.5*960*(T385*T385))</f>
        <v>3853.333333333333</v>
      </c>
      <c r="V385">
        <f>$U385-$U386</f>
        <v>919.62962962962911</v>
      </c>
      <c r="X385">
        <f>W385/1000</f>
        <v>0</v>
      </c>
      <c r="Y385">
        <f>$X$43+$X$87+$X$158+$X$178+$X$188+$X$238+$X$279+$X$299+$X$307+$X$359+$X$365+$X$379</f>
        <v>507.12703703703698</v>
      </c>
      <c r="Z385">
        <f>(0.5*960*(F385*F385))</f>
        <v>83.333333333333314</v>
      </c>
      <c r="AA385">
        <f>W385*0.0000002777777777</f>
        <v>0</v>
      </c>
      <c r="AB385">
        <f>AA$43+AA$87+$AA$158+$AA$178+$AA$238+$AA$279+$AA$299+$AA$307+$AA$359+$AA$365+$AA$379</f>
        <v>0.13333611107377699</v>
      </c>
      <c r="AD385">
        <f>(AC385*0.0000002777777777)*-1</f>
        <v>0</v>
      </c>
      <c r="AE385">
        <f>(($W$18*0.0000002777777777)*-1)+$AD$65+$AD$145+$AD$164+$AD$184+$AD$206+$AD$265+$AD$289+$AD$304+$AD$345+$AD$363+$AD$373</f>
        <v>0.13988055551638895</v>
      </c>
      <c r="AG385">
        <f>(T385/1000)*(960*9.81*0.01+0.5*1.205*0.38*1.711274*(T385*T385)+960*4/3*3.14*AJ385)</f>
        <v>-3.8364934877609218</v>
      </c>
      <c r="AH385">
        <f>AH384+AG385</f>
        <v>160.86521821706987</v>
      </c>
      <c r="AJ385">
        <f>T386-T385</f>
        <v>-0.36111111111111072</v>
      </c>
      <c r="AK385" s="53">
        <f t="shared" si="104"/>
        <v>2.833333333333333</v>
      </c>
      <c r="AL385" s="39">
        <f>0.5*1116.99*(T385*T385)</f>
        <v>4483.4737499999992</v>
      </c>
      <c r="AM385" s="39">
        <f t="shared" si="103"/>
        <v>1070.0178124999989</v>
      </c>
      <c r="AN385" s="39">
        <f>SUM($AM$373:$AM$378)+$AN$372</f>
        <v>-590058.15531249985</v>
      </c>
      <c r="AO385" s="39">
        <f t="shared" si="93"/>
        <v>0.16390504309646767</v>
      </c>
      <c r="AP385" s="39">
        <f>SUM($AM$379:$AM$398)+$AP$378</f>
        <v>589332.88750000007</v>
      </c>
      <c r="AQ385" s="39">
        <f t="shared" si="94"/>
        <v>0.16370357981527414</v>
      </c>
      <c r="AR385" s="39">
        <f t="shared" si="106"/>
        <v>1.0700178124999988</v>
      </c>
      <c r="AS385" s="39"/>
      <c r="AT385" s="51">
        <f>T385*$AS$8*0.38*0.01</f>
        <v>111.94664168999999</v>
      </c>
      <c r="AU385" s="51">
        <f t="shared" si="105"/>
        <v>0.11194664168999999</v>
      </c>
      <c r="AV385" s="51">
        <f t="shared" si="95"/>
        <v>3.1096314235364815E-5</v>
      </c>
      <c r="AW385" s="39">
        <f>AB385*0.7</f>
        <v>9.3335277751643894E-2</v>
      </c>
      <c r="AX385" s="40"/>
      <c r="AY385" s="40">
        <f t="shared" si="92"/>
        <v>0</v>
      </c>
      <c r="AZ385" s="40"/>
      <c r="BA385" s="40"/>
      <c r="BB385" s="40"/>
      <c r="BC385" s="39"/>
      <c r="BD385" s="39">
        <f>T385*2.23694</f>
        <v>6.3379966666666663</v>
      </c>
      <c r="BE385" s="39">
        <f>AO385-$BC$8</f>
        <v>0.1627786440978492</v>
      </c>
      <c r="BF385" s="39">
        <f>AQ385-$BC$8</f>
        <v>0.16257718081665568</v>
      </c>
      <c r="BG385" s="52">
        <f t="shared" si="96"/>
        <v>0.14631946273499011</v>
      </c>
      <c r="BH385" s="52">
        <f t="shared" si="97"/>
        <v>0.14631946273499011</v>
      </c>
      <c r="BI385" s="52">
        <f t="shared" si="98"/>
        <v>526750.06584596436</v>
      </c>
      <c r="BJ385" s="52">
        <f t="shared" si="99"/>
        <v>526.7500658459644</v>
      </c>
      <c r="BK385">
        <f t="shared" si="100"/>
        <v>0.96301603124999891</v>
      </c>
    </row>
    <row r="386" spans="2:63" x14ac:dyDescent="0.25">
      <c r="B386" s="29" t="s">
        <v>47</v>
      </c>
      <c r="C386" s="29">
        <v>378</v>
      </c>
      <c r="D386" s="29">
        <v>378</v>
      </c>
      <c r="E386" s="28">
        <v>8.9</v>
      </c>
      <c r="F386" s="15">
        <f t="shared" si="101"/>
        <v>-0.30555555555555547</v>
      </c>
      <c r="G386" s="15">
        <f t="shared" si="102"/>
        <v>-1.0999999999999996</v>
      </c>
      <c r="R386">
        <f t="shared" si="90"/>
        <v>0</v>
      </c>
      <c r="S386">
        <f t="shared" si="91"/>
        <v>8.9</v>
      </c>
      <c r="T386">
        <f>$E386/3.6</f>
        <v>2.4722222222222223</v>
      </c>
      <c r="U386">
        <f>(0.5*960*(T386*T386))</f>
        <v>2933.7037037037039</v>
      </c>
      <c r="V386">
        <f>$U386-$U387</f>
        <v>563.33333333333348</v>
      </c>
      <c r="X386">
        <f>W386/1000</f>
        <v>0</v>
      </c>
      <c r="Y386">
        <f>$X$43+$X$87+$X$158+$X$178+$X$188+$X$238+$X$279+$X$299+$X$307+$X$359+$X$365+$X$379</f>
        <v>507.12703703703698</v>
      </c>
      <c r="Z386">
        <f>(0.5*960*(F386*F386))</f>
        <v>44.814814814814788</v>
      </c>
      <c r="AA386">
        <f>W386*0.0000002777777777</f>
        <v>0</v>
      </c>
      <c r="AB386">
        <f>AA$43+AA$87+$AA$158+$AA$178+$AA$238+$AA$279+$AA$299+$AA$307+$AA$359+$AA$365+$AA$379</f>
        <v>0.13333611107377699</v>
      </c>
      <c r="AD386">
        <f>(AC386*0.0000002777777777)*-1</f>
        <v>0</v>
      </c>
      <c r="AE386">
        <f>(($W$18*0.0000002777777777)*-1)+$AD$65+$AD$145+$AD$164+$AD$184+$AD$206+$AD$265+$AD$289+$AD$304+$AD$345+$AD$363+$AD$373</f>
        <v>0.13988055551638895</v>
      </c>
      <c r="AG386">
        <f>(T386/1000)*(960*9.81*0.01+0.5*1.205*0.38*1.711274*(T386*T386)+960*4/3*3.14*AJ386)</f>
        <v>-2.2453448751106002</v>
      </c>
      <c r="AH386">
        <f>AH385+AG386</f>
        <v>158.61987334195928</v>
      </c>
      <c r="AJ386">
        <f>T387-T386</f>
        <v>-0.25</v>
      </c>
      <c r="AK386" s="53">
        <f t="shared" si="104"/>
        <v>2.4722222222222223</v>
      </c>
      <c r="AL386" s="39">
        <f>0.5*1116.99*(T386*T386)</f>
        <v>3413.4559375000003</v>
      </c>
      <c r="AM386" s="39">
        <f t="shared" si="103"/>
        <v>655.45593749999989</v>
      </c>
      <c r="AN386" s="39">
        <f>SUM($AM$373:$AM$378)+$AN$372</f>
        <v>-590058.15531249985</v>
      </c>
      <c r="AO386" s="39">
        <f t="shared" si="93"/>
        <v>0.16390504309646767</v>
      </c>
      <c r="AP386" s="39">
        <f>SUM($AM$379:$AM$398)+$AP$378</f>
        <v>589332.88750000007</v>
      </c>
      <c r="AQ386" s="39">
        <f t="shared" si="94"/>
        <v>0.16370357981527414</v>
      </c>
      <c r="AR386" s="39">
        <f t="shared" si="106"/>
        <v>0.65545593749999986</v>
      </c>
      <c r="AS386" s="39"/>
      <c r="AT386" s="51">
        <f>T386*$AS$8*0.38*0.01</f>
        <v>97.678932455000009</v>
      </c>
      <c r="AU386" s="51">
        <f t="shared" si="105"/>
        <v>9.7678932455000006E-2</v>
      </c>
      <c r="AV386" s="51">
        <f t="shared" si="95"/>
        <v>2.713305849948499E-5</v>
      </c>
      <c r="AW386" s="39">
        <f>AB386*0.7</f>
        <v>9.3335277751643894E-2</v>
      </c>
      <c r="AX386" s="40"/>
      <c r="AY386" s="40">
        <f t="shared" si="92"/>
        <v>0</v>
      </c>
      <c r="AZ386" s="40"/>
      <c r="BA386" s="40"/>
      <c r="BB386" s="40"/>
      <c r="BC386" s="39"/>
      <c r="BD386" s="39">
        <f>T386*2.23694</f>
        <v>5.5302127777777788</v>
      </c>
      <c r="BE386" s="39">
        <f>AO386-$BC$8</f>
        <v>0.1627786440978492</v>
      </c>
      <c r="BF386" s="39">
        <f>AQ386-$BC$8</f>
        <v>0.16257718081665568</v>
      </c>
      <c r="BG386" s="52">
        <f t="shared" si="96"/>
        <v>0.14631946273499011</v>
      </c>
      <c r="BH386" s="52">
        <f t="shared" si="97"/>
        <v>0.14631946273499011</v>
      </c>
      <c r="BI386" s="52">
        <f t="shared" si="98"/>
        <v>526750.06584596436</v>
      </c>
      <c r="BJ386" s="52">
        <f t="shared" si="99"/>
        <v>526.7500658459644</v>
      </c>
      <c r="BK386">
        <f t="shared" si="100"/>
        <v>0.58991034374999995</v>
      </c>
    </row>
    <row r="387" spans="2:63" x14ac:dyDescent="0.25">
      <c r="B387" s="29" t="s">
        <v>47</v>
      </c>
      <c r="C387" s="29">
        <v>379</v>
      </c>
      <c r="D387" s="29">
        <v>379</v>
      </c>
      <c r="E387" s="28">
        <v>8</v>
      </c>
      <c r="F387" s="15">
        <f t="shared" si="101"/>
        <v>-0.23611111111111113</v>
      </c>
      <c r="G387" s="15">
        <f t="shared" si="102"/>
        <v>-0.85000000000000009</v>
      </c>
      <c r="R387">
        <f t="shared" si="90"/>
        <v>0</v>
      </c>
      <c r="S387">
        <f t="shared" si="91"/>
        <v>8</v>
      </c>
      <c r="T387">
        <f>$E387/3.6</f>
        <v>2.2222222222222223</v>
      </c>
      <c r="U387">
        <f>(0.5*960*(T387*T387))</f>
        <v>2370.3703703703704</v>
      </c>
      <c r="V387">
        <f>$U387-$U388</f>
        <v>450.37037037037044</v>
      </c>
      <c r="X387">
        <f>W387/1000</f>
        <v>0</v>
      </c>
      <c r="Y387">
        <f>$X$43+$X$87+$X$158+$X$178+$X$188+$X$238+$X$279+$X$299+$X$307+$X$359+$X$365+$X$379</f>
        <v>507.12703703703698</v>
      </c>
      <c r="Z387">
        <f>(0.5*960*(F387*F387))</f>
        <v>26.759259259259267</v>
      </c>
      <c r="AA387">
        <f>W387*0.0000002777777777</f>
        <v>0</v>
      </c>
      <c r="AB387">
        <f>AA$43+AA$87+$AA$158+$AA$178+$AA$238+$AA$279+$AA$299+$AA$307+$AA$359+$AA$365+$AA$379</f>
        <v>0.13333611107377699</v>
      </c>
      <c r="AD387">
        <f>(AC387*0.0000002777777777)*-1</f>
        <v>0</v>
      </c>
      <c r="AE387">
        <f>(($W$18*0.0000002777777777)*-1)+$AD$65+$AD$145+$AD$164+$AD$184+$AD$206+$AD$265+$AD$289+$AD$304+$AD$345+$AD$363+$AD$373</f>
        <v>0.13988055551638895</v>
      </c>
      <c r="AG387">
        <f>(T387/1000)*(960*9.81*0.01+0.5*1.205*0.38*1.711274*(T387*T387)+960*4/3*3.14*AJ387)</f>
        <v>-1.7712105768746238</v>
      </c>
      <c r="AH387">
        <f>AH386+AG387</f>
        <v>156.84866276508464</v>
      </c>
      <c r="AJ387">
        <f>T388-T387</f>
        <v>-0.22222222222222232</v>
      </c>
      <c r="AK387" s="53">
        <f t="shared" si="104"/>
        <v>2.2222222222222223</v>
      </c>
      <c r="AL387" s="39">
        <f>0.5*1116.99*(T387*T387)</f>
        <v>2758.0000000000005</v>
      </c>
      <c r="AM387" s="39">
        <f t="shared" si="103"/>
        <v>524.02000000000044</v>
      </c>
      <c r="AN387" s="39">
        <f>SUM($AM$373:$AM$378)+$AN$372</f>
        <v>-590058.15531249985</v>
      </c>
      <c r="AO387" s="39">
        <f t="shared" si="93"/>
        <v>0.16390504309646767</v>
      </c>
      <c r="AP387" s="39">
        <f>SUM($AM$379:$AM$398)+$AP$378</f>
        <v>589332.88750000007</v>
      </c>
      <c r="AQ387" s="39">
        <f t="shared" si="94"/>
        <v>0.16370357981527414</v>
      </c>
      <c r="AR387" s="39">
        <f t="shared" si="106"/>
        <v>0.52402000000000049</v>
      </c>
      <c r="AS387" s="39"/>
      <c r="AT387" s="51">
        <f>T387*$AS$8*0.38*0.01</f>
        <v>87.801287600000009</v>
      </c>
      <c r="AU387" s="51">
        <f t="shared" si="105"/>
        <v>8.7801287600000014E-2</v>
      </c>
      <c r="AV387" s="51">
        <f t="shared" si="95"/>
        <v>2.4389266066952802E-5</v>
      </c>
      <c r="AW387" s="39">
        <f>AB387*0.7</f>
        <v>9.3335277751643894E-2</v>
      </c>
      <c r="AX387" s="40"/>
      <c r="AY387" s="40">
        <f t="shared" si="92"/>
        <v>0</v>
      </c>
      <c r="AZ387" s="40"/>
      <c r="BA387" s="40"/>
      <c r="BB387" s="40"/>
      <c r="BC387" s="39"/>
      <c r="BD387" s="39">
        <f>T387*2.23694</f>
        <v>4.9709777777777786</v>
      </c>
      <c r="BE387" s="39">
        <f>AO387-$BC$8</f>
        <v>0.1627786440978492</v>
      </c>
      <c r="BF387" s="39">
        <f>AQ387-$BC$8</f>
        <v>0.16257718081665568</v>
      </c>
      <c r="BG387" s="52">
        <f t="shared" si="96"/>
        <v>0.14631946273499011</v>
      </c>
      <c r="BH387" s="52">
        <f t="shared" si="97"/>
        <v>0.14631946273499011</v>
      </c>
      <c r="BI387" s="52">
        <f t="shared" si="98"/>
        <v>526750.06584596436</v>
      </c>
      <c r="BJ387" s="52">
        <f t="shared" si="99"/>
        <v>526.7500658459644</v>
      </c>
      <c r="BK387">
        <f t="shared" si="100"/>
        <v>0.47161800000000037</v>
      </c>
    </row>
    <row r="388" spans="2:63" x14ac:dyDescent="0.25">
      <c r="B388" s="29" t="s">
        <v>47</v>
      </c>
      <c r="C388" s="29">
        <v>380</v>
      </c>
      <c r="D388" s="29">
        <v>380</v>
      </c>
      <c r="E388" s="28">
        <v>7.2</v>
      </c>
      <c r="F388" s="15">
        <f t="shared" si="101"/>
        <v>-0.26388888888888895</v>
      </c>
      <c r="G388" s="15">
        <f t="shared" si="102"/>
        <v>-0.95000000000000018</v>
      </c>
      <c r="R388">
        <f t="shared" si="90"/>
        <v>0</v>
      </c>
      <c r="S388">
        <f t="shared" si="91"/>
        <v>7.2</v>
      </c>
      <c r="T388">
        <f>$E388/3.6</f>
        <v>2</v>
      </c>
      <c r="U388">
        <f>(0.5*960*(T388*T388))</f>
        <v>1920</v>
      </c>
      <c r="V388">
        <f>$U388-$U389</f>
        <v>541.85185185185219</v>
      </c>
      <c r="X388">
        <f>W388/1000</f>
        <v>0</v>
      </c>
      <c r="Y388">
        <f>$X$43+$X$87+$X$158+$X$178+$X$188+$X$238+$X$279+$X$299+$X$307+$X$359+$X$365+$X$379</f>
        <v>507.12703703703698</v>
      </c>
      <c r="Z388">
        <f>(0.5*960*(F388*F388))</f>
        <v>33.425925925925938</v>
      </c>
      <c r="AA388">
        <f>W388*0.0000002777777777</f>
        <v>0</v>
      </c>
      <c r="AB388">
        <f>AA$43+AA$87+$AA$158+$AA$178+$AA$238+$AA$279+$AA$299+$AA$307+$AA$359+$AA$365+$AA$379</f>
        <v>0.13333611107377699</v>
      </c>
      <c r="AD388">
        <f>(AC388*0.0000002777777777)*-1</f>
        <v>0</v>
      </c>
      <c r="AE388">
        <f>(($W$18*0.0000002777777777)*-1)+$AD$65+$AD$145+$AD$164+$AD$184+$AD$206+$AD$265+$AD$289+$AD$304+$AD$345+$AD$363+$AD$373</f>
        <v>0.13988055551638895</v>
      </c>
      <c r="AG388">
        <f>(T388/1000)*(960*9.81*0.01+0.5*1.205*0.38*1.711274*(T388*T388)+960*4/3*3.14*AJ388)</f>
        <v>-2.2646914083193797</v>
      </c>
      <c r="AH388">
        <f>AH387+AG388</f>
        <v>154.58397135676526</v>
      </c>
      <c r="AJ388">
        <f>T389-T388</f>
        <v>-0.3055555555555558</v>
      </c>
      <c r="AK388" s="53">
        <f t="shared" si="104"/>
        <v>2</v>
      </c>
      <c r="AL388" s="39">
        <f>0.5*1116.99*(T388*T388)</f>
        <v>2233.98</v>
      </c>
      <c r="AM388" s="39">
        <f t="shared" si="103"/>
        <v>630.46156250000058</v>
      </c>
      <c r="AN388" s="39">
        <f>SUM($AM$373:$AM$378)+$AN$372</f>
        <v>-590058.15531249985</v>
      </c>
      <c r="AO388" s="39">
        <f t="shared" si="93"/>
        <v>0.16390504309646767</v>
      </c>
      <c r="AP388" s="39">
        <f>SUM($AM$379:$AM$398)+$AP$378</f>
        <v>589332.88750000007</v>
      </c>
      <c r="AQ388" s="39">
        <f t="shared" si="94"/>
        <v>0.16370357981527414</v>
      </c>
      <c r="AR388" s="39">
        <f t="shared" si="106"/>
        <v>0.63046156250000063</v>
      </c>
      <c r="AS388" s="39"/>
      <c r="AT388" s="51">
        <f>T388*$AS$8*0.38*0.01</f>
        <v>79.021158840000012</v>
      </c>
      <c r="AU388" s="51">
        <f t="shared" si="105"/>
        <v>7.9021158840000008E-2</v>
      </c>
      <c r="AV388" s="51">
        <f t="shared" si="95"/>
        <v>2.1950339460257523E-5</v>
      </c>
      <c r="AW388" s="39">
        <f>AB388*0.7</f>
        <v>9.3335277751643894E-2</v>
      </c>
      <c r="AX388" s="40"/>
      <c r="AY388" s="40">
        <f t="shared" si="92"/>
        <v>0</v>
      </c>
      <c r="AZ388" s="40"/>
      <c r="BA388" s="40"/>
      <c r="BB388" s="40"/>
      <c r="BC388" s="39"/>
      <c r="BD388" s="39">
        <f>T388*2.23694</f>
        <v>4.4738800000000003</v>
      </c>
      <c r="BE388" s="39">
        <f>AO388-$BC$8</f>
        <v>0.1627786440978492</v>
      </c>
      <c r="BF388" s="39">
        <f>AQ388-$BC$8</f>
        <v>0.16257718081665568</v>
      </c>
      <c r="BG388" s="52">
        <f t="shared" si="96"/>
        <v>0.14631946273499011</v>
      </c>
      <c r="BH388" s="52">
        <f t="shared" si="97"/>
        <v>0.14631946273499011</v>
      </c>
      <c r="BI388" s="52">
        <f t="shared" si="98"/>
        <v>526750.06584596436</v>
      </c>
      <c r="BJ388" s="52">
        <f t="shared" si="99"/>
        <v>526.7500658459644</v>
      </c>
      <c r="BK388">
        <f t="shared" si="100"/>
        <v>0.56741540625000053</v>
      </c>
    </row>
    <row r="389" spans="2:63" x14ac:dyDescent="0.25">
      <c r="B389" s="29" t="s">
        <v>47</v>
      </c>
      <c r="C389" s="29">
        <v>381</v>
      </c>
      <c r="D389" s="29">
        <v>381</v>
      </c>
      <c r="E389" s="28">
        <v>6.1</v>
      </c>
      <c r="F389" s="15">
        <f t="shared" si="101"/>
        <v>-0.31944444444444442</v>
      </c>
      <c r="G389" s="15">
        <f t="shared" si="102"/>
        <v>-1.1499999999999999</v>
      </c>
      <c r="R389">
        <f t="shared" si="90"/>
        <v>0</v>
      </c>
      <c r="S389">
        <f t="shared" si="91"/>
        <v>6.1</v>
      </c>
      <c r="T389">
        <f>$E389/3.6</f>
        <v>1.6944444444444442</v>
      </c>
      <c r="U389">
        <f>(0.5*960*(T389*T389))</f>
        <v>1378.1481481481478</v>
      </c>
      <c r="V389">
        <f>$U389-$U390</f>
        <v>488.88888888888846</v>
      </c>
      <c r="X389">
        <f>W389/1000</f>
        <v>0</v>
      </c>
      <c r="Y389">
        <f>$X$43+$X$87+$X$158+$X$178+$X$188+$X$238+$X$279+$X$299+$X$307+$X$359+$X$365+$X$379</f>
        <v>507.12703703703698</v>
      </c>
      <c r="Z389">
        <f>(0.5*960*(F389*F389))</f>
        <v>48.981481481481474</v>
      </c>
      <c r="AA389">
        <f>W389*0.0000002777777777</f>
        <v>0</v>
      </c>
      <c r="AB389">
        <f>AA$43+AA$87+$AA$158+$AA$178+$AA$238+$AA$279+$AA$299+$AA$307+$AA$359+$AA$365+$AA$379</f>
        <v>0.13333611107377699</v>
      </c>
      <c r="AD389">
        <f>(AC389*0.0000002777777777)*-1</f>
        <v>0</v>
      </c>
      <c r="AE389">
        <f>(($W$18*0.0000002777777777)*-1)+$AD$65+$AD$145+$AD$164+$AD$184+$AD$206+$AD$265+$AD$289+$AD$304+$AD$345+$AD$363+$AD$373</f>
        <v>0.13988055551638895</v>
      </c>
      <c r="AG389">
        <f>(T389/1000)*(960*9.81*0.01+0.5*1.205*0.38*1.711274*(T389*T389)+960*4/3*3.14*AJ389)</f>
        <v>-2.1086216189717346</v>
      </c>
      <c r="AH389">
        <f>AH388+AG389</f>
        <v>152.47534973779352</v>
      </c>
      <c r="AJ389">
        <f>T390-T389</f>
        <v>-0.33333333333333304</v>
      </c>
      <c r="AK389" s="53">
        <f t="shared" si="104"/>
        <v>1.6944444444444442</v>
      </c>
      <c r="AL389" s="39">
        <f>0.5*1116.99*(T389*T389)</f>
        <v>1603.5184374999994</v>
      </c>
      <c r="AM389" s="39">
        <f t="shared" si="103"/>
        <v>568.83749999999941</v>
      </c>
      <c r="AN389" s="39">
        <f>SUM($AM$373:$AM$378)+$AN$372</f>
        <v>-590058.15531249985</v>
      </c>
      <c r="AO389" s="39">
        <f t="shared" si="93"/>
        <v>0.16390504309646767</v>
      </c>
      <c r="AP389" s="39">
        <f>SUM($AM$379:$AM$398)+$AP$378</f>
        <v>589332.88750000007</v>
      </c>
      <c r="AQ389" s="39">
        <f t="shared" si="94"/>
        <v>0.16370357981527414</v>
      </c>
      <c r="AR389" s="39">
        <f t="shared" si="106"/>
        <v>0.56883749999999944</v>
      </c>
      <c r="AS389" s="39"/>
      <c r="AT389" s="51">
        <f>T389*$AS$8*0.38*0.01</f>
        <v>66.948481794999992</v>
      </c>
      <c r="AU389" s="51">
        <f t="shared" si="105"/>
        <v>6.6948481794999987E-2</v>
      </c>
      <c r="AV389" s="51">
        <f t="shared" si="95"/>
        <v>1.8596815376051507E-5</v>
      </c>
      <c r="AW389" s="39">
        <f>AB389*0.7</f>
        <v>9.3335277751643894E-2</v>
      </c>
      <c r="AX389" s="40"/>
      <c r="AY389" s="40">
        <f t="shared" si="92"/>
        <v>0</v>
      </c>
      <c r="AZ389" s="40"/>
      <c r="BA389" s="40"/>
      <c r="BB389" s="40"/>
      <c r="BC389" s="39"/>
      <c r="BD389" s="39">
        <f>T389*2.23694</f>
        <v>3.7903705555555551</v>
      </c>
      <c r="BE389" s="39">
        <f>AO389-$BC$8</f>
        <v>0.1627786440978492</v>
      </c>
      <c r="BF389" s="39">
        <f>AQ389-$BC$8</f>
        <v>0.16257718081665568</v>
      </c>
      <c r="BG389" s="52">
        <f t="shared" si="96"/>
        <v>0.14631946273499011</v>
      </c>
      <c r="BH389" s="52">
        <f t="shared" si="97"/>
        <v>0.14631946273499011</v>
      </c>
      <c r="BI389" s="52">
        <f t="shared" si="98"/>
        <v>526750.06584596436</v>
      </c>
      <c r="BJ389" s="52">
        <f t="shared" si="99"/>
        <v>526.7500658459644</v>
      </c>
      <c r="BK389">
        <f t="shared" si="100"/>
        <v>0.51195374999999954</v>
      </c>
    </row>
    <row r="390" spans="2:63" x14ac:dyDescent="0.25">
      <c r="B390" s="29" t="s">
        <v>47</v>
      </c>
      <c r="C390" s="29">
        <v>382</v>
      </c>
      <c r="D390" s="29">
        <v>382</v>
      </c>
      <c r="E390" s="28">
        <v>4.9000000000000004</v>
      </c>
      <c r="F390" s="15">
        <f t="shared" si="101"/>
        <v>-0.33333333333333326</v>
      </c>
      <c r="G390" s="15">
        <f t="shared" si="102"/>
        <v>-1.1999999999999997</v>
      </c>
      <c r="R390">
        <f t="shared" si="90"/>
        <v>0</v>
      </c>
      <c r="S390">
        <f t="shared" si="91"/>
        <v>4.9000000000000004</v>
      </c>
      <c r="T390">
        <f>$E390/3.6</f>
        <v>1.3611111111111112</v>
      </c>
      <c r="U390">
        <f>(0.5*960*(T390*T390))</f>
        <v>889.25925925925935</v>
      </c>
      <c r="V390">
        <f>$U390-$U391</f>
        <v>382.22222222222223</v>
      </c>
      <c r="X390">
        <f>W390/1000</f>
        <v>0</v>
      </c>
      <c r="Y390">
        <f>$X$43+$X$87+$X$158+$X$178+$X$188+$X$238+$X$279+$X$299+$X$307+$X$359+$X$365+$X$379</f>
        <v>507.12703703703698</v>
      </c>
      <c r="Z390">
        <f>(0.5*960*(F390*F390))</f>
        <v>53.333333333333307</v>
      </c>
      <c r="AA390">
        <f>W390*0.0000002777777777</f>
        <v>0</v>
      </c>
      <c r="AB390">
        <f>AA$43+AA$87+$AA$158+$AA$178+$AA$238+$AA$279+$AA$299+$AA$307+$AA$359+$AA$365+$AA$379</f>
        <v>0.13333611107377699</v>
      </c>
      <c r="AD390">
        <f>(AC390*0.0000002777777777)*-1</f>
        <v>0</v>
      </c>
      <c r="AE390">
        <f>(($W$18*0.0000002777777777)*-1)+$AD$65+$AD$145+$AD$164+$AD$184+$AD$206+$AD$265+$AD$289+$AD$304+$AD$345+$AD$363+$AD$373</f>
        <v>0.13988055551638895</v>
      </c>
      <c r="AG390">
        <f>(T390/1000)*(960*9.81*0.01+0.5*1.205*0.38*1.711274*(T390*T390)+960*4/3*3.14*AJ390)</f>
        <v>-1.6943539623402901</v>
      </c>
      <c r="AH390">
        <f>AH389+AG390</f>
        <v>150.78099577545322</v>
      </c>
      <c r="AJ390">
        <f>T391-T390</f>
        <v>-0.33333333333333326</v>
      </c>
      <c r="AK390" s="53">
        <f t="shared" si="104"/>
        <v>1.3611111111111112</v>
      </c>
      <c r="AL390" s="39">
        <f>0.5*1116.99*(T390*T390)</f>
        <v>1034.6809375</v>
      </c>
      <c r="AM390" s="39">
        <f t="shared" si="103"/>
        <v>444.72749999999996</v>
      </c>
      <c r="AN390" s="39">
        <f>SUM($AM$373:$AM$378)+$AN$372</f>
        <v>-590058.15531249985</v>
      </c>
      <c r="AO390" s="39">
        <f t="shared" si="93"/>
        <v>0.16390504309646767</v>
      </c>
      <c r="AP390" s="39">
        <f>SUM($AM$379:$AM$398)+$AP$378</f>
        <v>589332.88750000007</v>
      </c>
      <c r="AQ390" s="39">
        <f t="shared" si="94"/>
        <v>0.16370357981527414</v>
      </c>
      <c r="AR390" s="39">
        <f t="shared" si="106"/>
        <v>0.44472749999999994</v>
      </c>
      <c r="AS390" s="39"/>
      <c r="AT390" s="51">
        <f>T390*$AS$8*0.38*0.01</f>
        <v>53.778288655000004</v>
      </c>
      <c r="AU390" s="51">
        <f t="shared" si="105"/>
        <v>5.3778288655000006E-2</v>
      </c>
      <c r="AV390" s="51">
        <f t="shared" si="95"/>
        <v>1.493842546600859E-5</v>
      </c>
      <c r="AW390" s="39">
        <f>AB390*0.7</f>
        <v>9.3335277751643894E-2</v>
      </c>
      <c r="AX390" s="40"/>
      <c r="AY390" s="40">
        <f t="shared" si="92"/>
        <v>0</v>
      </c>
      <c r="AZ390" s="40"/>
      <c r="BA390" s="40"/>
      <c r="BB390" s="40"/>
      <c r="BC390" s="39"/>
      <c r="BD390" s="39">
        <f>T390*2.23694</f>
        <v>3.044723888888889</v>
      </c>
      <c r="BE390" s="39">
        <f>AO390-$BC$8</f>
        <v>0.1627786440978492</v>
      </c>
      <c r="BF390" s="39">
        <f>AQ390-$BC$8</f>
        <v>0.16257718081665568</v>
      </c>
      <c r="BG390" s="52">
        <f t="shared" si="96"/>
        <v>0.14631946273499011</v>
      </c>
      <c r="BH390" s="52">
        <f t="shared" si="97"/>
        <v>0.14631946273499011</v>
      </c>
      <c r="BI390" s="52">
        <f t="shared" si="98"/>
        <v>526750.06584596436</v>
      </c>
      <c r="BJ390" s="52">
        <f t="shared" si="99"/>
        <v>526.7500658459644</v>
      </c>
      <c r="BK390">
        <f t="shared" si="100"/>
        <v>0.40025474999999999</v>
      </c>
    </row>
    <row r="391" spans="2:63" x14ac:dyDescent="0.25">
      <c r="B391" s="29" t="s">
        <v>47</v>
      </c>
      <c r="C391" s="29">
        <v>383</v>
      </c>
      <c r="D391" s="29">
        <v>383</v>
      </c>
      <c r="E391" s="28">
        <v>3.7</v>
      </c>
      <c r="F391" s="15">
        <f t="shared" si="101"/>
        <v>-0.36111111111111116</v>
      </c>
      <c r="G391" s="15">
        <f t="shared" si="102"/>
        <v>-1.3000000000000003</v>
      </c>
      <c r="R391">
        <f t="shared" si="90"/>
        <v>0</v>
      </c>
      <c r="S391">
        <f t="shared" si="91"/>
        <v>3.7</v>
      </c>
      <c r="T391">
        <f>$E391/3.6</f>
        <v>1.0277777777777779</v>
      </c>
      <c r="U391">
        <f>(0.5*960*(T391*T391))</f>
        <v>507.03703703703712</v>
      </c>
      <c r="V391">
        <f>$U391-$U392</f>
        <v>311.1111111111112</v>
      </c>
      <c r="X391">
        <f>W391/1000</f>
        <v>0</v>
      </c>
      <c r="Y391">
        <f>$X$43+$X$87+$X$158+$X$178+$X$188+$X$238+$X$279+$X$299+$X$307+$X$359+$X$365+$X$379</f>
        <v>507.12703703703698</v>
      </c>
      <c r="Z391">
        <f>(0.5*960*(F391*F391))</f>
        <v>62.592592592592602</v>
      </c>
      <c r="AA391">
        <f>W391*0.0000002777777777</f>
        <v>0</v>
      </c>
      <c r="AB391">
        <f>AA$43+AA$87+$AA$158+$AA$178+$AA$238+$AA$279+$AA$299+$AA$307+$AA$359+$AA$365+$AA$379</f>
        <v>0.13333611107377699</v>
      </c>
      <c r="AD391">
        <f>(AC391*0.0000002777777777)*-1</f>
        <v>0</v>
      </c>
      <c r="AE391">
        <f>(($W$18*0.0000002777777777)*-1)+$AD$65+$AD$145+$AD$164+$AD$184+$AD$206+$AD$265+$AD$289+$AD$304+$AD$345+$AD$363+$AD$373</f>
        <v>0.13988055551638895</v>
      </c>
      <c r="AG391">
        <f>(T391/1000)*(960*9.81*0.01+0.5*1.205*0.38*1.711274*(T391*T391)+960*4/3*3.14*AJ391)</f>
        <v>-1.509222144975523</v>
      </c>
      <c r="AH391">
        <f>AH390+AG391</f>
        <v>149.2717736304777</v>
      </c>
      <c r="AJ391">
        <f>T392-T391</f>
        <v>-0.38888888888888906</v>
      </c>
      <c r="AK391" s="53">
        <f t="shared" si="104"/>
        <v>1.0277777777777779</v>
      </c>
      <c r="AL391" s="39">
        <f>0.5*1116.99*(T391*T391)</f>
        <v>589.95343750000006</v>
      </c>
      <c r="AM391" s="39">
        <f t="shared" si="103"/>
        <v>361.98750000000007</v>
      </c>
      <c r="AN391" s="39">
        <f>SUM($AM$373:$AM$378)+$AN$372</f>
        <v>-590058.15531249985</v>
      </c>
      <c r="AO391" s="39">
        <f t="shared" si="93"/>
        <v>0.16390504309646767</v>
      </c>
      <c r="AP391" s="39">
        <f>SUM($AM$379:$AM$398)+$AP$378</f>
        <v>589332.88750000007</v>
      </c>
      <c r="AQ391" s="39">
        <f t="shared" si="94"/>
        <v>0.16370357981527414</v>
      </c>
      <c r="AR391" s="39">
        <f t="shared" si="106"/>
        <v>0.36198750000000007</v>
      </c>
      <c r="AS391" s="39"/>
      <c r="AT391" s="51">
        <f>T391*$AS$8*0.38*0.01</f>
        <v>40.608095515000009</v>
      </c>
      <c r="AU391" s="51">
        <f t="shared" si="105"/>
        <v>4.0608095515000012E-2</v>
      </c>
      <c r="AV391" s="51">
        <f t="shared" si="95"/>
        <v>1.1280035555965672E-5</v>
      </c>
      <c r="AW391" s="39">
        <f>AB391*0.7</f>
        <v>9.3335277751643894E-2</v>
      </c>
      <c r="AX391" s="40"/>
      <c r="AY391" s="40">
        <f t="shared" si="92"/>
        <v>0</v>
      </c>
      <c r="AZ391" s="40"/>
      <c r="BA391" s="40"/>
      <c r="BB391" s="40"/>
      <c r="BC391" s="39"/>
      <c r="BD391" s="39">
        <f>T391*2.23694</f>
        <v>2.2990772222222224</v>
      </c>
      <c r="BE391" s="39">
        <f>AO391-$BC$8</f>
        <v>0.1627786440978492</v>
      </c>
      <c r="BF391" s="39">
        <f>AQ391-$BC$8</f>
        <v>0.16257718081665568</v>
      </c>
      <c r="BG391" s="52">
        <f t="shared" si="96"/>
        <v>0.14631946273499011</v>
      </c>
      <c r="BH391" s="52">
        <f t="shared" si="97"/>
        <v>0.14631946273499011</v>
      </c>
      <c r="BI391" s="52">
        <f t="shared" si="98"/>
        <v>526750.06584596436</v>
      </c>
      <c r="BJ391" s="52">
        <f t="shared" si="99"/>
        <v>526.7500658459644</v>
      </c>
      <c r="BK391">
        <f t="shared" si="100"/>
        <v>0.32578875000000007</v>
      </c>
    </row>
    <row r="392" spans="2:63" x14ac:dyDescent="0.25">
      <c r="B392" s="29" t="s">
        <v>47</v>
      </c>
      <c r="C392" s="29">
        <v>384</v>
      </c>
      <c r="D392" s="29">
        <v>384</v>
      </c>
      <c r="E392" s="28">
        <v>2.2999999999999998</v>
      </c>
      <c r="F392" s="15">
        <f t="shared" si="101"/>
        <v>-0.3888888888888889</v>
      </c>
      <c r="G392" s="15">
        <f t="shared" si="102"/>
        <v>-1.4000000000000001</v>
      </c>
      <c r="R392">
        <f t="shared" ref="R392:R455" si="107">IF(E392&lt;1,1,0)</f>
        <v>0</v>
      </c>
      <c r="S392">
        <f t="shared" ref="S392:S455" si="108">IF(R392=1,"",E392)</f>
        <v>2.2999999999999998</v>
      </c>
      <c r="T392">
        <f>$E392/3.6</f>
        <v>0.63888888888888884</v>
      </c>
      <c r="U392">
        <f>(0.5*960*(T392*T392))</f>
        <v>195.9259259259259</v>
      </c>
      <c r="V392">
        <f>$U392-$U393</f>
        <v>165.9259259259259</v>
      </c>
      <c r="X392">
        <f>W392/1000</f>
        <v>0</v>
      </c>
      <c r="Y392">
        <f>$X$43+$X$87+$X$158+$X$178+$X$188+$X$238+$X$279+$X$299+$X$307+$X$359+$X$365+$X$379</f>
        <v>507.12703703703698</v>
      </c>
      <c r="Z392">
        <f>(0.5*960*(F392*F392))</f>
        <v>72.592592592592595</v>
      </c>
      <c r="AA392">
        <f>W392*0.0000002777777777</f>
        <v>0</v>
      </c>
      <c r="AB392">
        <f>AA$43+AA$87+$AA$158+$AA$178+$AA$238+$AA$279+$AA$299+$AA$307+$AA$359+$AA$365+$AA$379</f>
        <v>0.13333611107377699</v>
      </c>
      <c r="AD392">
        <f>(AC392*0.0000002777777777)*-1</f>
        <v>0</v>
      </c>
      <c r="AE392">
        <f>(($W$18*0.0000002777777777)*-1)+$AD$65+$AD$145+$AD$164+$AD$184+$AD$206+$AD$265+$AD$289+$AD$304+$AD$345+$AD$363+$AD$373</f>
        <v>0.13988055551638895</v>
      </c>
      <c r="AG392">
        <f>(T392/1000)*(960*9.81*0.01+0.5*1.205*0.38*1.711274*(T392*T392)+960*4/3*3.14*AJ392)</f>
        <v>-0.93832735785000743</v>
      </c>
      <c r="AH392">
        <f>AH391+AG392</f>
        <v>148.3334462726277</v>
      </c>
      <c r="AJ392">
        <f>T393-T392</f>
        <v>-0.38888888888888884</v>
      </c>
      <c r="AK392" s="53">
        <f t="shared" si="104"/>
        <v>0.63888888888888884</v>
      </c>
      <c r="AL392" s="39">
        <f>0.5*1116.99*(T392*T392)</f>
        <v>227.96593749999997</v>
      </c>
      <c r="AM392" s="39">
        <f t="shared" si="103"/>
        <v>193.05999999999997</v>
      </c>
      <c r="AN392" s="39">
        <f>SUM($AM$373:$AM$378)+$AN$372</f>
        <v>-590058.15531249985</v>
      </c>
      <c r="AO392" s="39">
        <f t="shared" si="93"/>
        <v>0.16390504309646767</v>
      </c>
      <c r="AP392" s="39">
        <f>SUM($AM$379:$AM$398)+$AP$378</f>
        <v>589332.88750000007</v>
      </c>
      <c r="AQ392" s="39">
        <f t="shared" si="94"/>
        <v>0.16370357981527414</v>
      </c>
      <c r="AR392" s="39">
        <f t="shared" si="106"/>
        <v>0.19305999999999998</v>
      </c>
      <c r="AS392" s="39"/>
      <c r="AT392" s="51">
        <f>T392*$AS$8*0.38*0.01</f>
        <v>25.242870185000001</v>
      </c>
      <c r="AU392" s="51">
        <f t="shared" si="105"/>
        <v>2.5242870185000002E-2</v>
      </c>
      <c r="AV392" s="51">
        <f t="shared" si="95"/>
        <v>7.0119139942489297E-6</v>
      </c>
      <c r="AW392" s="39">
        <f>AB392*0.7</f>
        <v>9.3335277751643894E-2</v>
      </c>
      <c r="AX392" s="40"/>
      <c r="AY392" s="40">
        <f t="shared" ref="AY392:AY455" si="109">AX392/1000</f>
        <v>0</v>
      </c>
      <c r="AZ392" s="40"/>
      <c r="BA392" s="40"/>
      <c r="BB392" s="40"/>
      <c r="BC392" s="39"/>
      <c r="BD392" s="39">
        <f>T392*2.23694</f>
        <v>1.4291561111111111</v>
      </c>
      <c r="BE392" s="39">
        <f>AO392-$BC$8</f>
        <v>0.1627786440978492</v>
      </c>
      <c r="BF392" s="39">
        <f>AQ392-$BC$8</f>
        <v>0.16257718081665568</v>
      </c>
      <c r="BG392" s="52">
        <f t="shared" si="96"/>
        <v>0.14631946273499011</v>
      </c>
      <c r="BH392" s="52">
        <f t="shared" si="97"/>
        <v>0.14631946273499011</v>
      </c>
      <c r="BI392" s="52">
        <f t="shared" si="98"/>
        <v>526750.06584596436</v>
      </c>
      <c r="BJ392" s="52">
        <f t="shared" si="99"/>
        <v>526.7500658459644</v>
      </c>
      <c r="BK392">
        <f t="shared" si="100"/>
        <v>0.17375399999999999</v>
      </c>
    </row>
    <row r="393" spans="2:63" x14ac:dyDescent="0.25">
      <c r="B393" s="29" t="s">
        <v>47</v>
      </c>
      <c r="C393" s="29">
        <v>385</v>
      </c>
      <c r="D393" s="29">
        <v>385</v>
      </c>
      <c r="E393" s="28">
        <v>0.9</v>
      </c>
      <c r="F393" s="15">
        <f t="shared" si="101"/>
        <v>-0.31944444444444442</v>
      </c>
      <c r="G393" s="15">
        <f t="shared" si="102"/>
        <v>-1.1499999999999999</v>
      </c>
      <c r="R393">
        <f t="shared" si="107"/>
        <v>1</v>
      </c>
      <c r="S393" t="str">
        <f t="shared" si="108"/>
        <v/>
      </c>
      <c r="T393">
        <f>$E393/3.6</f>
        <v>0.25</v>
      </c>
      <c r="U393">
        <f>(0.5*960*(T393*T393))</f>
        <v>30</v>
      </c>
      <c r="V393">
        <f>$U393-$U394</f>
        <v>30</v>
      </c>
      <c r="X393">
        <f>W393/1000</f>
        <v>0</v>
      </c>
      <c r="Y393">
        <f>$X$43+$X$87+$X$158+$X$178+$X$188+$X$238+$X$279+$X$299+$X$307+$X$359+$X$365+$X$379</f>
        <v>507.12703703703698</v>
      </c>
      <c r="Z393">
        <f>(0.5*960*(F393*F393))</f>
        <v>48.981481481481474</v>
      </c>
      <c r="AA393">
        <f>W393*0.0000002777777777</f>
        <v>0</v>
      </c>
      <c r="AB393">
        <f>AA$43+AA$87+$AA$158+$AA$178+$AA$238+$AA$279+$AA$299+$AA$307+$AA$359+$AA$365+$AA$379</f>
        <v>0.13333611107377699</v>
      </c>
      <c r="AD393">
        <f>(AC393*0.0000002777777777)*-1</f>
        <v>0</v>
      </c>
      <c r="AE393">
        <f>(($W$18*0.0000002777777777)*-1)+$AD$65+$AD$145+$AD$164+$AD$184+$AD$206+$AD$265+$AD$289+$AD$304+$AD$345+$AD$363+$AD$373</f>
        <v>0.13988055551638895</v>
      </c>
      <c r="AG393">
        <f>(T393/1000)*(960*9.81*0.01+0.5*1.205*0.38*1.711274*(T393*T393)+960*4/3*3.14*AJ393)</f>
        <v>-0.2276498781846516</v>
      </c>
      <c r="AH393">
        <f>AH392+AG393</f>
        <v>148.10579639444305</v>
      </c>
      <c r="AJ393">
        <f>T394-T393</f>
        <v>-0.25</v>
      </c>
      <c r="AK393" s="53">
        <f t="shared" si="104"/>
        <v>0.25</v>
      </c>
      <c r="AL393" s="39">
        <f>0.5*1116.99*(T393*T393)</f>
        <v>34.9059375</v>
      </c>
      <c r="AM393" s="39">
        <f t="shared" si="103"/>
        <v>34.9059375</v>
      </c>
      <c r="AN393" s="39">
        <f>SUM($AM$373:$AM$378)+$AN$372</f>
        <v>-590058.15531249985</v>
      </c>
      <c r="AO393" s="39">
        <f t="shared" ref="AO393:AO456" si="110">(AN393*0.0000002777777777)*-1</f>
        <v>0.16390504309646767</v>
      </c>
      <c r="AP393" s="39">
        <f>SUM($AM$379:$AM$398)+$AP$378</f>
        <v>589332.88750000007</v>
      </c>
      <c r="AQ393" s="39">
        <f t="shared" ref="AQ393:AQ456" si="111">AP393*0.0000002777777777</f>
        <v>0.16370357981527414</v>
      </c>
      <c r="AR393" s="39">
        <f t="shared" si="106"/>
        <v>3.4905937499999998E-2</v>
      </c>
      <c r="AS393" s="39"/>
      <c r="AT393" s="51">
        <f>T393*$AS$8*0.38*0.01</f>
        <v>9.8776448550000016</v>
      </c>
      <c r="AU393" s="51">
        <f t="shared" si="105"/>
        <v>9.877644855000001E-3</v>
      </c>
      <c r="AV393" s="51">
        <f t="shared" ref="AV393:AV456" si="112">0.000000277778*AT393</f>
        <v>2.7437924325321903E-6</v>
      </c>
      <c r="AW393" s="39">
        <f>AB393*0.7</f>
        <v>9.3335277751643894E-2</v>
      </c>
      <c r="AX393" s="40"/>
      <c r="AY393" s="40">
        <f t="shared" si="109"/>
        <v>0</v>
      </c>
      <c r="AZ393" s="40"/>
      <c r="BA393" s="40"/>
      <c r="BB393" s="40"/>
      <c r="BC393" s="39"/>
      <c r="BD393" s="39">
        <f>T393*2.23694</f>
        <v>0.55923500000000004</v>
      </c>
      <c r="BE393" s="39">
        <f>AO393-$BC$8</f>
        <v>0.1627786440978492</v>
      </c>
      <c r="BF393" s="39">
        <f>AQ393-$BC$8</f>
        <v>0.16257718081665568</v>
      </c>
      <c r="BG393" s="52">
        <f t="shared" ref="BG393:BG456" si="113">BF393*0.9</f>
        <v>0.14631946273499011</v>
      </c>
      <c r="BH393" s="52">
        <f t="shared" ref="BH393:BH456" si="114">BF393*0.9</f>
        <v>0.14631946273499011</v>
      </c>
      <c r="BI393" s="52">
        <f t="shared" ref="BI393:BI456" si="115">BH393*3600000</f>
        <v>526750.06584596436</v>
      </c>
      <c r="BJ393" s="52">
        <f t="shared" ref="BJ393:BJ456" si="116">BI393/1000</f>
        <v>526.7500658459644</v>
      </c>
      <c r="BK393">
        <f t="shared" ref="BK393:BK456" si="117">(AM393*0.9)/1000</f>
        <v>3.1415343750000005E-2</v>
      </c>
    </row>
    <row r="394" spans="2:63" x14ac:dyDescent="0.25">
      <c r="B394" s="29" t="s">
        <v>47</v>
      </c>
      <c r="C394" s="29">
        <v>386</v>
      </c>
      <c r="D394" s="29">
        <v>386</v>
      </c>
      <c r="E394" s="28">
        <v>0</v>
      </c>
      <c r="F394" s="15">
        <f t="shared" ref="F394:F457" si="118">($E395-$E393)/2/3.6</f>
        <v>-0.125</v>
      </c>
      <c r="G394" s="15">
        <f t="shared" ref="G394:G457" si="119">($E395-$E393)/2</f>
        <v>-0.45</v>
      </c>
      <c r="R394">
        <f t="shared" si="107"/>
        <v>1</v>
      </c>
      <c r="S394" t="str">
        <f t="shared" si="108"/>
        <v/>
      </c>
      <c r="T394">
        <f>$E394/3.6</f>
        <v>0</v>
      </c>
      <c r="U394">
        <f>(0.5*960*(T394*T394))</f>
        <v>0</v>
      </c>
      <c r="V394">
        <f>$U394-$U395</f>
        <v>0</v>
      </c>
      <c r="X394">
        <f>W394/1000</f>
        <v>0</v>
      </c>
      <c r="Y394">
        <f>$X$43+$X$87+$X$158+$X$178+$X$188+$X$238+$X$279+$X$299+$X$307+$X$359+$X$365+$X$379</f>
        <v>507.12703703703698</v>
      </c>
      <c r="Z394">
        <f>(0.5*960*(F394*F394))</f>
        <v>7.5</v>
      </c>
      <c r="AA394">
        <f>W394*0.0000002777777777</f>
        <v>0</v>
      </c>
      <c r="AB394">
        <f>AA$43+AA$87+$AA$158+$AA$178+$AA$238+$AA$279+$AA$299+$AA$307+$AA$359+$AA$365+$AA$379</f>
        <v>0.13333611107377699</v>
      </c>
      <c r="AD394">
        <f>(AC394*0.0000002777777777)*-1</f>
        <v>0</v>
      </c>
      <c r="AE394">
        <f>(($W$18*0.0000002777777777)*-1)+$AD$65+$AD$145+$AD$164+$AD$184+$AD$206+$AD$265+$AD$289+$AD$304+$AD$345+$AD$363+$AD$373</f>
        <v>0.13988055551638895</v>
      </c>
      <c r="AG394">
        <f>(T394/1000)*(960*9.81*0.01+0.5*1.205*0.38*1.711274*(T394*T394)+960*4/3*3.14*AJ394)</f>
        <v>0</v>
      </c>
      <c r="AH394">
        <f>AH393+AG394</f>
        <v>148.10579639444305</v>
      </c>
      <c r="AJ394">
        <f>T395-T394</f>
        <v>0</v>
      </c>
      <c r="AK394" s="53">
        <f t="shared" si="104"/>
        <v>0</v>
      </c>
      <c r="AL394" s="39">
        <f>0.5*1116.99*(T394*T394)</f>
        <v>0</v>
      </c>
      <c r="AM394" s="39">
        <f t="shared" si="103"/>
        <v>0</v>
      </c>
      <c r="AN394" s="39">
        <f>SUM($AM$373:$AM$378)+$AN$372</f>
        <v>-590058.15531249985</v>
      </c>
      <c r="AO394" s="39">
        <f t="shared" si="110"/>
        <v>0.16390504309646767</v>
      </c>
      <c r="AP394" s="39">
        <f>SUM($AM$379:$AM$398)+$AP$378</f>
        <v>589332.88750000007</v>
      </c>
      <c r="AQ394" s="39">
        <f t="shared" si="111"/>
        <v>0.16370357981527414</v>
      </c>
      <c r="AR394" s="39">
        <f t="shared" si="106"/>
        <v>0</v>
      </c>
      <c r="AS394" s="39"/>
      <c r="AT394" s="51">
        <f>T394*$AS$8*0.38*0.01</f>
        <v>0</v>
      </c>
      <c r="AU394" s="51">
        <f t="shared" si="105"/>
        <v>0</v>
      </c>
      <c r="AV394" s="51">
        <f t="shared" si="112"/>
        <v>0</v>
      </c>
      <c r="AW394" s="39">
        <f>AB394*0.7</f>
        <v>9.3335277751643894E-2</v>
      </c>
      <c r="AX394" s="40"/>
      <c r="AY394" s="40">
        <f t="shared" si="109"/>
        <v>0</v>
      </c>
      <c r="AZ394" s="40"/>
      <c r="BA394" s="40"/>
      <c r="BB394" s="40"/>
      <c r="BC394" s="39"/>
      <c r="BD394" s="39">
        <f>T394*2.23694</f>
        <v>0</v>
      </c>
      <c r="BE394" s="39">
        <f>AO394-$BC$8</f>
        <v>0.1627786440978492</v>
      </c>
      <c r="BF394" s="39">
        <f>AQ394-$BC$8</f>
        <v>0.16257718081665568</v>
      </c>
      <c r="BG394" s="52">
        <f t="shared" si="113"/>
        <v>0.14631946273499011</v>
      </c>
      <c r="BH394" s="52">
        <f t="shared" si="114"/>
        <v>0.14631946273499011</v>
      </c>
      <c r="BI394" s="52">
        <f t="shared" si="115"/>
        <v>526750.06584596436</v>
      </c>
      <c r="BJ394" s="52">
        <f t="shared" si="116"/>
        <v>526.7500658459644</v>
      </c>
      <c r="BK394">
        <f t="shared" si="117"/>
        <v>0</v>
      </c>
    </row>
    <row r="395" spans="2:63" x14ac:dyDescent="0.25">
      <c r="B395" s="29" t="s">
        <v>47</v>
      </c>
      <c r="C395" s="29">
        <v>387</v>
      </c>
      <c r="D395" s="29">
        <v>387</v>
      </c>
      <c r="E395" s="28">
        <v>0</v>
      </c>
      <c r="F395" s="15">
        <f t="shared" si="118"/>
        <v>0</v>
      </c>
      <c r="G395" s="15">
        <f t="shared" si="119"/>
        <v>0</v>
      </c>
      <c r="R395">
        <f t="shared" si="107"/>
        <v>1</v>
      </c>
      <c r="S395" t="str">
        <f t="shared" si="108"/>
        <v/>
      </c>
      <c r="T395">
        <f>$E395/3.6</f>
        <v>0</v>
      </c>
      <c r="U395">
        <f>(0.5*960*(T395*T395))</f>
        <v>0</v>
      </c>
      <c r="V395">
        <f>$U395-$U396</f>
        <v>0</v>
      </c>
      <c r="X395">
        <f>W395/1000</f>
        <v>0</v>
      </c>
      <c r="Y395">
        <f>$X$43+$X$87+$X$158+$X$178+$X$188+$X$238+$X$279+$X$299+$X$307+$X$359+$X$365+$X$379</f>
        <v>507.12703703703698</v>
      </c>
      <c r="Z395">
        <f>(0.5*960*(F395*F395))</f>
        <v>0</v>
      </c>
      <c r="AA395">
        <f>W395*0.0000002777777777</f>
        <v>0</v>
      </c>
      <c r="AB395">
        <f>AA$43+AA$87+$AA$158+$AA$178+$AA$238+$AA$279+$AA$299+$AA$307+$AA$359+$AA$365+$AA$379</f>
        <v>0.13333611107377699</v>
      </c>
      <c r="AD395">
        <f>(AC395*0.0000002777777777)*-1</f>
        <v>0</v>
      </c>
      <c r="AE395">
        <f>(($W$18*0.0000002777777777)*-1)+$AD$65+$AD$145+$AD$164+$AD$184+$AD$206+$AD$265+$AD$289+$AD$304+$AD$345+$AD$363+$AD$373</f>
        <v>0.13988055551638895</v>
      </c>
      <c r="AG395">
        <f>(T395/1000)*(960*9.81*0.01+0.5*1.205*0.38*1.711274*(T395*T395)+960*4/3*3.14*AJ395)</f>
        <v>0</v>
      </c>
      <c r="AH395">
        <f>AH394+AG395</f>
        <v>148.10579639444305</v>
      </c>
      <c r="AJ395">
        <f>T396-T395</f>
        <v>0</v>
      </c>
      <c r="AK395" s="53">
        <f t="shared" si="104"/>
        <v>0</v>
      </c>
      <c r="AL395" s="39">
        <f>0.5*1116.99*(T395*T395)</f>
        <v>0</v>
      </c>
      <c r="AM395" s="39">
        <f t="shared" si="103"/>
        <v>0</v>
      </c>
      <c r="AN395" s="39">
        <f>SUM($AM$373:$AM$378)+$AN$372</f>
        <v>-590058.15531249985</v>
      </c>
      <c r="AO395" s="39">
        <f t="shared" si="110"/>
        <v>0.16390504309646767</v>
      </c>
      <c r="AP395" s="39">
        <f>SUM($AM$379:$AM$398)+$AP$378</f>
        <v>589332.88750000007</v>
      </c>
      <c r="AQ395" s="39">
        <f t="shared" si="111"/>
        <v>0.16370357981527414</v>
      </c>
      <c r="AR395" s="39">
        <f t="shared" si="106"/>
        <v>0</v>
      </c>
      <c r="AS395" s="39"/>
      <c r="AT395" s="51">
        <f>T395*$AS$8*0.38*0.01</f>
        <v>0</v>
      </c>
      <c r="AU395" s="51">
        <f t="shared" si="105"/>
        <v>0</v>
      </c>
      <c r="AV395" s="51">
        <f t="shared" si="112"/>
        <v>0</v>
      </c>
      <c r="AW395" s="39">
        <f>AB395*0.7</f>
        <v>9.3335277751643894E-2</v>
      </c>
      <c r="AX395" s="40"/>
      <c r="AY395" s="40">
        <f t="shared" si="109"/>
        <v>0</v>
      </c>
      <c r="AZ395" s="40"/>
      <c r="BA395" s="40"/>
      <c r="BB395" s="40"/>
      <c r="BC395" s="39"/>
      <c r="BD395" s="39">
        <f>T395*2.23694</f>
        <v>0</v>
      </c>
      <c r="BE395" s="39">
        <f>AO395-$BC$8</f>
        <v>0.1627786440978492</v>
      </c>
      <c r="BF395" s="39">
        <f>AQ395-$BC$8</f>
        <v>0.16257718081665568</v>
      </c>
      <c r="BG395" s="52">
        <f t="shared" si="113"/>
        <v>0.14631946273499011</v>
      </c>
      <c r="BH395" s="52">
        <f t="shared" si="114"/>
        <v>0.14631946273499011</v>
      </c>
      <c r="BI395" s="52">
        <f t="shared" si="115"/>
        <v>526750.06584596436</v>
      </c>
      <c r="BJ395" s="52">
        <f t="shared" si="116"/>
        <v>526.7500658459644</v>
      </c>
      <c r="BK395">
        <f t="shared" si="117"/>
        <v>0</v>
      </c>
    </row>
    <row r="396" spans="2:63" x14ac:dyDescent="0.25">
      <c r="B396" s="29" t="s">
        <v>47</v>
      </c>
      <c r="C396" s="29">
        <v>388</v>
      </c>
      <c r="D396" s="29">
        <v>388</v>
      </c>
      <c r="E396" s="28">
        <v>0</v>
      </c>
      <c r="F396" s="15">
        <f t="shared" si="118"/>
        <v>0</v>
      </c>
      <c r="G396" s="15">
        <f t="shared" si="119"/>
        <v>0</v>
      </c>
      <c r="R396">
        <f t="shared" si="107"/>
        <v>1</v>
      </c>
      <c r="S396" t="str">
        <f t="shared" si="108"/>
        <v/>
      </c>
      <c r="T396">
        <f>$E396/3.6</f>
        <v>0</v>
      </c>
      <c r="U396">
        <f>(0.5*960*(T396*T396))</f>
        <v>0</v>
      </c>
      <c r="V396">
        <f>$U396-$U397</f>
        <v>0</v>
      </c>
      <c r="X396">
        <f>W396/1000</f>
        <v>0</v>
      </c>
      <c r="Y396">
        <f>$X$43+$X$87+$X$158+$X$178+$X$188+$X$238+$X$279+$X$299+$X$307+$X$359+$X$365+$X$379</f>
        <v>507.12703703703698</v>
      </c>
      <c r="Z396">
        <f>(0.5*960*(F396*F396))</f>
        <v>0</v>
      </c>
      <c r="AA396">
        <f>W396*0.0000002777777777</f>
        <v>0</v>
      </c>
      <c r="AB396">
        <f>AA$43+AA$87+$AA$158+$AA$178+$AA$238+$AA$279+$AA$299+$AA$307+$AA$359+$AA$365+$AA$379</f>
        <v>0.13333611107377699</v>
      </c>
      <c r="AD396">
        <f>(AC396*0.0000002777777777)*-1</f>
        <v>0</v>
      </c>
      <c r="AE396">
        <f>(($W$18*0.0000002777777777)*-1)+$AD$65+$AD$145+$AD$164+$AD$184+$AD$206+$AD$265+$AD$289+$AD$304+$AD$345+$AD$363+$AD$373</f>
        <v>0.13988055551638895</v>
      </c>
      <c r="AG396">
        <f>(T396/1000)*(960*9.81*0.01+0.5*1.205*0.38*1.711274*(T396*T396)+960*4/3*3.14*AJ396)</f>
        <v>0</v>
      </c>
      <c r="AH396">
        <f>AH395+AG396</f>
        <v>148.10579639444305</v>
      </c>
      <c r="AJ396">
        <f>T397-T396</f>
        <v>0</v>
      </c>
      <c r="AK396" s="53">
        <f t="shared" si="104"/>
        <v>0</v>
      </c>
      <c r="AL396" s="39">
        <f>0.5*1116.99*(T396*T396)</f>
        <v>0</v>
      </c>
      <c r="AM396" s="39">
        <f t="shared" si="103"/>
        <v>0</v>
      </c>
      <c r="AN396" s="39">
        <f>SUM($AM$373:$AM$378)+$AN$372</f>
        <v>-590058.15531249985</v>
      </c>
      <c r="AO396" s="39">
        <f t="shared" si="110"/>
        <v>0.16390504309646767</v>
      </c>
      <c r="AP396" s="39">
        <f>SUM($AM$379:$AM$398)+$AP$378</f>
        <v>589332.88750000007</v>
      </c>
      <c r="AQ396" s="39">
        <f t="shared" si="111"/>
        <v>0.16370357981527414</v>
      </c>
      <c r="AR396" s="39">
        <f t="shared" si="106"/>
        <v>0</v>
      </c>
      <c r="AS396" s="39"/>
      <c r="AT396" s="51">
        <f>T396*$AS$8*0.38*0.01</f>
        <v>0</v>
      </c>
      <c r="AU396" s="51">
        <f t="shared" si="105"/>
        <v>0</v>
      </c>
      <c r="AV396" s="51">
        <f t="shared" si="112"/>
        <v>0</v>
      </c>
      <c r="AW396" s="39">
        <f>AB396*0.7</f>
        <v>9.3335277751643894E-2</v>
      </c>
      <c r="AX396" s="40"/>
      <c r="AY396" s="40">
        <f t="shared" si="109"/>
        <v>0</v>
      </c>
      <c r="AZ396" s="40"/>
      <c r="BA396" s="40"/>
      <c r="BB396" s="40"/>
      <c r="BC396" s="39"/>
      <c r="BD396" s="39">
        <f>T396*2.23694</f>
        <v>0</v>
      </c>
      <c r="BE396" s="39">
        <f>AO396-$BC$8</f>
        <v>0.1627786440978492</v>
      </c>
      <c r="BF396" s="39">
        <f>AQ396-$BC$8</f>
        <v>0.16257718081665568</v>
      </c>
      <c r="BG396" s="52">
        <f t="shared" si="113"/>
        <v>0.14631946273499011</v>
      </c>
      <c r="BH396" s="52">
        <f t="shared" si="114"/>
        <v>0.14631946273499011</v>
      </c>
      <c r="BI396" s="52">
        <f t="shared" si="115"/>
        <v>526750.06584596436</v>
      </c>
      <c r="BJ396" s="52">
        <f t="shared" si="116"/>
        <v>526.7500658459644</v>
      </c>
      <c r="BK396">
        <f t="shared" si="117"/>
        <v>0</v>
      </c>
    </row>
    <row r="397" spans="2:63" x14ac:dyDescent="0.25">
      <c r="B397" s="29" t="s">
        <v>47</v>
      </c>
      <c r="C397" s="29">
        <v>389</v>
      </c>
      <c r="D397" s="29">
        <v>389</v>
      </c>
      <c r="E397" s="28">
        <v>0</v>
      </c>
      <c r="F397" s="15">
        <f t="shared" si="118"/>
        <v>0</v>
      </c>
      <c r="G397" s="15">
        <f t="shared" si="119"/>
        <v>0</v>
      </c>
      <c r="R397">
        <f t="shared" si="107"/>
        <v>1</v>
      </c>
      <c r="S397" t="str">
        <f t="shared" si="108"/>
        <v/>
      </c>
      <c r="T397">
        <f>$E397/3.6</f>
        <v>0</v>
      </c>
      <c r="U397">
        <f>(0.5*960*(T397*T397))</f>
        <v>0</v>
      </c>
      <c r="V397">
        <f>$U397-$U398</f>
        <v>0</v>
      </c>
      <c r="X397">
        <f>W397/1000</f>
        <v>0</v>
      </c>
      <c r="Y397">
        <f>$X$43+$X$87+$X$158+$X$178+$X$188+$X$238+$X$279+$X$299+$X$307+$X$359+$X$365+$X$379</f>
        <v>507.12703703703698</v>
      </c>
      <c r="Z397">
        <f>(0.5*960*(F397*F397))</f>
        <v>0</v>
      </c>
      <c r="AA397">
        <f>W397*0.0000002777777777</f>
        <v>0</v>
      </c>
      <c r="AB397">
        <f>AA$43+AA$87+$AA$158+$AA$178+$AA$238+$AA$279+$AA$299+$AA$307+$AA$359+$AA$365+$AA$379</f>
        <v>0.13333611107377699</v>
      </c>
      <c r="AD397">
        <f>(AC397*0.0000002777777777)*-1</f>
        <v>0</v>
      </c>
      <c r="AE397">
        <f>(($W$18*0.0000002777777777)*-1)+$AD$65+$AD$145+$AD$164+$AD$184+$AD$206+$AD$265+$AD$289+$AD$304+$AD$345+$AD$363+$AD$373</f>
        <v>0.13988055551638895</v>
      </c>
      <c r="AG397">
        <f>(T397/1000)*(960*9.81*0.01+0.5*1.205*0.38*1.711274*(T397*T397)+960*4/3*3.14*AJ397)</f>
        <v>0</v>
      </c>
      <c r="AH397">
        <f>AH396+AG397</f>
        <v>148.10579639444305</v>
      </c>
      <c r="AJ397">
        <f>T398-T397</f>
        <v>0</v>
      </c>
      <c r="AK397" s="53">
        <f t="shared" si="104"/>
        <v>0</v>
      </c>
      <c r="AL397" s="39">
        <f>0.5*1116.99*(T397*T397)</f>
        <v>0</v>
      </c>
      <c r="AM397" s="39">
        <f t="shared" si="103"/>
        <v>0</v>
      </c>
      <c r="AN397" s="39">
        <f>SUM($AM$373:$AM$378)+$AN$372</f>
        <v>-590058.15531249985</v>
      </c>
      <c r="AO397" s="39">
        <f t="shared" si="110"/>
        <v>0.16390504309646767</v>
      </c>
      <c r="AP397" s="39">
        <f>SUM($AM$379:$AM$398)+$AP$378</f>
        <v>589332.88750000007</v>
      </c>
      <c r="AQ397" s="39">
        <f t="shared" si="111"/>
        <v>0.16370357981527414</v>
      </c>
      <c r="AR397" s="39">
        <f t="shared" si="106"/>
        <v>0</v>
      </c>
      <c r="AS397" s="39"/>
      <c r="AT397" s="51">
        <f>T397*$AS$8*0.38*0.01</f>
        <v>0</v>
      </c>
      <c r="AU397" s="51">
        <f t="shared" si="105"/>
        <v>0</v>
      </c>
      <c r="AV397" s="51">
        <f t="shared" si="112"/>
        <v>0</v>
      </c>
      <c r="AW397" s="39">
        <f>AB397*0.7</f>
        <v>9.3335277751643894E-2</v>
      </c>
      <c r="AX397" s="40"/>
      <c r="AY397" s="40">
        <f t="shared" si="109"/>
        <v>0</v>
      </c>
      <c r="AZ397" s="40"/>
      <c r="BA397" s="40"/>
      <c r="BB397" s="40"/>
      <c r="BC397" s="39"/>
      <c r="BD397" s="39">
        <f>T397*2.23694</f>
        <v>0</v>
      </c>
      <c r="BE397" s="39">
        <f>AO397-$BC$8</f>
        <v>0.1627786440978492</v>
      </c>
      <c r="BF397" s="39">
        <f>AQ397-$BC$8</f>
        <v>0.16257718081665568</v>
      </c>
      <c r="BG397" s="52">
        <f t="shared" si="113"/>
        <v>0.14631946273499011</v>
      </c>
      <c r="BH397" s="52">
        <f t="shared" si="114"/>
        <v>0.14631946273499011</v>
      </c>
      <c r="BI397" s="52">
        <f t="shared" si="115"/>
        <v>526750.06584596436</v>
      </c>
      <c r="BJ397" s="52">
        <f t="shared" si="116"/>
        <v>526.7500658459644</v>
      </c>
      <c r="BK397">
        <f t="shared" si="117"/>
        <v>0</v>
      </c>
    </row>
    <row r="398" spans="2:63" x14ac:dyDescent="0.25">
      <c r="B398" s="29" t="s">
        <v>47</v>
      </c>
      <c r="C398" s="29">
        <v>390</v>
      </c>
      <c r="D398" s="29">
        <v>390</v>
      </c>
      <c r="E398" s="28">
        <v>0</v>
      </c>
      <c r="F398" s="15">
        <f t="shared" si="118"/>
        <v>0</v>
      </c>
      <c r="G398" s="15">
        <f t="shared" si="119"/>
        <v>0</v>
      </c>
      <c r="R398">
        <f t="shared" si="107"/>
        <v>1</v>
      </c>
      <c r="S398" t="str">
        <f t="shared" si="108"/>
        <v/>
      </c>
      <c r="T398">
        <f>$E398/3.6</f>
        <v>0</v>
      </c>
      <c r="U398">
        <f>(0.5*960*(T398*T398))</f>
        <v>0</v>
      </c>
      <c r="V398">
        <f>$U398-$U399</f>
        <v>0</v>
      </c>
      <c r="X398">
        <f>W398/1000</f>
        <v>0</v>
      </c>
      <c r="Y398">
        <f>$X$43+$X$87+$X$158+$X$178+$X$188+$X$238+$X$279+$X$299+$X$307+$X$359+$X$365+$X$379</f>
        <v>507.12703703703698</v>
      </c>
      <c r="Z398">
        <f>(0.5*960*(F398*F398))</f>
        <v>0</v>
      </c>
      <c r="AA398">
        <f>W398*0.0000002777777777</f>
        <v>0</v>
      </c>
      <c r="AB398">
        <f>AA$43+AA$87+$AA$158+$AA$178+$AA$238+$AA$279+$AA$299+$AA$307+$AA$359+$AA$365+$AA$379</f>
        <v>0.13333611107377699</v>
      </c>
      <c r="AD398">
        <f>(AC398*0.0000002777777777)*-1</f>
        <v>0</v>
      </c>
      <c r="AE398">
        <f>(($W$18*0.0000002777777777)*-1)+$AD$65+$AD$145+$AD$164+$AD$184+$AD$206+$AD$265+$AD$289+$AD$304+$AD$345+$AD$363+$AD$373</f>
        <v>0.13988055551638895</v>
      </c>
      <c r="AG398">
        <f>(T398/1000)*(960*9.81*0.01+0.5*1.205*0.38*1.711274*(T398*T398)+960*4/3*3.14*AJ398)</f>
        <v>0</v>
      </c>
      <c r="AH398">
        <f>AH397+AG398</f>
        <v>148.10579639444305</v>
      </c>
      <c r="AJ398">
        <f>T399-T398</f>
        <v>0</v>
      </c>
      <c r="AK398" s="53">
        <f t="shared" si="104"/>
        <v>0</v>
      </c>
      <c r="AL398" s="39">
        <f>0.5*1116.99*(T398*T398)</f>
        <v>0</v>
      </c>
      <c r="AM398" s="39">
        <f t="shared" si="103"/>
        <v>0</v>
      </c>
      <c r="AN398" s="39">
        <f>SUM($AM$373:$AM$378)+$AN$372</f>
        <v>-590058.15531249985</v>
      </c>
      <c r="AO398" s="39">
        <f t="shared" si="110"/>
        <v>0.16390504309646767</v>
      </c>
      <c r="AP398" s="39">
        <f>SUM($AM$379:$AM$398)+$AP$378</f>
        <v>589332.88750000007</v>
      </c>
      <c r="AQ398" s="39">
        <f t="shared" si="111"/>
        <v>0.16370357981527414</v>
      </c>
      <c r="AR398" s="39">
        <f t="shared" si="106"/>
        <v>0</v>
      </c>
      <c r="AS398" s="39"/>
      <c r="AT398" s="51">
        <f>T398*$AS$8*0.38*0.01</f>
        <v>0</v>
      </c>
      <c r="AU398" s="51">
        <f t="shared" si="105"/>
        <v>0</v>
      </c>
      <c r="AV398" s="51">
        <f t="shared" si="112"/>
        <v>0</v>
      </c>
      <c r="AW398" s="39">
        <f>AB398*0.7</f>
        <v>9.3335277751643894E-2</v>
      </c>
      <c r="AX398" s="40"/>
      <c r="AY398" s="40">
        <f t="shared" si="109"/>
        <v>0</v>
      </c>
      <c r="AZ398" s="40"/>
      <c r="BA398" s="40"/>
      <c r="BB398" s="40"/>
      <c r="BC398" s="39"/>
      <c r="BD398" s="39">
        <f>T398*2.23694</f>
        <v>0</v>
      </c>
      <c r="BE398" s="39">
        <f>AO398-$BC$8</f>
        <v>0.1627786440978492</v>
      </c>
      <c r="BF398" s="39">
        <f>AQ398-$BC$8</f>
        <v>0.16257718081665568</v>
      </c>
      <c r="BG398" s="52">
        <f t="shared" si="113"/>
        <v>0.14631946273499011</v>
      </c>
      <c r="BH398" s="52">
        <f t="shared" si="114"/>
        <v>0.14631946273499011</v>
      </c>
      <c r="BI398" s="52">
        <f t="shared" si="115"/>
        <v>526750.06584596436</v>
      </c>
      <c r="BJ398" s="52">
        <f t="shared" si="116"/>
        <v>526.7500658459644</v>
      </c>
      <c r="BK398">
        <f t="shared" si="117"/>
        <v>0</v>
      </c>
    </row>
    <row r="399" spans="2:63" x14ac:dyDescent="0.25">
      <c r="B399" s="29" t="s">
        <v>47</v>
      </c>
      <c r="C399" s="29">
        <v>391</v>
      </c>
      <c r="D399" s="29">
        <v>391</v>
      </c>
      <c r="E399" s="28">
        <v>0</v>
      </c>
      <c r="F399" s="15">
        <f t="shared" si="118"/>
        <v>6.9444444444444448E-2</v>
      </c>
      <c r="G399" s="15">
        <f t="shared" si="119"/>
        <v>0.25</v>
      </c>
      <c r="R399">
        <f t="shared" si="107"/>
        <v>1</v>
      </c>
      <c r="S399" t="str">
        <f t="shared" si="108"/>
        <v/>
      </c>
      <c r="T399">
        <f>$E399/3.6</f>
        <v>0</v>
      </c>
      <c r="U399">
        <f>(0.5*960*(T399*T399))</f>
        <v>0</v>
      </c>
      <c r="V399">
        <f>$U399-$U400</f>
        <v>-9.2592592592592595</v>
      </c>
      <c r="X399">
        <f>W399/1000</f>
        <v>0</v>
      </c>
      <c r="Y399">
        <f>$X$43+$X$87+$X$158+$X$178+$X$188+$X$238+$X$279+$X$299+$X$307+$X$359+$X$365+$X$379</f>
        <v>507.12703703703698</v>
      </c>
      <c r="Z399">
        <f>(0.5*960*(F399*F399))</f>
        <v>2.3148148148148149</v>
      </c>
      <c r="AA399">
        <f>W399*0.0000002777777777</f>
        <v>0</v>
      </c>
      <c r="AB399">
        <f>AA$43+AA$87+$AA$158+$AA$178+$AA$238+$AA$279+$AA$299+$AA$307+$AA$359+$AA$365+$AA$379</f>
        <v>0.13333611107377699</v>
      </c>
      <c r="AC399">
        <f>SUM(V399:V407)</f>
        <v>-24272.592592592595</v>
      </c>
      <c r="AD399">
        <f>(AC399*0.0000002777777777)*-1</f>
        <v>6.7423868293878531E-3</v>
      </c>
      <c r="AE399">
        <f>(($W$18*0.0000002777777777)*-1)+$AD$65+$AD$145+$AD$164+$AD$184+$AD$206+$AD$265+$AD$289+$AD$304+$AD$345+$AD$363+$AD$373+$AD$399</f>
        <v>0.1466229423457768</v>
      </c>
      <c r="AG399">
        <f>(T399/1000)*(960*9.81*0.01+0.5*1.205*0.38*1.711274*(T399*T399)+960*4/3*3.14*AJ399)</f>
        <v>0</v>
      </c>
      <c r="AH399">
        <f>AH398+AG399</f>
        <v>148.10579639444305</v>
      </c>
      <c r="AJ399">
        <f>T400-T399</f>
        <v>0.1388888888888889</v>
      </c>
      <c r="AK399" s="53">
        <f t="shared" si="104"/>
        <v>0</v>
      </c>
      <c r="AL399" s="39">
        <f>0.5*1116.99*(T399*T399)</f>
        <v>0</v>
      </c>
      <c r="AM399" s="39">
        <f t="shared" si="103"/>
        <v>-10.773437500000002</v>
      </c>
      <c r="AN399" s="39">
        <f>SUM($AM$399:$AM$407)+$AN$398</f>
        <v>-618300.07531249989</v>
      </c>
      <c r="AO399" s="39">
        <f t="shared" si="110"/>
        <v>0.17175002087204885</v>
      </c>
      <c r="AP399" s="39">
        <f>SUM($AM$379:$AM$398)+$AP$378</f>
        <v>589332.88750000007</v>
      </c>
      <c r="AQ399" s="39">
        <f t="shared" si="111"/>
        <v>0.16370357981527414</v>
      </c>
      <c r="AR399" s="39">
        <f t="shared" si="106"/>
        <v>-1.0773437500000002E-2</v>
      </c>
      <c r="AS399" s="39"/>
      <c r="AT399" s="51">
        <f>T399*$AS$8*0.38*0.01</f>
        <v>0</v>
      </c>
      <c r="AU399" s="51">
        <f t="shared" si="105"/>
        <v>0</v>
      </c>
      <c r="AV399" s="51">
        <f t="shared" si="112"/>
        <v>0</v>
      </c>
      <c r="AW399" s="39">
        <f>AB399*0.7</f>
        <v>9.3335277751643894E-2</v>
      </c>
      <c r="AX399" s="40"/>
      <c r="AY399" s="40">
        <f t="shared" si="109"/>
        <v>0</v>
      </c>
      <c r="AZ399" s="40"/>
      <c r="BA399" s="40"/>
      <c r="BB399" s="40"/>
      <c r="BC399" s="39"/>
      <c r="BD399" s="39">
        <f>T399*2.23694</f>
        <v>0</v>
      </c>
      <c r="BE399" s="39">
        <f>AO399-$BC$8</f>
        <v>0.17062362187343039</v>
      </c>
      <c r="BF399" s="39">
        <f>AQ399-$BC$8</f>
        <v>0.16257718081665568</v>
      </c>
      <c r="BG399" s="52">
        <f t="shared" si="113"/>
        <v>0.14631946273499011</v>
      </c>
      <c r="BH399" s="52">
        <f t="shared" si="114"/>
        <v>0.14631946273499011</v>
      </c>
      <c r="BI399" s="52">
        <f t="shared" si="115"/>
        <v>526750.06584596436</v>
      </c>
      <c r="BJ399" s="52">
        <f t="shared" si="116"/>
        <v>526.7500658459644</v>
      </c>
      <c r="BK399">
        <f t="shared" si="117"/>
        <v>-9.6960937500000007E-3</v>
      </c>
    </row>
    <row r="400" spans="2:63" x14ac:dyDescent="0.25">
      <c r="B400" s="29" t="s">
        <v>47</v>
      </c>
      <c r="C400" s="29">
        <v>392</v>
      </c>
      <c r="D400" s="29">
        <v>392</v>
      </c>
      <c r="E400" s="28">
        <v>0.5</v>
      </c>
      <c r="F400" s="15">
        <f t="shared" si="118"/>
        <v>0.29166666666666669</v>
      </c>
      <c r="G400" s="15">
        <f t="shared" si="119"/>
        <v>1.05</v>
      </c>
      <c r="R400">
        <f t="shared" si="107"/>
        <v>1</v>
      </c>
      <c r="S400" t="str">
        <f t="shared" si="108"/>
        <v/>
      </c>
      <c r="T400">
        <f>$E400/3.6</f>
        <v>0.1388888888888889</v>
      </c>
      <c r="U400">
        <f>(0.5*960*(T400*T400))</f>
        <v>9.2592592592592595</v>
      </c>
      <c r="V400">
        <f>$U400-$U401</f>
        <v>-154.0740740740741</v>
      </c>
      <c r="X400">
        <f>W400/1000</f>
        <v>0</v>
      </c>
      <c r="Y400">
        <f>$X$43+$X$87+$X$158+$X$178+$X$188+$X$238+$X$279+$X$299+$X$307+$X$359+$X$365+$X$379</f>
        <v>507.12703703703698</v>
      </c>
      <c r="Z400">
        <f>(0.5*960*(F400*F400))</f>
        <v>40.833333333333343</v>
      </c>
      <c r="AA400">
        <f>W400*0.0000002777777777</f>
        <v>0</v>
      </c>
      <c r="AB400">
        <f>AA$43+AA$87+$AA$158+$AA$178+$AA$238+$AA$279+$AA$299+$AA$307+$AA$359+$AA$365+$AA$379</f>
        <v>0.13333611107377699</v>
      </c>
      <c r="AD400">
        <f>(AC400*0.0000002777777777)*-1</f>
        <v>0</v>
      </c>
      <c r="AE400">
        <f>(($W$18*0.0000002777777777)*-1)+$AD$65+$AD$145+$AD$164+$AD$184+$AD$206+$AD$265+$AD$289+$AD$304+$AD$345+$AD$363+$AD$373+$AD$399</f>
        <v>0.1466229423457768</v>
      </c>
      <c r="AG400">
        <f>(T400/1000)*(960*9.81*0.01+0.5*1.205*0.38*1.711274*(T400*T400)+960*4/3*3.14*AJ400)</f>
        <v>0.26117981512608862</v>
      </c>
      <c r="AH400">
        <f>AH399+AG400</f>
        <v>148.36697620956915</v>
      </c>
      <c r="AJ400">
        <f>T401-T400</f>
        <v>0.44444444444444448</v>
      </c>
      <c r="AK400" s="53">
        <f t="shared" si="104"/>
        <v>0.1388888888888889</v>
      </c>
      <c r="AL400" s="39">
        <f>0.5*1116.99*(T400*T400)</f>
        <v>10.773437500000002</v>
      </c>
      <c r="AM400" s="39">
        <f t="shared" si="103"/>
        <v>-179.27000000000004</v>
      </c>
      <c r="AN400" s="39">
        <f>SUM($AM$399:$AM$407)+$AN$398</f>
        <v>-618300.07531249989</v>
      </c>
      <c r="AO400" s="39">
        <f t="shared" si="110"/>
        <v>0.17175002087204885</v>
      </c>
      <c r="AP400" s="39">
        <f>SUM($AM$379:$AM$398)+$AP$378</f>
        <v>589332.88750000007</v>
      </c>
      <c r="AQ400" s="39">
        <f t="shared" si="111"/>
        <v>0.16370357981527414</v>
      </c>
      <c r="AR400" s="39">
        <f t="shared" si="106"/>
        <v>-0.17927000000000004</v>
      </c>
      <c r="AS400" s="39"/>
      <c r="AT400" s="51">
        <f>T400*$AS$8*0.38*0.01</f>
        <v>5.4875804750000006</v>
      </c>
      <c r="AU400" s="51">
        <f t="shared" si="105"/>
        <v>5.4875804750000009E-3</v>
      </c>
      <c r="AV400" s="51">
        <f t="shared" si="112"/>
        <v>1.5243291291845501E-6</v>
      </c>
      <c r="AW400" s="39">
        <f>AB400*0.7</f>
        <v>9.3335277751643894E-2</v>
      </c>
      <c r="AX400" s="40"/>
      <c r="AY400" s="40">
        <f t="shared" si="109"/>
        <v>0</v>
      </c>
      <c r="AZ400" s="40"/>
      <c r="BA400" s="40"/>
      <c r="BB400" s="40"/>
      <c r="BC400" s="39"/>
      <c r="BD400" s="39">
        <f>T400*2.23694</f>
        <v>0.31068611111111116</v>
      </c>
      <c r="BE400" s="39">
        <f>AO400-$BC$8</f>
        <v>0.17062362187343039</v>
      </c>
      <c r="BF400" s="39">
        <f>AQ400-$BC$8</f>
        <v>0.16257718081665568</v>
      </c>
      <c r="BG400" s="52">
        <f t="shared" si="113"/>
        <v>0.14631946273499011</v>
      </c>
      <c r="BH400" s="52">
        <f t="shared" si="114"/>
        <v>0.14631946273499011</v>
      </c>
      <c r="BI400" s="52">
        <f t="shared" si="115"/>
        <v>526750.06584596436</v>
      </c>
      <c r="BJ400" s="52">
        <f t="shared" si="116"/>
        <v>526.7500658459644</v>
      </c>
      <c r="BK400">
        <f t="shared" si="117"/>
        <v>-0.16134300000000004</v>
      </c>
    </row>
    <row r="401" spans="2:63" x14ac:dyDescent="0.25">
      <c r="B401" s="29" t="s">
        <v>47</v>
      </c>
      <c r="C401" s="29">
        <v>393</v>
      </c>
      <c r="D401" s="29">
        <v>393</v>
      </c>
      <c r="E401" s="28">
        <v>2.1</v>
      </c>
      <c r="F401" s="15">
        <f t="shared" si="118"/>
        <v>0.59722222222222221</v>
      </c>
      <c r="G401" s="15">
        <f t="shared" si="119"/>
        <v>2.15</v>
      </c>
      <c r="R401">
        <f t="shared" si="107"/>
        <v>0</v>
      </c>
      <c r="S401">
        <f t="shared" si="108"/>
        <v>2.1</v>
      </c>
      <c r="T401">
        <f>$E401/3.6</f>
        <v>0.58333333333333337</v>
      </c>
      <c r="U401">
        <f>(0.5*960*(T401*T401))</f>
        <v>163.33333333333337</v>
      </c>
      <c r="V401">
        <f>$U401-$U402</f>
        <v>-689.99999999999989</v>
      </c>
      <c r="X401">
        <f>W401/1000</f>
        <v>0</v>
      </c>
      <c r="Y401">
        <f>$X$43+$X$87+$X$158+$X$178+$X$188+$X$238+$X$279+$X$299+$X$307+$X$359+$X$365+$X$379</f>
        <v>507.12703703703698</v>
      </c>
      <c r="Z401">
        <f>(0.5*960*(F401*F401))</f>
        <v>171.2037037037037</v>
      </c>
      <c r="AA401">
        <f>W401*0.0000002777777777</f>
        <v>0</v>
      </c>
      <c r="AB401">
        <f>AA$43+AA$87+$AA$158+$AA$178+$AA$238+$AA$279+$AA$299+$AA$307+$AA$359+$AA$365+$AA$379</f>
        <v>0.13333611107377699</v>
      </c>
      <c r="AD401">
        <f>(AC401*0.0000002777777777)*-1</f>
        <v>0</v>
      </c>
      <c r="AE401">
        <f>(($W$18*0.0000002777777777)*-1)+$AD$65+$AD$145+$AD$164+$AD$184+$AD$206+$AD$265+$AD$289+$AD$304+$AD$345+$AD$363+$AD$373+$AD$399</f>
        <v>0.1466229423457768</v>
      </c>
      <c r="AG401">
        <f>(T401/1000)*(960*9.81*0.01+0.5*1.205*0.38*1.711274*(T401*T401)+960*4/3*3.14*AJ401)</f>
        <v>1.8134137697283153</v>
      </c>
      <c r="AH401">
        <f>AH400+AG401</f>
        <v>150.18038997929747</v>
      </c>
      <c r="AJ401">
        <f>T402-T401</f>
        <v>0.74999999999999989</v>
      </c>
      <c r="AK401" s="53">
        <f t="shared" si="104"/>
        <v>0.58333333333333337</v>
      </c>
      <c r="AL401" s="39">
        <f>0.5*1116.99*(T401*T401)</f>
        <v>190.04343750000004</v>
      </c>
      <c r="AM401" s="39">
        <f t="shared" si="103"/>
        <v>-802.8365624999999</v>
      </c>
      <c r="AN401" s="39">
        <f>SUM($AM$399:$AM$407)+$AN$398</f>
        <v>-618300.07531249989</v>
      </c>
      <c r="AO401" s="39">
        <f t="shared" si="110"/>
        <v>0.17175002087204885</v>
      </c>
      <c r="AP401" s="39">
        <f>SUM($AM$379:$AM$398)+$AP$378</f>
        <v>589332.88750000007</v>
      </c>
      <c r="AQ401" s="39">
        <f t="shared" si="111"/>
        <v>0.16370357981527414</v>
      </c>
      <c r="AR401" s="39">
        <f t="shared" si="106"/>
        <v>-0.80283656249999991</v>
      </c>
      <c r="AS401" s="39"/>
      <c r="AT401" s="51">
        <f>T401*$AS$8*0.38*0.01</f>
        <v>23.047837995000005</v>
      </c>
      <c r="AU401" s="51">
        <f t="shared" si="105"/>
        <v>2.3047837995000004E-2</v>
      </c>
      <c r="AV401" s="51">
        <f t="shared" si="112"/>
        <v>6.4021823425751116E-6</v>
      </c>
      <c r="AW401" s="39">
        <f>AB401*0.7</f>
        <v>9.3335277751643894E-2</v>
      </c>
      <c r="AX401" s="40"/>
      <c r="AY401" s="40">
        <f t="shared" si="109"/>
        <v>0</v>
      </c>
      <c r="AZ401" s="40"/>
      <c r="BA401" s="40"/>
      <c r="BB401" s="40"/>
      <c r="BC401" s="39"/>
      <c r="BD401" s="39">
        <f>T401*2.23694</f>
        <v>1.3048816666666669</v>
      </c>
      <c r="BE401" s="39">
        <f>AO401-$BC$8</f>
        <v>0.17062362187343039</v>
      </c>
      <c r="BF401" s="39">
        <f>AQ401-$BC$8</f>
        <v>0.16257718081665568</v>
      </c>
      <c r="BG401" s="52">
        <f t="shared" si="113"/>
        <v>0.14631946273499011</v>
      </c>
      <c r="BH401" s="52">
        <f t="shared" si="114"/>
        <v>0.14631946273499011</v>
      </c>
      <c r="BI401" s="52">
        <f t="shared" si="115"/>
        <v>526750.06584596436</v>
      </c>
      <c r="BJ401" s="52">
        <f t="shared" si="116"/>
        <v>526.7500658459644</v>
      </c>
      <c r="BK401">
        <f t="shared" si="117"/>
        <v>-0.72255290625000002</v>
      </c>
    </row>
    <row r="402" spans="2:63" x14ac:dyDescent="0.25">
      <c r="B402" s="29" t="s">
        <v>47</v>
      </c>
      <c r="C402" s="29">
        <v>394</v>
      </c>
      <c r="D402" s="29">
        <v>394</v>
      </c>
      <c r="E402" s="28">
        <v>4.8</v>
      </c>
      <c r="F402" s="15">
        <f t="shared" si="118"/>
        <v>0.86111111111111127</v>
      </c>
      <c r="G402" s="15">
        <f t="shared" si="119"/>
        <v>3.1000000000000005</v>
      </c>
      <c r="R402">
        <f t="shared" si="107"/>
        <v>0</v>
      </c>
      <c r="S402">
        <f t="shared" si="108"/>
        <v>4.8</v>
      </c>
      <c r="T402">
        <f>$E402/3.6</f>
        <v>1.3333333333333333</v>
      </c>
      <c r="U402">
        <f>(0.5*960*(T402*T402))</f>
        <v>853.33333333333326</v>
      </c>
      <c r="V402">
        <f>$U402-$U403</f>
        <v>-1698.1481481481489</v>
      </c>
      <c r="X402">
        <f>W402/1000</f>
        <v>0</v>
      </c>
      <c r="Y402">
        <f>$X$43+$X$87+$X$158+$X$178+$X$188+$X$238+$X$279+$X$299+$X$307+$X$359+$X$365+$X$379</f>
        <v>507.12703703703698</v>
      </c>
      <c r="Z402">
        <f>(0.5*960*(F402*F402))</f>
        <v>355.92592592592604</v>
      </c>
      <c r="AA402">
        <f>W402*0.0000002777777777</f>
        <v>0</v>
      </c>
      <c r="AB402">
        <f>AA$43+AA$87+$AA$158+$AA$178+$AA$238+$AA$279+$AA$299+$AA$307+$AA$359+$AA$365+$AA$379</f>
        <v>0.13333611107377699</v>
      </c>
      <c r="AD402">
        <f>(AC402*0.0000002777777777)*-1</f>
        <v>0</v>
      </c>
      <c r="AE402">
        <f>(($W$18*0.0000002777777777)*-1)+$AD$65+$AD$145+$AD$164+$AD$184+$AD$206+$AD$265+$AD$289+$AD$304+$AD$345+$AD$363+$AD$373+$AD$399</f>
        <v>0.1466229423457768</v>
      </c>
      <c r="AG402">
        <f>(T402/1000)*(960*9.81*0.01+0.5*1.205*0.38*1.711274*(T402*T402)+960*4/3*3.14*AJ402)</f>
        <v>5.3365707761358241</v>
      </c>
      <c r="AH402">
        <f>AH401+AG402</f>
        <v>155.5169607554333</v>
      </c>
      <c r="AJ402">
        <f>T403-T402</f>
        <v>0.97222222222222254</v>
      </c>
      <c r="AK402" s="53">
        <f t="shared" si="104"/>
        <v>1.3333333333333333</v>
      </c>
      <c r="AL402" s="39">
        <f>0.5*1116.99*(T402*T402)</f>
        <v>992.88</v>
      </c>
      <c r="AM402" s="39">
        <f t="shared" si="103"/>
        <v>-1975.8484375000007</v>
      </c>
      <c r="AN402" s="39">
        <f>SUM($AM$399:$AM$407)+$AN$398</f>
        <v>-618300.07531249989</v>
      </c>
      <c r="AO402" s="39">
        <f t="shared" si="110"/>
        <v>0.17175002087204885</v>
      </c>
      <c r="AP402" s="39">
        <f>SUM($AM$379:$AM$398)+$AP$378</f>
        <v>589332.88750000007</v>
      </c>
      <c r="AQ402" s="39">
        <f t="shared" si="111"/>
        <v>0.16370357981527414</v>
      </c>
      <c r="AR402" s="39">
        <f t="shared" si="106"/>
        <v>-1.9758484375000007</v>
      </c>
      <c r="AS402" s="39"/>
      <c r="AT402" s="51">
        <f>T402*$AS$8*0.38*0.01</f>
        <v>52.680772560000008</v>
      </c>
      <c r="AU402" s="51">
        <f t="shared" si="105"/>
        <v>5.2680772560000005E-2</v>
      </c>
      <c r="AV402" s="51">
        <f t="shared" si="112"/>
        <v>1.4633559640171682E-5</v>
      </c>
      <c r="AW402" s="39">
        <f>AB402*0.7</f>
        <v>9.3335277751643894E-2</v>
      </c>
      <c r="AX402" s="40"/>
      <c r="AY402" s="40">
        <f t="shared" si="109"/>
        <v>0</v>
      </c>
      <c r="AZ402" s="40"/>
      <c r="BA402" s="40"/>
      <c r="BB402" s="40"/>
      <c r="BC402" s="39"/>
      <c r="BD402" s="39">
        <f>T402*2.23694</f>
        <v>2.9825866666666667</v>
      </c>
      <c r="BE402" s="39">
        <f>AO402-$BC$8</f>
        <v>0.17062362187343039</v>
      </c>
      <c r="BF402" s="39">
        <f>AQ402-$BC$8</f>
        <v>0.16257718081665568</v>
      </c>
      <c r="BG402" s="52">
        <f t="shared" si="113"/>
        <v>0.14631946273499011</v>
      </c>
      <c r="BH402" s="52">
        <f t="shared" si="114"/>
        <v>0.14631946273499011</v>
      </c>
      <c r="BI402" s="52">
        <f t="shared" si="115"/>
        <v>526750.06584596436</v>
      </c>
      <c r="BJ402" s="52">
        <f t="shared" si="116"/>
        <v>526.7500658459644</v>
      </c>
      <c r="BK402">
        <f t="shared" si="117"/>
        <v>-1.7782635937500006</v>
      </c>
    </row>
    <row r="403" spans="2:63" x14ac:dyDescent="0.25">
      <c r="B403" s="29" t="s">
        <v>47</v>
      </c>
      <c r="C403" s="29">
        <v>395</v>
      </c>
      <c r="D403" s="29">
        <v>395</v>
      </c>
      <c r="E403" s="28">
        <v>8.3000000000000007</v>
      </c>
      <c r="F403" s="15">
        <f t="shared" si="118"/>
        <v>1.0416666666666667</v>
      </c>
      <c r="G403" s="15">
        <f t="shared" si="119"/>
        <v>3.7500000000000004</v>
      </c>
      <c r="R403">
        <f t="shared" si="107"/>
        <v>0</v>
      </c>
      <c r="S403">
        <f t="shared" si="108"/>
        <v>8.3000000000000007</v>
      </c>
      <c r="T403">
        <f>$E403/3.6</f>
        <v>2.3055555555555558</v>
      </c>
      <c r="U403">
        <f>(0.5*960*(T403*T403))</f>
        <v>2551.4814814814822</v>
      </c>
      <c r="V403">
        <f>$U403-$U404</f>
        <v>-3051.8518518518517</v>
      </c>
      <c r="X403">
        <f>W403/1000</f>
        <v>0</v>
      </c>
      <c r="Y403">
        <f>$X$43+$X$87+$X$158+$X$178+$X$188+$X$238+$X$279+$X$299+$X$307+$X$359+$X$365+$X$379</f>
        <v>507.12703703703698</v>
      </c>
      <c r="Z403">
        <f>(0.5*960*(F403*F403))</f>
        <v>520.83333333333348</v>
      </c>
      <c r="AA403">
        <f>W403*0.0000002777777777</f>
        <v>0</v>
      </c>
      <c r="AB403">
        <f>AA$43+AA$87+$AA$158+$AA$178+$AA$238+$AA$279+$AA$299+$AA$307+$AA$359+$AA$365+$AA$379</f>
        <v>0.13333611107377699</v>
      </c>
      <c r="AD403">
        <f>(AC403*0.0000002777777777)*-1</f>
        <v>0</v>
      </c>
      <c r="AE403">
        <f>(($W$18*0.0000002777777777)*-1)+$AD$65+$AD$145+$AD$164+$AD$184+$AD$206+$AD$265+$AD$289+$AD$304+$AD$345+$AD$363+$AD$373+$AD$399</f>
        <v>0.1466229423457768</v>
      </c>
      <c r="AG403">
        <f>(T403/1000)*(960*9.81*0.01+0.5*1.205*0.38*1.711274*(T403*T403)+960*4/3*3.14*AJ403)</f>
        <v>10.518028376450808</v>
      </c>
      <c r="AH403">
        <f>AH402+AG403</f>
        <v>166.03498913188412</v>
      </c>
      <c r="AJ403">
        <f>T404-T403</f>
        <v>1.1111111111111112</v>
      </c>
      <c r="AK403" s="53">
        <f t="shared" si="104"/>
        <v>2.3055555555555558</v>
      </c>
      <c r="AL403" s="39">
        <f>0.5*1116.99*(T403*T403)</f>
        <v>2968.7284375000008</v>
      </c>
      <c r="AM403" s="39">
        <f t="shared" si="103"/>
        <v>-3550.9250000000002</v>
      </c>
      <c r="AN403" s="39">
        <f>SUM($AM$399:$AM$407)+$AN$398</f>
        <v>-618300.07531249989</v>
      </c>
      <c r="AO403" s="39">
        <f t="shared" si="110"/>
        <v>0.17175002087204885</v>
      </c>
      <c r="AP403" s="39">
        <f>SUM($AM$379:$AM$398)+$AP$378</f>
        <v>589332.88750000007</v>
      </c>
      <c r="AQ403" s="39">
        <f t="shared" si="111"/>
        <v>0.16370357981527414</v>
      </c>
      <c r="AR403" s="39">
        <f t="shared" si="106"/>
        <v>-3.5509250000000003</v>
      </c>
      <c r="AS403" s="39"/>
      <c r="AT403" s="51">
        <f>T403*$AS$8*0.38*0.01</f>
        <v>91.093835885000033</v>
      </c>
      <c r="AU403" s="51">
        <f t="shared" si="105"/>
        <v>9.109383588500003E-2</v>
      </c>
      <c r="AV403" s="51">
        <f t="shared" si="112"/>
        <v>2.5303863544463538E-5</v>
      </c>
      <c r="AW403" s="39">
        <f>AB403*0.7</f>
        <v>9.3335277751643894E-2</v>
      </c>
      <c r="AX403" s="40"/>
      <c r="AY403" s="40">
        <f t="shared" si="109"/>
        <v>0</v>
      </c>
      <c r="AZ403" s="40"/>
      <c r="BA403" s="40"/>
      <c r="BB403" s="40"/>
      <c r="BC403" s="39"/>
      <c r="BD403" s="39">
        <f>T403*2.23694</f>
        <v>5.157389444444445</v>
      </c>
      <c r="BE403" s="39">
        <f>AO403-$BC$8</f>
        <v>0.17062362187343039</v>
      </c>
      <c r="BF403" s="39">
        <f>AQ403-$BC$8</f>
        <v>0.16257718081665568</v>
      </c>
      <c r="BG403" s="52">
        <f t="shared" si="113"/>
        <v>0.14631946273499011</v>
      </c>
      <c r="BH403" s="52">
        <f t="shared" si="114"/>
        <v>0.14631946273499011</v>
      </c>
      <c r="BI403" s="52">
        <f t="shared" si="115"/>
        <v>526750.06584596436</v>
      </c>
      <c r="BJ403" s="52">
        <f t="shared" si="116"/>
        <v>526.7500658459644</v>
      </c>
      <c r="BK403">
        <f t="shared" si="117"/>
        <v>-3.1958325000000003</v>
      </c>
    </row>
    <row r="404" spans="2:63" x14ac:dyDescent="0.25">
      <c r="B404" s="29" t="s">
        <v>47</v>
      </c>
      <c r="C404" s="29">
        <v>396</v>
      </c>
      <c r="D404" s="29">
        <v>396</v>
      </c>
      <c r="E404" s="28">
        <v>12.3</v>
      </c>
      <c r="F404" s="15">
        <f t="shared" si="118"/>
        <v>1.1527777777777779</v>
      </c>
      <c r="G404" s="15">
        <f t="shared" si="119"/>
        <v>4.1500000000000004</v>
      </c>
      <c r="R404">
        <f t="shared" si="107"/>
        <v>0</v>
      </c>
      <c r="S404">
        <f t="shared" si="108"/>
        <v>12.3</v>
      </c>
      <c r="T404">
        <f>$E404/3.6</f>
        <v>3.416666666666667</v>
      </c>
      <c r="U404">
        <f>(0.5*960*(T404*T404))</f>
        <v>5603.3333333333339</v>
      </c>
      <c r="V404">
        <f>$U404-$U405</f>
        <v>-4602.5925925925949</v>
      </c>
      <c r="X404">
        <f>W404/1000</f>
        <v>0</v>
      </c>
      <c r="Y404">
        <f>$X$43+$X$87+$X$158+$X$178+$X$188+$X$238+$X$279+$X$299+$X$307+$X$359+$X$365+$X$379</f>
        <v>507.12703703703698</v>
      </c>
      <c r="Z404">
        <f>(0.5*960*(F404*F404))</f>
        <v>637.87037037037055</v>
      </c>
      <c r="AA404">
        <f>W404*0.0000002777777777</f>
        <v>0</v>
      </c>
      <c r="AB404">
        <f>AA$43+AA$87+$AA$158+$AA$178+$AA$238+$AA$279+$AA$299+$AA$307+$AA$359+$AA$365+$AA$379</f>
        <v>0.13333611107377699</v>
      </c>
      <c r="AD404">
        <f>(AC404*0.0000002777777777)*-1</f>
        <v>0</v>
      </c>
      <c r="AE404">
        <f>(($W$18*0.0000002777777777)*-1)+$AD$65+$AD$145+$AD$164+$AD$184+$AD$206+$AD$265+$AD$289+$AD$304+$AD$345+$AD$363+$AD$373+$AD$399</f>
        <v>0.1466229423457768</v>
      </c>
      <c r="AG404">
        <f>(T404/1000)*(960*9.81*0.01+0.5*1.205*0.38*1.711274*(T404*T404)+960*4/3*3.14*AJ404)</f>
        <v>16.739824356875179</v>
      </c>
      <c r="AH404">
        <f>AH403+AG404</f>
        <v>182.77481348875929</v>
      </c>
      <c r="AJ404">
        <f>T405-T404</f>
        <v>1.1944444444444446</v>
      </c>
      <c r="AK404" s="53">
        <f t="shared" si="104"/>
        <v>3.416666666666667</v>
      </c>
      <c r="AL404" s="39">
        <f>0.5*1116.99*(T404*T404)</f>
        <v>6519.653437500001</v>
      </c>
      <c r="AM404" s="39">
        <f t="shared" ref="AM404:AM467" si="120">AL404-AL405</f>
        <v>-5355.2603125000023</v>
      </c>
      <c r="AN404" s="39">
        <f>SUM($AM$399:$AM$407)+$AN$398</f>
        <v>-618300.07531249989</v>
      </c>
      <c r="AO404" s="39">
        <f t="shared" si="110"/>
        <v>0.17175002087204885</v>
      </c>
      <c r="AP404" s="39">
        <f>SUM($AM$379:$AM$398)+$AP$378</f>
        <v>589332.88750000007</v>
      </c>
      <c r="AQ404" s="39">
        <f t="shared" si="111"/>
        <v>0.16370357981527414</v>
      </c>
      <c r="AR404" s="39">
        <f t="shared" si="106"/>
        <v>-5.3552603125000022</v>
      </c>
      <c r="AS404" s="39"/>
      <c r="AT404" s="51">
        <f>T404*$AS$8*0.38*0.01</f>
        <v>134.99447968500004</v>
      </c>
      <c r="AU404" s="51">
        <f t="shared" si="105"/>
        <v>0.13499447968500006</v>
      </c>
      <c r="AV404" s="51">
        <f t="shared" si="112"/>
        <v>3.7498496577939941E-5</v>
      </c>
      <c r="AW404" s="39">
        <f>AB404*0.7</f>
        <v>9.3335277751643894E-2</v>
      </c>
      <c r="AX404" s="40"/>
      <c r="AY404" s="40">
        <f t="shared" si="109"/>
        <v>0</v>
      </c>
      <c r="AZ404" s="40"/>
      <c r="BA404" s="40"/>
      <c r="BB404" s="40"/>
      <c r="BC404" s="39"/>
      <c r="BD404" s="39">
        <f>T404*2.23694</f>
        <v>7.6428783333333348</v>
      </c>
      <c r="BE404" s="39">
        <f>AO404-$BC$8</f>
        <v>0.17062362187343039</v>
      </c>
      <c r="BF404" s="39">
        <f>AQ404-$BC$8</f>
        <v>0.16257718081665568</v>
      </c>
      <c r="BG404" s="52">
        <f t="shared" si="113"/>
        <v>0.14631946273499011</v>
      </c>
      <c r="BH404" s="52">
        <f t="shared" si="114"/>
        <v>0.14631946273499011</v>
      </c>
      <c r="BI404" s="52">
        <f t="shared" si="115"/>
        <v>526750.06584596436</v>
      </c>
      <c r="BJ404" s="52">
        <f t="shared" si="116"/>
        <v>526.7500658459644</v>
      </c>
      <c r="BK404">
        <f t="shared" si="117"/>
        <v>-4.8197342812500015</v>
      </c>
    </row>
    <row r="405" spans="2:63" x14ac:dyDescent="0.25">
      <c r="B405" s="29" t="s">
        <v>47</v>
      </c>
      <c r="C405" s="29">
        <v>397</v>
      </c>
      <c r="D405" s="29">
        <v>397</v>
      </c>
      <c r="E405" s="28">
        <v>16.600000000000001</v>
      </c>
      <c r="F405" s="15">
        <f t="shared" si="118"/>
        <v>1.1944444444444442</v>
      </c>
      <c r="G405" s="15">
        <f t="shared" si="119"/>
        <v>4.2999999999999989</v>
      </c>
      <c r="R405">
        <f t="shared" si="107"/>
        <v>0</v>
      </c>
      <c r="S405">
        <f t="shared" si="108"/>
        <v>16.600000000000001</v>
      </c>
      <c r="T405">
        <f>$E405/3.6</f>
        <v>4.6111111111111116</v>
      </c>
      <c r="U405">
        <f>(0.5*960*(T405*T405))</f>
        <v>10205.925925925929</v>
      </c>
      <c r="V405">
        <f>$U405-$U406</f>
        <v>-5972.222222222219</v>
      </c>
      <c r="X405">
        <f>W405/1000</f>
        <v>0</v>
      </c>
      <c r="Y405">
        <f>$X$43+$X$87+$X$158+$X$178+$X$188+$X$238+$X$279+$X$299+$X$307+$X$359+$X$365+$X$379</f>
        <v>507.12703703703698</v>
      </c>
      <c r="Z405">
        <f>(0.5*960*(F405*F405))</f>
        <v>684.81481481481455</v>
      </c>
      <c r="AA405">
        <f>W405*0.0000002777777777</f>
        <v>0</v>
      </c>
      <c r="AB405">
        <f>AA$43+AA$87+$AA$158+$AA$178+$AA$238+$AA$279+$AA$299+$AA$307+$AA$359+$AA$365+$AA$379</f>
        <v>0.13333611107377699</v>
      </c>
      <c r="AD405">
        <f>(AC405*0.0000002777777777)*-1</f>
        <v>0</v>
      </c>
      <c r="AE405">
        <f>(($W$18*0.0000002777777777)*-1)+$AD$65+$AD$145+$AD$164+$AD$184+$AD$206+$AD$265+$AD$289+$AD$304+$AD$345+$AD$363+$AD$373+$AD$399</f>
        <v>0.1466229423457768</v>
      </c>
      <c r="AG405">
        <f>(T405/1000)*(960*9.81*0.01+0.5*1.205*0.38*1.711274*(T405*T405)+960*4/3*3.14*AJ405)</f>
        <v>22.609281233828657</v>
      </c>
      <c r="AH405">
        <f>AH404+AG405</f>
        <v>205.38409472258795</v>
      </c>
      <c r="AJ405">
        <f>T406-T405</f>
        <v>1.1944444444444438</v>
      </c>
      <c r="AK405" s="53">
        <f t="shared" ref="AK405:AK468" si="121">$E405/3.6</f>
        <v>4.6111111111111116</v>
      </c>
      <c r="AL405" s="39">
        <f>0.5*1116.99*(T405*T405)</f>
        <v>11874.913750000003</v>
      </c>
      <c r="AM405" s="39">
        <f t="shared" si="120"/>
        <v>-6948.8671874999964</v>
      </c>
      <c r="AN405" s="39">
        <f>SUM($AM$399:$AM$407)+$AN$398</f>
        <v>-618300.07531249989</v>
      </c>
      <c r="AO405" s="39">
        <f t="shared" si="110"/>
        <v>0.17175002087204885</v>
      </c>
      <c r="AP405" s="39">
        <f>SUM($AM$379:$AM$398)+$AP$378</f>
        <v>589332.88750000007</v>
      </c>
      <c r="AQ405" s="39">
        <f t="shared" si="111"/>
        <v>0.16370357981527414</v>
      </c>
      <c r="AR405" s="39">
        <f t="shared" si="106"/>
        <v>-6.9488671874999968</v>
      </c>
      <c r="AS405" s="39"/>
      <c r="AT405" s="51">
        <f>T405*$AS$8*0.38*0.01</f>
        <v>182.18767177000007</v>
      </c>
      <c r="AU405" s="51">
        <f t="shared" si="105"/>
        <v>0.18218767177000006</v>
      </c>
      <c r="AV405" s="51">
        <f t="shared" si="112"/>
        <v>5.0607727088927076E-5</v>
      </c>
      <c r="AW405" s="39">
        <f>AB405*0.7</f>
        <v>9.3335277751643894E-2</v>
      </c>
      <c r="AX405" s="40"/>
      <c r="AY405" s="40">
        <f t="shared" si="109"/>
        <v>0</v>
      </c>
      <c r="AZ405" s="40"/>
      <c r="BA405" s="40"/>
      <c r="BB405" s="40"/>
      <c r="BC405" s="39"/>
      <c r="BD405" s="39">
        <f>T405*2.23694</f>
        <v>10.31477888888889</v>
      </c>
      <c r="BE405" s="39">
        <f>AO405-$BC$8</f>
        <v>0.17062362187343039</v>
      </c>
      <c r="BF405" s="39">
        <f>AQ405-$BC$8</f>
        <v>0.16257718081665568</v>
      </c>
      <c r="BG405" s="52">
        <f t="shared" si="113"/>
        <v>0.14631946273499011</v>
      </c>
      <c r="BH405" s="52">
        <f t="shared" si="114"/>
        <v>0.14631946273499011</v>
      </c>
      <c r="BI405" s="52">
        <f t="shared" si="115"/>
        <v>526750.06584596436</v>
      </c>
      <c r="BJ405" s="52">
        <f t="shared" si="116"/>
        <v>526.7500658459644</v>
      </c>
      <c r="BK405">
        <f t="shared" si="117"/>
        <v>-6.2539804687499974</v>
      </c>
    </row>
    <row r="406" spans="2:63" x14ac:dyDescent="0.25">
      <c r="B406" s="29" t="s">
        <v>47</v>
      </c>
      <c r="C406" s="29">
        <v>398</v>
      </c>
      <c r="D406" s="29">
        <v>398</v>
      </c>
      <c r="E406" s="28">
        <v>20.9</v>
      </c>
      <c r="F406" s="15">
        <f t="shared" si="118"/>
        <v>1.0555555555555551</v>
      </c>
      <c r="G406" s="15">
        <f t="shared" si="119"/>
        <v>3.7999999999999989</v>
      </c>
      <c r="R406">
        <f t="shared" si="107"/>
        <v>0</v>
      </c>
      <c r="S406">
        <f t="shared" si="108"/>
        <v>20.9</v>
      </c>
      <c r="T406">
        <f>$E406/3.6</f>
        <v>5.8055555555555554</v>
      </c>
      <c r="U406">
        <f>(0.5*960*(T406*T406))</f>
        <v>16178.148148148148</v>
      </c>
      <c r="V406">
        <f>$U406-$U407</f>
        <v>-5512.2222222222172</v>
      </c>
      <c r="X406">
        <f>W406/1000</f>
        <v>0</v>
      </c>
      <c r="Y406">
        <f>$X$43+$X$87+$X$158+$X$178+$X$188+$X$238+$X$279+$X$299+$X$307+$X$359+$X$365+$X$379</f>
        <v>507.12703703703698</v>
      </c>
      <c r="Z406">
        <f>(0.5*960*(F406*F406))</f>
        <v>534.81481481481444</v>
      </c>
      <c r="AA406">
        <f>W406*0.0000002777777777</f>
        <v>0</v>
      </c>
      <c r="AB406">
        <f>AA$43+AA$87+$AA$158+$AA$178+$AA$238+$AA$279+$AA$299+$AA$307+$AA$359+$AA$365+$AA$379</f>
        <v>0.13333611107377699</v>
      </c>
      <c r="AD406">
        <f>(AC406*0.0000002777777777)*-1</f>
        <v>0</v>
      </c>
      <c r="AE406">
        <f>(($W$18*0.0000002777777777)*-1)+$AD$65+$AD$145+$AD$164+$AD$184+$AD$206+$AD$265+$AD$289+$AD$304+$AD$345+$AD$363+$AD$373+$AD$399</f>
        <v>0.1466229423457768</v>
      </c>
      <c r="AG406">
        <f>(T406/1000)*(960*9.81*0.01+0.5*1.205*0.38*1.711274*(T406*T406)+960*4/3*3.14*AJ406)</f>
        <v>22.012622829071503</v>
      </c>
      <c r="AH406">
        <f>AH405+AG406</f>
        <v>227.39671755165944</v>
      </c>
      <c r="AJ406">
        <f>T407-T406</f>
        <v>0.91666666666666607</v>
      </c>
      <c r="AK406" s="53">
        <f t="shared" si="121"/>
        <v>5.8055555555555554</v>
      </c>
      <c r="AL406" s="39">
        <f>0.5*1116.99*(T406*T406)</f>
        <v>18823.7809375</v>
      </c>
      <c r="AM406" s="39">
        <f t="shared" si="120"/>
        <v>-6413.6428124999911</v>
      </c>
      <c r="AN406" s="39">
        <f>SUM($AM$399:$AM$407)+$AN$398</f>
        <v>-618300.07531249989</v>
      </c>
      <c r="AO406" s="39">
        <f t="shared" si="110"/>
        <v>0.17175002087204885</v>
      </c>
      <c r="AP406" s="39">
        <f>SUM($AM$379:$AM$398)+$AP$378</f>
        <v>589332.88750000007</v>
      </c>
      <c r="AQ406" s="39">
        <f t="shared" si="111"/>
        <v>0.16370357981527414</v>
      </c>
      <c r="AR406" s="39">
        <f t="shared" si="106"/>
        <v>-6.4136428124999911</v>
      </c>
      <c r="AS406" s="39"/>
      <c r="AT406" s="51">
        <f>T406*$AS$8*0.38*0.01</f>
        <v>229.38086385500003</v>
      </c>
      <c r="AU406" s="51">
        <f t="shared" si="105"/>
        <v>0.22938086385500003</v>
      </c>
      <c r="AV406" s="51">
        <f t="shared" si="112"/>
        <v>6.3716957599914198E-5</v>
      </c>
      <c r="AW406" s="39">
        <f>AB406*0.7</f>
        <v>9.3335277751643894E-2</v>
      </c>
      <c r="AX406" s="40"/>
      <c r="AY406" s="40">
        <f t="shared" si="109"/>
        <v>0</v>
      </c>
      <c r="AZ406" s="40"/>
      <c r="BA406" s="40"/>
      <c r="BB406" s="40"/>
      <c r="BC406" s="39"/>
      <c r="BD406" s="39">
        <f>T406*2.23694</f>
        <v>12.986679444444444</v>
      </c>
      <c r="BE406" s="39">
        <f>AO406-$BC$8</f>
        <v>0.17062362187343039</v>
      </c>
      <c r="BF406" s="39">
        <f>AQ406-$BC$8</f>
        <v>0.16257718081665568</v>
      </c>
      <c r="BG406" s="52">
        <f t="shared" si="113"/>
        <v>0.14631946273499011</v>
      </c>
      <c r="BH406" s="52">
        <f t="shared" si="114"/>
        <v>0.14631946273499011</v>
      </c>
      <c r="BI406" s="52">
        <f t="shared" si="115"/>
        <v>526750.06584596436</v>
      </c>
      <c r="BJ406" s="52">
        <f t="shared" si="116"/>
        <v>526.7500658459644</v>
      </c>
      <c r="BK406">
        <f t="shared" si="117"/>
        <v>-5.7722785312499916</v>
      </c>
    </row>
    <row r="407" spans="2:63" x14ac:dyDescent="0.25">
      <c r="B407" s="29" t="s">
        <v>47</v>
      </c>
      <c r="C407" s="29">
        <v>399</v>
      </c>
      <c r="D407" s="29">
        <v>399</v>
      </c>
      <c r="E407" s="28">
        <v>24.2</v>
      </c>
      <c r="F407" s="15">
        <f t="shared" si="118"/>
        <v>0.65277777777777812</v>
      </c>
      <c r="G407" s="15">
        <f t="shared" si="119"/>
        <v>2.3500000000000014</v>
      </c>
      <c r="R407">
        <f t="shared" si="107"/>
        <v>0</v>
      </c>
      <c r="S407">
        <f t="shared" si="108"/>
        <v>24.2</v>
      </c>
      <c r="T407">
        <f>$E407/3.6</f>
        <v>6.7222222222222214</v>
      </c>
      <c r="U407">
        <f>(0.5*960*(T407*T407))</f>
        <v>21690.370370370365</v>
      </c>
      <c r="V407">
        <f>$U407-$U408</f>
        <v>-2582.2222222222299</v>
      </c>
      <c r="X407">
        <f>W407/1000</f>
        <v>0</v>
      </c>
      <c r="Y407">
        <f>$X$43+$X$87+$X$158+$X$178+$X$188+$X$238+$X$279+$X$299+$X$307+$X$359+$X$365+$X$379+$X$408</f>
        <v>524.24370370370366</v>
      </c>
      <c r="Z407">
        <f>(0.5*960*(F407*F407))</f>
        <v>204.53703703703724</v>
      </c>
      <c r="AA407">
        <f>W407*0.0000002777777777</f>
        <v>0</v>
      </c>
      <c r="AB407">
        <f>AA$43+AA$87+$AA$158+$AA$178+$AA$238+$AA$279+$AA$299+$AA$307+$AA$359+$AA$365+$AA$379+$AA$408</f>
        <v>0.13809074070207533</v>
      </c>
      <c r="AD407">
        <f>(AC407*0.0000002777777777)*-1</f>
        <v>0</v>
      </c>
      <c r="AE407">
        <f>(($W$18*0.0000002777777777)*-1)+$AD$65+$AD$145+$AD$164+$AD$184+$AD$206+$AD$265+$AD$289+$AD$304+$AD$345+$AD$363+$AD$373+$AD$399</f>
        <v>0.1466229423457768</v>
      </c>
      <c r="AG407">
        <f>(T407/1000)*(960*9.81*0.01+0.5*1.205*0.38*1.711274*(T407*T407)+960*4/3*3.14*AJ407)</f>
        <v>11.259068919840839</v>
      </c>
      <c r="AH407">
        <f>AH406+AG407</f>
        <v>238.65578647150028</v>
      </c>
      <c r="AJ407">
        <f>T408-T407</f>
        <v>0.38888888888889017</v>
      </c>
      <c r="AK407" s="53">
        <f t="shared" si="121"/>
        <v>6.7222222222222214</v>
      </c>
      <c r="AL407" s="39">
        <f>0.5*1116.99*(T407*T407)</f>
        <v>25237.423749999991</v>
      </c>
      <c r="AM407" s="39">
        <f t="shared" si="120"/>
        <v>-3004.4962500000111</v>
      </c>
      <c r="AN407" s="39">
        <f>SUM($AM$399:$AM$407)+$AN$398</f>
        <v>-618300.07531249989</v>
      </c>
      <c r="AO407" s="39">
        <f t="shared" si="110"/>
        <v>0.17175002087204885</v>
      </c>
      <c r="AP407" s="39">
        <f>SUM($AM$379:$AM$398)+$AP$378</f>
        <v>589332.88750000007</v>
      </c>
      <c r="AQ407" s="39">
        <f t="shared" si="111"/>
        <v>0.16370357981527414</v>
      </c>
      <c r="AR407" s="39">
        <f t="shared" si="106"/>
        <v>-3.004496250000011</v>
      </c>
      <c r="AS407" s="39"/>
      <c r="AT407" s="51">
        <f>T407*$AS$8*0.38*0.01</f>
        <v>265.59889499000002</v>
      </c>
      <c r="AU407" s="51">
        <f t="shared" si="105"/>
        <v>0.26559889499</v>
      </c>
      <c r="AV407" s="51">
        <f t="shared" si="112"/>
        <v>7.377752985253222E-5</v>
      </c>
      <c r="AW407" s="39">
        <f>AB407*0.7</f>
        <v>9.666351849145273E-2</v>
      </c>
      <c r="AX407" s="40"/>
      <c r="AY407" s="40">
        <f t="shared" si="109"/>
        <v>0</v>
      </c>
      <c r="AZ407" s="40"/>
      <c r="BA407" s="40"/>
      <c r="BB407" s="40"/>
      <c r="BC407" s="39"/>
      <c r="BD407" s="39">
        <f>T407*2.23694</f>
        <v>15.037207777777777</v>
      </c>
      <c r="BE407" s="39">
        <f>AO407-$BC$8</f>
        <v>0.17062362187343039</v>
      </c>
      <c r="BF407" s="39">
        <f>AQ407-$BC$8</f>
        <v>0.16257718081665568</v>
      </c>
      <c r="BG407" s="52">
        <f t="shared" si="113"/>
        <v>0.14631946273499011</v>
      </c>
      <c r="BH407" s="52">
        <f t="shared" si="114"/>
        <v>0.14631946273499011</v>
      </c>
      <c r="BI407" s="52">
        <f t="shared" si="115"/>
        <v>526750.06584596436</v>
      </c>
      <c r="BJ407" s="52">
        <f t="shared" si="116"/>
        <v>526.7500658459644</v>
      </c>
      <c r="BK407">
        <f t="shared" si="117"/>
        <v>-2.7040466250000099</v>
      </c>
    </row>
    <row r="408" spans="2:63" x14ac:dyDescent="0.25">
      <c r="B408" s="29" t="s">
        <v>47</v>
      </c>
      <c r="C408" s="29">
        <v>400</v>
      </c>
      <c r="D408" s="29">
        <v>400</v>
      </c>
      <c r="E408" s="28">
        <v>25.6</v>
      </c>
      <c r="F408" s="15">
        <f t="shared" si="118"/>
        <v>0.19444444444444473</v>
      </c>
      <c r="G408" s="15">
        <f t="shared" si="119"/>
        <v>0.70000000000000107</v>
      </c>
      <c r="R408">
        <f t="shared" si="107"/>
        <v>0</v>
      </c>
      <c r="S408">
        <f t="shared" si="108"/>
        <v>25.6</v>
      </c>
      <c r="T408">
        <f>$E408/3.6</f>
        <v>7.1111111111111116</v>
      </c>
      <c r="U408">
        <f>(0.5*960*(T408*T408))</f>
        <v>24272.592592592595</v>
      </c>
      <c r="V408">
        <f>$U408-$U409</f>
        <v>0</v>
      </c>
      <c r="W408">
        <f>SUM(V408:V417)</f>
        <v>17116.666666666668</v>
      </c>
      <c r="X408">
        <f>W408/1000</f>
        <v>17.116666666666667</v>
      </c>
      <c r="Y408">
        <f>$X$43+$X$87+$X$158+$X$178+$X$188+$X$238+$X$279+$X$299+$X$307+$X$359+$X$365+$X$379+$X$408</f>
        <v>524.24370370370366</v>
      </c>
      <c r="Z408">
        <f>(0.5*960*(F408*F408))</f>
        <v>18.148148148148202</v>
      </c>
      <c r="AA408">
        <f>W408*0.0000002777777777</f>
        <v>4.7546296282983342E-3</v>
      </c>
      <c r="AB408">
        <f>AA$43+AA$87+$AA$158+$AA$178+$AA$238+$AA$279+$AA$299+$AA$307+$AA$359+$AA$365+$AA$379+$AA$408</f>
        <v>0.13809074070207533</v>
      </c>
      <c r="AD408">
        <f>(AC408*0.0000002777777777)*-1</f>
        <v>0</v>
      </c>
      <c r="AE408">
        <f>(($W$18*0.0000002777777777)*-1)+$AD$65+$AD$145+$AD$164+$AD$184+$AD$206+$AD$265+$AD$289+$AD$304+$AD$345+$AD$363+$AD$373+$AD$399</f>
        <v>0.1466229423457768</v>
      </c>
      <c r="AG408">
        <f>(T408/1000)*(960*9.81*0.01+0.5*1.205*0.38*1.711274*(T408*T408)+960*4/3*3.14*AJ408)</f>
        <v>0.81058354240445996</v>
      </c>
      <c r="AH408">
        <f>AH407+AG408</f>
        <v>239.46637001390474</v>
      </c>
      <c r="AJ408">
        <f>T409-T408</f>
        <v>0</v>
      </c>
      <c r="AK408" s="53">
        <f t="shared" si="121"/>
        <v>7.1111111111111116</v>
      </c>
      <c r="AL408" s="39">
        <f>0.5*1116.99*(T408*T408)</f>
        <v>28241.920000000002</v>
      </c>
      <c r="AM408" s="39">
        <f t="shared" si="120"/>
        <v>0</v>
      </c>
      <c r="AN408" s="39">
        <f>SUM($AM$399:$AM$407)+$AN$398</f>
        <v>-618300.07531249989</v>
      </c>
      <c r="AO408" s="39">
        <f t="shared" si="110"/>
        <v>0.17175002087204885</v>
      </c>
      <c r="AP408" s="39">
        <f>SUM($AM$379:$AM$398)+$AP$378</f>
        <v>589332.88750000007</v>
      </c>
      <c r="AQ408" s="39">
        <f t="shared" si="111"/>
        <v>0.16370357981527414</v>
      </c>
      <c r="AR408" s="39">
        <f t="shared" si="106"/>
        <v>0</v>
      </c>
      <c r="AS408" s="39"/>
      <c r="AT408" s="51">
        <f>T408*$AS$8*0.38*0.01</f>
        <v>280.96412032000006</v>
      </c>
      <c r="AU408" s="51">
        <f t="shared" ref="AU408:AU471" si="122">AT408/1000</f>
        <v>0.28096412032000007</v>
      </c>
      <c r="AV408" s="51">
        <f t="shared" si="112"/>
        <v>7.8045651414248974E-5</v>
      </c>
      <c r="AW408" s="39">
        <f>AB408*0.7</f>
        <v>9.666351849145273E-2</v>
      </c>
      <c r="AX408" s="40"/>
      <c r="AY408" s="40">
        <f t="shared" si="109"/>
        <v>0</v>
      </c>
      <c r="AZ408" s="40"/>
      <c r="BA408" s="40"/>
      <c r="BB408" s="40"/>
      <c r="BC408" s="39"/>
      <c r="BD408" s="39">
        <f>T408*2.23694</f>
        <v>15.907128888888892</v>
      </c>
      <c r="BE408" s="39">
        <f>AO408-$BC$8</f>
        <v>0.17062362187343039</v>
      </c>
      <c r="BF408" s="39">
        <f>AQ408-$BC$8</f>
        <v>0.16257718081665568</v>
      </c>
      <c r="BG408" s="52">
        <f t="shared" si="113"/>
        <v>0.14631946273499011</v>
      </c>
      <c r="BH408" s="52">
        <f t="shared" si="114"/>
        <v>0.14631946273499011</v>
      </c>
      <c r="BI408" s="52">
        <f t="shared" si="115"/>
        <v>526750.06584596436</v>
      </c>
      <c r="BJ408" s="52">
        <f t="shared" si="116"/>
        <v>526.7500658459644</v>
      </c>
      <c r="BK408">
        <f t="shared" si="117"/>
        <v>0</v>
      </c>
    </row>
    <row r="409" spans="2:63" x14ac:dyDescent="0.25">
      <c r="B409" s="29" t="s">
        <v>47</v>
      </c>
      <c r="C409" s="29">
        <v>401</v>
      </c>
      <c r="D409" s="29">
        <v>401</v>
      </c>
      <c r="E409" s="28">
        <v>25.6</v>
      </c>
      <c r="F409" s="15">
        <f t="shared" si="118"/>
        <v>-9.7222222222222612E-2</v>
      </c>
      <c r="G409" s="15">
        <f t="shared" si="119"/>
        <v>-0.35000000000000142</v>
      </c>
      <c r="R409">
        <f t="shared" si="107"/>
        <v>0</v>
      </c>
      <c r="S409">
        <f t="shared" si="108"/>
        <v>25.6</v>
      </c>
      <c r="T409">
        <f>$E409/3.6</f>
        <v>7.1111111111111116</v>
      </c>
      <c r="U409">
        <f>(0.5*960*(T409*T409))</f>
        <v>24272.592592592595</v>
      </c>
      <c r="V409">
        <f>$U409-$U410</f>
        <v>1309.2592592592664</v>
      </c>
      <c r="X409">
        <f>W409/1000</f>
        <v>0</v>
      </c>
      <c r="Y409">
        <f>$X$43+$X$87+$X$158+$X$178+$X$188+$X$238+$X$279+$X$299+$X$307+$X$359+$X$365+$X$379+$X$408</f>
        <v>524.24370370370366</v>
      </c>
      <c r="Z409">
        <f>(0.5*960*(F409*F409))</f>
        <v>4.5370370370370736</v>
      </c>
      <c r="AA409">
        <f>W409*0.0000002777777777</f>
        <v>0</v>
      </c>
      <c r="AB409">
        <f>AA$43+AA$87+$AA$158+$AA$178+$AA$238+$AA$279+$AA$299+$AA$307+$AA$359+$AA$365+$AA$379+$AA$408</f>
        <v>0.13809074070207533</v>
      </c>
      <c r="AD409">
        <f>(AC409*0.0000002777777777)*-1</f>
        <v>0</v>
      </c>
      <c r="AE409">
        <f>(($W$18*0.0000002777777777)*-1)+$AD$65+$AD$145+$AD$164+$AD$184+$AD$206+$AD$265+$AD$289+$AD$304+$AD$345+$AD$363+$AD$373+$AD$399</f>
        <v>0.1466229423457768</v>
      </c>
      <c r="AG409">
        <f>(T409/1000)*(960*9.81*0.01+0.5*1.205*0.38*1.711274*(T409*T409)+960*4/3*3.14*AJ409)</f>
        <v>-4.7468288032745836</v>
      </c>
      <c r="AH409">
        <f>AH408+AG409</f>
        <v>234.71954121063015</v>
      </c>
      <c r="AJ409">
        <f>T410-T409</f>
        <v>-0.19444444444444553</v>
      </c>
      <c r="AK409" s="53">
        <f t="shared" si="121"/>
        <v>7.1111111111111116</v>
      </c>
      <c r="AL409" s="39">
        <f>0.5*1116.99*(T409*T409)</f>
        <v>28241.920000000002</v>
      </c>
      <c r="AM409" s="39">
        <f t="shared" si="120"/>
        <v>1523.3640625000044</v>
      </c>
      <c r="AN409" s="39">
        <f>SUM($AM$399:$AM$407)+$AN$398</f>
        <v>-618300.07531249989</v>
      </c>
      <c r="AO409" s="39">
        <f t="shared" si="110"/>
        <v>0.17175002087204885</v>
      </c>
      <c r="AP409" s="39">
        <f>SUM($AM$409:$AM$417)+$AP$408</f>
        <v>609248.66406250012</v>
      </c>
      <c r="AQ409" s="39">
        <f t="shared" si="111"/>
        <v>0.16923573996997515</v>
      </c>
      <c r="AR409" s="39">
        <f t="shared" si="106"/>
        <v>1.5233640625000044</v>
      </c>
      <c r="AS409" s="39"/>
      <c r="AT409" s="51">
        <f>T409*$AS$8*0.38*0.01</f>
        <v>280.96412032000006</v>
      </c>
      <c r="AU409" s="51">
        <f t="shared" si="122"/>
        <v>0.28096412032000007</v>
      </c>
      <c r="AV409" s="51">
        <f t="shared" si="112"/>
        <v>7.8045651414248974E-5</v>
      </c>
      <c r="AW409" s="39">
        <f>AB409*0.7</f>
        <v>9.666351849145273E-2</v>
      </c>
      <c r="AX409" s="40"/>
      <c r="AY409" s="40">
        <f t="shared" si="109"/>
        <v>0</v>
      </c>
      <c r="AZ409" s="40"/>
      <c r="BA409" s="40"/>
      <c r="BB409" s="40"/>
      <c r="BC409" s="39"/>
      <c r="BD409" s="39">
        <f>T409*2.23694</f>
        <v>15.907128888888892</v>
      </c>
      <c r="BE409" s="39">
        <f>AO409-$BC$8</f>
        <v>0.17062362187343039</v>
      </c>
      <c r="BF409" s="39">
        <f>AQ409-$BC$8</f>
        <v>0.16810934097135669</v>
      </c>
      <c r="BG409" s="52">
        <f t="shared" si="113"/>
        <v>0.15129840687422103</v>
      </c>
      <c r="BH409" s="52">
        <f t="shared" si="114"/>
        <v>0.15129840687422103</v>
      </c>
      <c r="BI409" s="52">
        <f t="shared" si="115"/>
        <v>544674.26474719564</v>
      </c>
      <c r="BJ409" s="52">
        <f t="shared" si="116"/>
        <v>544.67426474719559</v>
      </c>
      <c r="BK409">
        <f t="shared" si="117"/>
        <v>1.3710276562500039</v>
      </c>
    </row>
    <row r="410" spans="2:63" x14ac:dyDescent="0.25">
      <c r="B410" s="29" t="s">
        <v>47</v>
      </c>
      <c r="C410" s="29">
        <v>402</v>
      </c>
      <c r="D410" s="29">
        <v>402</v>
      </c>
      <c r="E410" s="28">
        <v>24.9</v>
      </c>
      <c r="F410" s="15">
        <f t="shared" si="118"/>
        <v>-0.31944444444444453</v>
      </c>
      <c r="G410" s="15">
        <f t="shared" si="119"/>
        <v>-1.1500000000000004</v>
      </c>
      <c r="R410">
        <f t="shared" si="107"/>
        <v>0</v>
      </c>
      <c r="S410">
        <f t="shared" si="108"/>
        <v>24.9</v>
      </c>
      <c r="T410">
        <f>$E410/3.6</f>
        <v>6.9166666666666661</v>
      </c>
      <c r="U410">
        <f>(0.5*960*(T410*T410))</f>
        <v>22963.333333333328</v>
      </c>
      <c r="V410">
        <f>$U410-$U411</f>
        <v>2856.2962962962883</v>
      </c>
      <c r="X410">
        <f>W410/1000</f>
        <v>0</v>
      </c>
      <c r="Y410">
        <f>$X$43+$X$87+$X$158+$X$178+$X$188+$X$238+$X$279+$X$299+$X$307+$X$359+$X$365+$X$379+$X$408</f>
        <v>524.24370370370366</v>
      </c>
      <c r="Z410">
        <f>(0.5*960*(F410*F410))</f>
        <v>48.981481481481509</v>
      </c>
      <c r="AA410">
        <f>W410*0.0000002777777777</f>
        <v>0</v>
      </c>
      <c r="AB410">
        <f>AA$43+AA$87+$AA$158+$AA$178+$AA$238+$AA$279+$AA$299+$AA$307+$AA$359+$AA$365+$AA$379+$AA$408</f>
        <v>0.13809074070207533</v>
      </c>
      <c r="AD410">
        <f>(AC410*0.0000002777777777)*-1</f>
        <v>0</v>
      </c>
      <c r="AE410">
        <f>(($W$18*0.0000002777777777)*-1)+$AD$65+$AD$145+$AD$164+$AD$184+$AD$206+$AD$265+$AD$289+$AD$304+$AD$345+$AD$363+$AD$373+$AD$399</f>
        <v>0.1466229423457768</v>
      </c>
      <c r="AG410">
        <f>(T410/1000)*(960*9.81*0.01+0.5*1.205*0.38*1.711274*(T410*T410)+960*4/3*3.14*AJ410)</f>
        <v>-11.574291021013424</v>
      </c>
      <c r="AH410">
        <f>AH409+AG410</f>
        <v>223.14525018961672</v>
      </c>
      <c r="AJ410">
        <f>T411-T410</f>
        <v>-0.44444444444444375</v>
      </c>
      <c r="AK410" s="53">
        <f t="shared" si="121"/>
        <v>6.9166666666666661</v>
      </c>
      <c r="AL410" s="39">
        <f>0.5*1116.99*(T410*T410)</f>
        <v>26718.555937499998</v>
      </c>
      <c r="AM410" s="39">
        <f t="shared" si="120"/>
        <v>3323.3899999999958</v>
      </c>
      <c r="AN410" s="39">
        <f>SUM($AM$399:$AM$407)+$AN$398</f>
        <v>-618300.07531249989</v>
      </c>
      <c r="AO410" s="39">
        <f t="shared" si="110"/>
        <v>0.17175002087204885</v>
      </c>
      <c r="AP410" s="39">
        <f>SUM($AM$409:$AM$417)+$AP$408</f>
        <v>609248.66406250012</v>
      </c>
      <c r="AQ410" s="39">
        <f t="shared" si="111"/>
        <v>0.16923573996997515</v>
      </c>
      <c r="AR410" s="39">
        <f t="shared" si="106"/>
        <v>3.3233899999999958</v>
      </c>
      <c r="AS410" s="39"/>
      <c r="AT410" s="51">
        <f>T410*$AS$8*0.38*0.01</f>
        <v>273.28150765499998</v>
      </c>
      <c r="AU410" s="51">
        <f t="shared" si="122"/>
        <v>0.27328150765499998</v>
      </c>
      <c r="AV410" s="51">
        <f t="shared" si="112"/>
        <v>7.5911590633390583E-5</v>
      </c>
      <c r="AW410" s="39">
        <f>AB410*0.7</f>
        <v>9.666351849145273E-2</v>
      </c>
      <c r="AX410" s="40"/>
      <c r="AY410" s="40">
        <f t="shared" si="109"/>
        <v>0</v>
      </c>
      <c r="AZ410" s="40"/>
      <c r="BA410" s="40"/>
      <c r="BB410" s="40"/>
      <c r="BC410" s="39"/>
      <c r="BD410" s="39">
        <f>T410*2.23694</f>
        <v>15.472168333333332</v>
      </c>
      <c r="BE410" s="39">
        <f>AO410-$BC$8</f>
        <v>0.17062362187343039</v>
      </c>
      <c r="BF410" s="39">
        <f>AQ410-$BC$8</f>
        <v>0.16810934097135669</v>
      </c>
      <c r="BG410" s="52">
        <f t="shared" si="113"/>
        <v>0.15129840687422103</v>
      </c>
      <c r="BH410" s="52">
        <f t="shared" si="114"/>
        <v>0.15129840687422103</v>
      </c>
      <c r="BI410" s="52">
        <f t="shared" si="115"/>
        <v>544674.26474719564</v>
      </c>
      <c r="BJ410" s="52">
        <f t="shared" si="116"/>
        <v>544.67426474719559</v>
      </c>
      <c r="BK410">
        <f t="shared" si="117"/>
        <v>2.9910509999999961</v>
      </c>
    </row>
    <row r="411" spans="2:63" x14ac:dyDescent="0.25">
      <c r="B411" s="29" t="s">
        <v>47</v>
      </c>
      <c r="C411" s="29">
        <v>403</v>
      </c>
      <c r="D411" s="29">
        <v>403</v>
      </c>
      <c r="E411" s="28">
        <v>23.3</v>
      </c>
      <c r="F411" s="15">
        <f t="shared" si="118"/>
        <v>-0.45833333333333293</v>
      </c>
      <c r="G411" s="15">
        <f t="shared" si="119"/>
        <v>-1.6499999999999986</v>
      </c>
      <c r="R411">
        <f t="shared" si="107"/>
        <v>0</v>
      </c>
      <c r="S411">
        <f t="shared" si="108"/>
        <v>23.3</v>
      </c>
      <c r="T411">
        <f>$E411/3.6</f>
        <v>6.4722222222222223</v>
      </c>
      <c r="U411">
        <f>(0.5*960*(T411*T411))</f>
        <v>20107.03703703704</v>
      </c>
      <c r="V411">
        <f>$U411-$U412</f>
        <v>2827.0370370370401</v>
      </c>
      <c r="X411">
        <f>W411/1000</f>
        <v>0</v>
      </c>
      <c r="Y411">
        <f>$X$43+$X$87+$X$158+$X$178+$X$188+$X$238+$X$279+$X$299+$X$307+$X$359+$X$365+$X$379+$X$408</f>
        <v>524.24370370370366</v>
      </c>
      <c r="Z411">
        <f>(0.5*960*(F411*F411))</f>
        <v>100.83333333333314</v>
      </c>
      <c r="AA411">
        <f>W411*0.0000002777777777</f>
        <v>0</v>
      </c>
      <c r="AB411">
        <f>AA$43+AA$87+$AA$158+$AA$178+$AA$238+$AA$279+$AA$299+$AA$307+$AA$359+$AA$365+$AA$379+$AA$408</f>
        <v>0.13809074070207533</v>
      </c>
      <c r="AD411">
        <f>(AC411*0.0000002777777777)*-1</f>
        <v>0</v>
      </c>
      <c r="AE411">
        <f>(($W$18*0.0000002777777777)*-1)+$AD$65+$AD$145+$AD$164+$AD$184+$AD$206+$AD$265+$AD$289+$AD$304+$AD$345+$AD$363+$AD$373+$AD$399</f>
        <v>0.1466229423457768</v>
      </c>
      <c r="AG411">
        <f>(T411/1000)*(960*9.81*0.01+0.5*1.205*0.38*1.711274*(T411*T411)+960*4/3*3.14*AJ411)</f>
        <v>-11.568238659267276</v>
      </c>
      <c r="AH411">
        <f>AH410+AG411</f>
        <v>211.57701153034944</v>
      </c>
      <c r="AJ411">
        <f>T412-T411</f>
        <v>-0.47222222222222232</v>
      </c>
      <c r="AK411" s="53">
        <f t="shared" si="121"/>
        <v>6.4722222222222223</v>
      </c>
      <c r="AL411" s="39">
        <f>0.5*1116.99*(T411*T411)</f>
        <v>23395.165937500002</v>
      </c>
      <c r="AM411" s="39">
        <f t="shared" si="120"/>
        <v>3289.345937500002</v>
      </c>
      <c r="AN411" s="39">
        <f>SUM($AM$399:$AM$407)+$AN$398</f>
        <v>-618300.07531249989</v>
      </c>
      <c r="AO411" s="39">
        <f t="shared" si="110"/>
        <v>0.17175002087204885</v>
      </c>
      <c r="AP411" s="39">
        <f>SUM($AM$409:$AM$417)+$AP$408</f>
        <v>609248.66406250012</v>
      </c>
      <c r="AQ411" s="39">
        <f t="shared" si="111"/>
        <v>0.16923573996997515</v>
      </c>
      <c r="AR411" s="39">
        <f t="shared" si="106"/>
        <v>3.289345937500002</v>
      </c>
      <c r="AS411" s="39"/>
      <c r="AT411" s="51">
        <f>T411*$AS$8*0.38*0.01</f>
        <v>255.72125013500005</v>
      </c>
      <c r="AU411" s="51">
        <f t="shared" si="122"/>
        <v>0.25572125013500002</v>
      </c>
      <c r="AV411" s="51">
        <f t="shared" si="112"/>
        <v>7.1033737420000045E-5</v>
      </c>
      <c r="AW411" s="39">
        <f>AB411*0.7</f>
        <v>9.666351849145273E-2</v>
      </c>
      <c r="AX411" s="40"/>
      <c r="AY411" s="40">
        <f t="shared" si="109"/>
        <v>0</v>
      </c>
      <c r="AZ411" s="40"/>
      <c r="BA411" s="40"/>
      <c r="BB411" s="40"/>
      <c r="BC411" s="39"/>
      <c r="BD411" s="39">
        <f>T411*2.23694</f>
        <v>14.477972777777779</v>
      </c>
      <c r="BE411" s="39">
        <f>AO411-$BC$8</f>
        <v>0.17062362187343039</v>
      </c>
      <c r="BF411" s="39">
        <f>AQ411-$BC$8</f>
        <v>0.16810934097135669</v>
      </c>
      <c r="BG411" s="52">
        <f t="shared" si="113"/>
        <v>0.15129840687422103</v>
      </c>
      <c r="BH411" s="52">
        <f t="shared" si="114"/>
        <v>0.15129840687422103</v>
      </c>
      <c r="BI411" s="52">
        <f t="shared" si="115"/>
        <v>544674.26474719564</v>
      </c>
      <c r="BJ411" s="52">
        <f t="shared" si="116"/>
        <v>544.67426474719559</v>
      </c>
      <c r="BK411">
        <f t="shared" si="117"/>
        <v>2.9604113437500019</v>
      </c>
    </row>
    <row r="412" spans="2:63" x14ac:dyDescent="0.25">
      <c r="B412" s="29" t="s">
        <v>47</v>
      </c>
      <c r="C412" s="29">
        <v>404</v>
      </c>
      <c r="D412" s="29">
        <v>404</v>
      </c>
      <c r="E412" s="28">
        <v>21.6</v>
      </c>
      <c r="F412" s="15">
        <f t="shared" si="118"/>
        <v>-0.43055555555555575</v>
      </c>
      <c r="G412" s="15">
        <f t="shared" si="119"/>
        <v>-1.5500000000000007</v>
      </c>
      <c r="R412">
        <f t="shared" si="107"/>
        <v>0</v>
      </c>
      <c r="S412">
        <f t="shared" si="108"/>
        <v>21.6</v>
      </c>
      <c r="T412">
        <f>$E412/3.6</f>
        <v>6</v>
      </c>
      <c r="U412">
        <f>(0.5*960*(T412*T412))</f>
        <v>17280</v>
      </c>
      <c r="V412">
        <f>$U412-$U413</f>
        <v>2167.4074074074106</v>
      </c>
      <c r="X412">
        <f>W412/1000</f>
        <v>0</v>
      </c>
      <c r="Y412">
        <f>$X$43+$X$87+$X$158+$X$178+$X$188+$X$238+$X$279+$X$299+$X$307+$X$359+$X$365+$X$379+$X$408</f>
        <v>524.24370370370366</v>
      </c>
      <c r="Z412">
        <f>(0.5*960*(F412*F412))</f>
        <v>88.981481481481566</v>
      </c>
      <c r="AA412">
        <f>W412*0.0000002777777777</f>
        <v>0</v>
      </c>
      <c r="AB412">
        <f>AA$43+AA$87+$AA$158+$AA$178+$AA$238+$AA$279+$AA$299+$AA$307+$AA$359+$AA$365+$AA$379+$AA$408</f>
        <v>0.13809074070207533</v>
      </c>
      <c r="AD412">
        <f>(AC412*0.0000002777777777)*-1</f>
        <v>0</v>
      </c>
      <c r="AE412">
        <f>(($W$18*0.0000002777777777)*-1)+$AD$65+$AD$145+$AD$164+$AD$184+$AD$206+$AD$265+$AD$289+$AD$304+$AD$345+$AD$363+$AD$373+$AD$399</f>
        <v>0.1466229423457768</v>
      </c>
      <c r="AG412">
        <f>(T412/1000)*(960*9.81*0.01+0.5*1.205*0.38*1.711274*(T412*T412)+960*4/3*3.14*AJ412)</f>
        <v>-8.7284493579565439</v>
      </c>
      <c r="AH412">
        <f>AH411+AG412</f>
        <v>202.84856217239289</v>
      </c>
      <c r="AJ412">
        <f>T413-T412</f>
        <v>-0.38888888888888928</v>
      </c>
      <c r="AK412" s="53">
        <f t="shared" si="121"/>
        <v>6</v>
      </c>
      <c r="AL412" s="39">
        <f>0.5*1116.99*(T412*T412)</f>
        <v>20105.82</v>
      </c>
      <c r="AM412" s="39">
        <f t="shared" si="120"/>
        <v>2521.8462500000023</v>
      </c>
      <c r="AN412" s="39">
        <f>SUM($AM$399:$AM$407)+$AN$398</f>
        <v>-618300.07531249989</v>
      </c>
      <c r="AO412" s="39">
        <f t="shared" si="110"/>
        <v>0.17175002087204885</v>
      </c>
      <c r="AP412" s="39">
        <f>SUM($AM$409:$AM$417)+$AP$408</f>
        <v>609248.66406250012</v>
      </c>
      <c r="AQ412" s="39">
        <f t="shared" si="111"/>
        <v>0.16923573996997515</v>
      </c>
      <c r="AR412" s="39">
        <f t="shared" si="106"/>
        <v>2.5218462500000025</v>
      </c>
      <c r="AS412" s="39"/>
      <c r="AT412" s="51">
        <f>T412*$AS$8*0.38*0.01</f>
        <v>237.06347651999999</v>
      </c>
      <c r="AU412" s="51">
        <f t="shared" si="122"/>
        <v>0.23706347651999998</v>
      </c>
      <c r="AV412" s="51">
        <f t="shared" si="112"/>
        <v>6.5851018380772561E-5</v>
      </c>
      <c r="AW412" s="39">
        <f>AB412*0.7</f>
        <v>9.666351849145273E-2</v>
      </c>
      <c r="AX412" s="40"/>
      <c r="AY412" s="40">
        <f t="shared" si="109"/>
        <v>0</v>
      </c>
      <c r="AZ412" s="40"/>
      <c r="BA412" s="40"/>
      <c r="BB412" s="40"/>
      <c r="BC412" s="39"/>
      <c r="BD412" s="39">
        <f>T412*2.23694</f>
        <v>13.42164</v>
      </c>
      <c r="BE412" s="39">
        <f>AO412-$BC$8</f>
        <v>0.17062362187343039</v>
      </c>
      <c r="BF412" s="39">
        <f>AQ412-$BC$8</f>
        <v>0.16810934097135669</v>
      </c>
      <c r="BG412" s="52">
        <f t="shared" si="113"/>
        <v>0.15129840687422103</v>
      </c>
      <c r="BH412" s="52">
        <f t="shared" si="114"/>
        <v>0.15129840687422103</v>
      </c>
      <c r="BI412" s="52">
        <f t="shared" si="115"/>
        <v>544674.26474719564</v>
      </c>
      <c r="BJ412" s="52">
        <f t="shared" si="116"/>
        <v>544.67426474719559</v>
      </c>
      <c r="BK412">
        <f t="shared" si="117"/>
        <v>2.2696616250000021</v>
      </c>
    </row>
    <row r="413" spans="2:63" x14ac:dyDescent="0.25">
      <c r="B413" s="29" t="s">
        <v>47</v>
      </c>
      <c r="C413" s="29">
        <v>405</v>
      </c>
      <c r="D413" s="29">
        <v>405</v>
      </c>
      <c r="E413" s="28">
        <v>20.2</v>
      </c>
      <c r="F413" s="15">
        <f t="shared" si="118"/>
        <v>-0.40277777777777807</v>
      </c>
      <c r="G413" s="15">
        <f t="shared" si="119"/>
        <v>-1.4500000000000011</v>
      </c>
      <c r="R413">
        <f t="shared" si="107"/>
        <v>0</v>
      </c>
      <c r="S413">
        <f t="shared" si="108"/>
        <v>20.2</v>
      </c>
      <c r="T413">
        <f>$E413/3.6</f>
        <v>5.6111111111111107</v>
      </c>
      <c r="U413">
        <f>(0.5*960*(T413*T413))</f>
        <v>15112.592592592589</v>
      </c>
      <c r="V413">
        <f>$U413-$U414</f>
        <v>2161.1111111111113</v>
      </c>
      <c r="X413">
        <f>W413/1000</f>
        <v>0</v>
      </c>
      <c r="Y413">
        <f>$X$43+$X$87+$X$158+$X$178+$X$188+$X$238+$X$279+$X$299+$X$307+$X$359+$X$365+$X$379+$X$408</f>
        <v>524.24370370370366</v>
      </c>
      <c r="Z413">
        <f>(0.5*960*(F413*F413))</f>
        <v>77.87037037037048</v>
      </c>
      <c r="AA413">
        <f>W413*0.0000002777777777</f>
        <v>0</v>
      </c>
      <c r="AB413">
        <f>AA$43+AA$87+$AA$158+$AA$178+$AA$238+$AA$279+$AA$299+$AA$307+$AA$359+$AA$365+$AA$379+$AA$408</f>
        <v>0.13809074070207533</v>
      </c>
      <c r="AD413">
        <f>(AC413*0.0000002777777777)*-1</f>
        <v>0</v>
      </c>
      <c r="AE413">
        <f>(($W$18*0.0000002777777777)*-1)+$AD$65+$AD$145+$AD$164+$AD$184+$AD$206+$AD$265+$AD$289+$AD$304+$AD$345+$AD$363+$AD$373+$AD$399</f>
        <v>0.1466229423457768</v>
      </c>
      <c r="AG413">
        <f>(T413/1000)*(960*9.81*0.01+0.5*1.205*0.38*1.711274*(T413*T413)+960*4/3*3.14*AJ413)</f>
        <v>-8.7990926916289727</v>
      </c>
      <c r="AH413">
        <f>AH412+AG413</f>
        <v>194.04946948076392</v>
      </c>
      <c r="AJ413">
        <f>T414-T413</f>
        <v>-0.41666666666666696</v>
      </c>
      <c r="AK413" s="53">
        <f t="shared" si="121"/>
        <v>5.6111111111111107</v>
      </c>
      <c r="AL413" s="39">
        <f>0.5*1116.99*(T413*T413)</f>
        <v>17583.973749999997</v>
      </c>
      <c r="AM413" s="39">
        <f t="shared" si="120"/>
        <v>2514.5203125000007</v>
      </c>
      <c r="AN413" s="39">
        <f>SUM($AM$399:$AM$407)+$AN$398</f>
        <v>-618300.07531249989</v>
      </c>
      <c r="AO413" s="39">
        <f t="shared" si="110"/>
        <v>0.17175002087204885</v>
      </c>
      <c r="AP413" s="39">
        <f>SUM($AM$409:$AM$417)+$AP$408</f>
        <v>609248.66406250012</v>
      </c>
      <c r="AQ413" s="39">
        <f t="shared" si="111"/>
        <v>0.16923573996997515</v>
      </c>
      <c r="AR413" s="39">
        <f t="shared" si="106"/>
        <v>2.5145203125000006</v>
      </c>
      <c r="AS413" s="39"/>
      <c r="AT413" s="51">
        <f>T413*$AS$8*0.38*0.01</f>
        <v>221.69825119000001</v>
      </c>
      <c r="AU413" s="51">
        <f t="shared" si="122"/>
        <v>0.22169825119</v>
      </c>
      <c r="AV413" s="51">
        <f t="shared" si="112"/>
        <v>6.158289681905582E-5</v>
      </c>
      <c r="AW413" s="39">
        <f>AB413*0.7</f>
        <v>9.666351849145273E-2</v>
      </c>
      <c r="AX413" s="40"/>
      <c r="AY413" s="40">
        <f t="shared" si="109"/>
        <v>0</v>
      </c>
      <c r="AZ413" s="40"/>
      <c r="BA413" s="40"/>
      <c r="BB413" s="40"/>
      <c r="BC413" s="39"/>
      <c r="BD413" s="39">
        <f>T413*2.23694</f>
        <v>12.551718888888889</v>
      </c>
      <c r="BE413" s="39">
        <f>AO413-$BC$8</f>
        <v>0.17062362187343039</v>
      </c>
      <c r="BF413" s="39">
        <f>AQ413-$BC$8</f>
        <v>0.16810934097135669</v>
      </c>
      <c r="BG413" s="52">
        <f t="shared" si="113"/>
        <v>0.15129840687422103</v>
      </c>
      <c r="BH413" s="52">
        <f t="shared" si="114"/>
        <v>0.15129840687422103</v>
      </c>
      <c r="BI413" s="52">
        <f t="shared" si="115"/>
        <v>544674.26474719564</v>
      </c>
      <c r="BJ413" s="52">
        <f t="shared" si="116"/>
        <v>544.67426474719559</v>
      </c>
      <c r="BK413">
        <f t="shared" si="117"/>
        <v>2.2630682812500007</v>
      </c>
    </row>
    <row r="414" spans="2:63" x14ac:dyDescent="0.25">
      <c r="B414" s="29" t="s">
        <v>47</v>
      </c>
      <c r="C414" s="29">
        <v>406</v>
      </c>
      <c r="D414" s="29">
        <v>406</v>
      </c>
      <c r="E414" s="28">
        <v>18.7</v>
      </c>
      <c r="F414" s="15">
        <f t="shared" si="118"/>
        <v>-0.44444444444444431</v>
      </c>
      <c r="G414" s="15">
        <f t="shared" si="119"/>
        <v>-1.5999999999999996</v>
      </c>
      <c r="R414">
        <f t="shared" si="107"/>
        <v>0</v>
      </c>
      <c r="S414">
        <f t="shared" si="108"/>
        <v>18.7</v>
      </c>
      <c r="T414">
        <f>$E414/3.6</f>
        <v>5.1944444444444438</v>
      </c>
      <c r="U414">
        <f>(0.5*960*(T414*T414))</f>
        <v>12951.481481481478</v>
      </c>
      <c r="V414">
        <f>$U414-$U415</f>
        <v>2247.7777777777737</v>
      </c>
      <c r="X414">
        <f>W414/1000</f>
        <v>0</v>
      </c>
      <c r="Y414">
        <f>$X$43+$X$87+$X$158+$X$178+$X$188+$X$238+$X$279+$X$299+$X$307+$X$359+$X$365+$X$379+$X$408</f>
        <v>524.24370370370366</v>
      </c>
      <c r="Z414">
        <f>(0.5*960*(F414*F414))</f>
        <v>94.814814814814753</v>
      </c>
      <c r="AA414">
        <f>W414*0.0000002777777777</f>
        <v>0</v>
      </c>
      <c r="AB414">
        <f>AA$43+AA$87+$AA$158+$AA$178+$AA$238+$AA$279+$AA$299+$AA$307+$AA$359+$AA$365+$AA$379+$AA$408</f>
        <v>0.13809074070207533</v>
      </c>
      <c r="AD414">
        <f>(AC414*0.0000002777777777)*-1</f>
        <v>0</v>
      </c>
      <c r="AE414">
        <f>(($W$18*0.0000002777777777)*-1)+$AD$65+$AD$145+$AD$164+$AD$184+$AD$206+$AD$265+$AD$289+$AD$304+$AD$345+$AD$363+$AD$373+$AD$399</f>
        <v>0.1466229423457768</v>
      </c>
      <c r="AG414">
        <f>(T414/1000)*(960*9.81*0.01+0.5*1.205*0.38*1.711274*(T414*T414)+960*4/3*3.14*AJ414)</f>
        <v>-9.3147193946612337</v>
      </c>
      <c r="AH414">
        <f>AH413+AG414</f>
        <v>184.73475008610268</v>
      </c>
      <c r="AJ414">
        <f>T415-T414</f>
        <v>-0.47222222222222143</v>
      </c>
      <c r="AK414" s="53">
        <f t="shared" si="121"/>
        <v>5.1944444444444438</v>
      </c>
      <c r="AL414" s="39">
        <f>0.5*1116.99*(T414*T414)</f>
        <v>15069.453437499997</v>
      </c>
      <c r="AM414" s="39">
        <f t="shared" si="120"/>
        <v>2615.3596874999967</v>
      </c>
      <c r="AN414" s="39">
        <f>SUM($AM$399:$AM$407)+$AN$398</f>
        <v>-618300.07531249989</v>
      </c>
      <c r="AO414" s="39">
        <f t="shared" si="110"/>
        <v>0.17175002087204885</v>
      </c>
      <c r="AP414" s="39">
        <f>SUM($AM$409:$AM$417)+$AP$408</f>
        <v>609248.66406250012</v>
      </c>
      <c r="AQ414" s="39">
        <f t="shared" si="111"/>
        <v>0.16923573996997515</v>
      </c>
      <c r="AR414" s="39">
        <f t="shared" si="106"/>
        <v>2.6153596874999967</v>
      </c>
      <c r="AS414" s="39"/>
      <c r="AT414" s="51">
        <f>T414*$AS$8*0.38*0.01</f>
        <v>205.23550976499999</v>
      </c>
      <c r="AU414" s="51">
        <f t="shared" si="122"/>
        <v>0.20523550976499999</v>
      </c>
      <c r="AV414" s="51">
        <f t="shared" si="112"/>
        <v>5.7009909431502167E-5</v>
      </c>
      <c r="AW414" s="39">
        <f>AB414*0.7</f>
        <v>9.666351849145273E-2</v>
      </c>
      <c r="AX414" s="40"/>
      <c r="AY414" s="40">
        <f t="shared" si="109"/>
        <v>0</v>
      </c>
      <c r="AZ414" s="40"/>
      <c r="BA414" s="40"/>
      <c r="BB414" s="40"/>
      <c r="BC414" s="39"/>
      <c r="BD414" s="39">
        <f>T414*2.23694</f>
        <v>11.619660555555555</v>
      </c>
      <c r="BE414" s="39">
        <f>AO414-$BC$8</f>
        <v>0.17062362187343039</v>
      </c>
      <c r="BF414" s="39">
        <f>AQ414-$BC$8</f>
        <v>0.16810934097135669</v>
      </c>
      <c r="BG414" s="52">
        <f t="shared" si="113"/>
        <v>0.15129840687422103</v>
      </c>
      <c r="BH414" s="52">
        <f t="shared" si="114"/>
        <v>0.15129840687422103</v>
      </c>
      <c r="BI414" s="52">
        <f t="shared" si="115"/>
        <v>544674.26474719564</v>
      </c>
      <c r="BJ414" s="52">
        <f t="shared" si="116"/>
        <v>544.67426474719559</v>
      </c>
      <c r="BK414">
        <f t="shared" si="117"/>
        <v>2.3538237187499971</v>
      </c>
    </row>
    <row r="415" spans="2:63" x14ac:dyDescent="0.25">
      <c r="B415" s="29" t="s">
        <v>47</v>
      </c>
      <c r="C415" s="29">
        <v>407</v>
      </c>
      <c r="D415" s="29">
        <v>407</v>
      </c>
      <c r="E415" s="28">
        <v>17</v>
      </c>
      <c r="F415" s="15">
        <f t="shared" si="118"/>
        <v>-0.47222222222222199</v>
      </c>
      <c r="G415" s="15">
        <f t="shared" si="119"/>
        <v>-1.6999999999999993</v>
      </c>
      <c r="R415">
        <f t="shared" si="107"/>
        <v>0</v>
      </c>
      <c r="S415">
        <f t="shared" si="108"/>
        <v>17</v>
      </c>
      <c r="T415">
        <f>$E415/3.6</f>
        <v>4.7222222222222223</v>
      </c>
      <c r="U415">
        <f>(0.5*960*(T415*T415))</f>
        <v>10703.703703703704</v>
      </c>
      <c r="V415">
        <f>$U415-$U416</f>
        <v>2033.7037037037044</v>
      </c>
      <c r="X415">
        <f>W415/1000</f>
        <v>0</v>
      </c>
      <c r="Y415">
        <f>$X$43+$X$87+$X$158+$X$178+$X$188+$X$238+$X$279+$X$299+$X$307+$X$359+$X$365+$X$379+$X$408</f>
        <v>524.24370370370366</v>
      </c>
      <c r="Z415">
        <f>(0.5*960*(F415*F415))</f>
        <v>107.03703703703692</v>
      </c>
      <c r="AA415">
        <f>W415*0.0000002777777777</f>
        <v>0</v>
      </c>
      <c r="AB415">
        <f>AA$43+AA$87+$AA$158+$AA$178+$AA$238+$AA$279+$AA$299+$AA$307+$AA$359+$AA$365+$AA$379+$AA$408</f>
        <v>0.13809074070207533</v>
      </c>
      <c r="AD415">
        <f>(AC415*0.0000002777777777)*-1</f>
        <v>0</v>
      </c>
      <c r="AE415">
        <f>(($W$18*0.0000002777777777)*-1)+$AD$65+$AD$145+$AD$164+$AD$184+$AD$206+$AD$265+$AD$289+$AD$304+$AD$345+$AD$363+$AD$373+$AD$399</f>
        <v>0.1466229423457768</v>
      </c>
      <c r="AG415">
        <f>(T415/1000)*(960*9.81*0.01+0.5*1.205*0.38*1.711274*(T415*T415)+960*4/3*3.14*AJ415)</f>
        <v>-8.4765907286599838</v>
      </c>
      <c r="AH415">
        <f>AH414+AG415</f>
        <v>176.25815935744271</v>
      </c>
      <c r="AJ415">
        <f>T416-T415</f>
        <v>-0.47222222222222232</v>
      </c>
      <c r="AK415" s="53">
        <f t="shared" si="121"/>
        <v>4.7222222222222223</v>
      </c>
      <c r="AL415" s="39">
        <f>0.5*1116.99*(T415*T415)</f>
        <v>12454.09375</v>
      </c>
      <c r="AM415" s="39">
        <f t="shared" si="120"/>
        <v>2366.2778125000004</v>
      </c>
      <c r="AN415" s="39">
        <f>SUM($AM$399:$AM$407)+$AN$398</f>
        <v>-618300.07531249989</v>
      </c>
      <c r="AO415" s="39">
        <f t="shared" si="110"/>
        <v>0.17175002087204885</v>
      </c>
      <c r="AP415" s="39">
        <f>SUM($AM$409:$AM$417)+$AP$408</f>
        <v>609248.66406250012</v>
      </c>
      <c r="AQ415" s="39">
        <f t="shared" si="111"/>
        <v>0.16923573996997515</v>
      </c>
      <c r="AR415" s="39">
        <f t="shared" si="106"/>
        <v>2.3662778125000004</v>
      </c>
      <c r="AS415" s="39"/>
      <c r="AT415" s="51">
        <f>T415*$AS$8*0.38*0.01</f>
        <v>186.57773615000002</v>
      </c>
      <c r="AU415" s="51">
        <f t="shared" si="122"/>
        <v>0.18657773615000003</v>
      </c>
      <c r="AV415" s="51">
        <f t="shared" si="112"/>
        <v>5.1827190392274704E-5</v>
      </c>
      <c r="AW415" s="39">
        <f>AB415*0.7</f>
        <v>9.666351849145273E-2</v>
      </c>
      <c r="AX415" s="40"/>
      <c r="AY415" s="40">
        <f t="shared" si="109"/>
        <v>0</v>
      </c>
      <c r="AZ415" s="40"/>
      <c r="BA415" s="40"/>
      <c r="BB415" s="40"/>
      <c r="BC415" s="39"/>
      <c r="BD415" s="39">
        <f>T415*2.23694</f>
        <v>10.563327777777779</v>
      </c>
      <c r="BE415" s="39">
        <f>AO415-$BC$8</f>
        <v>0.17062362187343039</v>
      </c>
      <c r="BF415" s="39">
        <f>AQ415-$BC$8</f>
        <v>0.16810934097135669</v>
      </c>
      <c r="BG415" s="52">
        <f t="shared" si="113"/>
        <v>0.15129840687422103</v>
      </c>
      <c r="BH415" s="52">
        <f t="shared" si="114"/>
        <v>0.15129840687422103</v>
      </c>
      <c r="BI415" s="52">
        <f t="shared" si="115"/>
        <v>544674.26474719564</v>
      </c>
      <c r="BJ415" s="52">
        <f t="shared" si="116"/>
        <v>544.67426474719559</v>
      </c>
      <c r="BK415">
        <f t="shared" si="117"/>
        <v>2.1296500312500006</v>
      </c>
    </row>
    <row r="416" spans="2:63" x14ac:dyDescent="0.25">
      <c r="B416" s="29" t="s">
        <v>47</v>
      </c>
      <c r="C416" s="29">
        <v>408</v>
      </c>
      <c r="D416" s="29">
        <v>408</v>
      </c>
      <c r="E416" s="28">
        <v>15.3</v>
      </c>
      <c r="F416" s="15">
        <f t="shared" si="118"/>
        <v>-0.38888888888888895</v>
      </c>
      <c r="G416" s="15">
        <f t="shared" si="119"/>
        <v>-1.4000000000000004</v>
      </c>
      <c r="R416">
        <f t="shared" si="107"/>
        <v>0</v>
      </c>
      <c r="S416">
        <f t="shared" si="108"/>
        <v>15.3</v>
      </c>
      <c r="T416">
        <f>$E416/3.6</f>
        <v>4.25</v>
      </c>
      <c r="U416">
        <f>(0.5*960*(T416*T416))</f>
        <v>8670</v>
      </c>
      <c r="V416">
        <f>$U416-$U417</f>
        <v>1201.8518518518522</v>
      </c>
      <c r="X416">
        <f>W416/1000</f>
        <v>0</v>
      </c>
      <c r="Y416">
        <f>$X$43+$X$87+$X$158+$X$178+$X$188+$X$238+$X$279+$X$299+$X$307+$X$359+$X$365+$X$379+$X$408</f>
        <v>524.24370370370366</v>
      </c>
      <c r="Z416">
        <f>(0.5*960*(F416*F416))</f>
        <v>72.592592592592624</v>
      </c>
      <c r="AA416">
        <f>W416*0.0000002777777777</f>
        <v>0</v>
      </c>
      <c r="AB416">
        <f>AA$43+AA$87+$AA$158+$AA$178+$AA$238+$AA$279+$AA$299+$AA$307+$AA$359+$AA$365+$AA$379+$AA$408</f>
        <v>0.13809074070207533</v>
      </c>
      <c r="AD416">
        <f>(AC416*0.0000002777777777)*-1</f>
        <v>0</v>
      </c>
      <c r="AE416">
        <f>(($W$18*0.0000002777777777)*-1)+$AD$65+$AD$145+$AD$164+$AD$184+$AD$206+$AD$265+$AD$289+$AD$304+$AD$345+$AD$363+$AD$373+$AD$399</f>
        <v>0.1466229423457768</v>
      </c>
      <c r="AG416">
        <f>(T416/1000)*(960*9.81*0.01+0.5*1.205*0.38*1.711274*(T416*T416)+960*4/3*3.14*AJ416)</f>
        <v>-4.7890532989709094</v>
      </c>
      <c r="AH416">
        <f>AH415+AG416</f>
        <v>171.46910605847179</v>
      </c>
      <c r="AJ416">
        <f>T417-T416</f>
        <v>-0.3055555555555558</v>
      </c>
      <c r="AK416" s="53">
        <f t="shared" si="121"/>
        <v>4.25</v>
      </c>
      <c r="AL416" s="39">
        <f>0.5*1116.99*(T416*T416)</f>
        <v>10087.8159375</v>
      </c>
      <c r="AM416" s="39">
        <f t="shared" si="120"/>
        <v>1398.3921874999996</v>
      </c>
      <c r="AN416" s="39">
        <f>SUM($AM$399:$AM$407)+$AN$398</f>
        <v>-618300.07531249989</v>
      </c>
      <c r="AO416" s="39">
        <f t="shared" si="110"/>
        <v>0.17175002087204885</v>
      </c>
      <c r="AP416" s="39">
        <f>SUM($AM$409:$AM$417)+$AP$408</f>
        <v>609248.66406250012</v>
      </c>
      <c r="AQ416" s="39">
        <f t="shared" si="111"/>
        <v>0.16923573996997515</v>
      </c>
      <c r="AR416" s="39">
        <f t="shared" si="106"/>
        <v>1.3983921874999996</v>
      </c>
      <c r="AS416" s="39"/>
      <c r="AT416" s="51">
        <f>T416*$AS$8*0.38*0.01</f>
        <v>167.91996253500002</v>
      </c>
      <c r="AU416" s="51">
        <f t="shared" si="122"/>
        <v>0.16791996253500002</v>
      </c>
      <c r="AV416" s="51">
        <f t="shared" si="112"/>
        <v>4.6644471353047233E-5</v>
      </c>
      <c r="AW416" s="39">
        <f>AB416*0.7</f>
        <v>9.666351849145273E-2</v>
      </c>
      <c r="AX416" s="40"/>
      <c r="AY416" s="40">
        <f t="shared" si="109"/>
        <v>0</v>
      </c>
      <c r="AZ416" s="40"/>
      <c r="BA416" s="40"/>
      <c r="BB416" s="40"/>
      <c r="BC416" s="39"/>
      <c r="BD416" s="39">
        <f>T416*2.23694</f>
        <v>9.5069949999999999</v>
      </c>
      <c r="BE416" s="39">
        <f>AO416-$BC$8</f>
        <v>0.17062362187343039</v>
      </c>
      <c r="BF416" s="39">
        <f>AQ416-$BC$8</f>
        <v>0.16810934097135669</v>
      </c>
      <c r="BG416" s="52">
        <f t="shared" si="113"/>
        <v>0.15129840687422103</v>
      </c>
      <c r="BH416" s="52">
        <f t="shared" si="114"/>
        <v>0.15129840687422103</v>
      </c>
      <c r="BI416" s="52">
        <f t="shared" si="115"/>
        <v>544674.26474719564</v>
      </c>
      <c r="BJ416" s="52">
        <f t="shared" si="116"/>
        <v>544.67426474719559</v>
      </c>
      <c r="BK416">
        <f t="shared" si="117"/>
        <v>1.2585529687499997</v>
      </c>
    </row>
    <row r="417" spans="2:63" x14ac:dyDescent="0.25">
      <c r="B417" s="29" t="s">
        <v>47</v>
      </c>
      <c r="C417" s="29">
        <v>409</v>
      </c>
      <c r="D417" s="29">
        <v>409</v>
      </c>
      <c r="E417" s="28">
        <v>14.2</v>
      </c>
      <c r="F417" s="15">
        <f t="shared" si="118"/>
        <v>-0.19444444444444448</v>
      </c>
      <c r="G417" s="15">
        <f t="shared" si="119"/>
        <v>-0.70000000000000018</v>
      </c>
      <c r="R417">
        <f t="shared" si="107"/>
        <v>0</v>
      </c>
      <c r="S417">
        <f t="shared" si="108"/>
        <v>14.2</v>
      </c>
      <c r="T417">
        <f>$E417/3.6</f>
        <v>3.9444444444444442</v>
      </c>
      <c r="U417">
        <f>(0.5*960*(T417*T417))</f>
        <v>7468.1481481481478</v>
      </c>
      <c r="V417">
        <f>$U417-$U418</f>
        <v>312.22222222222172</v>
      </c>
      <c r="X417">
        <f>W417/1000</f>
        <v>0</v>
      </c>
      <c r="Y417">
        <f>$X$43+$X$87+$X$158+$X$178+$X$188+$X$238+$X$279+$X$299+$X$307+$X$359+$X$365+$X$379+$X$408</f>
        <v>524.24370370370366</v>
      </c>
      <c r="Z417">
        <f>(0.5*960*(F417*F417))</f>
        <v>18.148148148148156</v>
      </c>
      <c r="AA417">
        <f>W417*0.0000002777777777</f>
        <v>0</v>
      </c>
      <c r="AB417">
        <f>AA$43+AA$87+$AA$158+$AA$178+$AA$238+$AA$279+$AA$299+$AA$307+$AA$359+$AA$365+$AA$379+$AA$408</f>
        <v>0.13809074070207533</v>
      </c>
      <c r="AD417">
        <f>(AC417*0.0000002777777777)*-1</f>
        <v>0</v>
      </c>
      <c r="AE417">
        <f>(($W$18*0.0000002777777777)*-1)+$AD$65+$AD$145+$AD$164+$AD$184+$AD$206+$AD$265+$AD$289+$AD$304+$AD$345+$AD$363+$AD$373+$AD$399</f>
        <v>0.1466229423457768</v>
      </c>
      <c r="AG417">
        <f>(T417/1000)*(960*9.81*0.01+0.5*1.205*0.38*1.711274*(T417*T417)+960*4/3*3.14*AJ417)</f>
        <v>-0.92560931628888832</v>
      </c>
      <c r="AH417">
        <f>AH416+AG417</f>
        <v>170.5434967421829</v>
      </c>
      <c r="AJ417">
        <f>T418-T417</f>
        <v>-8.3333333333333037E-2</v>
      </c>
      <c r="AK417" s="53">
        <f t="shared" si="121"/>
        <v>3.9444444444444442</v>
      </c>
      <c r="AL417" s="39">
        <f>0.5*1116.99*(T417*T417)</f>
        <v>8689.4237499999999</v>
      </c>
      <c r="AM417" s="39">
        <f t="shared" si="120"/>
        <v>363.28031249999913</v>
      </c>
      <c r="AN417" s="39">
        <f>SUM($AM$399:$AM$407)+$AN$398</f>
        <v>-618300.07531249989</v>
      </c>
      <c r="AO417" s="39">
        <f t="shared" si="110"/>
        <v>0.17175002087204885</v>
      </c>
      <c r="AP417" s="39">
        <f>SUM($AM$409:$AM$417)+$AP$408</f>
        <v>609248.66406250012</v>
      </c>
      <c r="AQ417" s="39">
        <f t="shared" si="111"/>
        <v>0.16923573996997515</v>
      </c>
      <c r="AR417" s="39">
        <f t="shared" si="106"/>
        <v>0.36328031249999915</v>
      </c>
      <c r="AS417" s="39"/>
      <c r="AT417" s="51">
        <f>T417*$AS$8*0.38*0.01</f>
        <v>155.84728549000002</v>
      </c>
      <c r="AU417" s="51">
        <f t="shared" si="122"/>
        <v>0.15584728549000001</v>
      </c>
      <c r="AV417" s="51">
        <f t="shared" si="112"/>
        <v>4.3290947268841221E-5</v>
      </c>
      <c r="AW417" s="39">
        <f>AB417*0.7</f>
        <v>9.666351849145273E-2</v>
      </c>
      <c r="AX417" s="40"/>
      <c r="AY417" s="40">
        <f t="shared" si="109"/>
        <v>0</v>
      </c>
      <c r="AZ417" s="40"/>
      <c r="BA417" s="40"/>
      <c r="BB417" s="40"/>
      <c r="BC417" s="39"/>
      <c r="BD417" s="39">
        <f>T417*2.23694</f>
        <v>8.8234855555555551</v>
      </c>
      <c r="BE417" s="39">
        <f>AO417-$BC$8</f>
        <v>0.17062362187343039</v>
      </c>
      <c r="BF417" s="39">
        <f>AQ417-$BC$8</f>
        <v>0.16810934097135669</v>
      </c>
      <c r="BG417" s="52">
        <f t="shared" si="113"/>
        <v>0.15129840687422103</v>
      </c>
      <c r="BH417" s="52">
        <f t="shared" si="114"/>
        <v>0.15129840687422103</v>
      </c>
      <c r="BI417" s="52">
        <f t="shared" si="115"/>
        <v>544674.26474719564</v>
      </c>
      <c r="BJ417" s="52">
        <f t="shared" si="116"/>
        <v>544.67426474719559</v>
      </c>
      <c r="BK417">
        <f t="shared" si="117"/>
        <v>0.3269522812499992</v>
      </c>
    </row>
    <row r="418" spans="2:63" x14ac:dyDescent="0.25">
      <c r="B418" s="29" t="s">
        <v>47</v>
      </c>
      <c r="C418" s="29">
        <v>410</v>
      </c>
      <c r="D418" s="29">
        <v>410</v>
      </c>
      <c r="E418" s="28">
        <v>13.9</v>
      </c>
      <c r="F418" s="15">
        <f t="shared" si="118"/>
        <v>-2.7777777777777679E-2</v>
      </c>
      <c r="G418" s="15">
        <f t="shared" si="119"/>
        <v>-9.9999999999999645E-2</v>
      </c>
      <c r="R418">
        <f t="shared" si="107"/>
        <v>0</v>
      </c>
      <c r="S418">
        <f t="shared" si="108"/>
        <v>13.9</v>
      </c>
      <c r="T418">
        <f>$E418/3.6</f>
        <v>3.8611111111111112</v>
      </c>
      <c r="U418">
        <f>(0.5*960*(T418*T418))</f>
        <v>7155.9259259259261</v>
      </c>
      <c r="V418">
        <f>$U418-$U419</f>
        <v>-103.33333333333303</v>
      </c>
      <c r="X418">
        <f>W418/1000</f>
        <v>0</v>
      </c>
      <c r="Y418">
        <f>$X$43+$X$87+$X$158+$X$178+$X$188+$X$238+$X$279+$X$299+$X$307+$X$359+$X$365+$X$379+$X$408</f>
        <v>524.24370370370366</v>
      </c>
      <c r="Z418">
        <f>(0.5*960*(F418*F418))</f>
        <v>0.37037037037036774</v>
      </c>
      <c r="AA418">
        <f>W418*0.0000002777777777</f>
        <v>0</v>
      </c>
      <c r="AB418">
        <f>AA$43+AA$87+$AA$158+$AA$178+$AA$238+$AA$279+$AA$299+$AA$307+$AA$359+$AA$365+$AA$379+$AA$408</f>
        <v>0.13809074070207533</v>
      </c>
      <c r="AC418">
        <f>SUM(V418:V425)</f>
        <v>-6355.5555555555593</v>
      </c>
      <c r="AD418">
        <f>(AC418*0.0000002777777777)*-1</f>
        <v>1.7654320982711123E-3</v>
      </c>
      <c r="AE418">
        <f>(($W$18*0.0000002777777777)*-1)+$AD$65+$AD$145+$AD$164+$AD$184+$AD$206+$AD$265+$AD$289+$AD$304+$AD$345+$AD$363+$AD$373+$AD$399+$AD$418</f>
        <v>0.14838837444404793</v>
      </c>
      <c r="AG418">
        <f>(T418/1000)*(960*9.81*0.01+0.5*1.205*0.38*1.711274*(T418*T418)+960*4/3*3.14*AJ418)</f>
        <v>0.8172482299235313</v>
      </c>
      <c r="AH418">
        <f>AH417+AG418</f>
        <v>171.36074497210643</v>
      </c>
      <c r="AJ418">
        <f>T419-T418</f>
        <v>2.7777777777777679E-2</v>
      </c>
      <c r="AK418" s="53">
        <f t="shared" si="121"/>
        <v>3.8611111111111112</v>
      </c>
      <c r="AL418" s="39">
        <f>0.5*1116.99*(T418*T418)</f>
        <v>8326.1434375000008</v>
      </c>
      <c r="AM418" s="39">
        <f t="shared" si="120"/>
        <v>-120.2315624999992</v>
      </c>
      <c r="AN418" s="39">
        <f>SUM($AM$418:$AM$425)+$AN$417</f>
        <v>-625694.96281249984</v>
      </c>
      <c r="AO418" s="39">
        <f t="shared" si="110"/>
        <v>0.17380415628814036</v>
      </c>
      <c r="AP418" s="39">
        <f>SUM($AM$409:$AM$417)+$AP$408</f>
        <v>609248.66406250012</v>
      </c>
      <c r="AQ418" s="39">
        <f t="shared" si="111"/>
        <v>0.16923573996997515</v>
      </c>
      <c r="AR418" s="39">
        <f t="shared" si="106"/>
        <v>-0.12023156249999919</v>
      </c>
      <c r="AS418" s="39"/>
      <c r="AT418" s="51">
        <f>T418*$AS$8*0.38*0.01</f>
        <v>152.55473720500004</v>
      </c>
      <c r="AU418" s="51">
        <f t="shared" si="122"/>
        <v>0.15255473720500004</v>
      </c>
      <c r="AV418" s="51">
        <f t="shared" si="112"/>
        <v>4.2376349791330499E-5</v>
      </c>
      <c r="AW418" s="39">
        <f>AB418*0.7</f>
        <v>9.666351849145273E-2</v>
      </c>
      <c r="AX418" s="40"/>
      <c r="AY418" s="40">
        <f t="shared" si="109"/>
        <v>0</v>
      </c>
      <c r="AZ418" s="40"/>
      <c r="BA418" s="40"/>
      <c r="BB418" s="40"/>
      <c r="BC418" s="39"/>
      <c r="BD418" s="39">
        <f>T418*2.23694</f>
        <v>8.6370738888888887</v>
      </c>
      <c r="BE418" s="39">
        <f>AO418-$BC$8</f>
        <v>0.17267775728952189</v>
      </c>
      <c r="BF418" s="39">
        <f>AQ418-$BC$8</f>
        <v>0.16810934097135669</v>
      </c>
      <c r="BG418" s="52">
        <f t="shared" si="113"/>
        <v>0.15129840687422103</v>
      </c>
      <c r="BH418" s="52">
        <f t="shared" si="114"/>
        <v>0.15129840687422103</v>
      </c>
      <c r="BI418" s="52">
        <f t="shared" si="115"/>
        <v>544674.26474719564</v>
      </c>
      <c r="BJ418" s="52">
        <f t="shared" si="116"/>
        <v>544.67426474719559</v>
      </c>
      <c r="BK418">
        <f t="shared" si="117"/>
        <v>-0.10820840624999929</v>
      </c>
    </row>
    <row r="419" spans="2:63" x14ac:dyDescent="0.25">
      <c r="B419" s="29" t="s">
        <v>47</v>
      </c>
      <c r="C419" s="29">
        <v>411</v>
      </c>
      <c r="D419" s="29">
        <v>411</v>
      </c>
      <c r="E419" s="28">
        <v>14</v>
      </c>
      <c r="F419" s="15">
        <f t="shared" si="118"/>
        <v>4.1666666666666519E-2</v>
      </c>
      <c r="G419" s="15">
        <f t="shared" si="119"/>
        <v>0.14999999999999947</v>
      </c>
      <c r="R419">
        <f t="shared" si="107"/>
        <v>0</v>
      </c>
      <c r="S419">
        <f t="shared" si="108"/>
        <v>14</v>
      </c>
      <c r="T419">
        <f>$E419/3.6</f>
        <v>3.8888888888888888</v>
      </c>
      <c r="U419">
        <f>(0.5*960*(T419*T419))</f>
        <v>7259.2592592592591</v>
      </c>
      <c r="V419">
        <f>$U419-$U420</f>
        <v>-208.88888888888869</v>
      </c>
      <c r="X419">
        <f>W419/1000</f>
        <v>0</v>
      </c>
      <c r="Y419">
        <f>$X$43+$X$87+$X$158+$X$178+$X$188+$X$238+$X$279+$X$299+$X$307+$X$359+$X$365+$X$379+$X$408</f>
        <v>524.24370370370366</v>
      </c>
      <c r="Z419">
        <f>(0.5*960*(F419*F419))</f>
        <v>0.83333333333332749</v>
      </c>
      <c r="AA419">
        <f>W419*0.0000002777777777</f>
        <v>0</v>
      </c>
      <c r="AB419">
        <f>AA$43+AA$87+$AA$158+$AA$178+$AA$238+$AA$279+$AA$299+$AA$307+$AA$359+$AA$365+$AA$379+$AA$408</f>
        <v>0.13809074070207533</v>
      </c>
      <c r="AD419">
        <f>(AC419*0.0000002777777777)*-1</f>
        <v>0</v>
      </c>
      <c r="AE419">
        <f>(($W$18*0.0000002777777777)*-1)+$AD$65+$AD$145+$AD$164+$AD$184+$AD$206+$AD$265+$AD$289+$AD$304+$AD$345+$AD$363+$AD$373+$AD$399+$AD$418</f>
        <v>0.14838837444404793</v>
      </c>
      <c r="AG419">
        <f>(T419/1000)*(960*9.81*0.01+0.5*1.205*0.38*1.711274*(T419*T419)+960*4/3*3.14*AJ419)</f>
        <v>1.2576285614761458</v>
      </c>
      <c r="AH419">
        <f>AH418+AG419</f>
        <v>172.61837353358257</v>
      </c>
      <c r="AJ419">
        <f>T420-T419</f>
        <v>5.5555555555555358E-2</v>
      </c>
      <c r="AK419" s="53">
        <f t="shared" si="121"/>
        <v>3.8888888888888888</v>
      </c>
      <c r="AL419" s="39">
        <f>0.5*1116.99*(T419*T419)</f>
        <v>8446.375</v>
      </c>
      <c r="AM419" s="39">
        <f t="shared" si="120"/>
        <v>-243.04874999999993</v>
      </c>
      <c r="AN419" s="39">
        <f>SUM($AM$418:$AM$425)+$AN$417</f>
        <v>-625694.96281249984</v>
      </c>
      <c r="AO419" s="39">
        <f t="shared" si="110"/>
        <v>0.17380415628814036</v>
      </c>
      <c r="AP419" s="39">
        <f>SUM($AM$409:$AM$417)+$AP$408</f>
        <v>609248.66406250012</v>
      </c>
      <c r="AQ419" s="39">
        <f t="shared" si="111"/>
        <v>0.16923573996997515</v>
      </c>
      <c r="AR419" s="39">
        <f t="shared" si="106"/>
        <v>-0.24304874999999992</v>
      </c>
      <c r="AS419" s="39"/>
      <c r="AT419" s="51">
        <f>T419*$AS$8*0.38*0.01</f>
        <v>153.65225330000001</v>
      </c>
      <c r="AU419" s="51">
        <f t="shared" si="122"/>
        <v>0.15365225330000001</v>
      </c>
      <c r="AV419" s="51">
        <f t="shared" si="112"/>
        <v>4.2681215617167404E-5</v>
      </c>
      <c r="AW419" s="39">
        <f>AB419*0.7</f>
        <v>9.666351849145273E-2</v>
      </c>
      <c r="AX419" s="40"/>
      <c r="AY419" s="40">
        <f t="shared" si="109"/>
        <v>0</v>
      </c>
      <c r="AZ419" s="40"/>
      <c r="BA419" s="40"/>
      <c r="BB419" s="40"/>
      <c r="BC419" s="39"/>
      <c r="BD419" s="39">
        <f>T419*2.23694</f>
        <v>8.6992111111111114</v>
      </c>
      <c r="BE419" s="39">
        <f>AO419-$BC$8</f>
        <v>0.17267775728952189</v>
      </c>
      <c r="BF419" s="39">
        <f>AQ419-$BC$8</f>
        <v>0.16810934097135669</v>
      </c>
      <c r="BG419" s="52">
        <f t="shared" si="113"/>
        <v>0.15129840687422103</v>
      </c>
      <c r="BH419" s="52">
        <f t="shared" si="114"/>
        <v>0.15129840687422103</v>
      </c>
      <c r="BI419" s="52">
        <f t="shared" si="115"/>
        <v>544674.26474719564</v>
      </c>
      <c r="BJ419" s="52">
        <f t="shared" si="116"/>
        <v>544.67426474719559</v>
      </c>
      <c r="BK419">
        <f t="shared" si="117"/>
        <v>-0.21874387499999995</v>
      </c>
    </row>
    <row r="420" spans="2:63" x14ac:dyDescent="0.25">
      <c r="B420" s="29" t="s">
        <v>47</v>
      </c>
      <c r="C420" s="29">
        <v>412</v>
      </c>
      <c r="D420" s="29">
        <v>412</v>
      </c>
      <c r="E420" s="28">
        <v>14.2</v>
      </c>
      <c r="F420" s="15">
        <f t="shared" si="118"/>
        <v>6.9444444444444448E-2</v>
      </c>
      <c r="G420" s="15">
        <f t="shared" si="119"/>
        <v>0.25</v>
      </c>
      <c r="R420">
        <f t="shared" si="107"/>
        <v>0</v>
      </c>
      <c r="S420">
        <f t="shared" si="108"/>
        <v>14.2</v>
      </c>
      <c r="T420">
        <f>$E420/3.6</f>
        <v>3.9444444444444442</v>
      </c>
      <c r="U420">
        <f>(0.5*960*(T420*T420))</f>
        <v>7468.1481481481478</v>
      </c>
      <c r="V420">
        <f>$U420-$U421</f>
        <v>-318.88888888888869</v>
      </c>
      <c r="X420">
        <f>W420/1000</f>
        <v>0</v>
      </c>
      <c r="Y420">
        <f>$X$43+$X$87+$X$158+$X$178+$X$188+$X$238+$X$279+$X$299+$X$307+$X$359+$X$365+$X$379+$X$408</f>
        <v>524.24370370370366</v>
      </c>
      <c r="Z420">
        <f>(0.5*960*(F420*F420))</f>
        <v>2.3148148148148149</v>
      </c>
      <c r="AA420">
        <f>W420*0.0000002777777777</f>
        <v>0</v>
      </c>
      <c r="AB420">
        <f>AA$43+AA$87+$AA$158+$AA$178+$AA$238+$AA$279+$AA$299+$AA$307+$AA$359+$AA$365+$AA$379+$AA$408</f>
        <v>0.13809074070207533</v>
      </c>
      <c r="AD420">
        <f>(AC420*0.0000002777777777)*-1</f>
        <v>0</v>
      </c>
      <c r="AE420">
        <f>(($W$18*0.0000002777777777)*-1)+$AD$65+$AD$145+$AD$164+$AD$184+$AD$206+$AD$265+$AD$289+$AD$304+$AD$345+$AD$363+$AD$373+$AD$399+$AD$418</f>
        <v>0.14838837444404793</v>
      </c>
      <c r="AG420">
        <f>(T420/1000)*(960*9.81*0.01+0.5*1.205*0.38*1.711274*(T420*T420)+960*4/3*3.14*AJ420)</f>
        <v>1.7166425355629609</v>
      </c>
      <c r="AH420">
        <f>AH419+AG420</f>
        <v>174.33501606914552</v>
      </c>
      <c r="AJ420">
        <f>T421-T420</f>
        <v>8.3333333333333481E-2</v>
      </c>
      <c r="AK420" s="53">
        <f t="shared" si="121"/>
        <v>3.9444444444444442</v>
      </c>
      <c r="AL420" s="39">
        <f>0.5*1116.99*(T420*T420)</f>
        <v>8689.4237499999999</v>
      </c>
      <c r="AM420" s="39">
        <f t="shared" si="120"/>
        <v>-371.03718750000007</v>
      </c>
      <c r="AN420" s="39">
        <f>SUM($AM$418:$AM$425)+$AN$417</f>
        <v>-625694.96281249984</v>
      </c>
      <c r="AO420" s="39">
        <f t="shared" si="110"/>
        <v>0.17380415628814036</v>
      </c>
      <c r="AP420" s="39">
        <f>SUM($AM$409:$AM$417)+$AP$408</f>
        <v>609248.66406250012</v>
      </c>
      <c r="AQ420" s="39">
        <f t="shared" si="111"/>
        <v>0.16923573996997515</v>
      </c>
      <c r="AR420" s="39">
        <f t="shared" si="106"/>
        <v>-0.37103718750000009</v>
      </c>
      <c r="AS420" s="39"/>
      <c r="AT420" s="51">
        <f>T420*$AS$8*0.38*0.01</f>
        <v>155.84728549000002</v>
      </c>
      <c r="AU420" s="51">
        <f t="shared" si="122"/>
        <v>0.15584728549000001</v>
      </c>
      <c r="AV420" s="51">
        <f t="shared" si="112"/>
        <v>4.3290947268841221E-5</v>
      </c>
      <c r="AW420" s="39">
        <f>AB420*0.7</f>
        <v>9.666351849145273E-2</v>
      </c>
      <c r="AX420" s="40"/>
      <c r="AY420" s="40">
        <f t="shared" si="109"/>
        <v>0</v>
      </c>
      <c r="AZ420" s="40"/>
      <c r="BA420" s="40"/>
      <c r="BB420" s="40"/>
      <c r="BC420" s="39"/>
      <c r="BD420" s="39">
        <f>T420*2.23694</f>
        <v>8.8234855555555551</v>
      </c>
      <c r="BE420" s="39">
        <f>AO420-$BC$8</f>
        <v>0.17267775728952189</v>
      </c>
      <c r="BF420" s="39">
        <f>AQ420-$BC$8</f>
        <v>0.16810934097135669</v>
      </c>
      <c r="BG420" s="52">
        <f t="shared" si="113"/>
        <v>0.15129840687422103</v>
      </c>
      <c r="BH420" s="52">
        <f t="shared" si="114"/>
        <v>0.15129840687422103</v>
      </c>
      <c r="BI420" s="52">
        <f t="shared" si="115"/>
        <v>544674.26474719564</v>
      </c>
      <c r="BJ420" s="52">
        <f t="shared" si="116"/>
        <v>544.67426474719559</v>
      </c>
      <c r="BK420">
        <f t="shared" si="117"/>
        <v>-0.33393346875000007</v>
      </c>
    </row>
    <row r="421" spans="2:63" x14ac:dyDescent="0.25">
      <c r="B421" s="29" t="s">
        <v>47</v>
      </c>
      <c r="C421" s="29">
        <v>413</v>
      </c>
      <c r="D421" s="29">
        <v>413</v>
      </c>
      <c r="E421" s="28">
        <v>14.5</v>
      </c>
      <c r="F421" s="15">
        <f t="shared" si="118"/>
        <v>9.7222222222222363E-2</v>
      </c>
      <c r="G421" s="15">
        <f t="shared" si="119"/>
        <v>0.35000000000000053</v>
      </c>
      <c r="R421">
        <f t="shared" si="107"/>
        <v>0</v>
      </c>
      <c r="S421">
        <f t="shared" si="108"/>
        <v>14.5</v>
      </c>
      <c r="T421">
        <f>$E421/3.6</f>
        <v>4.0277777777777777</v>
      </c>
      <c r="U421">
        <f>(0.5*960*(T421*T421))</f>
        <v>7787.0370370370365</v>
      </c>
      <c r="V421">
        <f>$U421-$U422</f>
        <v>-435.55555555555839</v>
      </c>
      <c r="X421">
        <f>W421/1000</f>
        <v>0</v>
      </c>
      <c r="Y421">
        <f>$X$43+$X$87+$X$158+$X$178+$X$188+$X$238+$X$279+$X$299+$X$307+$X$359+$X$365+$X$379+$X$408</f>
        <v>524.24370370370366</v>
      </c>
      <c r="Z421">
        <f>(0.5*960*(F421*F421))</f>
        <v>4.5370370370370505</v>
      </c>
      <c r="AA421">
        <f>W421*0.0000002777777777</f>
        <v>0</v>
      </c>
      <c r="AB421">
        <f>AA$43+AA$87+$AA$158+$AA$178+$AA$238+$AA$279+$AA$299+$AA$307+$AA$359+$AA$365+$AA$379+$AA$408</f>
        <v>0.13809074070207533</v>
      </c>
      <c r="AD421">
        <f>(AC421*0.0000002777777777)*-1</f>
        <v>0</v>
      </c>
      <c r="AE421">
        <f>(($W$18*0.0000002777777777)*-1)+$AD$65+$AD$145+$AD$164+$AD$184+$AD$206+$AD$265+$AD$289+$AD$304+$AD$345+$AD$363+$AD$373+$AD$399+$AD$418</f>
        <v>0.14838837444404793</v>
      </c>
      <c r="AG421">
        <f>(T421/1000)*(960*9.81*0.01+0.5*1.205*0.38*1.711274*(T421*T421)+960*4/3*3.14*AJ421)</f>
        <v>2.203637036099638</v>
      </c>
      <c r="AH421">
        <f>AH420+AG421</f>
        <v>176.53865310524517</v>
      </c>
      <c r="AJ421">
        <f>T422-T421</f>
        <v>0.1111111111111116</v>
      </c>
      <c r="AK421" s="53">
        <f t="shared" si="121"/>
        <v>4.0277777777777777</v>
      </c>
      <c r="AL421" s="39">
        <f>0.5*1116.99*(T421*T421)</f>
        <v>9060.4609375</v>
      </c>
      <c r="AM421" s="39">
        <f t="shared" si="120"/>
        <v>-506.78250000000298</v>
      </c>
      <c r="AN421" s="39">
        <f>SUM($AM$418:$AM$425)+$AN$417</f>
        <v>-625694.96281249984</v>
      </c>
      <c r="AO421" s="39">
        <f t="shared" si="110"/>
        <v>0.17380415628814036</v>
      </c>
      <c r="AP421" s="39">
        <f>SUM($AM$409:$AM$417)+$AP$408</f>
        <v>609248.66406250012</v>
      </c>
      <c r="AQ421" s="39">
        <f t="shared" si="111"/>
        <v>0.16923573996997515</v>
      </c>
      <c r="AR421" s="39">
        <f t="shared" si="106"/>
        <v>-0.50678250000000302</v>
      </c>
      <c r="AS421" s="39"/>
      <c r="AT421" s="51">
        <f>T421*$AS$8*0.38*0.01</f>
        <v>159.13983377500003</v>
      </c>
      <c r="AU421" s="51">
        <f t="shared" si="122"/>
        <v>0.15913983377500002</v>
      </c>
      <c r="AV421" s="51">
        <f t="shared" si="112"/>
        <v>4.4205544746351957E-5</v>
      </c>
      <c r="AW421" s="39">
        <f>AB421*0.7</f>
        <v>9.666351849145273E-2</v>
      </c>
      <c r="AX421" s="40"/>
      <c r="AY421" s="40">
        <f t="shared" si="109"/>
        <v>0</v>
      </c>
      <c r="AZ421" s="40"/>
      <c r="BA421" s="40"/>
      <c r="BB421" s="40"/>
      <c r="BC421" s="39"/>
      <c r="BD421" s="39">
        <f>T421*2.23694</f>
        <v>9.0098972222222233</v>
      </c>
      <c r="BE421" s="39">
        <f>AO421-$BC$8</f>
        <v>0.17267775728952189</v>
      </c>
      <c r="BF421" s="39">
        <f>AQ421-$BC$8</f>
        <v>0.16810934097135669</v>
      </c>
      <c r="BG421" s="52">
        <f t="shared" si="113"/>
        <v>0.15129840687422103</v>
      </c>
      <c r="BH421" s="52">
        <f t="shared" si="114"/>
        <v>0.15129840687422103</v>
      </c>
      <c r="BI421" s="52">
        <f t="shared" si="115"/>
        <v>544674.26474719564</v>
      </c>
      <c r="BJ421" s="52">
        <f t="shared" si="116"/>
        <v>544.67426474719559</v>
      </c>
      <c r="BK421">
        <f t="shared" si="117"/>
        <v>-0.45610425000000271</v>
      </c>
    </row>
    <row r="422" spans="2:63" x14ac:dyDescent="0.25">
      <c r="B422" s="29" t="s">
        <v>47</v>
      </c>
      <c r="C422" s="29">
        <v>414</v>
      </c>
      <c r="D422" s="29">
        <v>414</v>
      </c>
      <c r="E422" s="28">
        <v>14.9</v>
      </c>
      <c r="F422" s="15">
        <f t="shared" si="118"/>
        <v>0.19444444444444448</v>
      </c>
      <c r="G422" s="15">
        <f t="shared" si="119"/>
        <v>0.70000000000000018</v>
      </c>
      <c r="R422">
        <f t="shared" si="107"/>
        <v>0</v>
      </c>
      <c r="S422">
        <f t="shared" si="108"/>
        <v>14.9</v>
      </c>
      <c r="T422">
        <f>$E422/3.6</f>
        <v>4.1388888888888893</v>
      </c>
      <c r="U422">
        <f>(0.5*960*(T422*T422))</f>
        <v>8222.5925925925949</v>
      </c>
      <c r="V422">
        <f>$U422-$U423</f>
        <v>-1140.7407407407391</v>
      </c>
      <c r="X422">
        <f>W422/1000</f>
        <v>0</v>
      </c>
      <c r="Y422">
        <f>$X$43+$X$87+$X$158+$X$178+$X$188+$X$238+$X$279+$X$299+$X$307+$X$359+$X$365+$X$379+$X$408</f>
        <v>524.24370370370366</v>
      </c>
      <c r="Z422">
        <f>(0.5*960*(F422*F422))</f>
        <v>18.148148148148156</v>
      </c>
      <c r="AA422">
        <f>W422*0.0000002777777777</f>
        <v>0</v>
      </c>
      <c r="AB422">
        <f>AA$43+AA$87+$AA$158+$AA$178+$AA$238+$AA$279+$AA$299+$AA$307+$AA$359+$AA$365+$AA$379+$AA$408</f>
        <v>0.13809074070207533</v>
      </c>
      <c r="AD422">
        <f>(AC422*0.0000002777777777)*-1</f>
        <v>0</v>
      </c>
      <c r="AE422">
        <f>(($W$18*0.0000002777777777)*-1)+$AD$65+$AD$145+$AD$164+$AD$184+$AD$206+$AD$265+$AD$289+$AD$304+$AD$345+$AD$363+$AD$373+$AD$399+$AD$418</f>
        <v>0.14838837444404793</v>
      </c>
      <c r="AG422">
        <f>(T422/1000)*(960*9.81*0.01+0.5*1.205*0.38*1.711274*(T422*T422)+960*4/3*3.14*AJ422)</f>
        <v>5.0384021796434117</v>
      </c>
      <c r="AH422">
        <f>AH421+AG422</f>
        <v>181.57705528488859</v>
      </c>
      <c r="AJ422">
        <f>T423-T422</f>
        <v>0.27777777777777768</v>
      </c>
      <c r="AK422" s="53">
        <f t="shared" si="121"/>
        <v>4.1388888888888893</v>
      </c>
      <c r="AL422" s="39">
        <f>0.5*1116.99*(T422*T422)</f>
        <v>9567.243437500003</v>
      </c>
      <c r="AM422" s="39">
        <f t="shared" si="120"/>
        <v>-1327.2874999999985</v>
      </c>
      <c r="AN422" s="39">
        <f>SUM($AM$418:$AM$425)+$AN$417</f>
        <v>-625694.96281249984</v>
      </c>
      <c r="AO422" s="39">
        <f t="shared" si="110"/>
        <v>0.17380415628814036</v>
      </c>
      <c r="AP422" s="39">
        <f>SUM($AM$409:$AM$417)+$AP$408</f>
        <v>609248.66406250012</v>
      </c>
      <c r="AQ422" s="39">
        <f t="shared" si="111"/>
        <v>0.16923573996997515</v>
      </c>
      <c r="AR422" s="39">
        <f t="shared" si="106"/>
        <v>-1.3272874999999986</v>
      </c>
      <c r="AS422" s="39"/>
      <c r="AT422" s="51">
        <f>T422*$AS$8*0.38*0.01</f>
        <v>163.52989815500004</v>
      </c>
      <c r="AU422" s="51">
        <f t="shared" si="122"/>
        <v>0.16352989815500005</v>
      </c>
      <c r="AV422" s="51">
        <f t="shared" si="112"/>
        <v>4.5425008049699599E-5</v>
      </c>
      <c r="AW422" s="39">
        <f>AB422*0.7</f>
        <v>9.666351849145273E-2</v>
      </c>
      <c r="AX422" s="40"/>
      <c r="AY422" s="40">
        <f t="shared" si="109"/>
        <v>0</v>
      </c>
      <c r="AZ422" s="40"/>
      <c r="BA422" s="40"/>
      <c r="BB422" s="40"/>
      <c r="BC422" s="39"/>
      <c r="BD422" s="39">
        <f>T422*2.23694</f>
        <v>9.2584461111111125</v>
      </c>
      <c r="BE422" s="39">
        <f>AO422-$BC$8</f>
        <v>0.17267775728952189</v>
      </c>
      <c r="BF422" s="39">
        <f>AQ422-$BC$8</f>
        <v>0.16810934097135669</v>
      </c>
      <c r="BG422" s="52">
        <f t="shared" si="113"/>
        <v>0.15129840687422103</v>
      </c>
      <c r="BH422" s="52">
        <f t="shared" si="114"/>
        <v>0.15129840687422103</v>
      </c>
      <c r="BI422" s="52">
        <f t="shared" si="115"/>
        <v>544674.26474719564</v>
      </c>
      <c r="BJ422" s="52">
        <f t="shared" si="116"/>
        <v>544.67426474719559</v>
      </c>
      <c r="BK422">
        <f t="shared" si="117"/>
        <v>-1.1945587499999988</v>
      </c>
    </row>
    <row r="423" spans="2:63" x14ac:dyDescent="0.25">
      <c r="B423" s="29" t="s">
        <v>47</v>
      </c>
      <c r="C423" s="29">
        <v>415</v>
      </c>
      <c r="D423" s="29">
        <v>415</v>
      </c>
      <c r="E423" s="28">
        <v>15.9</v>
      </c>
      <c r="F423" s="15">
        <f t="shared" si="118"/>
        <v>0.34722222222222199</v>
      </c>
      <c r="G423" s="15">
        <f t="shared" si="119"/>
        <v>1.2499999999999991</v>
      </c>
      <c r="R423">
        <f t="shared" si="107"/>
        <v>0</v>
      </c>
      <c r="S423">
        <f t="shared" si="108"/>
        <v>15.9</v>
      </c>
      <c r="T423">
        <f>$E423/3.6</f>
        <v>4.416666666666667</v>
      </c>
      <c r="U423">
        <f>(0.5*960*(T423*T423))</f>
        <v>9363.3333333333339</v>
      </c>
      <c r="V423">
        <f>$U423-$U424</f>
        <v>-1849.9999999999982</v>
      </c>
      <c r="X423">
        <f>W423/1000</f>
        <v>0</v>
      </c>
      <c r="Y423">
        <f>$X$43+$X$87+$X$158+$X$178+$X$188+$X$238+$X$279+$X$299+$X$307+$X$359+$X$365+$X$379+$X$408</f>
        <v>524.24370370370366</v>
      </c>
      <c r="Z423">
        <f>(0.5*960*(F423*F423))</f>
        <v>57.870370370370296</v>
      </c>
      <c r="AA423">
        <f>W423*0.0000002777777777</f>
        <v>0</v>
      </c>
      <c r="AB423">
        <f>AA$43+AA$87+$AA$158+$AA$178+$AA$238+$AA$279+$AA$299+$AA$307+$AA$359+$AA$365+$AA$379+$AA$408</f>
        <v>0.13809074070207533</v>
      </c>
      <c r="AD423">
        <f>(AC423*0.0000002777777777)*-1</f>
        <v>0</v>
      </c>
      <c r="AE423">
        <f>(($W$18*0.0000002777777777)*-1)+$AD$65+$AD$145+$AD$164+$AD$184+$AD$206+$AD$265+$AD$289+$AD$304+$AD$345+$AD$363+$AD$373+$AD$399+$AD$418</f>
        <v>0.14838837444404793</v>
      </c>
      <c r="AG423">
        <f>(T423/1000)*(960*9.81*0.01+0.5*1.205*0.38*1.711274*(T423*T423)+960*4/3*3.14*AJ423)</f>
        <v>7.8461439075418182</v>
      </c>
      <c r="AH423">
        <f>AH422+AG423</f>
        <v>189.42319919243042</v>
      </c>
      <c r="AJ423">
        <f>T424-T423</f>
        <v>0.41666666666666607</v>
      </c>
      <c r="AK423" s="53">
        <f t="shared" si="121"/>
        <v>4.416666666666667</v>
      </c>
      <c r="AL423" s="39">
        <f>0.5*1116.99*(T423*T423)</f>
        <v>10894.530937500002</v>
      </c>
      <c r="AM423" s="39">
        <f t="shared" si="120"/>
        <v>-2152.532812499996</v>
      </c>
      <c r="AN423" s="39">
        <f>SUM($AM$418:$AM$425)+$AN$417</f>
        <v>-625694.96281249984</v>
      </c>
      <c r="AO423" s="39">
        <f t="shared" si="110"/>
        <v>0.17380415628814036</v>
      </c>
      <c r="AP423" s="39">
        <f>SUM($AM$409:$AM$417)+$AP$408</f>
        <v>609248.66406250012</v>
      </c>
      <c r="AQ423" s="39">
        <f t="shared" si="111"/>
        <v>0.16923573996997515</v>
      </c>
      <c r="AR423" s="39">
        <f t="shared" si="106"/>
        <v>-2.1525328124999961</v>
      </c>
      <c r="AS423" s="39"/>
      <c r="AT423" s="51">
        <f>T423*$AS$8*0.38*0.01</f>
        <v>174.50505910500004</v>
      </c>
      <c r="AU423" s="51">
        <f t="shared" si="122"/>
        <v>0.17450505910500005</v>
      </c>
      <c r="AV423" s="51">
        <f t="shared" si="112"/>
        <v>4.8473666308068699E-5</v>
      </c>
      <c r="AW423" s="39">
        <f>AB423*0.7</f>
        <v>9.666351849145273E-2</v>
      </c>
      <c r="AX423" s="40"/>
      <c r="AY423" s="40">
        <f t="shared" si="109"/>
        <v>0</v>
      </c>
      <c r="AZ423" s="40"/>
      <c r="BA423" s="40"/>
      <c r="BB423" s="40"/>
      <c r="BC423" s="39"/>
      <c r="BD423" s="39">
        <f>T423*2.23694</f>
        <v>9.8798183333333345</v>
      </c>
      <c r="BE423" s="39">
        <f>AO423-$BC$8</f>
        <v>0.17267775728952189</v>
      </c>
      <c r="BF423" s="39">
        <f>AQ423-$BC$8</f>
        <v>0.16810934097135669</v>
      </c>
      <c r="BG423" s="52">
        <f t="shared" si="113"/>
        <v>0.15129840687422103</v>
      </c>
      <c r="BH423" s="52">
        <f t="shared" si="114"/>
        <v>0.15129840687422103</v>
      </c>
      <c r="BI423" s="52">
        <f t="shared" si="115"/>
        <v>544674.26474719564</v>
      </c>
      <c r="BJ423" s="52">
        <f t="shared" si="116"/>
        <v>544.67426474719559</v>
      </c>
      <c r="BK423">
        <f t="shared" si="117"/>
        <v>-1.9372795312499964</v>
      </c>
    </row>
    <row r="424" spans="2:63" x14ac:dyDescent="0.25">
      <c r="B424" s="29" t="s">
        <v>47</v>
      </c>
      <c r="C424" s="29">
        <v>416</v>
      </c>
      <c r="D424" s="29">
        <v>416</v>
      </c>
      <c r="E424" s="28">
        <v>17.399999999999999</v>
      </c>
      <c r="F424" s="15">
        <f t="shared" si="118"/>
        <v>0.38888888888888873</v>
      </c>
      <c r="G424" s="15">
        <f t="shared" si="119"/>
        <v>1.3999999999999995</v>
      </c>
      <c r="R424">
        <f t="shared" si="107"/>
        <v>0</v>
      </c>
      <c r="S424">
        <f t="shared" si="108"/>
        <v>17.399999999999999</v>
      </c>
      <c r="T424">
        <f>$E424/3.6</f>
        <v>4.833333333333333</v>
      </c>
      <c r="U424">
        <f>(0.5*960*(T424*T424))</f>
        <v>11213.333333333332</v>
      </c>
      <c r="V424">
        <f>$U424-$U425</f>
        <v>-1738.148148148146</v>
      </c>
      <c r="X424">
        <f>W424/1000</f>
        <v>0</v>
      </c>
      <c r="Y424">
        <f>$X$43+$X$87+$X$158+$X$178+$X$188+$X$238+$X$279+$X$299+$X$307+$X$359+$X$365+$X$379+$X$408</f>
        <v>524.24370370370366</v>
      </c>
      <c r="Z424">
        <f>(0.5*960*(F424*F424))</f>
        <v>72.592592592592524</v>
      </c>
      <c r="AA424">
        <f>W424*0.0000002777777777</f>
        <v>0</v>
      </c>
      <c r="AB424">
        <f>AA$43+AA$87+$AA$158+$AA$178+$AA$238+$AA$279+$AA$299+$AA$307+$AA$359+$AA$365+$AA$379+$AA$408</f>
        <v>0.13809074070207533</v>
      </c>
      <c r="AD424">
        <f>(AC424*0.0000002777777777)*-1</f>
        <v>0</v>
      </c>
      <c r="AE424">
        <f>(($W$18*0.0000002777777777)*-1)+$AD$65+$AD$145+$AD$164+$AD$184+$AD$206+$AD$265+$AD$289+$AD$304+$AD$345+$AD$363+$AD$373+$AD$399+$AD$418</f>
        <v>0.14838837444404793</v>
      </c>
      <c r="AG424">
        <f>(T424/1000)*(960*9.81*0.01+0.5*1.205*0.38*1.711274*(T424*T424)+960*4/3*3.14*AJ424)</f>
        <v>7.5144150976394117</v>
      </c>
      <c r="AH424">
        <f>AH423+AG424</f>
        <v>196.93761429006983</v>
      </c>
      <c r="AJ424">
        <f>T425-T424</f>
        <v>0.36111111111111072</v>
      </c>
      <c r="AK424" s="53">
        <f t="shared" si="121"/>
        <v>4.833333333333333</v>
      </c>
      <c r="AL424" s="39">
        <f>0.5*1116.99*(T424*T424)</f>
        <v>13047.063749999998</v>
      </c>
      <c r="AM424" s="39">
        <f t="shared" si="120"/>
        <v>-2022.3896874999991</v>
      </c>
      <c r="AN424" s="39">
        <f>SUM($AM$418:$AM$425)+$AN$417</f>
        <v>-625694.96281249984</v>
      </c>
      <c r="AO424" s="39">
        <f t="shared" si="110"/>
        <v>0.17380415628814036</v>
      </c>
      <c r="AP424" s="39">
        <f>SUM($AM$409:$AM$417)+$AP$408</f>
        <v>609248.66406250012</v>
      </c>
      <c r="AQ424" s="39">
        <f t="shared" si="111"/>
        <v>0.16923573996997515</v>
      </c>
      <c r="AR424" s="39">
        <f t="shared" si="106"/>
        <v>-2.0223896874999991</v>
      </c>
      <c r="AS424" s="39"/>
      <c r="AT424" s="51">
        <f>T424*$AS$8*0.38*0.01</f>
        <v>190.96780053000003</v>
      </c>
      <c r="AU424" s="51">
        <f t="shared" si="122"/>
        <v>0.19096780053000004</v>
      </c>
      <c r="AV424" s="51">
        <f t="shared" si="112"/>
        <v>5.3046653695622345E-5</v>
      </c>
      <c r="AW424" s="39">
        <f>AB424*0.7</f>
        <v>9.666351849145273E-2</v>
      </c>
      <c r="AX424" s="40"/>
      <c r="AY424" s="40">
        <f t="shared" si="109"/>
        <v>0</v>
      </c>
      <c r="AZ424" s="40"/>
      <c r="BA424" s="40"/>
      <c r="BB424" s="40"/>
      <c r="BC424" s="39"/>
      <c r="BD424" s="39">
        <f>T424*2.23694</f>
        <v>10.811876666666667</v>
      </c>
      <c r="BE424" s="39">
        <f>AO424-$BC$8</f>
        <v>0.17267775728952189</v>
      </c>
      <c r="BF424" s="39">
        <f>AQ424-$BC$8</f>
        <v>0.16810934097135669</v>
      </c>
      <c r="BG424" s="52">
        <f t="shared" si="113"/>
        <v>0.15129840687422103</v>
      </c>
      <c r="BH424" s="52">
        <f t="shared" si="114"/>
        <v>0.15129840687422103</v>
      </c>
      <c r="BI424" s="52">
        <f t="shared" si="115"/>
        <v>544674.26474719564</v>
      </c>
      <c r="BJ424" s="52">
        <f t="shared" si="116"/>
        <v>544.67426474719559</v>
      </c>
      <c r="BK424">
        <f t="shared" si="117"/>
        <v>-1.8201507187499992</v>
      </c>
    </row>
    <row r="425" spans="2:63" x14ac:dyDescent="0.25">
      <c r="B425" s="29" t="s">
        <v>47</v>
      </c>
      <c r="C425" s="29">
        <v>417</v>
      </c>
      <c r="D425" s="29">
        <v>417</v>
      </c>
      <c r="E425" s="28">
        <v>18.7</v>
      </c>
      <c r="F425" s="15">
        <f t="shared" si="118"/>
        <v>0.23611111111111149</v>
      </c>
      <c r="G425" s="15">
        <f t="shared" si="119"/>
        <v>0.85000000000000142</v>
      </c>
      <c r="R425">
        <f t="shared" si="107"/>
        <v>0</v>
      </c>
      <c r="S425">
        <f t="shared" si="108"/>
        <v>18.7</v>
      </c>
      <c r="T425">
        <f>$E425/3.6</f>
        <v>5.1944444444444438</v>
      </c>
      <c r="U425">
        <f>(0.5*960*(T425*T425))</f>
        <v>12951.481481481478</v>
      </c>
      <c r="V425">
        <f>$U425-$U426</f>
        <v>-560.00000000000728</v>
      </c>
      <c r="X425">
        <f>W425/1000</f>
        <v>0</v>
      </c>
      <c r="Y425">
        <f>$X$43+$X$87+$X$158+$X$178+$X$188+$X$238+$X$279+$X$299+$X$307+$X$359+$X$365+$X$379+$X$408+$X$426</f>
        <v>528.03518518518513</v>
      </c>
      <c r="Z425">
        <f>(0.5*960*(F425*F425))</f>
        <v>26.759259259259345</v>
      </c>
      <c r="AA425">
        <f>W425*0.0000002777777777</f>
        <v>0</v>
      </c>
      <c r="AB425">
        <f>AA$43+AA$87+$AA$158+$AA$178+$AA$238+$AA$279+$AA$299+$AA$307+$AA$359+$AA$365+$AA$379+$AA$408+$AA$426</f>
        <v>0.13914393000219197</v>
      </c>
      <c r="AD425">
        <f>(AC425*0.0000002777777777)*-1</f>
        <v>0</v>
      </c>
      <c r="AE425">
        <f>(($W$18*0.0000002777777777)*-1)+$AD$65+$AD$145+$AD$164+$AD$184+$AD$206+$AD$265+$AD$289+$AD$304+$AD$345+$AD$363+$AD$373+$AD$399+$AD$418</f>
        <v>0.14838837444404793</v>
      </c>
      <c r="AG425">
        <f>(T425/1000)*(960*9.81*0.01+0.5*1.205*0.38*1.711274*(T425*T425)+960*4/3*3.14*AJ425)</f>
        <v>2.863828753486926</v>
      </c>
      <c r="AH425">
        <f>AH424+AG425</f>
        <v>199.80144304355676</v>
      </c>
      <c r="AJ425">
        <f>T426-T425</f>
        <v>0.11111111111111249</v>
      </c>
      <c r="AK425" s="53">
        <f t="shared" si="121"/>
        <v>5.1944444444444438</v>
      </c>
      <c r="AL425" s="39">
        <f>0.5*1116.99*(T425*T425)</f>
        <v>15069.453437499997</v>
      </c>
      <c r="AM425" s="39">
        <f t="shared" si="120"/>
        <v>-651.57750000000851</v>
      </c>
      <c r="AN425" s="39">
        <f>SUM($AM$418:$AM$425)+$AN$417</f>
        <v>-625694.96281249984</v>
      </c>
      <c r="AO425" s="39">
        <f t="shared" si="110"/>
        <v>0.17380415628814036</v>
      </c>
      <c r="AP425" s="39">
        <f>SUM($AM$409:$AM$417)+$AP$408</f>
        <v>609248.66406250012</v>
      </c>
      <c r="AQ425" s="39">
        <f t="shared" si="111"/>
        <v>0.16923573996997515</v>
      </c>
      <c r="AR425" s="39">
        <f t="shared" si="106"/>
        <v>-0.65157750000000847</v>
      </c>
      <c r="AS425" s="39"/>
      <c r="AT425" s="51">
        <f>T425*$AS$8*0.38*0.01</f>
        <v>205.23550976499999</v>
      </c>
      <c r="AU425" s="51">
        <f t="shared" si="122"/>
        <v>0.20523550976499999</v>
      </c>
      <c r="AV425" s="51">
        <f t="shared" si="112"/>
        <v>5.7009909431502167E-5</v>
      </c>
      <c r="AW425" s="39">
        <f>AB425*0.7</f>
        <v>9.7400751001534377E-2</v>
      </c>
      <c r="AX425" s="40"/>
      <c r="AY425" s="40">
        <f t="shared" si="109"/>
        <v>0</v>
      </c>
      <c r="AZ425" s="40"/>
      <c r="BA425" s="40"/>
      <c r="BB425" s="40"/>
      <c r="BC425" s="39"/>
      <c r="BD425" s="39">
        <f>T425*2.23694</f>
        <v>11.619660555555555</v>
      </c>
      <c r="BE425" s="39">
        <f>AO425-$BC$8</f>
        <v>0.17267775728952189</v>
      </c>
      <c r="BF425" s="39">
        <f>AQ425-$BC$8</f>
        <v>0.16810934097135669</v>
      </c>
      <c r="BG425" s="52">
        <f t="shared" si="113"/>
        <v>0.15129840687422103</v>
      </c>
      <c r="BH425" s="52">
        <f t="shared" si="114"/>
        <v>0.15129840687422103</v>
      </c>
      <c r="BI425" s="52">
        <f t="shared" si="115"/>
        <v>544674.26474719564</v>
      </c>
      <c r="BJ425" s="52">
        <f t="shared" si="116"/>
        <v>544.67426474719559</v>
      </c>
      <c r="BK425">
        <f t="shared" si="117"/>
        <v>-0.58641975000000768</v>
      </c>
    </row>
    <row r="426" spans="2:63" x14ac:dyDescent="0.25">
      <c r="B426" s="29" t="s">
        <v>47</v>
      </c>
      <c r="C426" s="29">
        <v>418</v>
      </c>
      <c r="D426" s="29">
        <v>418</v>
      </c>
      <c r="E426" s="28">
        <v>19.100000000000001</v>
      </c>
      <c r="F426" s="15">
        <f t="shared" si="118"/>
        <v>1.3888888888889086E-2</v>
      </c>
      <c r="G426" s="15">
        <f t="shared" si="119"/>
        <v>5.0000000000000711E-2</v>
      </c>
      <c r="R426">
        <f t="shared" si="107"/>
        <v>0</v>
      </c>
      <c r="S426">
        <f t="shared" si="108"/>
        <v>19.100000000000001</v>
      </c>
      <c r="T426">
        <f>$E426/3.6</f>
        <v>5.3055555555555562</v>
      </c>
      <c r="U426">
        <f>(0.5*960*(T426*T426))</f>
        <v>13511.481481481485</v>
      </c>
      <c r="V426">
        <f>$U426-$U427</f>
        <v>421.11111111111495</v>
      </c>
      <c r="W426">
        <f>SUM(V426:V429)</f>
        <v>3791.4814814814854</v>
      </c>
      <c r="X426">
        <f>W426/1000</f>
        <v>3.7914814814814854</v>
      </c>
      <c r="Y426">
        <f>$X$43+$X$87+$X$158+$X$178+$X$188+$X$238+$X$279+$X$299+$X$307+$X$359+$X$365+$X$379+$X$408+$X$426</f>
        <v>528.03518518518513</v>
      </c>
      <c r="Z426">
        <f>(0.5*960*(F426*F426))</f>
        <v>9.259259259259521E-2</v>
      </c>
      <c r="AA426">
        <f>W426*0.0000002777777777</f>
        <v>1.0531893001166307E-3</v>
      </c>
      <c r="AB426">
        <f>AA$43+AA$87+$AA$158+$AA$178+$AA$238+$AA$279+$AA$299+$AA$307+$AA$359+$AA$365+$AA$379+$AA$408+$AA$426</f>
        <v>0.13914393000219197</v>
      </c>
      <c r="AD426">
        <f>(AC426*0.0000002777777777)*-1</f>
        <v>0</v>
      </c>
      <c r="AE426">
        <f>(($W$18*0.0000002777777777)*-1)+$AD$65+$AD$145+$AD$164+$AD$184+$AD$206+$AD$265+$AD$289+$AD$304+$AD$345+$AD$363+$AD$373+$AD$399+$AD$418</f>
        <v>0.14838837444404793</v>
      </c>
      <c r="AG426">
        <f>(T426/1000)*(960*9.81*0.01+0.5*1.205*0.38*1.711274*(T426*T426)+960*4/3*3.14*AJ426)</f>
        <v>-1.2188383489249339</v>
      </c>
      <c r="AH426">
        <f>AH425+AG426</f>
        <v>198.58260469463181</v>
      </c>
      <c r="AJ426">
        <f>T427-T426</f>
        <v>-8.3333333333333925E-2</v>
      </c>
      <c r="AK426" s="53">
        <f t="shared" si="121"/>
        <v>5.3055555555555562</v>
      </c>
      <c r="AL426" s="39">
        <f>0.5*1116.99*(T426*T426)</f>
        <v>15721.030937500005</v>
      </c>
      <c r="AM426" s="39">
        <f t="shared" si="120"/>
        <v>489.97593750000487</v>
      </c>
      <c r="AN426" s="39">
        <f>SUM($AM$418:$AM$425)+$AN$417</f>
        <v>-625694.96281249984</v>
      </c>
      <c r="AO426" s="39">
        <f t="shared" si="110"/>
        <v>0.17380415628814036</v>
      </c>
      <c r="AP426" s="39">
        <f>SUM($AM$426:$AM$429)+$AP$425</f>
        <v>613660.17125000013</v>
      </c>
      <c r="AQ426" s="39">
        <f t="shared" si="111"/>
        <v>0.17046115863282649</v>
      </c>
      <c r="AR426" s="39">
        <f t="shared" si="106"/>
        <v>0.4899759375000049</v>
      </c>
      <c r="AS426" s="39"/>
      <c r="AT426" s="51">
        <f>T426*$AS$8*0.38*0.01</f>
        <v>209.62557414500003</v>
      </c>
      <c r="AU426" s="51">
        <f t="shared" si="122"/>
        <v>0.20962557414500002</v>
      </c>
      <c r="AV426" s="51">
        <f t="shared" si="112"/>
        <v>5.8229372734849815E-5</v>
      </c>
      <c r="AW426" s="39">
        <f>AB426*0.7</f>
        <v>9.7400751001534377E-2</v>
      </c>
      <c r="AX426" s="40"/>
      <c r="AY426" s="40">
        <f t="shared" si="109"/>
        <v>0</v>
      </c>
      <c r="AZ426" s="40"/>
      <c r="BA426" s="40"/>
      <c r="BB426" s="40"/>
      <c r="BC426" s="39"/>
      <c r="BD426" s="39">
        <f>T426*2.23694</f>
        <v>11.868209444444446</v>
      </c>
      <c r="BE426" s="39">
        <f>AO426-$BC$8</f>
        <v>0.17267775728952189</v>
      </c>
      <c r="BF426" s="39">
        <f>AQ426-$BC$8</f>
        <v>0.16933475963420802</v>
      </c>
      <c r="BG426" s="52">
        <f t="shared" si="113"/>
        <v>0.15240128367078723</v>
      </c>
      <c r="BH426" s="52">
        <f t="shared" si="114"/>
        <v>0.15240128367078723</v>
      </c>
      <c r="BI426" s="52">
        <f t="shared" si="115"/>
        <v>548644.62121483404</v>
      </c>
      <c r="BJ426" s="52">
        <f t="shared" si="116"/>
        <v>548.64462121483405</v>
      </c>
      <c r="BK426">
        <f t="shared" si="117"/>
        <v>0.44097834375000439</v>
      </c>
    </row>
    <row r="427" spans="2:63" x14ac:dyDescent="0.25">
      <c r="B427" s="29" t="s">
        <v>47</v>
      </c>
      <c r="C427" s="29">
        <v>419</v>
      </c>
      <c r="D427" s="29">
        <v>419</v>
      </c>
      <c r="E427" s="28">
        <v>18.8</v>
      </c>
      <c r="F427" s="15">
        <f t="shared" si="118"/>
        <v>-0.20833333333333331</v>
      </c>
      <c r="G427" s="15">
        <f t="shared" si="119"/>
        <v>-0.75</v>
      </c>
      <c r="R427">
        <f t="shared" si="107"/>
        <v>0</v>
      </c>
      <c r="S427">
        <f t="shared" si="108"/>
        <v>18.8</v>
      </c>
      <c r="T427">
        <f>$E427/3.6</f>
        <v>5.2222222222222223</v>
      </c>
      <c r="U427">
        <f>(0.5*960*(T427*T427))</f>
        <v>13090.37037037037</v>
      </c>
      <c r="V427">
        <f>$U427-$U428</f>
        <v>1617.7777777777756</v>
      </c>
      <c r="X427">
        <f>W427/1000</f>
        <v>0</v>
      </c>
      <c r="Y427">
        <f>$X$43+$X$87+$X$158+$X$178+$X$188+$X$238+$X$279+$X$299+$X$307+$X$359+$X$365+$X$379+$X$408+$X$426</f>
        <v>528.03518518518513</v>
      </c>
      <c r="Z427">
        <f>(0.5*960*(F427*F427))</f>
        <v>20.833333333333329</v>
      </c>
      <c r="AA427">
        <f>W427*0.0000002777777777</f>
        <v>0</v>
      </c>
      <c r="AB427">
        <f>AA$43+AA$87+$AA$158+$AA$178+$AA$238+$AA$279+$AA$299+$AA$307+$AA$359+$AA$365+$AA$379+$AA$408+$AA$426</f>
        <v>0.13914393000219197</v>
      </c>
      <c r="AD427">
        <f>(AC427*0.0000002777777777)*-1</f>
        <v>0</v>
      </c>
      <c r="AE427">
        <f>(($W$18*0.0000002777777777)*-1)+$AD$65+$AD$145+$AD$164+$AD$184+$AD$206+$AD$265+$AD$289+$AD$304+$AD$345+$AD$363+$AD$373+$AD$399+$AD$418</f>
        <v>0.14838837444404793</v>
      </c>
      <c r="AG427">
        <f>(T427/1000)*(960*9.81*0.01+0.5*1.205*0.38*1.711274*(T427*T427)+960*4/3*3.14*AJ427)</f>
        <v>-6.4487782070851347</v>
      </c>
      <c r="AH427">
        <f>AH426+AG427</f>
        <v>192.13382648754668</v>
      </c>
      <c r="AJ427">
        <f>T428-T427</f>
        <v>-0.33333333333333304</v>
      </c>
      <c r="AK427" s="53">
        <f t="shared" si="121"/>
        <v>5.2222222222222223</v>
      </c>
      <c r="AL427" s="39">
        <f>0.5*1116.99*(T427*T427)</f>
        <v>15231.055</v>
      </c>
      <c r="AM427" s="39">
        <f t="shared" si="120"/>
        <v>1882.3349999999991</v>
      </c>
      <c r="AN427" s="39">
        <f>SUM($AM$418:$AM$425)+$AN$417</f>
        <v>-625694.96281249984</v>
      </c>
      <c r="AO427" s="39">
        <f t="shared" si="110"/>
        <v>0.17380415628814036</v>
      </c>
      <c r="AP427" s="39">
        <f>SUM($AM$426:$AM$429)+$AP$425</f>
        <v>613660.17125000013</v>
      </c>
      <c r="AQ427" s="39">
        <f t="shared" si="111"/>
        <v>0.17046115863282649</v>
      </c>
      <c r="AR427" s="39">
        <f t="shared" si="106"/>
        <v>1.8823349999999992</v>
      </c>
      <c r="AS427" s="39"/>
      <c r="AT427" s="51">
        <f>T427*$AS$8*0.38*0.01</f>
        <v>206.33302586000005</v>
      </c>
      <c r="AU427" s="51">
        <f t="shared" si="122"/>
        <v>0.20633302586000005</v>
      </c>
      <c r="AV427" s="51">
        <f t="shared" si="112"/>
        <v>5.7314775257339093E-5</v>
      </c>
      <c r="AW427" s="39">
        <f>AB427*0.7</f>
        <v>9.7400751001534377E-2</v>
      </c>
      <c r="AX427" s="40"/>
      <c r="AY427" s="40">
        <f t="shared" si="109"/>
        <v>0</v>
      </c>
      <c r="AZ427" s="40"/>
      <c r="BA427" s="40"/>
      <c r="BB427" s="40"/>
      <c r="BC427" s="39"/>
      <c r="BD427" s="39">
        <f>T427*2.23694</f>
        <v>11.68179777777778</v>
      </c>
      <c r="BE427" s="39">
        <f>AO427-$BC$8</f>
        <v>0.17267775728952189</v>
      </c>
      <c r="BF427" s="39">
        <f>AQ427-$BC$8</f>
        <v>0.16933475963420802</v>
      </c>
      <c r="BG427" s="52">
        <f t="shared" si="113"/>
        <v>0.15240128367078723</v>
      </c>
      <c r="BH427" s="52">
        <f t="shared" si="114"/>
        <v>0.15240128367078723</v>
      </c>
      <c r="BI427" s="52">
        <f t="shared" si="115"/>
        <v>548644.62121483404</v>
      </c>
      <c r="BJ427" s="52">
        <f t="shared" si="116"/>
        <v>548.64462121483405</v>
      </c>
      <c r="BK427">
        <f t="shared" si="117"/>
        <v>1.6941014999999993</v>
      </c>
    </row>
    <row r="428" spans="2:63" x14ac:dyDescent="0.25">
      <c r="B428" s="29" t="s">
        <v>47</v>
      </c>
      <c r="C428" s="29">
        <v>420</v>
      </c>
      <c r="D428" s="29">
        <v>420</v>
      </c>
      <c r="E428" s="28">
        <v>17.600000000000001</v>
      </c>
      <c r="F428" s="15">
        <f t="shared" si="118"/>
        <v>-0.30555555555555547</v>
      </c>
      <c r="G428" s="15">
        <f t="shared" si="119"/>
        <v>-1.0999999999999996</v>
      </c>
      <c r="R428">
        <f t="shared" si="107"/>
        <v>0</v>
      </c>
      <c r="S428">
        <f t="shared" si="108"/>
        <v>17.600000000000001</v>
      </c>
      <c r="T428">
        <f>$E428/3.6</f>
        <v>4.8888888888888893</v>
      </c>
      <c r="U428">
        <f>(0.5*960*(T428*T428))</f>
        <v>11472.592592592595</v>
      </c>
      <c r="V428">
        <f>$U428-$U429</f>
        <v>1266.6666666666661</v>
      </c>
      <c r="X428">
        <f>W428/1000</f>
        <v>0</v>
      </c>
      <c r="Y428">
        <f>$X$43+$X$87+$X$158+$X$178+$X$188+$X$238+$X$279+$X$299+$X$307+$X$359+$X$365+$X$379+$X$408+$X$426</f>
        <v>528.03518518518513</v>
      </c>
      <c r="Z428">
        <f>(0.5*960*(F428*F428))</f>
        <v>44.814814814814788</v>
      </c>
      <c r="AA428">
        <f>W428*0.0000002777777777</f>
        <v>0</v>
      </c>
      <c r="AB428">
        <f>AA$43+AA$87+$AA$158+$AA$178+$AA$238+$AA$279+$AA$299+$AA$307+$AA$359+$AA$365+$AA$379+$AA$408+$AA$426</f>
        <v>0.13914393000219197</v>
      </c>
      <c r="AD428">
        <f>(AC428*0.0000002777777777)*-1</f>
        <v>0</v>
      </c>
      <c r="AE428">
        <f>(($W$18*0.0000002777777777)*-1)+$AD$65+$AD$145+$AD$164+$AD$184+$AD$206+$AD$265+$AD$289+$AD$304+$AD$345+$AD$363+$AD$373+$AD$399+$AD$418</f>
        <v>0.14838837444404793</v>
      </c>
      <c r="AG428">
        <f>(T428/1000)*(960*9.81*0.01+0.5*1.205*0.38*1.711274*(T428*T428)+960*4/3*3.14*AJ428)</f>
        <v>-4.9519752674992539</v>
      </c>
      <c r="AH428">
        <f>AH427+AG428</f>
        <v>187.18185122004743</v>
      </c>
      <c r="AJ428">
        <f>T429-T428</f>
        <v>-0.27777777777777768</v>
      </c>
      <c r="AK428" s="53">
        <f t="shared" si="121"/>
        <v>4.8888888888888893</v>
      </c>
      <c r="AL428" s="39">
        <f>0.5*1116.99*(T428*T428)</f>
        <v>13348.720000000001</v>
      </c>
      <c r="AM428" s="39">
        <f t="shared" si="120"/>
        <v>1473.8062499999978</v>
      </c>
      <c r="AN428" s="39">
        <f>SUM($AM$418:$AM$425)+$AN$417</f>
        <v>-625694.96281249984</v>
      </c>
      <c r="AO428" s="39">
        <f t="shared" si="110"/>
        <v>0.17380415628814036</v>
      </c>
      <c r="AP428" s="39">
        <f>SUM($AM$426:$AM$429)+$AP$425</f>
        <v>613660.17125000013</v>
      </c>
      <c r="AQ428" s="39">
        <f t="shared" si="111"/>
        <v>0.17046115863282649</v>
      </c>
      <c r="AR428" s="39">
        <f t="shared" ref="AR428:AR491" si="123">AM428/1000</f>
        <v>1.4738062499999978</v>
      </c>
      <c r="AS428" s="39"/>
      <c r="AT428" s="51">
        <f>T428*$AS$8*0.38*0.01</f>
        <v>193.16283272000004</v>
      </c>
      <c r="AU428" s="51">
        <f t="shared" si="122"/>
        <v>0.19316283272000004</v>
      </c>
      <c r="AV428" s="51">
        <f t="shared" si="112"/>
        <v>5.3656385347296169E-5</v>
      </c>
      <c r="AW428" s="39">
        <f>AB428*0.7</f>
        <v>9.7400751001534377E-2</v>
      </c>
      <c r="AX428" s="40"/>
      <c r="AY428" s="40">
        <f t="shared" si="109"/>
        <v>0</v>
      </c>
      <c r="AZ428" s="40"/>
      <c r="BA428" s="40"/>
      <c r="BB428" s="40"/>
      <c r="BC428" s="39"/>
      <c r="BD428" s="39">
        <f>T428*2.23694</f>
        <v>10.936151111111112</v>
      </c>
      <c r="BE428" s="39">
        <f>AO428-$BC$8</f>
        <v>0.17267775728952189</v>
      </c>
      <c r="BF428" s="39">
        <f>AQ428-$BC$8</f>
        <v>0.16933475963420802</v>
      </c>
      <c r="BG428" s="52">
        <f t="shared" si="113"/>
        <v>0.15240128367078723</v>
      </c>
      <c r="BH428" s="52">
        <f t="shared" si="114"/>
        <v>0.15240128367078723</v>
      </c>
      <c r="BI428" s="52">
        <f t="shared" si="115"/>
        <v>548644.62121483404</v>
      </c>
      <c r="BJ428" s="52">
        <f t="shared" si="116"/>
        <v>548.64462121483405</v>
      </c>
      <c r="BK428">
        <f t="shared" si="117"/>
        <v>1.3264256249999979</v>
      </c>
    </row>
    <row r="429" spans="2:63" x14ac:dyDescent="0.25">
      <c r="B429" s="29" t="s">
        <v>47</v>
      </c>
      <c r="C429" s="29">
        <v>421</v>
      </c>
      <c r="D429" s="29">
        <v>421</v>
      </c>
      <c r="E429" s="28">
        <v>16.600000000000001</v>
      </c>
      <c r="F429" s="15">
        <f t="shared" si="118"/>
        <v>-0.19444444444444473</v>
      </c>
      <c r="G429" s="15">
        <f t="shared" si="119"/>
        <v>-0.70000000000000107</v>
      </c>
      <c r="R429">
        <f t="shared" si="107"/>
        <v>0</v>
      </c>
      <c r="S429">
        <f t="shared" si="108"/>
        <v>16.600000000000001</v>
      </c>
      <c r="T429">
        <f>$E429/3.6</f>
        <v>4.6111111111111116</v>
      </c>
      <c r="U429">
        <f>(0.5*960*(T429*T429))</f>
        <v>10205.925925925929</v>
      </c>
      <c r="V429">
        <f>$U429-$U430</f>
        <v>485.92592592592882</v>
      </c>
      <c r="X429">
        <f>W429/1000</f>
        <v>0</v>
      </c>
      <c r="Y429">
        <f>$X$43+$X$87+$X$158+$X$178+$X$188+$X$238+$X$279+$X$299+$X$307+$X$359+$X$365+$X$379+$X$408+$X$426</f>
        <v>528.03518518518513</v>
      </c>
      <c r="Z429">
        <f>(0.5*960*(F429*F429))</f>
        <v>18.148148148148202</v>
      </c>
      <c r="AA429">
        <f>W429*0.0000002777777777</f>
        <v>0</v>
      </c>
      <c r="AB429">
        <f>AA$43+AA$87+$AA$158+$AA$178+$AA$238+$AA$279+$AA$299+$AA$307+$AA$359+$AA$365+$AA$379+$AA$408+$AA$426</f>
        <v>0.13914393000219197</v>
      </c>
      <c r="AD429">
        <f>(AC429*0.0000002777777777)*-1</f>
        <v>0</v>
      </c>
      <c r="AE429">
        <f>(($W$18*0.0000002777777777)*-1)+$AD$65+$AD$145+$AD$164+$AD$184+$AD$206+$AD$265+$AD$289+$AD$304+$AD$345+$AD$363+$AD$373+$AD$399+$AD$418</f>
        <v>0.14838837444404793</v>
      </c>
      <c r="AG429">
        <f>(T429/1000)*(960*9.81*0.01+0.5*1.205*0.38*1.711274*(T429*T429)+960*4/3*3.14*AJ429)</f>
        <v>-1.586550864936777</v>
      </c>
      <c r="AH429">
        <f>AH428+AG429</f>
        <v>185.59530035511065</v>
      </c>
      <c r="AJ429">
        <f>T430-T429</f>
        <v>-0.1111111111111116</v>
      </c>
      <c r="AK429" s="53">
        <f t="shared" si="121"/>
        <v>4.6111111111111116</v>
      </c>
      <c r="AL429" s="39">
        <f>0.5*1116.99*(T429*T429)</f>
        <v>11874.913750000003</v>
      </c>
      <c r="AM429" s="39">
        <f t="shared" si="120"/>
        <v>565.39000000000306</v>
      </c>
      <c r="AN429" s="39">
        <f>SUM($AM$418:$AM$425)+$AN$417</f>
        <v>-625694.96281249984</v>
      </c>
      <c r="AO429" s="39">
        <f t="shared" si="110"/>
        <v>0.17380415628814036</v>
      </c>
      <c r="AP429" s="39">
        <f>SUM($AM$426:$AM$429)+$AP$425</f>
        <v>613660.17125000013</v>
      </c>
      <c r="AQ429" s="39">
        <f t="shared" si="111"/>
        <v>0.17046115863282649</v>
      </c>
      <c r="AR429" s="39">
        <f t="shared" si="123"/>
        <v>0.56539000000000306</v>
      </c>
      <c r="AS429" s="39"/>
      <c r="AT429" s="51">
        <f>T429*$AS$8*0.38*0.01</f>
        <v>182.18767177000007</v>
      </c>
      <c r="AU429" s="51">
        <f t="shared" si="122"/>
        <v>0.18218767177000006</v>
      </c>
      <c r="AV429" s="51">
        <f t="shared" si="112"/>
        <v>5.0607727088927076E-5</v>
      </c>
      <c r="AW429" s="39">
        <f>AB429*0.7</f>
        <v>9.7400751001534377E-2</v>
      </c>
      <c r="AX429" s="40"/>
      <c r="AY429" s="40">
        <f t="shared" si="109"/>
        <v>0</v>
      </c>
      <c r="AZ429" s="40"/>
      <c r="BA429" s="40"/>
      <c r="BB429" s="40"/>
      <c r="BC429" s="39"/>
      <c r="BD429" s="39">
        <f>T429*2.23694</f>
        <v>10.31477888888889</v>
      </c>
      <c r="BE429" s="39">
        <f>AO429-$BC$8</f>
        <v>0.17267775728952189</v>
      </c>
      <c r="BF429" s="39">
        <f>AQ429-$BC$8</f>
        <v>0.16933475963420802</v>
      </c>
      <c r="BG429" s="52">
        <f t="shared" si="113"/>
        <v>0.15240128367078723</v>
      </c>
      <c r="BH429" s="52">
        <f t="shared" si="114"/>
        <v>0.15240128367078723</v>
      </c>
      <c r="BI429" s="52">
        <f t="shared" si="115"/>
        <v>548644.62121483404</v>
      </c>
      <c r="BJ429" s="52">
        <f t="shared" si="116"/>
        <v>548.64462121483405</v>
      </c>
      <c r="BK429">
        <f t="shared" si="117"/>
        <v>0.50885100000000283</v>
      </c>
    </row>
    <row r="430" spans="2:63" x14ac:dyDescent="0.25">
      <c r="B430" s="29" t="s">
        <v>47</v>
      </c>
      <c r="C430" s="29">
        <v>422</v>
      </c>
      <c r="D430" s="29">
        <v>422</v>
      </c>
      <c r="E430" s="28">
        <v>16.2</v>
      </c>
      <c r="F430" s="15">
        <f t="shared" si="118"/>
        <v>-2.7777777777778172E-2</v>
      </c>
      <c r="G430" s="15">
        <f t="shared" si="119"/>
        <v>-0.10000000000000142</v>
      </c>
      <c r="R430">
        <f t="shared" si="107"/>
        <v>0</v>
      </c>
      <c r="S430">
        <f t="shared" si="108"/>
        <v>16.2</v>
      </c>
      <c r="T430">
        <f>$E430/3.6</f>
        <v>4.5</v>
      </c>
      <c r="U430">
        <f>(0.5*960*(T430*T430))</f>
        <v>9720</v>
      </c>
      <c r="V430">
        <f>$U430-$U431</f>
        <v>-241.48148148148175</v>
      </c>
      <c r="X430">
        <f>W430/1000</f>
        <v>0</v>
      </c>
      <c r="Y430">
        <f>$X$43+$X$87+$X$158+$X$178+$X$188+$X$238+$X$279+$X$299+$X$307+$X$359+$X$365+$X$379+$X$408+$X$426</f>
        <v>528.03518518518513</v>
      </c>
      <c r="Z430">
        <f>(0.5*960*(F430*F430))</f>
        <v>0.37037037037038084</v>
      </c>
      <c r="AA430">
        <f>W430*0.0000002777777777</f>
        <v>0</v>
      </c>
      <c r="AB430">
        <f>AA$43+AA$87+$AA$158+$AA$178+$AA$238+$AA$279+$AA$299+$AA$307+$AA$359+$AA$365+$AA$379+$AA$408+$AA$426</f>
        <v>0.13914393000219197</v>
      </c>
      <c r="AC430">
        <f>SUM(V430:V437)</f>
        <v>-31844.81481481481</v>
      </c>
      <c r="AD430">
        <f>(AC430*0.0000002777777777)*-1</f>
        <v>8.8457818905272947E-3</v>
      </c>
      <c r="AE430">
        <f>(($W$18*0.0000002777777777)*-1)+$AD$65+$AD$145+$AD$164+$AD$184+$AD$206+$AD$265+$AD$289+$AD$304+$AD$345+$AD$363+$AD$373+$AD$399+$AD$418+$AD$430</f>
        <v>0.15723415633457521</v>
      </c>
      <c r="AG430">
        <f>(T430/1000)*(960*9.81*0.01+0.5*1.205*0.38*1.711274*(T430*T430)+960*4/3*3.14*AJ430)</f>
        <v>1.4642944271120841</v>
      </c>
      <c r="AH430">
        <f>AH429+AG430</f>
        <v>187.05959478222275</v>
      </c>
      <c r="AJ430">
        <f>T431-T430</f>
        <v>5.5555555555555358E-2</v>
      </c>
      <c r="AK430" s="53">
        <f t="shared" si="121"/>
        <v>4.5</v>
      </c>
      <c r="AL430" s="39">
        <f>0.5*1116.99*(T430*T430)</f>
        <v>11309.52375</v>
      </c>
      <c r="AM430" s="39">
        <f t="shared" si="120"/>
        <v>-280.97124999999869</v>
      </c>
      <c r="AN430" s="39">
        <f>SUM($AM$430:$AM$437)+$AN$429</f>
        <v>-662747.39999999979</v>
      </c>
      <c r="AO430" s="39">
        <f t="shared" si="110"/>
        <v>0.18409649994845292</v>
      </c>
      <c r="AP430" s="39">
        <f>SUM($AM$426:$AM$429)+$AP$425</f>
        <v>613660.17125000013</v>
      </c>
      <c r="AQ430" s="39">
        <f t="shared" si="111"/>
        <v>0.17046115863282649</v>
      </c>
      <c r="AR430" s="39">
        <f t="shared" si="123"/>
        <v>-0.28097124999999867</v>
      </c>
      <c r="AS430" s="39"/>
      <c r="AT430" s="51">
        <f>T430*$AS$8*0.38*0.01</f>
        <v>177.79760739000002</v>
      </c>
      <c r="AU430" s="51">
        <f t="shared" si="122"/>
        <v>0.17779760739000003</v>
      </c>
      <c r="AV430" s="51">
        <f t="shared" si="112"/>
        <v>4.9388263785579428E-5</v>
      </c>
      <c r="AW430" s="39">
        <f>AB430*0.7</f>
        <v>9.7400751001534377E-2</v>
      </c>
      <c r="AX430" s="40"/>
      <c r="AY430" s="40">
        <f t="shared" si="109"/>
        <v>0</v>
      </c>
      <c r="AZ430" s="40"/>
      <c r="BA430" s="40"/>
      <c r="BB430" s="40"/>
      <c r="BC430" s="39"/>
      <c r="BD430" s="39">
        <f>T430*2.23694</f>
        <v>10.066230000000001</v>
      </c>
      <c r="BE430" s="39">
        <f>AO430-$BC$8</f>
        <v>0.18297010094983446</v>
      </c>
      <c r="BF430" s="39">
        <f>AQ430-$BC$8</f>
        <v>0.16933475963420802</v>
      </c>
      <c r="BG430" s="52">
        <f t="shared" si="113"/>
        <v>0.15240128367078723</v>
      </c>
      <c r="BH430" s="52">
        <f t="shared" si="114"/>
        <v>0.15240128367078723</v>
      </c>
      <c r="BI430" s="52">
        <f t="shared" si="115"/>
        <v>548644.62121483404</v>
      </c>
      <c r="BJ430" s="52">
        <f t="shared" si="116"/>
        <v>548.64462121483405</v>
      </c>
      <c r="BK430">
        <f t="shared" si="117"/>
        <v>-0.25287412499999884</v>
      </c>
    </row>
    <row r="431" spans="2:63" x14ac:dyDescent="0.25">
      <c r="B431" s="29" t="s">
        <v>47</v>
      </c>
      <c r="C431" s="29">
        <v>423</v>
      </c>
      <c r="D431" s="29">
        <v>423</v>
      </c>
      <c r="E431" s="28">
        <v>16.399999999999999</v>
      </c>
      <c r="F431" s="15">
        <f t="shared" si="118"/>
        <v>0.1388888888888889</v>
      </c>
      <c r="G431" s="15">
        <f t="shared" si="119"/>
        <v>0.5</v>
      </c>
      <c r="R431">
        <f t="shared" si="107"/>
        <v>0</v>
      </c>
      <c r="S431">
        <f t="shared" si="108"/>
        <v>16.399999999999999</v>
      </c>
      <c r="T431">
        <f>$E431/3.6</f>
        <v>4.5555555555555554</v>
      </c>
      <c r="U431">
        <f>(0.5*960*(T431*T431))</f>
        <v>9961.4814814814818</v>
      </c>
      <c r="V431">
        <f>$U431-$U432</f>
        <v>-995.55555555555475</v>
      </c>
      <c r="X431">
        <f>W431/1000</f>
        <v>0</v>
      </c>
      <c r="Y431">
        <f>$X$43+$X$87+$X$158+$X$178+$X$188+$X$238+$X$279+$X$299+$X$307+$X$359+$X$365+$X$379+$X$408+$X$426</f>
        <v>528.03518518518513</v>
      </c>
      <c r="Z431">
        <f>(0.5*960*(F431*F431))</f>
        <v>9.2592592592592595</v>
      </c>
      <c r="AA431">
        <f>W431*0.0000002777777777</f>
        <v>0</v>
      </c>
      <c r="AB431">
        <f>AA$43+AA$87+$AA$158+$AA$178+$AA$238+$AA$279+$AA$299+$AA$307+$AA$359+$AA$365+$AA$379+$AA$408+$AA$426</f>
        <v>0.13914393000219197</v>
      </c>
      <c r="AD431">
        <f>(AC431*0.0000002777777777)*-1</f>
        <v>0</v>
      </c>
      <c r="AE431">
        <f>(($W$18*0.0000002777777777)*-1)+$AD$65+$AD$145+$AD$164+$AD$184+$AD$206+$AD$265+$AD$289+$AD$304+$AD$345+$AD$363+$AD$373+$AD$399+$AD$418+$AD$430</f>
        <v>0.15723415633457521</v>
      </c>
      <c r="AG431">
        <f>(T431/1000)*(960*9.81*0.01+0.5*1.205*0.38*1.711274*(T431*T431)+960*4/3*3.14*AJ431)</f>
        <v>4.5348848843351162</v>
      </c>
      <c r="AH431">
        <f>AH430+AG431</f>
        <v>191.59447966655787</v>
      </c>
      <c r="AJ431">
        <f>T432-T431</f>
        <v>0.22222222222222232</v>
      </c>
      <c r="AK431" s="53">
        <f t="shared" si="121"/>
        <v>4.5555555555555554</v>
      </c>
      <c r="AL431" s="39">
        <f>0.5*1116.99*(T431*T431)</f>
        <v>11590.494999999999</v>
      </c>
      <c r="AM431" s="39">
        <f t="shared" si="120"/>
        <v>-1158.3600000000006</v>
      </c>
      <c r="AN431" s="39">
        <f>SUM($AM$430:$AM$437)+$AN$429</f>
        <v>-662747.39999999979</v>
      </c>
      <c r="AO431" s="39">
        <f t="shared" si="110"/>
        <v>0.18409649994845292</v>
      </c>
      <c r="AP431" s="39">
        <f>SUM($AM$426:$AM$429)+$AP$425</f>
        <v>613660.17125000013</v>
      </c>
      <c r="AQ431" s="39">
        <f t="shared" si="111"/>
        <v>0.17046115863282649</v>
      </c>
      <c r="AR431" s="39">
        <f t="shared" si="123"/>
        <v>-1.1583600000000005</v>
      </c>
      <c r="AS431" s="39"/>
      <c r="AT431" s="51">
        <f>T431*$AS$8*0.38*0.01</f>
        <v>179.99263958</v>
      </c>
      <c r="AU431" s="51">
        <f t="shared" si="122"/>
        <v>0.17999263958</v>
      </c>
      <c r="AV431" s="51">
        <f t="shared" si="112"/>
        <v>4.9997995437253238E-5</v>
      </c>
      <c r="AW431" s="39">
        <f>AB431*0.7</f>
        <v>9.7400751001534377E-2</v>
      </c>
      <c r="AX431" s="40"/>
      <c r="AY431" s="40">
        <f t="shared" si="109"/>
        <v>0</v>
      </c>
      <c r="AZ431" s="40"/>
      <c r="BA431" s="40"/>
      <c r="BB431" s="40"/>
      <c r="BC431" s="39"/>
      <c r="BD431" s="39">
        <f>T431*2.23694</f>
        <v>10.190504444444445</v>
      </c>
      <c r="BE431" s="39">
        <f>AO431-$BC$8</f>
        <v>0.18297010094983446</v>
      </c>
      <c r="BF431" s="39">
        <f>AQ431-$BC$8</f>
        <v>0.16933475963420802</v>
      </c>
      <c r="BG431" s="52">
        <f t="shared" si="113"/>
        <v>0.15240128367078723</v>
      </c>
      <c r="BH431" s="52">
        <f t="shared" si="114"/>
        <v>0.15240128367078723</v>
      </c>
      <c r="BI431" s="52">
        <f t="shared" si="115"/>
        <v>548644.62121483404</v>
      </c>
      <c r="BJ431" s="52">
        <f t="shared" si="116"/>
        <v>548.64462121483405</v>
      </c>
      <c r="BK431">
        <f t="shared" si="117"/>
        <v>-1.0425240000000007</v>
      </c>
    </row>
    <row r="432" spans="2:63" x14ac:dyDescent="0.25">
      <c r="B432" s="29" t="s">
        <v>47</v>
      </c>
      <c r="C432" s="29">
        <v>424</v>
      </c>
      <c r="D432" s="29">
        <v>424</v>
      </c>
      <c r="E432" s="28">
        <v>17.2</v>
      </c>
      <c r="F432" s="15">
        <f t="shared" si="118"/>
        <v>0.37500000000000039</v>
      </c>
      <c r="G432" s="15">
        <f t="shared" si="119"/>
        <v>1.3500000000000014</v>
      </c>
      <c r="R432">
        <f t="shared" si="107"/>
        <v>0</v>
      </c>
      <c r="S432">
        <f t="shared" si="108"/>
        <v>17.2</v>
      </c>
      <c r="T432">
        <f>$E432/3.6</f>
        <v>4.7777777777777777</v>
      </c>
      <c r="U432">
        <f>(0.5*960*(T432*T432))</f>
        <v>10957.037037037036</v>
      </c>
      <c r="V432">
        <f>$U432-$U433</f>
        <v>-2554.4444444444489</v>
      </c>
      <c r="X432">
        <f>W432/1000</f>
        <v>0</v>
      </c>
      <c r="Y432">
        <f>$X$43+$X$87+$X$158+$X$178+$X$188+$X$238+$X$279+$X$299+$X$307+$X$359+$X$365+$X$379+$X$408+$X$426</f>
        <v>528.03518518518513</v>
      </c>
      <c r="Z432">
        <f>(0.5*960*(F432*F432))</f>
        <v>67.500000000000128</v>
      </c>
      <c r="AA432">
        <f>W432*0.0000002777777777</f>
        <v>0</v>
      </c>
      <c r="AB432">
        <f>AA$43+AA$87+$AA$158+$AA$178+$AA$238+$AA$279+$AA$299+$AA$307+$AA$359+$AA$365+$AA$379+$AA$408+$AA$426</f>
        <v>0.13914393000219197</v>
      </c>
      <c r="AD432">
        <f>(AC432*0.0000002777777777)*-1</f>
        <v>0</v>
      </c>
      <c r="AE432">
        <f>(($W$18*0.0000002777777777)*-1)+$AD$65+$AD$145+$AD$164+$AD$184+$AD$206+$AD$265+$AD$289+$AD$304+$AD$345+$AD$363+$AD$373+$AD$399+$AD$418+$AD$430</f>
        <v>0.15723415633457521</v>
      </c>
      <c r="AG432">
        <f>(T432/1000)*(960*9.81*0.01+0.5*1.205*0.38*1.711274*(T432*T432)+960*4/3*3.14*AJ432)</f>
        <v>10.627517074164798</v>
      </c>
      <c r="AH432">
        <f>AH431+AG432</f>
        <v>202.22199674072266</v>
      </c>
      <c r="AJ432">
        <f>T433-T432</f>
        <v>0.52777777777777857</v>
      </c>
      <c r="AK432" s="53">
        <f t="shared" si="121"/>
        <v>4.7777777777777777</v>
      </c>
      <c r="AL432" s="39">
        <f>0.5*1116.99*(T432*T432)</f>
        <v>12748.855</v>
      </c>
      <c r="AM432" s="39">
        <f t="shared" si="120"/>
        <v>-2972.1759375000056</v>
      </c>
      <c r="AN432" s="39">
        <f>SUM($AM$430:$AM$437)+$AN$429</f>
        <v>-662747.39999999979</v>
      </c>
      <c r="AO432" s="39">
        <f t="shared" si="110"/>
        <v>0.18409649994845292</v>
      </c>
      <c r="AP432" s="39">
        <f>SUM($AM$426:$AM$429)+$AP$425</f>
        <v>613660.17125000013</v>
      </c>
      <c r="AQ432" s="39">
        <f t="shared" si="111"/>
        <v>0.17046115863282649</v>
      </c>
      <c r="AR432" s="39">
        <f t="shared" si="123"/>
        <v>-2.9721759375000056</v>
      </c>
      <c r="AS432" s="39"/>
      <c r="AT432" s="51">
        <f>T432*$AS$8*0.38*0.01</f>
        <v>188.77276834000006</v>
      </c>
      <c r="AU432" s="51">
        <f t="shared" si="122"/>
        <v>0.18877276834000006</v>
      </c>
      <c r="AV432" s="51">
        <f t="shared" si="112"/>
        <v>5.2436922043948534E-5</v>
      </c>
      <c r="AW432" s="39">
        <f>AB432*0.7</f>
        <v>9.7400751001534377E-2</v>
      </c>
      <c r="AX432" s="40"/>
      <c r="AY432" s="40">
        <f t="shared" si="109"/>
        <v>0</v>
      </c>
      <c r="AZ432" s="40"/>
      <c r="BA432" s="40"/>
      <c r="BB432" s="40"/>
      <c r="BC432" s="39"/>
      <c r="BD432" s="39">
        <f>T432*2.23694</f>
        <v>10.687602222222223</v>
      </c>
      <c r="BE432" s="39">
        <f>AO432-$BC$8</f>
        <v>0.18297010094983446</v>
      </c>
      <c r="BF432" s="39">
        <f>AQ432-$BC$8</f>
        <v>0.16933475963420802</v>
      </c>
      <c r="BG432" s="52">
        <f t="shared" si="113"/>
        <v>0.15240128367078723</v>
      </c>
      <c r="BH432" s="52">
        <f t="shared" si="114"/>
        <v>0.15240128367078723</v>
      </c>
      <c r="BI432" s="52">
        <f t="shared" si="115"/>
        <v>548644.62121483404</v>
      </c>
      <c r="BJ432" s="52">
        <f t="shared" si="116"/>
        <v>548.64462121483405</v>
      </c>
      <c r="BK432">
        <f t="shared" si="117"/>
        <v>-2.6749583437500051</v>
      </c>
    </row>
    <row r="433" spans="2:63" x14ac:dyDescent="0.25">
      <c r="B433" s="29" t="s">
        <v>47</v>
      </c>
      <c r="C433" s="29">
        <v>425</v>
      </c>
      <c r="D433" s="29">
        <v>425</v>
      </c>
      <c r="E433" s="28">
        <v>19.100000000000001</v>
      </c>
      <c r="F433" s="15">
        <f t="shared" si="118"/>
        <v>0.75000000000000022</v>
      </c>
      <c r="G433" s="15">
        <f t="shared" si="119"/>
        <v>2.7000000000000011</v>
      </c>
      <c r="R433">
        <f t="shared" si="107"/>
        <v>0</v>
      </c>
      <c r="S433">
        <f t="shared" si="108"/>
        <v>19.100000000000001</v>
      </c>
      <c r="T433">
        <f>$E433/3.6</f>
        <v>5.3055555555555562</v>
      </c>
      <c r="U433">
        <f>(0.5*960*(T433*T433))</f>
        <v>13511.481481481485</v>
      </c>
      <c r="V433">
        <f>$U433-$U434</f>
        <v>-5405.5555555555511</v>
      </c>
      <c r="X433">
        <f>W433/1000</f>
        <v>0</v>
      </c>
      <c r="Y433">
        <f>$X$43+$X$87+$X$158+$X$178+$X$188+$X$238+$X$279+$X$299+$X$307+$X$359+$X$365+$X$379+$X$408+$X$426</f>
        <v>528.03518518518513</v>
      </c>
      <c r="Z433">
        <f>(0.5*960*(F433*F433))</f>
        <v>270.00000000000017</v>
      </c>
      <c r="AA433">
        <f>W433*0.0000002777777777</f>
        <v>0</v>
      </c>
      <c r="AB433">
        <f>AA$43+AA$87+$AA$158+$AA$178+$AA$238+$AA$279+$AA$299+$AA$307+$AA$359+$AA$365+$AA$379+$AA$408+$AA$426</f>
        <v>0.13914393000219197</v>
      </c>
      <c r="AD433">
        <f>(AC433*0.0000002777777777)*-1</f>
        <v>0</v>
      </c>
      <c r="AE433">
        <f>(($W$18*0.0000002777777777)*-1)+$AD$65+$AD$145+$AD$164+$AD$184+$AD$206+$AD$265+$AD$289+$AD$304+$AD$345+$AD$363+$AD$373+$AD$399+$AD$418+$AD$430</f>
        <v>0.15723415633457521</v>
      </c>
      <c r="AG433">
        <f>(T433/1000)*(960*9.81*0.01+0.5*1.205*0.38*1.711274*(T433*T433)+960*4/3*3.14*AJ433)</f>
        <v>21.289922144902228</v>
      </c>
      <c r="AH433">
        <f>AH432+AG433</f>
        <v>223.51191888562488</v>
      </c>
      <c r="AJ433">
        <f>T434-T433</f>
        <v>0.97222222222222143</v>
      </c>
      <c r="AK433" s="53">
        <f t="shared" si="121"/>
        <v>5.3055555555555562</v>
      </c>
      <c r="AL433" s="39">
        <f>0.5*1116.99*(T433*T433)</f>
        <v>15721.030937500005</v>
      </c>
      <c r="AM433" s="39">
        <f t="shared" si="120"/>
        <v>-6289.532812499996</v>
      </c>
      <c r="AN433" s="39">
        <f>SUM($AM$430:$AM$437)+$AN$429</f>
        <v>-662747.39999999979</v>
      </c>
      <c r="AO433" s="39">
        <f t="shared" si="110"/>
        <v>0.18409649994845292</v>
      </c>
      <c r="AP433" s="39">
        <f>SUM($AM$426:$AM$429)+$AP$425</f>
        <v>613660.17125000013</v>
      </c>
      <c r="AQ433" s="39">
        <f t="shared" si="111"/>
        <v>0.17046115863282649</v>
      </c>
      <c r="AR433" s="39">
        <f t="shared" si="123"/>
        <v>-6.2895328124999956</v>
      </c>
      <c r="AS433" s="39"/>
      <c r="AT433" s="51">
        <f>T433*$AS$8*0.38*0.01</f>
        <v>209.62557414500003</v>
      </c>
      <c r="AU433" s="51">
        <f t="shared" si="122"/>
        <v>0.20962557414500002</v>
      </c>
      <c r="AV433" s="51">
        <f t="shared" si="112"/>
        <v>5.8229372734849815E-5</v>
      </c>
      <c r="AW433" s="39">
        <f>AB433*0.7</f>
        <v>9.7400751001534377E-2</v>
      </c>
      <c r="AX433" s="40"/>
      <c r="AY433" s="40">
        <f t="shared" si="109"/>
        <v>0</v>
      </c>
      <c r="AZ433" s="40"/>
      <c r="BA433" s="40"/>
      <c r="BB433" s="40"/>
      <c r="BC433" s="39"/>
      <c r="BD433" s="39">
        <f>T433*2.23694</f>
        <v>11.868209444444446</v>
      </c>
      <c r="BE433" s="39">
        <f>AO433-$BC$8</f>
        <v>0.18297010094983446</v>
      </c>
      <c r="BF433" s="39">
        <f>AQ433-$BC$8</f>
        <v>0.16933475963420802</v>
      </c>
      <c r="BG433" s="52">
        <f t="shared" si="113"/>
        <v>0.15240128367078723</v>
      </c>
      <c r="BH433" s="52">
        <f t="shared" si="114"/>
        <v>0.15240128367078723</v>
      </c>
      <c r="BI433" s="52">
        <f t="shared" si="115"/>
        <v>548644.62121483404</v>
      </c>
      <c r="BJ433" s="52">
        <f t="shared" si="116"/>
        <v>548.64462121483405</v>
      </c>
      <c r="BK433">
        <f t="shared" si="117"/>
        <v>-5.6605795312499971</v>
      </c>
    </row>
    <row r="434" spans="2:63" x14ac:dyDescent="0.25">
      <c r="B434" s="29" t="s">
        <v>47</v>
      </c>
      <c r="C434" s="29">
        <v>426</v>
      </c>
      <c r="D434" s="29">
        <v>426</v>
      </c>
      <c r="E434" s="28">
        <v>22.6</v>
      </c>
      <c r="F434" s="15">
        <f t="shared" si="118"/>
        <v>1.1527777777777775</v>
      </c>
      <c r="G434" s="15">
        <f t="shared" si="119"/>
        <v>4.1499999999999986</v>
      </c>
      <c r="R434">
        <f t="shared" si="107"/>
        <v>0</v>
      </c>
      <c r="S434">
        <f t="shared" si="108"/>
        <v>22.6</v>
      </c>
      <c r="T434">
        <f>$E434/3.6</f>
        <v>6.2777777777777777</v>
      </c>
      <c r="U434">
        <f>(0.5*960*(T434*T434))</f>
        <v>18917.037037037036</v>
      </c>
      <c r="V434">
        <f>$U434-$U435</f>
        <v>-8888.8888888888869</v>
      </c>
      <c r="X434">
        <f>W434/1000</f>
        <v>0</v>
      </c>
      <c r="Y434">
        <f>$X$43+$X$87+$X$158+$X$178+$X$188+$X$238+$X$279+$X$299+$X$307+$X$359+$X$365+$X$379+$X$408+$X$426</f>
        <v>528.03518518518513</v>
      </c>
      <c r="Z434">
        <f>(0.5*960*(F434*F434))</f>
        <v>637.87037037036998</v>
      </c>
      <c r="AA434">
        <f>W434*0.0000002777777777</f>
        <v>0</v>
      </c>
      <c r="AB434">
        <f>AA$43+AA$87+$AA$158+$AA$178+$AA$238+$AA$279+$AA$299+$AA$307+$AA$359+$AA$365+$AA$379+$AA$408+$AA$426</f>
        <v>0.13914393000219197</v>
      </c>
      <c r="AD434">
        <f>(AC434*0.0000002777777777)*-1</f>
        <v>0</v>
      </c>
      <c r="AE434">
        <f>(($W$18*0.0000002777777777)*-1)+$AD$65+$AD$145+$AD$164+$AD$184+$AD$206+$AD$265+$AD$289+$AD$304+$AD$345+$AD$363+$AD$373+$AD$399+$AD$418+$AD$430</f>
        <v>0.15723415633457521</v>
      </c>
      <c r="AG434">
        <f>(T434/1000)*(960*9.81*0.01+0.5*1.205*0.38*1.711274*(T434*T434)+960*4/3*3.14*AJ434)</f>
        <v>34.330343012354611</v>
      </c>
      <c r="AH434">
        <f>AH433+AG434</f>
        <v>257.84226189797948</v>
      </c>
      <c r="AJ434">
        <f>T435-T434</f>
        <v>1.333333333333333</v>
      </c>
      <c r="AK434" s="53">
        <f t="shared" si="121"/>
        <v>6.2777777777777777</v>
      </c>
      <c r="AL434" s="39">
        <f>0.5*1116.99*(T434*T434)</f>
        <v>22010.563750000001</v>
      </c>
      <c r="AM434" s="39">
        <f t="shared" si="120"/>
        <v>-10342.499999999996</v>
      </c>
      <c r="AN434" s="39">
        <f>SUM($AM$430:$AM$437)+$AN$429</f>
        <v>-662747.39999999979</v>
      </c>
      <c r="AO434" s="39">
        <f t="shared" si="110"/>
        <v>0.18409649994845292</v>
      </c>
      <c r="AP434" s="39">
        <f>SUM($AM$426:$AM$429)+$AP$425</f>
        <v>613660.17125000013</v>
      </c>
      <c r="AQ434" s="39">
        <f t="shared" si="111"/>
        <v>0.17046115863282649</v>
      </c>
      <c r="AR434" s="39">
        <f t="shared" si="123"/>
        <v>-10.342499999999996</v>
      </c>
      <c r="AS434" s="39"/>
      <c r="AT434" s="51">
        <f>T434*$AS$8*0.38*0.01</f>
        <v>248.03863747000003</v>
      </c>
      <c r="AU434" s="51">
        <f t="shared" si="122"/>
        <v>0.24803863747000002</v>
      </c>
      <c r="AV434" s="51">
        <f t="shared" si="112"/>
        <v>6.8899676639141668E-5</v>
      </c>
      <c r="AW434" s="39">
        <f>AB434*0.7</f>
        <v>9.7400751001534377E-2</v>
      </c>
      <c r="AX434" s="40"/>
      <c r="AY434" s="40">
        <f t="shared" si="109"/>
        <v>0</v>
      </c>
      <c r="AZ434" s="40"/>
      <c r="BA434" s="40"/>
      <c r="BB434" s="40"/>
      <c r="BC434" s="39"/>
      <c r="BD434" s="39">
        <f>T434*2.23694</f>
        <v>14.043012222222224</v>
      </c>
      <c r="BE434" s="39">
        <f>AO434-$BC$8</f>
        <v>0.18297010094983446</v>
      </c>
      <c r="BF434" s="39">
        <f>AQ434-$BC$8</f>
        <v>0.16933475963420802</v>
      </c>
      <c r="BG434" s="52">
        <f t="shared" si="113"/>
        <v>0.15240128367078723</v>
      </c>
      <c r="BH434" s="52">
        <f t="shared" si="114"/>
        <v>0.15240128367078723</v>
      </c>
      <c r="BI434" s="52">
        <f t="shared" si="115"/>
        <v>548644.62121483404</v>
      </c>
      <c r="BJ434" s="52">
        <f t="shared" si="116"/>
        <v>548.64462121483405</v>
      </c>
      <c r="BK434">
        <f t="shared" si="117"/>
        <v>-9.3082499999999957</v>
      </c>
    </row>
    <row r="435" spans="2:63" x14ac:dyDescent="0.25">
      <c r="B435" s="29" t="s">
        <v>47</v>
      </c>
      <c r="C435" s="29">
        <v>427</v>
      </c>
      <c r="D435" s="29">
        <v>427</v>
      </c>
      <c r="E435" s="28">
        <v>27.4</v>
      </c>
      <c r="F435" s="15">
        <f t="shared" si="118"/>
        <v>1.25</v>
      </c>
      <c r="G435" s="15">
        <f t="shared" si="119"/>
        <v>4.5</v>
      </c>
      <c r="R435">
        <f t="shared" si="107"/>
        <v>0</v>
      </c>
      <c r="S435">
        <f t="shared" si="108"/>
        <v>27.4</v>
      </c>
      <c r="T435">
        <f>$E435/3.6</f>
        <v>7.6111111111111107</v>
      </c>
      <c r="U435">
        <f>(0.5*960*(T435*T435))</f>
        <v>27805.925925925923</v>
      </c>
      <c r="V435">
        <f>$U435-$U436</f>
        <v>-9177.7777777777846</v>
      </c>
      <c r="X435">
        <f>W435/1000</f>
        <v>0</v>
      </c>
      <c r="Y435">
        <f>$X$43+$X$87+$X$158+$X$178+$X$188+$X$238+$X$279+$X$299+$X$307+$X$359+$X$365+$X$379+$X$408+$X$426</f>
        <v>528.03518518518513</v>
      </c>
      <c r="Z435">
        <f>(0.5*960*(F435*F435))</f>
        <v>750</v>
      </c>
      <c r="AA435">
        <f>W435*0.0000002777777777</f>
        <v>0</v>
      </c>
      <c r="AB435">
        <f>AA$43+AA$87+$AA$158+$AA$178+$AA$238+$AA$279+$AA$299+$AA$307+$AA$359+$AA$365+$AA$379+$AA$408+$AA$426</f>
        <v>0.13914393000219197</v>
      </c>
      <c r="AD435">
        <f>(AC435*0.0000002777777777)*-1</f>
        <v>0</v>
      </c>
      <c r="AE435">
        <f>(($W$18*0.0000002777777777)*-1)+$AD$65+$AD$145+$AD$164+$AD$184+$AD$206+$AD$265+$AD$289+$AD$304+$AD$345+$AD$363+$AD$373+$AD$399+$AD$418+$AD$430</f>
        <v>0.15723415633457521</v>
      </c>
      <c r="AG435">
        <f>(T435/1000)*(960*9.81*0.01+0.5*1.205*0.38*1.711274*(T435*T435)+960*4/3*3.14*AJ435)</f>
        <v>36.57853596994957</v>
      </c>
      <c r="AH435">
        <f>AH434+AG435</f>
        <v>294.42079786792908</v>
      </c>
      <c r="AJ435">
        <f>T436-T435</f>
        <v>1.1666666666666679</v>
      </c>
      <c r="AK435" s="53">
        <f t="shared" si="121"/>
        <v>7.6111111111111107</v>
      </c>
      <c r="AL435" s="39">
        <f>0.5*1116.99*(T435*T435)</f>
        <v>32353.063749999998</v>
      </c>
      <c r="AM435" s="39">
        <f t="shared" si="120"/>
        <v>-10678.631250000009</v>
      </c>
      <c r="AN435" s="39">
        <f>SUM($AM$430:$AM$437)+$AN$429</f>
        <v>-662747.39999999979</v>
      </c>
      <c r="AO435" s="39">
        <f t="shared" si="110"/>
        <v>0.18409649994845292</v>
      </c>
      <c r="AP435" s="39">
        <f>SUM($AM$426:$AM$429)+$AP$425</f>
        <v>613660.17125000013</v>
      </c>
      <c r="AQ435" s="39">
        <f t="shared" si="111"/>
        <v>0.17046115863282649</v>
      </c>
      <c r="AR435" s="39">
        <f t="shared" si="123"/>
        <v>-10.678631250000009</v>
      </c>
      <c r="AS435" s="39"/>
      <c r="AT435" s="51">
        <f>T435*$AS$8*0.38*0.01</f>
        <v>300.71941003000006</v>
      </c>
      <c r="AU435" s="51">
        <f t="shared" si="122"/>
        <v>0.30071941003000008</v>
      </c>
      <c r="AV435" s="51">
        <f t="shared" si="112"/>
        <v>8.353323627931335E-5</v>
      </c>
      <c r="AW435" s="39">
        <f>AB435*0.7</f>
        <v>9.7400751001534377E-2</v>
      </c>
      <c r="AX435" s="40"/>
      <c r="AY435" s="40">
        <f t="shared" si="109"/>
        <v>0</v>
      </c>
      <c r="AZ435" s="40"/>
      <c r="BA435" s="40"/>
      <c r="BB435" s="40"/>
      <c r="BC435" s="39"/>
      <c r="BD435" s="39">
        <f>T435*2.23694</f>
        <v>17.02559888888889</v>
      </c>
      <c r="BE435" s="39">
        <f>AO435-$BC$8</f>
        <v>0.18297010094983446</v>
      </c>
      <c r="BF435" s="39">
        <f>AQ435-$BC$8</f>
        <v>0.16933475963420802</v>
      </c>
      <c r="BG435" s="52">
        <f t="shared" si="113"/>
        <v>0.15240128367078723</v>
      </c>
      <c r="BH435" s="52">
        <f t="shared" si="114"/>
        <v>0.15240128367078723</v>
      </c>
      <c r="BI435" s="52">
        <f t="shared" si="115"/>
        <v>548644.62121483404</v>
      </c>
      <c r="BJ435" s="52">
        <f t="shared" si="116"/>
        <v>548.64462121483405</v>
      </c>
      <c r="BK435">
        <f t="shared" si="117"/>
        <v>-9.6107681250000088</v>
      </c>
    </row>
    <row r="436" spans="2:63" x14ac:dyDescent="0.25">
      <c r="B436" s="29" t="s">
        <v>47</v>
      </c>
      <c r="C436" s="29">
        <v>428</v>
      </c>
      <c r="D436" s="29">
        <v>428</v>
      </c>
      <c r="E436" s="28">
        <v>31.6</v>
      </c>
      <c r="F436" s="15">
        <f t="shared" si="118"/>
        <v>0.83333333333333326</v>
      </c>
      <c r="G436" s="15">
        <f t="shared" si="119"/>
        <v>3</v>
      </c>
      <c r="R436">
        <f t="shared" si="107"/>
        <v>0</v>
      </c>
      <c r="S436">
        <f t="shared" si="108"/>
        <v>31.6</v>
      </c>
      <c r="T436">
        <f>$E436/3.6</f>
        <v>8.7777777777777786</v>
      </c>
      <c r="U436">
        <f>(0.5*960*(T436*T436))</f>
        <v>36983.703703703708</v>
      </c>
      <c r="V436">
        <f>$U436-$U437</f>
        <v>-4333.3333333333139</v>
      </c>
      <c r="X436">
        <f>W436/1000</f>
        <v>0</v>
      </c>
      <c r="Y436">
        <f>$X$43+$X$87+$X$158+$X$178+$X$188+$X$238+$X$279+$X$299+$X$307+$X$359+$X$365+$X$379+$X$408+$X$426</f>
        <v>528.03518518518513</v>
      </c>
      <c r="Z436">
        <f>(0.5*960*(F436*F436))</f>
        <v>333.33333333333326</v>
      </c>
      <c r="AA436">
        <f>W436*0.0000002777777777</f>
        <v>0</v>
      </c>
      <c r="AB436">
        <f>AA$43+AA$87+$AA$158+$AA$178+$AA$238+$AA$279+$AA$299+$AA$307+$AA$359+$AA$365+$AA$379+$AA$408+$AA$426</f>
        <v>0.13914393000219197</v>
      </c>
      <c r="AD436">
        <f>(AC436*0.0000002777777777)*-1</f>
        <v>0</v>
      </c>
      <c r="AE436">
        <f>(($W$18*0.0000002777777777)*-1)+$AD$65+$AD$145+$AD$164+$AD$184+$AD$206+$AD$265+$AD$289+$AD$304+$AD$345+$AD$363+$AD$373+$AD$399+$AD$418+$AD$430</f>
        <v>0.15723415633457521</v>
      </c>
      <c r="AG436">
        <f>(T436/1000)*(960*9.81*0.01+0.5*1.205*0.38*1.711274*(T436*T436)+960*4/3*3.14*AJ436)</f>
        <v>18.731458740637812</v>
      </c>
      <c r="AH436">
        <f>AH435+AG436</f>
        <v>313.15225660856692</v>
      </c>
      <c r="AJ436">
        <f>T437-T436</f>
        <v>0.49999999999999822</v>
      </c>
      <c r="AK436" s="53">
        <f t="shared" si="121"/>
        <v>8.7777777777777786</v>
      </c>
      <c r="AL436" s="39">
        <f>0.5*1116.99*(T436*T436)</f>
        <v>43031.695000000007</v>
      </c>
      <c r="AM436" s="39">
        <f t="shared" si="120"/>
        <v>-5041.9687499999782</v>
      </c>
      <c r="AN436" s="39">
        <f>SUM($AM$430:$AM$437)+$AN$429</f>
        <v>-662747.39999999979</v>
      </c>
      <c r="AO436" s="39">
        <f t="shared" si="110"/>
        <v>0.18409649994845292</v>
      </c>
      <c r="AP436" s="39">
        <f>SUM($AM$426:$AM$429)+$AP$425</f>
        <v>613660.17125000013</v>
      </c>
      <c r="AQ436" s="39">
        <f t="shared" si="111"/>
        <v>0.17046115863282649</v>
      </c>
      <c r="AR436" s="39">
        <f t="shared" si="123"/>
        <v>-5.0419687499999783</v>
      </c>
      <c r="AS436" s="39"/>
      <c r="AT436" s="51">
        <f>T436*$AS$8*0.38*0.01</f>
        <v>346.81508602000008</v>
      </c>
      <c r="AU436" s="51">
        <f t="shared" si="122"/>
        <v>0.34681508602000011</v>
      </c>
      <c r="AV436" s="51">
        <f t="shared" si="112"/>
        <v>9.6337600964463573E-5</v>
      </c>
      <c r="AW436" s="39">
        <f>AB436*0.7</f>
        <v>9.7400751001534377E-2</v>
      </c>
      <c r="AX436" s="40"/>
      <c r="AY436" s="40">
        <f t="shared" si="109"/>
        <v>0</v>
      </c>
      <c r="AZ436" s="40"/>
      <c r="BA436" s="40"/>
      <c r="BB436" s="40"/>
      <c r="BC436" s="39"/>
      <c r="BD436" s="39">
        <f>T436*2.23694</f>
        <v>19.635362222222227</v>
      </c>
      <c r="BE436" s="39">
        <f>AO436-$BC$8</f>
        <v>0.18297010094983446</v>
      </c>
      <c r="BF436" s="39">
        <f>AQ436-$BC$8</f>
        <v>0.16933475963420802</v>
      </c>
      <c r="BG436" s="52">
        <f t="shared" si="113"/>
        <v>0.15240128367078723</v>
      </c>
      <c r="BH436" s="52">
        <f t="shared" si="114"/>
        <v>0.15240128367078723</v>
      </c>
      <c r="BI436" s="52">
        <f t="shared" si="115"/>
        <v>548644.62121483404</v>
      </c>
      <c r="BJ436" s="52">
        <f t="shared" si="116"/>
        <v>548.64462121483405</v>
      </c>
      <c r="BK436">
        <f t="shared" si="117"/>
        <v>-4.5377718749999802</v>
      </c>
    </row>
    <row r="437" spans="2:63" x14ac:dyDescent="0.25">
      <c r="B437" s="29" t="s">
        <v>47</v>
      </c>
      <c r="C437" s="29">
        <v>429</v>
      </c>
      <c r="D437" s="29">
        <v>429</v>
      </c>
      <c r="E437" s="28">
        <v>33.4</v>
      </c>
      <c r="F437" s="15">
        <f t="shared" si="118"/>
        <v>0.26388888888888867</v>
      </c>
      <c r="G437" s="15">
        <f t="shared" si="119"/>
        <v>0.94999999999999929</v>
      </c>
      <c r="R437">
        <f t="shared" si="107"/>
        <v>0</v>
      </c>
      <c r="S437">
        <f t="shared" si="108"/>
        <v>33.4</v>
      </c>
      <c r="T437">
        <f>$E437/3.6</f>
        <v>9.2777777777777768</v>
      </c>
      <c r="U437">
        <f>(0.5*960*(T437*T437))</f>
        <v>41317.037037037022</v>
      </c>
      <c r="V437">
        <f>$U437-$U438</f>
        <v>-247.77777777778829</v>
      </c>
      <c r="X437">
        <f>W437/1000</f>
        <v>0</v>
      </c>
      <c r="Y437">
        <f>$X$43+$X$87+$X$158+$X$178+$X$188+$X$238+$X$279+$X$299+$X$307+$X$359+$X$365+$X$379+$X$408+$X$426+$X$438</f>
        <v>569.59999999999991</v>
      </c>
      <c r="Z437">
        <f>(0.5*960*(F437*F437))</f>
        <v>33.425925925925874</v>
      </c>
      <c r="AA437">
        <f>W437*0.0000002777777777</f>
        <v>0</v>
      </c>
      <c r="AB437">
        <f>AA$43+AA$87+$AA$158+$AA$178+$AA$238+$AA$279+$AA$299+$AA$307+$AA$359+$AA$365+$AA$379+$AA$408+$AA$426+$AA$438</f>
        <v>0.15068971189196326</v>
      </c>
      <c r="AD437">
        <f>(AC437*0.0000002777777777)*-1</f>
        <v>0</v>
      </c>
      <c r="AE437">
        <f>(($W$18*0.0000002777777777)*-1)+$AD$65+$AD$145+$AD$164+$AD$184+$AD$206+$AD$265+$AD$289+$AD$304+$AD$345+$AD$363+$AD$373+$AD$399+$AD$418+$AD$430</f>
        <v>0.15723415633457521</v>
      </c>
      <c r="AG437">
        <f>(T437/1000)*(960*9.81*0.01+0.5*1.205*0.38*1.711274*(T437*T437)+960*4/3*3.14*AJ437)</f>
        <v>2.2224466444793682</v>
      </c>
      <c r="AH437">
        <f>AH436+AG437</f>
        <v>315.37470325304628</v>
      </c>
      <c r="AJ437">
        <f>T438-T437</f>
        <v>2.7777777777778567E-2</v>
      </c>
      <c r="AK437" s="53">
        <f t="shared" si="121"/>
        <v>9.2777777777777768</v>
      </c>
      <c r="AL437" s="39">
        <f>0.5*1116.99*(T437*T437)</f>
        <v>48073.663749999985</v>
      </c>
      <c r="AM437" s="39">
        <f t="shared" si="120"/>
        <v>-288.29718750001484</v>
      </c>
      <c r="AN437" s="39">
        <f>SUM($AM$430:$AM$437)+$AN$429</f>
        <v>-662747.39999999979</v>
      </c>
      <c r="AO437" s="39">
        <f t="shared" si="110"/>
        <v>0.18409649994845292</v>
      </c>
      <c r="AP437" s="39">
        <f>SUM($AM$426:$AM$429)+$AP$425</f>
        <v>613660.17125000013</v>
      </c>
      <c r="AQ437" s="39">
        <f t="shared" si="111"/>
        <v>0.17046115863282649</v>
      </c>
      <c r="AR437" s="39">
        <f t="shared" si="123"/>
        <v>-0.28829718750001482</v>
      </c>
      <c r="AS437" s="39"/>
      <c r="AT437" s="51">
        <f>T437*$AS$8*0.38*0.01</f>
        <v>366.57037573000002</v>
      </c>
      <c r="AU437" s="51">
        <f t="shared" si="122"/>
        <v>0.36657037573000001</v>
      </c>
      <c r="AV437" s="51">
        <f t="shared" si="112"/>
        <v>1.0182518582952795E-4</v>
      </c>
      <c r="AW437" s="39">
        <f>AB437*0.7</f>
        <v>0.10548279832437428</v>
      </c>
      <c r="AX437" s="40"/>
      <c r="AY437" s="40">
        <f t="shared" si="109"/>
        <v>0</v>
      </c>
      <c r="AZ437" s="40"/>
      <c r="BA437" s="40"/>
      <c r="BB437" s="40"/>
      <c r="BC437" s="39"/>
      <c r="BD437" s="39">
        <f>T437*2.23694</f>
        <v>20.753832222222222</v>
      </c>
      <c r="BE437" s="39">
        <f>AO437-$BC$8</f>
        <v>0.18297010094983446</v>
      </c>
      <c r="BF437" s="39">
        <f>AQ437-$BC$8</f>
        <v>0.16933475963420802</v>
      </c>
      <c r="BG437" s="52">
        <f t="shared" si="113"/>
        <v>0.15240128367078723</v>
      </c>
      <c r="BH437" s="52">
        <f t="shared" si="114"/>
        <v>0.15240128367078723</v>
      </c>
      <c r="BI437" s="52">
        <f t="shared" si="115"/>
        <v>548644.62121483404</v>
      </c>
      <c r="BJ437" s="52">
        <f t="shared" si="116"/>
        <v>548.64462121483405</v>
      </c>
      <c r="BK437">
        <f t="shared" si="117"/>
        <v>-0.25946746875001336</v>
      </c>
    </row>
    <row r="438" spans="2:63" x14ac:dyDescent="0.25">
      <c r="B438" s="29" t="s">
        <v>47</v>
      </c>
      <c r="C438" s="29">
        <v>430</v>
      </c>
      <c r="D438" s="29">
        <v>430</v>
      </c>
      <c r="E438" s="28">
        <v>33.5</v>
      </c>
      <c r="F438" s="15">
        <f t="shared" si="118"/>
        <v>-8.3333333333333523E-2</v>
      </c>
      <c r="G438" s="15">
        <f t="shared" si="119"/>
        <v>-0.30000000000000071</v>
      </c>
      <c r="R438">
        <f t="shared" si="107"/>
        <v>0</v>
      </c>
      <c r="S438">
        <f t="shared" si="108"/>
        <v>33.5</v>
      </c>
      <c r="T438">
        <f>$E438/3.6</f>
        <v>9.3055555555555554</v>
      </c>
      <c r="U438">
        <f>(0.5*960*(T438*T438))</f>
        <v>41564.81481481481</v>
      </c>
      <c r="V438">
        <f>$U438-$U439</f>
        <v>1718.8888888888832</v>
      </c>
      <c r="W438">
        <f>SUM(V438:V518)</f>
        <v>41564.814814814803</v>
      </c>
      <c r="X438">
        <f>W438/1000</f>
        <v>41.564814814814802</v>
      </c>
      <c r="Y438">
        <f>$X$43+$X$87+$X$158+$X$178+$X$188+$X$238+$X$279+$X$299+$X$307+$X$359+$X$365+$X$379+$X$408+$X$426+$X$438</f>
        <v>569.59999999999991</v>
      </c>
      <c r="Z438">
        <f>(0.5*960*(F438*F438))</f>
        <v>3.3333333333333486</v>
      </c>
      <c r="AA438">
        <f>W438*0.0000002777777777</f>
        <v>1.1545781889771295E-2</v>
      </c>
      <c r="AB438">
        <f>AA$43+AA$87+$AA$158+$AA$178+$AA$238+$AA$279+$AA$299+$AA$307+$AA$359+$AA$365+$AA$379+$AA$408+$AA$426+$AA$438</f>
        <v>0.15068971189196326</v>
      </c>
      <c r="AD438">
        <f>(AC438*0.0000002777777777)*-1</f>
        <v>0</v>
      </c>
      <c r="AE438">
        <f>(($W$18*0.0000002777777777)*-1)+$AD$65+$AD$145+$AD$164+$AD$184+$AD$206+$AD$265+$AD$289+$AD$304+$AD$345+$AD$363+$AD$373+$AD$399+$AD$418+$AD$430</f>
        <v>0.15723415633457521</v>
      </c>
      <c r="AG438">
        <f>(T438/1000)*(960*9.81*0.01+0.5*1.205*0.38*1.711274*(T438*T438)+960*4/3*3.14*AJ438)</f>
        <v>-6.0803259482781105</v>
      </c>
      <c r="AH438">
        <f>AH437+AG438</f>
        <v>309.29437730476815</v>
      </c>
      <c r="AJ438">
        <f>T439-T438</f>
        <v>-0.19444444444444464</v>
      </c>
      <c r="AK438" s="53">
        <f t="shared" si="121"/>
        <v>9.3055555555555554</v>
      </c>
      <c r="AL438" s="39">
        <f>0.5*1116.99*(T438*T438)</f>
        <v>48361.9609375</v>
      </c>
      <c r="AM438" s="39">
        <f t="shared" si="120"/>
        <v>1999.9809375000041</v>
      </c>
      <c r="AN438" s="39">
        <f>SUM($AM$430:$AM$437)+$AN$429</f>
        <v>-662747.39999999979</v>
      </c>
      <c r="AO438" s="39">
        <f t="shared" si="110"/>
        <v>0.18409649994845292</v>
      </c>
      <c r="AP438" s="39">
        <f>SUM($AM$438:$AM$518)+$AP$437</f>
        <v>662022.13218750013</v>
      </c>
      <c r="AQ438" s="39">
        <f t="shared" si="111"/>
        <v>0.18389503666725943</v>
      </c>
      <c r="AR438" s="39">
        <f t="shared" si="123"/>
        <v>1.9999809375000042</v>
      </c>
      <c r="AS438" s="39"/>
      <c r="AT438" s="51">
        <f>T438*$AS$8*0.38*0.01</f>
        <v>367.66789182500003</v>
      </c>
      <c r="AU438" s="51">
        <f t="shared" si="122"/>
        <v>0.36766789182500004</v>
      </c>
      <c r="AV438" s="51">
        <f t="shared" si="112"/>
        <v>1.0213005165536485E-4</v>
      </c>
      <c r="AW438" s="39">
        <f>AB438*0.7</f>
        <v>0.10548279832437428</v>
      </c>
      <c r="AX438" s="40"/>
      <c r="AY438" s="40">
        <f t="shared" si="109"/>
        <v>0</v>
      </c>
      <c r="AZ438" s="40"/>
      <c r="BA438" s="40"/>
      <c r="BB438" s="40"/>
      <c r="BC438" s="39"/>
      <c r="BD438" s="39">
        <f>T438*2.23694</f>
        <v>20.815969444444445</v>
      </c>
      <c r="BE438" s="39">
        <f>AO438-$BC$8</f>
        <v>0.18297010094983446</v>
      </c>
      <c r="BF438" s="39">
        <f>AQ438-$BC$8</f>
        <v>0.18276863766864096</v>
      </c>
      <c r="BG438" s="52">
        <f t="shared" si="113"/>
        <v>0.16449177390177686</v>
      </c>
      <c r="BH438" s="52">
        <f t="shared" si="114"/>
        <v>0.16449177390177686</v>
      </c>
      <c r="BI438" s="52">
        <f t="shared" si="115"/>
        <v>592170.38604639668</v>
      </c>
      <c r="BJ438" s="52">
        <f t="shared" si="116"/>
        <v>592.17038604639663</v>
      </c>
      <c r="BK438">
        <f t="shared" si="117"/>
        <v>1.7999828437500036</v>
      </c>
    </row>
    <row r="439" spans="2:63" x14ac:dyDescent="0.25">
      <c r="B439" s="29" t="s">
        <v>47</v>
      </c>
      <c r="C439" s="29">
        <v>431</v>
      </c>
      <c r="D439" s="29">
        <v>431</v>
      </c>
      <c r="E439" s="28">
        <v>32.799999999999997</v>
      </c>
      <c r="F439" s="15">
        <f t="shared" si="118"/>
        <v>-0.2222222222222224</v>
      </c>
      <c r="G439" s="15">
        <f t="shared" si="119"/>
        <v>-0.80000000000000071</v>
      </c>
      <c r="R439">
        <f t="shared" si="107"/>
        <v>0</v>
      </c>
      <c r="S439">
        <f t="shared" si="108"/>
        <v>32.799999999999997</v>
      </c>
      <c r="T439">
        <f>$E439/3.6</f>
        <v>9.1111111111111107</v>
      </c>
      <c r="U439">
        <f>(0.5*960*(T439*T439))</f>
        <v>39845.925925925927</v>
      </c>
      <c r="V439">
        <f>$U439-$U440</f>
        <v>2156.6666666666715</v>
      </c>
      <c r="X439">
        <f>W439/1000</f>
        <v>0</v>
      </c>
      <c r="Y439">
        <f>$X$43+$X$87+$X$158+$X$178+$X$188+$X$238+$X$279+$X$299+$X$307+$X$359+$X$365+$X$379+$X$408+$X$426+$X$438</f>
        <v>569.59999999999991</v>
      </c>
      <c r="Z439">
        <f>(0.5*960*(F439*F439))</f>
        <v>23.703703703703741</v>
      </c>
      <c r="AA439">
        <f>W439*0.0000002777777777</f>
        <v>0</v>
      </c>
      <c r="AB439">
        <f>AA$43+AA$87+$AA$158+$AA$178+$AA$238+$AA$279+$AA$299+$AA$307+$AA$359+$AA$365+$AA$379+$AA$408+$AA$426+$AA$438</f>
        <v>0.15068971189196326</v>
      </c>
      <c r="AD439">
        <f>(AC439*0.0000002777777777)*-1</f>
        <v>0</v>
      </c>
      <c r="AE439">
        <f>(($W$18*0.0000002777777777)*-1)+$AD$65+$AD$145+$AD$164+$AD$184+$AD$206+$AD$265+$AD$289+$AD$304+$AD$345+$AD$363+$AD$373+$AD$399+$AD$418+$AD$430</f>
        <v>0.15723415633457521</v>
      </c>
      <c r="AG439">
        <f>(T439/1000)*(960*9.81*0.01+0.5*1.205*0.38*1.711274*(T439*T439)+960*4/3*3.14*AJ439)</f>
        <v>-8.0004673944548887</v>
      </c>
      <c r="AH439">
        <f>AH438+AG439</f>
        <v>301.29390991031323</v>
      </c>
      <c r="AJ439">
        <f>T440-T439</f>
        <v>-0.25</v>
      </c>
      <c r="AK439" s="53">
        <f t="shared" si="121"/>
        <v>9.1111111111111107</v>
      </c>
      <c r="AL439" s="39">
        <f>0.5*1116.99*(T439*T439)</f>
        <v>46361.979999999996</v>
      </c>
      <c r="AM439" s="39">
        <f t="shared" si="120"/>
        <v>2509.3490624999977</v>
      </c>
      <c r="AN439" s="39">
        <f>SUM($AM$430:$AM$437)+$AN$429</f>
        <v>-662747.39999999979</v>
      </c>
      <c r="AO439" s="39">
        <f t="shared" si="110"/>
        <v>0.18409649994845292</v>
      </c>
      <c r="AP439" s="39">
        <f>SUM($AM$438:$AM$518)+$AP$437</f>
        <v>662022.13218750013</v>
      </c>
      <c r="AQ439" s="39">
        <f t="shared" si="111"/>
        <v>0.18389503666725943</v>
      </c>
      <c r="AR439" s="39">
        <f t="shared" si="123"/>
        <v>2.5093490624999975</v>
      </c>
      <c r="AS439" s="39"/>
      <c r="AT439" s="51">
        <f>T439*$AS$8*0.38*0.01</f>
        <v>359.98527916</v>
      </c>
      <c r="AU439" s="51">
        <f t="shared" si="122"/>
        <v>0.35998527916</v>
      </c>
      <c r="AV439" s="51">
        <f t="shared" si="112"/>
        <v>9.9995990874506477E-5</v>
      </c>
      <c r="AW439" s="39">
        <f>AB439*0.7</f>
        <v>0.10548279832437428</v>
      </c>
      <c r="AX439" s="40"/>
      <c r="AY439" s="40">
        <f t="shared" si="109"/>
        <v>0</v>
      </c>
      <c r="AZ439" s="40"/>
      <c r="BA439" s="40"/>
      <c r="BB439" s="40"/>
      <c r="BC439" s="39"/>
      <c r="BD439" s="39">
        <f>T439*2.23694</f>
        <v>20.381008888888889</v>
      </c>
      <c r="BE439" s="39">
        <f>AO439-$BC$8</f>
        <v>0.18297010094983446</v>
      </c>
      <c r="BF439" s="39">
        <f>AQ439-$BC$8</f>
        <v>0.18276863766864096</v>
      </c>
      <c r="BG439" s="52">
        <f t="shared" si="113"/>
        <v>0.16449177390177686</v>
      </c>
      <c r="BH439" s="52">
        <f t="shared" si="114"/>
        <v>0.16449177390177686</v>
      </c>
      <c r="BI439" s="52">
        <f t="shared" si="115"/>
        <v>592170.38604639668</v>
      </c>
      <c r="BJ439" s="52">
        <f t="shared" si="116"/>
        <v>592.17038604639663</v>
      </c>
      <c r="BK439">
        <f t="shared" si="117"/>
        <v>2.258414156249998</v>
      </c>
    </row>
    <row r="440" spans="2:63" x14ac:dyDescent="0.25">
      <c r="B440" s="29" t="s">
        <v>47</v>
      </c>
      <c r="C440" s="29">
        <v>432</v>
      </c>
      <c r="D440" s="29">
        <v>432</v>
      </c>
      <c r="E440" s="28">
        <v>31.9</v>
      </c>
      <c r="F440" s="15">
        <f t="shared" si="118"/>
        <v>-0.20833333333333284</v>
      </c>
      <c r="G440" s="15">
        <f t="shared" si="119"/>
        <v>-0.74999999999999822</v>
      </c>
      <c r="R440">
        <f t="shared" si="107"/>
        <v>0</v>
      </c>
      <c r="S440">
        <f t="shared" si="108"/>
        <v>31.9</v>
      </c>
      <c r="T440">
        <f>$E440/3.6</f>
        <v>8.8611111111111107</v>
      </c>
      <c r="U440">
        <f>(0.5*960*(T440*T440))</f>
        <v>37689.259259259255</v>
      </c>
      <c r="V440">
        <f>$U440-$U441</f>
        <v>1404.444444444438</v>
      </c>
      <c r="X440">
        <f>W440/1000</f>
        <v>0</v>
      </c>
      <c r="Y440">
        <f>$X$43+$X$87+$X$158+$X$178+$X$188+$X$238+$X$279+$X$299+$X$307+$X$359+$X$365+$X$379+$X$408+$X$426+$X$438</f>
        <v>569.59999999999991</v>
      </c>
      <c r="Z440">
        <f>(0.5*960*(F440*F440))</f>
        <v>20.833333333333236</v>
      </c>
      <c r="AA440">
        <f>W440*0.0000002777777777</f>
        <v>0</v>
      </c>
      <c r="AB440">
        <f>AA$43+AA$87+$AA$158+$AA$178+$AA$238+$AA$279+$AA$299+$AA$307+$AA$359+$AA$365+$AA$379+$AA$408+$AA$426+$AA$438</f>
        <v>0.15068971189196326</v>
      </c>
      <c r="AD440">
        <f>(AC440*0.0000002777777777)*-1</f>
        <v>0</v>
      </c>
      <c r="AE440">
        <f>(($W$18*0.0000002777777777)*-1)+$AD$65+$AD$145+$AD$164+$AD$184+$AD$206+$AD$265+$AD$289+$AD$304+$AD$345+$AD$363+$AD$373+$AD$399+$AD$418+$AD$430</f>
        <v>0.15723415633457521</v>
      </c>
      <c r="AG440">
        <f>(T440/1000)*(960*9.81*0.01+0.5*1.205*0.38*1.711274*(T440*T440)+960*4/3*3.14*AJ440)</f>
        <v>-4.8286596564012418</v>
      </c>
      <c r="AH440">
        <f>AH439+AG440</f>
        <v>296.46525025391202</v>
      </c>
      <c r="AJ440">
        <f>T441-T440</f>
        <v>-0.16666666666666607</v>
      </c>
      <c r="AK440" s="53">
        <f t="shared" si="121"/>
        <v>8.8611111111111107</v>
      </c>
      <c r="AL440" s="39">
        <f>0.5*1116.99*(T440*T440)</f>
        <v>43852.630937499998</v>
      </c>
      <c r="AM440" s="39">
        <f t="shared" si="120"/>
        <v>1634.1149999999907</v>
      </c>
      <c r="AN440" s="39">
        <f>SUM($AM$430:$AM$437)+$AN$429</f>
        <v>-662747.39999999979</v>
      </c>
      <c r="AO440" s="39">
        <f t="shared" si="110"/>
        <v>0.18409649994845292</v>
      </c>
      <c r="AP440" s="39">
        <f>SUM($AM$438:$AM$518)+$AP$437</f>
        <v>662022.13218750013</v>
      </c>
      <c r="AQ440" s="39">
        <f t="shared" si="111"/>
        <v>0.18389503666725943</v>
      </c>
      <c r="AR440" s="39">
        <f t="shared" si="123"/>
        <v>1.6341149999999907</v>
      </c>
      <c r="AS440" s="39"/>
      <c r="AT440" s="51">
        <f>T440*$AS$8*0.38*0.01</f>
        <v>350.10763430500003</v>
      </c>
      <c r="AU440" s="51">
        <f t="shared" si="122"/>
        <v>0.35010763430500003</v>
      </c>
      <c r="AV440" s="51">
        <f t="shared" si="112"/>
        <v>9.7252198441974289E-5</v>
      </c>
      <c r="AW440" s="39">
        <f>AB440*0.7</f>
        <v>0.10548279832437428</v>
      </c>
      <c r="AX440" s="40"/>
      <c r="AY440" s="40">
        <f t="shared" si="109"/>
        <v>0</v>
      </c>
      <c r="AZ440" s="40"/>
      <c r="BA440" s="40"/>
      <c r="BB440" s="40"/>
      <c r="BC440" s="39"/>
      <c r="BD440" s="39">
        <f>T440*2.23694</f>
        <v>19.821773888888888</v>
      </c>
      <c r="BE440" s="39">
        <f>AO440-$BC$8</f>
        <v>0.18297010094983446</v>
      </c>
      <c r="BF440" s="39">
        <f>AQ440-$BC$8</f>
        <v>0.18276863766864096</v>
      </c>
      <c r="BG440" s="52">
        <f t="shared" si="113"/>
        <v>0.16449177390177686</v>
      </c>
      <c r="BH440" s="52">
        <f t="shared" si="114"/>
        <v>0.16449177390177686</v>
      </c>
      <c r="BI440" s="52">
        <f t="shared" si="115"/>
        <v>592170.38604639668</v>
      </c>
      <c r="BJ440" s="52">
        <f t="shared" si="116"/>
        <v>592.17038604639663</v>
      </c>
      <c r="BK440">
        <f t="shared" si="117"/>
        <v>1.4707034999999917</v>
      </c>
    </row>
    <row r="441" spans="2:63" x14ac:dyDescent="0.25">
      <c r="B441" s="29" t="s">
        <v>47</v>
      </c>
      <c r="C441" s="29">
        <v>433</v>
      </c>
      <c r="D441" s="29">
        <v>433</v>
      </c>
      <c r="E441" s="28">
        <v>31.3</v>
      </c>
      <c r="F441" s="15">
        <f t="shared" si="118"/>
        <v>-0.11111111111111072</v>
      </c>
      <c r="G441" s="15">
        <f t="shared" si="119"/>
        <v>-0.39999999999999858</v>
      </c>
      <c r="R441">
        <f t="shared" si="107"/>
        <v>0</v>
      </c>
      <c r="S441">
        <f t="shared" si="108"/>
        <v>31.3</v>
      </c>
      <c r="T441">
        <f>$E441/3.6</f>
        <v>8.6944444444444446</v>
      </c>
      <c r="U441">
        <f>(0.5*960*(T441*T441))</f>
        <v>36284.814814814818</v>
      </c>
      <c r="V441">
        <f>$U441-$U442</f>
        <v>462.22222222221899</v>
      </c>
      <c r="X441">
        <f>W441/1000</f>
        <v>0</v>
      </c>
      <c r="Y441">
        <f>$X$43+$X$87+$X$158+$X$178+$X$188+$X$238+$X$279+$X$299+$X$307+$X$359+$X$365+$X$379+$X$408+$X$426+$X$438</f>
        <v>569.59999999999991</v>
      </c>
      <c r="Z441">
        <f>(0.5*960*(F441*F441))</f>
        <v>5.9259259259258839</v>
      </c>
      <c r="AA441">
        <f>W441*0.0000002777777777</f>
        <v>0</v>
      </c>
      <c r="AB441">
        <f>AA$43+AA$87+$AA$158+$AA$178+$AA$238+$AA$279+$AA$299+$AA$307+$AA$359+$AA$365+$AA$379+$AA$408+$AA$426+$AA$438</f>
        <v>0.15068971189196326</v>
      </c>
      <c r="AD441">
        <f>(AC441*0.0000002777777777)*-1</f>
        <v>0</v>
      </c>
      <c r="AE441">
        <f>(($W$18*0.0000002777777777)*-1)+$AD$65+$AD$145+$AD$164+$AD$184+$AD$206+$AD$265+$AD$289+$AD$304+$AD$345+$AD$363+$AD$373+$AD$399+$AD$418+$AD$430</f>
        <v>0.15723415633457521</v>
      </c>
      <c r="AG441">
        <f>(T441/1000)*(960*9.81*0.01+0.5*1.205*0.38*1.711274*(T441*T441)+960*4/3*3.14*AJ441)</f>
        <v>-0.86505981341062976</v>
      </c>
      <c r="AH441">
        <f>AH440+AG441</f>
        <v>295.60019044050136</v>
      </c>
      <c r="AJ441">
        <f>T442-T441</f>
        <v>-5.5555555555555358E-2</v>
      </c>
      <c r="AK441" s="53">
        <f t="shared" si="121"/>
        <v>8.6944444444444446</v>
      </c>
      <c r="AL441" s="39">
        <f>0.5*1116.99*(T441*T441)</f>
        <v>42218.515937500008</v>
      </c>
      <c r="AM441" s="39">
        <f t="shared" si="120"/>
        <v>537.80999999999767</v>
      </c>
      <c r="AN441" s="39">
        <f>SUM($AM$430:$AM$437)+$AN$429</f>
        <v>-662747.39999999979</v>
      </c>
      <c r="AO441" s="39">
        <f t="shared" si="110"/>
        <v>0.18409649994845292</v>
      </c>
      <c r="AP441" s="39">
        <f>SUM($AM$438:$AM$518)+$AP$437</f>
        <v>662022.13218750013</v>
      </c>
      <c r="AQ441" s="39">
        <f t="shared" si="111"/>
        <v>0.18389503666725943</v>
      </c>
      <c r="AR441" s="39">
        <f t="shared" si="123"/>
        <v>0.53780999999999768</v>
      </c>
      <c r="AS441" s="39"/>
      <c r="AT441" s="51">
        <f>T441*$AS$8*0.38*0.01</f>
        <v>343.52253773500007</v>
      </c>
      <c r="AU441" s="51">
        <f t="shared" si="122"/>
        <v>0.34352253773500008</v>
      </c>
      <c r="AV441" s="51">
        <f t="shared" si="112"/>
        <v>9.5423003486952844E-5</v>
      </c>
      <c r="AW441" s="39">
        <f>AB441*0.7</f>
        <v>0.10548279832437428</v>
      </c>
      <c r="AX441" s="40"/>
      <c r="AY441" s="40">
        <f t="shared" si="109"/>
        <v>0</v>
      </c>
      <c r="AZ441" s="40"/>
      <c r="BA441" s="40"/>
      <c r="BB441" s="40"/>
      <c r="BC441" s="39"/>
      <c r="BD441" s="39">
        <f>T441*2.23694</f>
        <v>19.448950555555559</v>
      </c>
      <c r="BE441" s="39">
        <f>AO441-$BC$8</f>
        <v>0.18297010094983446</v>
      </c>
      <c r="BF441" s="39">
        <f>AQ441-$BC$8</f>
        <v>0.18276863766864096</v>
      </c>
      <c r="BG441" s="52">
        <f t="shared" si="113"/>
        <v>0.16449177390177686</v>
      </c>
      <c r="BH441" s="52">
        <f t="shared" si="114"/>
        <v>0.16449177390177686</v>
      </c>
      <c r="BI441" s="52">
        <f t="shared" si="115"/>
        <v>592170.38604639668</v>
      </c>
      <c r="BJ441" s="52">
        <f t="shared" si="116"/>
        <v>592.17038604639663</v>
      </c>
      <c r="BK441">
        <f t="shared" si="117"/>
        <v>0.48402899999999788</v>
      </c>
    </row>
    <row r="442" spans="2:63" x14ac:dyDescent="0.25">
      <c r="B442" s="29" t="s">
        <v>47</v>
      </c>
      <c r="C442" s="29">
        <v>434</v>
      </c>
      <c r="D442" s="29">
        <v>434</v>
      </c>
      <c r="E442" s="28">
        <v>31.1</v>
      </c>
      <c r="F442" s="15">
        <f t="shared" si="118"/>
        <v>-9.7222222222222127E-2</v>
      </c>
      <c r="G442" s="15">
        <f t="shared" si="119"/>
        <v>-0.34999999999999964</v>
      </c>
      <c r="R442">
        <f t="shared" si="107"/>
        <v>0</v>
      </c>
      <c r="S442">
        <f t="shared" si="108"/>
        <v>31.1</v>
      </c>
      <c r="T442">
        <f>$E442/3.6</f>
        <v>8.6388888888888893</v>
      </c>
      <c r="U442">
        <f>(0.5*960*(T442*T442))</f>
        <v>35822.592592592599</v>
      </c>
      <c r="V442">
        <f>$U442-$U443</f>
        <v>1142.5925925925985</v>
      </c>
      <c r="X442">
        <f>W442/1000</f>
        <v>0</v>
      </c>
      <c r="Y442">
        <f>$X$43+$X$87+$X$158+$X$178+$X$188+$X$238+$X$279+$X$299+$X$307+$X$359+$X$365+$X$379+$X$408+$X$426+$X$438</f>
        <v>569.59999999999991</v>
      </c>
      <c r="Z442">
        <f>(0.5*960*(F442*F442))</f>
        <v>4.5370370370370283</v>
      </c>
      <c r="AA442">
        <f>W442*0.0000002777777777</f>
        <v>0</v>
      </c>
      <c r="AB442">
        <f>AA$43+AA$87+$AA$158+$AA$178+$AA$238+$AA$279+$AA$299+$AA$307+$AA$359+$AA$365+$AA$379+$AA$408+$AA$426+$AA$438</f>
        <v>0.15068971189196326</v>
      </c>
      <c r="AD442">
        <f>(AC442*0.0000002777777777)*-1</f>
        <v>0</v>
      </c>
      <c r="AE442">
        <f>(($W$18*0.0000002777777777)*-1)+$AD$65+$AD$145+$AD$164+$AD$184+$AD$206+$AD$265+$AD$289+$AD$304+$AD$345+$AD$363+$AD$373+$AD$399+$AD$418+$AD$430</f>
        <v>0.15723415633457521</v>
      </c>
      <c r="AG442">
        <f>(T442/1000)*(960*9.81*0.01+0.5*1.205*0.38*1.711274*(T442*T442)+960*4/3*3.14*AJ442)</f>
        <v>-3.7562434515496088</v>
      </c>
      <c r="AH442">
        <f>AH441+AG442</f>
        <v>291.84394698895176</v>
      </c>
      <c r="AJ442">
        <f>T443-T442</f>
        <v>-0.13888888888888928</v>
      </c>
      <c r="AK442" s="53">
        <f t="shared" si="121"/>
        <v>8.6388888888888893</v>
      </c>
      <c r="AL442" s="39">
        <f>0.5*1116.99*(T442*T442)</f>
        <v>41680.70593750001</v>
      </c>
      <c r="AM442" s="39">
        <f t="shared" si="120"/>
        <v>1329.4421875000116</v>
      </c>
      <c r="AN442" s="39">
        <f>SUM($AM$430:$AM$437)+$AN$429</f>
        <v>-662747.39999999979</v>
      </c>
      <c r="AO442" s="39">
        <f t="shared" si="110"/>
        <v>0.18409649994845292</v>
      </c>
      <c r="AP442" s="39">
        <f>SUM($AM$438:$AM$518)+$AP$437</f>
        <v>662022.13218750013</v>
      </c>
      <c r="AQ442" s="39">
        <f t="shared" si="111"/>
        <v>0.18389503666725943</v>
      </c>
      <c r="AR442" s="39">
        <f t="shared" si="123"/>
        <v>1.3294421875000118</v>
      </c>
      <c r="AS442" s="39"/>
      <c r="AT442" s="51">
        <f>T442*$AS$8*0.38*0.01</f>
        <v>341.32750554500001</v>
      </c>
      <c r="AU442" s="51">
        <f t="shared" si="122"/>
        <v>0.34132750554500002</v>
      </c>
      <c r="AV442" s="51">
        <f t="shared" si="112"/>
        <v>9.4813271835279006E-5</v>
      </c>
      <c r="AW442" s="39">
        <f>AB442*0.7</f>
        <v>0.10548279832437428</v>
      </c>
      <c r="AX442" s="40"/>
      <c r="AY442" s="40">
        <f t="shared" si="109"/>
        <v>0</v>
      </c>
      <c r="AZ442" s="40"/>
      <c r="BA442" s="40"/>
      <c r="BB442" s="40"/>
      <c r="BC442" s="39"/>
      <c r="BD442" s="39">
        <f>T442*2.23694</f>
        <v>19.324676111111113</v>
      </c>
      <c r="BE442" s="39">
        <f>AO442-$BC$8</f>
        <v>0.18297010094983446</v>
      </c>
      <c r="BF442" s="39">
        <f>AQ442-$BC$8</f>
        <v>0.18276863766864096</v>
      </c>
      <c r="BG442" s="52">
        <f t="shared" si="113"/>
        <v>0.16449177390177686</v>
      </c>
      <c r="BH442" s="52">
        <f t="shared" si="114"/>
        <v>0.16449177390177686</v>
      </c>
      <c r="BI442" s="52">
        <f t="shared" si="115"/>
        <v>592170.38604639668</v>
      </c>
      <c r="BJ442" s="52">
        <f t="shared" si="116"/>
        <v>592.17038604639663</v>
      </c>
      <c r="BK442">
        <f t="shared" si="117"/>
        <v>1.1964979687500106</v>
      </c>
    </row>
    <row r="443" spans="2:63" x14ac:dyDescent="0.25">
      <c r="B443" s="29" t="s">
        <v>47</v>
      </c>
      <c r="C443" s="29">
        <v>435</v>
      </c>
      <c r="D443" s="29">
        <v>435</v>
      </c>
      <c r="E443" s="28">
        <v>30.6</v>
      </c>
      <c r="F443" s="15">
        <f t="shared" si="118"/>
        <v>-0.26388888888888917</v>
      </c>
      <c r="G443" s="15">
        <f t="shared" si="119"/>
        <v>-0.95000000000000107</v>
      </c>
      <c r="R443">
        <f t="shared" si="107"/>
        <v>0</v>
      </c>
      <c r="S443">
        <f t="shared" si="108"/>
        <v>30.6</v>
      </c>
      <c r="T443">
        <f>$E443/3.6</f>
        <v>8.5</v>
      </c>
      <c r="U443">
        <f>(0.5*960*(T443*T443))</f>
        <v>34680</v>
      </c>
      <c r="V443">
        <f>$U443-$U444</f>
        <v>3100.7407407407445</v>
      </c>
      <c r="X443">
        <f>W443/1000</f>
        <v>0</v>
      </c>
      <c r="Y443">
        <f>$X$43+$X$87+$X$158+$X$178+$X$188+$X$238+$X$279+$X$299+$X$307+$X$359+$X$365+$X$379+$X$408+$X$426+$X$438</f>
        <v>569.59999999999991</v>
      </c>
      <c r="Z443">
        <f>(0.5*960*(F443*F443))</f>
        <v>33.425925925926002</v>
      </c>
      <c r="AA443">
        <f>W443*0.0000002777777777</f>
        <v>0</v>
      </c>
      <c r="AB443">
        <f>AA$43+AA$87+$AA$158+$AA$178+$AA$238+$AA$279+$AA$299+$AA$307+$AA$359+$AA$365+$AA$379+$AA$408+$AA$426+$AA$438</f>
        <v>0.15068971189196326</v>
      </c>
      <c r="AD443">
        <f>(AC443*0.0000002777777777)*-1</f>
        <v>0</v>
      </c>
      <c r="AE443">
        <f>(($W$18*0.0000002777777777)*-1)+$AD$65+$AD$145+$AD$164+$AD$184+$AD$206+$AD$265+$AD$289+$AD$304+$AD$345+$AD$363+$AD$373+$AD$399+$AD$418+$AD$430</f>
        <v>0.15723415633457521</v>
      </c>
      <c r="AG443">
        <f>(T443/1000)*(960*9.81*0.01+0.5*1.205*0.38*1.711274*(T443*T443)+960*4/3*3.14*AJ443)</f>
        <v>-12.244581058433917</v>
      </c>
      <c r="AH443">
        <f>AH442+AG443</f>
        <v>279.59936593051782</v>
      </c>
      <c r="AJ443">
        <f>T444-T443</f>
        <v>-0.38888888888888928</v>
      </c>
      <c r="AK443" s="53">
        <f t="shared" si="121"/>
        <v>8.5</v>
      </c>
      <c r="AL443" s="39">
        <f>0.5*1116.99*(T443*T443)</f>
        <v>40351.263749999998</v>
      </c>
      <c r="AM443" s="39">
        <f t="shared" si="120"/>
        <v>3607.8087500000038</v>
      </c>
      <c r="AN443" s="39">
        <f>SUM($AM$430:$AM$437)+$AN$429</f>
        <v>-662747.39999999979</v>
      </c>
      <c r="AO443" s="39">
        <f t="shared" si="110"/>
        <v>0.18409649994845292</v>
      </c>
      <c r="AP443" s="39">
        <f>SUM($AM$438:$AM$518)+$AP$437</f>
        <v>662022.13218750013</v>
      </c>
      <c r="AQ443" s="39">
        <f t="shared" si="111"/>
        <v>0.18389503666725943</v>
      </c>
      <c r="AR443" s="39">
        <f t="shared" si="123"/>
        <v>3.6078087500000038</v>
      </c>
      <c r="AS443" s="39"/>
      <c r="AT443" s="51">
        <f>T443*$AS$8*0.38*0.01</f>
        <v>335.83992507000005</v>
      </c>
      <c r="AU443" s="51">
        <f t="shared" si="122"/>
        <v>0.33583992507000004</v>
      </c>
      <c r="AV443" s="51">
        <f t="shared" si="112"/>
        <v>9.3288942706094466E-5</v>
      </c>
      <c r="AW443" s="39">
        <f>AB443*0.7</f>
        <v>0.10548279832437428</v>
      </c>
      <c r="AX443" s="40"/>
      <c r="AY443" s="40">
        <f t="shared" si="109"/>
        <v>0</v>
      </c>
      <c r="AZ443" s="40"/>
      <c r="BA443" s="40"/>
      <c r="BB443" s="40"/>
      <c r="BC443" s="39"/>
      <c r="BD443" s="39">
        <f>T443*2.23694</f>
        <v>19.01399</v>
      </c>
      <c r="BE443" s="39">
        <f>AO443-$BC$8</f>
        <v>0.18297010094983446</v>
      </c>
      <c r="BF443" s="39">
        <f>AQ443-$BC$8</f>
        <v>0.18276863766864096</v>
      </c>
      <c r="BG443" s="52">
        <f t="shared" si="113"/>
        <v>0.16449177390177686</v>
      </c>
      <c r="BH443" s="52">
        <f t="shared" si="114"/>
        <v>0.16449177390177686</v>
      </c>
      <c r="BI443" s="52">
        <f t="shared" si="115"/>
        <v>592170.38604639668</v>
      </c>
      <c r="BJ443" s="52">
        <f t="shared" si="116"/>
        <v>592.17038604639663</v>
      </c>
      <c r="BK443">
        <f t="shared" si="117"/>
        <v>3.2470278750000032</v>
      </c>
    </row>
    <row r="444" spans="2:63" x14ac:dyDescent="0.25">
      <c r="B444" s="29" t="s">
        <v>47</v>
      </c>
      <c r="C444" s="29">
        <v>436</v>
      </c>
      <c r="D444" s="29">
        <v>436</v>
      </c>
      <c r="E444" s="28">
        <v>29.2</v>
      </c>
      <c r="F444" s="15">
        <f t="shared" si="118"/>
        <v>-0.54166666666666696</v>
      </c>
      <c r="G444" s="15">
        <f t="shared" si="119"/>
        <v>-1.9500000000000011</v>
      </c>
      <c r="R444">
        <f t="shared" si="107"/>
        <v>0</v>
      </c>
      <c r="S444">
        <f t="shared" si="108"/>
        <v>29.2</v>
      </c>
      <c r="T444">
        <f>$E444/3.6</f>
        <v>8.1111111111111107</v>
      </c>
      <c r="U444">
        <f>(0.5*960*(T444*T444))</f>
        <v>31579.259259259255</v>
      </c>
      <c r="V444">
        <f>$U444-$U445</f>
        <v>5175.925925925927</v>
      </c>
      <c r="X444">
        <f>W444/1000</f>
        <v>0</v>
      </c>
      <c r="Y444">
        <f>$X$43+$X$87+$X$158+$X$178+$X$188+$X$238+$X$279+$X$299+$X$307+$X$359+$X$365+$X$379+$X$408+$X$426+$X$438</f>
        <v>569.59999999999991</v>
      </c>
      <c r="Z444">
        <f>(0.5*960*(F444*F444))</f>
        <v>140.83333333333348</v>
      </c>
      <c r="AA444">
        <f>W444*0.0000002777777777</f>
        <v>0</v>
      </c>
      <c r="AB444">
        <f>AA$43+AA$87+$AA$158+$AA$178+$AA$238+$AA$279+$AA$299+$AA$307+$AA$359+$AA$365+$AA$379+$AA$408+$AA$426+$AA$438</f>
        <v>0.15068971189196326</v>
      </c>
      <c r="AD444">
        <f>(AC444*0.0000002777777777)*-1</f>
        <v>0</v>
      </c>
      <c r="AE444">
        <f>(($W$18*0.0000002777777777)*-1)+$AD$65+$AD$145+$AD$164+$AD$184+$AD$206+$AD$265+$AD$289+$AD$304+$AD$345+$AD$363+$AD$373+$AD$399+$AD$418+$AD$430</f>
        <v>0.15723415633457521</v>
      </c>
      <c r="AG444">
        <f>(T444/1000)*(960*9.81*0.01+0.5*1.205*0.38*1.711274*(T444*T444)+960*4/3*3.14*AJ444)</f>
        <v>-21.666065756584644</v>
      </c>
      <c r="AH444">
        <f>AH443+AG444</f>
        <v>257.93330017393316</v>
      </c>
      <c r="AJ444">
        <f>T445-T444</f>
        <v>-0.69444444444444464</v>
      </c>
      <c r="AK444" s="53">
        <f t="shared" si="121"/>
        <v>8.1111111111111107</v>
      </c>
      <c r="AL444" s="39">
        <f>0.5*1116.99*(T444*T444)</f>
        <v>36743.454999999994</v>
      </c>
      <c r="AM444" s="39">
        <f t="shared" si="120"/>
        <v>6022.3515625</v>
      </c>
      <c r="AN444" s="39">
        <f>SUM($AM$430:$AM$437)+$AN$429</f>
        <v>-662747.39999999979</v>
      </c>
      <c r="AO444" s="39">
        <f t="shared" si="110"/>
        <v>0.18409649994845292</v>
      </c>
      <c r="AP444" s="39">
        <f>SUM($AM$438:$AM$518)+$AP$437</f>
        <v>662022.13218750013</v>
      </c>
      <c r="AQ444" s="39">
        <f t="shared" si="111"/>
        <v>0.18389503666725943</v>
      </c>
      <c r="AR444" s="39">
        <f t="shared" si="123"/>
        <v>6.0223515624999999</v>
      </c>
      <c r="AS444" s="39"/>
      <c r="AT444" s="51">
        <f>T444*$AS$8*0.38*0.01</f>
        <v>320.47469974000001</v>
      </c>
      <c r="AU444" s="51">
        <f t="shared" si="122"/>
        <v>0.32047469973999998</v>
      </c>
      <c r="AV444" s="51">
        <f t="shared" si="112"/>
        <v>8.9020821144377712E-5</v>
      </c>
      <c r="AW444" s="39">
        <f>AB444*0.7</f>
        <v>0.10548279832437428</v>
      </c>
      <c r="AX444" s="40"/>
      <c r="AY444" s="40">
        <f t="shared" si="109"/>
        <v>0</v>
      </c>
      <c r="AZ444" s="40"/>
      <c r="BA444" s="40"/>
      <c r="BB444" s="40"/>
      <c r="BC444" s="39"/>
      <c r="BD444" s="39">
        <f>T444*2.23694</f>
        <v>18.144068888888889</v>
      </c>
      <c r="BE444" s="39">
        <f>AO444-$BC$8</f>
        <v>0.18297010094983446</v>
      </c>
      <c r="BF444" s="39">
        <f>AQ444-$BC$8</f>
        <v>0.18276863766864096</v>
      </c>
      <c r="BG444" s="52">
        <f t="shared" si="113"/>
        <v>0.16449177390177686</v>
      </c>
      <c r="BH444" s="52">
        <f t="shared" si="114"/>
        <v>0.16449177390177686</v>
      </c>
      <c r="BI444" s="52">
        <f t="shared" si="115"/>
        <v>592170.38604639668</v>
      </c>
      <c r="BJ444" s="52">
        <f t="shared" si="116"/>
        <v>592.17038604639663</v>
      </c>
      <c r="BK444">
        <f t="shared" si="117"/>
        <v>5.42011640625</v>
      </c>
    </row>
    <row r="445" spans="2:63" x14ac:dyDescent="0.25">
      <c r="B445" s="29" t="s">
        <v>47</v>
      </c>
      <c r="C445" s="29">
        <v>437</v>
      </c>
      <c r="D445" s="29">
        <v>437</v>
      </c>
      <c r="E445" s="28">
        <v>26.7</v>
      </c>
      <c r="F445" s="15">
        <f t="shared" si="118"/>
        <v>-0.86111111111111094</v>
      </c>
      <c r="G445" s="15">
        <f t="shared" si="119"/>
        <v>-3.0999999999999996</v>
      </c>
      <c r="R445">
        <f t="shared" si="107"/>
        <v>0</v>
      </c>
      <c r="S445">
        <f t="shared" si="108"/>
        <v>26.7</v>
      </c>
      <c r="T445">
        <f>$E445/3.6</f>
        <v>7.4166666666666661</v>
      </c>
      <c r="U445">
        <f>(0.5*960*(T445*T445))</f>
        <v>26403.333333333328</v>
      </c>
      <c r="V445">
        <f>$U445-$U446</f>
        <v>6810.7407407407372</v>
      </c>
      <c r="X445">
        <f>W445/1000</f>
        <v>0</v>
      </c>
      <c r="Y445">
        <f>$X$43+$X$87+$X$158+$X$178+$X$188+$X$238+$X$279+$X$299+$X$307+$X$359+$X$365+$X$379+$X$408+$X$426+$X$438</f>
        <v>569.59999999999991</v>
      </c>
      <c r="Z445">
        <f>(0.5*960*(F445*F445))</f>
        <v>355.92592592592575</v>
      </c>
      <c r="AA445">
        <f>W445*0.0000002777777777</f>
        <v>0</v>
      </c>
      <c r="AB445">
        <f>AA$43+AA$87+$AA$158+$AA$178+$AA$238+$AA$279+$AA$299+$AA$307+$AA$359+$AA$365+$AA$379+$AA$408+$AA$426+$AA$438</f>
        <v>0.15068971189196326</v>
      </c>
      <c r="AD445">
        <f>(AC445*0.0000002777777777)*-1</f>
        <v>0</v>
      </c>
      <c r="AE445">
        <f>(($W$18*0.0000002777777777)*-1)+$AD$65+$AD$145+$AD$164+$AD$184+$AD$206+$AD$265+$AD$289+$AD$304+$AD$345+$AD$363+$AD$373+$AD$399+$AD$418+$AD$430</f>
        <v>0.15723415633457521</v>
      </c>
      <c r="AG445">
        <f>(T445/1000)*(960*9.81*0.01+0.5*1.205*0.38*1.711274*(T445*T445)+960*4/3*3.14*AJ445)</f>
        <v>-29.778783924282489</v>
      </c>
      <c r="AH445">
        <f>AH444+AG445</f>
        <v>228.15451624965067</v>
      </c>
      <c r="AJ445">
        <f>T446-T445</f>
        <v>-1.0277777777777777</v>
      </c>
      <c r="AK445" s="53">
        <f t="shared" si="121"/>
        <v>7.4166666666666661</v>
      </c>
      <c r="AL445" s="39">
        <f>0.5*1116.99*(T445*T445)</f>
        <v>30721.103437499994</v>
      </c>
      <c r="AM445" s="39">
        <f t="shared" si="120"/>
        <v>7924.5096874999945</v>
      </c>
      <c r="AN445" s="39">
        <f>SUM($AM$430:$AM$437)+$AN$429</f>
        <v>-662747.39999999979</v>
      </c>
      <c r="AO445" s="39">
        <f t="shared" si="110"/>
        <v>0.18409649994845292</v>
      </c>
      <c r="AP445" s="39">
        <f>SUM($AM$438:$AM$518)+$AP$437</f>
        <v>662022.13218750013</v>
      </c>
      <c r="AQ445" s="39">
        <f t="shared" si="111"/>
        <v>0.18389503666725943</v>
      </c>
      <c r="AR445" s="39">
        <f t="shared" si="123"/>
        <v>7.9245096874999943</v>
      </c>
      <c r="AS445" s="39"/>
      <c r="AT445" s="51">
        <f>T445*$AS$8*0.38*0.01</f>
        <v>293.03679736499998</v>
      </c>
      <c r="AU445" s="51">
        <f t="shared" si="122"/>
        <v>0.29303679736499999</v>
      </c>
      <c r="AV445" s="51">
        <f t="shared" si="112"/>
        <v>8.1399175498454959E-5</v>
      </c>
      <c r="AW445" s="39">
        <f>AB445*0.7</f>
        <v>0.10548279832437428</v>
      </c>
      <c r="AX445" s="40"/>
      <c r="AY445" s="40">
        <f t="shared" si="109"/>
        <v>0</v>
      </c>
      <c r="AZ445" s="40"/>
      <c r="BA445" s="40"/>
      <c r="BB445" s="40"/>
      <c r="BC445" s="39"/>
      <c r="BD445" s="39">
        <f>T445*2.23694</f>
        <v>16.590638333333334</v>
      </c>
      <c r="BE445" s="39">
        <f>AO445-$BC$8</f>
        <v>0.18297010094983446</v>
      </c>
      <c r="BF445" s="39">
        <f>AQ445-$BC$8</f>
        <v>0.18276863766864096</v>
      </c>
      <c r="BG445" s="52">
        <f t="shared" si="113"/>
        <v>0.16449177390177686</v>
      </c>
      <c r="BH445" s="52">
        <f t="shared" si="114"/>
        <v>0.16449177390177686</v>
      </c>
      <c r="BI445" s="52">
        <f t="shared" si="115"/>
        <v>592170.38604639668</v>
      </c>
      <c r="BJ445" s="52">
        <f t="shared" si="116"/>
        <v>592.17038604639663</v>
      </c>
      <c r="BK445">
        <f t="shared" si="117"/>
        <v>7.1320587187499953</v>
      </c>
    </row>
    <row r="446" spans="2:63" x14ac:dyDescent="0.25">
      <c r="B446" s="29" t="s">
        <v>47</v>
      </c>
      <c r="C446" s="29">
        <v>438</v>
      </c>
      <c r="D446" s="29">
        <v>438</v>
      </c>
      <c r="E446" s="28">
        <v>23</v>
      </c>
      <c r="F446" s="15">
        <f t="shared" si="118"/>
        <v>-1.1805555555555556</v>
      </c>
      <c r="G446" s="15">
        <f t="shared" si="119"/>
        <v>-4.25</v>
      </c>
      <c r="R446">
        <f t="shared" si="107"/>
        <v>0</v>
      </c>
      <c r="S446">
        <f t="shared" si="108"/>
        <v>23</v>
      </c>
      <c r="T446">
        <f>$E446/3.6</f>
        <v>6.3888888888888884</v>
      </c>
      <c r="U446">
        <f>(0.5*960*(T446*T446))</f>
        <v>19592.592592592591</v>
      </c>
      <c r="V446">
        <f>$U446-$U447</f>
        <v>7324.4444444444453</v>
      </c>
      <c r="X446">
        <f>W446/1000</f>
        <v>0</v>
      </c>
      <c r="Y446">
        <f>$X$43+$X$87+$X$158+$X$178+$X$188+$X$238+$X$279+$X$299+$X$307+$X$359+$X$365+$X$379+$X$408+$X$426+$X$438</f>
        <v>569.59999999999991</v>
      </c>
      <c r="Z446">
        <f>(0.5*960*(F446*F446))</f>
        <v>668.98148148148152</v>
      </c>
      <c r="AA446">
        <f>W446*0.0000002777777777</f>
        <v>0</v>
      </c>
      <c r="AB446">
        <f>AA$43+AA$87+$AA$158+$AA$178+$AA$238+$AA$279+$AA$299+$AA$307+$AA$359+$AA$365+$AA$379+$AA$408+$AA$426+$AA$438</f>
        <v>0.15068971189196326</v>
      </c>
      <c r="AD446">
        <f>(AC446*0.0000002777777777)*-1</f>
        <v>0</v>
      </c>
      <c r="AE446">
        <f>(($W$18*0.0000002777777777)*-1)+$AD$65+$AD$145+$AD$164+$AD$184+$AD$206+$AD$265+$AD$289+$AD$304+$AD$345+$AD$363+$AD$373+$AD$399+$AD$418+$AD$430</f>
        <v>0.15723415633457521</v>
      </c>
      <c r="AG446">
        <f>(T446/1000)*(960*9.81*0.01+0.5*1.205*0.38*1.711274*(T446*T446)+960*4/3*3.14*AJ446)</f>
        <v>-33.53377661543972</v>
      </c>
      <c r="AH446">
        <f>AH445+AG446</f>
        <v>194.62073963421096</v>
      </c>
      <c r="AJ446">
        <f>T447-T446</f>
        <v>-1.333333333333333</v>
      </c>
      <c r="AK446" s="53">
        <f t="shared" si="121"/>
        <v>6.3888888888888884</v>
      </c>
      <c r="AL446" s="39">
        <f>0.5*1116.99*(T446*T446)</f>
        <v>22796.59375</v>
      </c>
      <c r="AM446" s="39">
        <f t="shared" si="120"/>
        <v>8522.2200000000012</v>
      </c>
      <c r="AN446" s="39">
        <f>SUM($AM$430:$AM$437)+$AN$429</f>
        <v>-662747.39999999979</v>
      </c>
      <c r="AO446" s="39">
        <f t="shared" si="110"/>
        <v>0.18409649994845292</v>
      </c>
      <c r="AP446" s="39">
        <f>SUM($AM$438:$AM$518)+$AP$437</f>
        <v>662022.13218750013</v>
      </c>
      <c r="AQ446" s="39">
        <f t="shared" si="111"/>
        <v>0.18389503666725943</v>
      </c>
      <c r="AR446" s="39">
        <f t="shared" si="123"/>
        <v>8.5222200000000008</v>
      </c>
      <c r="AS446" s="39"/>
      <c r="AT446" s="51">
        <f>T446*$AS$8*0.38*0.01</f>
        <v>252.42870185000001</v>
      </c>
      <c r="AU446" s="51">
        <f t="shared" si="122"/>
        <v>0.25242870184999999</v>
      </c>
      <c r="AV446" s="51">
        <f t="shared" si="112"/>
        <v>7.0119139942489302E-5</v>
      </c>
      <c r="AW446" s="39">
        <f>AB446*0.7</f>
        <v>0.10548279832437428</v>
      </c>
      <c r="AX446" s="40"/>
      <c r="AY446" s="40">
        <f t="shared" si="109"/>
        <v>0</v>
      </c>
      <c r="AZ446" s="40"/>
      <c r="BA446" s="40"/>
      <c r="BB446" s="40"/>
      <c r="BC446" s="39"/>
      <c r="BD446" s="39">
        <f>T446*2.23694</f>
        <v>14.291561111111111</v>
      </c>
      <c r="BE446" s="39">
        <f>AO446-$BC$8</f>
        <v>0.18297010094983446</v>
      </c>
      <c r="BF446" s="39">
        <f>AQ446-$BC$8</f>
        <v>0.18276863766864096</v>
      </c>
      <c r="BG446" s="52">
        <f t="shared" si="113"/>
        <v>0.16449177390177686</v>
      </c>
      <c r="BH446" s="52">
        <f t="shared" si="114"/>
        <v>0.16449177390177686</v>
      </c>
      <c r="BI446" s="52">
        <f t="shared" si="115"/>
        <v>592170.38604639668</v>
      </c>
      <c r="BJ446" s="52">
        <f t="shared" si="116"/>
        <v>592.17038604639663</v>
      </c>
      <c r="BK446">
        <f t="shared" si="117"/>
        <v>7.6699980000000014</v>
      </c>
    </row>
    <row r="447" spans="2:63" x14ac:dyDescent="0.25">
      <c r="B447" s="29" t="s">
        <v>47</v>
      </c>
      <c r="C447" s="29">
        <v>439</v>
      </c>
      <c r="D447" s="29">
        <v>439</v>
      </c>
      <c r="E447" s="28">
        <v>18.2</v>
      </c>
      <c r="F447" s="15">
        <f t="shared" si="118"/>
        <v>-1.4027777777777777</v>
      </c>
      <c r="G447" s="15">
        <f t="shared" si="119"/>
        <v>-5.05</v>
      </c>
      <c r="R447">
        <f t="shared" si="107"/>
        <v>0</v>
      </c>
      <c r="S447">
        <f t="shared" si="108"/>
        <v>18.2</v>
      </c>
      <c r="T447">
        <f>$E447/3.6</f>
        <v>5.0555555555555554</v>
      </c>
      <c r="U447">
        <f>(0.5*960*(T447*T447))</f>
        <v>12268.148148148146</v>
      </c>
      <c r="V447">
        <f>$U447-$U448</f>
        <v>6104.8148148148121</v>
      </c>
      <c r="X447">
        <f>W447/1000</f>
        <v>0</v>
      </c>
      <c r="Y447">
        <f>$X$43+$X$87+$X$158+$X$178+$X$188+$X$238+$X$279+$X$299+$X$307+$X$359+$X$365+$X$379+$X$408+$X$426+$X$438</f>
        <v>569.59999999999991</v>
      </c>
      <c r="Z447">
        <f>(0.5*960*(F447*F447))</f>
        <v>944.53703703703684</v>
      </c>
      <c r="AA447">
        <f>W447*0.0000002777777777</f>
        <v>0</v>
      </c>
      <c r="AB447">
        <f>AA$43+AA$87+$AA$158+$AA$178+$AA$238+$AA$279+$AA$299+$AA$307+$AA$359+$AA$365+$AA$379+$AA$408+$AA$426+$AA$438</f>
        <v>0.15068971189196326</v>
      </c>
      <c r="AD447">
        <f>(AC447*0.0000002777777777)*-1</f>
        <v>0</v>
      </c>
      <c r="AE447">
        <f>(($W$18*0.0000002777777777)*-1)+$AD$65+$AD$145+$AD$164+$AD$184+$AD$206+$AD$265+$AD$289+$AD$304+$AD$345+$AD$363+$AD$373+$AD$399+$AD$418+$AD$430</f>
        <v>0.15723415633457521</v>
      </c>
      <c r="AG447">
        <f>(T447/1000)*(960*9.81*0.01+0.5*1.205*0.38*1.711274*(T447*T447)+960*4/3*3.14*AJ447)</f>
        <v>-29.387771429202324</v>
      </c>
      <c r="AH447">
        <f>AH446+AG447</f>
        <v>165.23296820500863</v>
      </c>
      <c r="AJ447">
        <f>T448-T447</f>
        <v>-1.4722222222222219</v>
      </c>
      <c r="AK447" s="53">
        <f t="shared" si="121"/>
        <v>5.0555555555555554</v>
      </c>
      <c r="AL447" s="39">
        <f>0.5*1116.99*(T447*T447)</f>
        <v>14274.373749999999</v>
      </c>
      <c r="AM447" s="39">
        <f t="shared" si="120"/>
        <v>7103.1428124999984</v>
      </c>
      <c r="AN447" s="39">
        <f>SUM($AM$430:$AM$437)+$AN$429</f>
        <v>-662747.39999999979</v>
      </c>
      <c r="AO447" s="39">
        <f t="shared" si="110"/>
        <v>0.18409649994845292</v>
      </c>
      <c r="AP447" s="39">
        <f>SUM($AM$438:$AM$518)+$AP$437</f>
        <v>662022.13218750013</v>
      </c>
      <c r="AQ447" s="39">
        <f t="shared" si="111"/>
        <v>0.18389503666725943</v>
      </c>
      <c r="AR447" s="39">
        <f t="shared" si="123"/>
        <v>7.103142812499998</v>
      </c>
      <c r="AS447" s="39"/>
      <c r="AT447" s="51">
        <f>T447*$AS$8*0.38*0.01</f>
        <v>199.74792929000003</v>
      </c>
      <c r="AU447" s="51">
        <f t="shared" si="122"/>
        <v>0.19974792929000004</v>
      </c>
      <c r="AV447" s="51">
        <f t="shared" si="112"/>
        <v>5.5485580302317627E-5</v>
      </c>
      <c r="AW447" s="39">
        <f>AB447*0.7</f>
        <v>0.10548279832437428</v>
      </c>
      <c r="AX447" s="40"/>
      <c r="AY447" s="40">
        <f t="shared" si="109"/>
        <v>0</v>
      </c>
      <c r="AZ447" s="40"/>
      <c r="BA447" s="40"/>
      <c r="BB447" s="40"/>
      <c r="BC447" s="39"/>
      <c r="BD447" s="39">
        <f>T447*2.23694</f>
        <v>11.308974444444445</v>
      </c>
      <c r="BE447" s="39">
        <f>AO447-$BC$8</f>
        <v>0.18297010094983446</v>
      </c>
      <c r="BF447" s="39">
        <f>AQ447-$BC$8</f>
        <v>0.18276863766864096</v>
      </c>
      <c r="BG447" s="52">
        <f t="shared" si="113"/>
        <v>0.16449177390177686</v>
      </c>
      <c r="BH447" s="52">
        <f t="shared" si="114"/>
        <v>0.16449177390177686</v>
      </c>
      <c r="BI447" s="52">
        <f t="shared" si="115"/>
        <v>592170.38604639668</v>
      </c>
      <c r="BJ447" s="52">
        <f t="shared" si="116"/>
        <v>592.17038604639663</v>
      </c>
      <c r="BK447">
        <f t="shared" si="117"/>
        <v>6.3928285312499984</v>
      </c>
    </row>
    <row r="448" spans="2:63" x14ac:dyDescent="0.25">
      <c r="B448" s="29" t="s">
        <v>47</v>
      </c>
      <c r="C448" s="29">
        <v>440</v>
      </c>
      <c r="D448" s="29">
        <v>440</v>
      </c>
      <c r="E448" s="28">
        <v>12.9</v>
      </c>
      <c r="F448" s="15">
        <f t="shared" si="118"/>
        <v>-1.4583333333333333</v>
      </c>
      <c r="G448" s="15">
        <f t="shared" si="119"/>
        <v>-5.25</v>
      </c>
      <c r="R448">
        <f t="shared" si="107"/>
        <v>0</v>
      </c>
      <c r="S448">
        <f t="shared" si="108"/>
        <v>12.9</v>
      </c>
      <c r="T448">
        <f>$E448/3.6</f>
        <v>3.5833333333333335</v>
      </c>
      <c r="U448">
        <f>(0.5*960*(T448*T448))</f>
        <v>6163.3333333333339</v>
      </c>
      <c r="V448">
        <f>$U448-$U449</f>
        <v>3967.4074074074078</v>
      </c>
      <c r="X448">
        <f>W448/1000</f>
        <v>0</v>
      </c>
      <c r="Y448">
        <f>$X$43+$X$87+$X$158+$X$178+$X$188+$X$238+$X$279+$X$299+$X$307+$X$359+$X$365+$X$379+$X$408+$X$426+$X$438</f>
        <v>569.59999999999991</v>
      </c>
      <c r="Z448">
        <f>(0.5*960*(F448*F448))</f>
        <v>1020.8333333333331</v>
      </c>
      <c r="AA448">
        <f>W448*0.0000002777777777</f>
        <v>0</v>
      </c>
      <c r="AB448">
        <f>AA$43+AA$87+$AA$158+$AA$178+$AA$238+$AA$279+$AA$299+$AA$307+$AA$359+$AA$365+$AA$379+$AA$408+$AA$426+$AA$438</f>
        <v>0.15068971189196326</v>
      </c>
      <c r="AD448">
        <f>(AC448*0.0000002777777777)*-1</f>
        <v>0</v>
      </c>
      <c r="AE448">
        <f>(($W$18*0.0000002777777777)*-1)+$AD$65+$AD$145+$AD$164+$AD$184+$AD$206+$AD$265+$AD$289+$AD$304+$AD$345+$AD$363+$AD$373+$AD$399+$AD$418+$AD$430</f>
        <v>0.15723415633457521</v>
      </c>
      <c r="AG448">
        <f>(T448/1000)*(960*9.81*0.01+0.5*1.205*0.38*1.711274*(T448*T448)+960*4/3*3.14*AJ448)</f>
        <v>-20.447590549151549</v>
      </c>
      <c r="AH448">
        <f>AH447+AG448</f>
        <v>144.78537765585708</v>
      </c>
      <c r="AJ448">
        <f>T449-T448</f>
        <v>-1.4444444444444446</v>
      </c>
      <c r="AK448" s="53">
        <f t="shared" si="121"/>
        <v>3.5833333333333335</v>
      </c>
      <c r="AL448" s="39">
        <f>0.5*1116.99*(T448*T448)</f>
        <v>7171.2309375000004</v>
      </c>
      <c r="AM448" s="39">
        <f t="shared" si="120"/>
        <v>4616.2025000000003</v>
      </c>
      <c r="AN448" s="39">
        <f>SUM($AM$430:$AM$437)+$AN$429</f>
        <v>-662747.39999999979</v>
      </c>
      <c r="AO448" s="39">
        <f t="shared" si="110"/>
        <v>0.18409649994845292</v>
      </c>
      <c r="AP448" s="39">
        <f>SUM($AM$438:$AM$518)+$AP$437</f>
        <v>662022.13218750013</v>
      </c>
      <c r="AQ448" s="39">
        <f t="shared" si="111"/>
        <v>0.18389503666725943</v>
      </c>
      <c r="AR448" s="39">
        <f t="shared" si="123"/>
        <v>4.6162025</v>
      </c>
      <c r="AS448" s="39"/>
      <c r="AT448" s="51">
        <f>T448*$AS$8*0.38*0.01</f>
        <v>141.57957625500003</v>
      </c>
      <c r="AU448" s="51">
        <f t="shared" si="122"/>
        <v>0.14157957625500003</v>
      </c>
      <c r="AV448" s="51">
        <f t="shared" si="112"/>
        <v>3.9327691532961399E-5</v>
      </c>
      <c r="AW448" s="39">
        <f>AB448*0.7</f>
        <v>0.10548279832437428</v>
      </c>
      <c r="AX448" s="40"/>
      <c r="AY448" s="40">
        <f t="shared" si="109"/>
        <v>0</v>
      </c>
      <c r="AZ448" s="40"/>
      <c r="BA448" s="40"/>
      <c r="BB448" s="40"/>
      <c r="BC448" s="39"/>
      <c r="BD448" s="39">
        <f>T448*2.23694</f>
        <v>8.0157016666666667</v>
      </c>
      <c r="BE448" s="39">
        <f>AO448-$BC$8</f>
        <v>0.18297010094983446</v>
      </c>
      <c r="BF448" s="39">
        <f>AQ448-$BC$8</f>
        <v>0.18276863766864096</v>
      </c>
      <c r="BG448" s="52">
        <f t="shared" si="113"/>
        <v>0.16449177390177686</v>
      </c>
      <c r="BH448" s="52">
        <f t="shared" si="114"/>
        <v>0.16449177390177686</v>
      </c>
      <c r="BI448" s="52">
        <f t="shared" si="115"/>
        <v>592170.38604639668</v>
      </c>
      <c r="BJ448" s="52">
        <f t="shared" si="116"/>
        <v>592.17038604639663</v>
      </c>
      <c r="BK448">
        <f t="shared" si="117"/>
        <v>4.1545822500000007</v>
      </c>
    </row>
    <row r="449" spans="2:63" x14ac:dyDescent="0.25">
      <c r="B449" s="29" t="s">
        <v>47</v>
      </c>
      <c r="C449" s="29">
        <v>441</v>
      </c>
      <c r="D449" s="29">
        <v>441</v>
      </c>
      <c r="E449" s="28">
        <v>7.7</v>
      </c>
      <c r="F449" s="15">
        <f t="shared" si="118"/>
        <v>-1.2638888888888891</v>
      </c>
      <c r="G449" s="15">
        <f t="shared" si="119"/>
        <v>-4.5500000000000007</v>
      </c>
      <c r="R449">
        <f t="shared" si="107"/>
        <v>0</v>
      </c>
      <c r="S449">
        <f t="shared" si="108"/>
        <v>7.7</v>
      </c>
      <c r="T449">
        <f>$E449/3.6</f>
        <v>2.1388888888888888</v>
      </c>
      <c r="U449">
        <f>(0.5*960*(T449*T449))</f>
        <v>2195.9259259259261</v>
      </c>
      <c r="V449">
        <f>$U449-$U450</f>
        <v>1661.1111111111113</v>
      </c>
      <c r="X449">
        <f>W449/1000</f>
        <v>0</v>
      </c>
      <c r="Y449">
        <f>$X$43+$X$87+$X$158+$X$178+$X$188+$X$238+$X$279+$X$299+$X$307+$X$359+$X$365+$X$379+$X$408+$X$426+$X$438</f>
        <v>569.59999999999991</v>
      </c>
      <c r="Z449">
        <f>(0.5*960*(F449*F449))</f>
        <v>766.75925925925947</v>
      </c>
      <c r="AA449">
        <f>W449*0.0000002777777777</f>
        <v>0</v>
      </c>
      <c r="AB449">
        <f>AA$43+AA$87+$AA$158+$AA$178+$AA$238+$AA$279+$AA$299+$AA$307+$AA$359+$AA$365+$AA$379+$AA$408+$AA$426+$AA$438</f>
        <v>0.15068971189196326</v>
      </c>
      <c r="AD449">
        <f>(AC449*0.0000002777777777)*-1</f>
        <v>0</v>
      </c>
      <c r="AE449">
        <f>(($W$18*0.0000002777777777)*-1)+$AD$65+$AD$145+$AD$164+$AD$184+$AD$206+$AD$265+$AD$289+$AD$304+$AD$345+$AD$363+$AD$373+$AD$399+$AD$418+$AD$430</f>
        <v>0.15723415633457521</v>
      </c>
      <c r="AG449">
        <f>(T449/1000)*(960*9.81*0.01+0.5*1.205*0.38*1.711274*(T449*T449)+960*4/3*3.14*AJ449)</f>
        <v>-9.1077416478374928</v>
      </c>
      <c r="AH449">
        <f>AH448+AG449</f>
        <v>135.67763600801959</v>
      </c>
      <c r="AJ449">
        <f>T450-T449</f>
        <v>-1.0833333333333333</v>
      </c>
      <c r="AK449" s="53">
        <f t="shared" si="121"/>
        <v>2.1388888888888888</v>
      </c>
      <c r="AL449" s="39">
        <f>0.5*1116.99*(T449*T449)</f>
        <v>2555.0284375000001</v>
      </c>
      <c r="AM449" s="39">
        <f t="shared" si="120"/>
        <v>1932.7546875</v>
      </c>
      <c r="AN449" s="39">
        <f>SUM($AM$430:$AM$437)+$AN$429</f>
        <v>-662747.39999999979</v>
      </c>
      <c r="AO449" s="39">
        <f t="shared" si="110"/>
        <v>0.18409649994845292</v>
      </c>
      <c r="AP449" s="39">
        <f>SUM($AM$438:$AM$518)+$AP$437</f>
        <v>662022.13218750013</v>
      </c>
      <c r="AQ449" s="39">
        <f t="shared" si="111"/>
        <v>0.18389503666725943</v>
      </c>
      <c r="AR449" s="39">
        <f t="shared" si="123"/>
        <v>1.9327546875000001</v>
      </c>
      <c r="AS449" s="39"/>
      <c r="AT449" s="51">
        <f>T449*$AS$8*0.38*0.01</f>
        <v>84.508739315000028</v>
      </c>
      <c r="AU449" s="51">
        <f t="shared" si="122"/>
        <v>8.4508739315000025E-2</v>
      </c>
      <c r="AV449" s="51">
        <f t="shared" si="112"/>
        <v>2.3474668589442076E-5</v>
      </c>
      <c r="AW449" s="39">
        <f>AB449*0.7</f>
        <v>0.10548279832437428</v>
      </c>
      <c r="AX449" s="40"/>
      <c r="AY449" s="40">
        <f t="shared" si="109"/>
        <v>0</v>
      </c>
      <c r="AZ449" s="40"/>
      <c r="BA449" s="40"/>
      <c r="BB449" s="40"/>
      <c r="BC449" s="39"/>
      <c r="BD449" s="39">
        <f>T449*2.23694</f>
        <v>4.7845661111111113</v>
      </c>
      <c r="BE449" s="39">
        <f>AO449-$BC$8</f>
        <v>0.18297010094983446</v>
      </c>
      <c r="BF449" s="39">
        <f>AQ449-$BC$8</f>
        <v>0.18276863766864096</v>
      </c>
      <c r="BG449" s="52">
        <f t="shared" si="113"/>
        <v>0.16449177390177686</v>
      </c>
      <c r="BH449" s="52">
        <f t="shared" si="114"/>
        <v>0.16449177390177686</v>
      </c>
      <c r="BI449" s="52">
        <f t="shared" si="115"/>
        <v>592170.38604639668</v>
      </c>
      <c r="BJ449" s="52">
        <f t="shared" si="116"/>
        <v>592.17038604639663</v>
      </c>
      <c r="BK449">
        <f t="shared" si="117"/>
        <v>1.7394792187499999</v>
      </c>
    </row>
    <row r="450" spans="2:63" x14ac:dyDescent="0.25">
      <c r="B450" s="29" t="s">
        <v>47</v>
      </c>
      <c r="C450" s="29">
        <v>442</v>
      </c>
      <c r="D450" s="29">
        <v>442</v>
      </c>
      <c r="E450" s="28">
        <v>3.8</v>
      </c>
      <c r="F450" s="15">
        <f t="shared" si="118"/>
        <v>-0.88888888888888895</v>
      </c>
      <c r="G450" s="15">
        <f t="shared" si="119"/>
        <v>-3.2</v>
      </c>
      <c r="R450">
        <f t="shared" si="107"/>
        <v>0</v>
      </c>
      <c r="S450">
        <f t="shared" si="108"/>
        <v>3.8</v>
      </c>
      <c r="T450">
        <f>$E450/3.6</f>
        <v>1.0555555555555556</v>
      </c>
      <c r="U450">
        <f>(0.5*960*(T450*T450))</f>
        <v>534.81481481481489</v>
      </c>
      <c r="V450">
        <f>$U450-$U451</f>
        <v>472.22222222222229</v>
      </c>
      <c r="X450">
        <f>W450/1000</f>
        <v>0</v>
      </c>
      <c r="Y450">
        <f>$X$43+$X$87+$X$158+$X$178+$X$188+$X$238+$X$279+$X$299+$X$307+$X$359+$X$365+$X$379+$X$408+$X$426+$X$438</f>
        <v>569.59999999999991</v>
      </c>
      <c r="Z450">
        <f>(0.5*960*(F450*F450))</f>
        <v>379.2592592592593</v>
      </c>
      <c r="AA450">
        <f>W450*0.0000002777777777</f>
        <v>0</v>
      </c>
      <c r="AB450">
        <f>AA$43+AA$87+$AA$158+$AA$178+$AA$238+$AA$279+$AA$299+$AA$307+$AA$359+$AA$365+$AA$379+$AA$408+$AA$426+$AA$438</f>
        <v>0.15068971189196326</v>
      </c>
      <c r="AD450">
        <f>(AC450*0.0000002777777777)*-1</f>
        <v>0</v>
      </c>
      <c r="AE450">
        <f>(($W$18*0.0000002777777777)*-1)+$AD$65+$AD$145+$AD$164+$AD$184+$AD$206+$AD$265+$AD$289+$AD$304+$AD$345+$AD$363+$AD$373+$AD$399+$AD$418+$AD$430</f>
        <v>0.15723415633457521</v>
      </c>
      <c r="AG450">
        <f>(T450/1000)*(960*9.81*0.01+0.5*1.205*0.38*1.711274*(T450*T450)+960*4/3*3.14*AJ450)</f>
        <v>-2.8463040490373124</v>
      </c>
      <c r="AH450">
        <f>AH449+AG450</f>
        <v>132.83133195898228</v>
      </c>
      <c r="AJ450">
        <f>T451-T450</f>
        <v>-0.69444444444444442</v>
      </c>
      <c r="AK450" s="53">
        <f t="shared" si="121"/>
        <v>1.0555555555555556</v>
      </c>
      <c r="AL450" s="39">
        <f>0.5*1116.99*(T450*T450)</f>
        <v>622.27375000000006</v>
      </c>
      <c r="AM450" s="39">
        <f t="shared" si="120"/>
        <v>549.44531250000011</v>
      </c>
      <c r="AN450" s="39">
        <f>SUM($AM$430:$AM$437)+$AN$429</f>
        <v>-662747.39999999979</v>
      </c>
      <c r="AO450" s="39">
        <f t="shared" si="110"/>
        <v>0.18409649994845292</v>
      </c>
      <c r="AP450" s="39">
        <f>SUM($AM$438:$AM$518)+$AP$437</f>
        <v>662022.13218750013</v>
      </c>
      <c r="AQ450" s="39">
        <f t="shared" si="111"/>
        <v>0.18389503666725943</v>
      </c>
      <c r="AR450" s="39">
        <f t="shared" si="123"/>
        <v>0.54944531250000006</v>
      </c>
      <c r="AS450" s="39"/>
      <c r="AT450" s="51">
        <f>T450*$AS$8*0.38*0.01</f>
        <v>41.705611610000005</v>
      </c>
      <c r="AU450" s="51">
        <f t="shared" si="122"/>
        <v>4.1705611610000005E-2</v>
      </c>
      <c r="AV450" s="51">
        <f t="shared" si="112"/>
        <v>1.158490138180258E-5</v>
      </c>
      <c r="AW450" s="39">
        <f>AB450*0.7</f>
        <v>0.10548279832437428</v>
      </c>
      <c r="AX450" s="40"/>
      <c r="AY450" s="40">
        <f t="shared" si="109"/>
        <v>0</v>
      </c>
      <c r="AZ450" s="40"/>
      <c r="BA450" s="40"/>
      <c r="BB450" s="40"/>
      <c r="BC450" s="39"/>
      <c r="BD450" s="39">
        <f>T450*2.23694</f>
        <v>2.3612144444444447</v>
      </c>
      <c r="BE450" s="39">
        <f>AO450-$BC$8</f>
        <v>0.18297010094983446</v>
      </c>
      <c r="BF450" s="39">
        <f>AQ450-$BC$8</f>
        <v>0.18276863766864096</v>
      </c>
      <c r="BG450" s="52">
        <f t="shared" si="113"/>
        <v>0.16449177390177686</v>
      </c>
      <c r="BH450" s="52">
        <f t="shared" si="114"/>
        <v>0.16449177390177686</v>
      </c>
      <c r="BI450" s="52">
        <f t="shared" si="115"/>
        <v>592170.38604639668</v>
      </c>
      <c r="BJ450" s="52">
        <f t="shared" si="116"/>
        <v>592.17038604639663</v>
      </c>
      <c r="BK450">
        <f t="shared" si="117"/>
        <v>0.49450078125000008</v>
      </c>
    </row>
    <row r="451" spans="2:63" x14ac:dyDescent="0.25">
      <c r="B451" s="29" t="s">
        <v>47</v>
      </c>
      <c r="C451" s="29">
        <v>443</v>
      </c>
      <c r="D451" s="29">
        <v>443</v>
      </c>
      <c r="E451" s="28">
        <v>1.3</v>
      </c>
      <c r="F451" s="15">
        <f t="shared" si="118"/>
        <v>-0.49999999999999994</v>
      </c>
      <c r="G451" s="15">
        <f t="shared" si="119"/>
        <v>-1.7999999999999998</v>
      </c>
      <c r="R451">
        <f t="shared" si="107"/>
        <v>0</v>
      </c>
      <c r="S451">
        <f t="shared" si="108"/>
        <v>1.3</v>
      </c>
      <c r="T451">
        <f>$E451/3.6</f>
        <v>0.3611111111111111</v>
      </c>
      <c r="U451">
        <f>(0.5*960*(T451*T451))</f>
        <v>62.592592592592588</v>
      </c>
      <c r="V451">
        <f>$U451-$U452</f>
        <v>61.111111111111107</v>
      </c>
      <c r="X451">
        <f>W451/1000</f>
        <v>0</v>
      </c>
      <c r="Y451">
        <f>$X$43+$X$87+$X$158+$X$178+$X$188+$X$238+$X$279+$X$299+$X$307+$X$359+$X$365+$X$379+$X$408+$X$426+$X$438</f>
        <v>569.59999999999991</v>
      </c>
      <c r="Z451">
        <f>(0.5*960*(F451*F451))</f>
        <v>119.99999999999997</v>
      </c>
      <c r="AA451">
        <f>W451*0.0000002777777777</f>
        <v>0</v>
      </c>
      <c r="AB451">
        <f>AA$43+AA$87+$AA$158+$AA$178+$AA$238+$AA$279+$AA$299+$AA$307+$AA$359+$AA$365+$AA$379+$AA$408+$AA$426+$AA$438</f>
        <v>0.15068971189196326</v>
      </c>
      <c r="AD451">
        <f>(AC451*0.0000002777777777)*-1</f>
        <v>0</v>
      </c>
      <c r="AE451">
        <f>(($W$18*0.0000002777777777)*-1)+$AD$65+$AD$145+$AD$164+$AD$184+$AD$206+$AD$265+$AD$289+$AD$304+$AD$345+$AD$363+$AD$373+$AD$399+$AD$418+$AD$430</f>
        <v>0.15723415633457521</v>
      </c>
      <c r="AG451">
        <f>(T451/1000)*(960*9.81*0.01+0.5*1.205*0.38*1.711274*(T451*T451)+960*4/3*3.14*AJ451)</f>
        <v>-0.40945009378831204</v>
      </c>
      <c r="AH451">
        <f>AH450+AG451</f>
        <v>132.42188186519397</v>
      </c>
      <c r="AJ451">
        <f>T452-T451</f>
        <v>-0.30555555555555552</v>
      </c>
      <c r="AK451" s="53">
        <f t="shared" si="121"/>
        <v>0.3611111111111111</v>
      </c>
      <c r="AL451" s="39">
        <f>0.5*1116.99*(T451*T451)</f>
        <v>72.828437499999993</v>
      </c>
      <c r="AM451" s="39">
        <f t="shared" si="120"/>
        <v>71.104687499999997</v>
      </c>
      <c r="AN451" s="39">
        <f>SUM($AM$430:$AM$437)+$AN$429</f>
        <v>-662747.39999999979</v>
      </c>
      <c r="AO451" s="39">
        <f t="shared" si="110"/>
        <v>0.18409649994845292</v>
      </c>
      <c r="AP451" s="39">
        <f>SUM($AM$438:$AM$518)+$AP$437</f>
        <v>662022.13218750013</v>
      </c>
      <c r="AQ451" s="39">
        <f t="shared" si="111"/>
        <v>0.18389503666725943</v>
      </c>
      <c r="AR451" s="39">
        <f t="shared" si="123"/>
        <v>7.1104687499999999E-2</v>
      </c>
      <c r="AS451" s="39"/>
      <c r="AT451" s="51">
        <f>T451*$AS$8*0.38*0.01</f>
        <v>14.267709235000002</v>
      </c>
      <c r="AU451" s="51">
        <f t="shared" si="122"/>
        <v>1.4267709235000002E-2</v>
      </c>
      <c r="AV451" s="51">
        <f t="shared" si="112"/>
        <v>3.9632557358798299E-6</v>
      </c>
      <c r="AW451" s="39">
        <f>AB451*0.7</f>
        <v>0.10548279832437428</v>
      </c>
      <c r="AX451" s="40"/>
      <c r="AY451" s="40">
        <f t="shared" si="109"/>
        <v>0</v>
      </c>
      <c r="AZ451" s="40"/>
      <c r="BA451" s="40"/>
      <c r="BB451" s="40"/>
      <c r="BC451" s="39"/>
      <c r="BD451" s="39">
        <f>T451*2.23694</f>
        <v>0.80778388888888897</v>
      </c>
      <c r="BE451" s="39">
        <f>AO451-$BC$8</f>
        <v>0.18297010094983446</v>
      </c>
      <c r="BF451" s="39">
        <f>AQ451-$BC$8</f>
        <v>0.18276863766864096</v>
      </c>
      <c r="BG451" s="52">
        <f t="shared" si="113"/>
        <v>0.16449177390177686</v>
      </c>
      <c r="BH451" s="52">
        <f t="shared" si="114"/>
        <v>0.16449177390177686</v>
      </c>
      <c r="BI451" s="52">
        <f t="shared" si="115"/>
        <v>592170.38604639668</v>
      </c>
      <c r="BJ451" s="52">
        <f t="shared" si="116"/>
        <v>592.17038604639663</v>
      </c>
      <c r="BK451">
        <f t="shared" si="117"/>
        <v>6.3994218749999998E-2</v>
      </c>
    </row>
    <row r="452" spans="2:63" x14ac:dyDescent="0.25">
      <c r="B452" s="29" t="s">
        <v>47</v>
      </c>
      <c r="C452" s="29">
        <v>444</v>
      </c>
      <c r="D452" s="29">
        <v>444</v>
      </c>
      <c r="E452" s="28">
        <v>0.2</v>
      </c>
      <c r="F452" s="15">
        <f t="shared" si="118"/>
        <v>-0.18055555555555555</v>
      </c>
      <c r="G452" s="15">
        <f t="shared" si="119"/>
        <v>-0.65</v>
      </c>
      <c r="R452">
        <f t="shared" si="107"/>
        <v>1</v>
      </c>
      <c r="S452" t="str">
        <f t="shared" si="108"/>
        <v/>
      </c>
      <c r="T452">
        <f>$E452/3.6</f>
        <v>5.5555555555555559E-2</v>
      </c>
      <c r="U452">
        <f>(0.5*960*(T452*T452))</f>
        <v>1.4814814814814816</v>
      </c>
      <c r="V452">
        <f>$U452-$U453</f>
        <v>1.4814814814814816</v>
      </c>
      <c r="X452">
        <f>W452/1000</f>
        <v>0</v>
      </c>
      <c r="Y452">
        <f>$X$43+$X$87+$X$158+$X$178+$X$188+$X$238+$X$279+$X$299+$X$307+$X$359+$X$365+$X$379+$X$408+$X$426+$X$438</f>
        <v>569.59999999999991</v>
      </c>
      <c r="Z452">
        <f>(0.5*960*(F452*F452))</f>
        <v>15.648148148148147</v>
      </c>
      <c r="AA452">
        <f>W452*0.0000002777777777</f>
        <v>0</v>
      </c>
      <c r="AB452">
        <f>AA$43+AA$87+$AA$158+$AA$178+$AA$238+$AA$279+$AA$299+$AA$307+$AA$359+$AA$365+$AA$379+$AA$408+$AA$426+$AA$438</f>
        <v>0.15068971189196326</v>
      </c>
      <c r="AD452">
        <f>(AC452*0.0000002777777777)*-1</f>
        <v>0</v>
      </c>
      <c r="AE452">
        <f>(($W$18*0.0000002777777777)*-1)+$AD$65+$AD$145+$AD$164+$AD$184+$AD$206+$AD$265+$AD$289+$AD$304+$AD$345+$AD$363+$AD$373+$AD$399+$AD$418+$AD$430</f>
        <v>0.15723415633457521</v>
      </c>
      <c r="AG452">
        <f>(T452/1000)*(960*9.81*0.01+0.5*1.205*0.38*1.711274*(T452*T452)+960*4/3*3.14*AJ452)</f>
        <v>-7.172871091189594E-3</v>
      </c>
      <c r="AH452">
        <f>AH451+AG452</f>
        <v>132.41470899410277</v>
      </c>
      <c r="AJ452">
        <f>T453-T452</f>
        <v>-5.5555555555555559E-2</v>
      </c>
      <c r="AK452" s="53">
        <f t="shared" si="121"/>
        <v>5.5555555555555559E-2</v>
      </c>
      <c r="AL452" s="39">
        <f>0.5*1116.99*(T452*T452)</f>
        <v>1.7237500000000001</v>
      </c>
      <c r="AM452" s="39">
        <f t="shared" si="120"/>
        <v>1.7237500000000001</v>
      </c>
      <c r="AN452" s="39">
        <f>SUM($AM$430:$AM$437)+$AN$429</f>
        <v>-662747.39999999979</v>
      </c>
      <c r="AO452" s="39">
        <f t="shared" si="110"/>
        <v>0.18409649994845292</v>
      </c>
      <c r="AP452" s="39">
        <f>SUM($AM$438:$AM$518)+$AP$437</f>
        <v>662022.13218750013</v>
      </c>
      <c r="AQ452" s="39">
        <f t="shared" si="111"/>
        <v>0.18389503666725943</v>
      </c>
      <c r="AR452" s="39">
        <f t="shared" si="123"/>
        <v>1.72375E-3</v>
      </c>
      <c r="AS452" s="39"/>
      <c r="AT452" s="51">
        <f>T452*$AS$8*0.38*0.01</f>
        <v>2.1950321900000005</v>
      </c>
      <c r="AU452" s="51">
        <f t="shared" si="122"/>
        <v>2.1950321900000005E-3</v>
      </c>
      <c r="AV452" s="51">
        <f t="shared" si="112"/>
        <v>6.0973165167382011E-7</v>
      </c>
      <c r="AW452" s="39">
        <f>AB452*0.7</f>
        <v>0.10548279832437428</v>
      </c>
      <c r="AX452" s="40"/>
      <c r="AY452" s="40">
        <f t="shared" si="109"/>
        <v>0</v>
      </c>
      <c r="AZ452" s="40"/>
      <c r="BA452" s="40"/>
      <c r="BB452" s="40"/>
      <c r="BC452" s="39"/>
      <c r="BD452" s="39">
        <f>T452*2.23694</f>
        <v>0.12427444444444447</v>
      </c>
      <c r="BE452" s="39">
        <f>AO452-$BC$8</f>
        <v>0.18297010094983446</v>
      </c>
      <c r="BF452" s="39">
        <f>AQ452-$BC$8</f>
        <v>0.18276863766864096</v>
      </c>
      <c r="BG452" s="52">
        <f t="shared" si="113"/>
        <v>0.16449177390177686</v>
      </c>
      <c r="BH452" s="52">
        <f t="shared" si="114"/>
        <v>0.16449177390177686</v>
      </c>
      <c r="BI452" s="52">
        <f t="shared" si="115"/>
        <v>592170.38604639668</v>
      </c>
      <c r="BJ452" s="52">
        <f t="shared" si="116"/>
        <v>592.17038604639663</v>
      </c>
      <c r="BK452">
        <f t="shared" si="117"/>
        <v>1.5513750000000002E-3</v>
      </c>
    </row>
    <row r="453" spans="2:63" x14ac:dyDescent="0.25">
      <c r="B453" s="29" t="s">
        <v>47</v>
      </c>
      <c r="C453" s="29">
        <v>445</v>
      </c>
      <c r="D453" s="29">
        <v>445</v>
      </c>
      <c r="E453" s="28">
        <v>0</v>
      </c>
      <c r="F453" s="15">
        <f t="shared" si="118"/>
        <v>-2.777777777777778E-2</v>
      </c>
      <c r="G453" s="15">
        <f t="shared" si="119"/>
        <v>-0.1</v>
      </c>
      <c r="R453">
        <f t="shared" si="107"/>
        <v>1</v>
      </c>
      <c r="S453" t="str">
        <f t="shared" si="108"/>
        <v/>
      </c>
      <c r="T453">
        <f>$E453/3.6</f>
        <v>0</v>
      </c>
      <c r="U453">
        <f>(0.5*960*(T453*T453))</f>
        <v>0</v>
      </c>
      <c r="V453">
        <f>$U453-$U454</f>
        <v>0</v>
      </c>
      <c r="X453">
        <f>W453/1000</f>
        <v>0</v>
      </c>
      <c r="Y453">
        <f>$X$43+$X$87+$X$158+$X$178+$X$188+$X$238+$X$279+$X$299+$X$307+$X$359+$X$365+$X$379+$X$408+$X$426+$X$438</f>
        <v>569.59999999999991</v>
      </c>
      <c r="Z453">
        <f>(0.5*960*(F453*F453))</f>
        <v>0.37037037037037041</v>
      </c>
      <c r="AA453">
        <f>W453*0.0000002777777777</f>
        <v>0</v>
      </c>
      <c r="AB453">
        <f>AA$43+AA$87+$AA$158+$AA$178+$AA$238+$AA$279+$AA$299+$AA$307+$AA$359+$AA$365+$AA$379+$AA$408+$AA$426+$AA$438</f>
        <v>0.15068971189196326</v>
      </c>
      <c r="AD453">
        <f>(AC453*0.0000002777777777)*-1</f>
        <v>0</v>
      </c>
      <c r="AE453">
        <f>(($W$18*0.0000002777777777)*-1)+$AD$65+$AD$145+$AD$164+$AD$184+$AD$206+$AD$265+$AD$289+$AD$304+$AD$345+$AD$363+$AD$373+$AD$399+$AD$418+$AD$430</f>
        <v>0.15723415633457521</v>
      </c>
      <c r="AG453">
        <f>(T453/1000)*(960*9.81*0.01+0.5*1.205*0.38*1.711274*(T453*T453)+960*4/3*3.14*AJ453)</f>
        <v>0</v>
      </c>
      <c r="AH453">
        <f>AH452+AG453</f>
        <v>132.41470899410277</v>
      </c>
      <c r="AJ453">
        <f>T454-T453</f>
        <v>0</v>
      </c>
      <c r="AK453" s="53">
        <f t="shared" si="121"/>
        <v>0</v>
      </c>
      <c r="AL453" s="39">
        <f>0.5*1116.99*(T453*T453)</f>
        <v>0</v>
      </c>
      <c r="AM453" s="39">
        <f t="shared" si="120"/>
        <v>0</v>
      </c>
      <c r="AN453" s="39">
        <f>SUM($AM$430:$AM$437)+$AN$429</f>
        <v>-662747.39999999979</v>
      </c>
      <c r="AO453" s="39">
        <f t="shared" si="110"/>
        <v>0.18409649994845292</v>
      </c>
      <c r="AP453" s="39">
        <f>SUM($AM$438:$AM$518)+$AP$437</f>
        <v>662022.13218750013</v>
      </c>
      <c r="AQ453" s="39">
        <f t="shared" si="111"/>
        <v>0.18389503666725943</v>
      </c>
      <c r="AR453" s="39">
        <f t="shared" si="123"/>
        <v>0</v>
      </c>
      <c r="AS453" s="39"/>
      <c r="AT453" s="51">
        <f>T453*$AS$8*0.38*0.01</f>
        <v>0</v>
      </c>
      <c r="AU453" s="51">
        <f t="shared" si="122"/>
        <v>0</v>
      </c>
      <c r="AV453" s="51">
        <f t="shared" si="112"/>
        <v>0</v>
      </c>
      <c r="AW453" s="39">
        <f>AB453*0.7</f>
        <v>0.10548279832437428</v>
      </c>
      <c r="AX453" s="40"/>
      <c r="AY453" s="40">
        <f t="shared" si="109"/>
        <v>0</v>
      </c>
      <c r="AZ453" s="40"/>
      <c r="BA453" s="40"/>
      <c r="BB453" s="40"/>
      <c r="BC453" s="39"/>
      <c r="BD453" s="39">
        <f>T453*2.23694</f>
        <v>0</v>
      </c>
      <c r="BE453" s="39">
        <f>AO453-$BC$8</f>
        <v>0.18297010094983446</v>
      </c>
      <c r="BF453" s="39">
        <f>AQ453-$BC$8</f>
        <v>0.18276863766864096</v>
      </c>
      <c r="BG453" s="52">
        <f t="shared" si="113"/>
        <v>0.16449177390177686</v>
      </c>
      <c r="BH453" s="52">
        <f t="shared" si="114"/>
        <v>0.16449177390177686</v>
      </c>
      <c r="BI453" s="52">
        <f t="shared" si="115"/>
        <v>592170.38604639668</v>
      </c>
      <c r="BJ453" s="52">
        <f t="shared" si="116"/>
        <v>592.17038604639663</v>
      </c>
      <c r="BK453">
        <f t="shared" si="117"/>
        <v>0</v>
      </c>
    </row>
    <row r="454" spans="2:63" x14ac:dyDescent="0.25">
      <c r="B454" s="29" t="s">
        <v>47</v>
      </c>
      <c r="C454" s="29">
        <v>446</v>
      </c>
      <c r="D454" s="29">
        <v>446</v>
      </c>
      <c r="E454" s="28">
        <v>0</v>
      </c>
      <c r="F454" s="15">
        <f t="shared" si="118"/>
        <v>0</v>
      </c>
      <c r="G454" s="15">
        <f t="shared" si="119"/>
        <v>0</v>
      </c>
      <c r="R454">
        <f t="shared" si="107"/>
        <v>1</v>
      </c>
      <c r="S454" t="str">
        <f t="shared" si="108"/>
        <v/>
      </c>
      <c r="T454">
        <f>$E454/3.6</f>
        <v>0</v>
      </c>
      <c r="U454">
        <f>(0.5*960*(T454*T454))</f>
        <v>0</v>
      </c>
      <c r="V454">
        <f>$U454-$U455</f>
        <v>0</v>
      </c>
      <c r="X454">
        <f>W454/1000</f>
        <v>0</v>
      </c>
      <c r="Y454">
        <f>$X$43+$X$87+$X$158+$X$178+$X$188+$X$238+$X$279+$X$299+$X$307+$X$359+$X$365+$X$379+$X$408+$X$426+$X$438</f>
        <v>569.59999999999991</v>
      </c>
      <c r="Z454">
        <f>(0.5*960*(F454*F454))</f>
        <v>0</v>
      </c>
      <c r="AA454">
        <f>W454*0.0000002777777777</f>
        <v>0</v>
      </c>
      <c r="AB454">
        <f>AA$43+AA$87+$AA$158+$AA$178+$AA$238+$AA$279+$AA$299+$AA$307+$AA$359+$AA$365+$AA$379+$AA$408+$AA$426+$AA$438</f>
        <v>0.15068971189196326</v>
      </c>
      <c r="AD454">
        <f>(AC454*0.0000002777777777)*-1</f>
        <v>0</v>
      </c>
      <c r="AE454">
        <f>(($W$18*0.0000002777777777)*-1)+$AD$65+$AD$145+$AD$164+$AD$184+$AD$206+$AD$265+$AD$289+$AD$304+$AD$345+$AD$363+$AD$373+$AD$399+$AD$418+$AD$430</f>
        <v>0.15723415633457521</v>
      </c>
      <c r="AG454">
        <f>(T454/1000)*(960*9.81*0.01+0.5*1.205*0.38*1.711274*(T454*T454)+960*4/3*3.14*AJ454)</f>
        <v>0</v>
      </c>
      <c r="AH454">
        <f>AH453+AG454</f>
        <v>132.41470899410277</v>
      </c>
      <c r="AJ454">
        <f>T455-T454</f>
        <v>0</v>
      </c>
      <c r="AK454" s="53">
        <f t="shared" si="121"/>
        <v>0</v>
      </c>
      <c r="AL454" s="39">
        <f>0.5*1116.99*(T454*T454)</f>
        <v>0</v>
      </c>
      <c r="AM454" s="39">
        <f t="shared" si="120"/>
        <v>0</v>
      </c>
      <c r="AN454" s="39">
        <f>SUM($AM$430:$AM$437)+$AN$429</f>
        <v>-662747.39999999979</v>
      </c>
      <c r="AO454" s="39">
        <f t="shared" si="110"/>
        <v>0.18409649994845292</v>
      </c>
      <c r="AP454" s="39">
        <f>SUM($AM$438:$AM$518)+$AP$437</f>
        <v>662022.13218750013</v>
      </c>
      <c r="AQ454" s="39">
        <f t="shared" si="111"/>
        <v>0.18389503666725943</v>
      </c>
      <c r="AR454" s="39">
        <f t="shared" si="123"/>
        <v>0</v>
      </c>
      <c r="AS454" s="39"/>
      <c r="AT454" s="51">
        <f>T454*$AS$8*0.38*0.01</f>
        <v>0</v>
      </c>
      <c r="AU454" s="51">
        <f t="shared" si="122"/>
        <v>0</v>
      </c>
      <c r="AV454" s="51">
        <f t="shared" si="112"/>
        <v>0</v>
      </c>
      <c r="AW454" s="39">
        <f>AB454*0.7</f>
        <v>0.10548279832437428</v>
      </c>
      <c r="AX454" s="40"/>
      <c r="AY454" s="40">
        <f t="shared" si="109"/>
        <v>0</v>
      </c>
      <c r="AZ454" s="40"/>
      <c r="BA454" s="40"/>
      <c r="BB454" s="40"/>
      <c r="BC454" s="39"/>
      <c r="BD454" s="39">
        <f>T454*2.23694</f>
        <v>0</v>
      </c>
      <c r="BE454" s="39">
        <f>AO454-$BC$8</f>
        <v>0.18297010094983446</v>
      </c>
      <c r="BF454" s="39">
        <f>AQ454-$BC$8</f>
        <v>0.18276863766864096</v>
      </c>
      <c r="BG454" s="52">
        <f t="shared" si="113"/>
        <v>0.16449177390177686</v>
      </c>
      <c r="BH454" s="52">
        <f t="shared" si="114"/>
        <v>0.16449177390177686</v>
      </c>
      <c r="BI454" s="52">
        <f t="shared" si="115"/>
        <v>592170.38604639668</v>
      </c>
      <c r="BJ454" s="52">
        <f t="shared" si="116"/>
        <v>592.17038604639663</v>
      </c>
      <c r="BK454">
        <f t="shared" si="117"/>
        <v>0</v>
      </c>
    </row>
    <row r="455" spans="2:63" x14ac:dyDescent="0.25">
      <c r="B455" s="29" t="s">
        <v>47</v>
      </c>
      <c r="C455" s="29">
        <v>447</v>
      </c>
      <c r="D455" s="29">
        <v>447</v>
      </c>
      <c r="E455" s="28">
        <v>0</v>
      </c>
      <c r="F455" s="15">
        <f t="shared" si="118"/>
        <v>0</v>
      </c>
      <c r="G455" s="15">
        <f t="shared" si="119"/>
        <v>0</v>
      </c>
      <c r="R455">
        <f t="shared" si="107"/>
        <v>1</v>
      </c>
      <c r="S455" t="str">
        <f t="shared" si="108"/>
        <v/>
      </c>
      <c r="T455">
        <f>$E455/3.6</f>
        <v>0</v>
      </c>
      <c r="U455">
        <f>(0.5*960*(T455*T455))</f>
        <v>0</v>
      </c>
      <c r="V455">
        <f>$U455-$U456</f>
        <v>0</v>
      </c>
      <c r="X455">
        <f>W455/1000</f>
        <v>0</v>
      </c>
      <c r="Y455">
        <f>$X$43+$X$87+$X$158+$X$178+$X$188+$X$238+$X$279+$X$299+$X$307+$X$359+$X$365+$X$379+$X$408+$X$426+$X$438</f>
        <v>569.59999999999991</v>
      </c>
      <c r="Z455">
        <f>(0.5*960*(F455*F455))</f>
        <v>0</v>
      </c>
      <c r="AA455">
        <f>W455*0.0000002777777777</f>
        <v>0</v>
      </c>
      <c r="AB455">
        <f>AA$43+AA$87+$AA$158+$AA$178+$AA$238+$AA$279+$AA$299+$AA$307+$AA$359+$AA$365+$AA$379+$AA$408+$AA$426+$AA$438</f>
        <v>0.15068971189196326</v>
      </c>
      <c r="AD455">
        <f>(AC455*0.0000002777777777)*-1</f>
        <v>0</v>
      </c>
      <c r="AE455">
        <f>(($W$18*0.0000002777777777)*-1)+$AD$65+$AD$145+$AD$164+$AD$184+$AD$206+$AD$265+$AD$289+$AD$304+$AD$345+$AD$363+$AD$373+$AD$399+$AD$418+$AD$430</f>
        <v>0.15723415633457521</v>
      </c>
      <c r="AG455">
        <f>(T455/1000)*(960*9.81*0.01+0.5*1.205*0.38*1.711274*(T455*T455)+960*4/3*3.14*AJ455)</f>
        <v>0</v>
      </c>
      <c r="AH455">
        <f>AH454+AG455</f>
        <v>132.41470899410277</v>
      </c>
      <c r="AJ455">
        <f>T456-T455</f>
        <v>0</v>
      </c>
      <c r="AK455" s="53">
        <f t="shared" si="121"/>
        <v>0</v>
      </c>
      <c r="AL455" s="39">
        <f>0.5*1116.99*(T455*T455)</f>
        <v>0</v>
      </c>
      <c r="AM455" s="39">
        <f t="shared" si="120"/>
        <v>0</v>
      </c>
      <c r="AN455" s="39">
        <f>SUM($AM$430:$AM$437)+$AN$429</f>
        <v>-662747.39999999979</v>
      </c>
      <c r="AO455" s="39">
        <f t="shared" si="110"/>
        <v>0.18409649994845292</v>
      </c>
      <c r="AP455" s="39">
        <f>SUM($AM$438:$AM$518)+$AP$437</f>
        <v>662022.13218750013</v>
      </c>
      <c r="AQ455" s="39">
        <f t="shared" si="111"/>
        <v>0.18389503666725943</v>
      </c>
      <c r="AR455" s="39">
        <f t="shared" si="123"/>
        <v>0</v>
      </c>
      <c r="AS455" s="39"/>
      <c r="AT455" s="51">
        <f>T455*$AS$8*0.38*0.01</f>
        <v>0</v>
      </c>
      <c r="AU455" s="51">
        <f t="shared" si="122"/>
        <v>0</v>
      </c>
      <c r="AV455" s="51">
        <f t="shared" si="112"/>
        <v>0</v>
      </c>
      <c r="AW455" s="39">
        <f>AB455*0.7</f>
        <v>0.10548279832437428</v>
      </c>
      <c r="AX455" s="40"/>
      <c r="AY455" s="40">
        <f t="shared" si="109"/>
        <v>0</v>
      </c>
      <c r="AZ455" s="40"/>
      <c r="BA455" s="40"/>
      <c r="BB455" s="40"/>
      <c r="BC455" s="39"/>
      <c r="BD455" s="39">
        <f>T455*2.23694</f>
        <v>0</v>
      </c>
      <c r="BE455" s="39">
        <f>AO455-$BC$8</f>
        <v>0.18297010094983446</v>
      </c>
      <c r="BF455" s="39">
        <f>AQ455-$BC$8</f>
        <v>0.18276863766864096</v>
      </c>
      <c r="BG455" s="52">
        <f t="shared" si="113"/>
        <v>0.16449177390177686</v>
      </c>
      <c r="BH455" s="52">
        <f t="shared" si="114"/>
        <v>0.16449177390177686</v>
      </c>
      <c r="BI455" s="52">
        <f t="shared" si="115"/>
        <v>592170.38604639668</v>
      </c>
      <c r="BJ455" s="52">
        <f t="shared" si="116"/>
        <v>592.17038604639663</v>
      </c>
      <c r="BK455">
        <f t="shared" si="117"/>
        <v>0</v>
      </c>
    </row>
    <row r="456" spans="2:63" x14ac:dyDescent="0.25">
      <c r="B456" s="29" t="s">
        <v>47</v>
      </c>
      <c r="C456" s="29">
        <v>448</v>
      </c>
      <c r="D456" s="29">
        <v>448</v>
      </c>
      <c r="E456" s="28">
        <v>0</v>
      </c>
      <c r="F456" s="15">
        <f t="shared" si="118"/>
        <v>0</v>
      </c>
      <c r="G456" s="15">
        <f t="shared" si="119"/>
        <v>0</v>
      </c>
      <c r="R456">
        <f t="shared" ref="R456:R519" si="124">IF(E456&lt;1,1,0)</f>
        <v>1</v>
      </c>
      <c r="S456" t="str">
        <f t="shared" ref="S456:S519" si="125">IF(R456=1,"",E456)</f>
        <v/>
      </c>
      <c r="T456">
        <f>$E456/3.6</f>
        <v>0</v>
      </c>
      <c r="U456">
        <f>(0.5*960*(T456*T456))</f>
        <v>0</v>
      </c>
      <c r="V456">
        <f>$U456-$U457</f>
        <v>0</v>
      </c>
      <c r="X456">
        <f>W456/1000</f>
        <v>0</v>
      </c>
      <c r="Y456">
        <f>$X$43+$X$87+$X$158+$X$178+$X$188+$X$238+$X$279+$X$299+$X$307+$X$359+$X$365+$X$379+$X$408+$X$426+$X$438</f>
        <v>569.59999999999991</v>
      </c>
      <c r="Z456">
        <f>(0.5*960*(F456*F456))</f>
        <v>0</v>
      </c>
      <c r="AA456">
        <f>W456*0.0000002777777777</f>
        <v>0</v>
      </c>
      <c r="AB456">
        <f>AA$43+AA$87+$AA$158+$AA$178+$AA$238+$AA$279+$AA$299+$AA$307+$AA$359+$AA$365+$AA$379+$AA$408+$AA$426+$AA$438</f>
        <v>0.15068971189196326</v>
      </c>
      <c r="AD456">
        <f>(AC456*0.0000002777777777)*-1</f>
        <v>0</v>
      </c>
      <c r="AE456">
        <f>(($W$18*0.0000002777777777)*-1)+$AD$65+$AD$145+$AD$164+$AD$184+$AD$206+$AD$265+$AD$289+$AD$304+$AD$345+$AD$363+$AD$373+$AD$399+$AD$418+$AD$430</f>
        <v>0.15723415633457521</v>
      </c>
      <c r="AG456">
        <f>(T456/1000)*(960*9.81*0.01+0.5*1.205*0.38*1.711274*(T456*T456)+960*4/3*3.14*AJ456)</f>
        <v>0</v>
      </c>
      <c r="AH456">
        <f>AH455+AG456</f>
        <v>132.41470899410277</v>
      </c>
      <c r="AJ456">
        <f>T457-T456</f>
        <v>0</v>
      </c>
      <c r="AK456" s="53">
        <f t="shared" si="121"/>
        <v>0</v>
      </c>
      <c r="AL456" s="39">
        <f>0.5*1116.99*(T456*T456)</f>
        <v>0</v>
      </c>
      <c r="AM456" s="39">
        <f t="shared" si="120"/>
        <v>0</v>
      </c>
      <c r="AN456" s="39">
        <f>SUM($AM$430:$AM$437)+$AN$429</f>
        <v>-662747.39999999979</v>
      </c>
      <c r="AO456" s="39">
        <f t="shared" si="110"/>
        <v>0.18409649994845292</v>
      </c>
      <c r="AP456" s="39">
        <f>SUM($AM$438:$AM$518)+$AP$437</f>
        <v>662022.13218750013</v>
      </c>
      <c r="AQ456" s="39">
        <f t="shared" si="111"/>
        <v>0.18389503666725943</v>
      </c>
      <c r="AR456" s="39">
        <f t="shared" si="123"/>
        <v>0</v>
      </c>
      <c r="AS456" s="39"/>
      <c r="AT456" s="51">
        <f>T456*$AS$8*0.38*0.01</f>
        <v>0</v>
      </c>
      <c r="AU456" s="51">
        <f t="shared" si="122"/>
        <v>0</v>
      </c>
      <c r="AV456" s="51">
        <f t="shared" si="112"/>
        <v>0</v>
      </c>
      <c r="AW456" s="39">
        <f>AB456*0.7</f>
        <v>0.10548279832437428</v>
      </c>
      <c r="AX456" s="40"/>
      <c r="AY456" s="40">
        <f t="shared" ref="AY456:AY519" si="126">AX456/1000</f>
        <v>0</v>
      </c>
      <c r="AZ456" s="40"/>
      <c r="BA456" s="40"/>
      <c r="BB456" s="40"/>
      <c r="BC456" s="39"/>
      <c r="BD456" s="39">
        <f>T456*2.23694</f>
        <v>0</v>
      </c>
      <c r="BE456" s="39">
        <f>AO456-$BC$8</f>
        <v>0.18297010094983446</v>
      </c>
      <c r="BF456" s="39">
        <f>AQ456-$BC$8</f>
        <v>0.18276863766864096</v>
      </c>
      <c r="BG456" s="52">
        <f t="shared" si="113"/>
        <v>0.16449177390177686</v>
      </c>
      <c r="BH456" s="52">
        <f t="shared" si="114"/>
        <v>0.16449177390177686</v>
      </c>
      <c r="BI456" s="52">
        <f t="shared" si="115"/>
        <v>592170.38604639668</v>
      </c>
      <c r="BJ456" s="52">
        <f t="shared" si="116"/>
        <v>592.17038604639663</v>
      </c>
      <c r="BK456">
        <f t="shared" si="117"/>
        <v>0</v>
      </c>
    </row>
    <row r="457" spans="2:63" x14ac:dyDescent="0.25">
      <c r="B457" s="29" t="s">
        <v>47</v>
      </c>
      <c r="C457" s="29">
        <v>449</v>
      </c>
      <c r="D457" s="29">
        <v>449</v>
      </c>
      <c r="E457" s="28">
        <v>0</v>
      </c>
      <c r="F457" s="15">
        <f t="shared" si="118"/>
        <v>0</v>
      </c>
      <c r="G457" s="15">
        <f t="shared" si="119"/>
        <v>0</v>
      </c>
      <c r="R457">
        <f t="shared" si="124"/>
        <v>1</v>
      </c>
      <c r="S457" t="str">
        <f t="shared" si="125"/>
        <v/>
      </c>
      <c r="T457">
        <f>$E457/3.6</f>
        <v>0</v>
      </c>
      <c r="U457">
        <f>(0.5*960*(T457*T457))</f>
        <v>0</v>
      </c>
      <c r="V457">
        <f>$U457-$U458</f>
        <v>0</v>
      </c>
      <c r="X457">
        <f>W457/1000</f>
        <v>0</v>
      </c>
      <c r="Y457">
        <f>$X$43+$X$87+$X$158+$X$178+$X$188+$X$238+$X$279+$X$299+$X$307+$X$359+$X$365+$X$379+$X$408+$X$426+$X$438</f>
        <v>569.59999999999991</v>
      </c>
      <c r="Z457">
        <f>(0.5*960*(F457*F457))</f>
        <v>0</v>
      </c>
      <c r="AA457">
        <f>W457*0.0000002777777777</f>
        <v>0</v>
      </c>
      <c r="AB457">
        <f>AA$43+AA$87+$AA$158+$AA$178+$AA$238+$AA$279+$AA$299+$AA$307+$AA$359+$AA$365+$AA$379+$AA$408+$AA$426+$AA$438</f>
        <v>0.15068971189196326</v>
      </c>
      <c r="AD457">
        <f>(AC457*0.0000002777777777)*-1</f>
        <v>0</v>
      </c>
      <c r="AE457">
        <f>(($W$18*0.0000002777777777)*-1)+$AD$65+$AD$145+$AD$164+$AD$184+$AD$206+$AD$265+$AD$289+$AD$304+$AD$345+$AD$363+$AD$373+$AD$399+$AD$418+$AD$430</f>
        <v>0.15723415633457521</v>
      </c>
      <c r="AG457">
        <f>(T457/1000)*(960*9.81*0.01+0.5*1.205*0.38*1.711274*(T457*T457)+960*4/3*3.14*AJ457)</f>
        <v>0</v>
      </c>
      <c r="AH457">
        <f>AH456+AG457</f>
        <v>132.41470899410277</v>
      </c>
      <c r="AJ457">
        <f>T458-T457</f>
        <v>0</v>
      </c>
      <c r="AK457" s="53">
        <f t="shared" si="121"/>
        <v>0</v>
      </c>
      <c r="AL457" s="39">
        <f>0.5*1116.99*(T457*T457)</f>
        <v>0</v>
      </c>
      <c r="AM457" s="39">
        <f t="shared" si="120"/>
        <v>0</v>
      </c>
      <c r="AN457" s="39">
        <f>SUM($AM$430:$AM$437)+$AN$429</f>
        <v>-662747.39999999979</v>
      </c>
      <c r="AO457" s="39">
        <f t="shared" ref="AO457:AO520" si="127">(AN457*0.0000002777777777)*-1</f>
        <v>0.18409649994845292</v>
      </c>
      <c r="AP457" s="39">
        <f>SUM($AM$438:$AM$518)+$AP$437</f>
        <v>662022.13218750013</v>
      </c>
      <c r="AQ457" s="39">
        <f t="shared" ref="AQ457:AQ520" si="128">AP457*0.0000002777777777</f>
        <v>0.18389503666725943</v>
      </c>
      <c r="AR457" s="39">
        <f t="shared" si="123"/>
        <v>0</v>
      </c>
      <c r="AS457" s="39"/>
      <c r="AT457" s="51">
        <f>T457*$AS$8*0.38*0.01</f>
        <v>0</v>
      </c>
      <c r="AU457" s="51">
        <f t="shared" si="122"/>
        <v>0</v>
      </c>
      <c r="AV457" s="51">
        <f t="shared" ref="AV457:AV520" si="129">0.000000277778*AT457</f>
        <v>0</v>
      </c>
      <c r="AW457" s="39">
        <f>AB457*0.7</f>
        <v>0.10548279832437428</v>
      </c>
      <c r="AX457" s="40"/>
      <c r="AY457" s="40">
        <f t="shared" si="126"/>
        <v>0</v>
      </c>
      <c r="AZ457" s="40"/>
      <c r="BA457" s="40"/>
      <c r="BB457" s="40"/>
      <c r="BC457" s="39"/>
      <c r="BD457" s="39">
        <f>T457*2.23694</f>
        <v>0</v>
      </c>
      <c r="BE457" s="39">
        <f>AO457-$BC$8</f>
        <v>0.18297010094983446</v>
      </c>
      <c r="BF457" s="39">
        <f>AQ457-$BC$8</f>
        <v>0.18276863766864096</v>
      </c>
      <c r="BG457" s="52">
        <f t="shared" ref="BG457:BG520" si="130">BF457*0.9</f>
        <v>0.16449177390177686</v>
      </c>
      <c r="BH457" s="52">
        <f t="shared" ref="BH457:BH520" si="131">BF457*0.9</f>
        <v>0.16449177390177686</v>
      </c>
      <c r="BI457" s="52">
        <f t="shared" ref="BI457:BI520" si="132">BH457*3600000</f>
        <v>592170.38604639668</v>
      </c>
      <c r="BJ457" s="52">
        <f t="shared" ref="BJ457:BJ520" si="133">BI457/1000</f>
        <v>592.17038604639663</v>
      </c>
      <c r="BK457">
        <f t="shared" ref="BK457:BK520" si="134">(AM457*0.9)/1000</f>
        <v>0</v>
      </c>
    </row>
    <row r="458" spans="2:63" x14ac:dyDescent="0.25">
      <c r="B458" s="29" t="s">
        <v>47</v>
      </c>
      <c r="C458" s="29">
        <v>450</v>
      </c>
      <c r="D458" s="29">
        <v>450</v>
      </c>
      <c r="E458" s="28">
        <v>0</v>
      </c>
      <c r="F458" s="15">
        <f t="shared" ref="F458:F521" si="135">($E459-$E457)/2/3.6</f>
        <v>0</v>
      </c>
      <c r="G458" s="15">
        <f t="shared" ref="G458:G521" si="136">($E459-$E457)/2</f>
        <v>0</v>
      </c>
      <c r="R458">
        <f t="shared" si="124"/>
        <v>1</v>
      </c>
      <c r="S458" t="str">
        <f t="shared" si="125"/>
        <v/>
      </c>
      <c r="T458">
        <f>$E458/3.6</f>
        <v>0</v>
      </c>
      <c r="U458">
        <f>(0.5*960*(T458*T458))</f>
        <v>0</v>
      </c>
      <c r="V458">
        <f>$U458-$U459</f>
        <v>0</v>
      </c>
      <c r="X458">
        <f>W458/1000</f>
        <v>0</v>
      </c>
      <c r="Y458">
        <f>$X$43+$X$87+$X$158+$X$178+$X$188+$X$238+$X$279+$X$299+$X$307+$X$359+$X$365+$X$379+$X$408+$X$426+$X$438</f>
        <v>569.59999999999991</v>
      </c>
      <c r="Z458">
        <f>(0.5*960*(F458*F458))</f>
        <v>0</v>
      </c>
      <c r="AA458">
        <f>W458*0.0000002777777777</f>
        <v>0</v>
      </c>
      <c r="AB458">
        <f>AA$43+AA$87+$AA$158+$AA$178+$AA$238+$AA$279+$AA$299+$AA$307+$AA$359+$AA$365+$AA$379+$AA$408+$AA$426+$AA$438</f>
        <v>0.15068971189196326</v>
      </c>
      <c r="AD458">
        <f>(AC458*0.0000002777777777)*-1</f>
        <v>0</v>
      </c>
      <c r="AE458">
        <f>(($W$18*0.0000002777777777)*-1)+$AD$65+$AD$145+$AD$164+$AD$184+$AD$206+$AD$265+$AD$289+$AD$304+$AD$345+$AD$363+$AD$373+$AD$399+$AD$418+$AD$430</f>
        <v>0.15723415633457521</v>
      </c>
      <c r="AG458">
        <f>(T458/1000)*(960*9.81*0.01+0.5*1.205*0.38*1.711274*(T458*T458)+960*4/3*3.14*AJ458)</f>
        <v>0</v>
      </c>
      <c r="AH458">
        <f>AH457+AG458</f>
        <v>132.41470899410277</v>
      </c>
      <c r="AJ458">
        <f>T459-T458</f>
        <v>0</v>
      </c>
      <c r="AK458" s="53">
        <f t="shared" si="121"/>
        <v>0</v>
      </c>
      <c r="AL458" s="39">
        <f>0.5*1116.99*(T458*T458)</f>
        <v>0</v>
      </c>
      <c r="AM458" s="39">
        <f t="shared" si="120"/>
        <v>0</v>
      </c>
      <c r="AN458" s="39">
        <f>SUM($AM$430:$AM$437)+$AN$429</f>
        <v>-662747.39999999979</v>
      </c>
      <c r="AO458" s="39">
        <f t="shared" si="127"/>
        <v>0.18409649994845292</v>
      </c>
      <c r="AP458" s="39">
        <f>SUM($AM$438:$AM$518)+$AP$437</f>
        <v>662022.13218750013</v>
      </c>
      <c r="AQ458" s="39">
        <f t="shared" si="128"/>
        <v>0.18389503666725943</v>
      </c>
      <c r="AR458" s="39">
        <f t="shared" si="123"/>
        <v>0</v>
      </c>
      <c r="AS458" s="39"/>
      <c r="AT458" s="51">
        <f>T458*$AS$8*0.38*0.01</f>
        <v>0</v>
      </c>
      <c r="AU458" s="51">
        <f t="shared" si="122"/>
        <v>0</v>
      </c>
      <c r="AV458" s="51">
        <f t="shared" si="129"/>
        <v>0</v>
      </c>
      <c r="AW458" s="39">
        <f>AB458*0.7</f>
        <v>0.10548279832437428</v>
      </c>
      <c r="AX458" s="40"/>
      <c r="AY458" s="40">
        <f t="shared" si="126"/>
        <v>0</v>
      </c>
      <c r="AZ458" s="40"/>
      <c r="BA458" s="40"/>
      <c r="BB458" s="40"/>
      <c r="BC458" s="39"/>
      <c r="BD458" s="39">
        <f>T458*2.23694</f>
        <v>0</v>
      </c>
      <c r="BE458" s="39">
        <f>AO458-$BC$8</f>
        <v>0.18297010094983446</v>
      </c>
      <c r="BF458" s="39">
        <f>AQ458-$BC$8</f>
        <v>0.18276863766864096</v>
      </c>
      <c r="BG458" s="52">
        <f t="shared" si="130"/>
        <v>0.16449177390177686</v>
      </c>
      <c r="BH458" s="52">
        <f t="shared" si="131"/>
        <v>0.16449177390177686</v>
      </c>
      <c r="BI458" s="52">
        <f t="shared" si="132"/>
        <v>592170.38604639668</v>
      </c>
      <c r="BJ458" s="52">
        <f t="shared" si="133"/>
        <v>592.17038604639663</v>
      </c>
      <c r="BK458">
        <f t="shared" si="134"/>
        <v>0</v>
      </c>
    </row>
    <row r="459" spans="2:63" x14ac:dyDescent="0.25">
      <c r="B459" s="29" t="s">
        <v>47</v>
      </c>
      <c r="C459" s="29">
        <v>451</v>
      </c>
      <c r="D459" s="29">
        <v>451</v>
      </c>
      <c r="E459" s="28">
        <v>0</v>
      </c>
      <c r="F459" s="15">
        <f t="shared" si="135"/>
        <v>0</v>
      </c>
      <c r="G459" s="15">
        <f t="shared" si="136"/>
        <v>0</v>
      </c>
      <c r="R459">
        <f t="shared" si="124"/>
        <v>1</v>
      </c>
      <c r="S459" t="str">
        <f t="shared" si="125"/>
        <v/>
      </c>
      <c r="T459">
        <f>$E459/3.6</f>
        <v>0</v>
      </c>
      <c r="U459">
        <f>(0.5*960*(T459*T459))</f>
        <v>0</v>
      </c>
      <c r="V459">
        <f>$U459-$U460</f>
        <v>0</v>
      </c>
      <c r="X459">
        <f>W459/1000</f>
        <v>0</v>
      </c>
      <c r="Y459">
        <f>$X$43+$X$87+$X$158+$X$178+$X$188+$X$238+$X$279+$X$299+$X$307+$X$359+$X$365+$X$379+$X$408+$X$426+$X$438</f>
        <v>569.59999999999991</v>
      </c>
      <c r="Z459">
        <f>(0.5*960*(F459*F459))</f>
        <v>0</v>
      </c>
      <c r="AA459">
        <f>W459*0.0000002777777777</f>
        <v>0</v>
      </c>
      <c r="AB459">
        <f>AA$43+AA$87+$AA$158+$AA$178+$AA$238+$AA$279+$AA$299+$AA$307+$AA$359+$AA$365+$AA$379+$AA$408+$AA$426+$AA$438</f>
        <v>0.15068971189196326</v>
      </c>
      <c r="AD459">
        <f>(AC459*0.0000002777777777)*-1</f>
        <v>0</v>
      </c>
      <c r="AE459">
        <f>(($W$18*0.0000002777777777)*-1)+$AD$65+$AD$145+$AD$164+$AD$184+$AD$206+$AD$265+$AD$289+$AD$304+$AD$345+$AD$363+$AD$373+$AD$399+$AD$418+$AD$430</f>
        <v>0.15723415633457521</v>
      </c>
      <c r="AG459">
        <f>(T459/1000)*(960*9.81*0.01+0.5*1.205*0.38*1.711274*(T459*T459)+960*4/3*3.14*AJ459)</f>
        <v>0</v>
      </c>
      <c r="AH459">
        <f>AH458+AG459</f>
        <v>132.41470899410277</v>
      </c>
      <c r="AJ459">
        <f>T460-T459</f>
        <v>0</v>
      </c>
      <c r="AK459" s="53">
        <f t="shared" si="121"/>
        <v>0</v>
      </c>
      <c r="AL459" s="39">
        <f>0.5*1116.99*(T459*T459)</f>
        <v>0</v>
      </c>
      <c r="AM459" s="39">
        <f t="shared" si="120"/>
        <v>0</v>
      </c>
      <c r="AN459" s="39">
        <f>SUM($AM$430:$AM$437)+$AN$429</f>
        <v>-662747.39999999979</v>
      </c>
      <c r="AO459" s="39">
        <f t="shared" si="127"/>
        <v>0.18409649994845292</v>
      </c>
      <c r="AP459" s="39">
        <f>SUM($AM$438:$AM$518)+$AP$437</f>
        <v>662022.13218750013</v>
      </c>
      <c r="AQ459" s="39">
        <f t="shared" si="128"/>
        <v>0.18389503666725943</v>
      </c>
      <c r="AR459" s="39">
        <f t="shared" si="123"/>
        <v>0</v>
      </c>
      <c r="AS459" s="39"/>
      <c r="AT459" s="51">
        <f>T459*$AS$8*0.38*0.01</f>
        <v>0</v>
      </c>
      <c r="AU459" s="51">
        <f t="shared" si="122"/>
        <v>0</v>
      </c>
      <c r="AV459" s="51">
        <f t="shared" si="129"/>
        <v>0</v>
      </c>
      <c r="AW459" s="39">
        <f>AB459*0.7</f>
        <v>0.10548279832437428</v>
      </c>
      <c r="AX459" s="40"/>
      <c r="AY459" s="40">
        <f t="shared" si="126"/>
        <v>0</v>
      </c>
      <c r="AZ459" s="40"/>
      <c r="BA459" s="40"/>
      <c r="BB459" s="40"/>
      <c r="BC459" s="39"/>
      <c r="BD459" s="39">
        <f>T459*2.23694</f>
        <v>0</v>
      </c>
      <c r="BE459" s="39">
        <f>AO459-$BC$8</f>
        <v>0.18297010094983446</v>
      </c>
      <c r="BF459" s="39">
        <f>AQ459-$BC$8</f>
        <v>0.18276863766864096</v>
      </c>
      <c r="BG459" s="52">
        <f t="shared" si="130"/>
        <v>0.16449177390177686</v>
      </c>
      <c r="BH459" s="52">
        <f t="shared" si="131"/>
        <v>0.16449177390177686</v>
      </c>
      <c r="BI459" s="52">
        <f t="shared" si="132"/>
        <v>592170.38604639668</v>
      </c>
      <c r="BJ459" s="52">
        <f t="shared" si="133"/>
        <v>592.17038604639663</v>
      </c>
      <c r="BK459">
        <f t="shared" si="134"/>
        <v>0</v>
      </c>
    </row>
    <row r="460" spans="2:63" x14ac:dyDescent="0.25">
      <c r="B460" s="29" t="s">
        <v>47</v>
      </c>
      <c r="C460" s="29">
        <v>452</v>
      </c>
      <c r="D460" s="29">
        <v>452</v>
      </c>
      <c r="E460" s="28">
        <v>0</v>
      </c>
      <c r="F460" s="15">
        <f t="shared" si="135"/>
        <v>0</v>
      </c>
      <c r="G460" s="15">
        <f t="shared" si="136"/>
        <v>0</v>
      </c>
      <c r="R460">
        <f t="shared" si="124"/>
        <v>1</v>
      </c>
      <c r="S460" t="str">
        <f t="shared" si="125"/>
        <v/>
      </c>
      <c r="T460">
        <f>$E460/3.6</f>
        <v>0</v>
      </c>
      <c r="U460">
        <f>(0.5*960*(T460*T460))</f>
        <v>0</v>
      </c>
      <c r="V460">
        <f>$U460-$U461</f>
        <v>0</v>
      </c>
      <c r="X460">
        <f>W460/1000</f>
        <v>0</v>
      </c>
      <c r="Y460">
        <f>$X$43+$X$87+$X$158+$X$178+$X$188+$X$238+$X$279+$X$299+$X$307+$X$359+$X$365+$X$379+$X$408+$X$426+$X$438</f>
        <v>569.59999999999991</v>
      </c>
      <c r="Z460">
        <f>(0.5*960*(F460*F460))</f>
        <v>0</v>
      </c>
      <c r="AA460">
        <f>W460*0.0000002777777777</f>
        <v>0</v>
      </c>
      <c r="AB460">
        <f>AA$43+AA$87+$AA$158+$AA$178+$AA$238+$AA$279+$AA$299+$AA$307+$AA$359+$AA$365+$AA$379+$AA$408+$AA$426+$AA$438</f>
        <v>0.15068971189196326</v>
      </c>
      <c r="AD460">
        <f>(AC460*0.0000002777777777)*-1</f>
        <v>0</v>
      </c>
      <c r="AE460">
        <f>(($W$18*0.0000002777777777)*-1)+$AD$65+$AD$145+$AD$164+$AD$184+$AD$206+$AD$265+$AD$289+$AD$304+$AD$345+$AD$363+$AD$373+$AD$399+$AD$418+$AD$430</f>
        <v>0.15723415633457521</v>
      </c>
      <c r="AG460">
        <f>(T460/1000)*(960*9.81*0.01+0.5*1.205*0.38*1.711274*(T460*T460)+960*4/3*3.14*AJ460)</f>
        <v>0</v>
      </c>
      <c r="AH460">
        <f>AH459+AG460</f>
        <v>132.41470899410277</v>
      </c>
      <c r="AJ460">
        <f>T461-T460</f>
        <v>0</v>
      </c>
      <c r="AK460" s="53">
        <f t="shared" si="121"/>
        <v>0</v>
      </c>
      <c r="AL460" s="39">
        <f>0.5*1116.99*(T460*T460)</f>
        <v>0</v>
      </c>
      <c r="AM460" s="39">
        <f t="shared" si="120"/>
        <v>0</v>
      </c>
      <c r="AN460" s="39">
        <f>SUM($AM$430:$AM$437)+$AN$429</f>
        <v>-662747.39999999979</v>
      </c>
      <c r="AO460" s="39">
        <f t="shared" si="127"/>
        <v>0.18409649994845292</v>
      </c>
      <c r="AP460" s="39">
        <f>SUM($AM$438:$AM$518)+$AP$437</f>
        <v>662022.13218750013</v>
      </c>
      <c r="AQ460" s="39">
        <f t="shared" si="128"/>
        <v>0.18389503666725943</v>
      </c>
      <c r="AR460" s="39">
        <f t="shared" si="123"/>
        <v>0</v>
      </c>
      <c r="AS460" s="39"/>
      <c r="AT460" s="51">
        <f>T460*$AS$8*0.38*0.01</f>
        <v>0</v>
      </c>
      <c r="AU460" s="51">
        <f t="shared" si="122"/>
        <v>0</v>
      </c>
      <c r="AV460" s="51">
        <f t="shared" si="129"/>
        <v>0</v>
      </c>
      <c r="AW460" s="39">
        <f>AB460*0.7</f>
        <v>0.10548279832437428</v>
      </c>
      <c r="AX460" s="40"/>
      <c r="AY460" s="40">
        <f t="shared" si="126"/>
        <v>0</v>
      </c>
      <c r="AZ460" s="40"/>
      <c r="BA460" s="40"/>
      <c r="BB460" s="40"/>
      <c r="BC460" s="39"/>
      <c r="BD460" s="39">
        <f>T460*2.23694</f>
        <v>0</v>
      </c>
      <c r="BE460" s="39">
        <f>AO460-$BC$8</f>
        <v>0.18297010094983446</v>
      </c>
      <c r="BF460" s="39">
        <f>AQ460-$BC$8</f>
        <v>0.18276863766864096</v>
      </c>
      <c r="BG460" s="52">
        <f t="shared" si="130"/>
        <v>0.16449177390177686</v>
      </c>
      <c r="BH460" s="52">
        <f t="shared" si="131"/>
        <v>0.16449177390177686</v>
      </c>
      <c r="BI460" s="52">
        <f t="shared" si="132"/>
        <v>592170.38604639668</v>
      </c>
      <c r="BJ460" s="52">
        <f t="shared" si="133"/>
        <v>592.17038604639663</v>
      </c>
      <c r="BK460">
        <f t="shared" si="134"/>
        <v>0</v>
      </c>
    </row>
    <row r="461" spans="2:63" x14ac:dyDescent="0.25">
      <c r="B461" s="29" t="s">
        <v>47</v>
      </c>
      <c r="C461" s="29">
        <v>453</v>
      </c>
      <c r="D461" s="29">
        <v>453</v>
      </c>
      <c r="E461" s="28">
        <v>0</v>
      </c>
      <c r="F461" s="15">
        <f t="shared" si="135"/>
        <v>0</v>
      </c>
      <c r="G461" s="15">
        <f t="shared" si="136"/>
        <v>0</v>
      </c>
      <c r="R461">
        <f t="shared" si="124"/>
        <v>1</v>
      </c>
      <c r="S461" t="str">
        <f t="shared" si="125"/>
        <v/>
      </c>
      <c r="T461">
        <f>$E461/3.6</f>
        <v>0</v>
      </c>
      <c r="U461">
        <f>(0.5*960*(T461*T461))</f>
        <v>0</v>
      </c>
      <c r="V461">
        <f>$U461-$U462</f>
        <v>0</v>
      </c>
      <c r="X461">
        <f>W461/1000</f>
        <v>0</v>
      </c>
      <c r="Y461">
        <f>$X$43+$X$87+$X$158+$X$178+$X$188+$X$238+$X$279+$X$299+$X$307+$X$359+$X$365+$X$379+$X$408+$X$426+$X$438</f>
        <v>569.59999999999991</v>
      </c>
      <c r="Z461">
        <f>(0.5*960*(F461*F461))</f>
        <v>0</v>
      </c>
      <c r="AA461">
        <f>W461*0.0000002777777777</f>
        <v>0</v>
      </c>
      <c r="AB461">
        <f>AA$43+AA$87+$AA$158+$AA$178+$AA$238+$AA$279+$AA$299+$AA$307+$AA$359+$AA$365+$AA$379+$AA$408+$AA$426+$AA$438</f>
        <v>0.15068971189196326</v>
      </c>
      <c r="AD461">
        <f>(AC461*0.0000002777777777)*-1</f>
        <v>0</v>
      </c>
      <c r="AE461">
        <f>(($W$18*0.0000002777777777)*-1)+$AD$65+$AD$145+$AD$164+$AD$184+$AD$206+$AD$265+$AD$289+$AD$304+$AD$345+$AD$363+$AD$373+$AD$399+$AD$418+$AD$430</f>
        <v>0.15723415633457521</v>
      </c>
      <c r="AG461">
        <f>(T461/1000)*(960*9.81*0.01+0.5*1.205*0.38*1.711274*(T461*T461)+960*4/3*3.14*AJ461)</f>
        <v>0</v>
      </c>
      <c r="AH461">
        <f>AH460+AG461</f>
        <v>132.41470899410277</v>
      </c>
      <c r="AJ461">
        <f>T462-T461</f>
        <v>0</v>
      </c>
      <c r="AK461" s="53">
        <f t="shared" si="121"/>
        <v>0</v>
      </c>
      <c r="AL461" s="39">
        <f>0.5*1116.99*(T461*T461)</f>
        <v>0</v>
      </c>
      <c r="AM461" s="39">
        <f t="shared" si="120"/>
        <v>0</v>
      </c>
      <c r="AN461" s="39">
        <f>SUM($AM$430:$AM$437)+$AN$429</f>
        <v>-662747.39999999979</v>
      </c>
      <c r="AO461" s="39">
        <f t="shared" si="127"/>
        <v>0.18409649994845292</v>
      </c>
      <c r="AP461" s="39">
        <f>SUM($AM$438:$AM$518)+$AP$437</f>
        <v>662022.13218750013</v>
      </c>
      <c r="AQ461" s="39">
        <f t="shared" si="128"/>
        <v>0.18389503666725943</v>
      </c>
      <c r="AR461" s="39">
        <f t="shared" si="123"/>
        <v>0</v>
      </c>
      <c r="AS461" s="39"/>
      <c r="AT461" s="51">
        <f>T461*$AS$8*0.38*0.01</f>
        <v>0</v>
      </c>
      <c r="AU461" s="51">
        <f t="shared" si="122"/>
        <v>0</v>
      </c>
      <c r="AV461" s="51">
        <f t="shared" si="129"/>
        <v>0</v>
      </c>
      <c r="AW461" s="39">
        <f>AB461*0.7</f>
        <v>0.10548279832437428</v>
      </c>
      <c r="AX461" s="40"/>
      <c r="AY461" s="40">
        <f t="shared" si="126"/>
        <v>0</v>
      </c>
      <c r="AZ461" s="40"/>
      <c r="BA461" s="40"/>
      <c r="BB461" s="40"/>
      <c r="BC461" s="39"/>
      <c r="BD461" s="39">
        <f>T461*2.23694</f>
        <v>0</v>
      </c>
      <c r="BE461" s="39">
        <f>AO461-$BC$8</f>
        <v>0.18297010094983446</v>
      </c>
      <c r="BF461" s="39">
        <f>AQ461-$BC$8</f>
        <v>0.18276863766864096</v>
      </c>
      <c r="BG461" s="52">
        <f t="shared" si="130"/>
        <v>0.16449177390177686</v>
      </c>
      <c r="BH461" s="52">
        <f t="shared" si="131"/>
        <v>0.16449177390177686</v>
      </c>
      <c r="BI461" s="52">
        <f t="shared" si="132"/>
        <v>592170.38604639668</v>
      </c>
      <c r="BJ461" s="52">
        <f t="shared" si="133"/>
        <v>592.17038604639663</v>
      </c>
      <c r="BK461">
        <f t="shared" si="134"/>
        <v>0</v>
      </c>
    </row>
    <row r="462" spans="2:63" x14ac:dyDescent="0.25">
      <c r="B462" s="29" t="s">
        <v>47</v>
      </c>
      <c r="C462" s="29">
        <v>454</v>
      </c>
      <c r="D462" s="29">
        <v>454</v>
      </c>
      <c r="E462" s="28">
        <v>0</v>
      </c>
      <c r="F462" s="15">
        <f t="shared" si="135"/>
        <v>0</v>
      </c>
      <c r="G462" s="15">
        <f t="shared" si="136"/>
        <v>0</v>
      </c>
      <c r="R462">
        <f t="shared" si="124"/>
        <v>1</v>
      </c>
      <c r="S462" t="str">
        <f t="shared" si="125"/>
        <v/>
      </c>
      <c r="T462">
        <f>$E462/3.6</f>
        <v>0</v>
      </c>
      <c r="U462">
        <f>(0.5*960*(T462*T462))</f>
        <v>0</v>
      </c>
      <c r="V462">
        <f>$U462-$U463</f>
        <v>0</v>
      </c>
      <c r="X462">
        <f>W462/1000</f>
        <v>0</v>
      </c>
      <c r="Y462">
        <f>$X$43+$X$87+$X$158+$X$178+$X$188+$X$238+$X$279+$X$299+$X$307+$X$359+$X$365+$X$379+$X$408+$X$426+$X$438</f>
        <v>569.59999999999991</v>
      </c>
      <c r="Z462">
        <f>(0.5*960*(F462*F462))</f>
        <v>0</v>
      </c>
      <c r="AA462">
        <f>W462*0.0000002777777777</f>
        <v>0</v>
      </c>
      <c r="AB462">
        <f>AA$43+AA$87+$AA$158+$AA$178+$AA$238+$AA$279+$AA$299+$AA$307+$AA$359+$AA$365+$AA$379+$AA$408+$AA$426+$AA$438</f>
        <v>0.15068971189196326</v>
      </c>
      <c r="AD462">
        <f>(AC462*0.0000002777777777)*-1</f>
        <v>0</v>
      </c>
      <c r="AE462">
        <f>(($W$18*0.0000002777777777)*-1)+$AD$65+$AD$145+$AD$164+$AD$184+$AD$206+$AD$265+$AD$289+$AD$304+$AD$345+$AD$363+$AD$373+$AD$399+$AD$418+$AD$430</f>
        <v>0.15723415633457521</v>
      </c>
      <c r="AG462">
        <f>(T462/1000)*(960*9.81*0.01+0.5*1.205*0.38*1.711274*(T462*T462)+960*4/3*3.14*AJ462)</f>
        <v>0</v>
      </c>
      <c r="AH462">
        <f>AH461+AG462</f>
        <v>132.41470899410277</v>
      </c>
      <c r="AJ462">
        <f>T463-T462</f>
        <v>0</v>
      </c>
      <c r="AK462" s="53">
        <f t="shared" si="121"/>
        <v>0</v>
      </c>
      <c r="AL462" s="39">
        <f>0.5*1116.99*(T462*T462)</f>
        <v>0</v>
      </c>
      <c r="AM462" s="39">
        <f t="shared" si="120"/>
        <v>0</v>
      </c>
      <c r="AN462" s="39">
        <f>SUM($AM$430:$AM$437)+$AN$429</f>
        <v>-662747.39999999979</v>
      </c>
      <c r="AO462" s="39">
        <f t="shared" si="127"/>
        <v>0.18409649994845292</v>
      </c>
      <c r="AP462" s="39">
        <f>SUM($AM$438:$AM$518)+$AP$437</f>
        <v>662022.13218750013</v>
      </c>
      <c r="AQ462" s="39">
        <f t="shared" si="128"/>
        <v>0.18389503666725943</v>
      </c>
      <c r="AR462" s="39">
        <f t="shared" si="123"/>
        <v>0</v>
      </c>
      <c r="AS462" s="39"/>
      <c r="AT462" s="51">
        <f>T462*$AS$8*0.38*0.01</f>
        <v>0</v>
      </c>
      <c r="AU462" s="51">
        <f t="shared" si="122"/>
        <v>0</v>
      </c>
      <c r="AV462" s="51">
        <f t="shared" si="129"/>
        <v>0</v>
      </c>
      <c r="AW462" s="39">
        <f>AB462*0.7</f>
        <v>0.10548279832437428</v>
      </c>
      <c r="AX462" s="40"/>
      <c r="AY462" s="40">
        <f t="shared" si="126"/>
        <v>0</v>
      </c>
      <c r="AZ462" s="40"/>
      <c r="BA462" s="40"/>
      <c r="BB462" s="40"/>
      <c r="BC462" s="39"/>
      <c r="BD462" s="39">
        <f>T462*2.23694</f>
        <v>0</v>
      </c>
      <c r="BE462" s="39">
        <f>AO462-$BC$8</f>
        <v>0.18297010094983446</v>
      </c>
      <c r="BF462" s="39">
        <f>AQ462-$BC$8</f>
        <v>0.18276863766864096</v>
      </c>
      <c r="BG462" s="52">
        <f t="shared" si="130"/>
        <v>0.16449177390177686</v>
      </c>
      <c r="BH462" s="52">
        <f t="shared" si="131"/>
        <v>0.16449177390177686</v>
      </c>
      <c r="BI462" s="52">
        <f t="shared" si="132"/>
        <v>592170.38604639668</v>
      </c>
      <c r="BJ462" s="52">
        <f t="shared" si="133"/>
        <v>592.17038604639663</v>
      </c>
      <c r="BK462">
        <f t="shared" si="134"/>
        <v>0</v>
      </c>
    </row>
    <row r="463" spans="2:63" x14ac:dyDescent="0.25">
      <c r="B463" s="29" t="s">
        <v>47</v>
      </c>
      <c r="C463" s="29">
        <v>455</v>
      </c>
      <c r="D463" s="29">
        <v>455</v>
      </c>
      <c r="E463" s="28">
        <v>0</v>
      </c>
      <c r="F463" s="15">
        <f t="shared" si="135"/>
        <v>0</v>
      </c>
      <c r="G463" s="15">
        <f t="shared" si="136"/>
        <v>0</v>
      </c>
      <c r="R463">
        <f t="shared" si="124"/>
        <v>1</v>
      </c>
      <c r="S463" t="str">
        <f t="shared" si="125"/>
        <v/>
      </c>
      <c r="T463">
        <f>$E463/3.6</f>
        <v>0</v>
      </c>
      <c r="U463">
        <f>(0.5*960*(T463*T463))</f>
        <v>0</v>
      </c>
      <c r="V463">
        <f>$U463-$U464</f>
        <v>0</v>
      </c>
      <c r="X463">
        <f>W463/1000</f>
        <v>0</v>
      </c>
      <c r="Y463">
        <f>$X$43+$X$87+$X$158+$X$178+$X$188+$X$238+$X$279+$X$299+$X$307+$X$359+$X$365+$X$379+$X$408+$X$426+$X$438</f>
        <v>569.59999999999991</v>
      </c>
      <c r="Z463">
        <f>(0.5*960*(F463*F463))</f>
        <v>0</v>
      </c>
      <c r="AA463">
        <f>W463*0.0000002777777777</f>
        <v>0</v>
      </c>
      <c r="AB463">
        <f>AA$43+AA$87+$AA$158+$AA$178+$AA$238+$AA$279+$AA$299+$AA$307+$AA$359+$AA$365+$AA$379+$AA$408+$AA$426+$AA$438</f>
        <v>0.15068971189196326</v>
      </c>
      <c r="AD463">
        <f>(AC463*0.0000002777777777)*-1</f>
        <v>0</v>
      </c>
      <c r="AE463">
        <f>(($W$18*0.0000002777777777)*-1)+$AD$65+$AD$145+$AD$164+$AD$184+$AD$206+$AD$265+$AD$289+$AD$304+$AD$345+$AD$363+$AD$373+$AD$399+$AD$418+$AD$430</f>
        <v>0.15723415633457521</v>
      </c>
      <c r="AG463">
        <f>(T463/1000)*(960*9.81*0.01+0.5*1.205*0.38*1.711274*(T463*T463)+960*4/3*3.14*AJ463)</f>
        <v>0</v>
      </c>
      <c r="AH463">
        <f>AH462+AG463</f>
        <v>132.41470899410277</v>
      </c>
      <c r="AJ463">
        <f>T464-T463</f>
        <v>0</v>
      </c>
      <c r="AK463" s="53">
        <f t="shared" si="121"/>
        <v>0</v>
      </c>
      <c r="AL463" s="39">
        <f>0.5*1116.99*(T463*T463)</f>
        <v>0</v>
      </c>
      <c r="AM463" s="39">
        <f t="shared" si="120"/>
        <v>0</v>
      </c>
      <c r="AN463" s="39">
        <f>SUM($AM$430:$AM$437)+$AN$429</f>
        <v>-662747.39999999979</v>
      </c>
      <c r="AO463" s="39">
        <f t="shared" si="127"/>
        <v>0.18409649994845292</v>
      </c>
      <c r="AP463" s="39">
        <f>SUM($AM$438:$AM$518)+$AP$437</f>
        <v>662022.13218750013</v>
      </c>
      <c r="AQ463" s="39">
        <f t="shared" si="128"/>
        <v>0.18389503666725943</v>
      </c>
      <c r="AR463" s="39">
        <f t="shared" si="123"/>
        <v>0</v>
      </c>
      <c r="AS463" s="39"/>
      <c r="AT463" s="51">
        <f>T463*$AS$8*0.38*0.01</f>
        <v>0</v>
      </c>
      <c r="AU463" s="51">
        <f t="shared" si="122"/>
        <v>0</v>
      </c>
      <c r="AV463" s="51">
        <f t="shared" si="129"/>
        <v>0</v>
      </c>
      <c r="AW463" s="39">
        <f>AB463*0.7</f>
        <v>0.10548279832437428</v>
      </c>
      <c r="AX463" s="40"/>
      <c r="AY463" s="40">
        <f t="shared" si="126"/>
        <v>0</v>
      </c>
      <c r="AZ463" s="40"/>
      <c r="BA463" s="40"/>
      <c r="BB463" s="40"/>
      <c r="BC463" s="39"/>
      <c r="BD463" s="39">
        <f>T463*2.23694</f>
        <v>0</v>
      </c>
      <c r="BE463" s="39">
        <f>AO463-$BC$8</f>
        <v>0.18297010094983446</v>
      </c>
      <c r="BF463" s="39">
        <f>AQ463-$BC$8</f>
        <v>0.18276863766864096</v>
      </c>
      <c r="BG463" s="52">
        <f t="shared" si="130"/>
        <v>0.16449177390177686</v>
      </c>
      <c r="BH463" s="52">
        <f t="shared" si="131"/>
        <v>0.16449177390177686</v>
      </c>
      <c r="BI463" s="52">
        <f t="shared" si="132"/>
        <v>592170.38604639668</v>
      </c>
      <c r="BJ463" s="52">
        <f t="shared" si="133"/>
        <v>592.17038604639663</v>
      </c>
      <c r="BK463">
        <f t="shared" si="134"/>
        <v>0</v>
      </c>
    </row>
    <row r="464" spans="2:63" x14ac:dyDescent="0.25">
      <c r="B464" s="29" t="s">
        <v>47</v>
      </c>
      <c r="C464" s="29">
        <v>456</v>
      </c>
      <c r="D464" s="29">
        <v>456</v>
      </c>
      <c r="E464" s="28">
        <v>0</v>
      </c>
      <c r="F464" s="15">
        <f t="shared" si="135"/>
        <v>0</v>
      </c>
      <c r="G464" s="15">
        <f t="shared" si="136"/>
        <v>0</v>
      </c>
      <c r="R464">
        <f t="shared" si="124"/>
        <v>1</v>
      </c>
      <c r="S464" t="str">
        <f t="shared" si="125"/>
        <v/>
      </c>
      <c r="T464">
        <f>$E464/3.6</f>
        <v>0</v>
      </c>
      <c r="U464">
        <f>(0.5*960*(T464*T464))</f>
        <v>0</v>
      </c>
      <c r="V464">
        <f>$U464-$U465</f>
        <v>0</v>
      </c>
      <c r="X464">
        <f>W464/1000</f>
        <v>0</v>
      </c>
      <c r="Y464">
        <f>$X$43+$X$87+$X$158+$X$178+$X$188+$X$238+$X$279+$X$299+$X$307+$X$359+$X$365+$X$379+$X$408+$X$426+$X$438</f>
        <v>569.59999999999991</v>
      </c>
      <c r="Z464">
        <f>(0.5*960*(F464*F464))</f>
        <v>0</v>
      </c>
      <c r="AA464">
        <f>W464*0.0000002777777777</f>
        <v>0</v>
      </c>
      <c r="AB464">
        <f>AA$43+AA$87+$AA$158+$AA$178+$AA$238+$AA$279+$AA$299+$AA$307+$AA$359+$AA$365+$AA$379+$AA$408+$AA$426+$AA$438</f>
        <v>0.15068971189196326</v>
      </c>
      <c r="AD464">
        <f>(AC464*0.0000002777777777)*-1</f>
        <v>0</v>
      </c>
      <c r="AE464">
        <f>(($W$18*0.0000002777777777)*-1)+$AD$65+$AD$145+$AD$164+$AD$184+$AD$206+$AD$265+$AD$289+$AD$304+$AD$345+$AD$363+$AD$373+$AD$399+$AD$418+$AD$430</f>
        <v>0.15723415633457521</v>
      </c>
      <c r="AG464">
        <f>(T464/1000)*(960*9.81*0.01+0.5*1.205*0.38*1.711274*(T464*T464)+960*4/3*3.14*AJ464)</f>
        <v>0</v>
      </c>
      <c r="AH464">
        <f>AH463+AG464</f>
        <v>132.41470899410277</v>
      </c>
      <c r="AJ464">
        <f>T465-T464</f>
        <v>0</v>
      </c>
      <c r="AK464" s="53">
        <f t="shared" si="121"/>
        <v>0</v>
      </c>
      <c r="AL464" s="39">
        <f>0.5*1116.99*(T464*T464)</f>
        <v>0</v>
      </c>
      <c r="AM464" s="39">
        <f t="shared" si="120"/>
        <v>0</v>
      </c>
      <c r="AN464" s="39">
        <f>SUM($AM$430:$AM$437)+$AN$429</f>
        <v>-662747.39999999979</v>
      </c>
      <c r="AO464" s="39">
        <f t="shared" si="127"/>
        <v>0.18409649994845292</v>
      </c>
      <c r="AP464" s="39">
        <f>SUM($AM$438:$AM$518)+$AP$437</f>
        <v>662022.13218750013</v>
      </c>
      <c r="AQ464" s="39">
        <f t="shared" si="128"/>
        <v>0.18389503666725943</v>
      </c>
      <c r="AR464" s="39">
        <f t="shared" si="123"/>
        <v>0</v>
      </c>
      <c r="AS464" s="39"/>
      <c r="AT464" s="51">
        <f>T464*$AS$8*0.38*0.01</f>
        <v>0</v>
      </c>
      <c r="AU464" s="51">
        <f t="shared" si="122"/>
        <v>0</v>
      </c>
      <c r="AV464" s="51">
        <f t="shared" si="129"/>
        <v>0</v>
      </c>
      <c r="AW464" s="39">
        <f>AB464*0.7</f>
        <v>0.10548279832437428</v>
      </c>
      <c r="AX464" s="40"/>
      <c r="AY464" s="40">
        <f t="shared" si="126"/>
        <v>0</v>
      </c>
      <c r="AZ464" s="40"/>
      <c r="BA464" s="40"/>
      <c r="BB464" s="40"/>
      <c r="BC464" s="39"/>
      <c r="BD464" s="39">
        <f>T464*2.23694</f>
        <v>0</v>
      </c>
      <c r="BE464" s="39">
        <f>AO464-$BC$8</f>
        <v>0.18297010094983446</v>
      </c>
      <c r="BF464" s="39">
        <f>AQ464-$BC$8</f>
        <v>0.18276863766864096</v>
      </c>
      <c r="BG464" s="52">
        <f t="shared" si="130"/>
        <v>0.16449177390177686</v>
      </c>
      <c r="BH464" s="52">
        <f t="shared" si="131"/>
        <v>0.16449177390177686</v>
      </c>
      <c r="BI464" s="52">
        <f t="shared" si="132"/>
        <v>592170.38604639668</v>
      </c>
      <c r="BJ464" s="52">
        <f t="shared" si="133"/>
        <v>592.17038604639663</v>
      </c>
      <c r="BK464">
        <f t="shared" si="134"/>
        <v>0</v>
      </c>
    </row>
    <row r="465" spans="2:63" x14ac:dyDescent="0.25">
      <c r="B465" s="29" t="s">
        <v>47</v>
      </c>
      <c r="C465" s="29">
        <v>457</v>
      </c>
      <c r="D465" s="29">
        <v>457</v>
      </c>
      <c r="E465" s="28">
        <v>0</v>
      </c>
      <c r="F465" s="15">
        <f t="shared" si="135"/>
        <v>0</v>
      </c>
      <c r="G465" s="15">
        <f t="shared" si="136"/>
        <v>0</v>
      </c>
      <c r="R465">
        <f t="shared" si="124"/>
        <v>1</v>
      </c>
      <c r="S465" t="str">
        <f t="shared" si="125"/>
        <v/>
      </c>
      <c r="T465">
        <f>$E465/3.6</f>
        <v>0</v>
      </c>
      <c r="U465">
        <f>(0.5*960*(T465*T465))</f>
        <v>0</v>
      </c>
      <c r="V465">
        <f>$U465-$U466</f>
        <v>0</v>
      </c>
      <c r="X465">
        <f>W465/1000</f>
        <v>0</v>
      </c>
      <c r="Y465">
        <f>$X$43+$X$87+$X$158+$X$178+$X$188+$X$238+$X$279+$X$299+$X$307+$X$359+$X$365+$X$379+$X$408+$X$426+$X$438</f>
        <v>569.59999999999991</v>
      </c>
      <c r="Z465">
        <f>(0.5*960*(F465*F465))</f>
        <v>0</v>
      </c>
      <c r="AA465">
        <f>W465*0.0000002777777777</f>
        <v>0</v>
      </c>
      <c r="AB465">
        <f>AA$43+AA$87+$AA$158+$AA$178+$AA$238+$AA$279+$AA$299+$AA$307+$AA$359+$AA$365+$AA$379+$AA$408+$AA$426+$AA$438</f>
        <v>0.15068971189196326</v>
      </c>
      <c r="AD465">
        <f>(AC465*0.0000002777777777)*-1</f>
        <v>0</v>
      </c>
      <c r="AE465">
        <f>(($W$18*0.0000002777777777)*-1)+$AD$65+$AD$145+$AD$164+$AD$184+$AD$206+$AD$265+$AD$289+$AD$304+$AD$345+$AD$363+$AD$373+$AD$399+$AD$418+$AD$430</f>
        <v>0.15723415633457521</v>
      </c>
      <c r="AG465">
        <f>(T465/1000)*(960*9.81*0.01+0.5*1.205*0.38*1.711274*(T465*T465)+960*4/3*3.14*AJ465)</f>
        <v>0</v>
      </c>
      <c r="AH465">
        <f>AH464+AG465</f>
        <v>132.41470899410277</v>
      </c>
      <c r="AJ465">
        <f>T466-T465</f>
        <v>0</v>
      </c>
      <c r="AK465" s="53">
        <f t="shared" si="121"/>
        <v>0</v>
      </c>
      <c r="AL465" s="39">
        <f>0.5*1116.99*(T465*T465)</f>
        <v>0</v>
      </c>
      <c r="AM465" s="39">
        <f t="shared" si="120"/>
        <v>0</v>
      </c>
      <c r="AN465" s="39">
        <f>SUM($AM$430:$AM$437)+$AN$429</f>
        <v>-662747.39999999979</v>
      </c>
      <c r="AO465" s="39">
        <f t="shared" si="127"/>
        <v>0.18409649994845292</v>
      </c>
      <c r="AP465" s="39">
        <f>SUM($AM$438:$AM$518)+$AP$437</f>
        <v>662022.13218750013</v>
      </c>
      <c r="AQ465" s="39">
        <f t="shared" si="128"/>
        <v>0.18389503666725943</v>
      </c>
      <c r="AR465" s="39">
        <f t="shared" si="123"/>
        <v>0</v>
      </c>
      <c r="AS465" s="39"/>
      <c r="AT465" s="51">
        <f>T465*$AS$8*0.38*0.01</f>
        <v>0</v>
      </c>
      <c r="AU465" s="51">
        <f t="shared" si="122"/>
        <v>0</v>
      </c>
      <c r="AV465" s="51">
        <f t="shared" si="129"/>
        <v>0</v>
      </c>
      <c r="AW465" s="39">
        <f>AB465*0.7</f>
        <v>0.10548279832437428</v>
      </c>
      <c r="AX465" s="40"/>
      <c r="AY465" s="40">
        <f t="shared" si="126"/>
        <v>0</v>
      </c>
      <c r="AZ465" s="40"/>
      <c r="BA465" s="40"/>
      <c r="BB465" s="40"/>
      <c r="BC465" s="39"/>
      <c r="BD465" s="39">
        <f>T465*2.23694</f>
        <v>0</v>
      </c>
      <c r="BE465" s="39">
        <f>AO465-$BC$8</f>
        <v>0.18297010094983446</v>
      </c>
      <c r="BF465" s="39">
        <f>AQ465-$BC$8</f>
        <v>0.18276863766864096</v>
      </c>
      <c r="BG465" s="52">
        <f t="shared" si="130"/>
        <v>0.16449177390177686</v>
      </c>
      <c r="BH465" s="52">
        <f t="shared" si="131"/>
        <v>0.16449177390177686</v>
      </c>
      <c r="BI465" s="52">
        <f t="shared" si="132"/>
        <v>592170.38604639668</v>
      </c>
      <c r="BJ465" s="52">
        <f t="shared" si="133"/>
        <v>592.17038604639663</v>
      </c>
      <c r="BK465">
        <f t="shared" si="134"/>
        <v>0</v>
      </c>
    </row>
    <row r="466" spans="2:63" x14ac:dyDescent="0.25">
      <c r="B466" s="29" t="s">
        <v>47</v>
      </c>
      <c r="C466" s="29">
        <v>458</v>
      </c>
      <c r="D466" s="29">
        <v>458</v>
      </c>
      <c r="E466" s="28">
        <v>0</v>
      </c>
      <c r="F466" s="15">
        <f t="shared" si="135"/>
        <v>0</v>
      </c>
      <c r="G466" s="15">
        <f t="shared" si="136"/>
        <v>0</v>
      </c>
      <c r="R466">
        <f t="shared" si="124"/>
        <v>1</v>
      </c>
      <c r="S466" t="str">
        <f t="shared" si="125"/>
        <v/>
      </c>
      <c r="T466">
        <f>$E466/3.6</f>
        <v>0</v>
      </c>
      <c r="U466">
        <f>(0.5*960*(T466*T466))</f>
        <v>0</v>
      </c>
      <c r="V466">
        <f>$U466-$U467</f>
        <v>0</v>
      </c>
      <c r="X466">
        <f>W466/1000</f>
        <v>0</v>
      </c>
      <c r="Y466">
        <f>$X$43+$X$87+$X$158+$X$178+$X$188+$X$238+$X$279+$X$299+$X$307+$X$359+$X$365+$X$379+$X$408+$X$426+$X$438</f>
        <v>569.59999999999991</v>
      </c>
      <c r="Z466">
        <f>(0.5*960*(F466*F466))</f>
        <v>0</v>
      </c>
      <c r="AA466">
        <f>W466*0.0000002777777777</f>
        <v>0</v>
      </c>
      <c r="AB466">
        <f>AA$43+AA$87+$AA$158+$AA$178+$AA$238+$AA$279+$AA$299+$AA$307+$AA$359+$AA$365+$AA$379+$AA$408+$AA$426+$AA$438</f>
        <v>0.15068971189196326</v>
      </c>
      <c r="AD466">
        <f>(AC466*0.0000002777777777)*-1</f>
        <v>0</v>
      </c>
      <c r="AE466">
        <f>(($W$18*0.0000002777777777)*-1)+$AD$65+$AD$145+$AD$164+$AD$184+$AD$206+$AD$265+$AD$289+$AD$304+$AD$345+$AD$363+$AD$373+$AD$399+$AD$418+$AD$430</f>
        <v>0.15723415633457521</v>
      </c>
      <c r="AG466">
        <f>(T466/1000)*(960*9.81*0.01+0.5*1.205*0.38*1.711274*(T466*T466)+960*4/3*3.14*AJ466)</f>
        <v>0</v>
      </c>
      <c r="AH466">
        <f>AH465+AG466</f>
        <v>132.41470899410277</v>
      </c>
      <c r="AJ466">
        <f>T467-T466</f>
        <v>0</v>
      </c>
      <c r="AK466" s="53">
        <f t="shared" si="121"/>
        <v>0</v>
      </c>
      <c r="AL466" s="39">
        <f>0.5*1116.99*(T466*T466)</f>
        <v>0</v>
      </c>
      <c r="AM466" s="39">
        <f t="shared" si="120"/>
        <v>0</v>
      </c>
      <c r="AN466" s="39">
        <f>SUM($AM$430:$AM$437)+$AN$429</f>
        <v>-662747.39999999979</v>
      </c>
      <c r="AO466" s="39">
        <f t="shared" si="127"/>
        <v>0.18409649994845292</v>
      </c>
      <c r="AP466" s="39">
        <f>SUM($AM$438:$AM$518)+$AP$437</f>
        <v>662022.13218750013</v>
      </c>
      <c r="AQ466" s="39">
        <f t="shared" si="128"/>
        <v>0.18389503666725943</v>
      </c>
      <c r="AR466" s="39">
        <f t="shared" si="123"/>
        <v>0</v>
      </c>
      <c r="AS466" s="39"/>
      <c r="AT466" s="51">
        <f>T466*$AS$8*0.38*0.01</f>
        <v>0</v>
      </c>
      <c r="AU466" s="51">
        <f t="shared" si="122"/>
        <v>0</v>
      </c>
      <c r="AV466" s="51">
        <f t="shared" si="129"/>
        <v>0</v>
      </c>
      <c r="AW466" s="39">
        <f>AB466*0.7</f>
        <v>0.10548279832437428</v>
      </c>
      <c r="AX466" s="40"/>
      <c r="AY466" s="40">
        <f t="shared" si="126"/>
        <v>0</v>
      </c>
      <c r="AZ466" s="40"/>
      <c r="BA466" s="40"/>
      <c r="BB466" s="40"/>
      <c r="BC466" s="39"/>
      <c r="BD466" s="39">
        <f>T466*2.23694</f>
        <v>0</v>
      </c>
      <c r="BE466" s="39">
        <f>AO466-$BC$8</f>
        <v>0.18297010094983446</v>
      </c>
      <c r="BF466" s="39">
        <f>AQ466-$BC$8</f>
        <v>0.18276863766864096</v>
      </c>
      <c r="BG466" s="52">
        <f t="shared" si="130"/>
        <v>0.16449177390177686</v>
      </c>
      <c r="BH466" s="52">
        <f t="shared" si="131"/>
        <v>0.16449177390177686</v>
      </c>
      <c r="BI466" s="52">
        <f t="shared" si="132"/>
        <v>592170.38604639668</v>
      </c>
      <c r="BJ466" s="52">
        <f t="shared" si="133"/>
        <v>592.17038604639663</v>
      </c>
      <c r="BK466">
        <f t="shared" si="134"/>
        <v>0</v>
      </c>
    </row>
    <row r="467" spans="2:63" x14ac:dyDescent="0.25">
      <c r="B467" s="29" t="s">
        <v>47</v>
      </c>
      <c r="C467" s="29">
        <v>459</v>
      </c>
      <c r="D467" s="29">
        <v>459</v>
      </c>
      <c r="E467" s="28">
        <v>0</v>
      </c>
      <c r="F467" s="15">
        <f t="shared" si="135"/>
        <v>0</v>
      </c>
      <c r="G467" s="15">
        <f t="shared" si="136"/>
        <v>0</v>
      </c>
      <c r="R467">
        <f t="shared" si="124"/>
        <v>1</v>
      </c>
      <c r="S467" t="str">
        <f t="shared" si="125"/>
        <v/>
      </c>
      <c r="T467">
        <f>$E467/3.6</f>
        <v>0</v>
      </c>
      <c r="U467">
        <f>(0.5*960*(T467*T467))</f>
        <v>0</v>
      </c>
      <c r="V467">
        <f>$U467-$U468</f>
        <v>0</v>
      </c>
      <c r="X467">
        <f>W467/1000</f>
        <v>0</v>
      </c>
      <c r="Y467">
        <f>$X$43+$X$87+$X$158+$X$178+$X$188+$X$238+$X$279+$X$299+$X$307+$X$359+$X$365+$X$379+$X$408+$X$426+$X$438</f>
        <v>569.59999999999991</v>
      </c>
      <c r="Z467">
        <f>(0.5*960*(F467*F467))</f>
        <v>0</v>
      </c>
      <c r="AA467">
        <f>W467*0.0000002777777777</f>
        <v>0</v>
      </c>
      <c r="AB467">
        <f>AA$43+AA$87+$AA$158+$AA$178+$AA$238+$AA$279+$AA$299+$AA$307+$AA$359+$AA$365+$AA$379+$AA$408+$AA$426+$AA$438</f>
        <v>0.15068971189196326</v>
      </c>
      <c r="AD467">
        <f>(AC467*0.0000002777777777)*-1</f>
        <v>0</v>
      </c>
      <c r="AE467">
        <f>(($W$18*0.0000002777777777)*-1)+$AD$65+$AD$145+$AD$164+$AD$184+$AD$206+$AD$265+$AD$289+$AD$304+$AD$345+$AD$363+$AD$373+$AD$399+$AD$418+$AD$430</f>
        <v>0.15723415633457521</v>
      </c>
      <c r="AG467">
        <f>(T467/1000)*(960*9.81*0.01+0.5*1.205*0.38*1.711274*(T467*T467)+960*4/3*3.14*AJ467)</f>
        <v>0</v>
      </c>
      <c r="AH467">
        <f>AH466+AG467</f>
        <v>132.41470899410277</v>
      </c>
      <c r="AJ467">
        <f>T468-T467</f>
        <v>0</v>
      </c>
      <c r="AK467" s="53">
        <f t="shared" si="121"/>
        <v>0</v>
      </c>
      <c r="AL467" s="39">
        <f>0.5*1116.99*(T467*T467)</f>
        <v>0</v>
      </c>
      <c r="AM467" s="39">
        <f t="shared" si="120"/>
        <v>0</v>
      </c>
      <c r="AN467" s="39">
        <f>SUM($AM$430:$AM$437)+$AN$429</f>
        <v>-662747.39999999979</v>
      </c>
      <c r="AO467" s="39">
        <f t="shared" si="127"/>
        <v>0.18409649994845292</v>
      </c>
      <c r="AP467" s="39">
        <f>SUM($AM$438:$AM$518)+$AP$437</f>
        <v>662022.13218750013</v>
      </c>
      <c r="AQ467" s="39">
        <f t="shared" si="128"/>
        <v>0.18389503666725943</v>
      </c>
      <c r="AR467" s="39">
        <f t="shared" si="123"/>
        <v>0</v>
      </c>
      <c r="AS467" s="39"/>
      <c r="AT467" s="51">
        <f>T467*$AS$8*0.38*0.01</f>
        <v>0</v>
      </c>
      <c r="AU467" s="51">
        <f t="shared" si="122"/>
        <v>0</v>
      </c>
      <c r="AV467" s="51">
        <f t="shared" si="129"/>
        <v>0</v>
      </c>
      <c r="AW467" s="39">
        <f>AB467*0.7</f>
        <v>0.10548279832437428</v>
      </c>
      <c r="AX467" s="40"/>
      <c r="AY467" s="40">
        <f t="shared" si="126"/>
        <v>0</v>
      </c>
      <c r="AZ467" s="40"/>
      <c r="BA467" s="40"/>
      <c r="BB467" s="40"/>
      <c r="BC467" s="39"/>
      <c r="BD467" s="39">
        <f>T467*2.23694</f>
        <v>0</v>
      </c>
      <c r="BE467" s="39">
        <f>AO467-$BC$8</f>
        <v>0.18297010094983446</v>
      </c>
      <c r="BF467" s="39">
        <f>AQ467-$BC$8</f>
        <v>0.18276863766864096</v>
      </c>
      <c r="BG467" s="52">
        <f t="shared" si="130"/>
        <v>0.16449177390177686</v>
      </c>
      <c r="BH467" s="52">
        <f t="shared" si="131"/>
        <v>0.16449177390177686</v>
      </c>
      <c r="BI467" s="52">
        <f t="shared" si="132"/>
        <v>592170.38604639668</v>
      </c>
      <c r="BJ467" s="52">
        <f t="shared" si="133"/>
        <v>592.17038604639663</v>
      </c>
      <c r="BK467">
        <f t="shared" si="134"/>
        <v>0</v>
      </c>
    </row>
    <row r="468" spans="2:63" x14ac:dyDescent="0.25">
      <c r="B468" s="29" t="s">
        <v>47</v>
      </c>
      <c r="C468" s="29">
        <v>460</v>
      </c>
      <c r="D468" s="29">
        <v>460</v>
      </c>
      <c r="E468" s="28">
        <v>0</v>
      </c>
      <c r="F468" s="15">
        <f t="shared" si="135"/>
        <v>0</v>
      </c>
      <c r="G468" s="15">
        <f t="shared" si="136"/>
        <v>0</v>
      </c>
      <c r="R468">
        <f t="shared" si="124"/>
        <v>1</v>
      </c>
      <c r="S468" t="str">
        <f t="shared" si="125"/>
        <v/>
      </c>
      <c r="T468">
        <f>$E468/3.6</f>
        <v>0</v>
      </c>
      <c r="U468">
        <f>(0.5*960*(T468*T468))</f>
        <v>0</v>
      </c>
      <c r="V468">
        <f>$U468-$U469</f>
        <v>0</v>
      </c>
      <c r="X468">
        <f>W468/1000</f>
        <v>0</v>
      </c>
      <c r="Y468">
        <f>$X$43+$X$87+$X$158+$X$178+$X$188+$X$238+$X$279+$X$299+$X$307+$X$359+$X$365+$X$379+$X$408+$X$426+$X$438</f>
        <v>569.59999999999991</v>
      </c>
      <c r="Z468">
        <f>(0.5*960*(F468*F468))</f>
        <v>0</v>
      </c>
      <c r="AA468">
        <f>W468*0.0000002777777777</f>
        <v>0</v>
      </c>
      <c r="AB468">
        <f>AA$43+AA$87+$AA$158+$AA$178+$AA$238+$AA$279+$AA$299+$AA$307+$AA$359+$AA$365+$AA$379+$AA$408+$AA$426+$AA$438</f>
        <v>0.15068971189196326</v>
      </c>
      <c r="AD468">
        <f>(AC468*0.0000002777777777)*-1</f>
        <v>0</v>
      </c>
      <c r="AE468">
        <f>(($W$18*0.0000002777777777)*-1)+$AD$65+$AD$145+$AD$164+$AD$184+$AD$206+$AD$265+$AD$289+$AD$304+$AD$345+$AD$363+$AD$373+$AD$399+$AD$418+$AD$430</f>
        <v>0.15723415633457521</v>
      </c>
      <c r="AG468">
        <f>(T468/1000)*(960*9.81*0.01+0.5*1.205*0.38*1.711274*(T468*T468)+960*4/3*3.14*AJ468)</f>
        <v>0</v>
      </c>
      <c r="AH468">
        <f>AH467+AG468</f>
        <v>132.41470899410277</v>
      </c>
      <c r="AJ468">
        <f>T469-T468</f>
        <v>0</v>
      </c>
      <c r="AK468" s="53">
        <f t="shared" si="121"/>
        <v>0</v>
      </c>
      <c r="AL468" s="39">
        <f>0.5*1116.99*(T468*T468)</f>
        <v>0</v>
      </c>
      <c r="AM468" s="39">
        <f t="shared" ref="AM468:AM531" si="137">AL468-AL469</f>
        <v>0</v>
      </c>
      <c r="AN468" s="39">
        <f>SUM($AM$430:$AM$437)+$AN$429</f>
        <v>-662747.39999999979</v>
      </c>
      <c r="AO468" s="39">
        <f t="shared" si="127"/>
        <v>0.18409649994845292</v>
      </c>
      <c r="AP468" s="39">
        <f>SUM($AM$438:$AM$518)+$AP$437</f>
        <v>662022.13218750013</v>
      </c>
      <c r="AQ468" s="39">
        <f t="shared" si="128"/>
        <v>0.18389503666725943</v>
      </c>
      <c r="AR468" s="39">
        <f t="shared" si="123"/>
        <v>0</v>
      </c>
      <c r="AS468" s="39"/>
      <c r="AT468" s="51">
        <f>T468*$AS$8*0.38*0.01</f>
        <v>0</v>
      </c>
      <c r="AU468" s="51">
        <f t="shared" si="122"/>
        <v>0</v>
      </c>
      <c r="AV468" s="51">
        <f t="shared" si="129"/>
        <v>0</v>
      </c>
      <c r="AW468" s="39">
        <f>AB468*0.7</f>
        <v>0.10548279832437428</v>
      </c>
      <c r="AX468" s="40"/>
      <c r="AY468" s="40">
        <f t="shared" si="126"/>
        <v>0</v>
      </c>
      <c r="AZ468" s="40"/>
      <c r="BA468" s="40"/>
      <c r="BB468" s="40"/>
      <c r="BC468" s="39"/>
      <c r="BD468" s="39">
        <f>T468*2.23694</f>
        <v>0</v>
      </c>
      <c r="BE468" s="39">
        <f>AO468-$BC$8</f>
        <v>0.18297010094983446</v>
      </c>
      <c r="BF468" s="39">
        <f>AQ468-$BC$8</f>
        <v>0.18276863766864096</v>
      </c>
      <c r="BG468" s="52">
        <f t="shared" si="130"/>
        <v>0.16449177390177686</v>
      </c>
      <c r="BH468" s="52">
        <f t="shared" si="131"/>
        <v>0.16449177390177686</v>
      </c>
      <c r="BI468" s="52">
        <f t="shared" si="132"/>
        <v>592170.38604639668</v>
      </c>
      <c r="BJ468" s="52">
        <f t="shared" si="133"/>
        <v>592.17038604639663</v>
      </c>
      <c r="BK468">
        <f t="shared" si="134"/>
        <v>0</v>
      </c>
    </row>
    <row r="469" spans="2:63" x14ac:dyDescent="0.25">
      <c r="B469" s="29" t="s">
        <v>47</v>
      </c>
      <c r="C469" s="29">
        <v>461</v>
      </c>
      <c r="D469" s="29">
        <v>461</v>
      </c>
      <c r="E469" s="28">
        <v>0</v>
      </c>
      <c r="F469" s="15">
        <f t="shared" si="135"/>
        <v>0</v>
      </c>
      <c r="G469" s="15">
        <f t="shared" si="136"/>
        <v>0</v>
      </c>
      <c r="R469">
        <f t="shared" si="124"/>
        <v>1</v>
      </c>
      <c r="S469" t="str">
        <f t="shared" si="125"/>
        <v/>
      </c>
      <c r="T469">
        <f>$E469/3.6</f>
        <v>0</v>
      </c>
      <c r="U469">
        <f>(0.5*960*(T469*T469))</f>
        <v>0</v>
      </c>
      <c r="V469">
        <f>$U469-$U470</f>
        <v>0</v>
      </c>
      <c r="X469">
        <f>W469/1000</f>
        <v>0</v>
      </c>
      <c r="Y469">
        <f>$X$43+$X$87+$X$158+$X$178+$X$188+$X$238+$X$279+$X$299+$X$307+$X$359+$X$365+$X$379+$X$408+$X$426+$X$438</f>
        <v>569.59999999999991</v>
      </c>
      <c r="Z469">
        <f>(0.5*960*(F469*F469))</f>
        <v>0</v>
      </c>
      <c r="AA469">
        <f>W469*0.0000002777777777</f>
        <v>0</v>
      </c>
      <c r="AB469">
        <f>AA$43+AA$87+$AA$158+$AA$178+$AA$238+$AA$279+$AA$299+$AA$307+$AA$359+$AA$365+$AA$379+$AA$408+$AA$426+$AA$438</f>
        <v>0.15068971189196326</v>
      </c>
      <c r="AD469">
        <f>(AC469*0.0000002777777777)*-1</f>
        <v>0</v>
      </c>
      <c r="AE469">
        <f>(($W$18*0.0000002777777777)*-1)+$AD$65+$AD$145+$AD$164+$AD$184+$AD$206+$AD$265+$AD$289+$AD$304+$AD$345+$AD$363+$AD$373+$AD$399+$AD$418+$AD$430</f>
        <v>0.15723415633457521</v>
      </c>
      <c r="AG469">
        <f>(T469/1000)*(960*9.81*0.01+0.5*1.205*0.38*1.711274*(T469*T469)+960*4/3*3.14*AJ469)</f>
        <v>0</v>
      </c>
      <c r="AH469">
        <f>AH468+AG469</f>
        <v>132.41470899410277</v>
      </c>
      <c r="AJ469">
        <f>T470-T469</f>
        <v>0</v>
      </c>
      <c r="AK469" s="53">
        <f t="shared" ref="AK469:AK532" si="138">$E469/3.6</f>
        <v>0</v>
      </c>
      <c r="AL469" s="39">
        <f>0.5*1116.99*(T469*T469)</f>
        <v>0</v>
      </c>
      <c r="AM469" s="39">
        <f t="shared" si="137"/>
        <v>0</v>
      </c>
      <c r="AN469" s="39">
        <f>SUM($AM$430:$AM$437)+$AN$429</f>
        <v>-662747.39999999979</v>
      </c>
      <c r="AO469" s="39">
        <f t="shared" si="127"/>
        <v>0.18409649994845292</v>
      </c>
      <c r="AP469" s="39">
        <f>SUM($AM$438:$AM$518)+$AP$437</f>
        <v>662022.13218750013</v>
      </c>
      <c r="AQ469" s="39">
        <f t="shared" si="128"/>
        <v>0.18389503666725943</v>
      </c>
      <c r="AR469" s="39">
        <f t="shared" si="123"/>
        <v>0</v>
      </c>
      <c r="AS469" s="39"/>
      <c r="AT469" s="51">
        <f>T469*$AS$8*0.38*0.01</f>
        <v>0</v>
      </c>
      <c r="AU469" s="51">
        <f t="shared" si="122"/>
        <v>0</v>
      </c>
      <c r="AV469" s="51">
        <f t="shared" si="129"/>
        <v>0</v>
      </c>
      <c r="AW469" s="39">
        <f>AB469*0.7</f>
        <v>0.10548279832437428</v>
      </c>
      <c r="AX469" s="40"/>
      <c r="AY469" s="40">
        <f t="shared" si="126"/>
        <v>0</v>
      </c>
      <c r="AZ469" s="40"/>
      <c r="BA469" s="40"/>
      <c r="BB469" s="40"/>
      <c r="BC469" s="39"/>
      <c r="BD469" s="39">
        <f>T469*2.23694</f>
        <v>0</v>
      </c>
      <c r="BE469" s="39">
        <f>AO469-$BC$8</f>
        <v>0.18297010094983446</v>
      </c>
      <c r="BF469" s="39">
        <f>AQ469-$BC$8</f>
        <v>0.18276863766864096</v>
      </c>
      <c r="BG469" s="52">
        <f t="shared" si="130"/>
        <v>0.16449177390177686</v>
      </c>
      <c r="BH469" s="52">
        <f t="shared" si="131"/>
        <v>0.16449177390177686</v>
      </c>
      <c r="BI469" s="52">
        <f t="shared" si="132"/>
        <v>592170.38604639668</v>
      </c>
      <c r="BJ469" s="52">
        <f t="shared" si="133"/>
        <v>592.17038604639663</v>
      </c>
      <c r="BK469">
        <f t="shared" si="134"/>
        <v>0</v>
      </c>
    </row>
    <row r="470" spans="2:63" x14ac:dyDescent="0.25">
      <c r="B470" s="29" t="s">
        <v>47</v>
      </c>
      <c r="C470" s="29">
        <v>462</v>
      </c>
      <c r="D470" s="29">
        <v>462</v>
      </c>
      <c r="E470" s="28">
        <v>0</v>
      </c>
      <c r="F470" s="15">
        <f t="shared" si="135"/>
        <v>0</v>
      </c>
      <c r="G470" s="15">
        <f t="shared" si="136"/>
        <v>0</v>
      </c>
      <c r="R470">
        <f t="shared" si="124"/>
        <v>1</v>
      </c>
      <c r="S470" t="str">
        <f t="shared" si="125"/>
        <v/>
      </c>
      <c r="T470">
        <f>$E470/3.6</f>
        <v>0</v>
      </c>
      <c r="U470">
        <f>(0.5*960*(T470*T470))</f>
        <v>0</v>
      </c>
      <c r="V470">
        <f>$U470-$U471</f>
        <v>0</v>
      </c>
      <c r="X470">
        <f>W470/1000</f>
        <v>0</v>
      </c>
      <c r="Y470">
        <f>$X$43+$X$87+$X$158+$X$178+$X$188+$X$238+$X$279+$X$299+$X$307+$X$359+$X$365+$X$379+$X$408+$X$426+$X$438</f>
        <v>569.59999999999991</v>
      </c>
      <c r="Z470">
        <f>(0.5*960*(F470*F470))</f>
        <v>0</v>
      </c>
      <c r="AA470">
        <f>W470*0.0000002777777777</f>
        <v>0</v>
      </c>
      <c r="AB470">
        <f>AA$43+AA$87+$AA$158+$AA$178+$AA$238+$AA$279+$AA$299+$AA$307+$AA$359+$AA$365+$AA$379+$AA$408+$AA$426+$AA$438</f>
        <v>0.15068971189196326</v>
      </c>
      <c r="AD470">
        <f>(AC470*0.0000002777777777)*-1</f>
        <v>0</v>
      </c>
      <c r="AE470">
        <f>(($W$18*0.0000002777777777)*-1)+$AD$65+$AD$145+$AD$164+$AD$184+$AD$206+$AD$265+$AD$289+$AD$304+$AD$345+$AD$363+$AD$373+$AD$399+$AD$418+$AD$430</f>
        <v>0.15723415633457521</v>
      </c>
      <c r="AG470">
        <f>(T470/1000)*(960*9.81*0.01+0.5*1.205*0.38*1.711274*(T470*T470)+960*4/3*3.14*AJ470)</f>
        <v>0</v>
      </c>
      <c r="AH470">
        <f>AH469+AG470</f>
        <v>132.41470899410277</v>
      </c>
      <c r="AJ470">
        <f>T471-T470</f>
        <v>0</v>
      </c>
      <c r="AK470" s="53">
        <f t="shared" si="138"/>
        <v>0</v>
      </c>
      <c r="AL470" s="39">
        <f>0.5*1116.99*(T470*T470)</f>
        <v>0</v>
      </c>
      <c r="AM470" s="39">
        <f t="shared" si="137"/>
        <v>0</v>
      </c>
      <c r="AN470" s="39">
        <f>SUM($AM$430:$AM$437)+$AN$429</f>
        <v>-662747.39999999979</v>
      </c>
      <c r="AO470" s="39">
        <f t="shared" si="127"/>
        <v>0.18409649994845292</v>
      </c>
      <c r="AP470" s="39">
        <f>SUM($AM$438:$AM$518)+$AP$437</f>
        <v>662022.13218750013</v>
      </c>
      <c r="AQ470" s="39">
        <f t="shared" si="128"/>
        <v>0.18389503666725943</v>
      </c>
      <c r="AR470" s="39">
        <f t="shared" si="123"/>
        <v>0</v>
      </c>
      <c r="AS470" s="39"/>
      <c r="AT470" s="51">
        <f>T470*$AS$8*0.38*0.01</f>
        <v>0</v>
      </c>
      <c r="AU470" s="51">
        <f t="shared" si="122"/>
        <v>0</v>
      </c>
      <c r="AV470" s="51">
        <f t="shared" si="129"/>
        <v>0</v>
      </c>
      <c r="AW470" s="39">
        <f>AB470*0.7</f>
        <v>0.10548279832437428</v>
      </c>
      <c r="AX470" s="40"/>
      <c r="AY470" s="40">
        <f t="shared" si="126"/>
        <v>0</v>
      </c>
      <c r="AZ470" s="40"/>
      <c r="BA470" s="40"/>
      <c r="BB470" s="40"/>
      <c r="BC470" s="39"/>
      <c r="BD470" s="39">
        <f>T470*2.23694</f>
        <v>0</v>
      </c>
      <c r="BE470" s="39">
        <f>AO470-$BC$8</f>
        <v>0.18297010094983446</v>
      </c>
      <c r="BF470" s="39">
        <f>AQ470-$BC$8</f>
        <v>0.18276863766864096</v>
      </c>
      <c r="BG470" s="52">
        <f t="shared" si="130"/>
        <v>0.16449177390177686</v>
      </c>
      <c r="BH470" s="52">
        <f t="shared" si="131"/>
        <v>0.16449177390177686</v>
      </c>
      <c r="BI470" s="52">
        <f t="shared" si="132"/>
        <v>592170.38604639668</v>
      </c>
      <c r="BJ470" s="52">
        <f t="shared" si="133"/>
        <v>592.17038604639663</v>
      </c>
      <c r="BK470">
        <f t="shared" si="134"/>
        <v>0</v>
      </c>
    </row>
    <row r="471" spans="2:63" x14ac:dyDescent="0.25">
      <c r="B471" s="29" t="s">
        <v>47</v>
      </c>
      <c r="C471" s="29">
        <v>463</v>
      </c>
      <c r="D471" s="29">
        <v>463</v>
      </c>
      <c r="E471" s="28">
        <v>0</v>
      </c>
      <c r="F471" s="15">
        <f t="shared" si="135"/>
        <v>0</v>
      </c>
      <c r="G471" s="15">
        <f t="shared" si="136"/>
        <v>0</v>
      </c>
      <c r="R471">
        <f t="shared" si="124"/>
        <v>1</v>
      </c>
      <c r="S471" t="str">
        <f t="shared" si="125"/>
        <v/>
      </c>
      <c r="T471">
        <f>$E471/3.6</f>
        <v>0</v>
      </c>
      <c r="U471">
        <f>(0.5*960*(T471*T471))</f>
        <v>0</v>
      </c>
      <c r="V471">
        <f>$U471-$U472</f>
        <v>0</v>
      </c>
      <c r="X471">
        <f>W471/1000</f>
        <v>0</v>
      </c>
      <c r="Y471">
        <f>$X$43+$X$87+$X$158+$X$178+$X$188+$X$238+$X$279+$X$299+$X$307+$X$359+$X$365+$X$379+$X$408+$X$426+$X$438</f>
        <v>569.59999999999991</v>
      </c>
      <c r="Z471">
        <f>(0.5*960*(F471*F471))</f>
        <v>0</v>
      </c>
      <c r="AA471">
        <f>W471*0.0000002777777777</f>
        <v>0</v>
      </c>
      <c r="AB471">
        <f>AA$43+AA$87+$AA$158+$AA$178+$AA$238+$AA$279+$AA$299+$AA$307+$AA$359+$AA$365+$AA$379+$AA$408+$AA$426+$AA$438</f>
        <v>0.15068971189196326</v>
      </c>
      <c r="AD471">
        <f>(AC471*0.0000002777777777)*-1</f>
        <v>0</v>
      </c>
      <c r="AE471">
        <f>(($W$18*0.0000002777777777)*-1)+$AD$65+$AD$145+$AD$164+$AD$184+$AD$206+$AD$265+$AD$289+$AD$304+$AD$345+$AD$363+$AD$373+$AD$399+$AD$418+$AD$430</f>
        <v>0.15723415633457521</v>
      </c>
      <c r="AG471">
        <f>(T471/1000)*(960*9.81*0.01+0.5*1.205*0.38*1.711274*(T471*T471)+960*4/3*3.14*AJ471)</f>
        <v>0</v>
      </c>
      <c r="AH471">
        <f>AH470+AG471</f>
        <v>132.41470899410277</v>
      </c>
      <c r="AJ471">
        <f>T472-T471</f>
        <v>0</v>
      </c>
      <c r="AK471" s="53">
        <f t="shared" si="138"/>
        <v>0</v>
      </c>
      <c r="AL471" s="39">
        <f>0.5*1116.99*(T471*T471)</f>
        <v>0</v>
      </c>
      <c r="AM471" s="39">
        <f t="shared" si="137"/>
        <v>0</v>
      </c>
      <c r="AN471" s="39">
        <f>SUM($AM$430:$AM$437)+$AN$429</f>
        <v>-662747.39999999979</v>
      </c>
      <c r="AO471" s="39">
        <f t="shared" si="127"/>
        <v>0.18409649994845292</v>
      </c>
      <c r="AP471" s="39">
        <f>SUM($AM$438:$AM$518)+$AP$437</f>
        <v>662022.13218750013</v>
      </c>
      <c r="AQ471" s="39">
        <f t="shared" si="128"/>
        <v>0.18389503666725943</v>
      </c>
      <c r="AR471" s="39">
        <f t="shared" si="123"/>
        <v>0</v>
      </c>
      <c r="AS471" s="39"/>
      <c r="AT471" s="51">
        <f>T471*$AS$8*0.38*0.01</f>
        <v>0</v>
      </c>
      <c r="AU471" s="51">
        <f t="shared" si="122"/>
        <v>0</v>
      </c>
      <c r="AV471" s="51">
        <f t="shared" si="129"/>
        <v>0</v>
      </c>
      <c r="AW471" s="39">
        <f>AB471*0.7</f>
        <v>0.10548279832437428</v>
      </c>
      <c r="AX471" s="40"/>
      <c r="AY471" s="40">
        <f t="shared" si="126"/>
        <v>0</v>
      </c>
      <c r="AZ471" s="40"/>
      <c r="BA471" s="40"/>
      <c r="BB471" s="40"/>
      <c r="BC471" s="39"/>
      <c r="BD471" s="39">
        <f>T471*2.23694</f>
        <v>0</v>
      </c>
      <c r="BE471" s="39">
        <f>AO471-$BC$8</f>
        <v>0.18297010094983446</v>
      </c>
      <c r="BF471" s="39">
        <f>AQ471-$BC$8</f>
        <v>0.18276863766864096</v>
      </c>
      <c r="BG471" s="52">
        <f t="shared" si="130"/>
        <v>0.16449177390177686</v>
      </c>
      <c r="BH471" s="52">
        <f t="shared" si="131"/>
        <v>0.16449177390177686</v>
      </c>
      <c r="BI471" s="52">
        <f t="shared" si="132"/>
        <v>592170.38604639668</v>
      </c>
      <c r="BJ471" s="52">
        <f t="shared" si="133"/>
        <v>592.17038604639663</v>
      </c>
      <c r="BK471">
        <f t="shared" si="134"/>
        <v>0</v>
      </c>
    </row>
    <row r="472" spans="2:63" x14ac:dyDescent="0.25">
      <c r="B472" s="29" t="s">
        <v>47</v>
      </c>
      <c r="C472" s="29">
        <v>464</v>
      </c>
      <c r="D472" s="29">
        <v>464</v>
      </c>
      <c r="E472" s="28">
        <v>0</v>
      </c>
      <c r="F472" s="15">
        <f t="shared" si="135"/>
        <v>0</v>
      </c>
      <c r="G472" s="15">
        <f t="shared" si="136"/>
        <v>0</v>
      </c>
      <c r="R472">
        <f t="shared" si="124"/>
        <v>1</v>
      </c>
      <c r="S472" t="str">
        <f t="shared" si="125"/>
        <v/>
      </c>
      <c r="T472">
        <f>$E472/3.6</f>
        <v>0</v>
      </c>
      <c r="U472">
        <f>(0.5*960*(T472*T472))</f>
        <v>0</v>
      </c>
      <c r="V472">
        <f>$U472-$U473</f>
        <v>0</v>
      </c>
      <c r="X472">
        <f>W472/1000</f>
        <v>0</v>
      </c>
      <c r="Y472">
        <f>$X$43+$X$87+$X$158+$X$178+$X$188+$X$238+$X$279+$X$299+$X$307+$X$359+$X$365+$X$379+$X$408+$X$426+$X$438</f>
        <v>569.59999999999991</v>
      </c>
      <c r="Z472">
        <f>(0.5*960*(F472*F472))</f>
        <v>0</v>
      </c>
      <c r="AA472">
        <f>W472*0.0000002777777777</f>
        <v>0</v>
      </c>
      <c r="AB472">
        <f>AA$43+AA$87+$AA$158+$AA$178+$AA$238+$AA$279+$AA$299+$AA$307+$AA$359+$AA$365+$AA$379+$AA$408+$AA$426+$AA$438</f>
        <v>0.15068971189196326</v>
      </c>
      <c r="AD472">
        <f>(AC472*0.0000002777777777)*-1</f>
        <v>0</v>
      </c>
      <c r="AE472">
        <f>(($W$18*0.0000002777777777)*-1)+$AD$65+$AD$145+$AD$164+$AD$184+$AD$206+$AD$265+$AD$289+$AD$304+$AD$345+$AD$363+$AD$373+$AD$399+$AD$418+$AD$430</f>
        <v>0.15723415633457521</v>
      </c>
      <c r="AG472">
        <f>(T472/1000)*(960*9.81*0.01+0.5*1.205*0.38*1.711274*(T472*T472)+960*4/3*3.14*AJ472)</f>
        <v>0</v>
      </c>
      <c r="AH472">
        <f>AH471+AG472</f>
        <v>132.41470899410277</v>
      </c>
      <c r="AJ472">
        <f>T473-T472</f>
        <v>0</v>
      </c>
      <c r="AK472" s="53">
        <f t="shared" si="138"/>
        <v>0</v>
      </c>
      <c r="AL472" s="39">
        <f>0.5*1116.99*(T472*T472)</f>
        <v>0</v>
      </c>
      <c r="AM472" s="39">
        <f t="shared" si="137"/>
        <v>0</v>
      </c>
      <c r="AN472" s="39">
        <f>SUM($AM$430:$AM$437)+$AN$429</f>
        <v>-662747.39999999979</v>
      </c>
      <c r="AO472" s="39">
        <f t="shared" si="127"/>
        <v>0.18409649994845292</v>
      </c>
      <c r="AP472" s="39">
        <f>SUM($AM$438:$AM$518)+$AP$437</f>
        <v>662022.13218750013</v>
      </c>
      <c r="AQ472" s="39">
        <f t="shared" si="128"/>
        <v>0.18389503666725943</v>
      </c>
      <c r="AR472" s="39">
        <f t="shared" si="123"/>
        <v>0</v>
      </c>
      <c r="AS472" s="39"/>
      <c r="AT472" s="51">
        <f>T472*$AS$8*0.38*0.01</f>
        <v>0</v>
      </c>
      <c r="AU472" s="51">
        <f t="shared" ref="AU472:AU535" si="139">AT472/1000</f>
        <v>0</v>
      </c>
      <c r="AV472" s="51">
        <f t="shared" si="129"/>
        <v>0</v>
      </c>
      <c r="AW472" s="39">
        <f>AB472*0.7</f>
        <v>0.10548279832437428</v>
      </c>
      <c r="AX472" s="40"/>
      <c r="AY472" s="40">
        <f t="shared" si="126"/>
        <v>0</v>
      </c>
      <c r="AZ472" s="40"/>
      <c r="BA472" s="40"/>
      <c r="BB472" s="40"/>
      <c r="BC472" s="39"/>
      <c r="BD472" s="39">
        <f>T472*2.23694</f>
        <v>0</v>
      </c>
      <c r="BE472" s="39">
        <f>AO472-$BC$8</f>
        <v>0.18297010094983446</v>
      </c>
      <c r="BF472" s="39">
        <f>AQ472-$BC$8</f>
        <v>0.18276863766864096</v>
      </c>
      <c r="BG472" s="52">
        <f t="shared" si="130"/>
        <v>0.16449177390177686</v>
      </c>
      <c r="BH472" s="52">
        <f t="shared" si="131"/>
        <v>0.16449177390177686</v>
      </c>
      <c r="BI472" s="52">
        <f t="shared" si="132"/>
        <v>592170.38604639668</v>
      </c>
      <c r="BJ472" s="52">
        <f t="shared" si="133"/>
        <v>592.17038604639663</v>
      </c>
      <c r="BK472">
        <f t="shared" si="134"/>
        <v>0</v>
      </c>
    </row>
    <row r="473" spans="2:63" x14ac:dyDescent="0.25">
      <c r="B473" s="29" t="s">
        <v>47</v>
      </c>
      <c r="C473" s="29">
        <v>465</v>
      </c>
      <c r="D473" s="29">
        <v>465</v>
      </c>
      <c r="E473" s="28">
        <v>0</v>
      </c>
      <c r="F473" s="15">
        <f t="shared" si="135"/>
        <v>0</v>
      </c>
      <c r="G473" s="15">
        <f t="shared" si="136"/>
        <v>0</v>
      </c>
      <c r="R473">
        <f t="shared" si="124"/>
        <v>1</v>
      </c>
      <c r="S473" t="str">
        <f t="shared" si="125"/>
        <v/>
      </c>
      <c r="T473">
        <f>$E473/3.6</f>
        <v>0</v>
      </c>
      <c r="U473">
        <f>(0.5*960*(T473*T473))</f>
        <v>0</v>
      </c>
      <c r="V473">
        <f>$U473-$U474</f>
        <v>0</v>
      </c>
      <c r="X473">
        <f>W473/1000</f>
        <v>0</v>
      </c>
      <c r="Y473">
        <f>$X$43+$X$87+$X$158+$X$178+$X$188+$X$238+$X$279+$X$299+$X$307+$X$359+$X$365+$X$379+$X$408+$X$426+$X$438</f>
        <v>569.59999999999991</v>
      </c>
      <c r="Z473">
        <f>(0.5*960*(F473*F473))</f>
        <v>0</v>
      </c>
      <c r="AA473">
        <f>W473*0.0000002777777777</f>
        <v>0</v>
      </c>
      <c r="AB473">
        <f>AA$43+AA$87+$AA$158+$AA$178+$AA$238+$AA$279+$AA$299+$AA$307+$AA$359+$AA$365+$AA$379+$AA$408+$AA$426+$AA$438</f>
        <v>0.15068971189196326</v>
      </c>
      <c r="AD473">
        <f>(AC473*0.0000002777777777)*-1</f>
        <v>0</v>
      </c>
      <c r="AE473">
        <f>(($W$18*0.0000002777777777)*-1)+$AD$65+$AD$145+$AD$164+$AD$184+$AD$206+$AD$265+$AD$289+$AD$304+$AD$345+$AD$363+$AD$373+$AD$399+$AD$418+$AD$430</f>
        <v>0.15723415633457521</v>
      </c>
      <c r="AG473">
        <f>(T473/1000)*(960*9.81*0.01+0.5*1.205*0.38*1.711274*(T473*T473)+960*4/3*3.14*AJ473)</f>
        <v>0</v>
      </c>
      <c r="AH473">
        <f>AH472+AG473</f>
        <v>132.41470899410277</v>
      </c>
      <c r="AJ473">
        <f>T474-T473</f>
        <v>0</v>
      </c>
      <c r="AK473" s="53">
        <f t="shared" si="138"/>
        <v>0</v>
      </c>
      <c r="AL473" s="39">
        <f>0.5*1116.99*(T473*T473)</f>
        <v>0</v>
      </c>
      <c r="AM473" s="39">
        <f t="shared" si="137"/>
        <v>0</v>
      </c>
      <c r="AN473" s="39">
        <f>SUM($AM$430:$AM$437)+$AN$429</f>
        <v>-662747.39999999979</v>
      </c>
      <c r="AO473" s="39">
        <f t="shared" si="127"/>
        <v>0.18409649994845292</v>
      </c>
      <c r="AP473" s="39">
        <f>SUM($AM$438:$AM$518)+$AP$437</f>
        <v>662022.13218750013</v>
      </c>
      <c r="AQ473" s="39">
        <f t="shared" si="128"/>
        <v>0.18389503666725943</v>
      </c>
      <c r="AR473" s="39">
        <f t="shared" si="123"/>
        <v>0</v>
      </c>
      <c r="AS473" s="39"/>
      <c r="AT473" s="51">
        <f>T473*$AS$8*0.38*0.01</f>
        <v>0</v>
      </c>
      <c r="AU473" s="51">
        <f t="shared" si="139"/>
        <v>0</v>
      </c>
      <c r="AV473" s="51">
        <f t="shared" si="129"/>
        <v>0</v>
      </c>
      <c r="AW473" s="39">
        <f>AB473*0.7</f>
        <v>0.10548279832437428</v>
      </c>
      <c r="AX473" s="40"/>
      <c r="AY473" s="40">
        <f t="shared" si="126"/>
        <v>0</v>
      </c>
      <c r="AZ473" s="40"/>
      <c r="BA473" s="40"/>
      <c r="BB473" s="40"/>
      <c r="BC473" s="39"/>
      <c r="BD473" s="39">
        <f>T473*2.23694</f>
        <v>0</v>
      </c>
      <c r="BE473" s="39">
        <f>AO473-$BC$8</f>
        <v>0.18297010094983446</v>
      </c>
      <c r="BF473" s="39">
        <f>AQ473-$BC$8</f>
        <v>0.18276863766864096</v>
      </c>
      <c r="BG473" s="52">
        <f t="shared" si="130"/>
        <v>0.16449177390177686</v>
      </c>
      <c r="BH473" s="52">
        <f t="shared" si="131"/>
        <v>0.16449177390177686</v>
      </c>
      <c r="BI473" s="52">
        <f t="shared" si="132"/>
        <v>592170.38604639668</v>
      </c>
      <c r="BJ473" s="52">
        <f t="shared" si="133"/>
        <v>592.17038604639663</v>
      </c>
      <c r="BK473">
        <f t="shared" si="134"/>
        <v>0</v>
      </c>
    </row>
    <row r="474" spans="2:63" x14ac:dyDescent="0.25">
      <c r="B474" s="29" t="s">
        <v>47</v>
      </c>
      <c r="C474" s="29">
        <v>466</v>
      </c>
      <c r="D474" s="29">
        <v>466</v>
      </c>
      <c r="E474" s="28">
        <v>0</v>
      </c>
      <c r="F474" s="15">
        <f t="shared" si="135"/>
        <v>0</v>
      </c>
      <c r="G474" s="15">
        <f t="shared" si="136"/>
        <v>0</v>
      </c>
      <c r="R474">
        <f t="shared" si="124"/>
        <v>1</v>
      </c>
      <c r="S474" t="str">
        <f t="shared" si="125"/>
        <v/>
      </c>
      <c r="T474">
        <f>$E474/3.6</f>
        <v>0</v>
      </c>
      <c r="U474">
        <f>(0.5*960*(T474*T474))</f>
        <v>0</v>
      </c>
      <c r="V474">
        <f>$U474-$U475</f>
        <v>0</v>
      </c>
      <c r="X474">
        <f>W474/1000</f>
        <v>0</v>
      </c>
      <c r="Y474">
        <f>$X$43+$X$87+$X$158+$X$178+$X$188+$X$238+$X$279+$X$299+$X$307+$X$359+$X$365+$X$379+$X$408+$X$426+$X$438</f>
        <v>569.59999999999991</v>
      </c>
      <c r="Z474">
        <f>(0.5*960*(F474*F474))</f>
        <v>0</v>
      </c>
      <c r="AA474">
        <f>W474*0.0000002777777777</f>
        <v>0</v>
      </c>
      <c r="AB474">
        <f>AA$43+AA$87+$AA$158+$AA$178+$AA$238+$AA$279+$AA$299+$AA$307+$AA$359+$AA$365+$AA$379+$AA$408+$AA$426+$AA$438</f>
        <v>0.15068971189196326</v>
      </c>
      <c r="AD474">
        <f>(AC474*0.0000002777777777)*-1</f>
        <v>0</v>
      </c>
      <c r="AE474">
        <f>(($W$18*0.0000002777777777)*-1)+$AD$65+$AD$145+$AD$164+$AD$184+$AD$206+$AD$265+$AD$289+$AD$304+$AD$345+$AD$363+$AD$373+$AD$399+$AD$418+$AD$430</f>
        <v>0.15723415633457521</v>
      </c>
      <c r="AG474">
        <f>(T474/1000)*(960*9.81*0.01+0.5*1.205*0.38*1.711274*(T474*T474)+960*4/3*3.14*AJ474)</f>
        <v>0</v>
      </c>
      <c r="AH474">
        <f>AH473+AG474</f>
        <v>132.41470899410277</v>
      </c>
      <c r="AJ474">
        <f>T475-T474</f>
        <v>0</v>
      </c>
      <c r="AK474" s="53">
        <f t="shared" si="138"/>
        <v>0</v>
      </c>
      <c r="AL474" s="39">
        <f>0.5*1116.99*(T474*T474)</f>
        <v>0</v>
      </c>
      <c r="AM474" s="39">
        <f t="shared" si="137"/>
        <v>0</v>
      </c>
      <c r="AN474" s="39">
        <f>SUM($AM$430:$AM$437)+$AN$429</f>
        <v>-662747.39999999979</v>
      </c>
      <c r="AO474" s="39">
        <f t="shared" si="127"/>
        <v>0.18409649994845292</v>
      </c>
      <c r="AP474" s="39">
        <f>SUM($AM$438:$AM$518)+$AP$437</f>
        <v>662022.13218750013</v>
      </c>
      <c r="AQ474" s="39">
        <f t="shared" si="128"/>
        <v>0.18389503666725943</v>
      </c>
      <c r="AR474" s="39">
        <f t="shared" si="123"/>
        <v>0</v>
      </c>
      <c r="AS474" s="39"/>
      <c r="AT474" s="51">
        <f>T474*$AS$8*0.38*0.01</f>
        <v>0</v>
      </c>
      <c r="AU474" s="51">
        <f t="shared" si="139"/>
        <v>0</v>
      </c>
      <c r="AV474" s="51">
        <f t="shared" si="129"/>
        <v>0</v>
      </c>
      <c r="AW474" s="39">
        <f>AB474*0.7</f>
        <v>0.10548279832437428</v>
      </c>
      <c r="AX474" s="40"/>
      <c r="AY474" s="40">
        <f t="shared" si="126"/>
        <v>0</v>
      </c>
      <c r="AZ474" s="40"/>
      <c r="BA474" s="40"/>
      <c r="BB474" s="40"/>
      <c r="BC474" s="39"/>
      <c r="BD474" s="39">
        <f>T474*2.23694</f>
        <v>0</v>
      </c>
      <c r="BE474" s="39">
        <f>AO474-$BC$8</f>
        <v>0.18297010094983446</v>
      </c>
      <c r="BF474" s="39">
        <f>AQ474-$BC$8</f>
        <v>0.18276863766864096</v>
      </c>
      <c r="BG474" s="52">
        <f t="shared" si="130"/>
        <v>0.16449177390177686</v>
      </c>
      <c r="BH474" s="52">
        <f t="shared" si="131"/>
        <v>0.16449177390177686</v>
      </c>
      <c r="BI474" s="52">
        <f t="shared" si="132"/>
        <v>592170.38604639668</v>
      </c>
      <c r="BJ474" s="52">
        <f t="shared" si="133"/>
        <v>592.17038604639663</v>
      </c>
      <c r="BK474">
        <f t="shared" si="134"/>
        <v>0</v>
      </c>
    </row>
    <row r="475" spans="2:63" x14ac:dyDescent="0.25">
      <c r="B475" s="29" t="s">
        <v>47</v>
      </c>
      <c r="C475" s="29">
        <v>467</v>
      </c>
      <c r="D475" s="29">
        <v>467</v>
      </c>
      <c r="E475" s="28">
        <v>0</v>
      </c>
      <c r="F475" s="15">
        <f t="shared" si="135"/>
        <v>0</v>
      </c>
      <c r="G475" s="15">
        <f t="shared" si="136"/>
        <v>0</v>
      </c>
      <c r="R475">
        <f t="shared" si="124"/>
        <v>1</v>
      </c>
      <c r="S475" t="str">
        <f t="shared" si="125"/>
        <v/>
      </c>
      <c r="T475">
        <f>$E475/3.6</f>
        <v>0</v>
      </c>
      <c r="U475">
        <f>(0.5*960*(T475*T475))</f>
        <v>0</v>
      </c>
      <c r="V475">
        <f>$U475-$U476</f>
        <v>0</v>
      </c>
      <c r="X475">
        <f>W475/1000</f>
        <v>0</v>
      </c>
      <c r="Y475">
        <f>$X$43+$X$87+$X$158+$X$178+$X$188+$X$238+$X$279+$X$299+$X$307+$X$359+$X$365+$X$379+$X$408+$X$426+$X$438</f>
        <v>569.59999999999991</v>
      </c>
      <c r="Z475">
        <f>(0.5*960*(F475*F475))</f>
        <v>0</v>
      </c>
      <c r="AA475">
        <f>W475*0.0000002777777777</f>
        <v>0</v>
      </c>
      <c r="AB475">
        <f>AA$43+AA$87+$AA$158+$AA$178+$AA$238+$AA$279+$AA$299+$AA$307+$AA$359+$AA$365+$AA$379+$AA$408+$AA$426+$AA$438</f>
        <v>0.15068971189196326</v>
      </c>
      <c r="AD475">
        <f>(AC475*0.0000002777777777)*-1</f>
        <v>0</v>
      </c>
      <c r="AE475">
        <f>(($W$18*0.0000002777777777)*-1)+$AD$65+$AD$145+$AD$164+$AD$184+$AD$206+$AD$265+$AD$289+$AD$304+$AD$345+$AD$363+$AD$373+$AD$399+$AD$418+$AD$430</f>
        <v>0.15723415633457521</v>
      </c>
      <c r="AG475">
        <f>(T475/1000)*(960*9.81*0.01+0.5*1.205*0.38*1.711274*(T475*T475)+960*4/3*3.14*AJ475)</f>
        <v>0</v>
      </c>
      <c r="AH475">
        <f>AH474+AG475</f>
        <v>132.41470899410277</v>
      </c>
      <c r="AJ475">
        <f>T476-T475</f>
        <v>0</v>
      </c>
      <c r="AK475" s="53">
        <f t="shared" si="138"/>
        <v>0</v>
      </c>
      <c r="AL475" s="39">
        <f>0.5*1116.99*(T475*T475)</f>
        <v>0</v>
      </c>
      <c r="AM475" s="39">
        <f t="shared" si="137"/>
        <v>0</v>
      </c>
      <c r="AN475" s="39">
        <f>SUM($AM$430:$AM$437)+$AN$429</f>
        <v>-662747.39999999979</v>
      </c>
      <c r="AO475" s="39">
        <f t="shared" si="127"/>
        <v>0.18409649994845292</v>
      </c>
      <c r="AP475" s="39">
        <f>SUM($AM$438:$AM$518)+$AP$437</f>
        <v>662022.13218750013</v>
      </c>
      <c r="AQ475" s="39">
        <f t="shared" si="128"/>
        <v>0.18389503666725943</v>
      </c>
      <c r="AR475" s="39">
        <f t="shared" si="123"/>
        <v>0</v>
      </c>
      <c r="AS475" s="39"/>
      <c r="AT475" s="51">
        <f>T475*$AS$8*0.38*0.01</f>
        <v>0</v>
      </c>
      <c r="AU475" s="51">
        <f t="shared" si="139"/>
        <v>0</v>
      </c>
      <c r="AV475" s="51">
        <f t="shared" si="129"/>
        <v>0</v>
      </c>
      <c r="AW475" s="39">
        <f>AB475*0.7</f>
        <v>0.10548279832437428</v>
      </c>
      <c r="AX475" s="40"/>
      <c r="AY475" s="40">
        <f t="shared" si="126"/>
        <v>0</v>
      </c>
      <c r="AZ475" s="40"/>
      <c r="BA475" s="40"/>
      <c r="BB475" s="40"/>
      <c r="BC475" s="39"/>
      <c r="BD475" s="39">
        <f>T475*2.23694</f>
        <v>0</v>
      </c>
      <c r="BE475" s="39">
        <f>AO475-$BC$8</f>
        <v>0.18297010094983446</v>
      </c>
      <c r="BF475" s="39">
        <f>AQ475-$BC$8</f>
        <v>0.18276863766864096</v>
      </c>
      <c r="BG475" s="52">
        <f t="shared" si="130"/>
        <v>0.16449177390177686</v>
      </c>
      <c r="BH475" s="52">
        <f t="shared" si="131"/>
        <v>0.16449177390177686</v>
      </c>
      <c r="BI475" s="52">
        <f t="shared" si="132"/>
        <v>592170.38604639668</v>
      </c>
      <c r="BJ475" s="52">
        <f t="shared" si="133"/>
        <v>592.17038604639663</v>
      </c>
      <c r="BK475">
        <f t="shared" si="134"/>
        <v>0</v>
      </c>
    </row>
    <row r="476" spans="2:63" x14ac:dyDescent="0.25">
      <c r="B476" s="29" t="s">
        <v>47</v>
      </c>
      <c r="C476" s="29">
        <v>468</v>
      </c>
      <c r="D476" s="29">
        <v>468</v>
      </c>
      <c r="E476" s="28">
        <v>0</v>
      </c>
      <c r="F476" s="15">
        <f t="shared" si="135"/>
        <v>0</v>
      </c>
      <c r="G476" s="15">
        <f t="shared" si="136"/>
        <v>0</v>
      </c>
      <c r="R476">
        <f t="shared" si="124"/>
        <v>1</v>
      </c>
      <c r="S476" t="str">
        <f t="shared" si="125"/>
        <v/>
      </c>
      <c r="T476">
        <f>$E476/3.6</f>
        <v>0</v>
      </c>
      <c r="U476">
        <f>(0.5*960*(T476*T476))</f>
        <v>0</v>
      </c>
      <c r="V476">
        <f>$U476-$U477</f>
        <v>0</v>
      </c>
      <c r="X476">
        <f>W476/1000</f>
        <v>0</v>
      </c>
      <c r="Y476">
        <f>$X$43+$X$87+$X$158+$X$178+$X$188+$X$238+$X$279+$X$299+$X$307+$X$359+$X$365+$X$379+$X$408+$X$426+$X$438</f>
        <v>569.59999999999991</v>
      </c>
      <c r="Z476">
        <f>(0.5*960*(F476*F476))</f>
        <v>0</v>
      </c>
      <c r="AA476">
        <f>W476*0.0000002777777777</f>
        <v>0</v>
      </c>
      <c r="AB476">
        <f>AA$43+AA$87+$AA$158+$AA$178+$AA$238+$AA$279+$AA$299+$AA$307+$AA$359+$AA$365+$AA$379+$AA$408+$AA$426+$AA$438</f>
        <v>0.15068971189196326</v>
      </c>
      <c r="AD476">
        <f>(AC476*0.0000002777777777)*-1</f>
        <v>0</v>
      </c>
      <c r="AE476">
        <f>(($W$18*0.0000002777777777)*-1)+$AD$65+$AD$145+$AD$164+$AD$184+$AD$206+$AD$265+$AD$289+$AD$304+$AD$345+$AD$363+$AD$373+$AD$399+$AD$418+$AD$430</f>
        <v>0.15723415633457521</v>
      </c>
      <c r="AG476">
        <f>(T476/1000)*(960*9.81*0.01+0.5*1.205*0.38*1.711274*(T476*T476)+960*4/3*3.14*AJ476)</f>
        <v>0</v>
      </c>
      <c r="AH476">
        <f>AH475+AG476</f>
        <v>132.41470899410277</v>
      </c>
      <c r="AJ476">
        <f>T477-T476</f>
        <v>0</v>
      </c>
      <c r="AK476" s="53">
        <f t="shared" si="138"/>
        <v>0</v>
      </c>
      <c r="AL476" s="39">
        <f>0.5*1116.99*(T476*T476)</f>
        <v>0</v>
      </c>
      <c r="AM476" s="39">
        <f t="shared" si="137"/>
        <v>0</v>
      </c>
      <c r="AN476" s="39">
        <f>SUM($AM$430:$AM$437)+$AN$429</f>
        <v>-662747.39999999979</v>
      </c>
      <c r="AO476" s="39">
        <f t="shared" si="127"/>
        <v>0.18409649994845292</v>
      </c>
      <c r="AP476" s="39">
        <f>SUM($AM$438:$AM$518)+$AP$437</f>
        <v>662022.13218750013</v>
      </c>
      <c r="AQ476" s="39">
        <f t="shared" si="128"/>
        <v>0.18389503666725943</v>
      </c>
      <c r="AR476" s="39">
        <f t="shared" si="123"/>
        <v>0</v>
      </c>
      <c r="AS476" s="39"/>
      <c r="AT476" s="51">
        <f>T476*$AS$8*0.38*0.01</f>
        <v>0</v>
      </c>
      <c r="AU476" s="51">
        <f t="shared" si="139"/>
        <v>0</v>
      </c>
      <c r="AV476" s="51">
        <f t="shared" si="129"/>
        <v>0</v>
      </c>
      <c r="AW476" s="39">
        <f>AB476*0.7</f>
        <v>0.10548279832437428</v>
      </c>
      <c r="AX476" s="40"/>
      <c r="AY476" s="40">
        <f t="shared" si="126"/>
        <v>0</v>
      </c>
      <c r="AZ476" s="40"/>
      <c r="BA476" s="40"/>
      <c r="BB476" s="40"/>
      <c r="BC476" s="39"/>
      <c r="BD476" s="39">
        <f>T476*2.23694</f>
        <v>0</v>
      </c>
      <c r="BE476" s="39">
        <f>AO476-$BC$8</f>
        <v>0.18297010094983446</v>
      </c>
      <c r="BF476" s="39">
        <f>AQ476-$BC$8</f>
        <v>0.18276863766864096</v>
      </c>
      <c r="BG476" s="52">
        <f t="shared" si="130"/>
        <v>0.16449177390177686</v>
      </c>
      <c r="BH476" s="52">
        <f t="shared" si="131"/>
        <v>0.16449177390177686</v>
      </c>
      <c r="BI476" s="52">
        <f t="shared" si="132"/>
        <v>592170.38604639668</v>
      </c>
      <c r="BJ476" s="52">
        <f t="shared" si="133"/>
        <v>592.17038604639663</v>
      </c>
      <c r="BK476">
        <f t="shared" si="134"/>
        <v>0</v>
      </c>
    </row>
    <row r="477" spans="2:63" x14ac:dyDescent="0.25">
      <c r="B477" s="29" t="s">
        <v>47</v>
      </c>
      <c r="C477" s="29">
        <v>469</v>
      </c>
      <c r="D477" s="29">
        <v>469</v>
      </c>
      <c r="E477" s="28">
        <v>0</v>
      </c>
      <c r="F477" s="15">
        <f t="shared" si="135"/>
        <v>0</v>
      </c>
      <c r="G477" s="15">
        <f t="shared" si="136"/>
        <v>0</v>
      </c>
      <c r="R477">
        <f t="shared" si="124"/>
        <v>1</v>
      </c>
      <c r="S477" t="str">
        <f t="shared" si="125"/>
        <v/>
      </c>
      <c r="T477">
        <f>$E477/3.6</f>
        <v>0</v>
      </c>
      <c r="U477">
        <f>(0.5*960*(T477*T477))</f>
        <v>0</v>
      </c>
      <c r="V477">
        <f>$U477-$U478</f>
        <v>0</v>
      </c>
      <c r="X477">
        <f>W477/1000</f>
        <v>0</v>
      </c>
      <c r="Y477">
        <f>$X$43+$X$87+$X$158+$X$178+$X$188+$X$238+$X$279+$X$299+$X$307+$X$359+$X$365+$X$379+$X$408+$X$426+$X$438</f>
        <v>569.59999999999991</v>
      </c>
      <c r="Z477">
        <f>(0.5*960*(F477*F477))</f>
        <v>0</v>
      </c>
      <c r="AA477">
        <f>W477*0.0000002777777777</f>
        <v>0</v>
      </c>
      <c r="AB477">
        <f>AA$43+AA$87+$AA$158+$AA$178+$AA$238+$AA$279+$AA$299+$AA$307+$AA$359+$AA$365+$AA$379+$AA$408+$AA$426+$AA$438</f>
        <v>0.15068971189196326</v>
      </c>
      <c r="AD477">
        <f>(AC477*0.0000002777777777)*-1</f>
        <v>0</v>
      </c>
      <c r="AE477">
        <f>(($W$18*0.0000002777777777)*-1)+$AD$65+$AD$145+$AD$164+$AD$184+$AD$206+$AD$265+$AD$289+$AD$304+$AD$345+$AD$363+$AD$373+$AD$399+$AD$418+$AD$430</f>
        <v>0.15723415633457521</v>
      </c>
      <c r="AG477">
        <f>(T477/1000)*(960*9.81*0.01+0.5*1.205*0.38*1.711274*(T477*T477)+960*4/3*3.14*AJ477)</f>
        <v>0</v>
      </c>
      <c r="AH477">
        <f>AH476+AG477</f>
        <v>132.41470899410277</v>
      </c>
      <c r="AJ477">
        <f>T478-T477</f>
        <v>0</v>
      </c>
      <c r="AK477" s="53">
        <f t="shared" si="138"/>
        <v>0</v>
      </c>
      <c r="AL477" s="39">
        <f>0.5*1116.99*(T477*T477)</f>
        <v>0</v>
      </c>
      <c r="AM477" s="39">
        <f t="shared" si="137"/>
        <v>0</v>
      </c>
      <c r="AN477" s="39">
        <f>SUM($AM$430:$AM$437)+$AN$429</f>
        <v>-662747.39999999979</v>
      </c>
      <c r="AO477" s="39">
        <f t="shared" si="127"/>
        <v>0.18409649994845292</v>
      </c>
      <c r="AP477" s="39">
        <f>SUM($AM$438:$AM$518)+$AP$437</f>
        <v>662022.13218750013</v>
      </c>
      <c r="AQ477" s="39">
        <f t="shared" si="128"/>
        <v>0.18389503666725943</v>
      </c>
      <c r="AR477" s="39">
        <f t="shared" si="123"/>
        <v>0</v>
      </c>
      <c r="AS477" s="39"/>
      <c r="AT477" s="51">
        <f>T477*$AS$8*0.38*0.01</f>
        <v>0</v>
      </c>
      <c r="AU477" s="51">
        <f t="shared" si="139"/>
        <v>0</v>
      </c>
      <c r="AV477" s="51">
        <f t="shared" si="129"/>
        <v>0</v>
      </c>
      <c r="AW477" s="39">
        <f>AB477*0.7</f>
        <v>0.10548279832437428</v>
      </c>
      <c r="AX477" s="40"/>
      <c r="AY477" s="40">
        <f t="shared" si="126"/>
        <v>0</v>
      </c>
      <c r="AZ477" s="40"/>
      <c r="BA477" s="40"/>
      <c r="BB477" s="40"/>
      <c r="BC477" s="39"/>
      <c r="BD477" s="39">
        <f>T477*2.23694</f>
        <v>0</v>
      </c>
      <c r="BE477" s="39">
        <f>AO477-$BC$8</f>
        <v>0.18297010094983446</v>
      </c>
      <c r="BF477" s="39">
        <f>AQ477-$BC$8</f>
        <v>0.18276863766864096</v>
      </c>
      <c r="BG477" s="52">
        <f t="shared" si="130"/>
        <v>0.16449177390177686</v>
      </c>
      <c r="BH477" s="52">
        <f t="shared" si="131"/>
        <v>0.16449177390177686</v>
      </c>
      <c r="BI477" s="52">
        <f t="shared" si="132"/>
        <v>592170.38604639668</v>
      </c>
      <c r="BJ477" s="52">
        <f t="shared" si="133"/>
        <v>592.17038604639663</v>
      </c>
      <c r="BK477">
        <f t="shared" si="134"/>
        <v>0</v>
      </c>
    </row>
    <row r="478" spans="2:63" x14ac:dyDescent="0.25">
      <c r="B478" s="29" t="s">
        <v>47</v>
      </c>
      <c r="C478" s="29">
        <v>470</v>
      </c>
      <c r="D478" s="29">
        <v>470</v>
      </c>
      <c r="E478" s="28">
        <v>0</v>
      </c>
      <c r="F478" s="15">
        <f t="shared" si="135"/>
        <v>0</v>
      </c>
      <c r="G478" s="15">
        <f t="shared" si="136"/>
        <v>0</v>
      </c>
      <c r="R478">
        <f t="shared" si="124"/>
        <v>1</v>
      </c>
      <c r="S478" t="str">
        <f t="shared" si="125"/>
        <v/>
      </c>
      <c r="T478">
        <f>$E478/3.6</f>
        <v>0</v>
      </c>
      <c r="U478">
        <f>(0.5*960*(T478*T478))</f>
        <v>0</v>
      </c>
      <c r="V478">
        <f>$U478-$U479</f>
        <v>0</v>
      </c>
      <c r="X478">
        <f>W478/1000</f>
        <v>0</v>
      </c>
      <c r="Y478">
        <f>$X$43+$X$87+$X$158+$X$178+$X$188+$X$238+$X$279+$X$299+$X$307+$X$359+$X$365+$X$379+$X$408+$X$426+$X$438</f>
        <v>569.59999999999991</v>
      </c>
      <c r="Z478">
        <f>(0.5*960*(F478*F478))</f>
        <v>0</v>
      </c>
      <c r="AA478">
        <f>W478*0.0000002777777777</f>
        <v>0</v>
      </c>
      <c r="AB478">
        <f>AA$43+AA$87+$AA$158+$AA$178+$AA$238+$AA$279+$AA$299+$AA$307+$AA$359+$AA$365+$AA$379+$AA$408+$AA$426+$AA$438</f>
        <v>0.15068971189196326</v>
      </c>
      <c r="AD478">
        <f>(AC478*0.0000002777777777)*-1</f>
        <v>0</v>
      </c>
      <c r="AE478">
        <f>(($W$18*0.0000002777777777)*-1)+$AD$65+$AD$145+$AD$164+$AD$184+$AD$206+$AD$265+$AD$289+$AD$304+$AD$345+$AD$363+$AD$373+$AD$399+$AD$418+$AD$430</f>
        <v>0.15723415633457521</v>
      </c>
      <c r="AG478">
        <f>(T478/1000)*(960*9.81*0.01+0.5*1.205*0.38*1.711274*(T478*T478)+960*4/3*3.14*AJ478)</f>
        <v>0</v>
      </c>
      <c r="AH478">
        <f>AH477+AG478</f>
        <v>132.41470899410277</v>
      </c>
      <c r="AJ478">
        <f>T479-T478</f>
        <v>0</v>
      </c>
      <c r="AK478" s="53">
        <f t="shared" si="138"/>
        <v>0</v>
      </c>
      <c r="AL478" s="39">
        <f>0.5*1116.99*(T478*T478)</f>
        <v>0</v>
      </c>
      <c r="AM478" s="39">
        <f t="shared" si="137"/>
        <v>0</v>
      </c>
      <c r="AN478" s="39">
        <f>SUM($AM$430:$AM$437)+$AN$429</f>
        <v>-662747.39999999979</v>
      </c>
      <c r="AO478" s="39">
        <f t="shared" si="127"/>
        <v>0.18409649994845292</v>
      </c>
      <c r="AP478" s="39">
        <f>SUM($AM$438:$AM$518)+$AP$437</f>
        <v>662022.13218750013</v>
      </c>
      <c r="AQ478" s="39">
        <f t="shared" si="128"/>
        <v>0.18389503666725943</v>
      </c>
      <c r="AR478" s="39">
        <f t="shared" si="123"/>
        <v>0</v>
      </c>
      <c r="AS478" s="39"/>
      <c r="AT478" s="51">
        <f>T478*$AS$8*0.38*0.01</f>
        <v>0</v>
      </c>
      <c r="AU478" s="51">
        <f t="shared" si="139"/>
        <v>0</v>
      </c>
      <c r="AV478" s="51">
        <f t="shared" si="129"/>
        <v>0</v>
      </c>
      <c r="AW478" s="39">
        <f>AB478*0.7</f>
        <v>0.10548279832437428</v>
      </c>
      <c r="AX478" s="40"/>
      <c r="AY478" s="40">
        <f t="shared" si="126"/>
        <v>0</v>
      </c>
      <c r="AZ478" s="40"/>
      <c r="BA478" s="40"/>
      <c r="BB478" s="40"/>
      <c r="BC478" s="39"/>
      <c r="BD478" s="39">
        <f>T478*2.23694</f>
        <v>0</v>
      </c>
      <c r="BE478" s="39">
        <f>AO478-$BC$8</f>
        <v>0.18297010094983446</v>
      </c>
      <c r="BF478" s="39">
        <f>AQ478-$BC$8</f>
        <v>0.18276863766864096</v>
      </c>
      <c r="BG478" s="52">
        <f t="shared" si="130"/>
        <v>0.16449177390177686</v>
      </c>
      <c r="BH478" s="52">
        <f t="shared" si="131"/>
        <v>0.16449177390177686</v>
      </c>
      <c r="BI478" s="52">
        <f t="shared" si="132"/>
        <v>592170.38604639668</v>
      </c>
      <c r="BJ478" s="52">
        <f t="shared" si="133"/>
        <v>592.17038604639663</v>
      </c>
      <c r="BK478">
        <f t="shared" si="134"/>
        <v>0</v>
      </c>
    </row>
    <row r="479" spans="2:63" x14ac:dyDescent="0.25">
      <c r="B479" s="29" t="s">
        <v>47</v>
      </c>
      <c r="C479" s="29">
        <v>471</v>
      </c>
      <c r="D479" s="29">
        <v>471</v>
      </c>
      <c r="E479" s="28">
        <v>0</v>
      </c>
      <c r="F479" s="15">
        <f t="shared" si="135"/>
        <v>0</v>
      </c>
      <c r="G479" s="15">
        <f t="shared" si="136"/>
        <v>0</v>
      </c>
      <c r="R479">
        <f t="shared" si="124"/>
        <v>1</v>
      </c>
      <c r="S479" t="str">
        <f t="shared" si="125"/>
        <v/>
      </c>
      <c r="T479">
        <f>$E479/3.6</f>
        <v>0</v>
      </c>
      <c r="U479">
        <f>(0.5*960*(T479*T479))</f>
        <v>0</v>
      </c>
      <c r="V479">
        <f>$U479-$U480</f>
        <v>0</v>
      </c>
      <c r="X479">
        <f>W479/1000</f>
        <v>0</v>
      </c>
      <c r="Y479">
        <f>$X$43+$X$87+$X$158+$X$178+$X$188+$X$238+$X$279+$X$299+$X$307+$X$359+$X$365+$X$379+$X$408+$X$426+$X$438</f>
        <v>569.59999999999991</v>
      </c>
      <c r="Z479">
        <f>(0.5*960*(F479*F479))</f>
        <v>0</v>
      </c>
      <c r="AA479">
        <f>W479*0.0000002777777777</f>
        <v>0</v>
      </c>
      <c r="AB479">
        <f>AA$43+AA$87+$AA$158+$AA$178+$AA$238+$AA$279+$AA$299+$AA$307+$AA$359+$AA$365+$AA$379+$AA$408+$AA$426+$AA$438</f>
        <v>0.15068971189196326</v>
      </c>
      <c r="AD479">
        <f>(AC479*0.0000002777777777)*-1</f>
        <v>0</v>
      </c>
      <c r="AE479">
        <f>(($W$18*0.0000002777777777)*-1)+$AD$65+$AD$145+$AD$164+$AD$184+$AD$206+$AD$265+$AD$289+$AD$304+$AD$345+$AD$363+$AD$373+$AD$399+$AD$418+$AD$430</f>
        <v>0.15723415633457521</v>
      </c>
      <c r="AG479">
        <f>(T479/1000)*(960*9.81*0.01+0.5*1.205*0.38*1.711274*(T479*T479)+960*4/3*3.14*AJ479)</f>
        <v>0</v>
      </c>
      <c r="AH479">
        <f>AH478+AG479</f>
        <v>132.41470899410277</v>
      </c>
      <c r="AJ479">
        <f>T480-T479</f>
        <v>0</v>
      </c>
      <c r="AK479" s="53">
        <f t="shared" si="138"/>
        <v>0</v>
      </c>
      <c r="AL479" s="39">
        <f>0.5*1116.99*(T479*T479)</f>
        <v>0</v>
      </c>
      <c r="AM479" s="39">
        <f t="shared" si="137"/>
        <v>0</v>
      </c>
      <c r="AN479" s="39">
        <f>SUM($AM$430:$AM$437)+$AN$429</f>
        <v>-662747.39999999979</v>
      </c>
      <c r="AO479" s="39">
        <f t="shared" si="127"/>
        <v>0.18409649994845292</v>
      </c>
      <c r="AP479" s="39">
        <f>SUM($AM$438:$AM$518)+$AP$437</f>
        <v>662022.13218750013</v>
      </c>
      <c r="AQ479" s="39">
        <f t="shared" si="128"/>
        <v>0.18389503666725943</v>
      </c>
      <c r="AR479" s="39">
        <f t="shared" si="123"/>
        <v>0</v>
      </c>
      <c r="AS479" s="39"/>
      <c r="AT479" s="51">
        <f>T479*$AS$8*0.38*0.01</f>
        <v>0</v>
      </c>
      <c r="AU479" s="51">
        <f t="shared" si="139"/>
        <v>0</v>
      </c>
      <c r="AV479" s="51">
        <f t="shared" si="129"/>
        <v>0</v>
      </c>
      <c r="AW479" s="39">
        <f>AB479*0.7</f>
        <v>0.10548279832437428</v>
      </c>
      <c r="AX479" s="40"/>
      <c r="AY479" s="40">
        <f t="shared" si="126"/>
        <v>0</v>
      </c>
      <c r="AZ479" s="40"/>
      <c r="BA479" s="40"/>
      <c r="BB479" s="40"/>
      <c r="BC479" s="39"/>
      <c r="BD479" s="39">
        <f>T479*2.23694</f>
        <v>0</v>
      </c>
      <c r="BE479" s="39">
        <f>AO479-$BC$8</f>
        <v>0.18297010094983446</v>
      </c>
      <c r="BF479" s="39">
        <f>AQ479-$BC$8</f>
        <v>0.18276863766864096</v>
      </c>
      <c r="BG479" s="52">
        <f t="shared" si="130"/>
        <v>0.16449177390177686</v>
      </c>
      <c r="BH479" s="52">
        <f t="shared" si="131"/>
        <v>0.16449177390177686</v>
      </c>
      <c r="BI479" s="52">
        <f t="shared" si="132"/>
        <v>592170.38604639668</v>
      </c>
      <c r="BJ479" s="52">
        <f t="shared" si="133"/>
        <v>592.17038604639663</v>
      </c>
      <c r="BK479">
        <f t="shared" si="134"/>
        <v>0</v>
      </c>
    </row>
    <row r="480" spans="2:63" x14ac:dyDescent="0.25">
      <c r="B480" s="29" t="s">
        <v>47</v>
      </c>
      <c r="C480" s="29">
        <v>472</v>
      </c>
      <c r="D480" s="29">
        <v>472</v>
      </c>
      <c r="E480" s="28">
        <v>0</v>
      </c>
      <c r="F480" s="15">
        <f t="shared" si="135"/>
        <v>0</v>
      </c>
      <c r="G480" s="15">
        <f t="shared" si="136"/>
        <v>0</v>
      </c>
      <c r="R480">
        <f t="shared" si="124"/>
        <v>1</v>
      </c>
      <c r="S480" t="str">
        <f t="shared" si="125"/>
        <v/>
      </c>
      <c r="T480">
        <f>$E480/3.6</f>
        <v>0</v>
      </c>
      <c r="U480">
        <f>(0.5*960*(T480*T480))</f>
        <v>0</v>
      </c>
      <c r="V480">
        <f>$U480-$U481</f>
        <v>0</v>
      </c>
      <c r="X480">
        <f>W480/1000</f>
        <v>0</v>
      </c>
      <c r="Y480">
        <f>$X$43+$X$87+$X$158+$X$178+$X$188+$X$238+$X$279+$X$299+$X$307+$X$359+$X$365+$X$379+$X$408+$X$426+$X$438</f>
        <v>569.59999999999991</v>
      </c>
      <c r="Z480">
        <f>(0.5*960*(F480*F480))</f>
        <v>0</v>
      </c>
      <c r="AA480">
        <f>W480*0.0000002777777777</f>
        <v>0</v>
      </c>
      <c r="AB480">
        <f>AA$43+AA$87+$AA$158+$AA$178+$AA$238+$AA$279+$AA$299+$AA$307+$AA$359+$AA$365+$AA$379+$AA$408+$AA$426+$AA$438</f>
        <v>0.15068971189196326</v>
      </c>
      <c r="AD480">
        <f>(AC480*0.0000002777777777)*-1</f>
        <v>0</v>
      </c>
      <c r="AE480">
        <f>(($W$18*0.0000002777777777)*-1)+$AD$65+$AD$145+$AD$164+$AD$184+$AD$206+$AD$265+$AD$289+$AD$304+$AD$345+$AD$363+$AD$373+$AD$399+$AD$418+$AD$430</f>
        <v>0.15723415633457521</v>
      </c>
      <c r="AG480">
        <f>(T480/1000)*(960*9.81*0.01+0.5*1.205*0.38*1.711274*(T480*T480)+960*4/3*3.14*AJ480)</f>
        <v>0</v>
      </c>
      <c r="AH480">
        <f>AH479+AG480</f>
        <v>132.41470899410277</v>
      </c>
      <c r="AJ480">
        <f>T481-T480</f>
        <v>0</v>
      </c>
      <c r="AK480" s="53">
        <f t="shared" si="138"/>
        <v>0</v>
      </c>
      <c r="AL480" s="39">
        <f>0.5*1116.99*(T480*T480)</f>
        <v>0</v>
      </c>
      <c r="AM480" s="39">
        <f t="shared" si="137"/>
        <v>0</v>
      </c>
      <c r="AN480" s="39">
        <f>SUM($AM$430:$AM$437)+$AN$429</f>
        <v>-662747.39999999979</v>
      </c>
      <c r="AO480" s="39">
        <f t="shared" si="127"/>
        <v>0.18409649994845292</v>
      </c>
      <c r="AP480" s="39">
        <f>SUM($AM$438:$AM$518)+$AP$437</f>
        <v>662022.13218750013</v>
      </c>
      <c r="AQ480" s="39">
        <f t="shared" si="128"/>
        <v>0.18389503666725943</v>
      </c>
      <c r="AR480" s="39">
        <f t="shared" si="123"/>
        <v>0</v>
      </c>
      <c r="AS480" s="39"/>
      <c r="AT480" s="51">
        <f>T480*$AS$8*0.38*0.01</f>
        <v>0</v>
      </c>
      <c r="AU480" s="51">
        <f t="shared" si="139"/>
        <v>0</v>
      </c>
      <c r="AV480" s="51">
        <f t="shared" si="129"/>
        <v>0</v>
      </c>
      <c r="AW480" s="39">
        <f>AB480*0.7</f>
        <v>0.10548279832437428</v>
      </c>
      <c r="AX480" s="40"/>
      <c r="AY480" s="40">
        <f t="shared" si="126"/>
        <v>0</v>
      </c>
      <c r="AZ480" s="40"/>
      <c r="BA480" s="40"/>
      <c r="BB480" s="40"/>
      <c r="BC480" s="39"/>
      <c r="BD480" s="39">
        <f>T480*2.23694</f>
        <v>0</v>
      </c>
      <c r="BE480" s="39">
        <f>AO480-$BC$8</f>
        <v>0.18297010094983446</v>
      </c>
      <c r="BF480" s="39">
        <f>AQ480-$BC$8</f>
        <v>0.18276863766864096</v>
      </c>
      <c r="BG480" s="52">
        <f t="shared" si="130"/>
        <v>0.16449177390177686</v>
      </c>
      <c r="BH480" s="52">
        <f t="shared" si="131"/>
        <v>0.16449177390177686</v>
      </c>
      <c r="BI480" s="52">
        <f t="shared" si="132"/>
        <v>592170.38604639668</v>
      </c>
      <c r="BJ480" s="52">
        <f t="shared" si="133"/>
        <v>592.17038604639663</v>
      </c>
      <c r="BK480">
        <f t="shared" si="134"/>
        <v>0</v>
      </c>
    </row>
    <row r="481" spans="2:63" x14ac:dyDescent="0.25">
      <c r="B481" s="29" t="s">
        <v>47</v>
      </c>
      <c r="C481" s="29">
        <v>473</v>
      </c>
      <c r="D481" s="29">
        <v>473</v>
      </c>
      <c r="E481" s="28">
        <v>0</v>
      </c>
      <c r="F481" s="15">
        <f t="shared" si="135"/>
        <v>0</v>
      </c>
      <c r="G481" s="15">
        <f t="shared" si="136"/>
        <v>0</v>
      </c>
      <c r="R481">
        <f t="shared" si="124"/>
        <v>1</v>
      </c>
      <c r="S481" t="str">
        <f t="shared" si="125"/>
        <v/>
      </c>
      <c r="T481">
        <f>$E481/3.6</f>
        <v>0</v>
      </c>
      <c r="U481">
        <f>(0.5*960*(T481*T481))</f>
        <v>0</v>
      </c>
      <c r="V481">
        <f>$U481-$U482</f>
        <v>0</v>
      </c>
      <c r="X481">
        <f>W481/1000</f>
        <v>0</v>
      </c>
      <c r="Y481">
        <f>$X$43+$X$87+$X$158+$X$178+$X$188+$X$238+$X$279+$X$299+$X$307+$X$359+$X$365+$X$379+$X$408+$X$426+$X$438</f>
        <v>569.59999999999991</v>
      </c>
      <c r="Z481">
        <f>(0.5*960*(F481*F481))</f>
        <v>0</v>
      </c>
      <c r="AA481">
        <f>W481*0.0000002777777777</f>
        <v>0</v>
      </c>
      <c r="AB481">
        <f>AA$43+AA$87+$AA$158+$AA$178+$AA$238+$AA$279+$AA$299+$AA$307+$AA$359+$AA$365+$AA$379+$AA$408+$AA$426+$AA$438</f>
        <v>0.15068971189196326</v>
      </c>
      <c r="AD481">
        <f>(AC481*0.0000002777777777)*-1</f>
        <v>0</v>
      </c>
      <c r="AE481">
        <f>(($W$18*0.0000002777777777)*-1)+$AD$65+$AD$145+$AD$164+$AD$184+$AD$206+$AD$265+$AD$289+$AD$304+$AD$345+$AD$363+$AD$373+$AD$399+$AD$418+$AD$430</f>
        <v>0.15723415633457521</v>
      </c>
      <c r="AG481">
        <f>(T481/1000)*(960*9.81*0.01+0.5*1.205*0.38*1.711274*(T481*T481)+960*4/3*3.14*AJ481)</f>
        <v>0</v>
      </c>
      <c r="AH481">
        <f>AH480+AG481</f>
        <v>132.41470899410277</v>
      </c>
      <c r="AJ481">
        <f>T482-T481</f>
        <v>0</v>
      </c>
      <c r="AK481" s="53">
        <f t="shared" si="138"/>
        <v>0</v>
      </c>
      <c r="AL481" s="39">
        <f>0.5*1116.99*(T481*T481)</f>
        <v>0</v>
      </c>
      <c r="AM481" s="39">
        <f t="shared" si="137"/>
        <v>0</v>
      </c>
      <c r="AN481" s="39">
        <f>SUM($AM$430:$AM$437)+$AN$429</f>
        <v>-662747.39999999979</v>
      </c>
      <c r="AO481" s="39">
        <f t="shared" si="127"/>
        <v>0.18409649994845292</v>
      </c>
      <c r="AP481" s="39">
        <f>SUM($AM$438:$AM$518)+$AP$437</f>
        <v>662022.13218750013</v>
      </c>
      <c r="AQ481" s="39">
        <f t="shared" si="128"/>
        <v>0.18389503666725943</v>
      </c>
      <c r="AR481" s="39">
        <f t="shared" si="123"/>
        <v>0</v>
      </c>
      <c r="AS481" s="39"/>
      <c r="AT481" s="51">
        <f>T481*$AS$8*0.38*0.01</f>
        <v>0</v>
      </c>
      <c r="AU481" s="51">
        <f t="shared" si="139"/>
        <v>0</v>
      </c>
      <c r="AV481" s="51">
        <f t="shared" si="129"/>
        <v>0</v>
      </c>
      <c r="AW481" s="39">
        <f>AB481*0.7</f>
        <v>0.10548279832437428</v>
      </c>
      <c r="AX481" s="40"/>
      <c r="AY481" s="40">
        <f t="shared" si="126"/>
        <v>0</v>
      </c>
      <c r="AZ481" s="40"/>
      <c r="BA481" s="40"/>
      <c r="BB481" s="40"/>
      <c r="BC481" s="39"/>
      <c r="BD481" s="39">
        <f>T481*2.23694</f>
        <v>0</v>
      </c>
      <c r="BE481" s="39">
        <f>AO481-$BC$8</f>
        <v>0.18297010094983446</v>
      </c>
      <c r="BF481" s="39">
        <f>AQ481-$BC$8</f>
        <v>0.18276863766864096</v>
      </c>
      <c r="BG481" s="52">
        <f t="shared" si="130"/>
        <v>0.16449177390177686</v>
      </c>
      <c r="BH481" s="52">
        <f t="shared" si="131"/>
        <v>0.16449177390177686</v>
      </c>
      <c r="BI481" s="52">
        <f t="shared" si="132"/>
        <v>592170.38604639668</v>
      </c>
      <c r="BJ481" s="52">
        <f t="shared" si="133"/>
        <v>592.17038604639663</v>
      </c>
      <c r="BK481">
        <f t="shared" si="134"/>
        <v>0</v>
      </c>
    </row>
    <row r="482" spans="2:63" x14ac:dyDescent="0.25">
      <c r="B482" s="29" t="s">
        <v>47</v>
      </c>
      <c r="C482" s="29">
        <v>474</v>
      </c>
      <c r="D482" s="29">
        <v>474</v>
      </c>
      <c r="E482" s="28">
        <v>0</v>
      </c>
      <c r="F482" s="15">
        <f t="shared" si="135"/>
        <v>0</v>
      </c>
      <c r="G482" s="15">
        <f t="shared" si="136"/>
        <v>0</v>
      </c>
      <c r="R482">
        <f t="shared" si="124"/>
        <v>1</v>
      </c>
      <c r="S482" t="str">
        <f t="shared" si="125"/>
        <v/>
      </c>
      <c r="T482">
        <f>$E482/3.6</f>
        <v>0</v>
      </c>
      <c r="U482">
        <f>(0.5*960*(T482*T482))</f>
        <v>0</v>
      </c>
      <c r="V482">
        <f>$U482-$U483</f>
        <v>0</v>
      </c>
      <c r="X482">
        <f>W482/1000</f>
        <v>0</v>
      </c>
      <c r="Y482">
        <f>$X$43+$X$87+$X$158+$X$178+$X$188+$X$238+$X$279+$X$299+$X$307+$X$359+$X$365+$X$379+$X$408+$X$426+$X$438</f>
        <v>569.59999999999991</v>
      </c>
      <c r="Z482">
        <f>(0.5*960*(F482*F482))</f>
        <v>0</v>
      </c>
      <c r="AA482">
        <f>W482*0.0000002777777777</f>
        <v>0</v>
      </c>
      <c r="AB482">
        <f>AA$43+AA$87+$AA$158+$AA$178+$AA$238+$AA$279+$AA$299+$AA$307+$AA$359+$AA$365+$AA$379+$AA$408+$AA$426+$AA$438</f>
        <v>0.15068971189196326</v>
      </c>
      <c r="AD482">
        <f>(AC482*0.0000002777777777)*-1</f>
        <v>0</v>
      </c>
      <c r="AE482">
        <f>(($W$18*0.0000002777777777)*-1)+$AD$65+$AD$145+$AD$164+$AD$184+$AD$206+$AD$265+$AD$289+$AD$304+$AD$345+$AD$363+$AD$373+$AD$399+$AD$418+$AD$430</f>
        <v>0.15723415633457521</v>
      </c>
      <c r="AG482">
        <f>(T482/1000)*(960*9.81*0.01+0.5*1.205*0.38*1.711274*(T482*T482)+960*4/3*3.14*AJ482)</f>
        <v>0</v>
      </c>
      <c r="AH482">
        <f>AH481+AG482</f>
        <v>132.41470899410277</v>
      </c>
      <c r="AJ482">
        <f>T483-T482</f>
        <v>0</v>
      </c>
      <c r="AK482" s="53">
        <f t="shared" si="138"/>
        <v>0</v>
      </c>
      <c r="AL482" s="39">
        <f>0.5*1116.99*(T482*T482)</f>
        <v>0</v>
      </c>
      <c r="AM482" s="39">
        <f t="shared" si="137"/>
        <v>0</v>
      </c>
      <c r="AN482" s="39">
        <f>SUM($AM$430:$AM$437)+$AN$429</f>
        <v>-662747.39999999979</v>
      </c>
      <c r="AO482" s="39">
        <f t="shared" si="127"/>
        <v>0.18409649994845292</v>
      </c>
      <c r="AP482" s="39">
        <f>SUM($AM$438:$AM$518)+$AP$437</f>
        <v>662022.13218750013</v>
      </c>
      <c r="AQ482" s="39">
        <f t="shared" si="128"/>
        <v>0.18389503666725943</v>
      </c>
      <c r="AR482" s="39">
        <f t="shared" si="123"/>
        <v>0</v>
      </c>
      <c r="AS482" s="39"/>
      <c r="AT482" s="51">
        <f>T482*$AS$8*0.38*0.01</f>
        <v>0</v>
      </c>
      <c r="AU482" s="51">
        <f t="shared" si="139"/>
        <v>0</v>
      </c>
      <c r="AV482" s="51">
        <f t="shared" si="129"/>
        <v>0</v>
      </c>
      <c r="AW482" s="39">
        <f>AB482*0.7</f>
        <v>0.10548279832437428</v>
      </c>
      <c r="AX482" s="40"/>
      <c r="AY482" s="40">
        <f t="shared" si="126"/>
        <v>0</v>
      </c>
      <c r="AZ482" s="40"/>
      <c r="BA482" s="40"/>
      <c r="BB482" s="40"/>
      <c r="BC482" s="39"/>
      <c r="BD482" s="39">
        <f>T482*2.23694</f>
        <v>0</v>
      </c>
      <c r="BE482" s="39">
        <f>AO482-$BC$8</f>
        <v>0.18297010094983446</v>
      </c>
      <c r="BF482" s="39">
        <f>AQ482-$BC$8</f>
        <v>0.18276863766864096</v>
      </c>
      <c r="BG482" s="52">
        <f t="shared" si="130"/>
        <v>0.16449177390177686</v>
      </c>
      <c r="BH482" s="52">
        <f t="shared" si="131"/>
        <v>0.16449177390177686</v>
      </c>
      <c r="BI482" s="52">
        <f t="shared" si="132"/>
        <v>592170.38604639668</v>
      </c>
      <c r="BJ482" s="52">
        <f t="shared" si="133"/>
        <v>592.17038604639663</v>
      </c>
      <c r="BK482">
        <f t="shared" si="134"/>
        <v>0</v>
      </c>
    </row>
    <row r="483" spans="2:63" x14ac:dyDescent="0.25">
      <c r="B483" s="29" t="s">
        <v>47</v>
      </c>
      <c r="C483" s="29">
        <v>475</v>
      </c>
      <c r="D483" s="29">
        <v>475</v>
      </c>
      <c r="E483" s="28">
        <v>0</v>
      </c>
      <c r="F483" s="15">
        <f t="shared" si="135"/>
        <v>0</v>
      </c>
      <c r="G483" s="15">
        <f t="shared" si="136"/>
        <v>0</v>
      </c>
      <c r="R483">
        <f t="shared" si="124"/>
        <v>1</v>
      </c>
      <c r="S483" t="str">
        <f t="shared" si="125"/>
        <v/>
      </c>
      <c r="T483">
        <f>$E483/3.6</f>
        <v>0</v>
      </c>
      <c r="U483">
        <f>(0.5*960*(T483*T483))</f>
        <v>0</v>
      </c>
      <c r="V483">
        <f>$U483-$U484</f>
        <v>0</v>
      </c>
      <c r="X483">
        <f>W483/1000</f>
        <v>0</v>
      </c>
      <c r="Y483">
        <f>$X$43+$X$87+$X$158+$X$178+$X$188+$X$238+$X$279+$X$299+$X$307+$X$359+$X$365+$X$379+$X$408+$X$426+$X$438</f>
        <v>569.59999999999991</v>
      </c>
      <c r="Z483">
        <f>(0.5*960*(F483*F483))</f>
        <v>0</v>
      </c>
      <c r="AA483">
        <f>W483*0.0000002777777777</f>
        <v>0</v>
      </c>
      <c r="AB483">
        <f>AA$43+AA$87+$AA$158+$AA$178+$AA$238+$AA$279+$AA$299+$AA$307+$AA$359+$AA$365+$AA$379+$AA$408+$AA$426+$AA$438</f>
        <v>0.15068971189196326</v>
      </c>
      <c r="AD483">
        <f>(AC483*0.0000002777777777)*-1</f>
        <v>0</v>
      </c>
      <c r="AE483">
        <f>(($W$18*0.0000002777777777)*-1)+$AD$65+$AD$145+$AD$164+$AD$184+$AD$206+$AD$265+$AD$289+$AD$304+$AD$345+$AD$363+$AD$373+$AD$399+$AD$418+$AD$430</f>
        <v>0.15723415633457521</v>
      </c>
      <c r="AG483">
        <f>(T483/1000)*(960*9.81*0.01+0.5*1.205*0.38*1.711274*(T483*T483)+960*4/3*3.14*AJ483)</f>
        <v>0</v>
      </c>
      <c r="AH483">
        <f>AH482+AG483</f>
        <v>132.41470899410277</v>
      </c>
      <c r="AJ483">
        <f>T484-T483</f>
        <v>0</v>
      </c>
      <c r="AK483" s="53">
        <f t="shared" si="138"/>
        <v>0</v>
      </c>
      <c r="AL483" s="39">
        <f>0.5*1116.99*(T483*T483)</f>
        <v>0</v>
      </c>
      <c r="AM483" s="39">
        <f t="shared" si="137"/>
        <v>0</v>
      </c>
      <c r="AN483" s="39">
        <f>SUM($AM$430:$AM$437)+$AN$429</f>
        <v>-662747.39999999979</v>
      </c>
      <c r="AO483" s="39">
        <f t="shared" si="127"/>
        <v>0.18409649994845292</v>
      </c>
      <c r="AP483" s="39">
        <f>SUM($AM$438:$AM$518)+$AP$437</f>
        <v>662022.13218750013</v>
      </c>
      <c r="AQ483" s="39">
        <f t="shared" si="128"/>
        <v>0.18389503666725943</v>
      </c>
      <c r="AR483" s="39">
        <f t="shared" si="123"/>
        <v>0</v>
      </c>
      <c r="AS483" s="39"/>
      <c r="AT483" s="51">
        <f>T483*$AS$8*0.38*0.01</f>
        <v>0</v>
      </c>
      <c r="AU483" s="51">
        <f t="shared" si="139"/>
        <v>0</v>
      </c>
      <c r="AV483" s="51">
        <f t="shared" si="129"/>
        <v>0</v>
      </c>
      <c r="AW483" s="39">
        <f>AB483*0.7</f>
        <v>0.10548279832437428</v>
      </c>
      <c r="AX483" s="40"/>
      <c r="AY483" s="40">
        <f t="shared" si="126"/>
        <v>0</v>
      </c>
      <c r="AZ483" s="40"/>
      <c r="BA483" s="40"/>
      <c r="BB483" s="40"/>
      <c r="BC483" s="39"/>
      <c r="BD483" s="39">
        <f>T483*2.23694</f>
        <v>0</v>
      </c>
      <c r="BE483" s="39">
        <f>AO483-$BC$8</f>
        <v>0.18297010094983446</v>
      </c>
      <c r="BF483" s="39">
        <f>AQ483-$BC$8</f>
        <v>0.18276863766864096</v>
      </c>
      <c r="BG483" s="52">
        <f t="shared" si="130"/>
        <v>0.16449177390177686</v>
      </c>
      <c r="BH483" s="52">
        <f t="shared" si="131"/>
        <v>0.16449177390177686</v>
      </c>
      <c r="BI483" s="52">
        <f t="shared" si="132"/>
        <v>592170.38604639668</v>
      </c>
      <c r="BJ483" s="52">
        <f t="shared" si="133"/>
        <v>592.17038604639663</v>
      </c>
      <c r="BK483">
        <f t="shared" si="134"/>
        <v>0</v>
      </c>
    </row>
    <row r="484" spans="2:63" x14ac:dyDescent="0.25">
      <c r="B484" s="29" t="s">
        <v>47</v>
      </c>
      <c r="C484" s="29">
        <v>476</v>
      </c>
      <c r="D484" s="29">
        <v>476</v>
      </c>
      <c r="E484" s="28">
        <v>0</v>
      </c>
      <c r="F484" s="15">
        <f t="shared" si="135"/>
        <v>0</v>
      </c>
      <c r="G484" s="15">
        <f t="shared" si="136"/>
        <v>0</v>
      </c>
      <c r="R484">
        <f t="shared" si="124"/>
        <v>1</v>
      </c>
      <c r="S484" t="str">
        <f t="shared" si="125"/>
        <v/>
      </c>
      <c r="T484">
        <f>$E484/3.6</f>
        <v>0</v>
      </c>
      <c r="U484">
        <f>(0.5*960*(T484*T484))</f>
        <v>0</v>
      </c>
      <c r="V484">
        <f>$U484-$U485</f>
        <v>0</v>
      </c>
      <c r="X484">
        <f>W484/1000</f>
        <v>0</v>
      </c>
      <c r="Y484">
        <f>$X$43+$X$87+$X$158+$X$178+$X$188+$X$238+$X$279+$X$299+$X$307+$X$359+$X$365+$X$379+$X$408+$X$426+$X$438</f>
        <v>569.59999999999991</v>
      </c>
      <c r="Z484">
        <f>(0.5*960*(F484*F484))</f>
        <v>0</v>
      </c>
      <c r="AA484">
        <f>W484*0.0000002777777777</f>
        <v>0</v>
      </c>
      <c r="AB484">
        <f>AA$43+AA$87+$AA$158+$AA$178+$AA$238+$AA$279+$AA$299+$AA$307+$AA$359+$AA$365+$AA$379+$AA$408+$AA$426+$AA$438</f>
        <v>0.15068971189196326</v>
      </c>
      <c r="AD484">
        <f>(AC484*0.0000002777777777)*-1</f>
        <v>0</v>
      </c>
      <c r="AE484">
        <f>(($W$18*0.0000002777777777)*-1)+$AD$65+$AD$145+$AD$164+$AD$184+$AD$206+$AD$265+$AD$289+$AD$304+$AD$345+$AD$363+$AD$373+$AD$399+$AD$418+$AD$430</f>
        <v>0.15723415633457521</v>
      </c>
      <c r="AG484">
        <f>(T484/1000)*(960*9.81*0.01+0.5*1.205*0.38*1.711274*(T484*T484)+960*4/3*3.14*AJ484)</f>
        <v>0</v>
      </c>
      <c r="AH484">
        <f>AH483+AG484</f>
        <v>132.41470899410277</v>
      </c>
      <c r="AJ484">
        <f>T485-T484</f>
        <v>0</v>
      </c>
      <c r="AK484" s="53">
        <f t="shared" si="138"/>
        <v>0</v>
      </c>
      <c r="AL484" s="39">
        <f>0.5*1116.99*(T484*T484)</f>
        <v>0</v>
      </c>
      <c r="AM484" s="39">
        <f t="shared" si="137"/>
        <v>0</v>
      </c>
      <c r="AN484" s="39">
        <f>SUM($AM$430:$AM$437)+$AN$429</f>
        <v>-662747.39999999979</v>
      </c>
      <c r="AO484" s="39">
        <f t="shared" si="127"/>
        <v>0.18409649994845292</v>
      </c>
      <c r="AP484" s="39">
        <f>SUM($AM$438:$AM$518)+$AP$437</f>
        <v>662022.13218750013</v>
      </c>
      <c r="AQ484" s="39">
        <f t="shared" si="128"/>
        <v>0.18389503666725943</v>
      </c>
      <c r="AR484" s="39">
        <f t="shared" si="123"/>
        <v>0</v>
      </c>
      <c r="AS484" s="39"/>
      <c r="AT484" s="51">
        <f>T484*$AS$8*0.38*0.01</f>
        <v>0</v>
      </c>
      <c r="AU484" s="51">
        <f t="shared" si="139"/>
        <v>0</v>
      </c>
      <c r="AV484" s="51">
        <f t="shared" si="129"/>
        <v>0</v>
      </c>
      <c r="AW484" s="39">
        <f>AB484*0.7</f>
        <v>0.10548279832437428</v>
      </c>
      <c r="AX484" s="40"/>
      <c r="AY484" s="40">
        <f t="shared" si="126"/>
        <v>0</v>
      </c>
      <c r="AZ484" s="40"/>
      <c r="BA484" s="40"/>
      <c r="BB484" s="40"/>
      <c r="BC484" s="39"/>
      <c r="BD484" s="39">
        <f>T484*2.23694</f>
        <v>0</v>
      </c>
      <c r="BE484" s="39">
        <f>AO484-$BC$8</f>
        <v>0.18297010094983446</v>
      </c>
      <c r="BF484" s="39">
        <f>AQ484-$BC$8</f>
        <v>0.18276863766864096</v>
      </c>
      <c r="BG484" s="52">
        <f t="shared" si="130"/>
        <v>0.16449177390177686</v>
      </c>
      <c r="BH484" s="52">
        <f t="shared" si="131"/>
        <v>0.16449177390177686</v>
      </c>
      <c r="BI484" s="52">
        <f t="shared" si="132"/>
        <v>592170.38604639668</v>
      </c>
      <c r="BJ484" s="52">
        <f t="shared" si="133"/>
        <v>592.17038604639663</v>
      </c>
      <c r="BK484">
        <f t="shared" si="134"/>
        <v>0</v>
      </c>
    </row>
    <row r="485" spans="2:63" x14ac:dyDescent="0.25">
      <c r="B485" s="29" t="s">
        <v>47</v>
      </c>
      <c r="C485" s="29">
        <v>477</v>
      </c>
      <c r="D485" s="29">
        <v>477</v>
      </c>
      <c r="E485" s="28">
        <v>0</v>
      </c>
      <c r="F485" s="15">
        <f t="shared" si="135"/>
        <v>0</v>
      </c>
      <c r="G485" s="15">
        <f t="shared" si="136"/>
        <v>0</v>
      </c>
      <c r="R485">
        <f t="shared" si="124"/>
        <v>1</v>
      </c>
      <c r="S485" t="str">
        <f t="shared" si="125"/>
        <v/>
      </c>
      <c r="T485">
        <f>$E485/3.6</f>
        <v>0</v>
      </c>
      <c r="U485">
        <f>(0.5*960*(T485*T485))</f>
        <v>0</v>
      </c>
      <c r="V485">
        <f>$U485-$U486</f>
        <v>0</v>
      </c>
      <c r="X485">
        <f>W485/1000</f>
        <v>0</v>
      </c>
      <c r="Y485">
        <f>$X$43+$X$87+$X$158+$X$178+$X$188+$X$238+$X$279+$X$299+$X$307+$X$359+$X$365+$X$379+$X$408+$X$426+$X$438</f>
        <v>569.59999999999991</v>
      </c>
      <c r="Z485">
        <f>(0.5*960*(F485*F485))</f>
        <v>0</v>
      </c>
      <c r="AA485">
        <f>W485*0.0000002777777777</f>
        <v>0</v>
      </c>
      <c r="AB485">
        <f>AA$43+AA$87+$AA$158+$AA$178+$AA$238+$AA$279+$AA$299+$AA$307+$AA$359+$AA$365+$AA$379+$AA$408+$AA$426+$AA$438</f>
        <v>0.15068971189196326</v>
      </c>
      <c r="AD485">
        <f>(AC485*0.0000002777777777)*-1</f>
        <v>0</v>
      </c>
      <c r="AE485">
        <f>(($W$18*0.0000002777777777)*-1)+$AD$65+$AD$145+$AD$164+$AD$184+$AD$206+$AD$265+$AD$289+$AD$304+$AD$345+$AD$363+$AD$373+$AD$399+$AD$418+$AD$430</f>
        <v>0.15723415633457521</v>
      </c>
      <c r="AG485">
        <f>(T485/1000)*(960*9.81*0.01+0.5*1.205*0.38*1.711274*(T485*T485)+960*4/3*3.14*AJ485)</f>
        <v>0</v>
      </c>
      <c r="AH485">
        <f>AH484+AG485</f>
        <v>132.41470899410277</v>
      </c>
      <c r="AJ485">
        <f>T486-T485</f>
        <v>0</v>
      </c>
      <c r="AK485" s="53">
        <f t="shared" si="138"/>
        <v>0</v>
      </c>
      <c r="AL485" s="39">
        <f>0.5*1116.99*(T485*T485)</f>
        <v>0</v>
      </c>
      <c r="AM485" s="39">
        <f t="shared" si="137"/>
        <v>0</v>
      </c>
      <c r="AN485" s="39">
        <f>SUM($AM$430:$AM$437)+$AN$429</f>
        <v>-662747.39999999979</v>
      </c>
      <c r="AO485" s="39">
        <f t="shared" si="127"/>
        <v>0.18409649994845292</v>
      </c>
      <c r="AP485" s="39">
        <f>SUM($AM$438:$AM$518)+$AP$437</f>
        <v>662022.13218750013</v>
      </c>
      <c r="AQ485" s="39">
        <f t="shared" si="128"/>
        <v>0.18389503666725943</v>
      </c>
      <c r="AR485" s="39">
        <f t="shared" si="123"/>
        <v>0</v>
      </c>
      <c r="AS485" s="39"/>
      <c r="AT485" s="51">
        <f>T485*$AS$8*0.38*0.01</f>
        <v>0</v>
      </c>
      <c r="AU485" s="51">
        <f t="shared" si="139"/>
        <v>0</v>
      </c>
      <c r="AV485" s="51">
        <f t="shared" si="129"/>
        <v>0</v>
      </c>
      <c r="AW485" s="39">
        <f>AB485*0.7</f>
        <v>0.10548279832437428</v>
      </c>
      <c r="AX485" s="40"/>
      <c r="AY485" s="40">
        <f t="shared" si="126"/>
        <v>0</v>
      </c>
      <c r="AZ485" s="40"/>
      <c r="BA485" s="40"/>
      <c r="BB485" s="40"/>
      <c r="BC485" s="39"/>
      <c r="BD485" s="39">
        <f>T485*2.23694</f>
        <v>0</v>
      </c>
      <c r="BE485" s="39">
        <f>AO485-$BC$8</f>
        <v>0.18297010094983446</v>
      </c>
      <c r="BF485" s="39">
        <f>AQ485-$BC$8</f>
        <v>0.18276863766864096</v>
      </c>
      <c r="BG485" s="52">
        <f t="shared" si="130"/>
        <v>0.16449177390177686</v>
      </c>
      <c r="BH485" s="52">
        <f t="shared" si="131"/>
        <v>0.16449177390177686</v>
      </c>
      <c r="BI485" s="52">
        <f t="shared" si="132"/>
        <v>592170.38604639668</v>
      </c>
      <c r="BJ485" s="52">
        <f t="shared" si="133"/>
        <v>592.17038604639663</v>
      </c>
      <c r="BK485">
        <f t="shared" si="134"/>
        <v>0</v>
      </c>
    </row>
    <row r="486" spans="2:63" x14ac:dyDescent="0.25">
      <c r="B486" s="29" t="s">
        <v>47</v>
      </c>
      <c r="C486" s="29">
        <v>478</v>
      </c>
      <c r="D486" s="29">
        <v>478</v>
      </c>
      <c r="E486" s="28">
        <v>0</v>
      </c>
      <c r="F486" s="15">
        <f t="shared" si="135"/>
        <v>0</v>
      </c>
      <c r="G486" s="15">
        <f t="shared" si="136"/>
        <v>0</v>
      </c>
      <c r="R486">
        <f t="shared" si="124"/>
        <v>1</v>
      </c>
      <c r="S486" t="str">
        <f t="shared" si="125"/>
        <v/>
      </c>
      <c r="T486">
        <f>$E486/3.6</f>
        <v>0</v>
      </c>
      <c r="U486">
        <f>(0.5*960*(T486*T486))</f>
        <v>0</v>
      </c>
      <c r="V486">
        <f>$U486-$U487</f>
        <v>0</v>
      </c>
      <c r="X486">
        <f>W486/1000</f>
        <v>0</v>
      </c>
      <c r="Y486">
        <f>$X$43+$X$87+$X$158+$X$178+$X$188+$X$238+$X$279+$X$299+$X$307+$X$359+$X$365+$X$379+$X$408+$X$426+$X$438</f>
        <v>569.59999999999991</v>
      </c>
      <c r="Z486">
        <f>(0.5*960*(F486*F486))</f>
        <v>0</v>
      </c>
      <c r="AA486">
        <f>W486*0.0000002777777777</f>
        <v>0</v>
      </c>
      <c r="AB486">
        <f>AA$43+AA$87+$AA$158+$AA$178+$AA$238+$AA$279+$AA$299+$AA$307+$AA$359+$AA$365+$AA$379+$AA$408+$AA$426+$AA$438</f>
        <v>0.15068971189196326</v>
      </c>
      <c r="AD486">
        <f>(AC486*0.0000002777777777)*-1</f>
        <v>0</v>
      </c>
      <c r="AE486">
        <f>(($W$18*0.0000002777777777)*-1)+$AD$65+$AD$145+$AD$164+$AD$184+$AD$206+$AD$265+$AD$289+$AD$304+$AD$345+$AD$363+$AD$373+$AD$399+$AD$418+$AD$430</f>
        <v>0.15723415633457521</v>
      </c>
      <c r="AG486">
        <f>(T486/1000)*(960*9.81*0.01+0.5*1.205*0.38*1.711274*(T486*T486)+960*4/3*3.14*AJ486)</f>
        <v>0</v>
      </c>
      <c r="AH486">
        <f>AH485+AG486</f>
        <v>132.41470899410277</v>
      </c>
      <c r="AJ486">
        <f>T487-T486</f>
        <v>0</v>
      </c>
      <c r="AK486" s="53">
        <f t="shared" si="138"/>
        <v>0</v>
      </c>
      <c r="AL486" s="39">
        <f>0.5*1116.99*(T486*T486)</f>
        <v>0</v>
      </c>
      <c r="AM486" s="39">
        <f t="shared" si="137"/>
        <v>0</v>
      </c>
      <c r="AN486" s="39">
        <f>SUM($AM$430:$AM$437)+$AN$429</f>
        <v>-662747.39999999979</v>
      </c>
      <c r="AO486" s="39">
        <f t="shared" si="127"/>
        <v>0.18409649994845292</v>
      </c>
      <c r="AP486" s="39">
        <f>SUM($AM$438:$AM$518)+$AP$437</f>
        <v>662022.13218750013</v>
      </c>
      <c r="AQ486" s="39">
        <f t="shared" si="128"/>
        <v>0.18389503666725943</v>
      </c>
      <c r="AR486" s="39">
        <f t="shared" si="123"/>
        <v>0</v>
      </c>
      <c r="AS486" s="39"/>
      <c r="AT486" s="51">
        <f>T486*$AS$8*0.38*0.01</f>
        <v>0</v>
      </c>
      <c r="AU486" s="51">
        <f t="shared" si="139"/>
        <v>0</v>
      </c>
      <c r="AV486" s="51">
        <f t="shared" si="129"/>
        <v>0</v>
      </c>
      <c r="AW486" s="39">
        <f>AB486*0.7</f>
        <v>0.10548279832437428</v>
      </c>
      <c r="AX486" s="40"/>
      <c r="AY486" s="40">
        <f t="shared" si="126"/>
        <v>0</v>
      </c>
      <c r="AZ486" s="40"/>
      <c r="BA486" s="40"/>
      <c r="BB486" s="40"/>
      <c r="BC486" s="39"/>
      <c r="BD486" s="39">
        <f>T486*2.23694</f>
        <v>0</v>
      </c>
      <c r="BE486" s="39">
        <f>AO486-$BC$8</f>
        <v>0.18297010094983446</v>
      </c>
      <c r="BF486" s="39">
        <f>AQ486-$BC$8</f>
        <v>0.18276863766864096</v>
      </c>
      <c r="BG486" s="52">
        <f t="shared" si="130"/>
        <v>0.16449177390177686</v>
      </c>
      <c r="BH486" s="52">
        <f t="shared" si="131"/>
        <v>0.16449177390177686</v>
      </c>
      <c r="BI486" s="52">
        <f t="shared" si="132"/>
        <v>592170.38604639668</v>
      </c>
      <c r="BJ486" s="52">
        <f t="shared" si="133"/>
        <v>592.17038604639663</v>
      </c>
      <c r="BK486">
        <f t="shared" si="134"/>
        <v>0</v>
      </c>
    </row>
    <row r="487" spans="2:63" x14ac:dyDescent="0.25">
      <c r="B487" s="29" t="s">
        <v>47</v>
      </c>
      <c r="C487" s="29">
        <v>479</v>
      </c>
      <c r="D487" s="29">
        <v>479</v>
      </c>
      <c r="E487" s="28">
        <v>0</v>
      </c>
      <c r="F487" s="15">
        <f t="shared" si="135"/>
        <v>0</v>
      </c>
      <c r="G487" s="15">
        <f t="shared" si="136"/>
        <v>0</v>
      </c>
      <c r="R487">
        <f t="shared" si="124"/>
        <v>1</v>
      </c>
      <c r="S487" t="str">
        <f t="shared" si="125"/>
        <v/>
      </c>
      <c r="T487">
        <f>$E487/3.6</f>
        <v>0</v>
      </c>
      <c r="U487">
        <f>(0.5*960*(T487*T487))</f>
        <v>0</v>
      </c>
      <c r="V487">
        <f>$U487-$U488</f>
        <v>0</v>
      </c>
      <c r="X487">
        <f>W487/1000</f>
        <v>0</v>
      </c>
      <c r="Y487">
        <f>$X$43+$X$87+$X$158+$X$178+$X$188+$X$238+$X$279+$X$299+$X$307+$X$359+$X$365+$X$379+$X$408+$X$426+$X$438</f>
        <v>569.59999999999991</v>
      </c>
      <c r="Z487">
        <f>(0.5*960*(F487*F487))</f>
        <v>0</v>
      </c>
      <c r="AA487">
        <f>W487*0.0000002777777777</f>
        <v>0</v>
      </c>
      <c r="AB487">
        <f>AA$43+AA$87+$AA$158+$AA$178+$AA$238+$AA$279+$AA$299+$AA$307+$AA$359+$AA$365+$AA$379+$AA$408+$AA$426+$AA$438</f>
        <v>0.15068971189196326</v>
      </c>
      <c r="AD487">
        <f>(AC487*0.0000002777777777)*-1</f>
        <v>0</v>
      </c>
      <c r="AE487">
        <f>(($W$18*0.0000002777777777)*-1)+$AD$65+$AD$145+$AD$164+$AD$184+$AD$206+$AD$265+$AD$289+$AD$304+$AD$345+$AD$363+$AD$373+$AD$399+$AD$418+$AD$430</f>
        <v>0.15723415633457521</v>
      </c>
      <c r="AG487">
        <f>(T487/1000)*(960*9.81*0.01+0.5*1.205*0.38*1.711274*(T487*T487)+960*4/3*3.14*AJ487)</f>
        <v>0</v>
      </c>
      <c r="AH487">
        <f>AH486+AG487</f>
        <v>132.41470899410277</v>
      </c>
      <c r="AJ487">
        <f>T488-T487</f>
        <v>0</v>
      </c>
      <c r="AK487" s="53">
        <f t="shared" si="138"/>
        <v>0</v>
      </c>
      <c r="AL487" s="39">
        <f>0.5*1116.99*(T487*T487)</f>
        <v>0</v>
      </c>
      <c r="AM487" s="39">
        <f t="shared" si="137"/>
        <v>0</v>
      </c>
      <c r="AN487" s="39">
        <f>SUM($AM$430:$AM$437)+$AN$429</f>
        <v>-662747.39999999979</v>
      </c>
      <c r="AO487" s="39">
        <f t="shared" si="127"/>
        <v>0.18409649994845292</v>
      </c>
      <c r="AP487" s="39">
        <f>SUM($AM$438:$AM$518)+$AP$437</f>
        <v>662022.13218750013</v>
      </c>
      <c r="AQ487" s="39">
        <f t="shared" si="128"/>
        <v>0.18389503666725943</v>
      </c>
      <c r="AR487" s="39">
        <f t="shared" si="123"/>
        <v>0</v>
      </c>
      <c r="AS487" s="39"/>
      <c r="AT487" s="51">
        <f>T487*$AS$8*0.38*0.01</f>
        <v>0</v>
      </c>
      <c r="AU487" s="51">
        <f t="shared" si="139"/>
        <v>0</v>
      </c>
      <c r="AV487" s="51">
        <f t="shared" si="129"/>
        <v>0</v>
      </c>
      <c r="AW487" s="39">
        <f>AB487*0.7</f>
        <v>0.10548279832437428</v>
      </c>
      <c r="AX487" s="40"/>
      <c r="AY487" s="40">
        <f t="shared" si="126"/>
        <v>0</v>
      </c>
      <c r="AZ487" s="40"/>
      <c r="BA487" s="40"/>
      <c r="BB487" s="40"/>
      <c r="BC487" s="39"/>
      <c r="BD487" s="39">
        <f>T487*2.23694</f>
        <v>0</v>
      </c>
      <c r="BE487" s="39">
        <f>AO487-$BC$8</f>
        <v>0.18297010094983446</v>
      </c>
      <c r="BF487" s="39">
        <f>AQ487-$BC$8</f>
        <v>0.18276863766864096</v>
      </c>
      <c r="BG487" s="52">
        <f t="shared" si="130"/>
        <v>0.16449177390177686</v>
      </c>
      <c r="BH487" s="52">
        <f t="shared" si="131"/>
        <v>0.16449177390177686</v>
      </c>
      <c r="BI487" s="52">
        <f t="shared" si="132"/>
        <v>592170.38604639668</v>
      </c>
      <c r="BJ487" s="52">
        <f t="shared" si="133"/>
        <v>592.17038604639663</v>
      </c>
      <c r="BK487">
        <f t="shared" si="134"/>
        <v>0</v>
      </c>
    </row>
    <row r="488" spans="2:63" x14ac:dyDescent="0.25">
      <c r="B488" s="29" t="s">
        <v>47</v>
      </c>
      <c r="C488" s="29">
        <v>480</v>
      </c>
      <c r="D488" s="29">
        <v>480</v>
      </c>
      <c r="E488" s="28">
        <v>0</v>
      </c>
      <c r="F488" s="15">
        <f t="shared" si="135"/>
        <v>0</v>
      </c>
      <c r="G488" s="15">
        <f t="shared" si="136"/>
        <v>0</v>
      </c>
      <c r="R488">
        <f t="shared" si="124"/>
        <v>1</v>
      </c>
      <c r="S488" t="str">
        <f t="shared" si="125"/>
        <v/>
      </c>
      <c r="T488">
        <f>$E488/3.6</f>
        <v>0</v>
      </c>
      <c r="U488">
        <f>(0.5*960*(T488*T488))</f>
        <v>0</v>
      </c>
      <c r="V488">
        <f>$U488-$U489</f>
        <v>0</v>
      </c>
      <c r="X488">
        <f>W488/1000</f>
        <v>0</v>
      </c>
      <c r="Y488">
        <f>$X$43+$X$87+$X$158+$X$178+$X$188+$X$238+$X$279+$X$299+$X$307+$X$359+$X$365+$X$379+$X$408+$X$426+$X$438</f>
        <v>569.59999999999991</v>
      </c>
      <c r="Z488">
        <f>(0.5*960*(F488*F488))</f>
        <v>0</v>
      </c>
      <c r="AA488">
        <f>W488*0.0000002777777777</f>
        <v>0</v>
      </c>
      <c r="AB488">
        <f>AA$43+AA$87+$AA$158+$AA$178+$AA$238+$AA$279+$AA$299+$AA$307+$AA$359+$AA$365+$AA$379+$AA$408+$AA$426+$AA$438</f>
        <v>0.15068971189196326</v>
      </c>
      <c r="AD488">
        <f>(AC488*0.0000002777777777)*-1</f>
        <v>0</v>
      </c>
      <c r="AE488">
        <f>(($W$18*0.0000002777777777)*-1)+$AD$65+$AD$145+$AD$164+$AD$184+$AD$206+$AD$265+$AD$289+$AD$304+$AD$345+$AD$363+$AD$373+$AD$399+$AD$418+$AD$430</f>
        <v>0.15723415633457521</v>
      </c>
      <c r="AG488">
        <f>(T488/1000)*(960*9.81*0.01+0.5*1.205*0.38*1.711274*(T488*T488)+960*4/3*3.14*AJ488)</f>
        <v>0</v>
      </c>
      <c r="AH488">
        <f>AH487+AG488</f>
        <v>132.41470899410277</v>
      </c>
      <c r="AJ488">
        <f>T489-T488</f>
        <v>0</v>
      </c>
      <c r="AK488" s="53">
        <f t="shared" si="138"/>
        <v>0</v>
      </c>
      <c r="AL488" s="39">
        <f>0.5*1116.99*(T488*T488)</f>
        <v>0</v>
      </c>
      <c r="AM488" s="39">
        <f t="shared" si="137"/>
        <v>0</v>
      </c>
      <c r="AN488" s="39">
        <f>SUM($AM$430:$AM$437)+$AN$429</f>
        <v>-662747.39999999979</v>
      </c>
      <c r="AO488" s="39">
        <f t="shared" si="127"/>
        <v>0.18409649994845292</v>
      </c>
      <c r="AP488" s="39">
        <f>SUM($AM$438:$AM$518)+$AP$437</f>
        <v>662022.13218750013</v>
      </c>
      <c r="AQ488" s="39">
        <f t="shared" si="128"/>
        <v>0.18389503666725943</v>
      </c>
      <c r="AR488" s="39">
        <f t="shared" si="123"/>
        <v>0</v>
      </c>
      <c r="AS488" s="39"/>
      <c r="AT488" s="51">
        <f>T488*$AS$8*0.38*0.01</f>
        <v>0</v>
      </c>
      <c r="AU488" s="51">
        <f t="shared" si="139"/>
        <v>0</v>
      </c>
      <c r="AV488" s="51">
        <f t="shared" si="129"/>
        <v>0</v>
      </c>
      <c r="AW488" s="39">
        <f>AB488*0.7</f>
        <v>0.10548279832437428</v>
      </c>
      <c r="AX488" s="40"/>
      <c r="AY488" s="40">
        <f t="shared" si="126"/>
        <v>0</v>
      </c>
      <c r="AZ488" s="40"/>
      <c r="BA488" s="40"/>
      <c r="BB488" s="40"/>
      <c r="BC488" s="39"/>
      <c r="BD488" s="39">
        <f>T488*2.23694</f>
        <v>0</v>
      </c>
      <c r="BE488" s="39">
        <f>AO488-$BC$8</f>
        <v>0.18297010094983446</v>
      </c>
      <c r="BF488" s="39">
        <f>AQ488-$BC$8</f>
        <v>0.18276863766864096</v>
      </c>
      <c r="BG488" s="52">
        <f t="shared" si="130"/>
        <v>0.16449177390177686</v>
      </c>
      <c r="BH488" s="52">
        <f t="shared" si="131"/>
        <v>0.16449177390177686</v>
      </c>
      <c r="BI488" s="52">
        <f t="shared" si="132"/>
        <v>592170.38604639668</v>
      </c>
      <c r="BJ488" s="52">
        <f t="shared" si="133"/>
        <v>592.17038604639663</v>
      </c>
      <c r="BK488">
        <f t="shared" si="134"/>
        <v>0</v>
      </c>
    </row>
    <row r="489" spans="2:63" x14ac:dyDescent="0.25">
      <c r="B489" s="29" t="s">
        <v>47</v>
      </c>
      <c r="C489" s="29">
        <v>481</v>
      </c>
      <c r="D489" s="29">
        <v>481</v>
      </c>
      <c r="E489" s="28">
        <v>0</v>
      </c>
      <c r="F489" s="15">
        <f t="shared" si="135"/>
        <v>0</v>
      </c>
      <c r="G489" s="15">
        <f t="shared" si="136"/>
        <v>0</v>
      </c>
      <c r="R489">
        <f t="shared" si="124"/>
        <v>1</v>
      </c>
      <c r="S489" t="str">
        <f t="shared" si="125"/>
        <v/>
      </c>
      <c r="T489">
        <f>$E489/3.6</f>
        <v>0</v>
      </c>
      <c r="U489">
        <f>(0.5*960*(T489*T489))</f>
        <v>0</v>
      </c>
      <c r="V489">
        <f>$U489-$U490</f>
        <v>0</v>
      </c>
      <c r="X489">
        <f>W489/1000</f>
        <v>0</v>
      </c>
      <c r="Y489">
        <f>$X$43+$X$87+$X$158+$X$178+$X$188+$X$238+$X$279+$X$299+$X$307+$X$359+$X$365+$X$379+$X$408+$X$426+$X$438</f>
        <v>569.59999999999991</v>
      </c>
      <c r="Z489">
        <f>(0.5*960*(F489*F489))</f>
        <v>0</v>
      </c>
      <c r="AA489">
        <f>W489*0.0000002777777777</f>
        <v>0</v>
      </c>
      <c r="AB489">
        <f>AA$43+AA$87+$AA$158+$AA$178+$AA$238+$AA$279+$AA$299+$AA$307+$AA$359+$AA$365+$AA$379+$AA$408+$AA$426+$AA$438</f>
        <v>0.15068971189196326</v>
      </c>
      <c r="AD489">
        <f>(AC489*0.0000002777777777)*-1</f>
        <v>0</v>
      </c>
      <c r="AE489">
        <f>(($W$18*0.0000002777777777)*-1)+$AD$65+$AD$145+$AD$164+$AD$184+$AD$206+$AD$265+$AD$289+$AD$304+$AD$345+$AD$363+$AD$373+$AD$399+$AD$418+$AD$430</f>
        <v>0.15723415633457521</v>
      </c>
      <c r="AG489">
        <f>(T489/1000)*(960*9.81*0.01+0.5*1.205*0.38*1.711274*(T489*T489)+960*4/3*3.14*AJ489)</f>
        <v>0</v>
      </c>
      <c r="AH489">
        <f>AH488+AG489</f>
        <v>132.41470899410277</v>
      </c>
      <c r="AJ489">
        <f>T490-T489</f>
        <v>0</v>
      </c>
      <c r="AK489" s="53">
        <f t="shared" si="138"/>
        <v>0</v>
      </c>
      <c r="AL489" s="39">
        <f>0.5*1116.99*(T489*T489)</f>
        <v>0</v>
      </c>
      <c r="AM489" s="39">
        <f t="shared" si="137"/>
        <v>0</v>
      </c>
      <c r="AN489" s="39">
        <f>SUM($AM$430:$AM$437)+$AN$429</f>
        <v>-662747.39999999979</v>
      </c>
      <c r="AO489" s="39">
        <f t="shared" si="127"/>
        <v>0.18409649994845292</v>
      </c>
      <c r="AP489" s="39">
        <f>SUM($AM$438:$AM$518)+$AP$437</f>
        <v>662022.13218750013</v>
      </c>
      <c r="AQ489" s="39">
        <f t="shared" si="128"/>
        <v>0.18389503666725943</v>
      </c>
      <c r="AR489" s="39">
        <f t="shared" si="123"/>
        <v>0</v>
      </c>
      <c r="AS489" s="39"/>
      <c r="AT489" s="51">
        <f>T489*$AS$8*0.38*0.01</f>
        <v>0</v>
      </c>
      <c r="AU489" s="51">
        <f t="shared" si="139"/>
        <v>0</v>
      </c>
      <c r="AV489" s="51">
        <f t="shared" si="129"/>
        <v>0</v>
      </c>
      <c r="AW489" s="39">
        <f>AB489*0.7</f>
        <v>0.10548279832437428</v>
      </c>
      <c r="AX489" s="40"/>
      <c r="AY489" s="40">
        <f t="shared" si="126"/>
        <v>0</v>
      </c>
      <c r="AZ489" s="40"/>
      <c r="BA489" s="40"/>
      <c r="BB489" s="40"/>
      <c r="BC489" s="39"/>
      <c r="BD489" s="39">
        <f>T489*2.23694</f>
        <v>0</v>
      </c>
      <c r="BE489" s="39">
        <f>AO489-$BC$8</f>
        <v>0.18297010094983446</v>
      </c>
      <c r="BF489" s="39">
        <f>AQ489-$BC$8</f>
        <v>0.18276863766864096</v>
      </c>
      <c r="BG489" s="52">
        <f t="shared" si="130"/>
        <v>0.16449177390177686</v>
      </c>
      <c r="BH489" s="52">
        <f t="shared" si="131"/>
        <v>0.16449177390177686</v>
      </c>
      <c r="BI489" s="52">
        <f t="shared" si="132"/>
        <v>592170.38604639668</v>
      </c>
      <c r="BJ489" s="52">
        <f t="shared" si="133"/>
        <v>592.17038604639663</v>
      </c>
      <c r="BK489">
        <f t="shared" si="134"/>
        <v>0</v>
      </c>
    </row>
    <row r="490" spans="2:63" x14ac:dyDescent="0.25">
      <c r="B490" s="29" t="s">
        <v>47</v>
      </c>
      <c r="C490" s="29">
        <v>482</v>
      </c>
      <c r="D490" s="29">
        <v>482</v>
      </c>
      <c r="E490" s="28">
        <v>0</v>
      </c>
      <c r="F490" s="15">
        <f t="shared" si="135"/>
        <v>0</v>
      </c>
      <c r="G490" s="15">
        <f t="shared" si="136"/>
        <v>0</v>
      </c>
      <c r="R490">
        <f t="shared" si="124"/>
        <v>1</v>
      </c>
      <c r="S490" t="str">
        <f t="shared" si="125"/>
        <v/>
      </c>
      <c r="T490">
        <f>$E490/3.6</f>
        <v>0</v>
      </c>
      <c r="U490">
        <f>(0.5*960*(T490*T490))</f>
        <v>0</v>
      </c>
      <c r="V490">
        <f>$U490-$U491</f>
        <v>0</v>
      </c>
      <c r="X490">
        <f>W490/1000</f>
        <v>0</v>
      </c>
      <c r="Y490">
        <f>$X$43+$X$87+$X$158+$X$178+$X$188+$X$238+$X$279+$X$299+$X$307+$X$359+$X$365+$X$379+$X$408+$X$426+$X$438</f>
        <v>569.59999999999991</v>
      </c>
      <c r="Z490">
        <f>(0.5*960*(F490*F490))</f>
        <v>0</v>
      </c>
      <c r="AA490">
        <f>W490*0.0000002777777777</f>
        <v>0</v>
      </c>
      <c r="AB490">
        <f>AA$43+AA$87+$AA$158+$AA$178+$AA$238+$AA$279+$AA$299+$AA$307+$AA$359+$AA$365+$AA$379+$AA$408+$AA$426+$AA$438</f>
        <v>0.15068971189196326</v>
      </c>
      <c r="AD490">
        <f>(AC490*0.0000002777777777)*-1</f>
        <v>0</v>
      </c>
      <c r="AE490">
        <f>(($W$18*0.0000002777777777)*-1)+$AD$65+$AD$145+$AD$164+$AD$184+$AD$206+$AD$265+$AD$289+$AD$304+$AD$345+$AD$363+$AD$373+$AD$399+$AD$418+$AD$430</f>
        <v>0.15723415633457521</v>
      </c>
      <c r="AG490">
        <f>(T490/1000)*(960*9.81*0.01+0.5*1.205*0.38*1.711274*(T490*T490)+960*4/3*3.14*AJ490)</f>
        <v>0</v>
      </c>
      <c r="AH490">
        <f>AH489+AG490</f>
        <v>132.41470899410277</v>
      </c>
      <c r="AJ490">
        <f>T491-T490</f>
        <v>0</v>
      </c>
      <c r="AK490" s="53">
        <f t="shared" si="138"/>
        <v>0</v>
      </c>
      <c r="AL490" s="39">
        <f>0.5*1116.99*(T490*T490)</f>
        <v>0</v>
      </c>
      <c r="AM490" s="39">
        <f t="shared" si="137"/>
        <v>0</v>
      </c>
      <c r="AN490" s="39">
        <f>SUM($AM$430:$AM$437)+$AN$429</f>
        <v>-662747.39999999979</v>
      </c>
      <c r="AO490" s="39">
        <f t="shared" si="127"/>
        <v>0.18409649994845292</v>
      </c>
      <c r="AP490" s="39">
        <f>SUM($AM$438:$AM$518)+$AP$437</f>
        <v>662022.13218750013</v>
      </c>
      <c r="AQ490" s="39">
        <f t="shared" si="128"/>
        <v>0.18389503666725943</v>
      </c>
      <c r="AR490" s="39">
        <f t="shared" si="123"/>
        <v>0</v>
      </c>
      <c r="AS490" s="39"/>
      <c r="AT490" s="51">
        <f>T490*$AS$8*0.38*0.01</f>
        <v>0</v>
      </c>
      <c r="AU490" s="51">
        <f t="shared" si="139"/>
        <v>0</v>
      </c>
      <c r="AV490" s="51">
        <f t="shared" si="129"/>
        <v>0</v>
      </c>
      <c r="AW490" s="39">
        <f>AB490*0.7</f>
        <v>0.10548279832437428</v>
      </c>
      <c r="AX490" s="40"/>
      <c r="AY490" s="40">
        <f t="shared" si="126"/>
        <v>0</v>
      </c>
      <c r="AZ490" s="40"/>
      <c r="BA490" s="40"/>
      <c r="BB490" s="40"/>
      <c r="BC490" s="39"/>
      <c r="BD490" s="39">
        <f>T490*2.23694</f>
        <v>0</v>
      </c>
      <c r="BE490" s="39">
        <f>AO490-$BC$8</f>
        <v>0.18297010094983446</v>
      </c>
      <c r="BF490" s="39">
        <f>AQ490-$BC$8</f>
        <v>0.18276863766864096</v>
      </c>
      <c r="BG490" s="52">
        <f t="shared" si="130"/>
        <v>0.16449177390177686</v>
      </c>
      <c r="BH490" s="52">
        <f t="shared" si="131"/>
        <v>0.16449177390177686</v>
      </c>
      <c r="BI490" s="52">
        <f t="shared" si="132"/>
        <v>592170.38604639668</v>
      </c>
      <c r="BJ490" s="52">
        <f t="shared" si="133"/>
        <v>592.17038604639663</v>
      </c>
      <c r="BK490">
        <f t="shared" si="134"/>
        <v>0</v>
      </c>
    </row>
    <row r="491" spans="2:63" x14ac:dyDescent="0.25">
      <c r="B491" s="29" t="s">
        <v>47</v>
      </c>
      <c r="C491" s="29">
        <v>483</v>
      </c>
      <c r="D491" s="29">
        <v>483</v>
      </c>
      <c r="E491" s="28">
        <v>0</v>
      </c>
      <c r="F491" s="15">
        <f t="shared" si="135"/>
        <v>0</v>
      </c>
      <c r="G491" s="15">
        <f t="shared" si="136"/>
        <v>0</v>
      </c>
      <c r="R491">
        <f t="shared" si="124"/>
        <v>1</v>
      </c>
      <c r="S491" t="str">
        <f t="shared" si="125"/>
        <v/>
      </c>
      <c r="T491">
        <f>$E491/3.6</f>
        <v>0</v>
      </c>
      <c r="U491">
        <f>(0.5*960*(T491*T491))</f>
        <v>0</v>
      </c>
      <c r="V491">
        <f>$U491-$U492</f>
        <v>0</v>
      </c>
      <c r="X491">
        <f>W491/1000</f>
        <v>0</v>
      </c>
      <c r="Y491">
        <f>$X$43+$X$87+$X$158+$X$178+$X$188+$X$238+$X$279+$X$299+$X$307+$X$359+$X$365+$X$379+$X$408+$X$426+$X$438</f>
        <v>569.59999999999991</v>
      </c>
      <c r="Z491">
        <f>(0.5*960*(F491*F491))</f>
        <v>0</v>
      </c>
      <c r="AA491">
        <f>W491*0.0000002777777777</f>
        <v>0</v>
      </c>
      <c r="AB491">
        <f>AA$43+AA$87+$AA$158+$AA$178+$AA$238+$AA$279+$AA$299+$AA$307+$AA$359+$AA$365+$AA$379+$AA$408+$AA$426+$AA$438</f>
        <v>0.15068971189196326</v>
      </c>
      <c r="AD491">
        <f>(AC491*0.0000002777777777)*-1</f>
        <v>0</v>
      </c>
      <c r="AE491">
        <f>(($W$18*0.0000002777777777)*-1)+$AD$65+$AD$145+$AD$164+$AD$184+$AD$206+$AD$265+$AD$289+$AD$304+$AD$345+$AD$363+$AD$373+$AD$399+$AD$418+$AD$430</f>
        <v>0.15723415633457521</v>
      </c>
      <c r="AG491">
        <f>(T491/1000)*(960*9.81*0.01+0.5*1.205*0.38*1.711274*(T491*T491)+960*4/3*3.14*AJ491)</f>
        <v>0</v>
      </c>
      <c r="AH491">
        <f>AH490+AG491</f>
        <v>132.41470899410277</v>
      </c>
      <c r="AJ491">
        <f>T492-T491</f>
        <v>0</v>
      </c>
      <c r="AK491" s="53">
        <f t="shared" si="138"/>
        <v>0</v>
      </c>
      <c r="AL491" s="39">
        <f>0.5*1116.99*(T491*T491)</f>
        <v>0</v>
      </c>
      <c r="AM491" s="39">
        <f t="shared" si="137"/>
        <v>0</v>
      </c>
      <c r="AN491" s="39">
        <f>SUM($AM$430:$AM$437)+$AN$429</f>
        <v>-662747.39999999979</v>
      </c>
      <c r="AO491" s="39">
        <f t="shared" si="127"/>
        <v>0.18409649994845292</v>
      </c>
      <c r="AP491" s="39">
        <f>SUM($AM$438:$AM$518)+$AP$437</f>
        <v>662022.13218750013</v>
      </c>
      <c r="AQ491" s="39">
        <f t="shared" si="128"/>
        <v>0.18389503666725943</v>
      </c>
      <c r="AR491" s="39">
        <f t="shared" si="123"/>
        <v>0</v>
      </c>
      <c r="AS491" s="39"/>
      <c r="AT491" s="51">
        <f>T491*$AS$8*0.38*0.01</f>
        <v>0</v>
      </c>
      <c r="AU491" s="51">
        <f t="shared" si="139"/>
        <v>0</v>
      </c>
      <c r="AV491" s="51">
        <f t="shared" si="129"/>
        <v>0</v>
      </c>
      <c r="AW491" s="39">
        <f>AB491*0.7</f>
        <v>0.10548279832437428</v>
      </c>
      <c r="AX491" s="40"/>
      <c r="AY491" s="40">
        <f t="shared" si="126"/>
        <v>0</v>
      </c>
      <c r="AZ491" s="40"/>
      <c r="BA491" s="40"/>
      <c r="BB491" s="40"/>
      <c r="BC491" s="39"/>
      <c r="BD491" s="39">
        <f>T491*2.23694</f>
        <v>0</v>
      </c>
      <c r="BE491" s="39">
        <f>AO491-$BC$8</f>
        <v>0.18297010094983446</v>
      </c>
      <c r="BF491" s="39">
        <f>AQ491-$BC$8</f>
        <v>0.18276863766864096</v>
      </c>
      <c r="BG491" s="52">
        <f t="shared" si="130"/>
        <v>0.16449177390177686</v>
      </c>
      <c r="BH491" s="52">
        <f t="shared" si="131"/>
        <v>0.16449177390177686</v>
      </c>
      <c r="BI491" s="52">
        <f t="shared" si="132"/>
        <v>592170.38604639668</v>
      </c>
      <c r="BJ491" s="52">
        <f t="shared" si="133"/>
        <v>592.17038604639663</v>
      </c>
      <c r="BK491">
        <f t="shared" si="134"/>
        <v>0</v>
      </c>
    </row>
    <row r="492" spans="2:63" x14ac:dyDescent="0.25">
      <c r="B492" s="29" t="s">
        <v>47</v>
      </c>
      <c r="C492" s="29">
        <v>484</v>
      </c>
      <c r="D492" s="29">
        <v>484</v>
      </c>
      <c r="E492" s="28">
        <v>0</v>
      </c>
      <c r="F492" s="15">
        <f t="shared" si="135"/>
        <v>0</v>
      </c>
      <c r="G492" s="15">
        <f t="shared" si="136"/>
        <v>0</v>
      </c>
      <c r="R492">
        <f t="shared" si="124"/>
        <v>1</v>
      </c>
      <c r="S492" t="str">
        <f t="shared" si="125"/>
        <v/>
      </c>
      <c r="T492">
        <f>$E492/3.6</f>
        <v>0</v>
      </c>
      <c r="U492">
        <f>(0.5*960*(T492*T492))</f>
        <v>0</v>
      </c>
      <c r="V492">
        <f>$U492-$U493</f>
        <v>0</v>
      </c>
      <c r="X492">
        <f>W492/1000</f>
        <v>0</v>
      </c>
      <c r="Y492">
        <f>$X$43+$X$87+$X$158+$X$178+$X$188+$X$238+$X$279+$X$299+$X$307+$X$359+$X$365+$X$379+$X$408+$X$426+$X$438</f>
        <v>569.59999999999991</v>
      </c>
      <c r="Z492">
        <f>(0.5*960*(F492*F492))</f>
        <v>0</v>
      </c>
      <c r="AA492">
        <f>W492*0.0000002777777777</f>
        <v>0</v>
      </c>
      <c r="AB492">
        <f>AA$43+AA$87+$AA$158+$AA$178+$AA$238+$AA$279+$AA$299+$AA$307+$AA$359+$AA$365+$AA$379+$AA$408+$AA$426+$AA$438</f>
        <v>0.15068971189196326</v>
      </c>
      <c r="AD492">
        <f>(AC492*0.0000002777777777)*-1</f>
        <v>0</v>
      </c>
      <c r="AE492">
        <f>(($W$18*0.0000002777777777)*-1)+$AD$65+$AD$145+$AD$164+$AD$184+$AD$206+$AD$265+$AD$289+$AD$304+$AD$345+$AD$363+$AD$373+$AD$399+$AD$418+$AD$430</f>
        <v>0.15723415633457521</v>
      </c>
      <c r="AG492">
        <f>(T492/1000)*(960*9.81*0.01+0.5*1.205*0.38*1.711274*(T492*T492)+960*4/3*3.14*AJ492)</f>
        <v>0</v>
      </c>
      <c r="AH492">
        <f>AH491+AG492</f>
        <v>132.41470899410277</v>
      </c>
      <c r="AJ492">
        <f>T493-T492</f>
        <v>0</v>
      </c>
      <c r="AK492" s="53">
        <f t="shared" si="138"/>
        <v>0</v>
      </c>
      <c r="AL492" s="39">
        <f>0.5*1116.99*(T492*T492)</f>
        <v>0</v>
      </c>
      <c r="AM492" s="39">
        <f t="shared" si="137"/>
        <v>0</v>
      </c>
      <c r="AN492" s="39">
        <f>SUM($AM$430:$AM$437)+$AN$429</f>
        <v>-662747.39999999979</v>
      </c>
      <c r="AO492" s="39">
        <f t="shared" si="127"/>
        <v>0.18409649994845292</v>
      </c>
      <c r="AP492" s="39">
        <f>SUM($AM$438:$AM$518)+$AP$437</f>
        <v>662022.13218750013</v>
      </c>
      <c r="AQ492" s="39">
        <f t="shared" si="128"/>
        <v>0.18389503666725943</v>
      </c>
      <c r="AR492" s="39">
        <f t="shared" ref="AR492:AR555" si="140">AM492/1000</f>
        <v>0</v>
      </c>
      <c r="AS492" s="39"/>
      <c r="AT492" s="51">
        <f>T492*$AS$8*0.38*0.01</f>
        <v>0</v>
      </c>
      <c r="AU492" s="51">
        <f t="shared" si="139"/>
        <v>0</v>
      </c>
      <c r="AV492" s="51">
        <f t="shared" si="129"/>
        <v>0</v>
      </c>
      <c r="AW492" s="39">
        <f>AB492*0.7</f>
        <v>0.10548279832437428</v>
      </c>
      <c r="AX492" s="40"/>
      <c r="AY492" s="40">
        <f t="shared" si="126"/>
        <v>0</v>
      </c>
      <c r="AZ492" s="40"/>
      <c r="BA492" s="40"/>
      <c r="BB492" s="40"/>
      <c r="BC492" s="39"/>
      <c r="BD492" s="39">
        <f>T492*2.23694</f>
        <v>0</v>
      </c>
      <c r="BE492" s="39">
        <f>AO492-$BC$8</f>
        <v>0.18297010094983446</v>
      </c>
      <c r="BF492" s="39">
        <f>AQ492-$BC$8</f>
        <v>0.18276863766864096</v>
      </c>
      <c r="BG492" s="52">
        <f t="shared" si="130"/>
        <v>0.16449177390177686</v>
      </c>
      <c r="BH492" s="52">
        <f t="shared" si="131"/>
        <v>0.16449177390177686</v>
      </c>
      <c r="BI492" s="52">
        <f t="shared" si="132"/>
        <v>592170.38604639668</v>
      </c>
      <c r="BJ492" s="52">
        <f t="shared" si="133"/>
        <v>592.17038604639663</v>
      </c>
      <c r="BK492">
        <f t="shared" si="134"/>
        <v>0</v>
      </c>
    </row>
    <row r="493" spans="2:63" x14ac:dyDescent="0.25">
      <c r="B493" s="29" t="s">
        <v>47</v>
      </c>
      <c r="C493" s="29">
        <v>485</v>
      </c>
      <c r="D493" s="29">
        <v>485</v>
      </c>
      <c r="E493" s="28">
        <v>0</v>
      </c>
      <c r="F493" s="15">
        <f t="shared" si="135"/>
        <v>0</v>
      </c>
      <c r="G493" s="15">
        <f t="shared" si="136"/>
        <v>0</v>
      </c>
      <c r="R493">
        <f t="shared" si="124"/>
        <v>1</v>
      </c>
      <c r="S493" t="str">
        <f t="shared" si="125"/>
        <v/>
      </c>
      <c r="T493">
        <f>$E493/3.6</f>
        <v>0</v>
      </c>
      <c r="U493">
        <f>(0.5*960*(T493*T493))</f>
        <v>0</v>
      </c>
      <c r="V493">
        <f>$U493-$U494</f>
        <v>0</v>
      </c>
      <c r="X493">
        <f>W493/1000</f>
        <v>0</v>
      </c>
      <c r="Y493">
        <f>$X$43+$X$87+$X$158+$X$178+$X$188+$X$238+$X$279+$X$299+$X$307+$X$359+$X$365+$X$379+$X$408+$X$426+$X$438</f>
        <v>569.59999999999991</v>
      </c>
      <c r="Z493">
        <f>(0.5*960*(F493*F493))</f>
        <v>0</v>
      </c>
      <c r="AA493">
        <f>W493*0.0000002777777777</f>
        <v>0</v>
      </c>
      <c r="AB493">
        <f>AA$43+AA$87+$AA$158+$AA$178+$AA$238+$AA$279+$AA$299+$AA$307+$AA$359+$AA$365+$AA$379+$AA$408+$AA$426+$AA$438</f>
        <v>0.15068971189196326</v>
      </c>
      <c r="AD493">
        <f>(AC493*0.0000002777777777)*-1</f>
        <v>0</v>
      </c>
      <c r="AE493">
        <f>(($W$18*0.0000002777777777)*-1)+$AD$65+$AD$145+$AD$164+$AD$184+$AD$206+$AD$265+$AD$289+$AD$304+$AD$345+$AD$363+$AD$373+$AD$399+$AD$418+$AD$430</f>
        <v>0.15723415633457521</v>
      </c>
      <c r="AG493">
        <f>(T493/1000)*(960*9.81*0.01+0.5*1.205*0.38*1.711274*(T493*T493)+960*4/3*3.14*AJ493)</f>
        <v>0</v>
      </c>
      <c r="AH493">
        <f>AH492+AG493</f>
        <v>132.41470899410277</v>
      </c>
      <c r="AJ493">
        <f>T494-T493</f>
        <v>0</v>
      </c>
      <c r="AK493" s="53">
        <f t="shared" si="138"/>
        <v>0</v>
      </c>
      <c r="AL493" s="39">
        <f>0.5*1116.99*(T493*T493)</f>
        <v>0</v>
      </c>
      <c r="AM493" s="39">
        <f t="shared" si="137"/>
        <v>0</v>
      </c>
      <c r="AN493" s="39">
        <f>SUM($AM$430:$AM$437)+$AN$429</f>
        <v>-662747.39999999979</v>
      </c>
      <c r="AO493" s="39">
        <f t="shared" si="127"/>
        <v>0.18409649994845292</v>
      </c>
      <c r="AP493" s="39">
        <f>SUM($AM$438:$AM$518)+$AP$437</f>
        <v>662022.13218750013</v>
      </c>
      <c r="AQ493" s="39">
        <f t="shared" si="128"/>
        <v>0.18389503666725943</v>
      </c>
      <c r="AR493" s="39">
        <f t="shared" si="140"/>
        <v>0</v>
      </c>
      <c r="AS493" s="39"/>
      <c r="AT493" s="51">
        <f>T493*$AS$8*0.38*0.01</f>
        <v>0</v>
      </c>
      <c r="AU493" s="51">
        <f t="shared" si="139"/>
        <v>0</v>
      </c>
      <c r="AV493" s="51">
        <f t="shared" si="129"/>
        <v>0</v>
      </c>
      <c r="AW493" s="39">
        <f>AB493*0.7</f>
        <v>0.10548279832437428</v>
      </c>
      <c r="AX493" s="40"/>
      <c r="AY493" s="40">
        <f t="shared" si="126"/>
        <v>0</v>
      </c>
      <c r="AZ493" s="40"/>
      <c r="BA493" s="40"/>
      <c r="BB493" s="40"/>
      <c r="BC493" s="39"/>
      <c r="BD493" s="39">
        <f>T493*2.23694</f>
        <v>0</v>
      </c>
      <c r="BE493" s="39">
        <f>AO493-$BC$8</f>
        <v>0.18297010094983446</v>
      </c>
      <c r="BF493" s="39">
        <f>AQ493-$BC$8</f>
        <v>0.18276863766864096</v>
      </c>
      <c r="BG493" s="52">
        <f t="shared" si="130"/>
        <v>0.16449177390177686</v>
      </c>
      <c r="BH493" s="52">
        <f t="shared" si="131"/>
        <v>0.16449177390177686</v>
      </c>
      <c r="BI493" s="52">
        <f t="shared" si="132"/>
        <v>592170.38604639668</v>
      </c>
      <c r="BJ493" s="52">
        <f t="shared" si="133"/>
        <v>592.17038604639663</v>
      </c>
      <c r="BK493">
        <f t="shared" si="134"/>
        <v>0</v>
      </c>
    </row>
    <row r="494" spans="2:63" x14ac:dyDescent="0.25">
      <c r="B494" s="29" t="s">
        <v>47</v>
      </c>
      <c r="C494" s="29">
        <v>486</v>
      </c>
      <c r="D494" s="29">
        <v>486</v>
      </c>
      <c r="E494" s="28">
        <v>0</v>
      </c>
      <c r="F494" s="15">
        <f t="shared" si="135"/>
        <v>0</v>
      </c>
      <c r="G494" s="15">
        <f t="shared" si="136"/>
        <v>0</v>
      </c>
      <c r="R494">
        <f t="shared" si="124"/>
        <v>1</v>
      </c>
      <c r="S494" t="str">
        <f t="shared" si="125"/>
        <v/>
      </c>
      <c r="T494">
        <f>$E494/3.6</f>
        <v>0</v>
      </c>
      <c r="U494">
        <f>(0.5*960*(T494*T494))</f>
        <v>0</v>
      </c>
      <c r="V494">
        <f>$U494-$U495</f>
        <v>0</v>
      </c>
      <c r="X494">
        <f>W494/1000</f>
        <v>0</v>
      </c>
      <c r="Y494">
        <f>$X$43+$X$87+$X$158+$X$178+$X$188+$X$238+$X$279+$X$299+$X$307+$X$359+$X$365+$X$379+$X$408+$X$426+$X$438</f>
        <v>569.59999999999991</v>
      </c>
      <c r="Z494">
        <f>(0.5*960*(F494*F494))</f>
        <v>0</v>
      </c>
      <c r="AA494">
        <f>W494*0.0000002777777777</f>
        <v>0</v>
      </c>
      <c r="AB494">
        <f>AA$43+AA$87+$AA$158+$AA$178+$AA$238+$AA$279+$AA$299+$AA$307+$AA$359+$AA$365+$AA$379+$AA$408+$AA$426+$AA$438</f>
        <v>0.15068971189196326</v>
      </c>
      <c r="AD494">
        <f>(AC494*0.0000002777777777)*-1</f>
        <v>0</v>
      </c>
      <c r="AE494">
        <f>(($W$18*0.0000002777777777)*-1)+$AD$65+$AD$145+$AD$164+$AD$184+$AD$206+$AD$265+$AD$289+$AD$304+$AD$345+$AD$363+$AD$373+$AD$399+$AD$418+$AD$430</f>
        <v>0.15723415633457521</v>
      </c>
      <c r="AG494">
        <f>(T494/1000)*(960*9.81*0.01+0.5*1.205*0.38*1.711274*(T494*T494)+960*4/3*3.14*AJ494)</f>
        <v>0</v>
      </c>
      <c r="AH494">
        <f>AH493+AG494</f>
        <v>132.41470899410277</v>
      </c>
      <c r="AJ494">
        <f>T495-T494</f>
        <v>0</v>
      </c>
      <c r="AK494" s="53">
        <f t="shared" si="138"/>
        <v>0</v>
      </c>
      <c r="AL494" s="39">
        <f>0.5*1116.99*(T494*T494)</f>
        <v>0</v>
      </c>
      <c r="AM494" s="39">
        <f t="shared" si="137"/>
        <v>0</v>
      </c>
      <c r="AN494" s="39">
        <f>SUM($AM$430:$AM$437)+$AN$429</f>
        <v>-662747.39999999979</v>
      </c>
      <c r="AO494" s="39">
        <f t="shared" si="127"/>
        <v>0.18409649994845292</v>
      </c>
      <c r="AP494" s="39">
        <f>SUM($AM$438:$AM$518)+$AP$437</f>
        <v>662022.13218750013</v>
      </c>
      <c r="AQ494" s="39">
        <f t="shared" si="128"/>
        <v>0.18389503666725943</v>
      </c>
      <c r="AR494" s="39">
        <f t="shared" si="140"/>
        <v>0</v>
      </c>
      <c r="AS494" s="39"/>
      <c r="AT494" s="51">
        <f>T494*$AS$8*0.38*0.01</f>
        <v>0</v>
      </c>
      <c r="AU494" s="51">
        <f t="shared" si="139"/>
        <v>0</v>
      </c>
      <c r="AV494" s="51">
        <f t="shared" si="129"/>
        <v>0</v>
      </c>
      <c r="AW494" s="39">
        <f>AB494*0.7</f>
        <v>0.10548279832437428</v>
      </c>
      <c r="AX494" s="40"/>
      <c r="AY494" s="40">
        <f t="shared" si="126"/>
        <v>0</v>
      </c>
      <c r="AZ494" s="40"/>
      <c r="BA494" s="40"/>
      <c r="BB494" s="40"/>
      <c r="BC494" s="39"/>
      <c r="BD494" s="39">
        <f>T494*2.23694</f>
        <v>0</v>
      </c>
      <c r="BE494" s="39">
        <f>AO494-$BC$8</f>
        <v>0.18297010094983446</v>
      </c>
      <c r="BF494" s="39">
        <f>AQ494-$BC$8</f>
        <v>0.18276863766864096</v>
      </c>
      <c r="BG494" s="52">
        <f t="shared" si="130"/>
        <v>0.16449177390177686</v>
      </c>
      <c r="BH494" s="52">
        <f t="shared" si="131"/>
        <v>0.16449177390177686</v>
      </c>
      <c r="BI494" s="52">
        <f t="shared" si="132"/>
        <v>592170.38604639668</v>
      </c>
      <c r="BJ494" s="52">
        <f t="shared" si="133"/>
        <v>592.17038604639663</v>
      </c>
      <c r="BK494">
        <f t="shared" si="134"/>
        <v>0</v>
      </c>
    </row>
    <row r="495" spans="2:63" x14ac:dyDescent="0.25">
      <c r="B495" s="29" t="s">
        <v>47</v>
      </c>
      <c r="C495" s="29">
        <v>487</v>
      </c>
      <c r="D495" s="29">
        <v>487</v>
      </c>
      <c r="E495" s="28">
        <v>0</v>
      </c>
      <c r="F495" s="15">
        <f t="shared" si="135"/>
        <v>0</v>
      </c>
      <c r="G495" s="15">
        <f t="shared" si="136"/>
        <v>0</v>
      </c>
      <c r="R495">
        <f t="shared" si="124"/>
        <v>1</v>
      </c>
      <c r="S495" t="str">
        <f t="shared" si="125"/>
        <v/>
      </c>
      <c r="T495">
        <f>$E495/3.6</f>
        <v>0</v>
      </c>
      <c r="U495">
        <f>(0.5*960*(T495*T495))</f>
        <v>0</v>
      </c>
      <c r="V495">
        <f>$U495-$U496</f>
        <v>0</v>
      </c>
      <c r="X495">
        <f>W495/1000</f>
        <v>0</v>
      </c>
      <c r="Y495">
        <f>$X$43+$X$87+$X$158+$X$178+$X$188+$X$238+$X$279+$X$299+$X$307+$X$359+$X$365+$X$379+$X$408+$X$426+$X$438</f>
        <v>569.59999999999991</v>
      </c>
      <c r="Z495">
        <f>(0.5*960*(F495*F495))</f>
        <v>0</v>
      </c>
      <c r="AA495">
        <f>W495*0.0000002777777777</f>
        <v>0</v>
      </c>
      <c r="AB495">
        <f>AA$43+AA$87+$AA$158+$AA$178+$AA$238+$AA$279+$AA$299+$AA$307+$AA$359+$AA$365+$AA$379+$AA$408+$AA$426+$AA$438</f>
        <v>0.15068971189196326</v>
      </c>
      <c r="AD495">
        <f>(AC495*0.0000002777777777)*-1</f>
        <v>0</v>
      </c>
      <c r="AE495">
        <f>(($W$18*0.0000002777777777)*-1)+$AD$65+$AD$145+$AD$164+$AD$184+$AD$206+$AD$265+$AD$289+$AD$304+$AD$345+$AD$363+$AD$373+$AD$399+$AD$418+$AD$430</f>
        <v>0.15723415633457521</v>
      </c>
      <c r="AG495">
        <f>(T495/1000)*(960*9.81*0.01+0.5*1.205*0.38*1.711274*(T495*T495)+960*4/3*3.14*AJ495)</f>
        <v>0</v>
      </c>
      <c r="AH495">
        <f>AH494+AG495</f>
        <v>132.41470899410277</v>
      </c>
      <c r="AJ495">
        <f>T496-T495</f>
        <v>0</v>
      </c>
      <c r="AK495" s="53">
        <f t="shared" si="138"/>
        <v>0</v>
      </c>
      <c r="AL495" s="39">
        <f>0.5*1116.99*(T495*T495)</f>
        <v>0</v>
      </c>
      <c r="AM495" s="39">
        <f t="shared" si="137"/>
        <v>0</v>
      </c>
      <c r="AN495" s="39">
        <f>SUM($AM$430:$AM$437)+$AN$429</f>
        <v>-662747.39999999979</v>
      </c>
      <c r="AO495" s="39">
        <f t="shared" si="127"/>
        <v>0.18409649994845292</v>
      </c>
      <c r="AP495" s="39">
        <f>SUM($AM$438:$AM$518)+$AP$437</f>
        <v>662022.13218750013</v>
      </c>
      <c r="AQ495" s="39">
        <f t="shared" si="128"/>
        <v>0.18389503666725943</v>
      </c>
      <c r="AR495" s="39">
        <f t="shared" si="140"/>
        <v>0</v>
      </c>
      <c r="AS495" s="39"/>
      <c r="AT495" s="51">
        <f>T495*$AS$8*0.38*0.01</f>
        <v>0</v>
      </c>
      <c r="AU495" s="51">
        <f t="shared" si="139"/>
        <v>0</v>
      </c>
      <c r="AV495" s="51">
        <f t="shared" si="129"/>
        <v>0</v>
      </c>
      <c r="AW495" s="39">
        <f>AB495*0.7</f>
        <v>0.10548279832437428</v>
      </c>
      <c r="AX495" s="40"/>
      <c r="AY495" s="40">
        <f t="shared" si="126"/>
        <v>0</v>
      </c>
      <c r="AZ495" s="40"/>
      <c r="BA495" s="40"/>
      <c r="BB495" s="40"/>
      <c r="BC495" s="39"/>
      <c r="BD495" s="39">
        <f>T495*2.23694</f>
        <v>0</v>
      </c>
      <c r="BE495" s="39">
        <f>AO495-$BC$8</f>
        <v>0.18297010094983446</v>
      </c>
      <c r="BF495" s="39">
        <f>AQ495-$BC$8</f>
        <v>0.18276863766864096</v>
      </c>
      <c r="BG495" s="52">
        <f t="shared" si="130"/>
        <v>0.16449177390177686</v>
      </c>
      <c r="BH495" s="52">
        <f t="shared" si="131"/>
        <v>0.16449177390177686</v>
      </c>
      <c r="BI495" s="52">
        <f t="shared" si="132"/>
        <v>592170.38604639668</v>
      </c>
      <c r="BJ495" s="52">
        <f t="shared" si="133"/>
        <v>592.17038604639663</v>
      </c>
      <c r="BK495">
        <f t="shared" si="134"/>
        <v>0</v>
      </c>
    </row>
    <row r="496" spans="2:63" x14ac:dyDescent="0.25">
      <c r="B496" s="29" t="s">
        <v>47</v>
      </c>
      <c r="C496" s="29">
        <v>488</v>
      </c>
      <c r="D496" s="29">
        <v>488</v>
      </c>
      <c r="E496" s="28">
        <v>0</v>
      </c>
      <c r="F496" s="15">
        <f t="shared" si="135"/>
        <v>0</v>
      </c>
      <c r="G496" s="15">
        <f t="shared" si="136"/>
        <v>0</v>
      </c>
      <c r="R496">
        <f t="shared" si="124"/>
        <v>1</v>
      </c>
      <c r="S496" t="str">
        <f t="shared" si="125"/>
        <v/>
      </c>
      <c r="T496">
        <f>$E496/3.6</f>
        <v>0</v>
      </c>
      <c r="U496">
        <f>(0.5*960*(T496*T496))</f>
        <v>0</v>
      </c>
      <c r="V496">
        <f>$U496-$U497</f>
        <v>0</v>
      </c>
      <c r="X496">
        <f>W496/1000</f>
        <v>0</v>
      </c>
      <c r="Y496">
        <f>$X$43+$X$87+$X$158+$X$178+$X$188+$X$238+$X$279+$X$299+$X$307+$X$359+$X$365+$X$379+$X$408+$X$426+$X$438</f>
        <v>569.59999999999991</v>
      </c>
      <c r="Z496">
        <f>(0.5*960*(F496*F496))</f>
        <v>0</v>
      </c>
      <c r="AA496">
        <f>W496*0.0000002777777777</f>
        <v>0</v>
      </c>
      <c r="AB496">
        <f>AA$43+AA$87+$AA$158+$AA$178+$AA$238+$AA$279+$AA$299+$AA$307+$AA$359+$AA$365+$AA$379+$AA$408+$AA$426+$AA$438</f>
        <v>0.15068971189196326</v>
      </c>
      <c r="AD496">
        <f>(AC496*0.0000002777777777)*-1</f>
        <v>0</v>
      </c>
      <c r="AE496">
        <f>(($W$18*0.0000002777777777)*-1)+$AD$65+$AD$145+$AD$164+$AD$184+$AD$206+$AD$265+$AD$289+$AD$304+$AD$345+$AD$363+$AD$373+$AD$399+$AD$418+$AD$430</f>
        <v>0.15723415633457521</v>
      </c>
      <c r="AG496">
        <f>(T496/1000)*(960*9.81*0.01+0.5*1.205*0.38*1.711274*(T496*T496)+960*4/3*3.14*AJ496)</f>
        <v>0</v>
      </c>
      <c r="AH496">
        <f>AH495+AG496</f>
        <v>132.41470899410277</v>
      </c>
      <c r="AJ496">
        <f>T497-T496</f>
        <v>0</v>
      </c>
      <c r="AK496" s="53">
        <f t="shared" si="138"/>
        <v>0</v>
      </c>
      <c r="AL496" s="39">
        <f>0.5*1116.99*(T496*T496)</f>
        <v>0</v>
      </c>
      <c r="AM496" s="39">
        <f t="shared" si="137"/>
        <v>0</v>
      </c>
      <c r="AN496" s="39">
        <f>SUM($AM$430:$AM$437)+$AN$429</f>
        <v>-662747.39999999979</v>
      </c>
      <c r="AO496" s="39">
        <f t="shared" si="127"/>
        <v>0.18409649994845292</v>
      </c>
      <c r="AP496" s="39">
        <f>SUM($AM$438:$AM$518)+$AP$437</f>
        <v>662022.13218750013</v>
      </c>
      <c r="AQ496" s="39">
        <f t="shared" si="128"/>
        <v>0.18389503666725943</v>
      </c>
      <c r="AR496" s="39">
        <f t="shared" si="140"/>
        <v>0</v>
      </c>
      <c r="AS496" s="39"/>
      <c r="AT496" s="51">
        <f>T496*$AS$8*0.38*0.01</f>
        <v>0</v>
      </c>
      <c r="AU496" s="51">
        <f t="shared" si="139"/>
        <v>0</v>
      </c>
      <c r="AV496" s="51">
        <f t="shared" si="129"/>
        <v>0</v>
      </c>
      <c r="AW496" s="39">
        <f>AB496*0.7</f>
        <v>0.10548279832437428</v>
      </c>
      <c r="AX496" s="40"/>
      <c r="AY496" s="40">
        <f t="shared" si="126"/>
        <v>0</v>
      </c>
      <c r="AZ496" s="40"/>
      <c r="BA496" s="40"/>
      <c r="BB496" s="40"/>
      <c r="BC496" s="39"/>
      <c r="BD496" s="39">
        <f>T496*2.23694</f>
        <v>0</v>
      </c>
      <c r="BE496" s="39">
        <f>AO496-$BC$8</f>
        <v>0.18297010094983446</v>
      </c>
      <c r="BF496" s="39">
        <f>AQ496-$BC$8</f>
        <v>0.18276863766864096</v>
      </c>
      <c r="BG496" s="52">
        <f t="shared" si="130"/>
        <v>0.16449177390177686</v>
      </c>
      <c r="BH496" s="52">
        <f t="shared" si="131"/>
        <v>0.16449177390177686</v>
      </c>
      <c r="BI496" s="52">
        <f t="shared" si="132"/>
        <v>592170.38604639668</v>
      </c>
      <c r="BJ496" s="52">
        <f t="shared" si="133"/>
        <v>592.17038604639663</v>
      </c>
      <c r="BK496">
        <f t="shared" si="134"/>
        <v>0</v>
      </c>
    </row>
    <row r="497" spans="2:63" x14ac:dyDescent="0.25">
      <c r="B497" s="29" t="s">
        <v>47</v>
      </c>
      <c r="C497" s="29">
        <v>489</v>
      </c>
      <c r="D497" s="29">
        <v>489</v>
      </c>
      <c r="E497" s="28">
        <v>0</v>
      </c>
      <c r="F497" s="15">
        <f t="shared" si="135"/>
        <v>0</v>
      </c>
      <c r="G497" s="15">
        <f t="shared" si="136"/>
        <v>0</v>
      </c>
      <c r="R497">
        <f t="shared" si="124"/>
        <v>1</v>
      </c>
      <c r="S497" t="str">
        <f t="shared" si="125"/>
        <v/>
      </c>
      <c r="T497">
        <f>$E497/3.6</f>
        <v>0</v>
      </c>
      <c r="U497">
        <f>(0.5*960*(T497*T497))</f>
        <v>0</v>
      </c>
      <c r="V497">
        <f>$U497-$U498</f>
        <v>0</v>
      </c>
      <c r="X497">
        <f>W497/1000</f>
        <v>0</v>
      </c>
      <c r="Y497">
        <f>$X$43+$X$87+$X$158+$X$178+$X$188+$X$238+$X$279+$X$299+$X$307+$X$359+$X$365+$X$379+$X$408+$X$426+$X$438</f>
        <v>569.59999999999991</v>
      </c>
      <c r="Z497">
        <f>(0.5*960*(F497*F497))</f>
        <v>0</v>
      </c>
      <c r="AA497">
        <f>W497*0.0000002777777777</f>
        <v>0</v>
      </c>
      <c r="AB497">
        <f>AA$43+AA$87+$AA$158+$AA$178+$AA$238+$AA$279+$AA$299+$AA$307+$AA$359+$AA$365+$AA$379+$AA$408+$AA$426+$AA$438</f>
        <v>0.15068971189196326</v>
      </c>
      <c r="AD497">
        <f>(AC497*0.0000002777777777)*-1</f>
        <v>0</v>
      </c>
      <c r="AE497">
        <f>(($W$18*0.0000002777777777)*-1)+$AD$65+$AD$145+$AD$164+$AD$184+$AD$206+$AD$265+$AD$289+$AD$304+$AD$345+$AD$363+$AD$373+$AD$399+$AD$418+$AD$430</f>
        <v>0.15723415633457521</v>
      </c>
      <c r="AG497">
        <f>(T497/1000)*(960*9.81*0.01+0.5*1.205*0.38*1.711274*(T497*T497)+960*4/3*3.14*AJ497)</f>
        <v>0</v>
      </c>
      <c r="AH497">
        <f>AH496+AG497</f>
        <v>132.41470899410277</v>
      </c>
      <c r="AJ497">
        <f>T498-T497</f>
        <v>0</v>
      </c>
      <c r="AK497" s="53">
        <f t="shared" si="138"/>
        <v>0</v>
      </c>
      <c r="AL497" s="39">
        <f>0.5*1116.99*(T497*T497)</f>
        <v>0</v>
      </c>
      <c r="AM497" s="39">
        <f t="shared" si="137"/>
        <v>0</v>
      </c>
      <c r="AN497" s="39">
        <f>SUM($AM$430:$AM$437)+$AN$429</f>
        <v>-662747.39999999979</v>
      </c>
      <c r="AO497" s="39">
        <f t="shared" si="127"/>
        <v>0.18409649994845292</v>
      </c>
      <c r="AP497" s="39">
        <f>SUM($AM$438:$AM$518)+$AP$437</f>
        <v>662022.13218750013</v>
      </c>
      <c r="AQ497" s="39">
        <f t="shared" si="128"/>
        <v>0.18389503666725943</v>
      </c>
      <c r="AR497" s="39">
        <f t="shared" si="140"/>
        <v>0</v>
      </c>
      <c r="AS497" s="39"/>
      <c r="AT497" s="51">
        <f>T497*$AS$8*0.38*0.01</f>
        <v>0</v>
      </c>
      <c r="AU497" s="51">
        <f t="shared" si="139"/>
        <v>0</v>
      </c>
      <c r="AV497" s="51">
        <f t="shared" si="129"/>
        <v>0</v>
      </c>
      <c r="AW497" s="39">
        <f>AB497*0.7</f>
        <v>0.10548279832437428</v>
      </c>
      <c r="AX497" s="40"/>
      <c r="AY497" s="40">
        <f t="shared" si="126"/>
        <v>0</v>
      </c>
      <c r="AZ497" s="40"/>
      <c r="BA497" s="40"/>
      <c r="BB497" s="40"/>
      <c r="BC497" s="39"/>
      <c r="BD497" s="39">
        <f>T497*2.23694</f>
        <v>0</v>
      </c>
      <c r="BE497" s="39">
        <f>AO497-$BC$8</f>
        <v>0.18297010094983446</v>
      </c>
      <c r="BF497" s="39">
        <f>AQ497-$BC$8</f>
        <v>0.18276863766864096</v>
      </c>
      <c r="BG497" s="52">
        <f t="shared" si="130"/>
        <v>0.16449177390177686</v>
      </c>
      <c r="BH497" s="52">
        <f t="shared" si="131"/>
        <v>0.16449177390177686</v>
      </c>
      <c r="BI497" s="52">
        <f t="shared" si="132"/>
        <v>592170.38604639668</v>
      </c>
      <c r="BJ497" s="52">
        <f t="shared" si="133"/>
        <v>592.17038604639663</v>
      </c>
      <c r="BK497">
        <f t="shared" si="134"/>
        <v>0</v>
      </c>
    </row>
    <row r="498" spans="2:63" x14ac:dyDescent="0.25">
      <c r="B498" s="29" t="s">
        <v>47</v>
      </c>
      <c r="C498" s="29">
        <v>490</v>
      </c>
      <c r="D498" s="29">
        <v>490</v>
      </c>
      <c r="E498" s="28">
        <v>0</v>
      </c>
      <c r="F498" s="15">
        <f t="shared" si="135"/>
        <v>0</v>
      </c>
      <c r="G498" s="15">
        <f t="shared" si="136"/>
        <v>0</v>
      </c>
      <c r="R498">
        <f t="shared" si="124"/>
        <v>1</v>
      </c>
      <c r="S498" t="str">
        <f t="shared" si="125"/>
        <v/>
      </c>
      <c r="T498">
        <f>$E498/3.6</f>
        <v>0</v>
      </c>
      <c r="U498">
        <f>(0.5*960*(T498*T498))</f>
        <v>0</v>
      </c>
      <c r="V498">
        <f>$U498-$U499</f>
        <v>0</v>
      </c>
      <c r="X498">
        <f>W498/1000</f>
        <v>0</v>
      </c>
      <c r="Y498">
        <f>$X$43+$X$87+$X$158+$X$178+$X$188+$X$238+$X$279+$X$299+$X$307+$X$359+$X$365+$X$379+$X$408+$X$426+$X$438</f>
        <v>569.59999999999991</v>
      </c>
      <c r="Z498">
        <f>(0.5*960*(F498*F498))</f>
        <v>0</v>
      </c>
      <c r="AA498">
        <f>W498*0.0000002777777777</f>
        <v>0</v>
      </c>
      <c r="AB498">
        <f>AA$43+AA$87+$AA$158+$AA$178+$AA$238+$AA$279+$AA$299+$AA$307+$AA$359+$AA$365+$AA$379+$AA$408+$AA$426+$AA$438</f>
        <v>0.15068971189196326</v>
      </c>
      <c r="AD498">
        <f>(AC498*0.0000002777777777)*-1</f>
        <v>0</v>
      </c>
      <c r="AE498">
        <f>(($W$18*0.0000002777777777)*-1)+$AD$65+$AD$145+$AD$164+$AD$184+$AD$206+$AD$265+$AD$289+$AD$304+$AD$345+$AD$363+$AD$373+$AD$399+$AD$418+$AD$430</f>
        <v>0.15723415633457521</v>
      </c>
      <c r="AG498">
        <f>(T498/1000)*(960*9.81*0.01+0.5*1.205*0.38*1.711274*(T498*T498)+960*4/3*3.14*AJ498)</f>
        <v>0</v>
      </c>
      <c r="AH498">
        <f>AH497+AG498</f>
        <v>132.41470899410277</v>
      </c>
      <c r="AJ498">
        <f>T499-T498</f>
        <v>0</v>
      </c>
      <c r="AK498" s="53">
        <f t="shared" si="138"/>
        <v>0</v>
      </c>
      <c r="AL498" s="39">
        <f>0.5*1116.99*(T498*T498)</f>
        <v>0</v>
      </c>
      <c r="AM498" s="39">
        <f t="shared" si="137"/>
        <v>0</v>
      </c>
      <c r="AN498" s="39">
        <f>SUM($AM$430:$AM$437)+$AN$429</f>
        <v>-662747.39999999979</v>
      </c>
      <c r="AO498" s="39">
        <f t="shared" si="127"/>
        <v>0.18409649994845292</v>
      </c>
      <c r="AP498" s="39">
        <f>SUM($AM$438:$AM$518)+$AP$437</f>
        <v>662022.13218750013</v>
      </c>
      <c r="AQ498" s="39">
        <f t="shared" si="128"/>
        <v>0.18389503666725943</v>
      </c>
      <c r="AR498" s="39">
        <f t="shared" si="140"/>
        <v>0</v>
      </c>
      <c r="AS498" s="39"/>
      <c r="AT498" s="51">
        <f>T498*$AS$8*0.38*0.01</f>
        <v>0</v>
      </c>
      <c r="AU498" s="51">
        <f t="shared" si="139"/>
        <v>0</v>
      </c>
      <c r="AV498" s="51">
        <f t="shared" si="129"/>
        <v>0</v>
      </c>
      <c r="AW498" s="39">
        <f>AB498*0.7</f>
        <v>0.10548279832437428</v>
      </c>
      <c r="AX498" s="40"/>
      <c r="AY498" s="40">
        <f t="shared" si="126"/>
        <v>0</v>
      </c>
      <c r="AZ498" s="40"/>
      <c r="BA498" s="40"/>
      <c r="BB498" s="40"/>
      <c r="BC498" s="39"/>
      <c r="BD498" s="39">
        <f>T498*2.23694</f>
        <v>0</v>
      </c>
      <c r="BE498" s="39">
        <f>AO498-$BC$8</f>
        <v>0.18297010094983446</v>
      </c>
      <c r="BF498" s="39">
        <f>AQ498-$BC$8</f>
        <v>0.18276863766864096</v>
      </c>
      <c r="BG498" s="52">
        <f t="shared" si="130"/>
        <v>0.16449177390177686</v>
      </c>
      <c r="BH498" s="52">
        <f t="shared" si="131"/>
        <v>0.16449177390177686</v>
      </c>
      <c r="BI498" s="52">
        <f t="shared" si="132"/>
        <v>592170.38604639668</v>
      </c>
      <c r="BJ498" s="52">
        <f t="shared" si="133"/>
        <v>592.17038604639663</v>
      </c>
      <c r="BK498">
        <f t="shared" si="134"/>
        <v>0</v>
      </c>
    </row>
    <row r="499" spans="2:63" x14ac:dyDescent="0.25">
      <c r="B499" s="29" t="s">
        <v>47</v>
      </c>
      <c r="C499" s="29">
        <v>491</v>
      </c>
      <c r="D499" s="29">
        <v>491</v>
      </c>
      <c r="E499" s="28">
        <v>0</v>
      </c>
      <c r="F499" s="15">
        <f t="shared" si="135"/>
        <v>0</v>
      </c>
      <c r="G499" s="15">
        <f t="shared" si="136"/>
        <v>0</v>
      </c>
      <c r="R499">
        <f t="shared" si="124"/>
        <v>1</v>
      </c>
      <c r="S499" t="str">
        <f t="shared" si="125"/>
        <v/>
      </c>
      <c r="T499">
        <f>$E499/3.6</f>
        <v>0</v>
      </c>
      <c r="U499">
        <f>(0.5*960*(T499*T499))</f>
        <v>0</v>
      </c>
      <c r="V499">
        <f>$U499-$U500</f>
        <v>0</v>
      </c>
      <c r="X499">
        <f>W499/1000</f>
        <v>0</v>
      </c>
      <c r="Y499">
        <f>$X$43+$X$87+$X$158+$X$178+$X$188+$X$238+$X$279+$X$299+$X$307+$X$359+$X$365+$X$379+$X$408+$X$426+$X$438</f>
        <v>569.59999999999991</v>
      </c>
      <c r="Z499">
        <f>(0.5*960*(F499*F499))</f>
        <v>0</v>
      </c>
      <c r="AA499">
        <f>W499*0.0000002777777777</f>
        <v>0</v>
      </c>
      <c r="AB499">
        <f>AA$43+AA$87+$AA$158+$AA$178+$AA$238+$AA$279+$AA$299+$AA$307+$AA$359+$AA$365+$AA$379+$AA$408+$AA$426+$AA$438</f>
        <v>0.15068971189196326</v>
      </c>
      <c r="AD499">
        <f>(AC499*0.0000002777777777)*-1</f>
        <v>0</v>
      </c>
      <c r="AE499">
        <f>(($W$18*0.0000002777777777)*-1)+$AD$65+$AD$145+$AD$164+$AD$184+$AD$206+$AD$265+$AD$289+$AD$304+$AD$345+$AD$363+$AD$373+$AD$399+$AD$418+$AD$430</f>
        <v>0.15723415633457521</v>
      </c>
      <c r="AG499">
        <f>(T499/1000)*(960*9.81*0.01+0.5*1.205*0.38*1.711274*(T499*T499)+960*4/3*3.14*AJ499)</f>
        <v>0</v>
      </c>
      <c r="AH499">
        <f>AH498+AG499</f>
        <v>132.41470899410277</v>
      </c>
      <c r="AJ499">
        <f>T500-T499</f>
        <v>0</v>
      </c>
      <c r="AK499" s="53">
        <f t="shared" si="138"/>
        <v>0</v>
      </c>
      <c r="AL499" s="39">
        <f>0.5*1116.99*(T499*T499)</f>
        <v>0</v>
      </c>
      <c r="AM499" s="39">
        <f t="shared" si="137"/>
        <v>0</v>
      </c>
      <c r="AN499" s="39">
        <f>SUM($AM$430:$AM$437)+$AN$429</f>
        <v>-662747.39999999979</v>
      </c>
      <c r="AO499" s="39">
        <f t="shared" si="127"/>
        <v>0.18409649994845292</v>
      </c>
      <c r="AP499" s="39">
        <f>SUM($AM$438:$AM$518)+$AP$437</f>
        <v>662022.13218750013</v>
      </c>
      <c r="AQ499" s="39">
        <f t="shared" si="128"/>
        <v>0.18389503666725943</v>
      </c>
      <c r="AR499" s="39">
        <f t="shared" si="140"/>
        <v>0</v>
      </c>
      <c r="AS499" s="39"/>
      <c r="AT499" s="51">
        <f>T499*$AS$8*0.38*0.01</f>
        <v>0</v>
      </c>
      <c r="AU499" s="51">
        <f t="shared" si="139"/>
        <v>0</v>
      </c>
      <c r="AV499" s="51">
        <f t="shared" si="129"/>
        <v>0</v>
      </c>
      <c r="AW499" s="39">
        <f>AB499*0.7</f>
        <v>0.10548279832437428</v>
      </c>
      <c r="AX499" s="40"/>
      <c r="AY499" s="40">
        <f t="shared" si="126"/>
        <v>0</v>
      </c>
      <c r="AZ499" s="40"/>
      <c r="BA499" s="40"/>
      <c r="BB499" s="40"/>
      <c r="BC499" s="39"/>
      <c r="BD499" s="39">
        <f>T499*2.23694</f>
        <v>0</v>
      </c>
      <c r="BE499" s="39">
        <f>AO499-$BC$8</f>
        <v>0.18297010094983446</v>
      </c>
      <c r="BF499" s="39">
        <f>AQ499-$BC$8</f>
        <v>0.18276863766864096</v>
      </c>
      <c r="BG499" s="52">
        <f t="shared" si="130"/>
        <v>0.16449177390177686</v>
      </c>
      <c r="BH499" s="52">
        <f t="shared" si="131"/>
        <v>0.16449177390177686</v>
      </c>
      <c r="BI499" s="52">
        <f t="shared" si="132"/>
        <v>592170.38604639668</v>
      </c>
      <c r="BJ499" s="52">
        <f t="shared" si="133"/>
        <v>592.17038604639663</v>
      </c>
      <c r="BK499">
        <f t="shared" si="134"/>
        <v>0</v>
      </c>
    </row>
    <row r="500" spans="2:63" x14ac:dyDescent="0.25">
      <c r="B500" s="29" t="s">
        <v>47</v>
      </c>
      <c r="C500" s="29">
        <v>492</v>
      </c>
      <c r="D500" s="29">
        <v>492</v>
      </c>
      <c r="E500" s="28">
        <v>0</v>
      </c>
      <c r="F500" s="15">
        <f t="shared" si="135"/>
        <v>0</v>
      </c>
      <c r="G500" s="15">
        <f t="shared" si="136"/>
        <v>0</v>
      </c>
      <c r="R500">
        <f t="shared" si="124"/>
        <v>1</v>
      </c>
      <c r="S500" t="str">
        <f t="shared" si="125"/>
        <v/>
      </c>
      <c r="T500">
        <f>$E500/3.6</f>
        <v>0</v>
      </c>
      <c r="U500">
        <f>(0.5*960*(T500*T500))</f>
        <v>0</v>
      </c>
      <c r="V500">
        <f>$U500-$U501</f>
        <v>0</v>
      </c>
      <c r="X500">
        <f>W500/1000</f>
        <v>0</v>
      </c>
      <c r="Y500">
        <f>$X$43+$X$87+$X$158+$X$178+$X$188+$X$238+$X$279+$X$299+$X$307+$X$359+$X$365+$X$379+$X$408+$X$426+$X$438</f>
        <v>569.59999999999991</v>
      </c>
      <c r="Z500">
        <f>(0.5*960*(F500*F500))</f>
        <v>0</v>
      </c>
      <c r="AA500">
        <f>W500*0.0000002777777777</f>
        <v>0</v>
      </c>
      <c r="AB500">
        <f>AA$43+AA$87+$AA$158+$AA$178+$AA$238+$AA$279+$AA$299+$AA$307+$AA$359+$AA$365+$AA$379+$AA$408+$AA$426+$AA$438</f>
        <v>0.15068971189196326</v>
      </c>
      <c r="AD500">
        <f>(AC500*0.0000002777777777)*-1</f>
        <v>0</v>
      </c>
      <c r="AE500">
        <f>(($W$18*0.0000002777777777)*-1)+$AD$65+$AD$145+$AD$164+$AD$184+$AD$206+$AD$265+$AD$289+$AD$304+$AD$345+$AD$363+$AD$373+$AD$399+$AD$418+$AD$430</f>
        <v>0.15723415633457521</v>
      </c>
      <c r="AG500">
        <f>(T500/1000)*(960*9.81*0.01+0.5*1.205*0.38*1.711274*(T500*T500)+960*4/3*3.14*AJ500)</f>
        <v>0</v>
      </c>
      <c r="AH500">
        <f>AH499+AG500</f>
        <v>132.41470899410277</v>
      </c>
      <c r="AJ500">
        <f>T501-T500</f>
        <v>0</v>
      </c>
      <c r="AK500" s="53">
        <f t="shared" si="138"/>
        <v>0</v>
      </c>
      <c r="AL500" s="39">
        <f>0.5*1116.99*(T500*T500)</f>
        <v>0</v>
      </c>
      <c r="AM500" s="39">
        <f t="shared" si="137"/>
        <v>0</v>
      </c>
      <c r="AN500" s="39">
        <f>SUM($AM$430:$AM$437)+$AN$429</f>
        <v>-662747.39999999979</v>
      </c>
      <c r="AO500" s="39">
        <f t="shared" si="127"/>
        <v>0.18409649994845292</v>
      </c>
      <c r="AP500" s="39">
        <f>SUM($AM$438:$AM$518)+$AP$437</f>
        <v>662022.13218750013</v>
      </c>
      <c r="AQ500" s="39">
        <f t="shared" si="128"/>
        <v>0.18389503666725943</v>
      </c>
      <c r="AR500" s="39">
        <f t="shared" si="140"/>
        <v>0</v>
      </c>
      <c r="AS500" s="39"/>
      <c r="AT500" s="51">
        <f>T500*$AS$8*0.38*0.01</f>
        <v>0</v>
      </c>
      <c r="AU500" s="51">
        <f t="shared" si="139"/>
        <v>0</v>
      </c>
      <c r="AV500" s="51">
        <f t="shared" si="129"/>
        <v>0</v>
      </c>
      <c r="AW500" s="39">
        <f>AB500*0.7</f>
        <v>0.10548279832437428</v>
      </c>
      <c r="AX500" s="40"/>
      <c r="AY500" s="40">
        <f t="shared" si="126"/>
        <v>0</v>
      </c>
      <c r="AZ500" s="40"/>
      <c r="BA500" s="40"/>
      <c r="BB500" s="40"/>
      <c r="BC500" s="39"/>
      <c r="BD500" s="39">
        <f>T500*2.23694</f>
        <v>0</v>
      </c>
      <c r="BE500" s="39">
        <f>AO500-$BC$8</f>
        <v>0.18297010094983446</v>
      </c>
      <c r="BF500" s="39">
        <f>AQ500-$BC$8</f>
        <v>0.18276863766864096</v>
      </c>
      <c r="BG500" s="52">
        <f t="shared" si="130"/>
        <v>0.16449177390177686</v>
      </c>
      <c r="BH500" s="52">
        <f t="shared" si="131"/>
        <v>0.16449177390177686</v>
      </c>
      <c r="BI500" s="52">
        <f t="shared" si="132"/>
        <v>592170.38604639668</v>
      </c>
      <c r="BJ500" s="52">
        <f t="shared" si="133"/>
        <v>592.17038604639663</v>
      </c>
      <c r="BK500">
        <f t="shared" si="134"/>
        <v>0</v>
      </c>
    </row>
    <row r="501" spans="2:63" x14ac:dyDescent="0.25">
      <c r="B501" s="29" t="s">
        <v>47</v>
      </c>
      <c r="C501" s="29">
        <v>493</v>
      </c>
      <c r="D501" s="29">
        <v>493</v>
      </c>
      <c r="E501" s="28">
        <v>0</v>
      </c>
      <c r="F501" s="15">
        <f t="shared" si="135"/>
        <v>0</v>
      </c>
      <c r="G501" s="15">
        <f t="shared" si="136"/>
        <v>0</v>
      </c>
      <c r="R501">
        <f t="shared" si="124"/>
        <v>1</v>
      </c>
      <c r="S501" t="str">
        <f t="shared" si="125"/>
        <v/>
      </c>
      <c r="T501">
        <f>$E501/3.6</f>
        <v>0</v>
      </c>
      <c r="U501">
        <f>(0.5*960*(T501*T501))</f>
        <v>0</v>
      </c>
      <c r="V501">
        <f>$U501-$U502</f>
        <v>0</v>
      </c>
      <c r="X501">
        <f>W501/1000</f>
        <v>0</v>
      </c>
      <c r="Y501">
        <f>$X$43+$X$87+$X$158+$X$178+$X$188+$X$238+$X$279+$X$299+$X$307+$X$359+$X$365+$X$379+$X$408+$X$426+$X$438</f>
        <v>569.59999999999991</v>
      </c>
      <c r="Z501">
        <f>(0.5*960*(F501*F501))</f>
        <v>0</v>
      </c>
      <c r="AA501">
        <f>W501*0.0000002777777777</f>
        <v>0</v>
      </c>
      <c r="AB501">
        <f>AA$43+AA$87+$AA$158+$AA$178+$AA$238+$AA$279+$AA$299+$AA$307+$AA$359+$AA$365+$AA$379+$AA$408+$AA$426+$AA$438</f>
        <v>0.15068971189196326</v>
      </c>
      <c r="AD501">
        <f>(AC501*0.0000002777777777)*-1</f>
        <v>0</v>
      </c>
      <c r="AE501">
        <f>(($W$18*0.0000002777777777)*-1)+$AD$65+$AD$145+$AD$164+$AD$184+$AD$206+$AD$265+$AD$289+$AD$304+$AD$345+$AD$363+$AD$373+$AD$399+$AD$418+$AD$430</f>
        <v>0.15723415633457521</v>
      </c>
      <c r="AG501">
        <f>(T501/1000)*(960*9.81*0.01+0.5*1.205*0.38*1.711274*(T501*T501)+960*4/3*3.14*AJ501)</f>
        <v>0</v>
      </c>
      <c r="AH501">
        <f>AH500+AG501</f>
        <v>132.41470899410277</v>
      </c>
      <c r="AJ501">
        <f>T502-T501</f>
        <v>0</v>
      </c>
      <c r="AK501" s="53">
        <f t="shared" si="138"/>
        <v>0</v>
      </c>
      <c r="AL501" s="39">
        <f>0.5*1116.99*(T501*T501)</f>
        <v>0</v>
      </c>
      <c r="AM501" s="39">
        <f t="shared" si="137"/>
        <v>0</v>
      </c>
      <c r="AN501" s="39">
        <f>SUM($AM$430:$AM$437)+$AN$429</f>
        <v>-662747.39999999979</v>
      </c>
      <c r="AO501" s="39">
        <f t="shared" si="127"/>
        <v>0.18409649994845292</v>
      </c>
      <c r="AP501" s="39">
        <f>SUM($AM$438:$AM$518)+$AP$437</f>
        <v>662022.13218750013</v>
      </c>
      <c r="AQ501" s="39">
        <f t="shared" si="128"/>
        <v>0.18389503666725943</v>
      </c>
      <c r="AR501" s="39">
        <f t="shared" si="140"/>
        <v>0</v>
      </c>
      <c r="AS501" s="39"/>
      <c r="AT501" s="51">
        <f>T501*$AS$8*0.38*0.01</f>
        <v>0</v>
      </c>
      <c r="AU501" s="51">
        <f t="shared" si="139"/>
        <v>0</v>
      </c>
      <c r="AV501" s="51">
        <f t="shared" si="129"/>
        <v>0</v>
      </c>
      <c r="AW501" s="39">
        <f>AB501*0.7</f>
        <v>0.10548279832437428</v>
      </c>
      <c r="AX501" s="40"/>
      <c r="AY501" s="40">
        <f t="shared" si="126"/>
        <v>0</v>
      </c>
      <c r="AZ501" s="40"/>
      <c r="BA501" s="40"/>
      <c r="BB501" s="40"/>
      <c r="BC501" s="39"/>
      <c r="BD501" s="39">
        <f>T501*2.23694</f>
        <v>0</v>
      </c>
      <c r="BE501" s="39">
        <f>AO501-$BC$8</f>
        <v>0.18297010094983446</v>
      </c>
      <c r="BF501" s="39">
        <f>AQ501-$BC$8</f>
        <v>0.18276863766864096</v>
      </c>
      <c r="BG501" s="52">
        <f t="shared" si="130"/>
        <v>0.16449177390177686</v>
      </c>
      <c r="BH501" s="52">
        <f t="shared" si="131"/>
        <v>0.16449177390177686</v>
      </c>
      <c r="BI501" s="52">
        <f t="shared" si="132"/>
        <v>592170.38604639668</v>
      </c>
      <c r="BJ501" s="52">
        <f t="shared" si="133"/>
        <v>592.17038604639663</v>
      </c>
      <c r="BK501">
        <f t="shared" si="134"/>
        <v>0</v>
      </c>
    </row>
    <row r="502" spans="2:63" x14ac:dyDescent="0.25">
      <c r="B502" s="29" t="s">
        <v>47</v>
      </c>
      <c r="C502" s="29">
        <v>494</v>
      </c>
      <c r="D502" s="29">
        <v>494</v>
      </c>
      <c r="E502" s="28">
        <v>0</v>
      </c>
      <c r="F502" s="15">
        <f t="shared" si="135"/>
        <v>0</v>
      </c>
      <c r="G502" s="15">
        <f t="shared" si="136"/>
        <v>0</v>
      </c>
      <c r="R502">
        <f t="shared" si="124"/>
        <v>1</v>
      </c>
      <c r="S502" t="str">
        <f t="shared" si="125"/>
        <v/>
      </c>
      <c r="T502">
        <f>$E502/3.6</f>
        <v>0</v>
      </c>
      <c r="U502">
        <f>(0.5*960*(T502*T502))</f>
        <v>0</v>
      </c>
      <c r="V502">
        <f>$U502-$U503</f>
        <v>0</v>
      </c>
      <c r="X502">
        <f>W502/1000</f>
        <v>0</v>
      </c>
      <c r="Y502">
        <f>$X$43+$X$87+$X$158+$X$178+$X$188+$X$238+$X$279+$X$299+$X$307+$X$359+$X$365+$X$379+$X$408+$X$426+$X$438</f>
        <v>569.59999999999991</v>
      </c>
      <c r="Z502">
        <f>(0.5*960*(F502*F502))</f>
        <v>0</v>
      </c>
      <c r="AA502">
        <f>W502*0.0000002777777777</f>
        <v>0</v>
      </c>
      <c r="AB502">
        <f>AA$43+AA$87+$AA$158+$AA$178+$AA$238+$AA$279+$AA$299+$AA$307+$AA$359+$AA$365+$AA$379+$AA$408+$AA$426+$AA$438</f>
        <v>0.15068971189196326</v>
      </c>
      <c r="AD502">
        <f>(AC502*0.0000002777777777)*-1</f>
        <v>0</v>
      </c>
      <c r="AE502">
        <f>(($W$18*0.0000002777777777)*-1)+$AD$65+$AD$145+$AD$164+$AD$184+$AD$206+$AD$265+$AD$289+$AD$304+$AD$345+$AD$363+$AD$373+$AD$399+$AD$418+$AD$430</f>
        <v>0.15723415633457521</v>
      </c>
      <c r="AG502">
        <f>(T502/1000)*(960*9.81*0.01+0.5*1.205*0.38*1.711274*(T502*T502)+960*4/3*3.14*AJ502)</f>
        <v>0</v>
      </c>
      <c r="AH502">
        <f>AH501+AG502</f>
        <v>132.41470899410277</v>
      </c>
      <c r="AJ502">
        <f>T503-T502</f>
        <v>0</v>
      </c>
      <c r="AK502" s="53">
        <f t="shared" si="138"/>
        <v>0</v>
      </c>
      <c r="AL502" s="39">
        <f>0.5*1116.99*(T502*T502)</f>
        <v>0</v>
      </c>
      <c r="AM502" s="39">
        <f t="shared" si="137"/>
        <v>0</v>
      </c>
      <c r="AN502" s="39">
        <f>SUM($AM$430:$AM$437)+$AN$429</f>
        <v>-662747.39999999979</v>
      </c>
      <c r="AO502" s="39">
        <f t="shared" si="127"/>
        <v>0.18409649994845292</v>
      </c>
      <c r="AP502" s="39">
        <f>SUM($AM$438:$AM$518)+$AP$437</f>
        <v>662022.13218750013</v>
      </c>
      <c r="AQ502" s="39">
        <f t="shared" si="128"/>
        <v>0.18389503666725943</v>
      </c>
      <c r="AR502" s="39">
        <f t="shared" si="140"/>
        <v>0</v>
      </c>
      <c r="AS502" s="39"/>
      <c r="AT502" s="51">
        <f>T502*$AS$8*0.38*0.01</f>
        <v>0</v>
      </c>
      <c r="AU502" s="51">
        <f t="shared" si="139"/>
        <v>0</v>
      </c>
      <c r="AV502" s="51">
        <f t="shared" si="129"/>
        <v>0</v>
      </c>
      <c r="AW502" s="39">
        <f>AB502*0.7</f>
        <v>0.10548279832437428</v>
      </c>
      <c r="AX502" s="40"/>
      <c r="AY502" s="40">
        <f t="shared" si="126"/>
        <v>0</v>
      </c>
      <c r="AZ502" s="40"/>
      <c r="BA502" s="40"/>
      <c r="BB502" s="40"/>
      <c r="BC502" s="39"/>
      <c r="BD502" s="39">
        <f>T502*2.23694</f>
        <v>0</v>
      </c>
      <c r="BE502" s="39">
        <f>AO502-$BC$8</f>
        <v>0.18297010094983446</v>
      </c>
      <c r="BF502" s="39">
        <f>AQ502-$BC$8</f>
        <v>0.18276863766864096</v>
      </c>
      <c r="BG502" s="52">
        <f t="shared" si="130"/>
        <v>0.16449177390177686</v>
      </c>
      <c r="BH502" s="52">
        <f t="shared" si="131"/>
        <v>0.16449177390177686</v>
      </c>
      <c r="BI502" s="52">
        <f t="shared" si="132"/>
        <v>592170.38604639668</v>
      </c>
      <c r="BJ502" s="52">
        <f t="shared" si="133"/>
        <v>592.17038604639663</v>
      </c>
      <c r="BK502">
        <f t="shared" si="134"/>
        <v>0</v>
      </c>
    </row>
    <row r="503" spans="2:63" x14ac:dyDescent="0.25">
      <c r="B503" s="29" t="s">
        <v>47</v>
      </c>
      <c r="C503" s="29">
        <v>495</v>
      </c>
      <c r="D503" s="29">
        <v>495</v>
      </c>
      <c r="E503" s="28">
        <v>0</v>
      </c>
      <c r="F503" s="15">
        <f t="shared" si="135"/>
        <v>0</v>
      </c>
      <c r="G503" s="15">
        <f t="shared" si="136"/>
        <v>0</v>
      </c>
      <c r="R503">
        <f t="shared" si="124"/>
        <v>1</v>
      </c>
      <c r="S503" t="str">
        <f t="shared" si="125"/>
        <v/>
      </c>
      <c r="T503">
        <f>$E503/3.6</f>
        <v>0</v>
      </c>
      <c r="U503">
        <f>(0.5*960*(T503*T503))</f>
        <v>0</v>
      </c>
      <c r="V503">
        <f>$U503-$U504</f>
        <v>0</v>
      </c>
      <c r="X503">
        <f>W503/1000</f>
        <v>0</v>
      </c>
      <c r="Y503">
        <f>$X$43+$X$87+$X$158+$X$178+$X$188+$X$238+$X$279+$X$299+$X$307+$X$359+$X$365+$X$379+$X$408+$X$426+$X$438</f>
        <v>569.59999999999991</v>
      </c>
      <c r="Z503">
        <f>(0.5*960*(F503*F503))</f>
        <v>0</v>
      </c>
      <c r="AA503">
        <f>W503*0.0000002777777777</f>
        <v>0</v>
      </c>
      <c r="AB503">
        <f>AA$43+AA$87+$AA$158+$AA$178+$AA$238+$AA$279+$AA$299+$AA$307+$AA$359+$AA$365+$AA$379+$AA$408+$AA$426+$AA$438</f>
        <v>0.15068971189196326</v>
      </c>
      <c r="AD503">
        <f>(AC503*0.0000002777777777)*-1</f>
        <v>0</v>
      </c>
      <c r="AE503">
        <f>(($W$18*0.0000002777777777)*-1)+$AD$65+$AD$145+$AD$164+$AD$184+$AD$206+$AD$265+$AD$289+$AD$304+$AD$345+$AD$363+$AD$373+$AD$399+$AD$418+$AD$430</f>
        <v>0.15723415633457521</v>
      </c>
      <c r="AG503">
        <f>(T503/1000)*(960*9.81*0.01+0.5*1.205*0.38*1.711274*(T503*T503)+960*4/3*3.14*AJ503)</f>
        <v>0</v>
      </c>
      <c r="AH503">
        <f>AH502+AG503</f>
        <v>132.41470899410277</v>
      </c>
      <c r="AJ503">
        <f>T504-T503</f>
        <v>0</v>
      </c>
      <c r="AK503" s="53">
        <f t="shared" si="138"/>
        <v>0</v>
      </c>
      <c r="AL503" s="39">
        <f>0.5*1116.99*(T503*T503)</f>
        <v>0</v>
      </c>
      <c r="AM503" s="39">
        <f t="shared" si="137"/>
        <v>0</v>
      </c>
      <c r="AN503" s="39">
        <f>SUM($AM$430:$AM$437)+$AN$429</f>
        <v>-662747.39999999979</v>
      </c>
      <c r="AO503" s="39">
        <f t="shared" si="127"/>
        <v>0.18409649994845292</v>
      </c>
      <c r="AP503" s="39">
        <f>SUM($AM$438:$AM$518)+$AP$437</f>
        <v>662022.13218750013</v>
      </c>
      <c r="AQ503" s="39">
        <f t="shared" si="128"/>
        <v>0.18389503666725943</v>
      </c>
      <c r="AR503" s="39">
        <f t="shared" si="140"/>
        <v>0</v>
      </c>
      <c r="AS503" s="39"/>
      <c r="AT503" s="51">
        <f>T503*$AS$8*0.38*0.01</f>
        <v>0</v>
      </c>
      <c r="AU503" s="51">
        <f t="shared" si="139"/>
        <v>0</v>
      </c>
      <c r="AV503" s="51">
        <f t="shared" si="129"/>
        <v>0</v>
      </c>
      <c r="AW503" s="39">
        <f>AB503*0.7</f>
        <v>0.10548279832437428</v>
      </c>
      <c r="AX503" s="40"/>
      <c r="AY503" s="40">
        <f t="shared" si="126"/>
        <v>0</v>
      </c>
      <c r="AZ503" s="40"/>
      <c r="BA503" s="40"/>
      <c r="BB503" s="40"/>
      <c r="BC503" s="39"/>
      <c r="BD503" s="39">
        <f>T503*2.23694</f>
        <v>0</v>
      </c>
      <c r="BE503" s="39">
        <f>AO503-$BC$8</f>
        <v>0.18297010094983446</v>
      </c>
      <c r="BF503" s="39">
        <f>AQ503-$BC$8</f>
        <v>0.18276863766864096</v>
      </c>
      <c r="BG503" s="52">
        <f t="shared" si="130"/>
        <v>0.16449177390177686</v>
      </c>
      <c r="BH503" s="52">
        <f t="shared" si="131"/>
        <v>0.16449177390177686</v>
      </c>
      <c r="BI503" s="52">
        <f t="shared" si="132"/>
        <v>592170.38604639668</v>
      </c>
      <c r="BJ503" s="52">
        <f t="shared" si="133"/>
        <v>592.17038604639663</v>
      </c>
      <c r="BK503">
        <f t="shared" si="134"/>
        <v>0</v>
      </c>
    </row>
    <row r="504" spans="2:63" x14ac:dyDescent="0.25">
      <c r="B504" s="29" t="s">
        <v>47</v>
      </c>
      <c r="C504" s="29">
        <v>496</v>
      </c>
      <c r="D504" s="29">
        <v>496</v>
      </c>
      <c r="E504" s="28">
        <v>0</v>
      </c>
      <c r="F504" s="15">
        <f t="shared" si="135"/>
        <v>0</v>
      </c>
      <c r="G504" s="15">
        <f t="shared" si="136"/>
        <v>0</v>
      </c>
      <c r="R504">
        <f t="shared" si="124"/>
        <v>1</v>
      </c>
      <c r="S504" t="str">
        <f t="shared" si="125"/>
        <v/>
      </c>
      <c r="T504">
        <f>$E504/3.6</f>
        <v>0</v>
      </c>
      <c r="U504">
        <f>(0.5*960*(T504*T504))</f>
        <v>0</v>
      </c>
      <c r="V504">
        <f>$U504-$U505</f>
        <v>0</v>
      </c>
      <c r="X504">
        <f>W504/1000</f>
        <v>0</v>
      </c>
      <c r="Y504">
        <f>$X$43+$X$87+$X$158+$X$178+$X$188+$X$238+$X$279+$X$299+$X$307+$X$359+$X$365+$X$379+$X$408+$X$426+$X$438</f>
        <v>569.59999999999991</v>
      </c>
      <c r="Z504">
        <f>(0.5*960*(F504*F504))</f>
        <v>0</v>
      </c>
      <c r="AA504">
        <f>W504*0.0000002777777777</f>
        <v>0</v>
      </c>
      <c r="AB504">
        <f>AA$43+AA$87+$AA$158+$AA$178+$AA$238+$AA$279+$AA$299+$AA$307+$AA$359+$AA$365+$AA$379+$AA$408+$AA$426+$AA$438</f>
        <v>0.15068971189196326</v>
      </c>
      <c r="AD504">
        <f>(AC504*0.0000002777777777)*-1</f>
        <v>0</v>
      </c>
      <c r="AE504">
        <f>(($W$18*0.0000002777777777)*-1)+$AD$65+$AD$145+$AD$164+$AD$184+$AD$206+$AD$265+$AD$289+$AD$304+$AD$345+$AD$363+$AD$373+$AD$399+$AD$418+$AD$430</f>
        <v>0.15723415633457521</v>
      </c>
      <c r="AG504">
        <f>(T504/1000)*(960*9.81*0.01+0.5*1.205*0.38*1.711274*(T504*T504)+960*4/3*3.14*AJ504)</f>
        <v>0</v>
      </c>
      <c r="AH504">
        <f>AH503+AG504</f>
        <v>132.41470899410277</v>
      </c>
      <c r="AJ504">
        <f>T505-T504</f>
        <v>0</v>
      </c>
      <c r="AK504" s="53">
        <f t="shared" si="138"/>
        <v>0</v>
      </c>
      <c r="AL504" s="39">
        <f>0.5*1116.99*(T504*T504)</f>
        <v>0</v>
      </c>
      <c r="AM504" s="39">
        <f t="shared" si="137"/>
        <v>0</v>
      </c>
      <c r="AN504" s="39">
        <f>SUM($AM$430:$AM$437)+$AN$429</f>
        <v>-662747.39999999979</v>
      </c>
      <c r="AO504" s="39">
        <f t="shared" si="127"/>
        <v>0.18409649994845292</v>
      </c>
      <c r="AP504" s="39">
        <f>SUM($AM$438:$AM$518)+$AP$437</f>
        <v>662022.13218750013</v>
      </c>
      <c r="AQ504" s="39">
        <f t="shared" si="128"/>
        <v>0.18389503666725943</v>
      </c>
      <c r="AR504" s="39">
        <f t="shared" si="140"/>
        <v>0</v>
      </c>
      <c r="AS504" s="39"/>
      <c r="AT504" s="51">
        <f>T504*$AS$8*0.38*0.01</f>
        <v>0</v>
      </c>
      <c r="AU504" s="51">
        <f t="shared" si="139"/>
        <v>0</v>
      </c>
      <c r="AV504" s="51">
        <f t="shared" si="129"/>
        <v>0</v>
      </c>
      <c r="AW504" s="39">
        <f>AB504*0.7</f>
        <v>0.10548279832437428</v>
      </c>
      <c r="AX504" s="40"/>
      <c r="AY504" s="40">
        <f t="shared" si="126"/>
        <v>0</v>
      </c>
      <c r="AZ504" s="40"/>
      <c r="BA504" s="40"/>
      <c r="BB504" s="40"/>
      <c r="BC504" s="39"/>
      <c r="BD504" s="39">
        <f>T504*2.23694</f>
        <v>0</v>
      </c>
      <c r="BE504" s="39">
        <f>AO504-$BC$8</f>
        <v>0.18297010094983446</v>
      </c>
      <c r="BF504" s="39">
        <f>AQ504-$BC$8</f>
        <v>0.18276863766864096</v>
      </c>
      <c r="BG504" s="52">
        <f t="shared" si="130"/>
        <v>0.16449177390177686</v>
      </c>
      <c r="BH504" s="52">
        <f t="shared" si="131"/>
        <v>0.16449177390177686</v>
      </c>
      <c r="BI504" s="52">
        <f t="shared" si="132"/>
        <v>592170.38604639668</v>
      </c>
      <c r="BJ504" s="52">
        <f t="shared" si="133"/>
        <v>592.17038604639663</v>
      </c>
      <c r="BK504">
        <f t="shared" si="134"/>
        <v>0</v>
      </c>
    </row>
    <row r="505" spans="2:63" x14ac:dyDescent="0.25">
      <c r="B505" s="29" t="s">
        <v>47</v>
      </c>
      <c r="C505" s="29">
        <v>497</v>
      </c>
      <c r="D505" s="29">
        <v>497</v>
      </c>
      <c r="E505" s="28">
        <v>0</v>
      </c>
      <c r="F505" s="15">
        <f t="shared" si="135"/>
        <v>0</v>
      </c>
      <c r="G505" s="15">
        <f t="shared" si="136"/>
        <v>0</v>
      </c>
      <c r="R505">
        <f t="shared" si="124"/>
        <v>1</v>
      </c>
      <c r="S505" t="str">
        <f t="shared" si="125"/>
        <v/>
      </c>
      <c r="T505">
        <f>$E505/3.6</f>
        <v>0</v>
      </c>
      <c r="U505">
        <f>(0.5*960*(T505*T505))</f>
        <v>0</v>
      </c>
      <c r="V505">
        <f>$U505-$U506</f>
        <v>0</v>
      </c>
      <c r="X505">
        <f>W505/1000</f>
        <v>0</v>
      </c>
      <c r="Y505">
        <f>$X$43+$X$87+$X$158+$X$178+$X$188+$X$238+$X$279+$X$299+$X$307+$X$359+$X$365+$X$379+$X$408+$X$426+$X$438</f>
        <v>569.59999999999991</v>
      </c>
      <c r="Z505">
        <f>(0.5*960*(F505*F505))</f>
        <v>0</v>
      </c>
      <c r="AA505">
        <f>W505*0.0000002777777777</f>
        <v>0</v>
      </c>
      <c r="AB505">
        <f>AA$43+AA$87+$AA$158+$AA$178+$AA$238+$AA$279+$AA$299+$AA$307+$AA$359+$AA$365+$AA$379+$AA$408+$AA$426+$AA$438</f>
        <v>0.15068971189196326</v>
      </c>
      <c r="AD505">
        <f>(AC505*0.0000002777777777)*-1</f>
        <v>0</v>
      </c>
      <c r="AE505">
        <f>(($W$18*0.0000002777777777)*-1)+$AD$65+$AD$145+$AD$164+$AD$184+$AD$206+$AD$265+$AD$289+$AD$304+$AD$345+$AD$363+$AD$373+$AD$399+$AD$418+$AD$430</f>
        <v>0.15723415633457521</v>
      </c>
      <c r="AG505">
        <f>(T505/1000)*(960*9.81*0.01+0.5*1.205*0.38*1.711274*(T505*T505)+960*4/3*3.14*AJ505)</f>
        <v>0</v>
      </c>
      <c r="AH505">
        <f>AH504+AG505</f>
        <v>132.41470899410277</v>
      </c>
      <c r="AJ505">
        <f>T506-T505</f>
        <v>0</v>
      </c>
      <c r="AK505" s="53">
        <f t="shared" si="138"/>
        <v>0</v>
      </c>
      <c r="AL505" s="39">
        <f>0.5*1116.99*(T505*T505)</f>
        <v>0</v>
      </c>
      <c r="AM505" s="39">
        <f t="shared" si="137"/>
        <v>0</v>
      </c>
      <c r="AN505" s="39">
        <f>SUM($AM$430:$AM$437)+$AN$429</f>
        <v>-662747.39999999979</v>
      </c>
      <c r="AO505" s="39">
        <f t="shared" si="127"/>
        <v>0.18409649994845292</v>
      </c>
      <c r="AP505" s="39">
        <f>SUM($AM$438:$AM$518)+$AP$437</f>
        <v>662022.13218750013</v>
      </c>
      <c r="AQ505" s="39">
        <f t="shared" si="128"/>
        <v>0.18389503666725943</v>
      </c>
      <c r="AR505" s="39">
        <f t="shared" si="140"/>
        <v>0</v>
      </c>
      <c r="AS505" s="39"/>
      <c r="AT505" s="51">
        <f>T505*$AS$8*0.38*0.01</f>
        <v>0</v>
      </c>
      <c r="AU505" s="51">
        <f t="shared" si="139"/>
        <v>0</v>
      </c>
      <c r="AV505" s="51">
        <f t="shared" si="129"/>
        <v>0</v>
      </c>
      <c r="AW505" s="39">
        <f>AB505*0.7</f>
        <v>0.10548279832437428</v>
      </c>
      <c r="AX505" s="40"/>
      <c r="AY505" s="40">
        <f t="shared" si="126"/>
        <v>0</v>
      </c>
      <c r="AZ505" s="40"/>
      <c r="BA505" s="40"/>
      <c r="BB505" s="40"/>
      <c r="BC505" s="39"/>
      <c r="BD505" s="39">
        <f>T505*2.23694</f>
        <v>0</v>
      </c>
      <c r="BE505" s="39">
        <f>AO505-$BC$8</f>
        <v>0.18297010094983446</v>
      </c>
      <c r="BF505" s="39">
        <f>AQ505-$BC$8</f>
        <v>0.18276863766864096</v>
      </c>
      <c r="BG505" s="52">
        <f t="shared" si="130"/>
        <v>0.16449177390177686</v>
      </c>
      <c r="BH505" s="52">
        <f t="shared" si="131"/>
        <v>0.16449177390177686</v>
      </c>
      <c r="BI505" s="52">
        <f t="shared" si="132"/>
        <v>592170.38604639668</v>
      </c>
      <c r="BJ505" s="52">
        <f t="shared" si="133"/>
        <v>592.17038604639663</v>
      </c>
      <c r="BK505">
        <f t="shared" si="134"/>
        <v>0</v>
      </c>
    </row>
    <row r="506" spans="2:63" x14ac:dyDescent="0.25">
      <c r="B506" s="29" t="s">
        <v>47</v>
      </c>
      <c r="C506" s="29">
        <v>498</v>
      </c>
      <c r="D506" s="29">
        <v>498</v>
      </c>
      <c r="E506" s="28">
        <v>0</v>
      </c>
      <c r="F506" s="15">
        <f t="shared" si="135"/>
        <v>0</v>
      </c>
      <c r="G506" s="15">
        <f t="shared" si="136"/>
        <v>0</v>
      </c>
      <c r="R506">
        <f t="shared" si="124"/>
        <v>1</v>
      </c>
      <c r="S506" t="str">
        <f t="shared" si="125"/>
        <v/>
      </c>
      <c r="T506">
        <f>$E506/3.6</f>
        <v>0</v>
      </c>
      <c r="U506">
        <f>(0.5*960*(T506*T506))</f>
        <v>0</v>
      </c>
      <c r="V506">
        <f>$U506-$U507</f>
        <v>0</v>
      </c>
      <c r="X506">
        <f>W506/1000</f>
        <v>0</v>
      </c>
      <c r="Y506">
        <f>$X$43+$X$87+$X$158+$X$178+$X$188+$X$238+$X$279+$X$299+$X$307+$X$359+$X$365+$X$379+$X$408+$X$426+$X$438</f>
        <v>569.59999999999991</v>
      </c>
      <c r="Z506">
        <f>(0.5*960*(F506*F506))</f>
        <v>0</v>
      </c>
      <c r="AA506">
        <f>W506*0.0000002777777777</f>
        <v>0</v>
      </c>
      <c r="AB506">
        <f>AA$43+AA$87+$AA$158+$AA$178+$AA$238+$AA$279+$AA$299+$AA$307+$AA$359+$AA$365+$AA$379+$AA$408+$AA$426+$AA$438</f>
        <v>0.15068971189196326</v>
      </c>
      <c r="AD506">
        <f>(AC506*0.0000002777777777)*-1</f>
        <v>0</v>
      </c>
      <c r="AE506">
        <f>(($W$18*0.0000002777777777)*-1)+$AD$65+$AD$145+$AD$164+$AD$184+$AD$206+$AD$265+$AD$289+$AD$304+$AD$345+$AD$363+$AD$373+$AD$399+$AD$418+$AD$430</f>
        <v>0.15723415633457521</v>
      </c>
      <c r="AG506">
        <f>(T506/1000)*(960*9.81*0.01+0.5*1.205*0.38*1.711274*(T506*T506)+960*4/3*3.14*AJ506)</f>
        <v>0</v>
      </c>
      <c r="AH506">
        <f>AH505+AG506</f>
        <v>132.41470899410277</v>
      </c>
      <c r="AJ506">
        <f>T507-T506</f>
        <v>0</v>
      </c>
      <c r="AK506" s="53">
        <f t="shared" si="138"/>
        <v>0</v>
      </c>
      <c r="AL506" s="39">
        <f>0.5*1116.99*(T506*T506)</f>
        <v>0</v>
      </c>
      <c r="AM506" s="39">
        <f t="shared" si="137"/>
        <v>0</v>
      </c>
      <c r="AN506" s="39">
        <f>SUM($AM$430:$AM$437)+$AN$429</f>
        <v>-662747.39999999979</v>
      </c>
      <c r="AO506" s="39">
        <f t="shared" si="127"/>
        <v>0.18409649994845292</v>
      </c>
      <c r="AP506" s="39">
        <f>SUM($AM$438:$AM$518)+$AP$437</f>
        <v>662022.13218750013</v>
      </c>
      <c r="AQ506" s="39">
        <f t="shared" si="128"/>
        <v>0.18389503666725943</v>
      </c>
      <c r="AR506" s="39">
        <f t="shared" si="140"/>
        <v>0</v>
      </c>
      <c r="AS506" s="39"/>
      <c r="AT506" s="51">
        <f>T506*$AS$8*0.38*0.01</f>
        <v>0</v>
      </c>
      <c r="AU506" s="51">
        <f t="shared" si="139"/>
        <v>0</v>
      </c>
      <c r="AV506" s="51">
        <f t="shared" si="129"/>
        <v>0</v>
      </c>
      <c r="AW506" s="39">
        <f>AB506*0.7</f>
        <v>0.10548279832437428</v>
      </c>
      <c r="AX506" s="40"/>
      <c r="AY506" s="40">
        <f t="shared" si="126"/>
        <v>0</v>
      </c>
      <c r="AZ506" s="40"/>
      <c r="BA506" s="40"/>
      <c r="BB506" s="40"/>
      <c r="BC506" s="39"/>
      <c r="BD506" s="39">
        <f>T506*2.23694</f>
        <v>0</v>
      </c>
      <c r="BE506" s="39">
        <f>AO506-$BC$8</f>
        <v>0.18297010094983446</v>
      </c>
      <c r="BF506" s="39">
        <f>AQ506-$BC$8</f>
        <v>0.18276863766864096</v>
      </c>
      <c r="BG506" s="52">
        <f t="shared" si="130"/>
        <v>0.16449177390177686</v>
      </c>
      <c r="BH506" s="52">
        <f t="shared" si="131"/>
        <v>0.16449177390177686</v>
      </c>
      <c r="BI506" s="52">
        <f t="shared" si="132"/>
        <v>592170.38604639668</v>
      </c>
      <c r="BJ506" s="52">
        <f t="shared" si="133"/>
        <v>592.17038604639663</v>
      </c>
      <c r="BK506">
        <f t="shared" si="134"/>
        <v>0</v>
      </c>
    </row>
    <row r="507" spans="2:63" x14ac:dyDescent="0.25">
      <c r="B507" s="29" t="s">
        <v>47</v>
      </c>
      <c r="C507" s="29">
        <v>499</v>
      </c>
      <c r="D507" s="29">
        <v>499</v>
      </c>
      <c r="E507" s="28">
        <v>0</v>
      </c>
      <c r="F507" s="15">
        <f t="shared" si="135"/>
        <v>0</v>
      </c>
      <c r="G507" s="15">
        <f t="shared" si="136"/>
        <v>0</v>
      </c>
      <c r="R507">
        <f t="shared" si="124"/>
        <v>1</v>
      </c>
      <c r="S507" t="str">
        <f t="shared" si="125"/>
        <v/>
      </c>
      <c r="T507">
        <f>$E507/3.6</f>
        <v>0</v>
      </c>
      <c r="U507">
        <f>(0.5*960*(T507*T507))</f>
        <v>0</v>
      </c>
      <c r="V507">
        <f>$U507-$U508</f>
        <v>0</v>
      </c>
      <c r="X507">
        <f>W507/1000</f>
        <v>0</v>
      </c>
      <c r="Y507">
        <f>$X$43+$X$87+$X$158+$X$178+$X$188+$X$238+$X$279+$X$299+$X$307+$X$359+$X$365+$X$379+$X$408+$X$426+$X$438</f>
        <v>569.59999999999991</v>
      </c>
      <c r="Z507">
        <f>(0.5*960*(F507*F507))</f>
        <v>0</v>
      </c>
      <c r="AA507">
        <f>W507*0.0000002777777777</f>
        <v>0</v>
      </c>
      <c r="AB507">
        <f>AA$43+AA$87+$AA$158+$AA$178+$AA$238+$AA$279+$AA$299+$AA$307+$AA$359+$AA$365+$AA$379+$AA$408+$AA$426+$AA$438</f>
        <v>0.15068971189196326</v>
      </c>
      <c r="AD507">
        <f>(AC507*0.0000002777777777)*-1</f>
        <v>0</v>
      </c>
      <c r="AE507">
        <f>(($W$18*0.0000002777777777)*-1)+$AD$65+$AD$145+$AD$164+$AD$184+$AD$206+$AD$265+$AD$289+$AD$304+$AD$345+$AD$363+$AD$373+$AD$399+$AD$418+$AD$430</f>
        <v>0.15723415633457521</v>
      </c>
      <c r="AG507">
        <f>(T507/1000)*(960*9.81*0.01+0.5*1.205*0.38*1.711274*(T507*T507)+960*4/3*3.14*AJ507)</f>
        <v>0</v>
      </c>
      <c r="AH507">
        <f>AH506+AG507</f>
        <v>132.41470899410277</v>
      </c>
      <c r="AJ507">
        <f>T508-T507</f>
        <v>0</v>
      </c>
      <c r="AK507" s="53">
        <f t="shared" si="138"/>
        <v>0</v>
      </c>
      <c r="AL507" s="39">
        <f>0.5*1116.99*(T507*T507)</f>
        <v>0</v>
      </c>
      <c r="AM507" s="39">
        <f t="shared" si="137"/>
        <v>0</v>
      </c>
      <c r="AN507" s="39">
        <f>SUM($AM$430:$AM$437)+$AN$429</f>
        <v>-662747.39999999979</v>
      </c>
      <c r="AO507" s="39">
        <f t="shared" si="127"/>
        <v>0.18409649994845292</v>
      </c>
      <c r="AP507" s="39">
        <f>SUM($AM$438:$AM$518)+$AP$437</f>
        <v>662022.13218750013</v>
      </c>
      <c r="AQ507" s="39">
        <f t="shared" si="128"/>
        <v>0.18389503666725943</v>
      </c>
      <c r="AR507" s="39">
        <f t="shared" si="140"/>
        <v>0</v>
      </c>
      <c r="AS507" s="39"/>
      <c r="AT507" s="51">
        <f>T507*$AS$8*0.38*0.01</f>
        <v>0</v>
      </c>
      <c r="AU507" s="51">
        <f t="shared" si="139"/>
        <v>0</v>
      </c>
      <c r="AV507" s="51">
        <f t="shared" si="129"/>
        <v>0</v>
      </c>
      <c r="AW507" s="39">
        <f>AB507*0.7</f>
        <v>0.10548279832437428</v>
      </c>
      <c r="AX507" s="40"/>
      <c r="AY507" s="40">
        <f t="shared" si="126"/>
        <v>0</v>
      </c>
      <c r="AZ507" s="40"/>
      <c r="BA507" s="40"/>
      <c r="BB507" s="40"/>
      <c r="BC507" s="39"/>
      <c r="BD507" s="39">
        <f>T507*2.23694</f>
        <v>0</v>
      </c>
      <c r="BE507" s="39">
        <f>AO507-$BC$8</f>
        <v>0.18297010094983446</v>
      </c>
      <c r="BF507" s="39">
        <f>AQ507-$BC$8</f>
        <v>0.18276863766864096</v>
      </c>
      <c r="BG507" s="52">
        <f t="shared" si="130"/>
        <v>0.16449177390177686</v>
      </c>
      <c r="BH507" s="52">
        <f t="shared" si="131"/>
        <v>0.16449177390177686</v>
      </c>
      <c r="BI507" s="52">
        <f t="shared" si="132"/>
        <v>592170.38604639668</v>
      </c>
      <c r="BJ507" s="52">
        <f t="shared" si="133"/>
        <v>592.17038604639663</v>
      </c>
      <c r="BK507">
        <f t="shared" si="134"/>
        <v>0</v>
      </c>
    </row>
    <row r="508" spans="2:63" x14ac:dyDescent="0.25">
      <c r="B508" s="29" t="s">
        <v>47</v>
      </c>
      <c r="C508" s="29">
        <v>500</v>
      </c>
      <c r="D508" s="29">
        <v>500</v>
      </c>
      <c r="E508" s="28">
        <v>0</v>
      </c>
      <c r="F508" s="15">
        <f t="shared" si="135"/>
        <v>0</v>
      </c>
      <c r="G508" s="15">
        <f t="shared" si="136"/>
        <v>0</v>
      </c>
      <c r="R508">
        <f t="shared" si="124"/>
        <v>1</v>
      </c>
      <c r="S508" t="str">
        <f t="shared" si="125"/>
        <v/>
      </c>
      <c r="T508">
        <f>$E508/3.6</f>
        <v>0</v>
      </c>
      <c r="U508">
        <f>(0.5*960*(T508*T508))</f>
        <v>0</v>
      </c>
      <c r="V508">
        <f>$U508-$U509</f>
        <v>0</v>
      </c>
      <c r="X508">
        <f>W508/1000</f>
        <v>0</v>
      </c>
      <c r="Y508">
        <f>$X$43+$X$87+$X$158+$X$178+$X$188+$X$238+$X$279+$X$299+$X$307+$X$359+$X$365+$X$379+$X$408+$X$426+$X$438</f>
        <v>569.59999999999991</v>
      </c>
      <c r="Z508">
        <f>(0.5*960*(F508*F508))</f>
        <v>0</v>
      </c>
      <c r="AA508">
        <f>W508*0.0000002777777777</f>
        <v>0</v>
      </c>
      <c r="AB508">
        <f>AA$43+AA$87+$AA$158+$AA$178+$AA$238+$AA$279+$AA$299+$AA$307+$AA$359+$AA$365+$AA$379+$AA$408+$AA$426+$AA$438</f>
        <v>0.15068971189196326</v>
      </c>
      <c r="AD508">
        <f>(AC508*0.0000002777777777)*-1</f>
        <v>0</v>
      </c>
      <c r="AE508">
        <f>(($W$18*0.0000002777777777)*-1)+$AD$65+$AD$145+$AD$164+$AD$184+$AD$206+$AD$265+$AD$289+$AD$304+$AD$345+$AD$363+$AD$373+$AD$399+$AD$418+$AD$430</f>
        <v>0.15723415633457521</v>
      </c>
      <c r="AG508">
        <f>(T508/1000)*(960*9.81*0.01+0.5*1.205*0.38*1.711274*(T508*T508)+960*4/3*3.14*AJ508)</f>
        <v>0</v>
      </c>
      <c r="AH508">
        <f>AH507+AG508</f>
        <v>132.41470899410277</v>
      </c>
      <c r="AJ508">
        <f>T509-T508</f>
        <v>0</v>
      </c>
      <c r="AK508" s="53">
        <f t="shared" si="138"/>
        <v>0</v>
      </c>
      <c r="AL508" s="39">
        <f>0.5*1116.99*(T508*T508)</f>
        <v>0</v>
      </c>
      <c r="AM508" s="39">
        <f t="shared" si="137"/>
        <v>0</v>
      </c>
      <c r="AN508" s="39">
        <f>SUM($AM$430:$AM$437)+$AN$429</f>
        <v>-662747.39999999979</v>
      </c>
      <c r="AO508" s="39">
        <f t="shared" si="127"/>
        <v>0.18409649994845292</v>
      </c>
      <c r="AP508" s="39">
        <f>SUM($AM$438:$AM$518)+$AP$437</f>
        <v>662022.13218750013</v>
      </c>
      <c r="AQ508" s="39">
        <f t="shared" si="128"/>
        <v>0.18389503666725943</v>
      </c>
      <c r="AR508" s="39">
        <f t="shared" si="140"/>
        <v>0</v>
      </c>
      <c r="AS508" s="39"/>
      <c r="AT508" s="51">
        <f>T508*$AS$8*0.38*0.01</f>
        <v>0</v>
      </c>
      <c r="AU508" s="51">
        <f t="shared" si="139"/>
        <v>0</v>
      </c>
      <c r="AV508" s="51">
        <f t="shared" si="129"/>
        <v>0</v>
      </c>
      <c r="AW508" s="39">
        <f>AB508*0.7</f>
        <v>0.10548279832437428</v>
      </c>
      <c r="AX508" s="40"/>
      <c r="AY508" s="40">
        <f t="shared" si="126"/>
        <v>0</v>
      </c>
      <c r="AZ508" s="40"/>
      <c r="BA508" s="40"/>
      <c r="BB508" s="40"/>
      <c r="BC508" s="39"/>
      <c r="BD508" s="39">
        <f>T508*2.23694</f>
        <v>0</v>
      </c>
      <c r="BE508" s="39">
        <f>AO508-$BC$8</f>
        <v>0.18297010094983446</v>
      </c>
      <c r="BF508" s="39">
        <f>AQ508-$BC$8</f>
        <v>0.18276863766864096</v>
      </c>
      <c r="BG508" s="52">
        <f t="shared" si="130"/>
        <v>0.16449177390177686</v>
      </c>
      <c r="BH508" s="52">
        <f t="shared" si="131"/>
        <v>0.16449177390177686</v>
      </c>
      <c r="BI508" s="52">
        <f t="shared" si="132"/>
        <v>592170.38604639668</v>
      </c>
      <c r="BJ508" s="52">
        <f t="shared" si="133"/>
        <v>592.17038604639663</v>
      </c>
      <c r="BK508">
        <f t="shared" si="134"/>
        <v>0</v>
      </c>
    </row>
    <row r="509" spans="2:63" x14ac:dyDescent="0.25">
      <c r="B509" s="29" t="s">
        <v>47</v>
      </c>
      <c r="C509" s="29">
        <v>501</v>
      </c>
      <c r="D509" s="29">
        <v>501</v>
      </c>
      <c r="E509" s="28">
        <v>0</v>
      </c>
      <c r="F509" s="15">
        <f t="shared" si="135"/>
        <v>0</v>
      </c>
      <c r="G509" s="15">
        <f t="shared" si="136"/>
        <v>0</v>
      </c>
      <c r="R509">
        <f t="shared" si="124"/>
        <v>1</v>
      </c>
      <c r="S509" t="str">
        <f t="shared" si="125"/>
        <v/>
      </c>
      <c r="T509">
        <f>$E509/3.6</f>
        <v>0</v>
      </c>
      <c r="U509">
        <f>(0.5*960*(T509*T509))</f>
        <v>0</v>
      </c>
      <c r="V509">
        <f>$U509-$U510</f>
        <v>0</v>
      </c>
      <c r="X509">
        <f>W509/1000</f>
        <v>0</v>
      </c>
      <c r="Y509">
        <f>$X$43+$X$87+$X$158+$X$178+$X$188+$X$238+$X$279+$X$299+$X$307+$X$359+$X$365+$X$379+$X$408+$X$426+$X$438</f>
        <v>569.59999999999991</v>
      </c>
      <c r="Z509">
        <f>(0.5*960*(F509*F509))</f>
        <v>0</v>
      </c>
      <c r="AA509">
        <f>W509*0.0000002777777777</f>
        <v>0</v>
      </c>
      <c r="AB509">
        <f>AA$43+AA$87+$AA$158+$AA$178+$AA$238+$AA$279+$AA$299+$AA$307+$AA$359+$AA$365+$AA$379+$AA$408+$AA$426+$AA$438</f>
        <v>0.15068971189196326</v>
      </c>
      <c r="AD509">
        <f>(AC509*0.0000002777777777)*-1</f>
        <v>0</v>
      </c>
      <c r="AE509">
        <f>(($W$18*0.0000002777777777)*-1)+$AD$65+$AD$145+$AD$164+$AD$184+$AD$206+$AD$265+$AD$289+$AD$304+$AD$345+$AD$363+$AD$373+$AD$399+$AD$418+$AD$430</f>
        <v>0.15723415633457521</v>
      </c>
      <c r="AG509">
        <f>(T509/1000)*(960*9.81*0.01+0.5*1.205*0.38*1.711274*(T509*T509)+960*4/3*3.14*AJ509)</f>
        <v>0</v>
      </c>
      <c r="AH509">
        <f>AH508+AG509</f>
        <v>132.41470899410277</v>
      </c>
      <c r="AJ509">
        <f>T510-T509</f>
        <v>0</v>
      </c>
      <c r="AK509" s="53">
        <f t="shared" si="138"/>
        <v>0</v>
      </c>
      <c r="AL509" s="39">
        <f>0.5*1116.99*(T509*T509)</f>
        <v>0</v>
      </c>
      <c r="AM509" s="39">
        <f t="shared" si="137"/>
        <v>0</v>
      </c>
      <c r="AN509" s="39">
        <f>SUM($AM$430:$AM$437)+$AN$429</f>
        <v>-662747.39999999979</v>
      </c>
      <c r="AO509" s="39">
        <f t="shared" si="127"/>
        <v>0.18409649994845292</v>
      </c>
      <c r="AP509" s="39">
        <f>SUM($AM$438:$AM$518)+$AP$437</f>
        <v>662022.13218750013</v>
      </c>
      <c r="AQ509" s="39">
        <f t="shared" si="128"/>
        <v>0.18389503666725943</v>
      </c>
      <c r="AR509" s="39">
        <f t="shared" si="140"/>
        <v>0</v>
      </c>
      <c r="AS509" s="39"/>
      <c r="AT509" s="51">
        <f>T509*$AS$8*0.38*0.01</f>
        <v>0</v>
      </c>
      <c r="AU509" s="51">
        <f t="shared" si="139"/>
        <v>0</v>
      </c>
      <c r="AV509" s="51">
        <f t="shared" si="129"/>
        <v>0</v>
      </c>
      <c r="AW509" s="39">
        <f>AB509*0.7</f>
        <v>0.10548279832437428</v>
      </c>
      <c r="AX509" s="40"/>
      <c r="AY509" s="40">
        <f t="shared" si="126"/>
        <v>0</v>
      </c>
      <c r="AZ509" s="40"/>
      <c r="BA509" s="40"/>
      <c r="BB509" s="40"/>
      <c r="BC509" s="39"/>
      <c r="BD509" s="39">
        <f>T509*2.23694</f>
        <v>0</v>
      </c>
      <c r="BE509" s="39">
        <f>AO509-$BC$8</f>
        <v>0.18297010094983446</v>
      </c>
      <c r="BF509" s="39">
        <f>AQ509-$BC$8</f>
        <v>0.18276863766864096</v>
      </c>
      <c r="BG509" s="52">
        <f t="shared" si="130"/>
        <v>0.16449177390177686</v>
      </c>
      <c r="BH509" s="52">
        <f t="shared" si="131"/>
        <v>0.16449177390177686</v>
      </c>
      <c r="BI509" s="52">
        <f t="shared" si="132"/>
        <v>592170.38604639668</v>
      </c>
      <c r="BJ509" s="52">
        <f t="shared" si="133"/>
        <v>592.17038604639663</v>
      </c>
      <c r="BK509">
        <f t="shared" si="134"/>
        <v>0</v>
      </c>
    </row>
    <row r="510" spans="2:63" x14ac:dyDescent="0.25">
      <c r="B510" s="29" t="s">
        <v>47</v>
      </c>
      <c r="C510" s="29">
        <v>502</v>
      </c>
      <c r="D510" s="29">
        <v>502</v>
      </c>
      <c r="E510" s="28">
        <v>0</v>
      </c>
      <c r="F510" s="15">
        <f t="shared" si="135"/>
        <v>0</v>
      </c>
      <c r="G510" s="15">
        <f t="shared" si="136"/>
        <v>0</v>
      </c>
      <c r="R510">
        <f t="shared" si="124"/>
        <v>1</v>
      </c>
      <c r="S510" t="str">
        <f t="shared" si="125"/>
        <v/>
      </c>
      <c r="T510">
        <f>$E510/3.6</f>
        <v>0</v>
      </c>
      <c r="U510">
        <f>(0.5*960*(T510*T510))</f>
        <v>0</v>
      </c>
      <c r="V510">
        <f>$U510-$U511</f>
        <v>0</v>
      </c>
      <c r="X510">
        <f>W510/1000</f>
        <v>0</v>
      </c>
      <c r="Y510">
        <f>$X$43+$X$87+$X$158+$X$178+$X$188+$X$238+$X$279+$X$299+$X$307+$X$359+$X$365+$X$379+$X$408+$X$426+$X$438</f>
        <v>569.59999999999991</v>
      </c>
      <c r="Z510">
        <f>(0.5*960*(F510*F510))</f>
        <v>0</v>
      </c>
      <c r="AA510">
        <f>W510*0.0000002777777777</f>
        <v>0</v>
      </c>
      <c r="AB510">
        <f>AA$43+AA$87+$AA$158+$AA$178+$AA$238+$AA$279+$AA$299+$AA$307+$AA$359+$AA$365+$AA$379+$AA$408+$AA$426+$AA$438</f>
        <v>0.15068971189196326</v>
      </c>
      <c r="AD510">
        <f>(AC510*0.0000002777777777)*-1</f>
        <v>0</v>
      </c>
      <c r="AE510">
        <f>(($W$18*0.0000002777777777)*-1)+$AD$65+$AD$145+$AD$164+$AD$184+$AD$206+$AD$265+$AD$289+$AD$304+$AD$345+$AD$363+$AD$373+$AD$399+$AD$418+$AD$430</f>
        <v>0.15723415633457521</v>
      </c>
      <c r="AG510">
        <f>(T510/1000)*(960*9.81*0.01+0.5*1.205*0.38*1.711274*(T510*T510)+960*4/3*3.14*AJ510)</f>
        <v>0</v>
      </c>
      <c r="AH510">
        <f>AH509+AG510</f>
        <v>132.41470899410277</v>
      </c>
      <c r="AJ510">
        <f>T511-T510</f>
        <v>0</v>
      </c>
      <c r="AK510" s="53">
        <f t="shared" si="138"/>
        <v>0</v>
      </c>
      <c r="AL510" s="39">
        <f>0.5*1116.99*(T510*T510)</f>
        <v>0</v>
      </c>
      <c r="AM510" s="39">
        <f t="shared" si="137"/>
        <v>0</v>
      </c>
      <c r="AN510" s="39">
        <f>SUM($AM$430:$AM$437)+$AN$429</f>
        <v>-662747.39999999979</v>
      </c>
      <c r="AO510" s="39">
        <f t="shared" si="127"/>
        <v>0.18409649994845292</v>
      </c>
      <c r="AP510" s="39">
        <f>SUM($AM$438:$AM$518)+$AP$437</f>
        <v>662022.13218750013</v>
      </c>
      <c r="AQ510" s="39">
        <f t="shared" si="128"/>
        <v>0.18389503666725943</v>
      </c>
      <c r="AR510" s="39">
        <f t="shared" si="140"/>
        <v>0</v>
      </c>
      <c r="AS510" s="39"/>
      <c r="AT510" s="51">
        <f>T510*$AS$8*0.38*0.01</f>
        <v>0</v>
      </c>
      <c r="AU510" s="51">
        <f t="shared" si="139"/>
        <v>0</v>
      </c>
      <c r="AV510" s="51">
        <f t="shared" si="129"/>
        <v>0</v>
      </c>
      <c r="AW510" s="39">
        <f>AB510*0.7</f>
        <v>0.10548279832437428</v>
      </c>
      <c r="AX510" s="40"/>
      <c r="AY510" s="40">
        <f t="shared" si="126"/>
        <v>0</v>
      </c>
      <c r="AZ510" s="40"/>
      <c r="BA510" s="40"/>
      <c r="BB510" s="40"/>
      <c r="BC510" s="39"/>
      <c r="BD510" s="39">
        <f>T510*2.23694</f>
        <v>0</v>
      </c>
      <c r="BE510" s="39">
        <f>AO510-$BC$8</f>
        <v>0.18297010094983446</v>
      </c>
      <c r="BF510" s="39">
        <f>AQ510-$BC$8</f>
        <v>0.18276863766864096</v>
      </c>
      <c r="BG510" s="52">
        <f t="shared" si="130"/>
        <v>0.16449177390177686</v>
      </c>
      <c r="BH510" s="52">
        <f t="shared" si="131"/>
        <v>0.16449177390177686</v>
      </c>
      <c r="BI510" s="52">
        <f t="shared" si="132"/>
        <v>592170.38604639668</v>
      </c>
      <c r="BJ510" s="52">
        <f t="shared" si="133"/>
        <v>592.17038604639663</v>
      </c>
      <c r="BK510">
        <f t="shared" si="134"/>
        <v>0</v>
      </c>
    </row>
    <row r="511" spans="2:63" x14ac:dyDescent="0.25">
      <c r="B511" s="29" t="s">
        <v>47</v>
      </c>
      <c r="C511" s="29">
        <v>503</v>
      </c>
      <c r="D511" s="29">
        <v>503</v>
      </c>
      <c r="E511" s="28">
        <v>0</v>
      </c>
      <c r="F511" s="15">
        <f t="shared" si="135"/>
        <v>0</v>
      </c>
      <c r="G511" s="15">
        <f t="shared" si="136"/>
        <v>0</v>
      </c>
      <c r="R511">
        <f t="shared" si="124"/>
        <v>1</v>
      </c>
      <c r="S511" t="str">
        <f t="shared" si="125"/>
        <v/>
      </c>
      <c r="T511">
        <f>$E511/3.6</f>
        <v>0</v>
      </c>
      <c r="U511">
        <f>(0.5*960*(T511*T511))</f>
        <v>0</v>
      </c>
      <c r="V511">
        <f>$U511-$U512</f>
        <v>0</v>
      </c>
      <c r="X511">
        <f>W511/1000</f>
        <v>0</v>
      </c>
      <c r="Y511">
        <f>$X$43+$X$87+$X$158+$X$178+$X$188+$X$238+$X$279+$X$299+$X$307+$X$359+$X$365+$X$379+$X$408+$X$426+$X$438</f>
        <v>569.59999999999991</v>
      </c>
      <c r="Z511">
        <f>(0.5*960*(F511*F511))</f>
        <v>0</v>
      </c>
      <c r="AA511">
        <f>W511*0.0000002777777777</f>
        <v>0</v>
      </c>
      <c r="AB511">
        <f>AA$43+AA$87+$AA$158+$AA$178+$AA$238+$AA$279+$AA$299+$AA$307+$AA$359+$AA$365+$AA$379+$AA$408+$AA$426+$AA$438</f>
        <v>0.15068971189196326</v>
      </c>
      <c r="AD511">
        <f>(AC511*0.0000002777777777)*-1</f>
        <v>0</v>
      </c>
      <c r="AE511">
        <f>(($W$18*0.0000002777777777)*-1)+$AD$65+$AD$145+$AD$164+$AD$184+$AD$206+$AD$265+$AD$289+$AD$304+$AD$345+$AD$363+$AD$373+$AD$399+$AD$418+$AD$430</f>
        <v>0.15723415633457521</v>
      </c>
      <c r="AG511">
        <f>(T511/1000)*(960*9.81*0.01+0.5*1.205*0.38*1.711274*(T511*T511)+960*4/3*3.14*AJ511)</f>
        <v>0</v>
      </c>
      <c r="AH511">
        <f>AH510+AG511</f>
        <v>132.41470899410277</v>
      </c>
      <c r="AJ511">
        <f>T512-T511</f>
        <v>0</v>
      </c>
      <c r="AK511" s="53">
        <f t="shared" si="138"/>
        <v>0</v>
      </c>
      <c r="AL511" s="39">
        <f>0.5*1116.99*(T511*T511)</f>
        <v>0</v>
      </c>
      <c r="AM511" s="39">
        <f t="shared" si="137"/>
        <v>0</v>
      </c>
      <c r="AN511" s="39">
        <f>SUM($AM$430:$AM$437)+$AN$429</f>
        <v>-662747.39999999979</v>
      </c>
      <c r="AO511" s="39">
        <f t="shared" si="127"/>
        <v>0.18409649994845292</v>
      </c>
      <c r="AP511" s="39">
        <f>SUM($AM$438:$AM$518)+$AP$437</f>
        <v>662022.13218750013</v>
      </c>
      <c r="AQ511" s="39">
        <f t="shared" si="128"/>
        <v>0.18389503666725943</v>
      </c>
      <c r="AR511" s="39">
        <f t="shared" si="140"/>
        <v>0</v>
      </c>
      <c r="AS511" s="39"/>
      <c r="AT511" s="51">
        <f>T511*$AS$8*0.38*0.01</f>
        <v>0</v>
      </c>
      <c r="AU511" s="51">
        <f t="shared" si="139"/>
        <v>0</v>
      </c>
      <c r="AV511" s="51">
        <f t="shared" si="129"/>
        <v>0</v>
      </c>
      <c r="AW511" s="39">
        <f>AB511*0.7</f>
        <v>0.10548279832437428</v>
      </c>
      <c r="AX511" s="40"/>
      <c r="AY511" s="40">
        <f t="shared" si="126"/>
        <v>0</v>
      </c>
      <c r="AZ511" s="40"/>
      <c r="BA511" s="40"/>
      <c r="BB511" s="40"/>
      <c r="BC511" s="39"/>
      <c r="BD511" s="39">
        <f>T511*2.23694</f>
        <v>0</v>
      </c>
      <c r="BE511" s="39">
        <f>AO511-$BC$8</f>
        <v>0.18297010094983446</v>
      </c>
      <c r="BF511" s="39">
        <f>AQ511-$BC$8</f>
        <v>0.18276863766864096</v>
      </c>
      <c r="BG511" s="52">
        <f t="shared" si="130"/>
        <v>0.16449177390177686</v>
      </c>
      <c r="BH511" s="52">
        <f t="shared" si="131"/>
        <v>0.16449177390177686</v>
      </c>
      <c r="BI511" s="52">
        <f t="shared" si="132"/>
        <v>592170.38604639668</v>
      </c>
      <c r="BJ511" s="52">
        <f t="shared" si="133"/>
        <v>592.17038604639663</v>
      </c>
      <c r="BK511">
        <f t="shared" si="134"/>
        <v>0</v>
      </c>
    </row>
    <row r="512" spans="2:63" x14ac:dyDescent="0.25">
      <c r="B512" s="29" t="s">
        <v>47</v>
      </c>
      <c r="C512" s="29">
        <v>504</v>
      </c>
      <c r="D512" s="29">
        <v>504</v>
      </c>
      <c r="E512" s="28">
        <v>0</v>
      </c>
      <c r="F512" s="15">
        <f t="shared" si="135"/>
        <v>0</v>
      </c>
      <c r="G512" s="15">
        <f t="shared" si="136"/>
        <v>0</v>
      </c>
      <c r="R512">
        <f t="shared" si="124"/>
        <v>1</v>
      </c>
      <c r="S512" t="str">
        <f t="shared" si="125"/>
        <v/>
      </c>
      <c r="T512">
        <f>$E512/3.6</f>
        <v>0</v>
      </c>
      <c r="U512">
        <f>(0.5*960*(T512*T512))</f>
        <v>0</v>
      </c>
      <c r="V512">
        <f>$U512-$U513</f>
        <v>0</v>
      </c>
      <c r="X512">
        <f>W512/1000</f>
        <v>0</v>
      </c>
      <c r="Y512">
        <f>$X$43+$X$87+$X$158+$X$178+$X$188+$X$238+$X$279+$X$299+$X$307+$X$359+$X$365+$X$379+$X$408+$X$426+$X$438</f>
        <v>569.59999999999991</v>
      </c>
      <c r="Z512">
        <f>(0.5*960*(F512*F512))</f>
        <v>0</v>
      </c>
      <c r="AA512">
        <f>W512*0.0000002777777777</f>
        <v>0</v>
      </c>
      <c r="AB512">
        <f>AA$43+AA$87+$AA$158+$AA$178+$AA$238+$AA$279+$AA$299+$AA$307+$AA$359+$AA$365+$AA$379+$AA$408+$AA$426+$AA$438</f>
        <v>0.15068971189196326</v>
      </c>
      <c r="AD512">
        <f>(AC512*0.0000002777777777)*-1</f>
        <v>0</v>
      </c>
      <c r="AE512">
        <f>(($W$18*0.0000002777777777)*-1)+$AD$65+$AD$145+$AD$164+$AD$184+$AD$206+$AD$265+$AD$289+$AD$304+$AD$345+$AD$363+$AD$373+$AD$399+$AD$418+$AD$430</f>
        <v>0.15723415633457521</v>
      </c>
      <c r="AG512">
        <f>(T512/1000)*(960*9.81*0.01+0.5*1.205*0.38*1.711274*(T512*T512)+960*4/3*3.14*AJ512)</f>
        <v>0</v>
      </c>
      <c r="AH512">
        <f>AH511+AG512</f>
        <v>132.41470899410277</v>
      </c>
      <c r="AJ512">
        <f>T513-T512</f>
        <v>0</v>
      </c>
      <c r="AK512" s="53">
        <f t="shared" si="138"/>
        <v>0</v>
      </c>
      <c r="AL512" s="39">
        <f>0.5*1116.99*(T512*T512)</f>
        <v>0</v>
      </c>
      <c r="AM512" s="39">
        <f t="shared" si="137"/>
        <v>0</v>
      </c>
      <c r="AN512" s="39">
        <f>SUM($AM$430:$AM$437)+$AN$429</f>
        <v>-662747.39999999979</v>
      </c>
      <c r="AO512" s="39">
        <f t="shared" si="127"/>
        <v>0.18409649994845292</v>
      </c>
      <c r="AP512" s="39">
        <f>SUM($AM$438:$AM$518)+$AP$437</f>
        <v>662022.13218750013</v>
      </c>
      <c r="AQ512" s="39">
        <f t="shared" si="128"/>
        <v>0.18389503666725943</v>
      </c>
      <c r="AR512" s="39">
        <f t="shared" si="140"/>
        <v>0</v>
      </c>
      <c r="AS512" s="39"/>
      <c r="AT512" s="51">
        <f>T512*$AS$8*0.38*0.01</f>
        <v>0</v>
      </c>
      <c r="AU512" s="51">
        <f t="shared" si="139"/>
        <v>0</v>
      </c>
      <c r="AV512" s="51">
        <f t="shared" si="129"/>
        <v>0</v>
      </c>
      <c r="AW512" s="39">
        <f>AB512*0.7</f>
        <v>0.10548279832437428</v>
      </c>
      <c r="AX512" s="40"/>
      <c r="AY512" s="40">
        <f t="shared" si="126"/>
        <v>0</v>
      </c>
      <c r="AZ512" s="40"/>
      <c r="BA512" s="40"/>
      <c r="BB512" s="40"/>
      <c r="BC512" s="39"/>
      <c r="BD512" s="39">
        <f>T512*2.23694</f>
        <v>0</v>
      </c>
      <c r="BE512" s="39">
        <f>AO512-$BC$8</f>
        <v>0.18297010094983446</v>
      </c>
      <c r="BF512" s="39">
        <f>AQ512-$BC$8</f>
        <v>0.18276863766864096</v>
      </c>
      <c r="BG512" s="52">
        <f t="shared" si="130"/>
        <v>0.16449177390177686</v>
      </c>
      <c r="BH512" s="52">
        <f t="shared" si="131"/>
        <v>0.16449177390177686</v>
      </c>
      <c r="BI512" s="52">
        <f t="shared" si="132"/>
        <v>592170.38604639668</v>
      </c>
      <c r="BJ512" s="52">
        <f t="shared" si="133"/>
        <v>592.17038604639663</v>
      </c>
      <c r="BK512">
        <f t="shared" si="134"/>
        <v>0</v>
      </c>
    </row>
    <row r="513" spans="2:63" x14ac:dyDescent="0.25">
      <c r="B513" s="29" t="s">
        <v>47</v>
      </c>
      <c r="C513" s="29">
        <v>505</v>
      </c>
      <c r="D513" s="29">
        <v>505</v>
      </c>
      <c r="E513" s="28">
        <v>0</v>
      </c>
      <c r="F513" s="15">
        <f t="shared" si="135"/>
        <v>0</v>
      </c>
      <c r="G513" s="15">
        <f t="shared" si="136"/>
        <v>0</v>
      </c>
      <c r="R513">
        <f t="shared" si="124"/>
        <v>1</v>
      </c>
      <c r="S513" t="str">
        <f t="shared" si="125"/>
        <v/>
      </c>
      <c r="T513">
        <f>$E513/3.6</f>
        <v>0</v>
      </c>
      <c r="U513">
        <f>(0.5*960*(T513*T513))</f>
        <v>0</v>
      </c>
      <c r="V513">
        <f>$U513-$U514</f>
        <v>0</v>
      </c>
      <c r="X513">
        <f>W513/1000</f>
        <v>0</v>
      </c>
      <c r="Y513">
        <f>$X$43+$X$87+$X$158+$X$178+$X$188+$X$238+$X$279+$X$299+$X$307+$X$359+$X$365+$X$379+$X$408+$X$426+$X$438</f>
        <v>569.59999999999991</v>
      </c>
      <c r="Z513">
        <f>(0.5*960*(F513*F513))</f>
        <v>0</v>
      </c>
      <c r="AA513">
        <f>W513*0.0000002777777777</f>
        <v>0</v>
      </c>
      <c r="AB513">
        <f>AA$43+AA$87+$AA$158+$AA$178+$AA$238+$AA$279+$AA$299+$AA$307+$AA$359+$AA$365+$AA$379+$AA$408+$AA$426+$AA$438</f>
        <v>0.15068971189196326</v>
      </c>
      <c r="AD513">
        <f>(AC513*0.0000002777777777)*-1</f>
        <v>0</v>
      </c>
      <c r="AE513">
        <f>(($W$18*0.0000002777777777)*-1)+$AD$65+$AD$145+$AD$164+$AD$184+$AD$206+$AD$265+$AD$289+$AD$304+$AD$345+$AD$363+$AD$373+$AD$399+$AD$418+$AD$430</f>
        <v>0.15723415633457521</v>
      </c>
      <c r="AG513">
        <f>(T513/1000)*(960*9.81*0.01+0.5*1.205*0.38*1.711274*(T513*T513)+960*4/3*3.14*AJ513)</f>
        <v>0</v>
      </c>
      <c r="AH513">
        <f>AH512+AG513</f>
        <v>132.41470899410277</v>
      </c>
      <c r="AJ513">
        <f>T514-T513</f>
        <v>0</v>
      </c>
      <c r="AK513" s="53">
        <f t="shared" si="138"/>
        <v>0</v>
      </c>
      <c r="AL513" s="39">
        <f>0.5*1116.99*(T513*T513)</f>
        <v>0</v>
      </c>
      <c r="AM513" s="39">
        <f t="shared" si="137"/>
        <v>0</v>
      </c>
      <c r="AN513" s="39">
        <f>SUM($AM$430:$AM$437)+$AN$429</f>
        <v>-662747.39999999979</v>
      </c>
      <c r="AO513" s="39">
        <f t="shared" si="127"/>
        <v>0.18409649994845292</v>
      </c>
      <c r="AP513" s="39">
        <f>SUM($AM$438:$AM$518)+$AP$437</f>
        <v>662022.13218750013</v>
      </c>
      <c r="AQ513" s="39">
        <f t="shared" si="128"/>
        <v>0.18389503666725943</v>
      </c>
      <c r="AR513" s="39">
        <f t="shared" si="140"/>
        <v>0</v>
      </c>
      <c r="AS513" s="39"/>
      <c r="AT513" s="51">
        <f>T513*$AS$8*0.38*0.01</f>
        <v>0</v>
      </c>
      <c r="AU513" s="51">
        <f t="shared" si="139"/>
        <v>0</v>
      </c>
      <c r="AV513" s="51">
        <f t="shared" si="129"/>
        <v>0</v>
      </c>
      <c r="AW513" s="39">
        <f>AB513*0.7</f>
        <v>0.10548279832437428</v>
      </c>
      <c r="AX513" s="40"/>
      <c r="AY513" s="40">
        <f t="shared" si="126"/>
        <v>0</v>
      </c>
      <c r="AZ513" s="40"/>
      <c r="BA513" s="40"/>
      <c r="BB513" s="40"/>
      <c r="BC513" s="39"/>
      <c r="BD513" s="39">
        <f>T513*2.23694</f>
        <v>0</v>
      </c>
      <c r="BE513" s="39">
        <f>AO513-$BC$8</f>
        <v>0.18297010094983446</v>
      </c>
      <c r="BF513" s="39">
        <f>AQ513-$BC$8</f>
        <v>0.18276863766864096</v>
      </c>
      <c r="BG513" s="52">
        <f t="shared" si="130"/>
        <v>0.16449177390177686</v>
      </c>
      <c r="BH513" s="52">
        <f t="shared" si="131"/>
        <v>0.16449177390177686</v>
      </c>
      <c r="BI513" s="52">
        <f t="shared" si="132"/>
        <v>592170.38604639668</v>
      </c>
      <c r="BJ513" s="52">
        <f t="shared" si="133"/>
        <v>592.17038604639663</v>
      </c>
      <c r="BK513">
        <f t="shared" si="134"/>
        <v>0</v>
      </c>
    </row>
    <row r="514" spans="2:63" x14ac:dyDescent="0.25">
      <c r="B514" s="29" t="s">
        <v>47</v>
      </c>
      <c r="C514" s="29">
        <v>506</v>
      </c>
      <c r="D514" s="29">
        <v>506</v>
      </c>
      <c r="E514" s="28">
        <v>0</v>
      </c>
      <c r="F514" s="15">
        <f t="shared" si="135"/>
        <v>0</v>
      </c>
      <c r="G514" s="15">
        <f t="shared" si="136"/>
        <v>0</v>
      </c>
      <c r="R514">
        <f t="shared" si="124"/>
        <v>1</v>
      </c>
      <c r="S514" t="str">
        <f t="shared" si="125"/>
        <v/>
      </c>
      <c r="T514">
        <f>$E514/3.6</f>
        <v>0</v>
      </c>
      <c r="U514">
        <f>(0.5*960*(T514*T514))</f>
        <v>0</v>
      </c>
      <c r="V514">
        <f>$U514-$U515</f>
        <v>0</v>
      </c>
      <c r="X514">
        <f>W514/1000</f>
        <v>0</v>
      </c>
      <c r="Y514">
        <f>$X$43+$X$87+$X$158+$X$178+$X$188+$X$238+$X$279+$X$299+$X$307+$X$359+$X$365+$X$379+$X$408+$X$426+$X$438</f>
        <v>569.59999999999991</v>
      </c>
      <c r="Z514">
        <f>(0.5*960*(F514*F514))</f>
        <v>0</v>
      </c>
      <c r="AA514">
        <f>W514*0.0000002777777777</f>
        <v>0</v>
      </c>
      <c r="AB514">
        <f>AA$43+AA$87+$AA$158+$AA$178+$AA$238+$AA$279+$AA$299+$AA$307+$AA$359+$AA$365+$AA$379+$AA$408+$AA$426+$AA$438</f>
        <v>0.15068971189196326</v>
      </c>
      <c r="AD514">
        <f>(AC514*0.0000002777777777)*-1</f>
        <v>0</v>
      </c>
      <c r="AE514">
        <f>(($W$18*0.0000002777777777)*-1)+$AD$65+$AD$145+$AD$164+$AD$184+$AD$206+$AD$265+$AD$289+$AD$304+$AD$345+$AD$363+$AD$373+$AD$399+$AD$418+$AD$430</f>
        <v>0.15723415633457521</v>
      </c>
      <c r="AG514">
        <f>(T514/1000)*(960*9.81*0.01+0.5*1.205*0.38*1.711274*(T514*T514)+960*4/3*3.14*AJ514)</f>
        <v>0</v>
      </c>
      <c r="AH514">
        <f>AH513+AG514</f>
        <v>132.41470899410277</v>
      </c>
      <c r="AJ514">
        <f>T515-T514</f>
        <v>0</v>
      </c>
      <c r="AK514" s="53">
        <f t="shared" si="138"/>
        <v>0</v>
      </c>
      <c r="AL514" s="39">
        <f>0.5*1116.99*(T514*T514)</f>
        <v>0</v>
      </c>
      <c r="AM514" s="39">
        <f t="shared" si="137"/>
        <v>0</v>
      </c>
      <c r="AN514" s="39">
        <f>SUM($AM$430:$AM$437)+$AN$429</f>
        <v>-662747.39999999979</v>
      </c>
      <c r="AO514" s="39">
        <f t="shared" si="127"/>
        <v>0.18409649994845292</v>
      </c>
      <c r="AP514" s="39">
        <f>SUM($AM$438:$AM$518)+$AP$437</f>
        <v>662022.13218750013</v>
      </c>
      <c r="AQ514" s="39">
        <f t="shared" si="128"/>
        <v>0.18389503666725943</v>
      </c>
      <c r="AR514" s="39">
        <f t="shared" si="140"/>
        <v>0</v>
      </c>
      <c r="AS514" s="39"/>
      <c r="AT514" s="51">
        <f>T514*$AS$8*0.38*0.01</f>
        <v>0</v>
      </c>
      <c r="AU514" s="51">
        <f t="shared" si="139"/>
        <v>0</v>
      </c>
      <c r="AV514" s="51">
        <f t="shared" si="129"/>
        <v>0</v>
      </c>
      <c r="AW514" s="39">
        <f>AB514*0.7</f>
        <v>0.10548279832437428</v>
      </c>
      <c r="AX514" s="40"/>
      <c r="AY514" s="40">
        <f t="shared" si="126"/>
        <v>0</v>
      </c>
      <c r="AZ514" s="40"/>
      <c r="BA514" s="40"/>
      <c r="BB514" s="40"/>
      <c r="BC514" s="39"/>
      <c r="BD514" s="39">
        <f>T514*2.23694</f>
        <v>0</v>
      </c>
      <c r="BE514" s="39">
        <f>AO514-$BC$8</f>
        <v>0.18297010094983446</v>
      </c>
      <c r="BF514" s="39">
        <f>AQ514-$BC$8</f>
        <v>0.18276863766864096</v>
      </c>
      <c r="BG514" s="52">
        <f t="shared" si="130"/>
        <v>0.16449177390177686</v>
      </c>
      <c r="BH514" s="52">
        <f t="shared" si="131"/>
        <v>0.16449177390177686</v>
      </c>
      <c r="BI514" s="52">
        <f t="shared" si="132"/>
        <v>592170.38604639668</v>
      </c>
      <c r="BJ514" s="52">
        <f t="shared" si="133"/>
        <v>592.17038604639663</v>
      </c>
      <c r="BK514">
        <f t="shared" si="134"/>
        <v>0</v>
      </c>
    </row>
    <row r="515" spans="2:63" x14ac:dyDescent="0.25">
      <c r="B515" s="29" t="s">
        <v>47</v>
      </c>
      <c r="C515" s="29">
        <v>507</v>
      </c>
      <c r="D515" s="29">
        <v>507</v>
      </c>
      <c r="E515" s="28">
        <v>0</v>
      </c>
      <c r="F515" s="15">
        <f t="shared" si="135"/>
        <v>0</v>
      </c>
      <c r="G515" s="15">
        <f t="shared" si="136"/>
        <v>0</v>
      </c>
      <c r="R515">
        <f t="shared" si="124"/>
        <v>1</v>
      </c>
      <c r="S515" t="str">
        <f t="shared" si="125"/>
        <v/>
      </c>
      <c r="T515">
        <f>$E515/3.6</f>
        <v>0</v>
      </c>
      <c r="U515">
        <f>(0.5*960*(T515*T515))</f>
        <v>0</v>
      </c>
      <c r="V515">
        <f>$U515-$U516</f>
        <v>0</v>
      </c>
      <c r="X515">
        <f>W515/1000</f>
        <v>0</v>
      </c>
      <c r="Y515">
        <f>$X$43+$X$87+$X$158+$X$178+$X$188+$X$238+$X$279+$X$299+$X$307+$X$359+$X$365+$X$379+$X$408+$X$426+$X$438</f>
        <v>569.59999999999991</v>
      </c>
      <c r="Z515">
        <f>(0.5*960*(F515*F515))</f>
        <v>0</v>
      </c>
      <c r="AA515">
        <f>W515*0.0000002777777777</f>
        <v>0</v>
      </c>
      <c r="AB515">
        <f>AA$43+AA$87+$AA$158+$AA$178+$AA$238+$AA$279+$AA$299+$AA$307+$AA$359+$AA$365+$AA$379+$AA$408+$AA$426+$AA$438</f>
        <v>0.15068971189196326</v>
      </c>
      <c r="AD515">
        <f>(AC515*0.0000002777777777)*-1</f>
        <v>0</v>
      </c>
      <c r="AE515">
        <f>(($W$18*0.0000002777777777)*-1)+$AD$65+$AD$145+$AD$164+$AD$184+$AD$206+$AD$265+$AD$289+$AD$304+$AD$345+$AD$363+$AD$373+$AD$399+$AD$418+$AD$430</f>
        <v>0.15723415633457521</v>
      </c>
      <c r="AG515">
        <f>(T515/1000)*(960*9.81*0.01+0.5*1.205*0.38*1.711274*(T515*T515)+960*4/3*3.14*AJ515)</f>
        <v>0</v>
      </c>
      <c r="AH515">
        <f>AH514+AG515</f>
        <v>132.41470899410277</v>
      </c>
      <c r="AJ515">
        <f>T516-T515</f>
        <v>0</v>
      </c>
      <c r="AK515" s="53">
        <f t="shared" si="138"/>
        <v>0</v>
      </c>
      <c r="AL515" s="39">
        <f>0.5*1116.99*(T515*T515)</f>
        <v>0</v>
      </c>
      <c r="AM515" s="39">
        <f t="shared" si="137"/>
        <v>0</v>
      </c>
      <c r="AN515" s="39">
        <f>SUM($AM$430:$AM$437)+$AN$429</f>
        <v>-662747.39999999979</v>
      </c>
      <c r="AO515" s="39">
        <f t="shared" si="127"/>
        <v>0.18409649994845292</v>
      </c>
      <c r="AP515" s="39">
        <f>SUM($AM$438:$AM$518)+$AP$437</f>
        <v>662022.13218750013</v>
      </c>
      <c r="AQ515" s="39">
        <f t="shared" si="128"/>
        <v>0.18389503666725943</v>
      </c>
      <c r="AR515" s="39">
        <f t="shared" si="140"/>
        <v>0</v>
      </c>
      <c r="AS515" s="39"/>
      <c r="AT515" s="51">
        <f>T515*$AS$8*0.38*0.01</f>
        <v>0</v>
      </c>
      <c r="AU515" s="51">
        <f t="shared" si="139"/>
        <v>0</v>
      </c>
      <c r="AV515" s="51">
        <f t="shared" si="129"/>
        <v>0</v>
      </c>
      <c r="AW515" s="39">
        <f>AB515*0.7</f>
        <v>0.10548279832437428</v>
      </c>
      <c r="AX515" s="40"/>
      <c r="AY515" s="40">
        <f t="shared" si="126"/>
        <v>0</v>
      </c>
      <c r="AZ515" s="40"/>
      <c r="BA515" s="40"/>
      <c r="BB515" s="40"/>
      <c r="BC515" s="39"/>
      <c r="BD515" s="39">
        <f>T515*2.23694</f>
        <v>0</v>
      </c>
      <c r="BE515" s="39">
        <f>AO515-$BC$8</f>
        <v>0.18297010094983446</v>
      </c>
      <c r="BF515" s="39">
        <f>AQ515-$BC$8</f>
        <v>0.18276863766864096</v>
      </c>
      <c r="BG515" s="52">
        <f t="shared" si="130"/>
        <v>0.16449177390177686</v>
      </c>
      <c r="BH515" s="52">
        <f t="shared" si="131"/>
        <v>0.16449177390177686</v>
      </c>
      <c r="BI515" s="52">
        <f t="shared" si="132"/>
        <v>592170.38604639668</v>
      </c>
      <c r="BJ515" s="52">
        <f t="shared" si="133"/>
        <v>592.17038604639663</v>
      </c>
      <c r="BK515">
        <f t="shared" si="134"/>
        <v>0</v>
      </c>
    </row>
    <row r="516" spans="2:63" x14ac:dyDescent="0.25">
      <c r="B516" s="29" t="s">
        <v>47</v>
      </c>
      <c r="C516" s="29">
        <v>508</v>
      </c>
      <c r="D516" s="29">
        <v>508</v>
      </c>
      <c r="E516" s="28">
        <v>0</v>
      </c>
      <c r="F516" s="15">
        <f t="shared" si="135"/>
        <v>0</v>
      </c>
      <c r="G516" s="15">
        <f t="shared" si="136"/>
        <v>0</v>
      </c>
      <c r="R516">
        <f t="shared" si="124"/>
        <v>1</v>
      </c>
      <c r="S516" t="str">
        <f t="shared" si="125"/>
        <v/>
      </c>
      <c r="T516">
        <f>$E516/3.6</f>
        <v>0</v>
      </c>
      <c r="U516">
        <f>(0.5*960*(T516*T516))</f>
        <v>0</v>
      </c>
      <c r="V516">
        <f>$U516-$U517</f>
        <v>0</v>
      </c>
      <c r="X516">
        <f>W516/1000</f>
        <v>0</v>
      </c>
      <c r="Y516">
        <f>$X$43+$X$87+$X$158+$X$178+$X$188+$X$238+$X$279+$X$299+$X$307+$X$359+$X$365+$X$379+$X$408+$X$426+$X$438</f>
        <v>569.59999999999991</v>
      </c>
      <c r="Z516">
        <f>(0.5*960*(F516*F516))</f>
        <v>0</v>
      </c>
      <c r="AA516">
        <f>W516*0.0000002777777777</f>
        <v>0</v>
      </c>
      <c r="AB516">
        <f>AA$43+AA$87+$AA$158+$AA$178+$AA$238+$AA$279+$AA$299+$AA$307+$AA$359+$AA$365+$AA$379+$AA$408+$AA$426+$AA$438</f>
        <v>0.15068971189196326</v>
      </c>
      <c r="AD516">
        <f>(AC516*0.0000002777777777)*-1</f>
        <v>0</v>
      </c>
      <c r="AE516">
        <f>(($W$18*0.0000002777777777)*-1)+$AD$65+$AD$145+$AD$164+$AD$184+$AD$206+$AD$265+$AD$289+$AD$304+$AD$345+$AD$363+$AD$373+$AD$399+$AD$418+$AD$430</f>
        <v>0.15723415633457521</v>
      </c>
      <c r="AG516">
        <f>(T516/1000)*(960*9.81*0.01+0.5*1.205*0.38*1.711274*(T516*T516)+960*4/3*3.14*AJ516)</f>
        <v>0</v>
      </c>
      <c r="AH516">
        <f>AH515+AG516</f>
        <v>132.41470899410277</v>
      </c>
      <c r="AJ516">
        <f>T517-T516</f>
        <v>0</v>
      </c>
      <c r="AK516" s="53">
        <f t="shared" si="138"/>
        <v>0</v>
      </c>
      <c r="AL516" s="39">
        <f>0.5*1116.99*(T516*T516)</f>
        <v>0</v>
      </c>
      <c r="AM516" s="39">
        <f t="shared" si="137"/>
        <v>0</v>
      </c>
      <c r="AN516" s="39">
        <f>SUM($AM$430:$AM$437)+$AN$429</f>
        <v>-662747.39999999979</v>
      </c>
      <c r="AO516" s="39">
        <f t="shared" si="127"/>
        <v>0.18409649994845292</v>
      </c>
      <c r="AP516" s="39">
        <f>SUM($AM$438:$AM$518)+$AP$437</f>
        <v>662022.13218750013</v>
      </c>
      <c r="AQ516" s="39">
        <f t="shared" si="128"/>
        <v>0.18389503666725943</v>
      </c>
      <c r="AR516" s="39">
        <f t="shared" si="140"/>
        <v>0</v>
      </c>
      <c r="AS516" s="39"/>
      <c r="AT516" s="51">
        <f>T516*$AS$8*0.38*0.01</f>
        <v>0</v>
      </c>
      <c r="AU516" s="51">
        <f t="shared" si="139"/>
        <v>0</v>
      </c>
      <c r="AV516" s="51">
        <f t="shared" si="129"/>
        <v>0</v>
      </c>
      <c r="AW516" s="39">
        <f>AB516*0.7</f>
        <v>0.10548279832437428</v>
      </c>
      <c r="AX516" s="40"/>
      <c r="AY516" s="40">
        <f t="shared" si="126"/>
        <v>0</v>
      </c>
      <c r="AZ516" s="40"/>
      <c r="BA516" s="40"/>
      <c r="BB516" s="40"/>
      <c r="BC516" s="39"/>
      <c r="BD516" s="39">
        <f>T516*2.23694</f>
        <v>0</v>
      </c>
      <c r="BE516" s="39">
        <f>AO516-$BC$8</f>
        <v>0.18297010094983446</v>
      </c>
      <c r="BF516" s="39">
        <f>AQ516-$BC$8</f>
        <v>0.18276863766864096</v>
      </c>
      <c r="BG516" s="52">
        <f t="shared" si="130"/>
        <v>0.16449177390177686</v>
      </c>
      <c r="BH516" s="52">
        <f t="shared" si="131"/>
        <v>0.16449177390177686</v>
      </c>
      <c r="BI516" s="52">
        <f t="shared" si="132"/>
        <v>592170.38604639668</v>
      </c>
      <c r="BJ516" s="52">
        <f t="shared" si="133"/>
        <v>592.17038604639663</v>
      </c>
      <c r="BK516">
        <f t="shared" si="134"/>
        <v>0</v>
      </c>
    </row>
    <row r="517" spans="2:63" x14ac:dyDescent="0.25">
      <c r="B517" s="29" t="s">
        <v>47</v>
      </c>
      <c r="C517" s="29">
        <v>509</v>
      </c>
      <c r="D517" s="29">
        <v>509</v>
      </c>
      <c r="E517" s="28">
        <v>0</v>
      </c>
      <c r="F517" s="15">
        <f t="shared" si="135"/>
        <v>0</v>
      </c>
      <c r="G517" s="15">
        <f t="shared" si="136"/>
        <v>0</v>
      </c>
      <c r="R517">
        <f t="shared" si="124"/>
        <v>1</v>
      </c>
      <c r="S517" t="str">
        <f t="shared" si="125"/>
        <v/>
      </c>
      <c r="T517">
        <f>$E517/3.6</f>
        <v>0</v>
      </c>
      <c r="U517">
        <f>(0.5*960*(T517*T517))</f>
        <v>0</v>
      </c>
      <c r="V517">
        <f>$U517-$U518</f>
        <v>0</v>
      </c>
      <c r="X517">
        <f>W517/1000</f>
        <v>0</v>
      </c>
      <c r="Y517">
        <f>$X$43+$X$87+$X$158+$X$178+$X$188+$X$238+$X$279+$X$299+$X$307+$X$359+$X$365+$X$379+$X$408+$X$426+$X$438</f>
        <v>569.59999999999991</v>
      </c>
      <c r="Z517">
        <f>(0.5*960*(F517*F517))</f>
        <v>0</v>
      </c>
      <c r="AA517">
        <f>W517*0.0000002777777777</f>
        <v>0</v>
      </c>
      <c r="AB517">
        <f>AA$43+AA$87+$AA$158+$AA$178+$AA$238+$AA$279+$AA$299+$AA$307+$AA$359+$AA$365+$AA$379+$AA$408+$AA$426+$AA$438</f>
        <v>0.15068971189196326</v>
      </c>
      <c r="AD517">
        <f>(AC517*0.0000002777777777)*-1</f>
        <v>0</v>
      </c>
      <c r="AE517">
        <f>(($W$18*0.0000002777777777)*-1)+$AD$65+$AD$145+$AD$164+$AD$184+$AD$206+$AD$265+$AD$289+$AD$304+$AD$345+$AD$363+$AD$373+$AD$399+$AD$418+$AD$430</f>
        <v>0.15723415633457521</v>
      </c>
      <c r="AG517">
        <f>(T517/1000)*(960*9.81*0.01+0.5*1.205*0.38*1.711274*(T517*T517)+960*4/3*3.14*AJ517)</f>
        <v>0</v>
      </c>
      <c r="AH517">
        <f>AH516+AG517</f>
        <v>132.41470899410277</v>
      </c>
      <c r="AJ517">
        <f>T518-T517</f>
        <v>0</v>
      </c>
      <c r="AK517" s="53">
        <f t="shared" si="138"/>
        <v>0</v>
      </c>
      <c r="AL517" s="39">
        <f>0.5*1116.99*(T517*T517)</f>
        <v>0</v>
      </c>
      <c r="AM517" s="39">
        <f t="shared" si="137"/>
        <v>0</v>
      </c>
      <c r="AN517" s="39">
        <f>SUM($AM$430:$AM$437)+$AN$429</f>
        <v>-662747.39999999979</v>
      </c>
      <c r="AO517" s="39">
        <f t="shared" si="127"/>
        <v>0.18409649994845292</v>
      </c>
      <c r="AP517" s="39">
        <f>SUM($AM$438:$AM$518)+$AP$437</f>
        <v>662022.13218750013</v>
      </c>
      <c r="AQ517" s="39">
        <f t="shared" si="128"/>
        <v>0.18389503666725943</v>
      </c>
      <c r="AR517" s="39">
        <f t="shared" si="140"/>
        <v>0</v>
      </c>
      <c r="AS517" s="39"/>
      <c r="AT517" s="51">
        <f>T517*$AS$8*0.38*0.01</f>
        <v>0</v>
      </c>
      <c r="AU517" s="51">
        <f t="shared" si="139"/>
        <v>0</v>
      </c>
      <c r="AV517" s="51">
        <f t="shared" si="129"/>
        <v>0</v>
      </c>
      <c r="AW517" s="39">
        <f>AB517*0.7</f>
        <v>0.10548279832437428</v>
      </c>
      <c r="AX517" s="40"/>
      <c r="AY517" s="40">
        <f t="shared" si="126"/>
        <v>0</v>
      </c>
      <c r="AZ517" s="40"/>
      <c r="BA517" s="40"/>
      <c r="BB517" s="40"/>
      <c r="BC517" s="39"/>
      <c r="BD517" s="39">
        <f>T517*2.23694</f>
        <v>0</v>
      </c>
      <c r="BE517" s="39">
        <f>AO517-$BC$8</f>
        <v>0.18297010094983446</v>
      </c>
      <c r="BF517" s="39">
        <f>AQ517-$BC$8</f>
        <v>0.18276863766864096</v>
      </c>
      <c r="BG517" s="52">
        <f t="shared" si="130"/>
        <v>0.16449177390177686</v>
      </c>
      <c r="BH517" s="52">
        <f t="shared" si="131"/>
        <v>0.16449177390177686</v>
      </c>
      <c r="BI517" s="52">
        <f t="shared" si="132"/>
        <v>592170.38604639668</v>
      </c>
      <c r="BJ517" s="52">
        <f t="shared" si="133"/>
        <v>592.17038604639663</v>
      </c>
      <c r="BK517">
        <f t="shared" si="134"/>
        <v>0</v>
      </c>
    </row>
    <row r="518" spans="2:63" x14ac:dyDescent="0.25">
      <c r="B518" s="29" t="s">
        <v>47</v>
      </c>
      <c r="C518" s="29">
        <v>510</v>
      </c>
      <c r="D518" s="29">
        <v>510</v>
      </c>
      <c r="E518" s="28">
        <v>0</v>
      </c>
      <c r="F518" s="15">
        <f t="shared" si="135"/>
        <v>0</v>
      </c>
      <c r="G518" s="15">
        <f t="shared" si="136"/>
        <v>0</v>
      </c>
      <c r="R518">
        <f t="shared" si="124"/>
        <v>1</v>
      </c>
      <c r="S518" t="str">
        <f t="shared" si="125"/>
        <v/>
      </c>
      <c r="T518">
        <f>$E518/3.6</f>
        <v>0</v>
      </c>
      <c r="U518">
        <f>(0.5*960*(T518*T518))</f>
        <v>0</v>
      </c>
      <c r="V518">
        <f>$U518-$U519</f>
        <v>0</v>
      </c>
      <c r="X518">
        <f>W518/1000</f>
        <v>0</v>
      </c>
      <c r="Y518">
        <f>$X$43+$X$87+$X$158+$X$178+$X$188+$X$238+$X$279+$X$299+$X$307+$X$359+$X$365+$X$379+$X$408+$X$426+$X$438</f>
        <v>569.59999999999991</v>
      </c>
      <c r="Z518">
        <f>(0.5*960*(F518*F518))</f>
        <v>0</v>
      </c>
      <c r="AA518">
        <f>W518*0.0000002777777777</f>
        <v>0</v>
      </c>
      <c r="AB518">
        <f>AA$43+AA$87+$AA$158+$AA$178+$AA$238+$AA$279+$AA$299+$AA$307+$AA$359+$AA$365+$AA$379+$AA$408+$AA$426+$AA$438</f>
        <v>0.15068971189196326</v>
      </c>
      <c r="AD518">
        <f>(AC518*0.0000002777777777)*-1</f>
        <v>0</v>
      </c>
      <c r="AE518">
        <f>(($W$18*0.0000002777777777)*-1)+$AD$65+$AD$145+$AD$164+$AD$184+$AD$206+$AD$265+$AD$289+$AD$304+$AD$345+$AD$363+$AD$373+$AD$399+$AD$418+$AD$430</f>
        <v>0.15723415633457521</v>
      </c>
      <c r="AG518">
        <f>(T518/1000)*(960*9.81*0.01+0.5*1.205*0.38*1.711274*(T518*T518)+960*4/3*3.14*AJ518)</f>
        <v>0</v>
      </c>
      <c r="AH518">
        <f>AH517+AG518</f>
        <v>132.41470899410277</v>
      </c>
      <c r="AJ518">
        <f>T519-T518</f>
        <v>0</v>
      </c>
      <c r="AK518" s="53">
        <f t="shared" si="138"/>
        <v>0</v>
      </c>
      <c r="AL518" s="39">
        <f>0.5*1116.99*(T518*T518)</f>
        <v>0</v>
      </c>
      <c r="AM518" s="39">
        <f t="shared" si="137"/>
        <v>0</v>
      </c>
      <c r="AN518" s="39">
        <f>SUM($AM$430:$AM$437)+$AN$429</f>
        <v>-662747.39999999979</v>
      </c>
      <c r="AO518" s="39">
        <f t="shared" si="127"/>
        <v>0.18409649994845292</v>
      </c>
      <c r="AP518" s="39">
        <f>SUM($AM$438:$AM$518)+$AP$437</f>
        <v>662022.13218750013</v>
      </c>
      <c r="AQ518" s="39">
        <f t="shared" si="128"/>
        <v>0.18389503666725943</v>
      </c>
      <c r="AR518" s="39">
        <f t="shared" si="140"/>
        <v>0</v>
      </c>
      <c r="AS518" s="39"/>
      <c r="AT518" s="51">
        <f>T518*$AS$8*0.38*0.01</f>
        <v>0</v>
      </c>
      <c r="AU518" s="51">
        <f t="shared" si="139"/>
        <v>0</v>
      </c>
      <c r="AV518" s="51">
        <f t="shared" si="129"/>
        <v>0</v>
      </c>
      <c r="AW518" s="39">
        <f>AB518*0.7</f>
        <v>0.10548279832437428</v>
      </c>
      <c r="AX518" s="40"/>
      <c r="AY518" s="40">
        <f t="shared" si="126"/>
        <v>0</v>
      </c>
      <c r="AZ518" s="40"/>
      <c r="BA518" s="40"/>
      <c r="BB518" s="40"/>
      <c r="BC518" s="39"/>
      <c r="BD518" s="39">
        <f>T518*2.23694</f>
        <v>0</v>
      </c>
      <c r="BE518" s="39">
        <f>AO518-$BC$8</f>
        <v>0.18297010094983446</v>
      </c>
      <c r="BF518" s="39">
        <f>AQ518-$BC$8</f>
        <v>0.18276863766864096</v>
      </c>
      <c r="BG518" s="52">
        <f t="shared" si="130"/>
        <v>0.16449177390177686</v>
      </c>
      <c r="BH518" s="52">
        <f t="shared" si="131"/>
        <v>0.16449177390177686</v>
      </c>
      <c r="BI518" s="52">
        <f t="shared" si="132"/>
        <v>592170.38604639668</v>
      </c>
      <c r="BJ518" s="52">
        <f t="shared" si="133"/>
        <v>592.17038604639663</v>
      </c>
      <c r="BK518">
        <f t="shared" si="134"/>
        <v>0</v>
      </c>
    </row>
    <row r="519" spans="2:63" x14ac:dyDescent="0.25">
      <c r="B519" s="29" t="s">
        <v>47</v>
      </c>
      <c r="C519" s="29">
        <v>511</v>
      </c>
      <c r="D519" s="29">
        <v>511</v>
      </c>
      <c r="E519" s="28">
        <v>0</v>
      </c>
      <c r="F519" s="15">
        <f t="shared" si="135"/>
        <v>6.9444444444444448E-2</v>
      </c>
      <c r="G519" s="15">
        <f t="shared" si="136"/>
        <v>0.25</v>
      </c>
      <c r="R519">
        <f t="shared" si="124"/>
        <v>1</v>
      </c>
      <c r="S519" t="str">
        <f t="shared" si="125"/>
        <v/>
      </c>
      <c r="T519">
        <f>$E519/3.6</f>
        <v>0</v>
      </c>
      <c r="U519">
        <f>(0.5*960*(T519*T519))</f>
        <v>0</v>
      </c>
      <c r="V519">
        <f>$U519-$U520</f>
        <v>-9.2592592592592595</v>
      </c>
      <c r="X519">
        <f>W519/1000</f>
        <v>0</v>
      </c>
      <c r="Y519">
        <f>$X$43+$X$87+$X$158+$X$178+$X$188+$X$238+$X$279+$X$299+$X$307+$X$359+$X$365+$X$379+$X$408+$X$426+$X$438</f>
        <v>569.59999999999991</v>
      </c>
      <c r="Z519">
        <f>(0.5*960*(F519*F519))</f>
        <v>2.3148148148148149</v>
      </c>
      <c r="AA519">
        <f>W519*0.0000002777777777</f>
        <v>0</v>
      </c>
      <c r="AB519">
        <f>AA$43+AA$87+$AA$158+$AA$178+$AA$238+$AA$279+$AA$299+$AA$307+$AA$359+$AA$365+$AA$379+$AA$408+$AA$426+$AA$438</f>
        <v>0.15068971189196326</v>
      </c>
      <c r="AC519">
        <f>SUM(V519:V525)</f>
        <v>-17763.333333333332</v>
      </c>
      <c r="AD519">
        <f>(AC519*0.0000002777777777)*-1</f>
        <v>4.934259257877667E-3</v>
      </c>
      <c r="AE519">
        <f>(($W$18*0.0000002777777777)*-1)+$AD$65+$AD$145+$AD$164+$AD$184+$AD$206+$AD$265+$AD$289+$AD$304+$AD$345+$AD$363+$AD$373+$AD$399+$AD$418+$AD$430+$AD$519</f>
        <v>0.16216841559245287</v>
      </c>
      <c r="AG519">
        <f>(T519/1000)*(960*9.81*0.01+0.5*1.205*0.38*1.711274*(T519*T519)+960*4/3*3.14*AJ519)</f>
        <v>0</v>
      </c>
      <c r="AH519">
        <f>AH518+AG519</f>
        <v>132.41470899410277</v>
      </c>
      <c r="AJ519">
        <f>T520-T519</f>
        <v>0.1388888888888889</v>
      </c>
      <c r="AK519" s="53">
        <f t="shared" si="138"/>
        <v>0</v>
      </c>
      <c r="AL519" s="39">
        <f>0.5*1116.99*(T519*T519)</f>
        <v>0</v>
      </c>
      <c r="AM519" s="39">
        <f t="shared" si="137"/>
        <v>-10.773437500000002</v>
      </c>
      <c r="AN519" s="39">
        <f>SUM($AM$519:$AM$525)+$AN$518</f>
        <v>-683415.59343749983</v>
      </c>
      <c r="AO519" s="39">
        <f t="shared" si="127"/>
        <v>0.18983766479059541</v>
      </c>
      <c r="AP519" s="39">
        <f>SUM($AM$438:$AM$518)+$AP$437</f>
        <v>662022.13218750013</v>
      </c>
      <c r="AQ519" s="39">
        <f t="shared" si="128"/>
        <v>0.18389503666725943</v>
      </c>
      <c r="AR519" s="39">
        <f t="shared" si="140"/>
        <v>-1.0773437500000002E-2</v>
      </c>
      <c r="AS519" s="39"/>
      <c r="AT519" s="51">
        <f>T519*$AS$8*0.38*0.01</f>
        <v>0</v>
      </c>
      <c r="AU519" s="51">
        <f t="shared" si="139"/>
        <v>0</v>
      </c>
      <c r="AV519" s="51">
        <f t="shared" si="129"/>
        <v>0</v>
      </c>
      <c r="AW519" s="39">
        <f>AB519*0.7</f>
        <v>0.10548279832437428</v>
      </c>
      <c r="AX519" s="40"/>
      <c r="AY519" s="40">
        <f t="shared" si="126"/>
        <v>0</v>
      </c>
      <c r="AZ519" s="40"/>
      <c r="BA519" s="40"/>
      <c r="BB519" s="40"/>
      <c r="BC519" s="39"/>
      <c r="BD519" s="39">
        <f>T519*2.23694</f>
        <v>0</v>
      </c>
      <c r="BE519" s="39">
        <f>AO519-$BC$8</f>
        <v>0.18871126579197695</v>
      </c>
      <c r="BF519" s="39">
        <f>AQ519-$BC$8</f>
        <v>0.18276863766864096</v>
      </c>
      <c r="BG519" s="52">
        <f t="shared" si="130"/>
        <v>0.16449177390177686</v>
      </c>
      <c r="BH519" s="52">
        <f t="shared" si="131"/>
        <v>0.16449177390177686</v>
      </c>
      <c r="BI519" s="52">
        <f t="shared" si="132"/>
        <v>592170.38604639668</v>
      </c>
      <c r="BJ519" s="52">
        <f t="shared" si="133"/>
        <v>592.17038604639663</v>
      </c>
      <c r="BK519">
        <f t="shared" si="134"/>
        <v>-9.6960937500000007E-3</v>
      </c>
    </row>
    <row r="520" spans="2:63" x14ac:dyDescent="0.25">
      <c r="B520" s="29" t="s">
        <v>47</v>
      </c>
      <c r="C520" s="29">
        <v>512</v>
      </c>
      <c r="D520" s="29">
        <v>512</v>
      </c>
      <c r="E520" s="28">
        <v>0.5</v>
      </c>
      <c r="F520" s="15">
        <f t="shared" si="135"/>
        <v>0.34722222222222221</v>
      </c>
      <c r="G520" s="15">
        <f t="shared" si="136"/>
        <v>1.25</v>
      </c>
      <c r="R520">
        <f t="shared" ref="R520:R583" si="141">IF(E520&lt;1,1,0)</f>
        <v>1</v>
      </c>
      <c r="S520" t="str">
        <f t="shared" ref="S520:S583" si="142">IF(R520=1,"",E520)</f>
        <v/>
      </c>
      <c r="T520">
        <f>$E520/3.6</f>
        <v>0.1388888888888889</v>
      </c>
      <c r="U520">
        <f>(0.5*960*(T520*T520))</f>
        <v>9.2592592592592595</v>
      </c>
      <c r="V520">
        <f>$U520-$U521</f>
        <v>-222.2222222222222</v>
      </c>
      <c r="X520">
        <f>W520/1000</f>
        <v>0</v>
      </c>
      <c r="Y520">
        <f>$X$43+$X$87+$X$158+$X$178+$X$188+$X$238+$X$279+$X$299+$X$307+$X$359+$X$365+$X$379+$X$408+$X$426+$X$438</f>
        <v>569.59999999999991</v>
      </c>
      <c r="Z520">
        <f>(0.5*960*(F520*F520))</f>
        <v>57.870370370370367</v>
      </c>
      <c r="AA520">
        <f>W520*0.0000002777777777</f>
        <v>0</v>
      </c>
      <c r="AB520">
        <f>AA$43+AA$87+$AA$158+$AA$178+$AA$238+$AA$279+$AA$299+$AA$307+$AA$359+$AA$365+$AA$379+$AA$408+$AA$426+$AA$438</f>
        <v>0.15068971189196326</v>
      </c>
      <c r="AD520">
        <f>(AC520*0.0000002777777777)*-1</f>
        <v>0</v>
      </c>
      <c r="AE520">
        <f>(($W$18*0.0000002777777777)*-1)+$AD$65+$AD$145+$AD$164+$AD$184+$AD$206+$AD$265+$AD$289+$AD$304+$AD$345+$AD$363+$AD$373+$AD$399+$AD$418+$AD$430+$AD$519</f>
        <v>0.16216841559245287</v>
      </c>
      <c r="AG520">
        <f>(T520/1000)*(960*9.81*0.01+0.5*1.205*0.38*1.711274*(T520*T520)+960*4/3*3.14*AJ520)</f>
        <v>0.32320450648411325</v>
      </c>
      <c r="AH520">
        <f>AH519+AG520</f>
        <v>132.73791350058687</v>
      </c>
      <c r="AJ520">
        <f>T521-T520</f>
        <v>0.55555555555555558</v>
      </c>
      <c r="AK520" s="53">
        <f t="shared" si="138"/>
        <v>0.1388888888888889</v>
      </c>
      <c r="AL520" s="39">
        <f>0.5*1116.99*(T520*T520)</f>
        <v>10.773437500000002</v>
      </c>
      <c r="AM520" s="39">
        <f t="shared" si="137"/>
        <v>-258.5625</v>
      </c>
      <c r="AN520" s="39">
        <f>SUM($AM$519:$AM$525)+$AN$518</f>
        <v>-683415.59343749983</v>
      </c>
      <c r="AO520" s="39">
        <f t="shared" si="127"/>
        <v>0.18983766479059541</v>
      </c>
      <c r="AP520" s="39">
        <f>SUM($AM$438:$AM$518)+$AP$437</f>
        <v>662022.13218750013</v>
      </c>
      <c r="AQ520" s="39">
        <f t="shared" si="128"/>
        <v>0.18389503666725943</v>
      </c>
      <c r="AR520" s="39">
        <f t="shared" si="140"/>
        <v>-0.25856249999999997</v>
      </c>
      <c r="AS520" s="39"/>
      <c r="AT520" s="51">
        <f>T520*$AS$8*0.38*0.01</f>
        <v>5.4875804750000006</v>
      </c>
      <c r="AU520" s="51">
        <f t="shared" si="139"/>
        <v>5.4875804750000009E-3</v>
      </c>
      <c r="AV520" s="51">
        <f t="shared" si="129"/>
        <v>1.5243291291845501E-6</v>
      </c>
      <c r="AW520" s="39">
        <f>AB520*0.7</f>
        <v>0.10548279832437428</v>
      </c>
      <c r="AX520" s="40"/>
      <c r="AY520" s="40">
        <f t="shared" ref="AY520:AY583" si="143">AX520/1000</f>
        <v>0</v>
      </c>
      <c r="AZ520" s="40"/>
      <c r="BA520" s="40"/>
      <c r="BB520" s="40"/>
      <c r="BC520" s="39"/>
      <c r="BD520" s="39">
        <f>T520*2.23694</f>
        <v>0.31068611111111116</v>
      </c>
      <c r="BE520" s="39">
        <f>AO520-$BC$8</f>
        <v>0.18871126579197695</v>
      </c>
      <c r="BF520" s="39">
        <f>AQ520-$BC$8</f>
        <v>0.18276863766864096</v>
      </c>
      <c r="BG520" s="52">
        <f t="shared" si="130"/>
        <v>0.16449177390177686</v>
      </c>
      <c r="BH520" s="52">
        <f t="shared" si="131"/>
        <v>0.16449177390177686</v>
      </c>
      <c r="BI520" s="52">
        <f t="shared" si="132"/>
        <v>592170.38604639668</v>
      </c>
      <c r="BJ520" s="52">
        <f t="shared" si="133"/>
        <v>592.17038604639663</v>
      </c>
      <c r="BK520">
        <f t="shared" si="134"/>
        <v>-0.23270625</v>
      </c>
    </row>
    <row r="521" spans="2:63" x14ac:dyDescent="0.25">
      <c r="B521" s="29" t="s">
        <v>47</v>
      </c>
      <c r="C521" s="29">
        <v>513</v>
      </c>
      <c r="D521" s="29">
        <v>513</v>
      </c>
      <c r="E521" s="28">
        <v>2.5</v>
      </c>
      <c r="F521" s="15">
        <f t="shared" si="135"/>
        <v>0.8472222222222221</v>
      </c>
      <c r="G521" s="15">
        <f t="shared" si="136"/>
        <v>3.05</v>
      </c>
      <c r="R521">
        <f t="shared" si="141"/>
        <v>0</v>
      </c>
      <c r="S521">
        <f t="shared" si="142"/>
        <v>2.5</v>
      </c>
      <c r="T521">
        <f>$E521/3.6</f>
        <v>0.69444444444444442</v>
      </c>
      <c r="U521">
        <f>(0.5*960*(T521*T521))</f>
        <v>231.48148148148147</v>
      </c>
      <c r="V521">
        <f>$U521-$U522</f>
        <v>-1381.8518518518515</v>
      </c>
      <c r="X521">
        <f>W521/1000</f>
        <v>0</v>
      </c>
      <c r="Y521">
        <f>$X$43+$X$87+$X$158+$X$178+$X$188+$X$238+$X$279+$X$299+$X$307+$X$359+$X$365+$X$379+$X$408+$X$426+$X$438</f>
        <v>569.59999999999991</v>
      </c>
      <c r="Z521">
        <f>(0.5*960*(F521*F521))</f>
        <v>344.53703703703695</v>
      </c>
      <c r="AA521">
        <f>W521*0.0000002777777777</f>
        <v>0</v>
      </c>
      <c r="AB521">
        <f>AA$43+AA$87+$AA$158+$AA$178+$AA$238+$AA$279+$AA$299+$AA$307+$AA$359+$AA$365+$AA$379+$AA$408+$AA$426+$AA$438</f>
        <v>0.15068971189196326</v>
      </c>
      <c r="AD521">
        <f>(AC521*0.0000002777777777)*-1</f>
        <v>0</v>
      </c>
      <c r="AE521">
        <f>(($W$18*0.0000002777777777)*-1)+$AD$65+$AD$145+$AD$164+$AD$184+$AD$206+$AD$265+$AD$289+$AD$304+$AD$345+$AD$363+$AD$373+$AD$399+$AD$418+$AD$430+$AD$519</f>
        <v>0.16216841559245287</v>
      </c>
      <c r="AG521">
        <f>(T521/1000)*(960*9.81*0.01+0.5*1.205*0.38*1.711274*(T521*T521)+960*4/3*3.14*AJ521)</f>
        <v>3.2442966438474894</v>
      </c>
      <c r="AH521">
        <f>AH520+AG521</f>
        <v>135.98221014443436</v>
      </c>
      <c r="AJ521">
        <f>T522-T521</f>
        <v>1.1388888888888888</v>
      </c>
      <c r="AK521" s="53">
        <f t="shared" si="138"/>
        <v>0.69444444444444442</v>
      </c>
      <c r="AL521" s="39">
        <f>0.5*1116.99*(T521*T521)</f>
        <v>269.3359375</v>
      </c>
      <c r="AM521" s="39">
        <f t="shared" si="137"/>
        <v>-1607.8278124999997</v>
      </c>
      <c r="AN521" s="39">
        <f>SUM($AM$519:$AM$525)+$AN$518</f>
        <v>-683415.59343749983</v>
      </c>
      <c r="AO521" s="39">
        <f t="shared" ref="AO521:AO584" si="144">(AN521*0.0000002777777777)*-1</f>
        <v>0.18983766479059541</v>
      </c>
      <c r="AP521" s="39">
        <f>SUM($AM$438:$AM$518)+$AP$437</f>
        <v>662022.13218750013</v>
      </c>
      <c r="AQ521" s="39">
        <f t="shared" ref="AQ521:AQ584" si="145">AP521*0.0000002777777777</f>
        <v>0.18389503666725943</v>
      </c>
      <c r="AR521" s="39">
        <f t="shared" si="140"/>
        <v>-1.6078278124999996</v>
      </c>
      <c r="AS521" s="39"/>
      <c r="AT521" s="51">
        <f>T521*$AS$8*0.38*0.01</f>
        <v>27.437902375000004</v>
      </c>
      <c r="AU521" s="51">
        <f t="shared" si="139"/>
        <v>2.7437902375000003E-2</v>
      </c>
      <c r="AV521" s="51">
        <f t="shared" ref="AV521:AV584" si="146">0.000000277778*AT521</f>
        <v>7.6216456459227504E-6</v>
      </c>
      <c r="AW521" s="39">
        <f>AB521*0.7</f>
        <v>0.10548279832437428</v>
      </c>
      <c r="AX521" s="40"/>
      <c r="AY521" s="40">
        <f t="shared" si="143"/>
        <v>0</v>
      </c>
      <c r="AZ521" s="40"/>
      <c r="BA521" s="40"/>
      <c r="BB521" s="40"/>
      <c r="BC521" s="39"/>
      <c r="BD521" s="39">
        <f>T521*2.23694</f>
        <v>1.5534305555555556</v>
      </c>
      <c r="BE521" s="39">
        <f>AO521-$BC$8</f>
        <v>0.18871126579197695</v>
      </c>
      <c r="BF521" s="39">
        <f>AQ521-$BC$8</f>
        <v>0.18276863766864096</v>
      </c>
      <c r="BG521" s="52">
        <f t="shared" ref="BG521:BG584" si="147">BF521*0.9</f>
        <v>0.16449177390177686</v>
      </c>
      <c r="BH521" s="52">
        <f t="shared" ref="BH521:BH584" si="148">BF521*0.9</f>
        <v>0.16449177390177686</v>
      </c>
      <c r="BI521" s="52">
        <f t="shared" ref="BI521:BI584" si="149">BH521*3600000</f>
        <v>592170.38604639668</v>
      </c>
      <c r="BJ521" s="52">
        <f t="shared" ref="BJ521:BJ584" si="150">BI521/1000</f>
        <v>592.17038604639663</v>
      </c>
      <c r="BK521">
        <f t="shared" ref="BK521:BK584" si="151">(AM521*0.9)/1000</f>
        <v>-1.4470450312499998</v>
      </c>
    </row>
    <row r="522" spans="2:63" x14ac:dyDescent="0.25">
      <c r="B522" s="29" t="s">
        <v>47</v>
      </c>
      <c r="C522" s="29">
        <v>514</v>
      </c>
      <c r="D522" s="29">
        <v>514</v>
      </c>
      <c r="E522" s="28">
        <v>6.6</v>
      </c>
      <c r="F522" s="15">
        <f t="shared" ref="F522:F585" si="152">($E523-$E521)/2/3.6</f>
        <v>1.2916666666666667</v>
      </c>
      <c r="G522" s="15">
        <f t="shared" ref="G522:G585" si="153">($E523-$E521)/2</f>
        <v>4.6500000000000004</v>
      </c>
      <c r="R522">
        <f t="shared" si="141"/>
        <v>0</v>
      </c>
      <c r="S522">
        <f t="shared" si="142"/>
        <v>6.6</v>
      </c>
      <c r="T522">
        <f>$E522/3.6</f>
        <v>1.8333333333333333</v>
      </c>
      <c r="U522">
        <f>(0.5*960*(T522*T522))</f>
        <v>1613.333333333333</v>
      </c>
      <c r="V522">
        <f>$U522-$U523</f>
        <v>-3543.7037037037035</v>
      </c>
      <c r="X522">
        <f>W522/1000</f>
        <v>0</v>
      </c>
      <c r="Y522">
        <f>$X$43+$X$87+$X$158+$X$178+$X$188+$X$238+$X$279+$X$299+$X$307+$X$359+$X$365+$X$379+$X$408+$X$426+$X$438</f>
        <v>569.59999999999991</v>
      </c>
      <c r="Z522">
        <f>(0.5*960*(F522*F522))</f>
        <v>800.83333333333337</v>
      </c>
      <c r="AA522">
        <f>W522*0.0000002777777777</f>
        <v>0</v>
      </c>
      <c r="AB522">
        <f>AA$43+AA$87+$AA$158+$AA$178+$AA$238+$AA$279+$AA$299+$AA$307+$AA$359+$AA$365+$AA$379+$AA$408+$AA$426+$AA$438</f>
        <v>0.15068971189196326</v>
      </c>
      <c r="AD522">
        <f>(AC522*0.0000002777777777)*-1</f>
        <v>0</v>
      </c>
      <c r="AE522">
        <f>(($W$18*0.0000002777777777)*-1)+$AD$65+$AD$145+$AD$164+$AD$184+$AD$206+$AD$265+$AD$289+$AD$304+$AD$345+$AD$363+$AD$373+$AD$399+$AD$418+$AD$430+$AD$519</f>
        <v>0.16216841559245287</v>
      </c>
      <c r="AG522">
        <f>(T522/1000)*(960*9.81*0.01+0.5*1.205*0.38*1.711274*(T522*T522)+960*4/3*3.14*AJ522)</f>
        <v>10.81850729962334</v>
      </c>
      <c r="AH522">
        <f>AH521+AG522</f>
        <v>146.80071744405771</v>
      </c>
      <c r="AJ522">
        <f>T523-T522</f>
        <v>1.4444444444444444</v>
      </c>
      <c r="AK522" s="53">
        <f t="shared" si="138"/>
        <v>1.8333333333333333</v>
      </c>
      <c r="AL522" s="39">
        <f>0.5*1116.99*(T522*T522)</f>
        <v>1877.1637499999997</v>
      </c>
      <c r="AM522" s="39">
        <f t="shared" si="137"/>
        <v>-4123.2099999999991</v>
      </c>
      <c r="AN522" s="39">
        <f>SUM($AM$519:$AM$525)+$AN$518</f>
        <v>-683415.59343749983</v>
      </c>
      <c r="AO522" s="39">
        <f t="shared" si="144"/>
        <v>0.18983766479059541</v>
      </c>
      <c r="AP522" s="39">
        <f>SUM($AM$438:$AM$518)+$AP$437</f>
        <v>662022.13218750013</v>
      </c>
      <c r="AQ522" s="39">
        <f t="shared" si="145"/>
        <v>0.18389503666725943</v>
      </c>
      <c r="AR522" s="39">
        <f t="shared" si="140"/>
        <v>-4.1232099999999994</v>
      </c>
      <c r="AS522" s="39"/>
      <c r="AT522" s="51">
        <f>T522*$AS$8*0.38*0.01</f>
        <v>72.436062270000008</v>
      </c>
      <c r="AU522" s="51">
        <f t="shared" si="139"/>
        <v>7.2436062270000004E-2</v>
      </c>
      <c r="AV522" s="51">
        <f t="shared" si="146"/>
        <v>2.0121144505236061E-5</v>
      </c>
      <c r="AW522" s="39">
        <f>AB522*0.7</f>
        <v>0.10548279832437428</v>
      </c>
      <c r="AX522" s="40"/>
      <c r="AY522" s="40">
        <f t="shared" si="143"/>
        <v>0</v>
      </c>
      <c r="AZ522" s="40"/>
      <c r="BA522" s="40"/>
      <c r="BB522" s="40"/>
      <c r="BC522" s="39"/>
      <c r="BD522" s="39">
        <f>T522*2.23694</f>
        <v>4.1010566666666666</v>
      </c>
      <c r="BE522" s="39">
        <f>AO522-$BC$8</f>
        <v>0.18871126579197695</v>
      </c>
      <c r="BF522" s="39">
        <f>AQ522-$BC$8</f>
        <v>0.18276863766864096</v>
      </c>
      <c r="BG522" s="52">
        <f t="shared" si="147"/>
        <v>0.16449177390177686</v>
      </c>
      <c r="BH522" s="52">
        <f t="shared" si="148"/>
        <v>0.16449177390177686</v>
      </c>
      <c r="BI522" s="52">
        <f t="shared" si="149"/>
        <v>592170.38604639668</v>
      </c>
      <c r="BJ522" s="52">
        <f t="shared" si="150"/>
        <v>592.17038604639663</v>
      </c>
      <c r="BK522">
        <f t="shared" si="151"/>
        <v>-3.710888999999999</v>
      </c>
    </row>
    <row r="523" spans="2:63" x14ac:dyDescent="0.25">
      <c r="B523" s="29" t="s">
        <v>47</v>
      </c>
      <c r="C523" s="29">
        <v>515</v>
      </c>
      <c r="D523" s="29">
        <v>515</v>
      </c>
      <c r="E523" s="28">
        <v>11.8</v>
      </c>
      <c r="F523" s="15">
        <f t="shared" si="152"/>
        <v>1.4166666666666667</v>
      </c>
      <c r="G523" s="15">
        <f t="shared" si="153"/>
        <v>5.1000000000000005</v>
      </c>
      <c r="R523">
        <f t="shared" si="141"/>
        <v>0</v>
      </c>
      <c r="S523">
        <f t="shared" si="142"/>
        <v>11.8</v>
      </c>
      <c r="T523">
        <f>$E523/3.6</f>
        <v>3.2777777777777777</v>
      </c>
      <c r="U523">
        <f>(0.5*960*(T523*T523))</f>
        <v>5157.0370370370365</v>
      </c>
      <c r="V523">
        <f>$U523-$U524</f>
        <v>-5296.2962962962993</v>
      </c>
      <c r="X523">
        <f>W523/1000</f>
        <v>0</v>
      </c>
      <c r="Y523">
        <f>$X$43+$X$87+$X$158+$X$178+$X$188+$X$238+$X$279+$X$299+$X$307+$X$359+$X$365+$X$379+$X$408+$X$426+$X$438</f>
        <v>569.59999999999991</v>
      </c>
      <c r="Z523">
        <f>(0.5*960*(F523*F523))</f>
        <v>963.33333333333348</v>
      </c>
      <c r="AA523">
        <f>W523*0.0000002777777777</f>
        <v>0</v>
      </c>
      <c r="AB523">
        <f>AA$43+AA$87+$AA$158+$AA$178+$AA$238+$AA$279+$AA$299+$AA$307+$AA$359+$AA$365+$AA$379+$AA$408+$AA$426+$AA$438</f>
        <v>0.15068971189196326</v>
      </c>
      <c r="AD523">
        <f>(AC523*0.0000002777777777)*-1</f>
        <v>0</v>
      </c>
      <c r="AE523">
        <f>(($W$18*0.0000002777777777)*-1)+$AD$65+$AD$145+$AD$164+$AD$184+$AD$206+$AD$265+$AD$289+$AD$304+$AD$345+$AD$363+$AD$373+$AD$399+$AD$418+$AD$430+$AD$519</f>
        <v>0.16216841559245287</v>
      </c>
      <c r="AG523">
        <f>(T523/1000)*(960*9.81*0.01+0.5*1.205*0.38*1.711274*(T523*T523)+960*4/3*3.14*AJ523)</f>
        <v>18.619769397140711</v>
      </c>
      <c r="AH523">
        <f>AH522+AG523</f>
        <v>165.42048684119843</v>
      </c>
      <c r="AJ523">
        <f>T524-T523</f>
        <v>1.3888888888888893</v>
      </c>
      <c r="AK523" s="53">
        <f t="shared" si="138"/>
        <v>3.2777777777777777</v>
      </c>
      <c r="AL523" s="39">
        <f>0.5*1116.99*(T523*T523)</f>
        <v>6000.3737499999988</v>
      </c>
      <c r="AM523" s="39">
        <f t="shared" si="137"/>
        <v>-6162.4062500000036</v>
      </c>
      <c r="AN523" s="39">
        <f>SUM($AM$519:$AM$525)+$AN$518</f>
        <v>-683415.59343749983</v>
      </c>
      <c r="AO523" s="39">
        <f t="shared" si="144"/>
        <v>0.18983766479059541</v>
      </c>
      <c r="AP523" s="39">
        <f>SUM($AM$438:$AM$518)+$AP$437</f>
        <v>662022.13218750013</v>
      </c>
      <c r="AQ523" s="39">
        <f t="shared" si="145"/>
        <v>0.18389503666725943</v>
      </c>
      <c r="AR523" s="39">
        <f t="shared" si="140"/>
        <v>-6.1624062500000036</v>
      </c>
      <c r="AS523" s="39"/>
      <c r="AT523" s="51">
        <f>T523*$AS$8*0.38*0.01</f>
        <v>129.50689921</v>
      </c>
      <c r="AU523" s="51">
        <f t="shared" si="139"/>
        <v>0.12950689921</v>
      </c>
      <c r="AV523" s="51">
        <f t="shared" si="146"/>
        <v>3.597416744875538E-5</v>
      </c>
      <c r="AW523" s="39">
        <f>AB523*0.7</f>
        <v>0.10548279832437428</v>
      </c>
      <c r="AX523" s="40"/>
      <c r="AY523" s="40">
        <f t="shared" si="143"/>
        <v>0</v>
      </c>
      <c r="AZ523" s="40"/>
      <c r="BA523" s="40"/>
      <c r="BB523" s="40"/>
      <c r="BC523" s="39"/>
      <c r="BD523" s="39">
        <f>T523*2.23694</f>
        <v>7.3321922222222229</v>
      </c>
      <c r="BE523" s="39">
        <f>AO523-$BC$8</f>
        <v>0.18871126579197695</v>
      </c>
      <c r="BF523" s="39">
        <f>AQ523-$BC$8</f>
        <v>0.18276863766864096</v>
      </c>
      <c r="BG523" s="52">
        <f t="shared" si="147"/>
        <v>0.16449177390177686</v>
      </c>
      <c r="BH523" s="52">
        <f t="shared" si="148"/>
        <v>0.16449177390177686</v>
      </c>
      <c r="BI523" s="52">
        <f t="shared" si="149"/>
        <v>592170.38604639668</v>
      </c>
      <c r="BJ523" s="52">
        <f t="shared" si="150"/>
        <v>592.17038604639663</v>
      </c>
      <c r="BK523">
        <f t="shared" si="151"/>
        <v>-5.5461656250000031</v>
      </c>
    </row>
    <row r="524" spans="2:63" x14ac:dyDescent="0.25">
      <c r="B524" s="29" t="s">
        <v>47</v>
      </c>
      <c r="C524" s="29">
        <v>516</v>
      </c>
      <c r="D524" s="29">
        <v>516</v>
      </c>
      <c r="E524" s="28">
        <v>16.8</v>
      </c>
      <c r="F524" s="15">
        <f t="shared" si="152"/>
        <v>1.2083333333333333</v>
      </c>
      <c r="G524" s="15">
        <f t="shared" si="153"/>
        <v>4.3499999999999996</v>
      </c>
      <c r="R524">
        <f t="shared" si="141"/>
        <v>0</v>
      </c>
      <c r="S524">
        <f t="shared" si="142"/>
        <v>16.8</v>
      </c>
      <c r="T524">
        <f>$E524/3.6</f>
        <v>4.666666666666667</v>
      </c>
      <c r="U524">
        <f>(0.5*960*(T524*T524))</f>
        <v>10453.333333333336</v>
      </c>
      <c r="V524">
        <f>$U524-$U525</f>
        <v>-5111.4814814814818</v>
      </c>
      <c r="X524">
        <f>W524/1000</f>
        <v>0</v>
      </c>
      <c r="Y524">
        <f>$X$43+$X$87+$X$158+$X$178+$X$188+$X$238+$X$279+$X$299+$X$307+$X$359+$X$365+$X$379+$X$408+$X$426+$X$438</f>
        <v>569.59999999999991</v>
      </c>
      <c r="Z524">
        <f>(0.5*960*(F524*F524))</f>
        <v>700.83333333333326</v>
      </c>
      <c r="AA524">
        <f>W524*0.0000002777777777</f>
        <v>0</v>
      </c>
      <c r="AB524">
        <f>AA$43+AA$87+$AA$158+$AA$178+$AA$238+$AA$279+$AA$299+$AA$307+$AA$359+$AA$365+$AA$379+$AA$408+$AA$426+$AA$438</f>
        <v>0.15068971189196326</v>
      </c>
      <c r="AD524">
        <f>(AC524*0.0000002777777777)*-1</f>
        <v>0</v>
      </c>
      <c r="AE524">
        <f>(($W$18*0.0000002777777777)*-1)+$AD$65+$AD$145+$AD$164+$AD$184+$AD$206+$AD$265+$AD$289+$AD$304+$AD$345+$AD$363+$AD$373+$AD$399+$AD$418+$AD$430+$AD$519</f>
        <v>0.16216841559245287</v>
      </c>
      <c r="AG524">
        <f>(T524/1000)*(960*9.81*0.01+0.5*1.205*0.38*1.711274*(T524*T524)+960*4/3*3.14*AJ524)</f>
        <v>19.756580174971525</v>
      </c>
      <c r="AH524">
        <f>AH523+AG524</f>
        <v>185.17706701616996</v>
      </c>
      <c r="AJ524">
        <f>T525-T524</f>
        <v>1.0277777777777777</v>
      </c>
      <c r="AK524" s="53">
        <f t="shared" si="138"/>
        <v>4.666666666666667</v>
      </c>
      <c r="AL524" s="39">
        <f>0.5*1116.99*(T524*T524)</f>
        <v>12162.780000000002</v>
      </c>
      <c r="AM524" s="39">
        <f t="shared" si="137"/>
        <v>-5947.3684375000012</v>
      </c>
      <c r="AN524" s="39">
        <f>SUM($AM$519:$AM$525)+$AN$518</f>
        <v>-683415.59343749983</v>
      </c>
      <c r="AO524" s="39">
        <f t="shared" si="144"/>
        <v>0.18983766479059541</v>
      </c>
      <c r="AP524" s="39">
        <f>SUM($AM$438:$AM$518)+$AP$437</f>
        <v>662022.13218750013</v>
      </c>
      <c r="AQ524" s="39">
        <f t="shared" si="145"/>
        <v>0.18389503666725943</v>
      </c>
      <c r="AR524" s="39">
        <f t="shared" si="140"/>
        <v>-5.9473684375000015</v>
      </c>
      <c r="AS524" s="39"/>
      <c r="AT524" s="51">
        <f>T524*$AS$8*0.38*0.01</f>
        <v>184.38270396000004</v>
      </c>
      <c r="AU524" s="51">
        <f t="shared" si="139"/>
        <v>0.18438270396000003</v>
      </c>
      <c r="AV524" s="51">
        <f t="shared" si="146"/>
        <v>5.1217458740600893E-5</v>
      </c>
      <c r="AW524" s="39">
        <f>AB524*0.7</f>
        <v>0.10548279832437428</v>
      </c>
      <c r="AX524" s="40"/>
      <c r="AY524" s="40">
        <f t="shared" si="143"/>
        <v>0</v>
      </c>
      <c r="AZ524" s="40"/>
      <c r="BA524" s="40"/>
      <c r="BB524" s="40"/>
      <c r="BC524" s="39"/>
      <c r="BD524" s="39">
        <f>T524*2.23694</f>
        <v>10.439053333333336</v>
      </c>
      <c r="BE524" s="39">
        <f>AO524-$BC$8</f>
        <v>0.18871126579197695</v>
      </c>
      <c r="BF524" s="39">
        <f>AQ524-$BC$8</f>
        <v>0.18276863766864096</v>
      </c>
      <c r="BG524" s="52">
        <f t="shared" si="147"/>
        <v>0.16449177390177686</v>
      </c>
      <c r="BH524" s="52">
        <f t="shared" si="148"/>
        <v>0.16449177390177686</v>
      </c>
      <c r="BI524" s="52">
        <f t="shared" si="149"/>
        <v>592170.38604639668</v>
      </c>
      <c r="BJ524" s="52">
        <f t="shared" si="150"/>
        <v>592.17038604639663</v>
      </c>
      <c r="BK524">
        <f t="shared" si="151"/>
        <v>-5.3526315937500009</v>
      </c>
    </row>
    <row r="525" spans="2:63" x14ac:dyDescent="0.25">
      <c r="B525" s="29" t="s">
        <v>47</v>
      </c>
      <c r="C525" s="29">
        <v>517</v>
      </c>
      <c r="D525" s="29">
        <v>517</v>
      </c>
      <c r="E525" s="28">
        <v>20.5</v>
      </c>
      <c r="F525" s="15">
        <f t="shared" si="152"/>
        <v>0.70833333333333304</v>
      </c>
      <c r="G525" s="15">
        <f t="shared" si="153"/>
        <v>2.5499999999999989</v>
      </c>
      <c r="R525">
        <f t="shared" si="141"/>
        <v>0</v>
      </c>
      <c r="S525">
        <f t="shared" si="142"/>
        <v>20.5</v>
      </c>
      <c r="T525">
        <f>$E525/3.6</f>
        <v>5.6944444444444446</v>
      </c>
      <c r="U525">
        <f>(0.5*960*(T525*T525))</f>
        <v>15564.814814814818</v>
      </c>
      <c r="V525">
        <f>$U525-$U526</f>
        <v>-2198.5185185185146</v>
      </c>
      <c r="X525">
        <f>W525/1000</f>
        <v>0</v>
      </c>
      <c r="Y525">
        <f>$X$43+$X$87+$X$158+$X$178+$X$188+$X$238+$X$279+$X$299+$X$307+$X$359+$X$365+$X$379+$X$408+$X$426+$X$438+X526</f>
        <v>587.36333333333323</v>
      </c>
      <c r="Z525">
        <f>(0.5*960*(F525*F525))</f>
        <v>240.83333333333314</v>
      </c>
      <c r="AA525">
        <f>W525*0.0000002777777777</f>
        <v>0</v>
      </c>
      <c r="AB525">
        <f>AA$43+AA$87+$AA$158+$AA$178+$AA$238+$AA$279+$AA$299+$AA$307+$AA$359+$AA$365+$AA$379+$AA$408+$AA$426+$AA$438+$AA$526</f>
        <v>0.15562397114984092</v>
      </c>
      <c r="AD525">
        <f>(AC525*0.0000002777777777)*-1</f>
        <v>0</v>
      </c>
      <c r="AE525">
        <f>(($W$18*0.0000002777777777)*-1)+$AD$65+$AD$145+$AD$164+$AD$184+$AD$206+$AD$265+$AD$289+$AD$304+$AD$345+$AD$363+$AD$373+$AD$399+$AD$418+$AD$430+$AD$519</f>
        <v>0.16216841559245287</v>
      </c>
      <c r="AG525">
        <f>(T525/1000)*(960*9.81*0.01+0.5*1.205*0.38*1.711274*(T525*T525)+960*4/3*3.14*AJ525)</f>
        <v>9.5091691693466398</v>
      </c>
      <c r="AH525">
        <f>AH524+AG525</f>
        <v>194.68623618551661</v>
      </c>
      <c r="AJ525">
        <f>T526-T525</f>
        <v>0.3888888888888884</v>
      </c>
      <c r="AK525" s="53">
        <f t="shared" si="138"/>
        <v>5.6944444444444446</v>
      </c>
      <c r="AL525" s="39">
        <f>0.5*1116.99*(T525*T525)</f>
        <v>18110.148437500004</v>
      </c>
      <c r="AM525" s="39">
        <f t="shared" si="137"/>
        <v>-2558.0449999999946</v>
      </c>
      <c r="AN525" s="39">
        <f>SUM($AM$519:$AM$525)+$AN$518</f>
        <v>-683415.59343749983</v>
      </c>
      <c r="AO525" s="39">
        <f t="shared" si="144"/>
        <v>0.18983766479059541</v>
      </c>
      <c r="AP525" s="39">
        <f>SUM($AM$438:$AM$518)+$AP$437</f>
        <v>662022.13218750013</v>
      </c>
      <c r="AQ525" s="39">
        <f t="shared" si="145"/>
        <v>0.18389503666725943</v>
      </c>
      <c r="AR525" s="39">
        <f t="shared" si="140"/>
        <v>-2.5580449999999946</v>
      </c>
      <c r="AS525" s="39"/>
      <c r="AT525" s="51">
        <f>T525*$AS$8*0.38*0.01</f>
        <v>224.99079947500002</v>
      </c>
      <c r="AU525" s="51">
        <f t="shared" si="139"/>
        <v>0.22499079947500003</v>
      </c>
      <c r="AV525" s="51">
        <f t="shared" si="146"/>
        <v>6.249749429656655E-5</v>
      </c>
      <c r="AW525" s="39">
        <f>AB525*0.7</f>
        <v>0.10893677980488864</v>
      </c>
      <c r="AX525" s="40"/>
      <c r="AY525" s="40">
        <f t="shared" si="143"/>
        <v>0</v>
      </c>
      <c r="AZ525" s="40"/>
      <c r="BA525" s="40"/>
      <c r="BB525" s="40"/>
      <c r="BC525" s="39"/>
      <c r="BD525" s="39">
        <f>T525*2.23694</f>
        <v>12.738130555555557</v>
      </c>
      <c r="BE525" s="39">
        <f>AO525-$BC$8</f>
        <v>0.18871126579197695</v>
      </c>
      <c r="BF525" s="39">
        <f>AQ525-$BC$8</f>
        <v>0.18276863766864096</v>
      </c>
      <c r="BG525" s="52">
        <f t="shared" si="147"/>
        <v>0.16449177390177686</v>
      </c>
      <c r="BH525" s="52">
        <f t="shared" si="148"/>
        <v>0.16449177390177686</v>
      </c>
      <c r="BI525" s="52">
        <f t="shared" si="149"/>
        <v>592170.38604639668</v>
      </c>
      <c r="BJ525" s="52">
        <f t="shared" si="150"/>
        <v>592.17038604639663</v>
      </c>
      <c r="BK525">
        <f t="shared" si="151"/>
        <v>-2.3022404999999955</v>
      </c>
    </row>
    <row r="526" spans="2:63" x14ac:dyDescent="0.25">
      <c r="B526" s="29" t="s">
        <v>47</v>
      </c>
      <c r="C526" s="29">
        <v>518</v>
      </c>
      <c r="D526" s="29">
        <v>518</v>
      </c>
      <c r="E526" s="28">
        <v>21.9</v>
      </c>
      <c r="F526" s="15">
        <f t="shared" si="152"/>
        <v>0.19444444444444425</v>
      </c>
      <c r="G526" s="15">
        <f t="shared" si="153"/>
        <v>0.69999999999999929</v>
      </c>
      <c r="R526">
        <f t="shared" si="141"/>
        <v>0</v>
      </c>
      <c r="S526">
        <f t="shared" si="142"/>
        <v>21.9</v>
      </c>
      <c r="T526">
        <f>$E526/3.6</f>
        <v>6.083333333333333</v>
      </c>
      <c r="U526">
        <f>(0.5*960*(T526*T526))</f>
        <v>17763.333333333332</v>
      </c>
      <c r="V526">
        <f>$U526-$U527</f>
        <v>0</v>
      </c>
      <c r="W526">
        <f>SUM(V526:V539)</f>
        <v>17763.333333333332</v>
      </c>
      <c r="X526">
        <f>W526/1000</f>
        <v>17.763333333333332</v>
      </c>
      <c r="Y526">
        <f>$X$43+$X$87+$X$158+$X$178+$X$188+$X$238+$X$279+$X$299+$X$307+$X$359+$X$365+$X$379+$X$408+$X$426+$X$438+X527</f>
        <v>569.59999999999991</v>
      </c>
      <c r="Z526">
        <f>(0.5*960*(F526*F526))</f>
        <v>18.148148148148113</v>
      </c>
      <c r="AA526">
        <f>W526*0.0000002777777777</f>
        <v>4.934259257877667E-3</v>
      </c>
      <c r="AB526">
        <f>AA$43+AA$87+$AA$158+$AA$178+$AA$238+$AA$279+$AA$299+$AA$307+$AA$359+$AA$365+$AA$379+$AA$408+$AA$426+$AA$438+$AA$526</f>
        <v>0.15562397114984092</v>
      </c>
      <c r="AD526">
        <f>(AC526*0.0000002777777777)*-1</f>
        <v>0</v>
      </c>
      <c r="AE526">
        <f>(($W$18*0.0000002777777777)*-1)+$AD$65+$AD$145+$AD$164+$AD$184+$AD$206+$AD$265+$AD$289+$AD$304+$AD$345+$AD$363+$AD$373+$AD$399+$AD$418+$AD$430+$AD$519</f>
        <v>0.16216841559245287</v>
      </c>
      <c r="AG526">
        <f>(T526/1000)*(960*9.81*0.01+0.5*1.205*0.38*1.711274*(T526*T526)+960*4/3*3.14*AJ526)</f>
        <v>0.66110734227418932</v>
      </c>
      <c r="AH526">
        <f>AH525+AG526</f>
        <v>195.3473435277908</v>
      </c>
      <c r="AJ526">
        <f>T527-T526</f>
        <v>0</v>
      </c>
      <c r="AK526" s="53">
        <f t="shared" si="138"/>
        <v>6.083333333333333</v>
      </c>
      <c r="AL526" s="39">
        <f>0.5*1116.99*(T526*T526)</f>
        <v>20668.193437499998</v>
      </c>
      <c r="AM526" s="39">
        <f t="shared" si="137"/>
        <v>0</v>
      </c>
      <c r="AN526" s="39">
        <f>SUM($AM$519:$AM$525)+$AN$518</f>
        <v>-683415.59343749983</v>
      </c>
      <c r="AO526" s="39">
        <f t="shared" si="144"/>
        <v>0.18983766479059541</v>
      </c>
      <c r="AP526" s="39">
        <f>SUM($AM$526:$AM$538)+$AP$525</f>
        <v>682690.32562500017</v>
      </c>
      <c r="AQ526" s="39">
        <f t="shared" si="145"/>
        <v>0.18963620150940191</v>
      </c>
      <c r="AR526" s="39">
        <f t="shared" si="140"/>
        <v>0</v>
      </c>
      <c r="AS526" s="39"/>
      <c r="AT526" s="51">
        <f>T526*$AS$8*0.38*0.01</f>
        <v>240.35602480500003</v>
      </c>
      <c r="AU526" s="51">
        <f t="shared" si="139"/>
        <v>0.24035602480500004</v>
      </c>
      <c r="AV526" s="51">
        <f t="shared" si="146"/>
        <v>6.6765615858283291E-5</v>
      </c>
      <c r="AW526" s="39">
        <f>AB526*0.7</f>
        <v>0.10893677980488864</v>
      </c>
      <c r="AX526" s="40"/>
      <c r="AY526" s="40">
        <f t="shared" si="143"/>
        <v>0</v>
      </c>
      <c r="AZ526" s="40"/>
      <c r="BA526" s="40"/>
      <c r="BB526" s="40"/>
      <c r="BC526" s="39"/>
      <c r="BD526" s="39">
        <f>T526*2.23694</f>
        <v>13.608051666666666</v>
      </c>
      <c r="BE526" s="39">
        <f>AO526-$BC$8</f>
        <v>0.18871126579197695</v>
      </c>
      <c r="BF526" s="39">
        <f>AQ526-$BC$8</f>
        <v>0.18850980251078345</v>
      </c>
      <c r="BG526" s="52">
        <f t="shared" si="147"/>
        <v>0.16965882225970511</v>
      </c>
      <c r="BH526" s="52">
        <f t="shared" si="148"/>
        <v>0.16965882225970511</v>
      </c>
      <c r="BI526" s="52">
        <f t="shared" si="149"/>
        <v>610771.76013493841</v>
      </c>
      <c r="BJ526" s="52">
        <f t="shared" si="150"/>
        <v>610.7717601349384</v>
      </c>
      <c r="BK526">
        <f t="shared" si="151"/>
        <v>0</v>
      </c>
    </row>
    <row r="527" spans="2:63" x14ac:dyDescent="0.25">
      <c r="B527" s="29" t="s">
        <v>47</v>
      </c>
      <c r="C527" s="29">
        <v>519</v>
      </c>
      <c r="D527" s="29">
        <v>519</v>
      </c>
      <c r="E527" s="28">
        <v>21.9</v>
      </c>
      <c r="F527" s="15">
        <f t="shared" si="152"/>
        <v>-8.3333333333333037E-2</v>
      </c>
      <c r="G527" s="15">
        <f t="shared" si="153"/>
        <v>-0.29999999999999893</v>
      </c>
      <c r="R527">
        <f t="shared" si="141"/>
        <v>0</v>
      </c>
      <c r="S527">
        <f t="shared" si="142"/>
        <v>21.9</v>
      </c>
      <c r="T527">
        <f>$E527/3.6</f>
        <v>6.083333333333333</v>
      </c>
      <c r="U527">
        <f>(0.5*960*(T527*T527))</f>
        <v>17763.333333333332</v>
      </c>
      <c r="V527">
        <f>$U527-$U528</f>
        <v>959.99999999999636</v>
      </c>
      <c r="X527">
        <f>W527/1000</f>
        <v>0</v>
      </c>
      <c r="Y527">
        <f>$X$43+$X$87+$X$158+$X$178+$X$188+$X$238+$X$279+$X$299+$X$307+$X$359+$X$365+$X$379+$X$408+$X$426+$X$438+X528</f>
        <v>569.59999999999991</v>
      </c>
      <c r="Z527">
        <f>(0.5*960*(F527*F527))</f>
        <v>3.3333333333333099</v>
      </c>
      <c r="AA527">
        <f>W527*0.0000002777777777</f>
        <v>0</v>
      </c>
      <c r="AB527">
        <f>AA$43+AA$87+$AA$158+$AA$178+$AA$238+$AA$279+$AA$299+$AA$307+$AA$359+$AA$365+$AA$379+$AA$408+$AA$426+$AA$438+$AA$526</f>
        <v>0.15562397114984092</v>
      </c>
      <c r="AD527">
        <f>(AC527*0.0000002777777777)*-1</f>
        <v>0</v>
      </c>
      <c r="AE527">
        <f>(($W$18*0.0000002777777777)*-1)+$AD$65+$AD$145+$AD$164+$AD$184+$AD$206+$AD$265+$AD$289+$AD$304+$AD$345+$AD$363+$AD$373+$AD$399+$AD$418+$AD$430+$AD$519</f>
        <v>0.16216841559245287</v>
      </c>
      <c r="AG527">
        <f>(T527/1000)*(960*9.81*0.01+0.5*1.205*0.38*1.711274*(T527*T527)+960*4/3*3.14*AJ527)</f>
        <v>-3.4139148799480186</v>
      </c>
      <c r="AH527">
        <f>AH526+AG527</f>
        <v>191.93342864784279</v>
      </c>
      <c r="AJ527">
        <f>T528-T527</f>
        <v>-0.16666666666666607</v>
      </c>
      <c r="AK527" s="53">
        <f t="shared" si="138"/>
        <v>6.083333333333333</v>
      </c>
      <c r="AL527" s="39">
        <f>0.5*1116.99*(T527*T527)</f>
        <v>20668.193437499998</v>
      </c>
      <c r="AM527" s="39">
        <f t="shared" si="137"/>
        <v>1116.9899999999943</v>
      </c>
      <c r="AN527" s="39">
        <f>SUM($AM$519:$AM$525)+$AN$518</f>
        <v>-683415.59343749983</v>
      </c>
      <c r="AO527" s="39">
        <f t="shared" si="144"/>
        <v>0.18983766479059541</v>
      </c>
      <c r="AP527" s="39">
        <f>SUM($AM$526:$AM$538)+$AP$525</f>
        <v>682690.32562500017</v>
      </c>
      <c r="AQ527" s="39">
        <f t="shared" si="145"/>
        <v>0.18963620150940191</v>
      </c>
      <c r="AR527" s="39">
        <f t="shared" si="140"/>
        <v>1.1169899999999944</v>
      </c>
      <c r="AS527" s="39"/>
      <c r="AT527" s="51">
        <f>T527*$AS$8*0.38*0.01</f>
        <v>240.35602480500003</v>
      </c>
      <c r="AU527" s="51">
        <f t="shared" si="139"/>
        <v>0.24035602480500004</v>
      </c>
      <c r="AV527" s="51">
        <f t="shared" si="146"/>
        <v>6.6765615858283291E-5</v>
      </c>
      <c r="AW527" s="39">
        <f>AB527*0.7</f>
        <v>0.10893677980488864</v>
      </c>
      <c r="AX527" s="40"/>
      <c r="AY527" s="40">
        <f t="shared" si="143"/>
        <v>0</v>
      </c>
      <c r="AZ527" s="40"/>
      <c r="BA527" s="40"/>
      <c r="BB527" s="40"/>
      <c r="BC527" s="39"/>
      <c r="BD527" s="39">
        <f>T527*2.23694</f>
        <v>13.608051666666666</v>
      </c>
      <c r="BE527" s="39">
        <f>AO527-$BC$8</f>
        <v>0.18871126579197695</v>
      </c>
      <c r="BF527" s="39">
        <f>AQ527-$BC$8</f>
        <v>0.18850980251078345</v>
      </c>
      <c r="BG527" s="52">
        <f t="shared" si="147"/>
        <v>0.16965882225970511</v>
      </c>
      <c r="BH527" s="52">
        <f t="shared" si="148"/>
        <v>0.16965882225970511</v>
      </c>
      <c r="BI527" s="52">
        <f t="shared" si="149"/>
        <v>610771.76013493841</v>
      </c>
      <c r="BJ527" s="52">
        <f t="shared" si="150"/>
        <v>610.7717601349384</v>
      </c>
      <c r="BK527">
        <f t="shared" si="151"/>
        <v>1.0052909999999948</v>
      </c>
    </row>
    <row r="528" spans="2:63" x14ac:dyDescent="0.25">
      <c r="B528" s="29" t="s">
        <v>47</v>
      </c>
      <c r="C528" s="29">
        <v>520</v>
      </c>
      <c r="D528" s="29">
        <v>520</v>
      </c>
      <c r="E528" s="28">
        <v>21.3</v>
      </c>
      <c r="F528" s="15">
        <f t="shared" si="152"/>
        <v>-0.22222222222222193</v>
      </c>
      <c r="G528" s="15">
        <f t="shared" si="153"/>
        <v>-0.79999999999999893</v>
      </c>
      <c r="R528">
        <f t="shared" si="141"/>
        <v>0</v>
      </c>
      <c r="S528">
        <f t="shared" si="142"/>
        <v>21.3</v>
      </c>
      <c r="T528">
        <f>$E528/3.6</f>
        <v>5.916666666666667</v>
      </c>
      <c r="U528">
        <f>(0.5*960*(T528*T528))</f>
        <v>16803.333333333336</v>
      </c>
      <c r="V528">
        <f>$U528-$U529</f>
        <v>1540.7407407407409</v>
      </c>
      <c r="X528">
        <f>W528/1000</f>
        <v>0</v>
      </c>
      <c r="Y528">
        <f>$X$43+$X$87+$X$158+$X$178+$X$188+$X$238+$X$279+$X$299+$X$307+$X$359+$X$365+$X$379+$X$408+$X$426+$X$438+X529</f>
        <v>569.59999999999991</v>
      </c>
      <c r="Z528">
        <f>(0.5*960*(F528*F528))</f>
        <v>23.703703703703642</v>
      </c>
      <c r="AA528">
        <f>W528*0.0000002777777777</f>
        <v>0</v>
      </c>
      <c r="AB528">
        <f>AA$43+AA$87+$AA$158+$AA$178+$AA$238+$AA$279+$AA$299+$AA$307+$AA$359+$AA$365+$AA$379+$AA$408+$AA$426+$AA$438+$AA$526</f>
        <v>0.15562397114984092</v>
      </c>
      <c r="AD528">
        <f>(AC528*0.0000002777777777)*-1</f>
        <v>0</v>
      </c>
      <c r="AE528">
        <f>(($W$18*0.0000002777777777)*-1)+$AD$65+$AD$145+$AD$164+$AD$184+$AD$206+$AD$265+$AD$289+$AD$304+$AD$345+$AD$363+$AD$373+$AD$399+$AD$418+$AD$430+$AD$519</f>
        <v>0.16216841559245287</v>
      </c>
      <c r="AG528">
        <f>(T528/1000)*(960*9.81*0.01+0.5*1.205*0.38*1.711274*(T528*T528)+960*4/3*3.14*AJ528)</f>
        <v>-5.9672710721046425</v>
      </c>
      <c r="AH528">
        <f>AH527+AG528</f>
        <v>185.96615757573815</v>
      </c>
      <c r="AJ528">
        <f>T529-T528</f>
        <v>-0.27777777777777768</v>
      </c>
      <c r="AK528" s="53">
        <f t="shared" si="138"/>
        <v>5.916666666666667</v>
      </c>
      <c r="AL528" s="39">
        <f>0.5*1116.99*(T528*T528)</f>
        <v>19551.203437500004</v>
      </c>
      <c r="AM528" s="39">
        <f t="shared" si="137"/>
        <v>1792.7000000000007</v>
      </c>
      <c r="AN528" s="39">
        <f>SUM($AM$519:$AM$525)+$AN$518</f>
        <v>-683415.59343749983</v>
      </c>
      <c r="AO528" s="39">
        <f t="shared" si="144"/>
        <v>0.18983766479059541</v>
      </c>
      <c r="AP528" s="39">
        <f>SUM($AM$526:$AM$538)+$AP$525</f>
        <v>682690.32562500017</v>
      </c>
      <c r="AQ528" s="39">
        <f t="shared" si="145"/>
        <v>0.18963620150940191</v>
      </c>
      <c r="AR528" s="39">
        <f t="shared" si="140"/>
        <v>1.7927000000000006</v>
      </c>
      <c r="AS528" s="39"/>
      <c r="AT528" s="51">
        <f>T528*$AS$8*0.38*0.01</f>
        <v>233.77092823500004</v>
      </c>
      <c r="AU528" s="51">
        <f t="shared" si="139"/>
        <v>0.23377092823500004</v>
      </c>
      <c r="AV528" s="51">
        <f t="shared" si="146"/>
        <v>6.4936420903261832E-5</v>
      </c>
      <c r="AW528" s="39">
        <f>AB528*0.7</f>
        <v>0.10893677980488864</v>
      </c>
      <c r="AX528" s="40"/>
      <c r="AY528" s="40">
        <f t="shared" si="143"/>
        <v>0</v>
      </c>
      <c r="AZ528" s="40"/>
      <c r="BA528" s="40"/>
      <c r="BB528" s="40"/>
      <c r="BC528" s="39"/>
      <c r="BD528" s="39">
        <f>T528*2.23694</f>
        <v>13.235228333333335</v>
      </c>
      <c r="BE528" s="39">
        <f>AO528-$BC$8</f>
        <v>0.18871126579197695</v>
      </c>
      <c r="BF528" s="39">
        <f>AQ528-$BC$8</f>
        <v>0.18850980251078345</v>
      </c>
      <c r="BG528" s="52">
        <f t="shared" si="147"/>
        <v>0.16965882225970511</v>
      </c>
      <c r="BH528" s="52">
        <f t="shared" si="148"/>
        <v>0.16965882225970511</v>
      </c>
      <c r="BI528" s="52">
        <f t="shared" si="149"/>
        <v>610771.76013493841</v>
      </c>
      <c r="BJ528" s="52">
        <f t="shared" si="150"/>
        <v>610.7717601349384</v>
      </c>
      <c r="BK528">
        <f t="shared" si="151"/>
        <v>1.6134300000000008</v>
      </c>
    </row>
    <row r="529" spans="2:63" x14ac:dyDescent="0.25">
      <c r="B529" s="29" t="s">
        <v>47</v>
      </c>
      <c r="C529" s="29">
        <v>521</v>
      </c>
      <c r="D529" s="29">
        <v>521</v>
      </c>
      <c r="E529" s="28">
        <v>20.3</v>
      </c>
      <c r="F529" s="15">
        <f t="shared" si="152"/>
        <v>-0.29166666666666685</v>
      </c>
      <c r="G529" s="15">
        <f t="shared" si="153"/>
        <v>-1.0500000000000007</v>
      </c>
      <c r="R529">
        <f t="shared" si="141"/>
        <v>0</v>
      </c>
      <c r="S529">
        <f t="shared" si="142"/>
        <v>20.3</v>
      </c>
      <c r="T529">
        <f>$E529/3.6</f>
        <v>5.6388888888888893</v>
      </c>
      <c r="U529">
        <f>(0.5*960*(T529*T529))</f>
        <v>15262.592592592595</v>
      </c>
      <c r="V529">
        <f>$U529-$U530</f>
        <v>1609.2592592592628</v>
      </c>
      <c r="X529">
        <f>W529/1000</f>
        <v>0</v>
      </c>
      <c r="Y529">
        <f>$X$43+$X$87+$X$158+$X$178+$X$188+$X$238+$X$279+$X$299+$X$307+$X$359+$X$365+$X$379+$X$408+$X$426+$X$438+X530</f>
        <v>569.59999999999991</v>
      </c>
      <c r="Z529">
        <f>(0.5*960*(F529*F529))</f>
        <v>40.833333333333385</v>
      </c>
      <c r="AA529">
        <f>W529*0.0000002777777777</f>
        <v>0</v>
      </c>
      <c r="AB529">
        <f>AA$43+AA$87+$AA$158+$AA$178+$AA$238+$AA$279+$AA$299+$AA$307+$AA$359+$AA$365+$AA$379+$AA$408+$AA$426+$AA$438+$AA$526</f>
        <v>0.15562397114984092</v>
      </c>
      <c r="AD529">
        <f>(AC529*0.0000002777777777)*-1</f>
        <v>0</v>
      </c>
      <c r="AE529">
        <f>(($W$18*0.0000002777777777)*-1)+$AD$65+$AD$145+$AD$164+$AD$184+$AD$206+$AD$265+$AD$289+$AD$304+$AD$345+$AD$363+$AD$373+$AD$399+$AD$418+$AD$430+$AD$519</f>
        <v>0.16216841559245287</v>
      </c>
      <c r="AG529">
        <f>(T529/1000)*(960*9.81*0.01+0.5*1.205*0.38*1.711274*(T529*T529)+960*4/3*3.14*AJ529)</f>
        <v>-6.3237596825722617</v>
      </c>
      <c r="AH529">
        <f>AH528+AG529</f>
        <v>179.64239789316588</v>
      </c>
      <c r="AJ529">
        <f>T530-T529</f>
        <v>-0.30555555555555625</v>
      </c>
      <c r="AK529" s="53">
        <f t="shared" si="138"/>
        <v>5.6388888888888893</v>
      </c>
      <c r="AL529" s="39">
        <f>0.5*1116.99*(T529*T529)</f>
        <v>17758.503437500003</v>
      </c>
      <c r="AM529" s="39">
        <f t="shared" si="137"/>
        <v>1872.4234375000033</v>
      </c>
      <c r="AN529" s="39">
        <f>SUM($AM$519:$AM$525)+$AN$518</f>
        <v>-683415.59343749983</v>
      </c>
      <c r="AO529" s="39">
        <f t="shared" si="144"/>
        <v>0.18983766479059541</v>
      </c>
      <c r="AP529" s="39">
        <f>SUM($AM$526:$AM$538)+$AP$525</f>
        <v>682690.32562500017</v>
      </c>
      <c r="AQ529" s="39">
        <f t="shared" si="145"/>
        <v>0.18963620150940191</v>
      </c>
      <c r="AR529" s="39">
        <f t="shared" si="140"/>
        <v>1.8724234375000033</v>
      </c>
      <c r="AS529" s="39"/>
      <c r="AT529" s="51">
        <f>T529*$AS$8*0.38*0.01</f>
        <v>222.79576728500007</v>
      </c>
      <c r="AU529" s="51">
        <f t="shared" si="139"/>
        <v>0.22279576728500006</v>
      </c>
      <c r="AV529" s="51">
        <f t="shared" si="146"/>
        <v>6.1887762644892753E-5</v>
      </c>
      <c r="AW529" s="39">
        <f>AB529*0.7</f>
        <v>0.10893677980488864</v>
      </c>
      <c r="AX529" s="40"/>
      <c r="AY529" s="40">
        <f t="shared" si="143"/>
        <v>0</v>
      </c>
      <c r="AZ529" s="40"/>
      <c r="BA529" s="40"/>
      <c r="BB529" s="40"/>
      <c r="BC529" s="39"/>
      <c r="BD529" s="39">
        <f>T529*2.23694</f>
        <v>12.613856111111113</v>
      </c>
      <c r="BE529" s="39">
        <f>AO529-$BC$8</f>
        <v>0.18871126579197695</v>
      </c>
      <c r="BF529" s="39">
        <f>AQ529-$BC$8</f>
        <v>0.18850980251078345</v>
      </c>
      <c r="BG529" s="52">
        <f t="shared" si="147"/>
        <v>0.16965882225970511</v>
      </c>
      <c r="BH529" s="52">
        <f t="shared" si="148"/>
        <v>0.16965882225970511</v>
      </c>
      <c r="BI529" s="52">
        <f t="shared" si="149"/>
        <v>610771.76013493841</v>
      </c>
      <c r="BJ529" s="52">
        <f t="shared" si="150"/>
        <v>610.7717601349384</v>
      </c>
      <c r="BK529">
        <f t="shared" si="151"/>
        <v>1.6851810937500029</v>
      </c>
    </row>
    <row r="530" spans="2:63" x14ac:dyDescent="0.25">
      <c r="B530" s="29" t="s">
        <v>47</v>
      </c>
      <c r="C530" s="29">
        <v>522</v>
      </c>
      <c r="D530" s="29">
        <v>522</v>
      </c>
      <c r="E530" s="28">
        <v>19.2</v>
      </c>
      <c r="F530" s="15">
        <f t="shared" si="152"/>
        <v>-0.34722222222222221</v>
      </c>
      <c r="G530" s="15">
        <f t="shared" si="153"/>
        <v>-1.25</v>
      </c>
      <c r="R530">
        <f t="shared" si="141"/>
        <v>0</v>
      </c>
      <c r="S530">
        <f t="shared" si="142"/>
        <v>19.2</v>
      </c>
      <c r="T530">
        <f>$E530/3.6</f>
        <v>5.333333333333333</v>
      </c>
      <c r="U530">
        <f>(0.5*960*(T530*T530))</f>
        <v>13653.333333333332</v>
      </c>
      <c r="V530">
        <f>$U530-$U531</f>
        <v>1918.5185185185164</v>
      </c>
      <c r="X530">
        <f>W530/1000</f>
        <v>0</v>
      </c>
      <c r="Y530">
        <f>$X$43+$X$87+$X$158+$X$178+$X$188+$X$238+$X$279+$X$299+$X$307+$X$359+$X$365+$X$379+$X$408+$X$426+$X$438+X531</f>
        <v>569.59999999999991</v>
      </c>
      <c r="Z530">
        <f>(0.5*960*(F530*F530))</f>
        <v>57.870370370370367</v>
      </c>
      <c r="AA530">
        <f>W530*0.0000002777777777</f>
        <v>0</v>
      </c>
      <c r="AB530">
        <f>AA$43+AA$87+$AA$158+$AA$178+$AA$238+$AA$279+$AA$299+$AA$307+$AA$359+$AA$365+$AA$379+$AA$408+$AA$426+$AA$438+$AA$526</f>
        <v>0.15562397114984092</v>
      </c>
      <c r="AD530">
        <f>(AC530*0.0000002777777777)*-1</f>
        <v>0</v>
      </c>
      <c r="AE530">
        <f>(($W$18*0.0000002777777777)*-1)+$AD$65+$AD$145+$AD$164+$AD$184+$AD$206+$AD$265+$AD$289+$AD$304+$AD$345+$AD$363+$AD$373+$AD$399+$AD$418+$AD$430+$AD$519</f>
        <v>0.16216841559245287</v>
      </c>
      <c r="AG530">
        <f>(T530/1000)*(960*9.81*0.01+0.5*1.205*0.38*1.711274*(T530*T530)+960*4/3*3.14*AJ530)</f>
        <v>-7.7744095865666258</v>
      </c>
      <c r="AH530">
        <f>AH529+AG530</f>
        <v>171.86798830659924</v>
      </c>
      <c r="AJ530">
        <f>T531-T530</f>
        <v>-0.3888888888888884</v>
      </c>
      <c r="AK530" s="53">
        <f t="shared" si="138"/>
        <v>5.333333333333333</v>
      </c>
      <c r="AL530" s="39">
        <f>0.5*1116.99*(T530*T530)</f>
        <v>15886.08</v>
      </c>
      <c r="AM530" s="39">
        <f t="shared" si="137"/>
        <v>2232.2562499999985</v>
      </c>
      <c r="AN530" s="39">
        <f>SUM($AM$519:$AM$525)+$AN$518</f>
        <v>-683415.59343749983</v>
      </c>
      <c r="AO530" s="39">
        <f t="shared" si="144"/>
        <v>0.18983766479059541</v>
      </c>
      <c r="AP530" s="39">
        <f>SUM($AM$526:$AM$538)+$AP$525</f>
        <v>682690.32562500017</v>
      </c>
      <c r="AQ530" s="39">
        <f t="shared" si="145"/>
        <v>0.18963620150940191</v>
      </c>
      <c r="AR530" s="39">
        <f t="shared" si="140"/>
        <v>2.2322562499999985</v>
      </c>
      <c r="AS530" s="39"/>
      <c r="AT530" s="51">
        <f>T530*$AS$8*0.38*0.01</f>
        <v>210.72309024000003</v>
      </c>
      <c r="AU530" s="51">
        <f t="shared" si="139"/>
        <v>0.21072309024000002</v>
      </c>
      <c r="AV530" s="51">
        <f t="shared" si="146"/>
        <v>5.8534238560686727E-5</v>
      </c>
      <c r="AW530" s="39">
        <f>AB530*0.7</f>
        <v>0.10893677980488864</v>
      </c>
      <c r="AX530" s="40"/>
      <c r="AY530" s="40">
        <f t="shared" si="143"/>
        <v>0</v>
      </c>
      <c r="AZ530" s="40"/>
      <c r="BA530" s="40"/>
      <c r="BB530" s="40"/>
      <c r="BC530" s="39"/>
      <c r="BD530" s="39">
        <f>T530*2.23694</f>
        <v>11.930346666666667</v>
      </c>
      <c r="BE530" s="39">
        <f>AO530-$BC$8</f>
        <v>0.18871126579197695</v>
      </c>
      <c r="BF530" s="39">
        <f>AQ530-$BC$8</f>
        <v>0.18850980251078345</v>
      </c>
      <c r="BG530" s="52">
        <f t="shared" si="147"/>
        <v>0.16965882225970511</v>
      </c>
      <c r="BH530" s="52">
        <f t="shared" si="148"/>
        <v>0.16965882225970511</v>
      </c>
      <c r="BI530" s="52">
        <f t="shared" si="149"/>
        <v>610771.76013493841</v>
      </c>
      <c r="BJ530" s="52">
        <f t="shared" si="150"/>
        <v>610.7717601349384</v>
      </c>
      <c r="BK530">
        <f t="shared" si="151"/>
        <v>2.0090306249999985</v>
      </c>
    </row>
    <row r="531" spans="2:63" x14ac:dyDescent="0.25">
      <c r="B531" s="29" t="s">
        <v>47</v>
      </c>
      <c r="C531" s="29">
        <v>523</v>
      </c>
      <c r="D531" s="29">
        <v>523</v>
      </c>
      <c r="E531" s="28">
        <v>17.8</v>
      </c>
      <c r="F531" s="15">
        <f t="shared" si="152"/>
        <v>-0.51388888888888873</v>
      </c>
      <c r="G531" s="15">
        <f t="shared" si="153"/>
        <v>-1.8499999999999996</v>
      </c>
      <c r="R531">
        <f t="shared" si="141"/>
        <v>0</v>
      </c>
      <c r="S531">
        <f t="shared" si="142"/>
        <v>17.8</v>
      </c>
      <c r="T531">
        <f>$E531/3.6</f>
        <v>4.9444444444444446</v>
      </c>
      <c r="U531">
        <f>(0.5*960*(T531*T531))</f>
        <v>11734.814814814816</v>
      </c>
      <c r="V531">
        <f>$U531-$U532</f>
        <v>2836.6666666666679</v>
      </c>
      <c r="X531">
        <f>W531/1000</f>
        <v>0</v>
      </c>
      <c r="Y531">
        <f>$X$43+$X$87+$X$158+$X$178+$X$188+$X$238+$X$279+$X$299+$X$307+$X$359+$X$365+$X$379+$X$408+$X$426+$X$438+X532</f>
        <v>569.59999999999991</v>
      </c>
      <c r="Z531">
        <f>(0.5*960*(F531*F531))</f>
        <v>126.75925925925918</v>
      </c>
      <c r="AA531">
        <f>W531*0.0000002777777777</f>
        <v>0</v>
      </c>
      <c r="AB531">
        <f>AA$43+AA$87+$AA$158+$AA$178+$AA$238+$AA$279+$AA$299+$AA$307+$AA$359+$AA$365+$AA$379+$AA$408+$AA$426+$AA$438+$AA$526</f>
        <v>0.15562397114984092</v>
      </c>
      <c r="AD531">
        <f>(AC531*0.0000002777777777)*-1</f>
        <v>0</v>
      </c>
      <c r="AE531">
        <f>(($W$18*0.0000002777777777)*-1)+$AD$65+$AD$145+$AD$164+$AD$184+$AD$206+$AD$265+$AD$289+$AD$304+$AD$345+$AD$363+$AD$373+$AD$399+$AD$418+$AD$430+$AD$519</f>
        <v>0.16216841559245287</v>
      </c>
      <c r="AG531">
        <f>(T531/1000)*(960*9.81*0.01+0.5*1.205*0.38*1.711274*(T531*T531)+960*4/3*3.14*AJ531)</f>
        <v>-12.183446210761351</v>
      </c>
      <c r="AH531">
        <f>AH530+AG531</f>
        <v>159.68454209583788</v>
      </c>
      <c r="AJ531">
        <f>T532-T531</f>
        <v>-0.63888888888888928</v>
      </c>
      <c r="AK531" s="53">
        <f t="shared" si="138"/>
        <v>4.9444444444444446</v>
      </c>
      <c r="AL531" s="39">
        <f>0.5*1116.99*(T531*T531)</f>
        <v>13653.823750000001</v>
      </c>
      <c r="AM531" s="39">
        <f t="shared" si="137"/>
        <v>3300.5503125000032</v>
      </c>
      <c r="AN531" s="39">
        <f>SUM($AM$519:$AM$525)+$AN$518</f>
        <v>-683415.59343749983</v>
      </c>
      <c r="AO531" s="39">
        <f t="shared" si="144"/>
        <v>0.18983766479059541</v>
      </c>
      <c r="AP531" s="39">
        <f>SUM($AM$526:$AM$538)+$AP$525</f>
        <v>682690.32562500017</v>
      </c>
      <c r="AQ531" s="39">
        <f t="shared" si="145"/>
        <v>0.18963620150940191</v>
      </c>
      <c r="AR531" s="39">
        <f t="shared" si="140"/>
        <v>3.3005503125000031</v>
      </c>
      <c r="AS531" s="39"/>
      <c r="AT531" s="51">
        <f>T531*$AS$8*0.38*0.01</f>
        <v>195.35786491000002</v>
      </c>
      <c r="AU531" s="51">
        <f t="shared" si="139"/>
        <v>0.19535786491000001</v>
      </c>
      <c r="AV531" s="51">
        <f t="shared" si="146"/>
        <v>5.4266116998969979E-5</v>
      </c>
      <c r="AW531" s="39">
        <f>AB531*0.7</f>
        <v>0.10893677980488864</v>
      </c>
      <c r="AX531" s="40"/>
      <c r="AY531" s="40">
        <f t="shared" si="143"/>
        <v>0</v>
      </c>
      <c r="AZ531" s="40"/>
      <c r="BA531" s="40"/>
      <c r="BB531" s="40"/>
      <c r="BC531" s="39"/>
      <c r="BD531" s="39">
        <f>T531*2.23694</f>
        <v>11.060425555555558</v>
      </c>
      <c r="BE531" s="39">
        <f>AO531-$BC$8</f>
        <v>0.18871126579197695</v>
      </c>
      <c r="BF531" s="39">
        <f>AQ531-$BC$8</f>
        <v>0.18850980251078345</v>
      </c>
      <c r="BG531" s="52">
        <f t="shared" si="147"/>
        <v>0.16965882225970511</v>
      </c>
      <c r="BH531" s="52">
        <f t="shared" si="148"/>
        <v>0.16965882225970511</v>
      </c>
      <c r="BI531" s="52">
        <f t="shared" si="149"/>
        <v>610771.76013493841</v>
      </c>
      <c r="BJ531" s="52">
        <f t="shared" si="150"/>
        <v>610.7717601349384</v>
      </c>
      <c r="BK531">
        <f t="shared" si="151"/>
        <v>2.970495281250003</v>
      </c>
    </row>
    <row r="532" spans="2:63" x14ac:dyDescent="0.25">
      <c r="B532" s="29" t="s">
        <v>47</v>
      </c>
      <c r="C532" s="29">
        <v>524</v>
      </c>
      <c r="D532" s="29">
        <v>524</v>
      </c>
      <c r="E532" s="28">
        <v>15.5</v>
      </c>
      <c r="F532" s="15">
        <f t="shared" si="152"/>
        <v>-0.81944444444444442</v>
      </c>
      <c r="G532" s="15">
        <f t="shared" si="153"/>
        <v>-2.95</v>
      </c>
      <c r="R532">
        <f t="shared" si="141"/>
        <v>0</v>
      </c>
      <c r="S532">
        <f t="shared" si="142"/>
        <v>15.5</v>
      </c>
      <c r="T532">
        <f>$E532/3.6</f>
        <v>4.3055555555555554</v>
      </c>
      <c r="U532">
        <f>(0.5*960*(T532*T532))</f>
        <v>8898.1481481481478</v>
      </c>
      <c r="V532">
        <f>$U532-$U533</f>
        <v>3653.3333333333339</v>
      </c>
      <c r="X532">
        <f>W532/1000</f>
        <v>0</v>
      </c>
      <c r="Y532">
        <f>$X$43+$X$87+$X$158+$X$178+$X$188+$X$238+$X$279+$X$299+$X$307+$X$359+$X$365+$X$379+$X$408+$X$426+$X$438+X533</f>
        <v>569.59999999999991</v>
      </c>
      <c r="Z532">
        <f>(0.5*960*(F532*F532))</f>
        <v>322.31481481481478</v>
      </c>
      <c r="AA532">
        <f>W532*0.0000002777777777</f>
        <v>0</v>
      </c>
      <c r="AB532">
        <f>AA$43+AA$87+$AA$158+$AA$178+$AA$238+$AA$279+$AA$299+$AA$307+$AA$359+$AA$365+$AA$379+$AA$408+$AA$426+$AA$438+$AA$526</f>
        <v>0.15562397114984092</v>
      </c>
      <c r="AD532">
        <f>(AC532*0.0000002777777777)*-1</f>
        <v>0</v>
      </c>
      <c r="AE532">
        <f>(($W$18*0.0000002777777777)*-1)+$AD$65+$AD$145+$AD$164+$AD$184+$AD$206+$AD$265+$AD$289+$AD$304+$AD$345+$AD$363+$AD$373+$AD$399+$AD$418+$AD$430+$AD$519</f>
        <v>0.16216841559245287</v>
      </c>
      <c r="AG532">
        <f>(T532/1000)*(960*9.81*0.01+0.5*1.205*0.38*1.711274*(T532*T532)+960*4/3*3.14*AJ532)</f>
        <v>-16.868137455239147</v>
      </c>
      <c r="AH532">
        <f>AH531+AG532</f>
        <v>142.81640464059873</v>
      </c>
      <c r="AJ532">
        <f>T533-T532</f>
        <v>-1</v>
      </c>
      <c r="AK532" s="53">
        <f t="shared" si="138"/>
        <v>4.3055555555555554</v>
      </c>
      <c r="AL532" s="39">
        <f>0.5*1116.99*(T532*T532)</f>
        <v>10353.273437499998</v>
      </c>
      <c r="AM532" s="39">
        <f t="shared" ref="AM532:AM595" si="154">AL532-AL533</f>
        <v>4250.767499999999</v>
      </c>
      <c r="AN532" s="39">
        <f>SUM($AM$519:$AM$525)+$AN$518</f>
        <v>-683415.59343749983</v>
      </c>
      <c r="AO532" s="39">
        <f t="shared" si="144"/>
        <v>0.18983766479059541</v>
      </c>
      <c r="AP532" s="39">
        <f>SUM($AM$526:$AM$538)+$AP$525</f>
        <v>682690.32562500017</v>
      </c>
      <c r="AQ532" s="39">
        <f t="shared" si="145"/>
        <v>0.18963620150940191</v>
      </c>
      <c r="AR532" s="39">
        <f t="shared" si="140"/>
        <v>4.2507674999999994</v>
      </c>
      <c r="AS532" s="39"/>
      <c r="AT532" s="51">
        <f>T532*$AS$8*0.38*0.01</f>
        <v>170.114994725</v>
      </c>
      <c r="AU532" s="51">
        <f t="shared" si="139"/>
        <v>0.170114994725</v>
      </c>
      <c r="AV532" s="51">
        <f t="shared" si="146"/>
        <v>4.725420300472105E-5</v>
      </c>
      <c r="AW532" s="39">
        <f>AB532*0.7</f>
        <v>0.10893677980488864</v>
      </c>
      <c r="AX532" s="40"/>
      <c r="AY532" s="40">
        <f t="shared" si="143"/>
        <v>0</v>
      </c>
      <c r="AZ532" s="40"/>
      <c r="BA532" s="40"/>
      <c r="BB532" s="40"/>
      <c r="BC532" s="39"/>
      <c r="BD532" s="39">
        <f>T532*2.23694</f>
        <v>9.6312694444444453</v>
      </c>
      <c r="BE532" s="39">
        <f>AO532-$BC$8</f>
        <v>0.18871126579197695</v>
      </c>
      <c r="BF532" s="39">
        <f>AQ532-$BC$8</f>
        <v>0.18850980251078345</v>
      </c>
      <c r="BG532" s="52">
        <f t="shared" si="147"/>
        <v>0.16965882225970511</v>
      </c>
      <c r="BH532" s="52">
        <f t="shared" si="148"/>
        <v>0.16965882225970511</v>
      </c>
      <c r="BI532" s="52">
        <f t="shared" si="149"/>
        <v>610771.76013493841</v>
      </c>
      <c r="BJ532" s="52">
        <f t="shared" si="150"/>
        <v>610.7717601349384</v>
      </c>
      <c r="BK532">
        <f t="shared" si="151"/>
        <v>3.8256907499999993</v>
      </c>
    </row>
    <row r="533" spans="2:63" x14ac:dyDescent="0.25">
      <c r="B533" s="29" t="s">
        <v>47</v>
      </c>
      <c r="C533" s="29">
        <v>525</v>
      </c>
      <c r="D533" s="29">
        <v>525</v>
      </c>
      <c r="E533" s="28">
        <v>11.9</v>
      </c>
      <c r="F533" s="15">
        <f t="shared" si="152"/>
        <v>-1.0972222222222223</v>
      </c>
      <c r="G533" s="15">
        <f t="shared" si="153"/>
        <v>-3.95</v>
      </c>
      <c r="R533">
        <f t="shared" si="141"/>
        <v>0</v>
      </c>
      <c r="S533">
        <f t="shared" si="142"/>
        <v>11.9</v>
      </c>
      <c r="T533">
        <f>$E533/3.6</f>
        <v>3.3055555555555554</v>
      </c>
      <c r="U533">
        <f>(0.5*960*(T533*T533))</f>
        <v>5244.8148148148139</v>
      </c>
      <c r="V533">
        <f>$U533-$U534</f>
        <v>3105.5555555555543</v>
      </c>
      <c r="X533">
        <f>W533/1000</f>
        <v>0</v>
      </c>
      <c r="Y533">
        <f>$X$43+$X$87+$X$158+$X$178+$X$188+$X$238+$X$279+$X$299+$X$307+$X$359+$X$365+$X$379+$X$408+$X$426+$X$438+X534</f>
        <v>569.59999999999991</v>
      </c>
      <c r="Z533">
        <f>(0.5*960*(F533*F533))</f>
        <v>577.87037037037044</v>
      </c>
      <c r="AA533">
        <f>W533*0.0000002777777777</f>
        <v>0</v>
      </c>
      <c r="AB533">
        <f>AA$43+AA$87+$AA$158+$AA$178+$AA$238+$AA$279+$AA$299+$AA$307+$AA$359+$AA$365+$AA$379+$AA$408+$AA$426+$AA$438+$AA$526</f>
        <v>0.15562397114984092</v>
      </c>
      <c r="AD533">
        <f>(AC533*0.0000002777777777)*-1</f>
        <v>0</v>
      </c>
      <c r="AE533">
        <f>(($W$18*0.0000002777777777)*-1)+$AD$65+$AD$145+$AD$164+$AD$184+$AD$206+$AD$265+$AD$289+$AD$304+$AD$345+$AD$363+$AD$373+$AD$399+$AD$418+$AD$430+$AD$519</f>
        <v>0.16216841559245287</v>
      </c>
      <c r="AG533">
        <f>(T533/1000)*(960*9.81*0.01+0.5*1.205*0.38*1.711274*(T533*T533)+960*4/3*3.14*AJ533)</f>
        <v>-15.543562073757533</v>
      </c>
      <c r="AH533">
        <f>AH532+AG533</f>
        <v>127.27284256684121</v>
      </c>
      <c r="AJ533">
        <f>T534-T533</f>
        <v>-1.1944444444444442</v>
      </c>
      <c r="AK533" s="53">
        <f t="shared" ref="AK533:AK596" si="155">$E533/3.6</f>
        <v>3.3055555555555554</v>
      </c>
      <c r="AL533" s="39">
        <f>0.5*1116.99*(T533*T533)</f>
        <v>6102.5059374999992</v>
      </c>
      <c r="AM533" s="39">
        <f t="shared" si="154"/>
        <v>3613.4109374999989</v>
      </c>
      <c r="AN533" s="39">
        <f>SUM($AM$519:$AM$525)+$AN$518</f>
        <v>-683415.59343749983</v>
      </c>
      <c r="AO533" s="39">
        <f t="shared" si="144"/>
        <v>0.18983766479059541</v>
      </c>
      <c r="AP533" s="39">
        <f>SUM($AM$526:$AM$538)+$AP$525</f>
        <v>682690.32562500017</v>
      </c>
      <c r="AQ533" s="39">
        <f t="shared" si="145"/>
        <v>0.18963620150940191</v>
      </c>
      <c r="AR533" s="39">
        <f t="shared" si="140"/>
        <v>3.613410937499999</v>
      </c>
      <c r="AS533" s="39"/>
      <c r="AT533" s="51">
        <f>T533*$AS$8*0.38*0.01</f>
        <v>130.60441530500003</v>
      </c>
      <c r="AU533" s="51">
        <f t="shared" si="139"/>
        <v>0.13060441530500003</v>
      </c>
      <c r="AV533" s="51">
        <f t="shared" si="146"/>
        <v>3.6279033274592299E-5</v>
      </c>
      <c r="AW533" s="39">
        <f>AB533*0.7</f>
        <v>0.10893677980488864</v>
      </c>
      <c r="AX533" s="40"/>
      <c r="AY533" s="40">
        <f t="shared" si="143"/>
        <v>0</v>
      </c>
      <c r="AZ533" s="40"/>
      <c r="BA533" s="40"/>
      <c r="BB533" s="40"/>
      <c r="BC533" s="39"/>
      <c r="BD533" s="39">
        <f>T533*2.23694</f>
        <v>7.3943294444444447</v>
      </c>
      <c r="BE533" s="39">
        <f>AO533-$BC$8</f>
        <v>0.18871126579197695</v>
      </c>
      <c r="BF533" s="39">
        <f>AQ533-$BC$8</f>
        <v>0.18850980251078345</v>
      </c>
      <c r="BG533" s="52">
        <f t="shared" si="147"/>
        <v>0.16965882225970511</v>
      </c>
      <c r="BH533" s="52">
        <f t="shared" si="148"/>
        <v>0.16965882225970511</v>
      </c>
      <c r="BI533" s="52">
        <f t="shared" si="149"/>
        <v>610771.76013493841</v>
      </c>
      <c r="BJ533" s="52">
        <f t="shared" si="150"/>
        <v>610.7717601349384</v>
      </c>
      <c r="BK533">
        <f t="shared" si="151"/>
        <v>3.2520698437499993</v>
      </c>
    </row>
    <row r="534" spans="2:63" x14ac:dyDescent="0.25">
      <c r="B534" s="29" t="s">
        <v>47</v>
      </c>
      <c r="C534" s="29">
        <v>526</v>
      </c>
      <c r="D534" s="29">
        <v>526</v>
      </c>
      <c r="E534" s="28">
        <v>7.6</v>
      </c>
      <c r="F534" s="15">
        <f t="shared" si="152"/>
        <v>-1.0972222222222223</v>
      </c>
      <c r="G534" s="15">
        <f t="shared" si="153"/>
        <v>-3.95</v>
      </c>
      <c r="R534">
        <f t="shared" si="141"/>
        <v>0</v>
      </c>
      <c r="S534">
        <f t="shared" si="142"/>
        <v>7.6</v>
      </c>
      <c r="T534">
        <f>$E534/3.6</f>
        <v>2.1111111111111112</v>
      </c>
      <c r="U534">
        <f>(0.5*960*(T534*T534))</f>
        <v>2139.2592592592596</v>
      </c>
      <c r="V534">
        <f>$U534-$U535</f>
        <v>1546.666666666667</v>
      </c>
      <c r="X534">
        <f>W534/1000</f>
        <v>0</v>
      </c>
      <c r="Y534">
        <f>$X$43+$X$87+$X$158+$X$178+$X$188+$X$238+$X$279+$X$299+$X$307+$X$359+$X$365+$X$379+$X$408+$X$426+$X$438+X535</f>
        <v>569.59999999999991</v>
      </c>
      <c r="Z534">
        <f>(0.5*960*(F534*F534))</f>
        <v>577.87037037037044</v>
      </c>
      <c r="AA534">
        <f>W534*0.0000002777777777</f>
        <v>0</v>
      </c>
      <c r="AB534">
        <f>AA$43+AA$87+$AA$158+$AA$178+$AA$238+$AA$279+$AA$299+$AA$307+$AA$359+$AA$365+$AA$379+$AA$408+$AA$426+$AA$438+$AA$526</f>
        <v>0.15562397114984092</v>
      </c>
      <c r="AD534">
        <f>(AC534*0.0000002777777777)*-1</f>
        <v>0</v>
      </c>
      <c r="AE534">
        <f>(($W$18*0.0000002777777777)*-1)+$AD$65+$AD$145+$AD$164+$AD$184+$AD$206+$AD$265+$AD$289+$AD$304+$AD$345+$AD$363+$AD$373+$AD$399+$AD$418+$AD$430+$AD$519</f>
        <v>0.16216841559245287</v>
      </c>
      <c r="AG534">
        <f>(T534/1000)*(960*9.81*0.01+0.5*1.205*0.38*1.711274*(T534*T534)+960*4/3*3.14*AJ534)</f>
        <v>-8.2824754540268923</v>
      </c>
      <c r="AH534">
        <f>AH533+AG534</f>
        <v>118.99036711281431</v>
      </c>
      <c r="AJ534">
        <f>T535-T534</f>
        <v>-1</v>
      </c>
      <c r="AK534" s="53">
        <f t="shared" si="155"/>
        <v>2.1111111111111112</v>
      </c>
      <c r="AL534" s="39">
        <f>0.5*1116.99*(T534*T534)</f>
        <v>2489.0950000000003</v>
      </c>
      <c r="AM534" s="39">
        <f t="shared" si="154"/>
        <v>1799.5950000000003</v>
      </c>
      <c r="AN534" s="39">
        <f>SUM($AM$519:$AM$525)+$AN$518</f>
        <v>-683415.59343749983</v>
      </c>
      <c r="AO534" s="39">
        <f t="shared" si="144"/>
        <v>0.18983766479059541</v>
      </c>
      <c r="AP534" s="39">
        <f>SUM($AM$526:$AM$538)+$AP$525</f>
        <v>682690.32562500017</v>
      </c>
      <c r="AQ534" s="39">
        <f t="shared" si="145"/>
        <v>0.18963620150940191</v>
      </c>
      <c r="AR534" s="39">
        <f t="shared" si="140"/>
        <v>1.7995950000000003</v>
      </c>
      <c r="AS534" s="39"/>
      <c r="AT534" s="51">
        <f>T534*$AS$8*0.38*0.01</f>
        <v>83.411223220000011</v>
      </c>
      <c r="AU534" s="51">
        <f t="shared" si="139"/>
        <v>8.3411223220000011E-2</v>
      </c>
      <c r="AV534" s="51">
        <f t="shared" si="146"/>
        <v>2.3169802763605161E-5</v>
      </c>
      <c r="AW534" s="39">
        <f>AB534*0.7</f>
        <v>0.10893677980488864</v>
      </c>
      <c r="AX534" s="40"/>
      <c r="AY534" s="40">
        <f t="shared" si="143"/>
        <v>0</v>
      </c>
      <c r="AZ534" s="40"/>
      <c r="BA534" s="40"/>
      <c r="BB534" s="40"/>
      <c r="BC534" s="39"/>
      <c r="BD534" s="39">
        <f>T534*2.23694</f>
        <v>4.7224288888888895</v>
      </c>
      <c r="BE534" s="39">
        <f>AO534-$BC$8</f>
        <v>0.18871126579197695</v>
      </c>
      <c r="BF534" s="39">
        <f>AQ534-$BC$8</f>
        <v>0.18850980251078345</v>
      </c>
      <c r="BG534" s="52">
        <f t="shared" si="147"/>
        <v>0.16965882225970511</v>
      </c>
      <c r="BH534" s="52">
        <f t="shared" si="148"/>
        <v>0.16965882225970511</v>
      </c>
      <c r="BI534" s="52">
        <f t="shared" si="149"/>
        <v>610771.76013493841</v>
      </c>
      <c r="BJ534" s="52">
        <f t="shared" si="150"/>
        <v>610.7717601349384</v>
      </c>
      <c r="BK534">
        <f t="shared" si="151"/>
        <v>1.6196355000000002</v>
      </c>
    </row>
    <row r="535" spans="2:63" x14ac:dyDescent="0.25">
      <c r="B535" s="29" t="s">
        <v>47</v>
      </c>
      <c r="C535" s="29">
        <v>527</v>
      </c>
      <c r="D535" s="29">
        <v>527</v>
      </c>
      <c r="E535" s="28">
        <v>4</v>
      </c>
      <c r="F535" s="15">
        <f t="shared" si="152"/>
        <v>-0.77777777777777768</v>
      </c>
      <c r="G535" s="15">
        <f t="shared" si="153"/>
        <v>-2.8</v>
      </c>
      <c r="R535">
        <f t="shared" si="141"/>
        <v>0</v>
      </c>
      <c r="S535">
        <f t="shared" si="142"/>
        <v>4</v>
      </c>
      <c r="T535">
        <f>$E535/3.6</f>
        <v>1.1111111111111112</v>
      </c>
      <c r="U535">
        <f>(0.5*960*(T535*T535))</f>
        <v>592.59259259259261</v>
      </c>
      <c r="V535">
        <f>$U535-$U536</f>
        <v>444.44444444444446</v>
      </c>
      <c r="X535">
        <f>W535/1000</f>
        <v>0</v>
      </c>
      <c r="Y535">
        <f>$X$43+$X$87+$X$158+$X$178+$X$188+$X$238+$X$279+$X$299+$X$307+$X$359+$X$365+$X$379+$X$408+$X$426+$X$438+X536</f>
        <v>569.59999999999991</v>
      </c>
      <c r="Z535">
        <f>(0.5*960*(F535*F535))</f>
        <v>290.37037037037027</v>
      </c>
      <c r="AA535">
        <f>W535*0.0000002777777777</f>
        <v>0</v>
      </c>
      <c r="AB535">
        <f>AA$43+AA$87+$AA$158+$AA$178+$AA$238+$AA$279+$AA$299+$AA$307+$AA$359+$AA$365+$AA$379+$AA$408+$AA$426+$AA$438+$AA$526</f>
        <v>0.15562397114984092</v>
      </c>
      <c r="AD535">
        <f>(AC535*0.0000002777777777)*-1</f>
        <v>0</v>
      </c>
      <c r="AE535">
        <f>(($W$18*0.0000002777777777)*-1)+$AD$65+$AD$145+$AD$164+$AD$184+$AD$206+$AD$265+$AD$289+$AD$304+$AD$345+$AD$363+$AD$373+$AD$399+$AD$418+$AD$430+$AD$519</f>
        <v>0.16216841559245287</v>
      </c>
      <c r="AG535">
        <f>(T535/1000)*(960*9.81*0.01+0.5*1.205*0.38*1.711274*(T535*T535)+960*4/3*3.14*AJ535)</f>
        <v>-2.3758102109982171</v>
      </c>
      <c r="AH535">
        <f>AH534+AG535</f>
        <v>116.6145569018161</v>
      </c>
      <c r="AJ535">
        <f>T536-T535</f>
        <v>-0.55555555555555558</v>
      </c>
      <c r="AK535" s="53">
        <f t="shared" si="155"/>
        <v>1.1111111111111112</v>
      </c>
      <c r="AL535" s="39">
        <f>0.5*1116.99*(T535*T535)</f>
        <v>689.50000000000011</v>
      </c>
      <c r="AM535" s="39">
        <f t="shared" si="154"/>
        <v>517.12500000000011</v>
      </c>
      <c r="AN535" s="39">
        <f>SUM($AM$519:$AM$525)+$AN$518</f>
        <v>-683415.59343749983</v>
      </c>
      <c r="AO535" s="39">
        <f t="shared" si="144"/>
        <v>0.18983766479059541</v>
      </c>
      <c r="AP535" s="39">
        <f>SUM($AM$526:$AM$538)+$AP$525</f>
        <v>682690.32562500017</v>
      </c>
      <c r="AQ535" s="39">
        <f t="shared" si="145"/>
        <v>0.18963620150940191</v>
      </c>
      <c r="AR535" s="39">
        <f t="shared" si="140"/>
        <v>0.51712500000000017</v>
      </c>
      <c r="AS535" s="39"/>
      <c r="AT535" s="51">
        <f>T535*$AS$8*0.38*0.01</f>
        <v>43.900643800000005</v>
      </c>
      <c r="AU535" s="51">
        <f t="shared" si="139"/>
        <v>4.3900643800000007E-2</v>
      </c>
      <c r="AV535" s="51">
        <f t="shared" si="146"/>
        <v>1.2194633033476401E-5</v>
      </c>
      <c r="AW535" s="39">
        <f>AB535*0.7</f>
        <v>0.10893677980488864</v>
      </c>
      <c r="AX535" s="40"/>
      <c r="AY535" s="40">
        <f t="shared" si="143"/>
        <v>0</v>
      </c>
      <c r="AZ535" s="40"/>
      <c r="BA535" s="40"/>
      <c r="BB535" s="40"/>
      <c r="BC535" s="39"/>
      <c r="BD535" s="39">
        <f>T535*2.23694</f>
        <v>2.4854888888888893</v>
      </c>
      <c r="BE535" s="39">
        <f>AO535-$BC$8</f>
        <v>0.18871126579197695</v>
      </c>
      <c r="BF535" s="39">
        <f>AQ535-$BC$8</f>
        <v>0.18850980251078345</v>
      </c>
      <c r="BG535" s="52">
        <f t="shared" si="147"/>
        <v>0.16965882225970511</v>
      </c>
      <c r="BH535" s="52">
        <f t="shared" si="148"/>
        <v>0.16965882225970511</v>
      </c>
      <c r="BI535" s="52">
        <f t="shared" si="149"/>
        <v>610771.76013493841</v>
      </c>
      <c r="BJ535" s="52">
        <f t="shared" si="150"/>
        <v>610.7717601349384</v>
      </c>
      <c r="BK535">
        <f t="shared" si="151"/>
        <v>0.46541250000000012</v>
      </c>
    </row>
    <row r="536" spans="2:63" x14ac:dyDescent="0.25">
      <c r="B536" s="29" t="s">
        <v>47</v>
      </c>
      <c r="C536" s="29">
        <v>528</v>
      </c>
      <c r="D536" s="29">
        <v>528</v>
      </c>
      <c r="E536" s="28">
        <v>2</v>
      </c>
      <c r="F536" s="15">
        <f t="shared" si="152"/>
        <v>-0.41666666666666663</v>
      </c>
      <c r="G536" s="15">
        <f t="shared" si="153"/>
        <v>-1.5</v>
      </c>
      <c r="R536">
        <f t="shared" si="141"/>
        <v>0</v>
      </c>
      <c r="S536">
        <f t="shared" si="142"/>
        <v>2</v>
      </c>
      <c r="T536">
        <f>$E536/3.6</f>
        <v>0.55555555555555558</v>
      </c>
      <c r="U536">
        <f>(0.5*960*(T536*T536))</f>
        <v>148.14814814814815</v>
      </c>
      <c r="V536">
        <f>$U536-$U537</f>
        <v>111.11111111111111</v>
      </c>
      <c r="X536">
        <f>W536/1000</f>
        <v>0</v>
      </c>
      <c r="Y536">
        <f>$X$43+$X$87+$X$158+$X$178+$X$188+$X$238+$X$279+$X$299+$X$307+$X$359+$X$365+$X$379+$X$408+$X$426+$X$438+X537</f>
        <v>569.59999999999991</v>
      </c>
      <c r="Z536">
        <f>(0.5*960*(F536*F536))</f>
        <v>83.333333333333314</v>
      </c>
      <c r="AA536">
        <f>W536*0.0000002777777777</f>
        <v>0</v>
      </c>
      <c r="AB536">
        <f>AA$43+AA$87+$AA$158+$AA$178+$AA$238+$AA$279+$AA$299+$AA$307+$AA$359+$AA$365+$AA$379+$AA$408+$AA$426+$AA$438+$AA$526</f>
        <v>0.15562397114984092</v>
      </c>
      <c r="AD536">
        <f>(AC536*0.0000002777777777)*-1</f>
        <v>0</v>
      </c>
      <c r="AE536">
        <f>(($W$18*0.0000002777777777)*-1)+$AD$65+$AD$145+$AD$164+$AD$184+$AD$206+$AD$265+$AD$289+$AD$304+$AD$345+$AD$363+$AD$373+$AD$399+$AD$418+$AD$430+$AD$519</f>
        <v>0.16216841559245287</v>
      </c>
      <c r="AG536">
        <f>(T536/1000)*(960*9.81*0.01+0.5*1.205*0.38*1.711274*(T536*T536)+960*4/3*3.14*AJ536)</f>
        <v>-0.56785973316490057</v>
      </c>
      <c r="AH536">
        <f>AH535+AG536</f>
        <v>116.04669716865121</v>
      </c>
      <c r="AJ536">
        <f>T537-T536</f>
        <v>-0.27777777777777779</v>
      </c>
      <c r="AK536" s="53">
        <f t="shared" si="155"/>
        <v>0.55555555555555558</v>
      </c>
      <c r="AL536" s="39">
        <f>0.5*1116.99*(T536*T536)</f>
        <v>172.37500000000003</v>
      </c>
      <c r="AM536" s="39">
        <f t="shared" si="154"/>
        <v>129.28125000000003</v>
      </c>
      <c r="AN536" s="39">
        <f>SUM($AM$519:$AM$525)+$AN$518</f>
        <v>-683415.59343749983</v>
      </c>
      <c r="AO536" s="39">
        <f t="shared" si="144"/>
        <v>0.18983766479059541</v>
      </c>
      <c r="AP536" s="39">
        <f>SUM($AM$526:$AM$538)+$AP$525</f>
        <v>682690.32562500017</v>
      </c>
      <c r="AQ536" s="39">
        <f t="shared" si="145"/>
        <v>0.18963620150940191</v>
      </c>
      <c r="AR536" s="39">
        <f t="shared" si="140"/>
        <v>0.12928125000000004</v>
      </c>
      <c r="AS536" s="39"/>
      <c r="AT536" s="51">
        <f>T536*$AS$8*0.38*0.01</f>
        <v>21.950321900000002</v>
      </c>
      <c r="AU536" s="51">
        <f t="shared" ref="AU536:AU599" si="156">AT536/1000</f>
        <v>2.1950321900000003E-2</v>
      </c>
      <c r="AV536" s="51">
        <f t="shared" si="146"/>
        <v>6.0973165167382005E-6</v>
      </c>
      <c r="AW536" s="39">
        <f>AB536*0.7</f>
        <v>0.10893677980488864</v>
      </c>
      <c r="AX536" s="40"/>
      <c r="AY536" s="40">
        <f t="shared" si="143"/>
        <v>0</v>
      </c>
      <c r="AZ536" s="40"/>
      <c r="BA536" s="40"/>
      <c r="BB536" s="40"/>
      <c r="BC536" s="39"/>
      <c r="BD536" s="39">
        <f>T536*2.23694</f>
        <v>1.2427444444444447</v>
      </c>
      <c r="BE536" s="39">
        <f>AO536-$BC$8</f>
        <v>0.18871126579197695</v>
      </c>
      <c r="BF536" s="39">
        <f>AQ536-$BC$8</f>
        <v>0.18850980251078345</v>
      </c>
      <c r="BG536" s="52">
        <f t="shared" si="147"/>
        <v>0.16965882225970511</v>
      </c>
      <c r="BH536" s="52">
        <f t="shared" si="148"/>
        <v>0.16965882225970511</v>
      </c>
      <c r="BI536" s="52">
        <f t="shared" si="149"/>
        <v>610771.76013493841</v>
      </c>
      <c r="BJ536" s="52">
        <f t="shared" si="150"/>
        <v>610.7717601349384</v>
      </c>
      <c r="BK536">
        <f t="shared" si="151"/>
        <v>0.11635312500000003</v>
      </c>
    </row>
    <row r="537" spans="2:63" x14ac:dyDescent="0.25">
      <c r="B537" s="29" t="s">
        <v>47</v>
      </c>
      <c r="C537" s="29">
        <v>529</v>
      </c>
      <c r="D537" s="29">
        <v>529</v>
      </c>
      <c r="E537" s="28">
        <v>1</v>
      </c>
      <c r="F537" s="15">
        <f t="shared" si="152"/>
        <v>-0.27777777777777779</v>
      </c>
      <c r="G537" s="15">
        <f t="shared" si="153"/>
        <v>-1</v>
      </c>
      <c r="R537">
        <f t="shared" si="141"/>
        <v>0</v>
      </c>
      <c r="S537">
        <f t="shared" si="142"/>
        <v>1</v>
      </c>
      <c r="T537">
        <f>$E537/3.6</f>
        <v>0.27777777777777779</v>
      </c>
      <c r="U537">
        <f>(0.5*960*(T537*T537))</f>
        <v>37.037037037037038</v>
      </c>
      <c r="V537">
        <f>$U537-$U538</f>
        <v>37.037037037037038</v>
      </c>
      <c r="X537">
        <f>W537/1000</f>
        <v>0</v>
      </c>
      <c r="Y537">
        <f>$X$43+$X$87+$X$158+$X$178+$X$188+$X$238+$X$279+$X$299+$X$307+$X$359+$X$365+$X$379+$X$408+$X$426+$X$438+X538</f>
        <v>569.59999999999991</v>
      </c>
      <c r="Z537">
        <f>(0.5*960*(F537*F537))</f>
        <v>37.037037037037038</v>
      </c>
      <c r="AA537">
        <f>W537*0.0000002777777777</f>
        <v>0</v>
      </c>
      <c r="AB537">
        <f>AA$43+AA$87+$AA$158+$AA$178+$AA$238+$AA$279+$AA$299+$AA$307+$AA$359+$AA$365+$AA$379+$AA$408+$AA$426+$AA$438+$AA$526</f>
        <v>0.15562397114984092</v>
      </c>
      <c r="AD537">
        <f>(AC537*0.0000002777777777)*-1</f>
        <v>0</v>
      </c>
      <c r="AE537">
        <f>(($W$18*0.0000002777777777)*-1)+$AD$65+$AD$145+$AD$164+$AD$184+$AD$206+$AD$265+$AD$289+$AD$304+$AD$345+$AD$363+$AD$373+$AD$399+$AD$418+$AD$430+$AD$519</f>
        <v>0.16216841559245287</v>
      </c>
      <c r="AG537">
        <f>(T537/1000)*(960*9.81*0.01+0.5*1.205*0.38*1.711274*(T537*T537)+960*4/3*3.14*AJ537)</f>
        <v>-0.28395505923820519</v>
      </c>
      <c r="AH537">
        <f>AH536+AG537</f>
        <v>115.762742109413</v>
      </c>
      <c r="AJ537">
        <f>T538-T537</f>
        <v>-0.27777777777777779</v>
      </c>
      <c r="AK537" s="53">
        <f t="shared" si="155"/>
        <v>0.27777777777777779</v>
      </c>
      <c r="AL537" s="39">
        <f>0.5*1116.99*(T537*T537)</f>
        <v>43.093750000000007</v>
      </c>
      <c r="AM537" s="39">
        <f t="shared" si="154"/>
        <v>43.093750000000007</v>
      </c>
      <c r="AN537" s="39">
        <f>SUM($AM$519:$AM$525)+$AN$518</f>
        <v>-683415.59343749983</v>
      </c>
      <c r="AO537" s="39">
        <f t="shared" si="144"/>
        <v>0.18983766479059541</v>
      </c>
      <c r="AP537" s="39">
        <f>SUM($AM$526:$AM$538)+$AP$525</f>
        <v>682690.32562500017</v>
      </c>
      <c r="AQ537" s="39">
        <f t="shared" si="145"/>
        <v>0.18963620150940191</v>
      </c>
      <c r="AR537" s="39">
        <f t="shared" si="140"/>
        <v>4.3093750000000007E-2</v>
      </c>
      <c r="AS537" s="39"/>
      <c r="AT537" s="51">
        <f>T537*$AS$8*0.38*0.01</f>
        <v>10.975160950000001</v>
      </c>
      <c r="AU537" s="51">
        <f t="shared" si="156"/>
        <v>1.0975160950000002E-2</v>
      </c>
      <c r="AV537" s="51">
        <f t="shared" si="146"/>
        <v>3.0486582583691002E-6</v>
      </c>
      <c r="AW537" s="39">
        <f>AB537*0.7</f>
        <v>0.10893677980488864</v>
      </c>
      <c r="AX537" s="40"/>
      <c r="AY537" s="40">
        <f t="shared" si="143"/>
        <v>0</v>
      </c>
      <c r="AZ537" s="40"/>
      <c r="BA537" s="40"/>
      <c r="BB537" s="40"/>
      <c r="BC537" s="39"/>
      <c r="BD537" s="39">
        <f>T537*2.23694</f>
        <v>0.62137222222222233</v>
      </c>
      <c r="BE537" s="39">
        <f>AO537-$BC$8</f>
        <v>0.18871126579197695</v>
      </c>
      <c r="BF537" s="39">
        <f>AQ537-$BC$8</f>
        <v>0.18850980251078345</v>
      </c>
      <c r="BG537" s="52">
        <f t="shared" si="147"/>
        <v>0.16965882225970511</v>
      </c>
      <c r="BH537" s="52">
        <f t="shared" si="148"/>
        <v>0.16965882225970511</v>
      </c>
      <c r="BI537" s="52">
        <f t="shared" si="149"/>
        <v>610771.76013493841</v>
      </c>
      <c r="BJ537" s="52">
        <f t="shared" si="150"/>
        <v>610.7717601349384</v>
      </c>
      <c r="BK537">
        <f t="shared" si="151"/>
        <v>3.8784375000000003E-2</v>
      </c>
    </row>
    <row r="538" spans="2:63" x14ac:dyDescent="0.25">
      <c r="B538" s="29" t="s">
        <v>47</v>
      </c>
      <c r="C538" s="29">
        <v>530</v>
      </c>
      <c r="D538" s="29">
        <v>530</v>
      </c>
      <c r="E538" s="28">
        <v>0</v>
      </c>
      <c r="F538" s="15">
        <f t="shared" si="152"/>
        <v>-0.1388888888888889</v>
      </c>
      <c r="G538" s="15">
        <f t="shared" si="153"/>
        <v>-0.5</v>
      </c>
      <c r="R538">
        <f t="shared" si="141"/>
        <v>1</v>
      </c>
      <c r="S538" t="str">
        <f t="shared" si="142"/>
        <v/>
      </c>
      <c r="T538">
        <f>$E538/3.6</f>
        <v>0</v>
      </c>
      <c r="U538">
        <f>(0.5*960*(T538*T538))</f>
        <v>0</v>
      </c>
      <c r="V538">
        <f>$U538-$U539</f>
        <v>0</v>
      </c>
      <c r="X538">
        <f>W538/1000</f>
        <v>0</v>
      </c>
      <c r="Y538">
        <f>$X$43+$X$87+$X$158+$X$178+$X$188+$X$238+$X$279+$X$299+$X$307+$X$359+$X$365+$X$379+$X$408+$X$426+$X$438+X539</f>
        <v>569.59999999999991</v>
      </c>
      <c r="Z538">
        <f>(0.5*960*(F538*F538))</f>
        <v>9.2592592592592595</v>
      </c>
      <c r="AA538">
        <f>W538*0.0000002777777777</f>
        <v>0</v>
      </c>
      <c r="AB538">
        <f>AA$43+AA$87+$AA$158+$AA$178+$AA$238+$AA$279+$AA$299+$AA$307+$AA$359+$AA$365+$AA$379+$AA$408+$AA$426+$AA$438+$AA$526</f>
        <v>0.15562397114984092</v>
      </c>
      <c r="AD538">
        <f>(AC538*0.0000002777777777)*-1</f>
        <v>0</v>
      </c>
      <c r="AE538">
        <f>(($W$18*0.0000002777777777)*-1)+$AD$65+$AD$145+$AD$164+$AD$184+$AD$206+$AD$265+$AD$289+$AD$304+$AD$345+$AD$363+$AD$373+$AD$399+$AD$418+$AD$430+$AD$519</f>
        <v>0.16216841559245287</v>
      </c>
      <c r="AG538">
        <f>(T538/1000)*(960*9.81*0.01+0.5*1.205*0.38*1.711274*(T538*T538)+960*4/3*3.14*AJ538)</f>
        <v>0</v>
      </c>
      <c r="AH538">
        <f>AH537+AG538</f>
        <v>115.762742109413</v>
      </c>
      <c r="AJ538">
        <f>T539-T538</f>
        <v>0</v>
      </c>
      <c r="AK538" s="53">
        <f t="shared" si="155"/>
        <v>0</v>
      </c>
      <c r="AL538" s="39">
        <f>0.5*1116.99*(T538*T538)</f>
        <v>0</v>
      </c>
      <c r="AM538" s="39">
        <f t="shared" si="154"/>
        <v>0</v>
      </c>
      <c r="AN538" s="39">
        <f>SUM($AM$519:$AM$525)+$AN$518</f>
        <v>-683415.59343749983</v>
      </c>
      <c r="AO538" s="39">
        <f t="shared" si="144"/>
        <v>0.18983766479059541</v>
      </c>
      <c r="AP538" s="39">
        <f>SUM($AM$526:$AM$538)+$AP$525</f>
        <v>682690.32562500017</v>
      </c>
      <c r="AQ538" s="39">
        <f t="shared" si="145"/>
        <v>0.18963620150940191</v>
      </c>
      <c r="AR538" s="39">
        <f t="shared" si="140"/>
        <v>0</v>
      </c>
      <c r="AS538" s="39"/>
      <c r="AT538" s="51">
        <f>T538*$AS$8*0.38*0.01</f>
        <v>0</v>
      </c>
      <c r="AU538" s="51">
        <f t="shared" si="156"/>
        <v>0</v>
      </c>
      <c r="AV538" s="51">
        <f t="shared" si="146"/>
        <v>0</v>
      </c>
      <c r="AW538" s="39">
        <f>AB538*0.7</f>
        <v>0.10893677980488864</v>
      </c>
      <c r="AX538" s="40"/>
      <c r="AY538" s="40">
        <f t="shared" si="143"/>
        <v>0</v>
      </c>
      <c r="AZ538" s="40"/>
      <c r="BA538" s="40"/>
      <c r="BB538" s="40"/>
      <c r="BC538" s="39"/>
      <c r="BD538" s="39">
        <f>T538*2.23694</f>
        <v>0</v>
      </c>
      <c r="BE538" s="39">
        <f>AO538-$BC$8</f>
        <v>0.18871126579197695</v>
      </c>
      <c r="BF538" s="39">
        <f>AQ538-$BC$8</f>
        <v>0.18850980251078345</v>
      </c>
      <c r="BG538" s="52">
        <f t="shared" si="147"/>
        <v>0.16965882225970511</v>
      </c>
      <c r="BH538" s="52">
        <f t="shared" si="148"/>
        <v>0.16965882225970511</v>
      </c>
      <c r="BI538" s="52">
        <f t="shared" si="149"/>
        <v>610771.76013493841</v>
      </c>
      <c r="BJ538" s="52">
        <f t="shared" si="150"/>
        <v>610.7717601349384</v>
      </c>
      <c r="BK538">
        <f t="shared" si="151"/>
        <v>0</v>
      </c>
    </row>
    <row r="539" spans="2:63" x14ac:dyDescent="0.25">
      <c r="B539" s="29" t="s">
        <v>47</v>
      </c>
      <c r="C539" s="29">
        <v>531</v>
      </c>
      <c r="D539" s="29">
        <v>531</v>
      </c>
      <c r="E539" s="28">
        <v>0</v>
      </c>
      <c r="F539" s="15">
        <f t="shared" si="152"/>
        <v>0</v>
      </c>
      <c r="G539" s="15">
        <f t="shared" si="153"/>
        <v>0</v>
      </c>
      <c r="R539">
        <f t="shared" si="141"/>
        <v>1</v>
      </c>
      <c r="S539" t="str">
        <f t="shared" si="142"/>
        <v/>
      </c>
      <c r="T539">
        <f>$E539/3.6</f>
        <v>0</v>
      </c>
      <c r="U539">
        <f>(0.5*960*(T539*T539))</f>
        <v>0</v>
      </c>
      <c r="V539">
        <f>$U539-$U540</f>
        <v>0</v>
      </c>
      <c r="X539">
        <f>W539/1000</f>
        <v>0</v>
      </c>
      <c r="Y539">
        <f>$X$43+$X$87+$X$158+$X$178+$X$188+$X$238+$X$279+$X$299+$X$307+$X$359+$X$365+$X$379+$X$408+$X$426+$X$438+X540</f>
        <v>569.59999999999991</v>
      </c>
      <c r="Z539">
        <f>(0.5*960*(F539*F539))</f>
        <v>0</v>
      </c>
      <c r="AA539">
        <f>W539*0.0000002777777777</f>
        <v>0</v>
      </c>
      <c r="AB539">
        <f>AA$43+AA$87+$AA$158+$AA$178+$AA$238+$AA$279+$AA$299+$AA$307+$AA$359+$AA$365+$AA$379+$AA$408+$AA$426+$AA$438+$AA$526</f>
        <v>0.15562397114984092</v>
      </c>
      <c r="AD539">
        <f>(AC539*0.0000002777777777)*-1</f>
        <v>0</v>
      </c>
      <c r="AE539">
        <f>(($W$18*0.0000002777777777)*-1)+$AD$65+$AD$145+$AD$164+$AD$184+$AD$206+$AD$265+$AD$289+$AD$304+$AD$345+$AD$363+$AD$373+$AD$399+$AD$418+$AD$430+$AD$519</f>
        <v>0.16216841559245287</v>
      </c>
      <c r="AG539">
        <f>(T539/1000)*(960*9.81*0.01+0.5*1.205*0.38*1.711274*(T539*T539)+960*4/3*3.14*AJ539)</f>
        <v>0</v>
      </c>
      <c r="AH539">
        <f>AH538+AG539</f>
        <v>115.762742109413</v>
      </c>
      <c r="AJ539">
        <f>T540-T539</f>
        <v>0</v>
      </c>
      <c r="AK539" s="53">
        <f t="shared" si="155"/>
        <v>0</v>
      </c>
      <c r="AL539" s="39">
        <f>0.5*1116.99*(T539*T539)</f>
        <v>0</v>
      </c>
      <c r="AM539" s="39">
        <f t="shared" si="154"/>
        <v>0</v>
      </c>
      <c r="AN539" s="39">
        <f>SUM($AM$519:$AM$525)+$AN$518</f>
        <v>-683415.59343749983</v>
      </c>
      <c r="AO539" s="39">
        <f t="shared" si="144"/>
        <v>0.18983766479059541</v>
      </c>
      <c r="AP539" s="39">
        <f>SUM($AM$526:$AM$538)+$AP$525</f>
        <v>682690.32562500017</v>
      </c>
      <c r="AQ539" s="39">
        <f t="shared" si="145"/>
        <v>0.18963620150940191</v>
      </c>
      <c r="AR539" s="39">
        <f t="shared" si="140"/>
        <v>0</v>
      </c>
      <c r="AS539" s="39"/>
      <c r="AT539" s="51">
        <f>T539*$AS$8*0.38*0.01</f>
        <v>0</v>
      </c>
      <c r="AU539" s="51">
        <f t="shared" si="156"/>
        <v>0</v>
      </c>
      <c r="AV539" s="51">
        <f t="shared" si="146"/>
        <v>0</v>
      </c>
      <c r="AW539" s="39">
        <f>AB539*0.7</f>
        <v>0.10893677980488864</v>
      </c>
      <c r="AX539" s="40"/>
      <c r="AY539" s="40">
        <f t="shared" si="143"/>
        <v>0</v>
      </c>
      <c r="AZ539" s="40"/>
      <c r="BA539" s="40"/>
      <c r="BB539" s="40"/>
      <c r="BC539" s="39"/>
      <c r="BD539" s="39">
        <f>T539*2.23694</f>
        <v>0</v>
      </c>
      <c r="BE539" s="39">
        <f>AO539-$BC$8</f>
        <v>0.18871126579197695</v>
      </c>
      <c r="BF539" s="39">
        <f>AQ539-$BC$8</f>
        <v>0.18850980251078345</v>
      </c>
      <c r="BG539" s="52">
        <f t="shared" si="147"/>
        <v>0.16965882225970511</v>
      </c>
      <c r="BH539" s="52">
        <f t="shared" si="148"/>
        <v>0.16965882225970511</v>
      </c>
      <c r="BI539" s="52">
        <f t="shared" si="149"/>
        <v>610771.76013493841</v>
      </c>
      <c r="BJ539" s="52">
        <f t="shared" si="150"/>
        <v>610.7717601349384</v>
      </c>
      <c r="BK539">
        <f t="shared" si="151"/>
        <v>0</v>
      </c>
    </row>
    <row r="540" spans="2:63" x14ac:dyDescent="0.25">
      <c r="B540" s="29" t="s">
        <v>47</v>
      </c>
      <c r="C540" s="29">
        <v>532</v>
      </c>
      <c r="D540" s="29">
        <v>532</v>
      </c>
      <c r="E540" s="28">
        <v>0</v>
      </c>
      <c r="F540" s="15">
        <f t="shared" si="152"/>
        <v>2.777777777777778E-2</v>
      </c>
      <c r="G540" s="15">
        <f t="shared" si="153"/>
        <v>0.1</v>
      </c>
      <c r="R540">
        <f t="shared" si="141"/>
        <v>1</v>
      </c>
      <c r="S540" t="str">
        <f t="shared" si="142"/>
        <v/>
      </c>
      <c r="T540">
        <f>$E540/3.6</f>
        <v>0</v>
      </c>
      <c r="U540">
        <f>(0.5*960*(T540*T540))</f>
        <v>0</v>
      </c>
      <c r="V540">
        <f>$U540-$U541</f>
        <v>-1.4814814814814816</v>
      </c>
      <c r="X540">
        <f>W540/1000</f>
        <v>0</v>
      </c>
      <c r="Y540">
        <f>$X$43+$X$87+$X$158+$X$178+$X$188+$X$238+$X$279+$X$299+$X$307+$X$359+$X$365+$X$379+$X$408+$X$426+$X$438+X541</f>
        <v>569.59999999999991</v>
      </c>
      <c r="Z540">
        <f>(0.5*960*(F540*F540))</f>
        <v>0.37037037037037041</v>
      </c>
      <c r="AA540">
        <f>W540*0.0000002777777777</f>
        <v>0</v>
      </c>
      <c r="AB540">
        <f>AA$43+AA$87+$AA$158+$AA$178+$AA$238+$AA$279+$AA$299+$AA$307+$AA$359+$AA$365+$AA$379+$AA$408+$AA$426+$AA$438+$AA$526</f>
        <v>0.15562397114984092</v>
      </c>
      <c r="AC540">
        <f>SUM(V540:V548)</f>
        <v>-22231.481481481478</v>
      </c>
      <c r="AD540">
        <f>(AC540*0.0000002777777777)*-1</f>
        <v>6.1754115209046289E-3</v>
      </c>
      <c r="AE540">
        <f>(($W$18*0.0000002777777777)*-1)+$AD$65+$AD$145+$AD$164+$AD$184+$AD$206+$AD$265+$AD$289+$AD$304+$AD$345+$AD$363+$AD$373+$AD$399+$AD$418+$AD$430+$AD$519+$AD$540</f>
        <v>0.16834382711335749</v>
      </c>
      <c r="AG540">
        <f>(T540/1000)*(960*9.81*0.01+0.5*1.205*0.38*1.711274*(T540*T540)+960*4/3*3.14*AJ540)</f>
        <v>0</v>
      </c>
      <c r="AH540">
        <f>AH539+AG540</f>
        <v>115.762742109413</v>
      </c>
      <c r="AJ540">
        <f>T541-T540</f>
        <v>5.5555555555555559E-2</v>
      </c>
      <c r="AK540" s="53">
        <f t="shared" si="155"/>
        <v>0</v>
      </c>
      <c r="AL540" s="39">
        <f>0.5*1116.99*(T540*T540)</f>
        <v>0</v>
      </c>
      <c r="AM540" s="39">
        <f t="shared" si="154"/>
        <v>-1.7237500000000001</v>
      </c>
      <c r="AN540" s="39">
        <f>SUM($AM$540:$AM$548)+$AN$539</f>
        <v>-709282.61687499983</v>
      </c>
      <c r="AO540" s="39">
        <f t="shared" si="144"/>
        <v>0.19702294907677798</v>
      </c>
      <c r="AP540" s="39">
        <f>SUM($AM$526:$AM$538)+$AP$525</f>
        <v>682690.32562500017</v>
      </c>
      <c r="AQ540" s="39">
        <f t="shared" si="145"/>
        <v>0.18963620150940191</v>
      </c>
      <c r="AR540" s="39">
        <f t="shared" si="140"/>
        <v>-1.72375E-3</v>
      </c>
      <c r="AS540" s="39"/>
      <c r="AT540" s="51">
        <f>T540*$AS$8*0.38*0.01</f>
        <v>0</v>
      </c>
      <c r="AU540" s="51">
        <f t="shared" si="156"/>
        <v>0</v>
      </c>
      <c r="AV540" s="51">
        <f t="shared" si="146"/>
        <v>0</v>
      </c>
      <c r="AW540" s="39">
        <f>AB540*0.7</f>
        <v>0.10893677980488864</v>
      </c>
      <c r="AX540" s="40"/>
      <c r="AY540" s="40">
        <f t="shared" si="143"/>
        <v>0</v>
      </c>
      <c r="AZ540" s="40"/>
      <c r="BA540" s="40"/>
      <c r="BB540" s="40"/>
      <c r="BC540" s="39"/>
      <c r="BD540" s="39">
        <f>T540*2.23694</f>
        <v>0</v>
      </c>
      <c r="BE540" s="39">
        <f>AO540-$BC$8</f>
        <v>0.19589655007815951</v>
      </c>
      <c r="BF540" s="39">
        <f>AQ540-$BC$8</f>
        <v>0.18850980251078345</v>
      </c>
      <c r="BG540" s="52">
        <f t="shared" si="147"/>
        <v>0.16965882225970511</v>
      </c>
      <c r="BH540" s="52">
        <f t="shared" si="148"/>
        <v>0.16965882225970511</v>
      </c>
      <c r="BI540" s="52">
        <f t="shared" si="149"/>
        <v>610771.76013493841</v>
      </c>
      <c r="BJ540" s="52">
        <f t="shared" si="150"/>
        <v>610.7717601349384</v>
      </c>
      <c r="BK540">
        <f t="shared" si="151"/>
        <v>-1.5513750000000002E-3</v>
      </c>
    </row>
    <row r="541" spans="2:63" x14ac:dyDescent="0.25">
      <c r="B541" s="29" t="s">
        <v>47</v>
      </c>
      <c r="C541" s="29">
        <v>533</v>
      </c>
      <c r="D541" s="29">
        <v>533</v>
      </c>
      <c r="E541" s="28">
        <v>0.2</v>
      </c>
      <c r="F541" s="15">
        <f t="shared" si="152"/>
        <v>0.16666666666666666</v>
      </c>
      <c r="G541" s="15">
        <f t="shared" si="153"/>
        <v>0.6</v>
      </c>
      <c r="R541">
        <f t="shared" si="141"/>
        <v>1</v>
      </c>
      <c r="S541" t="str">
        <f t="shared" si="142"/>
        <v/>
      </c>
      <c r="T541">
        <f>$E541/3.6</f>
        <v>5.5555555555555559E-2</v>
      </c>
      <c r="U541">
        <f>(0.5*960*(T541*T541))</f>
        <v>1.4814814814814816</v>
      </c>
      <c r="V541">
        <f>$U541-$U542</f>
        <v>-51.851851851851848</v>
      </c>
      <c r="X541">
        <f>W541/1000</f>
        <v>0</v>
      </c>
      <c r="Y541">
        <f>$X$43+$X$87+$X$158+$X$178+$X$188+$X$238+$X$279+$X$299+$X$307+$X$359+$X$365+$X$379+$X$408+$X$426+$X$438+X542</f>
        <v>569.59999999999991</v>
      </c>
      <c r="Z541">
        <f>(0.5*960*(F541*F541))</f>
        <v>13.333333333333332</v>
      </c>
      <c r="AA541">
        <f>W541*0.0000002777777777</f>
        <v>0</v>
      </c>
      <c r="AB541">
        <f>AA$43+AA$87+$AA$158+$AA$178+$AA$238+$AA$279+$AA$299+$AA$307+$AA$359+$AA$365+$AA$379+$AA$408+$AA$426+$AA$438+$AA$526</f>
        <v>0.15562397114984092</v>
      </c>
      <c r="AD541">
        <f>(AC541*0.0000002777777777)*-1</f>
        <v>0</v>
      </c>
      <c r="AE541">
        <f>(($W$18*0.0000002777777777)*-1)+$AD$65+$AD$145+$AD$164+$AD$184+$AD$206+$AD$265+$AD$289+$AD$304+$AD$345+$AD$363+$AD$373+$AD$399+$AD$418+$AD$430+$AD$519+$AD$540</f>
        <v>0.16834382711335749</v>
      </c>
      <c r="AG541">
        <f>(T541/1000)*(960*9.81*0.01+0.5*1.205*0.38*1.711274*(T541*T541)+960*4/3*3.14*AJ541)</f>
        <v>6.7256758538440028E-2</v>
      </c>
      <c r="AH541">
        <f>AH540+AG541</f>
        <v>115.82999886795143</v>
      </c>
      <c r="AJ541">
        <f>T542-T541</f>
        <v>0.27777777777777773</v>
      </c>
      <c r="AK541" s="53">
        <f t="shared" si="155"/>
        <v>5.5555555555555559E-2</v>
      </c>
      <c r="AL541" s="39">
        <f>0.5*1116.99*(T541*T541)</f>
        <v>1.7237500000000001</v>
      </c>
      <c r="AM541" s="39">
        <f t="shared" si="154"/>
        <v>-60.331249999999997</v>
      </c>
      <c r="AN541" s="39">
        <f>SUM($AM$540:$AM$548)+$AN$539</f>
        <v>-709282.61687499983</v>
      </c>
      <c r="AO541" s="39">
        <f t="shared" si="144"/>
        <v>0.19702294907677798</v>
      </c>
      <c r="AP541" s="39">
        <f>SUM($AM$526:$AM$538)+$AP$525</f>
        <v>682690.32562500017</v>
      </c>
      <c r="AQ541" s="39">
        <f t="shared" si="145"/>
        <v>0.18963620150940191</v>
      </c>
      <c r="AR541" s="39">
        <f t="shared" si="140"/>
        <v>-6.0331249999999996E-2</v>
      </c>
      <c r="AS541" s="39"/>
      <c r="AT541" s="51">
        <f>T541*$AS$8*0.38*0.01</f>
        <v>2.1950321900000005</v>
      </c>
      <c r="AU541" s="51">
        <f t="shared" si="156"/>
        <v>2.1950321900000005E-3</v>
      </c>
      <c r="AV541" s="51">
        <f t="shared" si="146"/>
        <v>6.0973165167382011E-7</v>
      </c>
      <c r="AW541" s="39">
        <f>AB541*0.7</f>
        <v>0.10893677980488864</v>
      </c>
      <c r="AX541" s="40"/>
      <c r="AY541" s="40">
        <f t="shared" si="143"/>
        <v>0</v>
      </c>
      <c r="AZ541" s="40"/>
      <c r="BA541" s="40"/>
      <c r="BB541" s="40"/>
      <c r="BC541" s="39"/>
      <c r="BD541" s="39">
        <f>T541*2.23694</f>
        <v>0.12427444444444447</v>
      </c>
      <c r="BE541" s="39">
        <f>AO541-$BC$8</f>
        <v>0.19589655007815951</v>
      </c>
      <c r="BF541" s="39">
        <f>AQ541-$BC$8</f>
        <v>0.18850980251078345</v>
      </c>
      <c r="BG541" s="52">
        <f t="shared" si="147"/>
        <v>0.16965882225970511</v>
      </c>
      <c r="BH541" s="52">
        <f t="shared" si="148"/>
        <v>0.16965882225970511</v>
      </c>
      <c r="BI541" s="52">
        <f t="shared" si="149"/>
        <v>610771.76013493841</v>
      </c>
      <c r="BJ541" s="52">
        <f t="shared" si="150"/>
        <v>610.7717601349384</v>
      </c>
      <c r="BK541">
        <f t="shared" si="151"/>
        <v>-5.4298124999999996E-2</v>
      </c>
    </row>
    <row r="542" spans="2:63" x14ac:dyDescent="0.25">
      <c r="B542" s="29" t="s">
        <v>47</v>
      </c>
      <c r="C542" s="29">
        <v>534</v>
      </c>
      <c r="D542" s="29">
        <v>534</v>
      </c>
      <c r="E542" s="28">
        <v>1.2</v>
      </c>
      <c r="F542" s="15">
        <f t="shared" si="152"/>
        <v>0.41666666666666663</v>
      </c>
      <c r="G542" s="15">
        <f t="shared" si="153"/>
        <v>1.5</v>
      </c>
      <c r="R542">
        <f t="shared" si="141"/>
        <v>0</v>
      </c>
      <c r="S542">
        <f t="shared" si="142"/>
        <v>1.2</v>
      </c>
      <c r="T542">
        <f>$E542/3.6</f>
        <v>0.33333333333333331</v>
      </c>
      <c r="U542">
        <f>(0.5*960*(T542*T542))</f>
        <v>53.333333333333329</v>
      </c>
      <c r="V542">
        <f>$U542-$U543</f>
        <v>-325.92592592592598</v>
      </c>
      <c r="X542">
        <f>W542/1000</f>
        <v>0</v>
      </c>
      <c r="Y542">
        <f>$X$43+$X$87+$X$158+$X$178+$X$188+$X$238+$X$279+$X$299+$X$307+$X$359+$X$365+$X$379+$X$408+$X$426+$X$438+X543</f>
        <v>569.59999999999991</v>
      </c>
      <c r="Z542">
        <f>(0.5*960*(F542*F542))</f>
        <v>83.333333333333314</v>
      </c>
      <c r="AA542">
        <f>W542*0.0000002777777777</f>
        <v>0</v>
      </c>
      <c r="AB542">
        <f>AA$43+AA$87+$AA$158+$AA$178+$AA$238+$AA$279+$AA$299+$AA$307+$AA$359+$AA$365+$AA$379+$AA$408+$AA$426+$AA$438+$AA$526</f>
        <v>0.15562397114984092</v>
      </c>
      <c r="AD542">
        <f>(AC542*0.0000002777777777)*-1</f>
        <v>0</v>
      </c>
      <c r="AE542">
        <f>(($W$18*0.0000002777777777)*-1)+$AD$65+$AD$145+$AD$164+$AD$184+$AD$206+$AD$265+$AD$289+$AD$304+$AD$345+$AD$363+$AD$373+$AD$399+$AD$418+$AD$430+$AD$519+$AD$540</f>
        <v>0.16834382711335749</v>
      </c>
      <c r="AG542">
        <f>(T542/1000)*(960*9.81*0.01+0.5*1.205*0.38*1.711274*(T542*T542)+960*4/3*3.14*AJ542)</f>
        <v>0.77570280726601126</v>
      </c>
      <c r="AH542">
        <f>AH541+AG542</f>
        <v>116.60570167521745</v>
      </c>
      <c r="AJ542">
        <f>T543-T542</f>
        <v>0.55555555555555558</v>
      </c>
      <c r="AK542" s="53">
        <f t="shared" si="155"/>
        <v>0.33333333333333331</v>
      </c>
      <c r="AL542" s="39">
        <f>0.5*1116.99*(T542*T542)</f>
        <v>62.055</v>
      </c>
      <c r="AM542" s="39">
        <f t="shared" si="154"/>
        <v>-379.22500000000002</v>
      </c>
      <c r="AN542" s="39">
        <f>SUM($AM$540:$AM$548)+$AN$539</f>
        <v>-709282.61687499983</v>
      </c>
      <c r="AO542" s="39">
        <f t="shared" si="144"/>
        <v>0.19702294907677798</v>
      </c>
      <c r="AP542" s="39">
        <f>SUM($AM$526:$AM$538)+$AP$525</f>
        <v>682690.32562500017</v>
      </c>
      <c r="AQ542" s="39">
        <f t="shared" si="145"/>
        <v>0.18963620150940191</v>
      </c>
      <c r="AR542" s="39">
        <f t="shared" si="140"/>
        <v>-0.37922500000000003</v>
      </c>
      <c r="AS542" s="39"/>
      <c r="AT542" s="51">
        <f>T542*$AS$8*0.38*0.01</f>
        <v>13.170193140000002</v>
      </c>
      <c r="AU542" s="51">
        <f t="shared" si="156"/>
        <v>1.3170193140000001E-2</v>
      </c>
      <c r="AV542" s="51">
        <f t="shared" si="146"/>
        <v>3.6583899100429205E-6</v>
      </c>
      <c r="AW542" s="39">
        <f>AB542*0.7</f>
        <v>0.10893677980488864</v>
      </c>
      <c r="AX542" s="40"/>
      <c r="AY542" s="40">
        <f t="shared" si="143"/>
        <v>0</v>
      </c>
      <c r="AZ542" s="40"/>
      <c r="BA542" s="40"/>
      <c r="BB542" s="40"/>
      <c r="BC542" s="39"/>
      <c r="BD542" s="39">
        <f>T542*2.23694</f>
        <v>0.74564666666666668</v>
      </c>
      <c r="BE542" s="39">
        <f>AO542-$BC$8</f>
        <v>0.19589655007815951</v>
      </c>
      <c r="BF542" s="39">
        <f>AQ542-$BC$8</f>
        <v>0.18850980251078345</v>
      </c>
      <c r="BG542" s="52">
        <f t="shared" si="147"/>
        <v>0.16965882225970511</v>
      </c>
      <c r="BH542" s="52">
        <f t="shared" si="148"/>
        <v>0.16965882225970511</v>
      </c>
      <c r="BI542" s="52">
        <f t="shared" si="149"/>
        <v>610771.76013493841</v>
      </c>
      <c r="BJ542" s="52">
        <f t="shared" si="150"/>
        <v>610.7717601349384</v>
      </c>
      <c r="BK542">
        <f t="shared" si="151"/>
        <v>-0.34130250000000001</v>
      </c>
    </row>
    <row r="543" spans="2:63" x14ac:dyDescent="0.25">
      <c r="B543" s="29" t="s">
        <v>47</v>
      </c>
      <c r="C543" s="29">
        <v>535</v>
      </c>
      <c r="D543" s="29">
        <v>535</v>
      </c>
      <c r="E543" s="28">
        <v>3.2</v>
      </c>
      <c r="F543" s="15">
        <f t="shared" si="152"/>
        <v>0.55555555555555558</v>
      </c>
      <c r="G543" s="15">
        <f t="shared" si="153"/>
        <v>2</v>
      </c>
      <c r="R543">
        <f t="shared" si="141"/>
        <v>0</v>
      </c>
      <c r="S543">
        <f t="shared" si="142"/>
        <v>3.2</v>
      </c>
      <c r="T543">
        <f>$E543/3.6</f>
        <v>0.88888888888888895</v>
      </c>
      <c r="U543">
        <f>(0.5*960*(T543*T543))</f>
        <v>379.2592592592593</v>
      </c>
      <c r="V543">
        <f>$U543-$U544</f>
        <v>-622.22222222222217</v>
      </c>
      <c r="X543">
        <f>W543/1000</f>
        <v>0</v>
      </c>
      <c r="Y543">
        <f>$X$43+$X$87+$X$158+$X$178+$X$188+$X$238+$X$279+$X$299+$X$307+$X$359+$X$365+$X$379+$X$408+$X$426+$X$438+X544</f>
        <v>569.59999999999991</v>
      </c>
      <c r="Z543">
        <f>(0.5*960*(F543*F543))</f>
        <v>148.14814814814815</v>
      </c>
      <c r="AA543">
        <f>W543*0.0000002777777777</f>
        <v>0</v>
      </c>
      <c r="AB543">
        <f>AA$43+AA$87+$AA$158+$AA$178+$AA$238+$AA$279+$AA$299+$AA$307+$AA$359+$AA$365+$AA$379+$AA$408+$AA$426+$AA$438+$AA$526</f>
        <v>0.15562397114984092</v>
      </c>
      <c r="AD543">
        <f>(AC543*0.0000002777777777)*-1</f>
        <v>0</v>
      </c>
      <c r="AE543">
        <f>(($W$18*0.0000002777777777)*-1)+$AD$65+$AD$145+$AD$164+$AD$184+$AD$206+$AD$265+$AD$289+$AD$304+$AD$345+$AD$363+$AD$373+$AD$399+$AD$418+$AD$430+$AD$519+$AD$540</f>
        <v>0.16834382711335749</v>
      </c>
      <c r="AG543">
        <f>(T543/1000)*(960*9.81*0.01+0.5*1.205*0.38*1.711274*(T543*T543)+960*4/3*3.14*AJ543)</f>
        <v>2.0687772944380485</v>
      </c>
      <c r="AH543">
        <f>AH542+AG543</f>
        <v>118.6744789696555</v>
      </c>
      <c r="AJ543">
        <f>T544-T543</f>
        <v>0.55555555555555547</v>
      </c>
      <c r="AK543" s="53">
        <f t="shared" si="155"/>
        <v>0.88888888888888895</v>
      </c>
      <c r="AL543" s="39">
        <f>0.5*1116.99*(T543*T543)</f>
        <v>441.28000000000003</v>
      </c>
      <c r="AM543" s="39">
        <f t="shared" si="154"/>
        <v>-723.97499999999991</v>
      </c>
      <c r="AN543" s="39">
        <f>SUM($AM$540:$AM$548)+$AN$539</f>
        <v>-709282.61687499983</v>
      </c>
      <c r="AO543" s="39">
        <f t="shared" si="144"/>
        <v>0.19702294907677798</v>
      </c>
      <c r="AP543" s="39">
        <f>SUM($AM$526:$AM$538)+$AP$525</f>
        <v>682690.32562500017</v>
      </c>
      <c r="AQ543" s="39">
        <f t="shared" si="145"/>
        <v>0.18963620150940191</v>
      </c>
      <c r="AR543" s="39">
        <f t="shared" si="140"/>
        <v>-0.72397499999999992</v>
      </c>
      <c r="AS543" s="39"/>
      <c r="AT543" s="51">
        <f>T543*$AS$8*0.38*0.01</f>
        <v>35.120515040000008</v>
      </c>
      <c r="AU543" s="51">
        <f t="shared" si="156"/>
        <v>3.5120515040000008E-2</v>
      </c>
      <c r="AV543" s="51">
        <f t="shared" si="146"/>
        <v>9.7557064267811218E-6</v>
      </c>
      <c r="AW543" s="39">
        <f>AB543*0.7</f>
        <v>0.10893677980488864</v>
      </c>
      <c r="AX543" s="40"/>
      <c r="AY543" s="40">
        <f t="shared" si="143"/>
        <v>0</v>
      </c>
      <c r="AZ543" s="40"/>
      <c r="BA543" s="40"/>
      <c r="BB543" s="40"/>
      <c r="BC543" s="39"/>
      <c r="BD543" s="39">
        <f>T543*2.23694</f>
        <v>1.9883911111111114</v>
      </c>
      <c r="BE543" s="39">
        <f>AO543-$BC$8</f>
        <v>0.19589655007815951</v>
      </c>
      <c r="BF543" s="39">
        <f>AQ543-$BC$8</f>
        <v>0.18850980251078345</v>
      </c>
      <c r="BG543" s="52">
        <f t="shared" si="147"/>
        <v>0.16965882225970511</v>
      </c>
      <c r="BH543" s="52">
        <f t="shared" si="148"/>
        <v>0.16965882225970511</v>
      </c>
      <c r="BI543" s="52">
        <f t="shared" si="149"/>
        <v>610771.76013493841</v>
      </c>
      <c r="BJ543" s="52">
        <f t="shared" si="150"/>
        <v>610.7717601349384</v>
      </c>
      <c r="BK543">
        <f t="shared" si="151"/>
        <v>-0.65157750000000003</v>
      </c>
    </row>
    <row r="544" spans="2:63" x14ac:dyDescent="0.25">
      <c r="B544" s="29" t="s">
        <v>47</v>
      </c>
      <c r="C544" s="29">
        <v>536</v>
      </c>
      <c r="D544" s="29">
        <v>536</v>
      </c>
      <c r="E544" s="28">
        <v>5.2</v>
      </c>
      <c r="F544" s="15">
        <f t="shared" si="152"/>
        <v>0.69444444444444431</v>
      </c>
      <c r="G544" s="15">
        <f t="shared" si="153"/>
        <v>2.4999999999999996</v>
      </c>
      <c r="R544">
        <f t="shared" si="141"/>
        <v>0</v>
      </c>
      <c r="S544">
        <f t="shared" si="142"/>
        <v>5.2</v>
      </c>
      <c r="T544">
        <f>$E544/3.6</f>
        <v>1.4444444444444444</v>
      </c>
      <c r="U544">
        <f>(0.5*960*(T544*T544))</f>
        <v>1001.4814814814814</v>
      </c>
      <c r="V544">
        <f>$U544-$U545</f>
        <v>-1488.8888888888891</v>
      </c>
      <c r="X544">
        <f>W544/1000</f>
        <v>0</v>
      </c>
      <c r="Y544">
        <f>$X$43+$X$87+$X$158+$X$178+$X$188+$X$238+$X$279+$X$299+$X$307+$X$359+$X$365+$X$379+$X$408+$X$426+$X$438+X545</f>
        <v>569.59999999999991</v>
      </c>
      <c r="Z544">
        <f>(0.5*960*(F544*F544))</f>
        <v>231.48148148148138</v>
      </c>
      <c r="AA544">
        <f>W544*0.0000002777777777</f>
        <v>0</v>
      </c>
      <c r="AB544">
        <f>AA$43+AA$87+$AA$158+$AA$178+$AA$238+$AA$279+$AA$299+$AA$307+$AA$359+$AA$365+$AA$379+$AA$408+$AA$426+$AA$438+$AA$526</f>
        <v>0.15562397114984092</v>
      </c>
      <c r="AD544">
        <f>(AC544*0.0000002777777777)*-1</f>
        <v>0</v>
      </c>
      <c r="AE544">
        <f>(($W$18*0.0000002777777777)*-1)+$AD$65+$AD$145+$AD$164+$AD$184+$AD$206+$AD$265+$AD$289+$AD$304+$AD$345+$AD$363+$AD$373+$AD$399+$AD$418+$AD$430+$AD$519+$AD$540</f>
        <v>0.16834382711335749</v>
      </c>
      <c r="AG544">
        <f>(T544/1000)*(960*9.81*0.01+0.5*1.205*0.38*1.711274*(T544*T544)+960*4/3*3.14*AJ544)</f>
        <v>4.9751386889060534</v>
      </c>
      <c r="AH544">
        <f>AH543+AG544</f>
        <v>123.64961765856155</v>
      </c>
      <c r="AJ544">
        <f>T545-T544</f>
        <v>0.83333333333333326</v>
      </c>
      <c r="AK544" s="53">
        <f t="shared" si="155"/>
        <v>1.4444444444444444</v>
      </c>
      <c r="AL544" s="39">
        <f>0.5*1116.99*(T544*T544)</f>
        <v>1165.2549999999999</v>
      </c>
      <c r="AM544" s="39">
        <f t="shared" si="154"/>
        <v>-1732.3687499999999</v>
      </c>
      <c r="AN544" s="39">
        <f>SUM($AM$540:$AM$548)+$AN$539</f>
        <v>-709282.61687499983</v>
      </c>
      <c r="AO544" s="39">
        <f t="shared" si="144"/>
        <v>0.19702294907677798</v>
      </c>
      <c r="AP544" s="39">
        <f>SUM($AM$526:$AM$538)+$AP$525</f>
        <v>682690.32562500017</v>
      </c>
      <c r="AQ544" s="39">
        <f t="shared" si="145"/>
        <v>0.18963620150940191</v>
      </c>
      <c r="AR544" s="39">
        <f t="shared" si="140"/>
        <v>-1.7323687499999998</v>
      </c>
      <c r="AS544" s="39"/>
      <c r="AT544" s="51">
        <f>T544*$AS$8*0.38*0.01</f>
        <v>57.070836940000007</v>
      </c>
      <c r="AU544" s="51">
        <f t="shared" si="156"/>
        <v>5.7070836940000008E-2</v>
      </c>
      <c r="AV544" s="51">
        <f t="shared" si="146"/>
        <v>1.585302294351932E-5</v>
      </c>
      <c r="AW544" s="39">
        <f>AB544*0.7</f>
        <v>0.10893677980488864</v>
      </c>
      <c r="AX544" s="40"/>
      <c r="AY544" s="40">
        <f t="shared" si="143"/>
        <v>0</v>
      </c>
      <c r="AZ544" s="40"/>
      <c r="BA544" s="40"/>
      <c r="BB544" s="40"/>
      <c r="BC544" s="39"/>
      <c r="BD544" s="39">
        <f>T544*2.23694</f>
        <v>3.2311355555555559</v>
      </c>
      <c r="BE544" s="39">
        <f>AO544-$BC$8</f>
        <v>0.19589655007815951</v>
      </c>
      <c r="BF544" s="39">
        <f>AQ544-$BC$8</f>
        <v>0.18850980251078345</v>
      </c>
      <c r="BG544" s="52">
        <f t="shared" si="147"/>
        <v>0.16965882225970511</v>
      </c>
      <c r="BH544" s="52">
        <f t="shared" si="148"/>
        <v>0.16965882225970511</v>
      </c>
      <c r="BI544" s="52">
        <f t="shared" si="149"/>
        <v>610771.76013493841</v>
      </c>
      <c r="BJ544" s="52">
        <f t="shared" si="150"/>
        <v>610.7717601349384</v>
      </c>
      <c r="BK544">
        <f t="shared" si="151"/>
        <v>-1.5591318749999998</v>
      </c>
    </row>
    <row r="545" spans="2:63" x14ac:dyDescent="0.25">
      <c r="B545" s="29" t="s">
        <v>47</v>
      </c>
      <c r="C545" s="29">
        <v>537</v>
      </c>
      <c r="D545" s="29">
        <v>537</v>
      </c>
      <c r="E545" s="28">
        <v>8.1999999999999993</v>
      </c>
      <c r="F545" s="15">
        <f t="shared" si="152"/>
        <v>1.0833333333333333</v>
      </c>
      <c r="G545" s="15">
        <f t="shared" si="153"/>
        <v>3.9</v>
      </c>
      <c r="R545">
        <f t="shared" si="141"/>
        <v>0</v>
      </c>
      <c r="S545">
        <f t="shared" si="142"/>
        <v>8.1999999999999993</v>
      </c>
      <c r="T545">
        <f>$E545/3.6</f>
        <v>2.2777777777777777</v>
      </c>
      <c r="U545">
        <f>(0.5*960*(T545*T545))</f>
        <v>2490.3703703703704</v>
      </c>
      <c r="V545">
        <f>$U545-$U546</f>
        <v>-3768.8888888888887</v>
      </c>
      <c r="X545">
        <f>W545/1000</f>
        <v>0</v>
      </c>
      <c r="Y545">
        <f>$X$43+$X$87+$X$158+$X$178+$X$188+$X$238+$X$279+$X$299+$X$307+$X$359+$X$365+$X$379+$X$408+$X$426+$X$438+X546</f>
        <v>569.59999999999991</v>
      </c>
      <c r="Z545">
        <f>(0.5*960*(F545*F545))</f>
        <v>563.33333333333326</v>
      </c>
      <c r="AA545">
        <f>W545*0.0000002777777777</f>
        <v>0</v>
      </c>
      <c r="AB545">
        <f>AA$43+AA$87+$AA$158+$AA$178+$AA$238+$AA$279+$AA$299+$AA$307+$AA$359+$AA$365+$AA$379+$AA$408+$AA$426+$AA$438+$AA$526</f>
        <v>0.15562397114984092</v>
      </c>
      <c r="AD545">
        <f>(AC545*0.0000002777777777)*-1</f>
        <v>0</v>
      </c>
      <c r="AE545">
        <f>(($W$18*0.0000002777777777)*-1)+$AD$65+$AD$145+$AD$164+$AD$184+$AD$206+$AD$265+$AD$289+$AD$304+$AD$345+$AD$363+$AD$373+$AD$399+$AD$418+$AD$430+$AD$519+$AD$540</f>
        <v>0.16834382711335749</v>
      </c>
      <c r="AG545">
        <f>(T545/1000)*(960*9.81*0.01+0.5*1.205*0.38*1.711274*(T545*T545)+960*4/3*3.14*AJ545)</f>
        <v>12.42560140066535</v>
      </c>
      <c r="AH545">
        <f>AH544+AG545</f>
        <v>136.0752190592269</v>
      </c>
      <c r="AJ545">
        <f>T546-T545</f>
        <v>1.3333333333333335</v>
      </c>
      <c r="AK545" s="53">
        <f t="shared" si="155"/>
        <v>2.2777777777777777</v>
      </c>
      <c r="AL545" s="39">
        <f>0.5*1116.99*(T545*T545)</f>
        <v>2897.6237499999997</v>
      </c>
      <c r="AM545" s="39">
        <f t="shared" si="154"/>
        <v>-4385.22</v>
      </c>
      <c r="AN545" s="39">
        <f>SUM($AM$540:$AM$548)+$AN$539</f>
        <v>-709282.61687499983</v>
      </c>
      <c r="AO545" s="39">
        <f t="shared" si="144"/>
        <v>0.19702294907677798</v>
      </c>
      <c r="AP545" s="39">
        <f>SUM($AM$526:$AM$538)+$AP$525</f>
        <v>682690.32562500017</v>
      </c>
      <c r="AQ545" s="39">
        <f t="shared" si="145"/>
        <v>0.18963620150940191</v>
      </c>
      <c r="AR545" s="39">
        <f t="shared" si="140"/>
        <v>-4.3852200000000003</v>
      </c>
      <c r="AS545" s="39"/>
      <c r="AT545" s="51">
        <f>T545*$AS$8*0.38*0.01</f>
        <v>89.996319790000001</v>
      </c>
      <c r="AU545" s="51">
        <f t="shared" si="156"/>
        <v>8.9996319790000001E-2</v>
      </c>
      <c r="AV545" s="51">
        <f t="shared" si="146"/>
        <v>2.4998997718626619E-5</v>
      </c>
      <c r="AW545" s="39">
        <f>AB545*0.7</f>
        <v>0.10893677980488864</v>
      </c>
      <c r="AX545" s="40"/>
      <c r="AY545" s="40">
        <f t="shared" si="143"/>
        <v>0</v>
      </c>
      <c r="AZ545" s="40"/>
      <c r="BA545" s="40"/>
      <c r="BB545" s="40"/>
      <c r="BC545" s="39"/>
      <c r="BD545" s="39">
        <f>T545*2.23694</f>
        <v>5.0952522222222223</v>
      </c>
      <c r="BE545" s="39">
        <f>AO545-$BC$8</f>
        <v>0.19589655007815951</v>
      </c>
      <c r="BF545" s="39">
        <f>AQ545-$BC$8</f>
        <v>0.18850980251078345</v>
      </c>
      <c r="BG545" s="52">
        <f t="shared" si="147"/>
        <v>0.16965882225970511</v>
      </c>
      <c r="BH545" s="52">
        <f t="shared" si="148"/>
        <v>0.16965882225970511</v>
      </c>
      <c r="BI545" s="52">
        <f t="shared" si="149"/>
        <v>610771.76013493841</v>
      </c>
      <c r="BJ545" s="52">
        <f t="shared" si="150"/>
        <v>610.7717601349384</v>
      </c>
      <c r="BK545">
        <f t="shared" si="151"/>
        <v>-3.9466980000000005</v>
      </c>
    </row>
    <row r="546" spans="2:63" x14ac:dyDescent="0.25">
      <c r="B546" s="29" t="s">
        <v>47</v>
      </c>
      <c r="C546" s="29">
        <v>538</v>
      </c>
      <c r="D546" s="29">
        <v>538</v>
      </c>
      <c r="E546" s="28">
        <v>13</v>
      </c>
      <c r="F546" s="15">
        <f t="shared" si="152"/>
        <v>1.4722222222222223</v>
      </c>
      <c r="G546" s="15">
        <f t="shared" si="153"/>
        <v>5.3000000000000007</v>
      </c>
      <c r="R546">
        <f t="shared" si="141"/>
        <v>0</v>
      </c>
      <c r="S546">
        <f t="shared" si="142"/>
        <v>13</v>
      </c>
      <c r="T546">
        <f>$E546/3.6</f>
        <v>3.6111111111111112</v>
      </c>
      <c r="U546">
        <f>(0.5*960*(T546*T546))</f>
        <v>6259.2592592592591</v>
      </c>
      <c r="V546">
        <f>$U546-$U547</f>
        <v>-6831.1111111111113</v>
      </c>
      <c r="X546">
        <f>W546/1000</f>
        <v>0</v>
      </c>
      <c r="Y546">
        <f>$X$43+$X$87+$X$158+$X$178+$X$188+$X$238+$X$279+$X$299+$X$307+$X$359+$X$365+$X$379+$X$408+$X$426+$X$438+X547</f>
        <v>569.59999999999991</v>
      </c>
      <c r="Z546">
        <f>(0.5*960*(F546*F546))</f>
        <v>1040.3703703703707</v>
      </c>
      <c r="AA546">
        <f>W546*0.0000002777777777</f>
        <v>0</v>
      </c>
      <c r="AB546">
        <f>AA$43+AA$87+$AA$158+$AA$178+$AA$238+$AA$279+$AA$299+$AA$307+$AA$359+$AA$365+$AA$379+$AA$408+$AA$426+$AA$438+$AA$526</f>
        <v>0.15562397114984092</v>
      </c>
      <c r="AD546">
        <f>(AC546*0.0000002777777777)*-1</f>
        <v>0</v>
      </c>
      <c r="AE546">
        <f>(($W$18*0.0000002777777777)*-1)+$AD$65+$AD$145+$AD$164+$AD$184+$AD$206+$AD$265+$AD$289+$AD$304+$AD$345+$AD$363+$AD$373+$AD$399+$AD$418+$AD$430+$AD$519+$AD$540</f>
        <v>0.16834382711335749</v>
      </c>
      <c r="AG546">
        <f>(T546/1000)*(960*9.81*0.01+0.5*1.205*0.38*1.711274*(T546*T546)+960*4/3*3.14*AJ546)</f>
        <v>23.741838063539809</v>
      </c>
      <c r="AH546">
        <f>AH545+AG546</f>
        <v>159.8170571227667</v>
      </c>
      <c r="AJ546">
        <f>T547-T546</f>
        <v>1.6111111111111112</v>
      </c>
      <c r="AK546" s="53">
        <f t="shared" si="155"/>
        <v>3.6111111111111112</v>
      </c>
      <c r="AL546" s="39">
        <f>0.5*1116.99*(T546*T546)</f>
        <v>7282.84375</v>
      </c>
      <c r="AM546" s="39">
        <f t="shared" si="154"/>
        <v>-7948.2112500000003</v>
      </c>
      <c r="AN546" s="39">
        <f>SUM($AM$540:$AM$548)+$AN$539</f>
        <v>-709282.61687499983</v>
      </c>
      <c r="AO546" s="39">
        <f t="shared" si="144"/>
        <v>0.19702294907677798</v>
      </c>
      <c r="AP546" s="39">
        <f>SUM($AM$526:$AM$538)+$AP$525</f>
        <v>682690.32562500017</v>
      </c>
      <c r="AQ546" s="39">
        <f t="shared" si="145"/>
        <v>0.18963620150940191</v>
      </c>
      <c r="AR546" s="39">
        <f t="shared" si="140"/>
        <v>-7.9482112499999999</v>
      </c>
      <c r="AS546" s="39"/>
      <c r="AT546" s="51">
        <f>T546*$AS$8*0.38*0.01</f>
        <v>142.67709235000004</v>
      </c>
      <c r="AU546" s="51">
        <f t="shared" si="156"/>
        <v>0.14267709235000003</v>
      </c>
      <c r="AV546" s="51">
        <f t="shared" si="146"/>
        <v>3.9632557358798311E-5</v>
      </c>
      <c r="AW546" s="39">
        <f>AB546*0.7</f>
        <v>0.10893677980488864</v>
      </c>
      <c r="AX546" s="40"/>
      <c r="AY546" s="40">
        <f t="shared" si="143"/>
        <v>0</v>
      </c>
      <c r="AZ546" s="40"/>
      <c r="BA546" s="40"/>
      <c r="BB546" s="40"/>
      <c r="BC546" s="39"/>
      <c r="BD546" s="39">
        <f>T546*2.23694</f>
        <v>8.0778388888888895</v>
      </c>
      <c r="BE546" s="39">
        <f>AO546-$BC$8</f>
        <v>0.19589655007815951</v>
      </c>
      <c r="BF546" s="39">
        <f>AQ546-$BC$8</f>
        <v>0.18850980251078345</v>
      </c>
      <c r="BG546" s="52">
        <f t="shared" si="147"/>
        <v>0.16965882225970511</v>
      </c>
      <c r="BH546" s="52">
        <f t="shared" si="148"/>
        <v>0.16965882225970511</v>
      </c>
      <c r="BI546" s="52">
        <f t="shared" si="149"/>
        <v>610771.76013493841</v>
      </c>
      <c r="BJ546" s="52">
        <f t="shared" si="150"/>
        <v>610.7717601349384</v>
      </c>
      <c r="BK546">
        <f t="shared" si="151"/>
        <v>-7.1533901250000005</v>
      </c>
    </row>
    <row r="547" spans="2:63" x14ac:dyDescent="0.25">
      <c r="B547" s="29" t="s">
        <v>47</v>
      </c>
      <c r="C547" s="29">
        <v>539</v>
      </c>
      <c r="D547" s="29">
        <v>539</v>
      </c>
      <c r="E547" s="28">
        <v>18.8</v>
      </c>
      <c r="F547" s="15">
        <f t="shared" si="152"/>
        <v>1.4027777777777779</v>
      </c>
      <c r="G547" s="15">
        <f t="shared" si="153"/>
        <v>5.0500000000000007</v>
      </c>
      <c r="R547">
        <f t="shared" si="141"/>
        <v>0</v>
      </c>
      <c r="S547">
        <f t="shared" si="142"/>
        <v>18.8</v>
      </c>
      <c r="T547">
        <f>$E547/3.6</f>
        <v>5.2222222222222223</v>
      </c>
      <c r="U547">
        <f>(0.5*960*(T547*T547))</f>
        <v>13090.37037037037</v>
      </c>
      <c r="V547">
        <f>$U547-$U548</f>
        <v>-6672.9629629629653</v>
      </c>
      <c r="X547">
        <f>W547/1000</f>
        <v>0</v>
      </c>
      <c r="Y547">
        <f>$X$43+$X$87+$X$158+$X$178+$X$188+$X$238+$X$279+$X$299+$X$307+$X$359+$X$365+$X$379+$X$408+$X$426+$X$438+X548</f>
        <v>569.59999999999991</v>
      </c>
      <c r="Z547">
        <f>(0.5*960*(F547*F547))</f>
        <v>944.53703703703718</v>
      </c>
      <c r="AA547">
        <f>W547*0.0000002777777777</f>
        <v>0</v>
      </c>
      <c r="AB547">
        <f>AA$43+AA$87+$AA$158+$AA$178+$AA$238+$AA$279+$AA$299+$AA$307+$AA$359+$AA$365+$AA$379+$AA$408+$AA$426+$AA$438+$AA$526</f>
        <v>0.15562397114984092</v>
      </c>
      <c r="AD547">
        <f>(AC547*0.0000002777777777)*-1</f>
        <v>0</v>
      </c>
      <c r="AE547">
        <f>(($W$18*0.0000002777777777)*-1)+$AD$65+$AD$145+$AD$164+$AD$184+$AD$206+$AD$265+$AD$289+$AD$304+$AD$345+$AD$363+$AD$373+$AD$399+$AD$418+$AD$430+$AD$519+$AD$540</f>
        <v>0.16834382711335749</v>
      </c>
      <c r="AG547">
        <f>(T547/1000)*(960*9.81*0.01+0.5*1.205*0.38*1.711274*(T547*T547)+960*4/3*3.14*AJ547)</f>
        <v>25.617987225013636</v>
      </c>
      <c r="AH547">
        <f>AH546+AG547</f>
        <v>185.43504434778032</v>
      </c>
      <c r="AJ547">
        <f>T548-T547</f>
        <v>1.1944444444444446</v>
      </c>
      <c r="AK547" s="53">
        <f t="shared" si="155"/>
        <v>5.2222222222222223</v>
      </c>
      <c r="AL547" s="39">
        <f>0.5*1116.99*(T547*T547)</f>
        <v>15231.055</v>
      </c>
      <c r="AM547" s="39">
        <f t="shared" si="154"/>
        <v>-7764.2009375000016</v>
      </c>
      <c r="AN547" s="39">
        <f>SUM($AM$540:$AM$548)+$AN$539</f>
        <v>-709282.61687499983</v>
      </c>
      <c r="AO547" s="39">
        <f t="shared" si="144"/>
        <v>0.19702294907677798</v>
      </c>
      <c r="AP547" s="39">
        <f>SUM($AM$526:$AM$538)+$AP$525</f>
        <v>682690.32562500017</v>
      </c>
      <c r="AQ547" s="39">
        <f t="shared" si="145"/>
        <v>0.18963620150940191</v>
      </c>
      <c r="AR547" s="39">
        <f t="shared" si="140"/>
        <v>-7.7642009375000018</v>
      </c>
      <c r="AS547" s="39"/>
      <c r="AT547" s="51">
        <f>T547*$AS$8*0.38*0.01</f>
        <v>206.33302586000005</v>
      </c>
      <c r="AU547" s="51">
        <f t="shared" si="156"/>
        <v>0.20633302586000005</v>
      </c>
      <c r="AV547" s="51">
        <f t="shared" si="146"/>
        <v>5.7314775257339093E-5</v>
      </c>
      <c r="AW547" s="39">
        <f>AB547*0.7</f>
        <v>0.10893677980488864</v>
      </c>
      <c r="AX547" s="40"/>
      <c r="AY547" s="40">
        <f t="shared" si="143"/>
        <v>0</v>
      </c>
      <c r="AZ547" s="40"/>
      <c r="BA547" s="40"/>
      <c r="BB547" s="40"/>
      <c r="BC547" s="39"/>
      <c r="BD547" s="39">
        <f>T547*2.23694</f>
        <v>11.68179777777778</v>
      </c>
      <c r="BE547" s="39">
        <f>AO547-$BC$8</f>
        <v>0.19589655007815951</v>
      </c>
      <c r="BF547" s="39">
        <f>AQ547-$BC$8</f>
        <v>0.18850980251078345</v>
      </c>
      <c r="BG547" s="52">
        <f t="shared" si="147"/>
        <v>0.16965882225970511</v>
      </c>
      <c r="BH547" s="52">
        <f t="shared" si="148"/>
        <v>0.16965882225970511</v>
      </c>
      <c r="BI547" s="52">
        <f t="shared" si="149"/>
        <v>610771.76013493841</v>
      </c>
      <c r="BJ547" s="52">
        <f t="shared" si="150"/>
        <v>610.7717601349384</v>
      </c>
      <c r="BK547">
        <f t="shared" si="151"/>
        <v>-6.9877808437500013</v>
      </c>
    </row>
    <row r="548" spans="2:63" x14ac:dyDescent="0.25">
      <c r="B548" s="29" t="s">
        <v>47</v>
      </c>
      <c r="C548" s="29">
        <v>540</v>
      </c>
      <c r="D548" s="29">
        <v>540</v>
      </c>
      <c r="E548" s="28">
        <v>23.1</v>
      </c>
      <c r="F548" s="15">
        <f t="shared" si="152"/>
        <v>0.79166666666666652</v>
      </c>
      <c r="G548" s="15">
        <f t="shared" si="153"/>
        <v>2.8499999999999996</v>
      </c>
      <c r="R548">
        <f t="shared" si="141"/>
        <v>0</v>
      </c>
      <c r="S548">
        <f t="shared" si="142"/>
        <v>23.1</v>
      </c>
      <c r="T548">
        <f>$E548/3.6</f>
        <v>6.416666666666667</v>
      </c>
      <c r="U548">
        <f>(0.5*960*(T548*T548))</f>
        <v>19763.333333333336</v>
      </c>
      <c r="V548">
        <f>$U548-$U549</f>
        <v>-2468.1481481481424</v>
      </c>
      <c r="X548">
        <f>W548/1000</f>
        <v>0</v>
      </c>
      <c r="Y548">
        <f>$X$43+$X$87+$X$158+$X$178+$X$188+$X$238+$X$279+$X$299+$X$307+$X$359+$X$365+$X$379+$X$408+$X$426+$X$438+$X$549</f>
        <v>585.4755555555555</v>
      </c>
      <c r="Z548">
        <f>(0.5*960*(F548*F548))</f>
        <v>300.8333333333332</v>
      </c>
      <c r="AA548">
        <f>W548*0.0000002777777777</f>
        <v>0</v>
      </c>
      <c r="AB548">
        <f>AA$43+AA$87+$AA$158+$AA$178+$AA$238+$AA$279+$AA$299+$AA$307+$AA$359+$AA$365+$AA$379+$AA$408+$AA$426+$AA$438+$AA$526+$AA$549</f>
        <v>0.16003384769181603</v>
      </c>
      <c r="AD548">
        <f>(AC548*0.0000002777777777)*-1</f>
        <v>0</v>
      </c>
      <c r="AE548">
        <f>(($W$18*0.0000002777777777)*-1)+$AD$65+$AD$145+$AD$164+$AD$184+$AD$206+$AD$265+$AD$289+$AD$304+$AD$345+$AD$363+$AD$373+$AD$399+$AD$418+$AD$430+$AD$519+$AD$540</f>
        <v>0.16834382711335749</v>
      </c>
      <c r="AG548">
        <f>(T548/1000)*(960*9.81*0.01+0.5*1.205*0.38*1.711274*(T548*T548)+960*4/3*3.14*AJ548)</f>
        <v>10.737200100980292</v>
      </c>
      <c r="AH548">
        <f>AH547+AG548</f>
        <v>196.17224444876061</v>
      </c>
      <c r="AJ548">
        <f>T549-T548</f>
        <v>0.3888888888888884</v>
      </c>
      <c r="AK548" s="53">
        <f t="shared" si="155"/>
        <v>6.416666666666667</v>
      </c>
      <c r="AL548" s="39">
        <f>0.5*1116.99*(T548*T548)</f>
        <v>22995.255937500002</v>
      </c>
      <c r="AM548" s="39">
        <f t="shared" si="154"/>
        <v>-2871.7674999999945</v>
      </c>
      <c r="AN548" s="39">
        <f>SUM($AM$540:$AM$548)+$AN$539</f>
        <v>-709282.61687499983</v>
      </c>
      <c r="AO548" s="39">
        <f t="shared" si="144"/>
        <v>0.19702294907677798</v>
      </c>
      <c r="AP548" s="39">
        <f>SUM($AM$526:$AM$538)+$AP$525</f>
        <v>682690.32562500017</v>
      </c>
      <c r="AQ548" s="39">
        <f t="shared" si="145"/>
        <v>0.18963620150940191</v>
      </c>
      <c r="AR548" s="39">
        <f t="shared" si="140"/>
        <v>-2.8717674999999945</v>
      </c>
      <c r="AS548" s="39"/>
      <c r="AT548" s="51">
        <f>T548*$AS$8*0.38*0.01</f>
        <v>253.52621794500004</v>
      </c>
      <c r="AU548" s="51">
        <f t="shared" si="156"/>
        <v>0.25352621794500002</v>
      </c>
      <c r="AV548" s="51">
        <f t="shared" si="146"/>
        <v>7.0424005768326221E-5</v>
      </c>
      <c r="AW548" s="39">
        <f>AB548*0.7</f>
        <v>0.11202369338427121</v>
      </c>
      <c r="AX548" s="40"/>
      <c r="AY548" s="40">
        <f t="shared" si="143"/>
        <v>0</v>
      </c>
      <c r="AZ548" s="40"/>
      <c r="BA548" s="40"/>
      <c r="BB548" s="40"/>
      <c r="BC548" s="39"/>
      <c r="BD548" s="39">
        <f>T548*2.23694</f>
        <v>14.353698333333336</v>
      </c>
      <c r="BE548" s="39">
        <f>AO548-$BC$8</f>
        <v>0.19589655007815951</v>
      </c>
      <c r="BF548" s="39">
        <f>AQ548-$BC$8</f>
        <v>0.18850980251078345</v>
      </c>
      <c r="BG548" s="52">
        <f t="shared" si="147"/>
        <v>0.16965882225970511</v>
      </c>
      <c r="BH548" s="52">
        <f t="shared" si="148"/>
        <v>0.16965882225970511</v>
      </c>
      <c r="BI548" s="52">
        <f t="shared" si="149"/>
        <v>610771.76013493841</v>
      </c>
      <c r="BJ548" s="52">
        <f t="shared" si="150"/>
        <v>610.7717601349384</v>
      </c>
      <c r="BK548">
        <f t="shared" si="151"/>
        <v>-2.5845907499999954</v>
      </c>
    </row>
    <row r="549" spans="2:63" x14ac:dyDescent="0.25">
      <c r="B549" s="29" t="s">
        <v>47</v>
      </c>
      <c r="C549" s="29">
        <v>541</v>
      </c>
      <c r="D549" s="29">
        <v>541</v>
      </c>
      <c r="E549" s="28">
        <v>24.5</v>
      </c>
      <c r="F549" s="15">
        <f t="shared" si="152"/>
        <v>0.19444444444444425</v>
      </c>
      <c r="G549" s="15">
        <f t="shared" si="153"/>
        <v>0.69999999999999929</v>
      </c>
      <c r="R549">
        <f t="shared" si="141"/>
        <v>0</v>
      </c>
      <c r="S549">
        <f t="shared" si="142"/>
        <v>24.5</v>
      </c>
      <c r="T549">
        <f>$E549/3.6</f>
        <v>6.8055555555555554</v>
      </c>
      <c r="U549">
        <f>(0.5*960*(T549*T549))</f>
        <v>22231.481481481478</v>
      </c>
      <c r="V549">
        <f>$U549-$U550</f>
        <v>0</v>
      </c>
      <c r="W549">
        <f>SUM(V549:V563)</f>
        <v>15875.555555555551</v>
      </c>
      <c r="X549">
        <f>W549/1000</f>
        <v>15.87555555555555</v>
      </c>
      <c r="Y549">
        <f>$X$43+$X$87+$X$158+$X$178+$X$188+$X$238+$X$279+$X$299+$X$307+$X$359+$X$365+$X$379+$X$408+$X$426+$X$438+$X$549</f>
        <v>585.4755555555555</v>
      </c>
      <c r="Z549">
        <f>(0.5*960*(F549*F549))</f>
        <v>18.148148148148113</v>
      </c>
      <c r="AA549">
        <f>W549*0.0000002777777777</f>
        <v>4.4098765419751098E-3</v>
      </c>
      <c r="AB549">
        <f>AA$43+AA$87+$AA$158+$AA$178+$AA$238+$AA$279+$AA$299+$AA$307+$AA$359+$AA$365+$AA$379+$AA$408+$AA$426+$AA$438+$AA$526+$AA$549</f>
        <v>0.16003384769181603</v>
      </c>
      <c r="AD549">
        <f>(AC549*0.0000002777777777)*-1</f>
        <v>0</v>
      </c>
      <c r="AE549">
        <f>(($W$18*0.0000002777777777)*-1)+$AD$65+$AD$145+$AD$164+$AD$184+$AD$206+$AD$265+$AD$289+$AD$304+$AD$345+$AD$363+$AD$373+$AD$399+$AD$418+$AD$430+$AD$519+$AD$540</f>
        <v>0.16834382711335749</v>
      </c>
      <c r="AG549">
        <f>(T549/1000)*(960*9.81*0.01+0.5*1.205*0.38*1.711274*(T549*T549)+960*4/3*3.14*AJ549)</f>
        <v>0.76441544820444496</v>
      </c>
      <c r="AH549">
        <f>AH548+AG549</f>
        <v>196.93665989696504</v>
      </c>
      <c r="AJ549">
        <f>T550-T549</f>
        <v>0</v>
      </c>
      <c r="AK549" s="53">
        <f t="shared" si="155"/>
        <v>6.8055555555555554</v>
      </c>
      <c r="AL549" s="39">
        <f>0.5*1116.99*(T549*T549)</f>
        <v>25867.023437499996</v>
      </c>
      <c r="AM549" s="39">
        <f t="shared" si="154"/>
        <v>0</v>
      </c>
      <c r="AN549" s="39">
        <f>SUM($AM$540:$AM$548)+$AN$539</f>
        <v>-709282.61687499983</v>
      </c>
      <c r="AO549" s="39">
        <f t="shared" si="144"/>
        <v>0.19702294907677798</v>
      </c>
      <c r="AP549" s="39">
        <f>SUM($AM$526:$AM$538)+$AP$525</f>
        <v>682690.32562500017</v>
      </c>
      <c r="AQ549" s="39">
        <f t="shared" si="145"/>
        <v>0.18963620150940191</v>
      </c>
      <c r="AR549" s="39">
        <f t="shared" si="140"/>
        <v>0</v>
      </c>
      <c r="AS549" s="39"/>
      <c r="AT549" s="51">
        <f>T549*$AS$8*0.38*0.01</f>
        <v>268.89144327500003</v>
      </c>
      <c r="AU549" s="51">
        <f t="shared" si="156"/>
        <v>0.26889144327500003</v>
      </c>
      <c r="AV549" s="51">
        <f t="shared" si="146"/>
        <v>7.4692127330042949E-5</v>
      </c>
      <c r="AW549" s="39">
        <f>AB549*0.7</f>
        <v>0.11202369338427121</v>
      </c>
      <c r="AX549" s="40"/>
      <c r="AY549" s="40">
        <f t="shared" si="143"/>
        <v>0</v>
      </c>
      <c r="AZ549" s="40"/>
      <c r="BA549" s="40"/>
      <c r="BB549" s="40"/>
      <c r="BC549" s="39"/>
      <c r="BD549" s="39">
        <f>T549*2.23694</f>
        <v>15.223619444444445</v>
      </c>
      <c r="BE549" s="39">
        <f>AO549-$BC$8</f>
        <v>0.19589655007815951</v>
      </c>
      <c r="BF549" s="39">
        <f>AQ549-$BC$8</f>
        <v>0.18850980251078345</v>
      </c>
      <c r="BG549" s="52">
        <f t="shared" si="147"/>
        <v>0.16965882225970511</v>
      </c>
      <c r="BH549" s="52">
        <f t="shared" si="148"/>
        <v>0.16965882225970511</v>
      </c>
      <c r="BI549" s="52">
        <f t="shared" si="149"/>
        <v>610771.76013493841</v>
      </c>
      <c r="BJ549" s="52">
        <f t="shared" si="150"/>
        <v>610.7717601349384</v>
      </c>
      <c r="BK549">
        <f t="shared" si="151"/>
        <v>0</v>
      </c>
    </row>
    <row r="550" spans="2:63" x14ac:dyDescent="0.25">
      <c r="B550" s="29" t="s">
        <v>47</v>
      </c>
      <c r="C550" s="29">
        <v>542</v>
      </c>
      <c r="D550" s="29">
        <v>542</v>
      </c>
      <c r="E550" s="28">
        <v>24.5</v>
      </c>
      <c r="F550" s="15">
        <f t="shared" si="152"/>
        <v>-2.7777777777777679E-2</v>
      </c>
      <c r="G550" s="15">
        <f t="shared" si="153"/>
        <v>-9.9999999999999645E-2</v>
      </c>
      <c r="R550">
        <f t="shared" si="141"/>
        <v>0</v>
      </c>
      <c r="S550">
        <f t="shared" si="142"/>
        <v>24.5</v>
      </c>
      <c r="T550">
        <f>$E550/3.6</f>
        <v>6.8055555555555554</v>
      </c>
      <c r="U550">
        <f>(0.5*960*(T550*T550))</f>
        <v>22231.481481481478</v>
      </c>
      <c r="V550">
        <f>$U550-$U551</f>
        <v>361.48148148147811</v>
      </c>
      <c r="X550">
        <f>W550/1000</f>
        <v>0</v>
      </c>
      <c r="Y550">
        <f>$X$43+$X$87+$X$158+$X$178+$X$188+$X$238+$X$279+$X$299+$X$307+$X$359+$X$365+$X$379+$X$408+$X$426+$X$438+$X$549</f>
        <v>585.4755555555555</v>
      </c>
      <c r="Z550">
        <f>(0.5*960*(F550*F550))</f>
        <v>0.37037037037036774</v>
      </c>
      <c r="AA550">
        <f>W550*0.0000002777777777</f>
        <v>0</v>
      </c>
      <c r="AB550">
        <f>AA$43+AA$87+$AA$158+$AA$178+$AA$238+$AA$279+$AA$299+$AA$307+$AA$359+$AA$365+$AA$379+$AA$408+$AA$426+$AA$438+$AA$526+$AA$549</f>
        <v>0.16003384769181603</v>
      </c>
      <c r="AD550">
        <f>(AC550*0.0000002777777777)*-1</f>
        <v>0</v>
      </c>
      <c r="AE550">
        <f>(($W$18*0.0000002777777777)*-1)+$AD$65+$AD$145+$AD$164+$AD$184+$AD$206+$AD$265+$AD$289+$AD$304+$AD$345+$AD$363+$AD$373+$AD$399+$AD$418+$AD$430+$AD$519+$AD$540</f>
        <v>0.16834382711335749</v>
      </c>
      <c r="AG550">
        <f>(T550/1000)*(960*9.81*0.01+0.5*1.205*0.38*1.711274*(T550*T550)+960*4/3*3.14*AJ550)</f>
        <v>-0.75518949006715475</v>
      </c>
      <c r="AH550">
        <f>AH549+AG550</f>
        <v>196.18147040689789</v>
      </c>
      <c r="AJ550">
        <f>T551-T550</f>
        <v>-5.5555555555555358E-2</v>
      </c>
      <c r="AK550" s="53">
        <f t="shared" si="155"/>
        <v>6.8055555555555554</v>
      </c>
      <c r="AL550" s="39">
        <f>0.5*1116.99*(T550*T550)</f>
        <v>25867.023437499996</v>
      </c>
      <c r="AM550" s="39">
        <f t="shared" si="154"/>
        <v>420.59499999999753</v>
      </c>
      <c r="AN550" s="39">
        <f>SUM($AM$540:$AM$548)+$AN$539</f>
        <v>-709282.61687499983</v>
      </c>
      <c r="AO550" s="39">
        <f t="shared" si="144"/>
        <v>0.19702294907677798</v>
      </c>
      <c r="AP550" s="39">
        <f>SUM($AM$550:$AM$563)+$AP$549</f>
        <v>701162.03062500013</v>
      </c>
      <c r="AQ550" s="39">
        <f t="shared" si="145"/>
        <v>0.19476723067463189</v>
      </c>
      <c r="AR550" s="39">
        <f t="shared" si="140"/>
        <v>0.4205949999999975</v>
      </c>
      <c r="AS550" s="39"/>
      <c r="AT550" s="51">
        <f>T550*$AS$8*0.38*0.01</f>
        <v>268.89144327500003</v>
      </c>
      <c r="AU550" s="51">
        <f t="shared" si="156"/>
        <v>0.26889144327500003</v>
      </c>
      <c r="AV550" s="51">
        <f t="shared" si="146"/>
        <v>7.4692127330042949E-5</v>
      </c>
      <c r="AW550" s="39">
        <f>AB550*0.7</f>
        <v>0.11202369338427121</v>
      </c>
      <c r="AX550" s="40"/>
      <c r="AY550" s="40">
        <f t="shared" si="143"/>
        <v>0</v>
      </c>
      <c r="AZ550" s="40"/>
      <c r="BA550" s="40"/>
      <c r="BB550" s="40"/>
      <c r="BC550" s="39"/>
      <c r="BD550" s="39">
        <f>T550*2.23694</f>
        <v>15.223619444444445</v>
      </c>
      <c r="BE550" s="39">
        <f>AO550-$BC$8</f>
        <v>0.19589655007815951</v>
      </c>
      <c r="BF550" s="39">
        <f>AQ550-$BC$8</f>
        <v>0.19364083167601343</v>
      </c>
      <c r="BG550" s="52">
        <f t="shared" si="147"/>
        <v>0.1742767485084121</v>
      </c>
      <c r="BH550" s="52">
        <f t="shared" si="148"/>
        <v>0.1742767485084121</v>
      </c>
      <c r="BI550" s="52">
        <f t="shared" si="149"/>
        <v>627396.29463028361</v>
      </c>
      <c r="BJ550" s="52">
        <f t="shared" si="150"/>
        <v>627.39629463028359</v>
      </c>
      <c r="BK550">
        <f t="shared" si="151"/>
        <v>0.3785354999999978</v>
      </c>
    </row>
    <row r="551" spans="2:63" x14ac:dyDescent="0.25">
      <c r="B551" s="29" t="s">
        <v>47</v>
      </c>
      <c r="C551" s="29">
        <v>543</v>
      </c>
      <c r="D551" s="29">
        <v>543</v>
      </c>
      <c r="E551" s="28">
        <v>24.3</v>
      </c>
      <c r="F551" s="15">
        <f t="shared" si="152"/>
        <v>-0.12499999999999981</v>
      </c>
      <c r="G551" s="15">
        <f t="shared" si="153"/>
        <v>-0.44999999999999929</v>
      </c>
      <c r="R551">
        <f t="shared" si="141"/>
        <v>0</v>
      </c>
      <c r="S551">
        <f t="shared" si="142"/>
        <v>24.3</v>
      </c>
      <c r="T551">
        <f>$E551/3.6</f>
        <v>6.75</v>
      </c>
      <c r="U551">
        <f>(0.5*960*(T551*T551))</f>
        <v>21870</v>
      </c>
      <c r="V551">
        <f>$U551-$U552</f>
        <v>1241.851851851854</v>
      </c>
      <c r="X551">
        <f>W551/1000</f>
        <v>0</v>
      </c>
      <c r="Y551">
        <f>$X$43+$X$87+$X$158+$X$178+$X$188+$X$238+$X$279+$X$299+$X$307+$X$359+$X$365+$X$379+$X$408+$X$426+$X$438+$X$549</f>
        <v>585.4755555555555</v>
      </c>
      <c r="Z551">
        <f>(0.5*960*(F551*F551))</f>
        <v>7.4999999999999769</v>
      </c>
      <c r="AA551">
        <f>W551*0.0000002777777777</f>
        <v>0</v>
      </c>
      <c r="AB551">
        <f>AA$43+AA$87+$AA$158+$AA$178+$AA$238+$AA$279+$AA$299+$AA$307+$AA$359+$AA$365+$AA$379+$AA$408+$AA$426+$AA$438+$AA$526+$AA$549</f>
        <v>0.16003384769181603</v>
      </c>
      <c r="AD551">
        <f>(AC551*0.0000002777777777)*-1</f>
        <v>0</v>
      </c>
      <c r="AE551">
        <f>(($W$18*0.0000002777777777)*-1)+$AD$65+$AD$145+$AD$164+$AD$184+$AD$206+$AD$265+$AD$289+$AD$304+$AD$345+$AD$363+$AD$373+$AD$399+$AD$418+$AD$430+$AD$519+$AD$540</f>
        <v>0.16834382711335749</v>
      </c>
      <c r="AG551">
        <f>(T551/1000)*(960*9.81*0.01+0.5*1.205*0.38*1.711274*(T551*T551)+960*4/3*3.14*AJ551)</f>
        <v>-4.5190163084967105</v>
      </c>
      <c r="AH551">
        <f>AH550+AG551</f>
        <v>191.66245409840118</v>
      </c>
      <c r="AJ551">
        <f>T552-T551</f>
        <v>-0.19444444444444464</v>
      </c>
      <c r="AK551" s="53">
        <f t="shared" si="155"/>
        <v>6.75</v>
      </c>
      <c r="AL551" s="39">
        <f>0.5*1116.99*(T551*T551)</f>
        <v>25446.428437499999</v>
      </c>
      <c r="AM551" s="39">
        <f t="shared" si="154"/>
        <v>1444.9334375000035</v>
      </c>
      <c r="AN551" s="39">
        <f>SUM($AM$540:$AM$548)+$AN$539</f>
        <v>-709282.61687499983</v>
      </c>
      <c r="AO551" s="39">
        <f t="shared" si="144"/>
        <v>0.19702294907677798</v>
      </c>
      <c r="AP551" s="39">
        <f>SUM($AM$550:$AM$563)+$AP$549</f>
        <v>701162.03062500013</v>
      </c>
      <c r="AQ551" s="39">
        <f t="shared" si="145"/>
        <v>0.19476723067463189</v>
      </c>
      <c r="AR551" s="39">
        <f t="shared" si="140"/>
        <v>1.4449334375000036</v>
      </c>
      <c r="AS551" s="39"/>
      <c r="AT551" s="51">
        <f>T551*$AS$8*0.38*0.01</f>
        <v>266.69641108500002</v>
      </c>
      <c r="AU551" s="51">
        <f t="shared" si="156"/>
        <v>0.26669641108500003</v>
      </c>
      <c r="AV551" s="51">
        <f t="shared" si="146"/>
        <v>7.4082395678369138E-5</v>
      </c>
      <c r="AW551" s="39">
        <f>AB551*0.7</f>
        <v>0.11202369338427121</v>
      </c>
      <c r="AX551" s="40"/>
      <c r="AY551" s="40">
        <f t="shared" si="143"/>
        <v>0</v>
      </c>
      <c r="AZ551" s="40"/>
      <c r="BA551" s="40"/>
      <c r="BB551" s="40"/>
      <c r="BC551" s="39"/>
      <c r="BD551" s="39">
        <f>T551*2.23694</f>
        <v>15.099345000000001</v>
      </c>
      <c r="BE551" s="39">
        <f>AO551-$BC$8</f>
        <v>0.19589655007815951</v>
      </c>
      <c r="BF551" s="39">
        <f>AQ551-$BC$8</f>
        <v>0.19364083167601343</v>
      </c>
      <c r="BG551" s="52">
        <f t="shared" si="147"/>
        <v>0.1742767485084121</v>
      </c>
      <c r="BH551" s="52">
        <f t="shared" si="148"/>
        <v>0.1742767485084121</v>
      </c>
      <c r="BI551" s="52">
        <f t="shared" si="149"/>
        <v>627396.29463028361</v>
      </c>
      <c r="BJ551" s="52">
        <f t="shared" si="150"/>
        <v>627.39629463028359</v>
      </c>
      <c r="BK551">
        <f t="shared" si="151"/>
        <v>1.3004400937500031</v>
      </c>
    </row>
    <row r="552" spans="2:63" x14ac:dyDescent="0.25">
      <c r="B552" s="29" t="s">
        <v>47</v>
      </c>
      <c r="C552" s="29">
        <v>544</v>
      </c>
      <c r="D552" s="29">
        <v>544</v>
      </c>
      <c r="E552" s="28">
        <v>23.6</v>
      </c>
      <c r="F552" s="15">
        <f t="shared" si="152"/>
        <v>-0.27777777777777779</v>
      </c>
      <c r="G552" s="15">
        <f t="shared" si="153"/>
        <v>-1</v>
      </c>
      <c r="R552">
        <f t="shared" si="141"/>
        <v>0</v>
      </c>
      <c r="S552">
        <f t="shared" si="142"/>
        <v>23.6</v>
      </c>
      <c r="T552">
        <f>$E552/3.6</f>
        <v>6.5555555555555554</v>
      </c>
      <c r="U552">
        <f>(0.5*960*(T552*T552))</f>
        <v>20628.148148148146</v>
      </c>
      <c r="V552">
        <f>$U552-$U553</f>
        <v>2209.9999999999964</v>
      </c>
      <c r="X552">
        <f>W552/1000</f>
        <v>0</v>
      </c>
      <c r="Y552">
        <f>$X$43+$X$87+$X$158+$X$178+$X$188+$X$238+$X$279+$X$299+$X$307+$X$359+$X$365+$X$379+$X$408+$X$426+$X$438+$X$549</f>
        <v>585.4755555555555</v>
      </c>
      <c r="Z552">
        <f>(0.5*960*(F552*F552))</f>
        <v>37.037037037037038</v>
      </c>
      <c r="AA552">
        <f>W552*0.0000002777777777</f>
        <v>0</v>
      </c>
      <c r="AB552">
        <f>AA$43+AA$87+$AA$158+$AA$178+$AA$238+$AA$279+$AA$299+$AA$307+$AA$359+$AA$365+$AA$379+$AA$408+$AA$426+$AA$438+$AA$526+$AA$549</f>
        <v>0.16003384769181603</v>
      </c>
      <c r="AD552">
        <f>(AC552*0.0000002777777777)*-1</f>
        <v>0</v>
      </c>
      <c r="AE552">
        <f>(($W$18*0.0000002777777777)*-1)+$AD$65+$AD$145+$AD$164+$AD$184+$AD$206+$AD$265+$AD$289+$AD$304+$AD$345+$AD$363+$AD$373+$AD$399+$AD$418+$AD$430+$AD$519+$AD$540</f>
        <v>0.16834382711335749</v>
      </c>
      <c r="AG552">
        <f>(T552/1000)*(960*9.81*0.01+0.5*1.205*0.38*1.711274*(T552*T552)+960*4/3*3.14*AJ552)</f>
        <v>-8.7868320821336106</v>
      </c>
      <c r="AH552">
        <f>AH551+AG552</f>
        <v>182.87562201626758</v>
      </c>
      <c r="AJ552">
        <f>T553-T552</f>
        <v>-0.36111111111111072</v>
      </c>
      <c r="AK552" s="53">
        <f t="shared" si="155"/>
        <v>6.5555555555555554</v>
      </c>
      <c r="AL552" s="39">
        <f>0.5*1116.99*(T552*T552)</f>
        <v>24001.494999999995</v>
      </c>
      <c r="AM552" s="39">
        <f t="shared" si="154"/>
        <v>2571.4040624999943</v>
      </c>
      <c r="AN552" s="39">
        <f>SUM($AM$540:$AM$548)+$AN$539</f>
        <v>-709282.61687499983</v>
      </c>
      <c r="AO552" s="39">
        <f t="shared" si="144"/>
        <v>0.19702294907677798</v>
      </c>
      <c r="AP552" s="39">
        <f>SUM($AM$550:$AM$563)+$AP$549</f>
        <v>701162.03062500013</v>
      </c>
      <c r="AQ552" s="39">
        <f t="shared" si="145"/>
        <v>0.19476723067463189</v>
      </c>
      <c r="AR552" s="39">
        <f t="shared" si="140"/>
        <v>2.5714040624999943</v>
      </c>
      <c r="AS552" s="39"/>
      <c r="AT552" s="51">
        <f>T552*$AS$8*0.38*0.01</f>
        <v>259.01379842</v>
      </c>
      <c r="AU552" s="51">
        <f t="shared" si="156"/>
        <v>0.25901379842</v>
      </c>
      <c r="AV552" s="51">
        <f t="shared" si="146"/>
        <v>7.1948334897510761E-5</v>
      </c>
      <c r="AW552" s="39">
        <f>AB552*0.7</f>
        <v>0.11202369338427121</v>
      </c>
      <c r="AX552" s="40"/>
      <c r="AY552" s="40">
        <f t="shared" si="143"/>
        <v>0</v>
      </c>
      <c r="AZ552" s="40"/>
      <c r="BA552" s="40"/>
      <c r="BB552" s="40"/>
      <c r="BC552" s="39"/>
      <c r="BD552" s="39">
        <f>T552*2.23694</f>
        <v>14.664384444444446</v>
      </c>
      <c r="BE552" s="39">
        <f>AO552-$BC$8</f>
        <v>0.19589655007815951</v>
      </c>
      <c r="BF552" s="39">
        <f>AQ552-$BC$8</f>
        <v>0.19364083167601343</v>
      </c>
      <c r="BG552" s="52">
        <f t="shared" si="147"/>
        <v>0.1742767485084121</v>
      </c>
      <c r="BH552" s="52">
        <f t="shared" si="148"/>
        <v>0.1742767485084121</v>
      </c>
      <c r="BI552" s="52">
        <f t="shared" si="149"/>
        <v>627396.29463028361</v>
      </c>
      <c r="BJ552" s="52">
        <f t="shared" si="150"/>
        <v>627.39629463028359</v>
      </c>
      <c r="BK552">
        <f t="shared" si="151"/>
        <v>2.3142636562499952</v>
      </c>
    </row>
    <row r="553" spans="2:63" x14ac:dyDescent="0.25">
      <c r="B553" s="29" t="s">
        <v>47</v>
      </c>
      <c r="C553" s="29">
        <v>545</v>
      </c>
      <c r="D553" s="29">
        <v>545</v>
      </c>
      <c r="E553" s="28">
        <v>22.3</v>
      </c>
      <c r="F553" s="15">
        <f t="shared" si="152"/>
        <v>-0.4861111111111111</v>
      </c>
      <c r="G553" s="15">
        <f t="shared" si="153"/>
        <v>-1.75</v>
      </c>
      <c r="R553">
        <f t="shared" si="141"/>
        <v>0</v>
      </c>
      <c r="S553">
        <f t="shared" si="142"/>
        <v>22.3</v>
      </c>
      <c r="T553">
        <f>$E553/3.6</f>
        <v>6.1944444444444446</v>
      </c>
      <c r="U553">
        <f>(0.5*960*(T553*T553))</f>
        <v>18418.14814814815</v>
      </c>
      <c r="V553">
        <f>$U553-$U554</f>
        <v>3454.8148148148139</v>
      </c>
      <c r="X553">
        <f>W553/1000</f>
        <v>0</v>
      </c>
      <c r="Y553">
        <f>$X$43+$X$87+$X$158+$X$178+$X$188+$X$238+$X$279+$X$299+$X$307+$X$359+$X$365+$X$379+$X$408+$X$426+$X$438+$X$549</f>
        <v>585.4755555555555</v>
      </c>
      <c r="Z553">
        <f>(0.5*960*(F553*F553))</f>
        <v>113.42592592592592</v>
      </c>
      <c r="AA553">
        <f>W553*0.0000002777777777</f>
        <v>0</v>
      </c>
      <c r="AB553">
        <f>AA$43+AA$87+$AA$158+$AA$178+$AA$238+$AA$279+$AA$299+$AA$307+$AA$359+$AA$365+$AA$379+$AA$408+$AA$426+$AA$438+$AA$526+$AA$549</f>
        <v>0.16003384769181603</v>
      </c>
      <c r="AD553">
        <f>(AC553*0.0000002777777777)*-1</f>
        <v>0</v>
      </c>
      <c r="AE553">
        <f>(($W$18*0.0000002777777777)*-1)+$AD$65+$AD$145+$AD$164+$AD$184+$AD$206+$AD$265+$AD$289+$AD$304+$AD$345+$AD$363+$AD$373+$AD$399+$AD$418+$AD$430+$AD$519+$AD$540</f>
        <v>0.16834382711335749</v>
      </c>
      <c r="AG553">
        <f>(T553/1000)*(960*9.81*0.01+0.5*1.205*0.38*1.711274*(T553*T553)+960*4/3*3.14*AJ553)</f>
        <v>-14.538163575489531</v>
      </c>
      <c r="AH553">
        <f>AH552+AG553</f>
        <v>168.33745844077805</v>
      </c>
      <c r="AJ553">
        <f>T554-T553</f>
        <v>-0.61111111111111072</v>
      </c>
      <c r="AK553" s="53">
        <f t="shared" si="155"/>
        <v>6.1944444444444446</v>
      </c>
      <c r="AL553" s="39">
        <f>0.5*1116.99*(T553*T553)</f>
        <v>21430.090937500001</v>
      </c>
      <c r="AM553" s="39">
        <f t="shared" si="154"/>
        <v>4019.7849999999962</v>
      </c>
      <c r="AN553" s="39">
        <f>SUM($AM$540:$AM$548)+$AN$539</f>
        <v>-709282.61687499983</v>
      </c>
      <c r="AO553" s="39">
        <f t="shared" si="144"/>
        <v>0.19702294907677798</v>
      </c>
      <c r="AP553" s="39">
        <f>SUM($AM$550:$AM$563)+$AP$549</f>
        <v>701162.03062500013</v>
      </c>
      <c r="AQ553" s="39">
        <f t="shared" si="145"/>
        <v>0.19476723067463189</v>
      </c>
      <c r="AR553" s="39">
        <f t="shared" si="140"/>
        <v>4.0197849999999962</v>
      </c>
      <c r="AS553" s="39"/>
      <c r="AT553" s="51">
        <f>T553*$AS$8*0.38*0.01</f>
        <v>244.74608918500007</v>
      </c>
      <c r="AU553" s="51">
        <f t="shared" si="156"/>
        <v>0.24474608918500007</v>
      </c>
      <c r="AV553" s="51">
        <f t="shared" si="146"/>
        <v>6.7985079161630952E-5</v>
      </c>
      <c r="AW553" s="39">
        <f>AB553*0.7</f>
        <v>0.11202369338427121</v>
      </c>
      <c r="AX553" s="40"/>
      <c r="AY553" s="40">
        <f t="shared" si="143"/>
        <v>0</v>
      </c>
      <c r="AZ553" s="40"/>
      <c r="BA553" s="40"/>
      <c r="BB553" s="40"/>
      <c r="BC553" s="39"/>
      <c r="BD553" s="39">
        <f>T553*2.23694</f>
        <v>13.856600555555557</v>
      </c>
      <c r="BE553" s="39">
        <f>AO553-$BC$8</f>
        <v>0.19589655007815951</v>
      </c>
      <c r="BF553" s="39">
        <f>AQ553-$BC$8</f>
        <v>0.19364083167601343</v>
      </c>
      <c r="BG553" s="52">
        <f t="shared" si="147"/>
        <v>0.1742767485084121</v>
      </c>
      <c r="BH553" s="52">
        <f t="shared" si="148"/>
        <v>0.1742767485084121</v>
      </c>
      <c r="BI553" s="52">
        <f t="shared" si="149"/>
        <v>627396.29463028361</v>
      </c>
      <c r="BJ553" s="52">
        <f t="shared" si="150"/>
        <v>627.39629463028359</v>
      </c>
      <c r="BK553">
        <f t="shared" si="151"/>
        <v>3.6178064999999964</v>
      </c>
    </row>
    <row r="554" spans="2:63" x14ac:dyDescent="0.25">
      <c r="B554" s="29" t="s">
        <v>47</v>
      </c>
      <c r="C554" s="29">
        <v>546</v>
      </c>
      <c r="D554" s="29">
        <v>546</v>
      </c>
      <c r="E554" s="28">
        <v>20.100000000000001</v>
      </c>
      <c r="F554" s="15">
        <f t="shared" si="152"/>
        <v>-0.5277777777777779</v>
      </c>
      <c r="G554" s="15">
        <f t="shared" si="153"/>
        <v>-1.9000000000000004</v>
      </c>
      <c r="R554">
        <f t="shared" si="141"/>
        <v>0</v>
      </c>
      <c r="S554">
        <f t="shared" si="142"/>
        <v>20.100000000000001</v>
      </c>
      <c r="T554">
        <f>$E554/3.6</f>
        <v>5.5833333333333339</v>
      </c>
      <c r="U554">
        <f>(0.5*960*(T554*T554))</f>
        <v>14963.333333333336</v>
      </c>
      <c r="V554">
        <f>$U554-$U555</f>
        <v>2287.4074074074124</v>
      </c>
      <c r="X554">
        <f>W554/1000</f>
        <v>0</v>
      </c>
      <c r="Y554">
        <f>$X$43+$X$87+$X$158+$X$178+$X$188+$X$238+$X$279+$X$299+$X$307+$X$359+$X$365+$X$379+$X$408+$X$426+$X$438+$X$549</f>
        <v>585.4755555555555</v>
      </c>
      <c r="Z554">
        <f>(0.5*960*(F554*F554))</f>
        <v>133.70370370370375</v>
      </c>
      <c r="AA554">
        <f>W554*0.0000002777777777</f>
        <v>0</v>
      </c>
      <c r="AB554">
        <f>AA$43+AA$87+$AA$158+$AA$178+$AA$238+$AA$279+$AA$299+$AA$307+$AA$359+$AA$365+$AA$379+$AA$408+$AA$426+$AA$438+$AA$526+$AA$549</f>
        <v>0.16003384769181603</v>
      </c>
      <c r="AD554">
        <f>(AC554*0.0000002777777777)*-1</f>
        <v>0</v>
      </c>
      <c r="AE554">
        <f>(($W$18*0.0000002777777777)*-1)+$AD$65+$AD$145+$AD$164+$AD$184+$AD$206+$AD$265+$AD$289+$AD$304+$AD$345+$AD$363+$AD$373+$AD$399+$AD$418+$AD$430+$AD$519+$AD$540</f>
        <v>0.16834382711335749</v>
      </c>
      <c r="AG554">
        <f>(T554/1000)*(960*9.81*0.01+0.5*1.205*0.38*1.711274*(T554*T554)+960*4/3*3.14*AJ554)</f>
        <v>-9.3795612018651351</v>
      </c>
      <c r="AH554">
        <f>AH553+AG554</f>
        <v>158.95789723891292</v>
      </c>
      <c r="AJ554">
        <f>T555-T554</f>
        <v>-0.44444444444444553</v>
      </c>
      <c r="AK554" s="53">
        <f t="shared" si="155"/>
        <v>5.5833333333333339</v>
      </c>
      <c r="AL554" s="39">
        <f>0.5*1116.99*(T554*T554)</f>
        <v>17410.305937500005</v>
      </c>
      <c r="AM554" s="39">
        <f t="shared" si="154"/>
        <v>2661.4700000000084</v>
      </c>
      <c r="AN554" s="39">
        <f>SUM($AM$540:$AM$548)+$AN$539</f>
        <v>-709282.61687499983</v>
      </c>
      <c r="AO554" s="39">
        <f t="shared" si="144"/>
        <v>0.19702294907677798</v>
      </c>
      <c r="AP554" s="39">
        <f>SUM($AM$550:$AM$563)+$AP$549</f>
        <v>701162.03062500013</v>
      </c>
      <c r="AQ554" s="39">
        <f t="shared" si="145"/>
        <v>0.19476723067463189</v>
      </c>
      <c r="AR554" s="39">
        <f t="shared" si="140"/>
        <v>2.6614700000000084</v>
      </c>
      <c r="AS554" s="39"/>
      <c r="AT554" s="51">
        <f>T554*$AS$8*0.38*0.01</f>
        <v>220.60073509500006</v>
      </c>
      <c r="AU554" s="51">
        <f t="shared" si="156"/>
        <v>0.22060073509500006</v>
      </c>
      <c r="AV554" s="51">
        <f t="shared" si="146"/>
        <v>6.1278030993218929E-5</v>
      </c>
      <c r="AW554" s="39">
        <f>AB554*0.7</f>
        <v>0.11202369338427121</v>
      </c>
      <c r="AX554" s="40"/>
      <c r="AY554" s="40">
        <f t="shared" si="143"/>
        <v>0</v>
      </c>
      <c r="AZ554" s="40"/>
      <c r="BA554" s="40"/>
      <c r="BB554" s="40"/>
      <c r="BC554" s="39"/>
      <c r="BD554" s="39">
        <f>T554*2.23694</f>
        <v>12.48958166666667</v>
      </c>
      <c r="BE554" s="39">
        <f>AO554-$BC$8</f>
        <v>0.19589655007815951</v>
      </c>
      <c r="BF554" s="39">
        <f>AQ554-$BC$8</f>
        <v>0.19364083167601343</v>
      </c>
      <c r="BG554" s="52">
        <f t="shared" si="147"/>
        <v>0.1742767485084121</v>
      </c>
      <c r="BH554" s="52">
        <f t="shared" si="148"/>
        <v>0.1742767485084121</v>
      </c>
      <c r="BI554" s="52">
        <f t="shared" si="149"/>
        <v>627396.29463028361</v>
      </c>
      <c r="BJ554" s="52">
        <f t="shared" si="150"/>
        <v>627.39629463028359</v>
      </c>
      <c r="BK554">
        <f t="shared" si="151"/>
        <v>2.3953230000000074</v>
      </c>
    </row>
    <row r="555" spans="2:63" x14ac:dyDescent="0.25">
      <c r="B555" s="29" t="s">
        <v>47</v>
      </c>
      <c r="C555" s="29">
        <v>547</v>
      </c>
      <c r="D555" s="29">
        <v>547</v>
      </c>
      <c r="E555" s="28">
        <v>18.5</v>
      </c>
      <c r="F555" s="15">
        <f t="shared" si="152"/>
        <v>-0.40277777777777807</v>
      </c>
      <c r="G555" s="15">
        <f t="shared" si="153"/>
        <v>-1.4500000000000011</v>
      </c>
      <c r="R555">
        <f t="shared" si="141"/>
        <v>0</v>
      </c>
      <c r="S555">
        <f t="shared" si="142"/>
        <v>18.5</v>
      </c>
      <c r="T555">
        <f>$E555/3.6</f>
        <v>5.1388888888888884</v>
      </c>
      <c r="U555">
        <f>(0.5*960*(T555*T555))</f>
        <v>12675.925925925923</v>
      </c>
      <c r="V555">
        <f>$U555-$U556</f>
        <v>1718.8888888888869</v>
      </c>
      <c r="X555">
        <f>W555/1000</f>
        <v>0</v>
      </c>
      <c r="Y555">
        <f>$X$43+$X$87+$X$158+$X$178+$X$188+$X$238+$X$279+$X$299+$X$307+$X$359+$X$365+$X$379+$X$408+$X$426+$X$438+$X$549</f>
        <v>585.4755555555555</v>
      </c>
      <c r="Z555">
        <f>(0.5*960*(F555*F555))</f>
        <v>77.87037037037048</v>
      </c>
      <c r="AA555">
        <f>W555*0.0000002777777777</f>
        <v>0</v>
      </c>
      <c r="AB555">
        <f>AA$43+AA$87+$AA$158+$AA$178+$AA$238+$AA$279+$AA$299+$AA$307+$AA$359+$AA$365+$AA$379+$AA$408+$AA$426+$AA$438+$AA$526+$AA$549</f>
        <v>0.16003384769181603</v>
      </c>
      <c r="AD555">
        <f>(AC555*0.0000002777777777)*-1</f>
        <v>0</v>
      </c>
      <c r="AE555">
        <f>(($W$18*0.0000002777777777)*-1)+$AD$65+$AD$145+$AD$164+$AD$184+$AD$206+$AD$265+$AD$289+$AD$304+$AD$345+$AD$363+$AD$373+$AD$399+$AD$418+$AD$430+$AD$519+$AD$540</f>
        <v>0.16834382711335749</v>
      </c>
      <c r="AG555">
        <f>(T555/1000)*(960*9.81*0.01+0.5*1.205*0.38*1.711274*(T555*T555)+960*4/3*3.14*AJ555)</f>
        <v>-6.9213389861377825</v>
      </c>
      <c r="AH555">
        <f>AH554+AG555</f>
        <v>152.03655825277514</v>
      </c>
      <c r="AJ555">
        <f>T556-T555</f>
        <v>-0.36111111111111072</v>
      </c>
      <c r="AK555" s="53">
        <f t="shared" si="155"/>
        <v>5.1388888888888884</v>
      </c>
      <c r="AL555" s="39">
        <f>0.5*1116.99*(T555*T555)</f>
        <v>14748.835937499996</v>
      </c>
      <c r="AM555" s="39">
        <f t="shared" si="154"/>
        <v>1999.9809374999968</v>
      </c>
      <c r="AN555" s="39">
        <f>SUM($AM$540:$AM$548)+$AN$539</f>
        <v>-709282.61687499983</v>
      </c>
      <c r="AO555" s="39">
        <f t="shared" si="144"/>
        <v>0.19702294907677798</v>
      </c>
      <c r="AP555" s="39">
        <f>SUM($AM$550:$AM$563)+$AP$549</f>
        <v>701162.03062500013</v>
      </c>
      <c r="AQ555" s="39">
        <f t="shared" si="145"/>
        <v>0.19476723067463189</v>
      </c>
      <c r="AR555" s="39">
        <f t="shared" si="140"/>
        <v>1.9999809374999968</v>
      </c>
      <c r="AS555" s="39"/>
      <c r="AT555" s="51">
        <f>T555*$AS$8*0.38*0.01</f>
        <v>203.04047757500001</v>
      </c>
      <c r="AU555" s="51">
        <f t="shared" si="156"/>
        <v>0.20304047757500002</v>
      </c>
      <c r="AV555" s="51">
        <f t="shared" si="146"/>
        <v>5.640017777982835E-5</v>
      </c>
      <c r="AW555" s="39">
        <f>AB555*0.7</f>
        <v>0.11202369338427121</v>
      </c>
      <c r="AX555" s="40"/>
      <c r="AY555" s="40">
        <f t="shared" si="143"/>
        <v>0</v>
      </c>
      <c r="AZ555" s="40"/>
      <c r="BA555" s="40"/>
      <c r="BB555" s="40"/>
      <c r="BC555" s="39"/>
      <c r="BD555" s="39">
        <f>T555*2.23694</f>
        <v>11.495386111111111</v>
      </c>
      <c r="BE555" s="39">
        <f>AO555-$BC$8</f>
        <v>0.19589655007815951</v>
      </c>
      <c r="BF555" s="39">
        <f>AQ555-$BC$8</f>
        <v>0.19364083167601343</v>
      </c>
      <c r="BG555" s="52">
        <f t="shared" si="147"/>
        <v>0.1742767485084121</v>
      </c>
      <c r="BH555" s="52">
        <f t="shared" si="148"/>
        <v>0.1742767485084121</v>
      </c>
      <c r="BI555" s="52">
        <f t="shared" si="149"/>
        <v>627396.29463028361</v>
      </c>
      <c r="BJ555" s="52">
        <f t="shared" si="150"/>
        <v>627.39629463028359</v>
      </c>
      <c r="BK555">
        <f t="shared" si="151"/>
        <v>1.7999828437499972</v>
      </c>
    </row>
    <row r="556" spans="2:63" x14ac:dyDescent="0.25">
      <c r="B556" s="29" t="s">
        <v>47</v>
      </c>
      <c r="C556" s="29">
        <v>548</v>
      </c>
      <c r="D556" s="29">
        <v>548</v>
      </c>
      <c r="E556" s="28">
        <v>17.2</v>
      </c>
      <c r="F556" s="15">
        <f t="shared" si="152"/>
        <v>-0.30555555555555547</v>
      </c>
      <c r="G556" s="15">
        <f t="shared" si="153"/>
        <v>-1.0999999999999996</v>
      </c>
      <c r="R556">
        <f t="shared" si="141"/>
        <v>0</v>
      </c>
      <c r="S556">
        <f t="shared" si="142"/>
        <v>17.2</v>
      </c>
      <c r="T556">
        <f>$E556/3.6</f>
        <v>4.7777777777777777</v>
      </c>
      <c r="U556">
        <f>(0.5*960*(T556*T556))</f>
        <v>10957.037037037036</v>
      </c>
      <c r="V556">
        <f>$U556-$U557</f>
        <v>1116.6666666666661</v>
      </c>
      <c r="X556">
        <f>W556/1000</f>
        <v>0</v>
      </c>
      <c r="Y556">
        <f>$X$43+$X$87+$X$158+$X$178+$X$188+$X$238+$X$279+$X$299+$X$307+$X$359+$X$365+$X$379+$X$408+$X$426+$X$438+$X$549</f>
        <v>585.4755555555555</v>
      </c>
      <c r="Z556">
        <f>(0.5*960*(F556*F556))</f>
        <v>44.814814814814788</v>
      </c>
      <c r="AA556">
        <f>W556*0.0000002777777777</f>
        <v>0</v>
      </c>
      <c r="AB556">
        <f>AA$43+AA$87+$AA$158+$AA$178+$AA$238+$AA$279+$AA$299+$AA$307+$AA$359+$AA$365+$AA$379+$AA$408+$AA$426+$AA$438+$AA$526+$AA$549</f>
        <v>0.16003384769181603</v>
      </c>
      <c r="AD556">
        <f>(AC556*0.0000002777777777)*-1</f>
        <v>0</v>
      </c>
      <c r="AE556">
        <f>(($W$18*0.0000002777777777)*-1)+$AD$65+$AD$145+$AD$164+$AD$184+$AD$206+$AD$265+$AD$289+$AD$304+$AD$345+$AD$363+$AD$373+$AD$399+$AD$418+$AD$430+$AD$519+$AD$540</f>
        <v>0.16834382711335749</v>
      </c>
      <c r="AG556">
        <f>(T556/1000)*(960*9.81*0.01+0.5*1.205*0.38*1.711274*(T556*T556)+960*4/3*3.14*AJ556)</f>
        <v>-4.3080286048475633</v>
      </c>
      <c r="AH556">
        <f>AH555+AG556</f>
        <v>147.72852964792759</v>
      </c>
      <c r="AJ556">
        <f>T557-T556</f>
        <v>-0.25</v>
      </c>
      <c r="AK556" s="53">
        <f t="shared" si="155"/>
        <v>4.7777777777777777</v>
      </c>
      <c r="AL556" s="39">
        <f>0.5*1116.99*(T556*T556)</f>
        <v>12748.855</v>
      </c>
      <c r="AM556" s="39">
        <f t="shared" si="154"/>
        <v>1299.2765624999993</v>
      </c>
      <c r="AN556" s="39">
        <f>SUM($AM$540:$AM$548)+$AN$539</f>
        <v>-709282.61687499983</v>
      </c>
      <c r="AO556" s="39">
        <f t="shared" si="144"/>
        <v>0.19702294907677798</v>
      </c>
      <c r="AP556" s="39">
        <f>SUM($AM$550:$AM$563)+$AP$549</f>
        <v>701162.03062500013</v>
      </c>
      <c r="AQ556" s="39">
        <f t="shared" si="145"/>
        <v>0.19476723067463189</v>
      </c>
      <c r="AR556" s="39">
        <f t="shared" ref="AR556:AR619" si="157">AM556/1000</f>
        <v>1.2992765624999993</v>
      </c>
      <c r="AS556" s="39"/>
      <c r="AT556" s="51">
        <f>T556*$AS$8*0.38*0.01</f>
        <v>188.77276834000006</v>
      </c>
      <c r="AU556" s="51">
        <f t="shared" si="156"/>
        <v>0.18877276834000006</v>
      </c>
      <c r="AV556" s="51">
        <f t="shared" si="146"/>
        <v>5.2436922043948534E-5</v>
      </c>
      <c r="AW556" s="39">
        <f>AB556*0.7</f>
        <v>0.11202369338427121</v>
      </c>
      <c r="AX556" s="40"/>
      <c r="AY556" s="40">
        <f t="shared" si="143"/>
        <v>0</v>
      </c>
      <c r="AZ556" s="40"/>
      <c r="BA556" s="40"/>
      <c r="BB556" s="40"/>
      <c r="BC556" s="39"/>
      <c r="BD556" s="39">
        <f>T556*2.23694</f>
        <v>10.687602222222223</v>
      </c>
      <c r="BE556" s="39">
        <f>AO556-$BC$8</f>
        <v>0.19589655007815951</v>
      </c>
      <c r="BF556" s="39">
        <f>AQ556-$BC$8</f>
        <v>0.19364083167601343</v>
      </c>
      <c r="BG556" s="52">
        <f t="shared" si="147"/>
        <v>0.1742767485084121</v>
      </c>
      <c r="BH556" s="52">
        <f t="shared" si="148"/>
        <v>0.1742767485084121</v>
      </c>
      <c r="BI556" s="52">
        <f t="shared" si="149"/>
        <v>627396.29463028361</v>
      </c>
      <c r="BJ556" s="52">
        <f t="shared" si="150"/>
        <v>627.39629463028359</v>
      </c>
      <c r="BK556">
        <f t="shared" si="151"/>
        <v>1.1693489062499993</v>
      </c>
    </row>
    <row r="557" spans="2:63" x14ac:dyDescent="0.25">
      <c r="B557" s="29" t="s">
        <v>47</v>
      </c>
      <c r="C557" s="29">
        <v>549</v>
      </c>
      <c r="D557" s="29">
        <v>549</v>
      </c>
      <c r="E557" s="28">
        <v>16.3</v>
      </c>
      <c r="F557" s="15">
        <f t="shared" si="152"/>
        <v>-0.24999999999999983</v>
      </c>
      <c r="G557" s="15">
        <f t="shared" si="153"/>
        <v>-0.89999999999999947</v>
      </c>
      <c r="R557">
        <f t="shared" si="141"/>
        <v>0</v>
      </c>
      <c r="S557">
        <f t="shared" si="142"/>
        <v>16.3</v>
      </c>
      <c r="T557">
        <f>$E557/3.6</f>
        <v>4.5277777777777777</v>
      </c>
      <c r="U557">
        <f>(0.5*960*(T557*T557))</f>
        <v>9840.3703703703704</v>
      </c>
      <c r="V557">
        <f>$U557-$U558</f>
        <v>1056.6666666666661</v>
      </c>
      <c r="X557">
        <f>W557/1000</f>
        <v>0</v>
      </c>
      <c r="Y557">
        <f>$X$43+$X$87+$X$158+$X$178+$X$188+$X$238+$X$279+$X$299+$X$307+$X$359+$X$365+$X$379+$X$408+$X$426+$X$438+$X$549</f>
        <v>585.4755555555555</v>
      </c>
      <c r="Z557">
        <f>(0.5*960*(F557*F557))</f>
        <v>29.999999999999961</v>
      </c>
      <c r="AA557">
        <f>W557*0.0000002777777777</f>
        <v>0</v>
      </c>
      <c r="AB557">
        <f>AA$43+AA$87+$AA$158+$AA$178+$AA$238+$AA$279+$AA$299+$AA$307+$AA$359+$AA$365+$AA$379+$AA$408+$AA$426+$AA$438+$AA$526+$AA$549</f>
        <v>0.16003384769181603</v>
      </c>
      <c r="AD557">
        <f>(AC557*0.0000002777777777)*-1</f>
        <v>0</v>
      </c>
      <c r="AE557">
        <f>(($W$18*0.0000002777777777)*-1)+$AD$65+$AD$145+$AD$164+$AD$184+$AD$206+$AD$265+$AD$289+$AD$304+$AD$345+$AD$363+$AD$373+$AD$399+$AD$418+$AD$430+$AD$519+$AD$540</f>
        <v>0.16834382711335749</v>
      </c>
      <c r="AG557">
        <f>(T557/1000)*(960*9.81*0.01+0.5*1.205*0.38*1.711274*(T557*T557)+960*4/3*3.14*AJ557)</f>
        <v>-4.0867354383336085</v>
      </c>
      <c r="AH557">
        <f>AH556+AG557</f>
        <v>143.64179420959397</v>
      </c>
      <c r="AJ557">
        <f>T558-T557</f>
        <v>-0.25</v>
      </c>
      <c r="AK557" s="53">
        <f t="shared" si="155"/>
        <v>4.5277777777777777</v>
      </c>
      <c r="AL557" s="39">
        <f>0.5*1116.99*(T557*T557)</f>
        <v>11449.5784375</v>
      </c>
      <c r="AM557" s="39">
        <f t="shared" si="154"/>
        <v>1229.4646874999999</v>
      </c>
      <c r="AN557" s="39">
        <f>SUM($AM$540:$AM$548)+$AN$539</f>
        <v>-709282.61687499983</v>
      </c>
      <c r="AO557" s="39">
        <f t="shared" si="144"/>
        <v>0.19702294907677798</v>
      </c>
      <c r="AP557" s="39">
        <f>SUM($AM$550:$AM$563)+$AP$549</f>
        <v>701162.03062500013</v>
      </c>
      <c r="AQ557" s="39">
        <f t="shared" si="145"/>
        <v>0.19476723067463189</v>
      </c>
      <c r="AR557" s="39">
        <f t="shared" si="157"/>
        <v>1.2294646874999999</v>
      </c>
      <c r="AS557" s="39"/>
      <c r="AT557" s="51">
        <f>T557*$AS$8*0.38*0.01</f>
        <v>178.89512348500006</v>
      </c>
      <c r="AU557" s="51">
        <f t="shared" si="156"/>
        <v>0.17889512348500006</v>
      </c>
      <c r="AV557" s="51">
        <f t="shared" si="146"/>
        <v>4.9693129611416347E-5</v>
      </c>
      <c r="AW557" s="39">
        <f>AB557*0.7</f>
        <v>0.11202369338427121</v>
      </c>
      <c r="AX557" s="40"/>
      <c r="AY557" s="40">
        <f t="shared" si="143"/>
        <v>0</v>
      </c>
      <c r="AZ557" s="40"/>
      <c r="BA557" s="40"/>
      <c r="BB557" s="40"/>
      <c r="BC557" s="39"/>
      <c r="BD557" s="39">
        <f>T557*2.23694</f>
        <v>10.128367222222222</v>
      </c>
      <c r="BE557" s="39">
        <f>AO557-$BC$8</f>
        <v>0.19589655007815951</v>
      </c>
      <c r="BF557" s="39">
        <f>AQ557-$BC$8</f>
        <v>0.19364083167601343</v>
      </c>
      <c r="BG557" s="52">
        <f t="shared" si="147"/>
        <v>0.1742767485084121</v>
      </c>
      <c r="BH557" s="52">
        <f t="shared" si="148"/>
        <v>0.1742767485084121</v>
      </c>
      <c r="BI557" s="52">
        <f t="shared" si="149"/>
        <v>627396.29463028361</v>
      </c>
      <c r="BJ557" s="52">
        <f t="shared" si="150"/>
        <v>627.39629463028359</v>
      </c>
      <c r="BK557">
        <f t="shared" si="151"/>
        <v>1.10651821875</v>
      </c>
    </row>
    <row r="558" spans="2:63" x14ac:dyDescent="0.25">
      <c r="B558" s="29" t="s">
        <v>47</v>
      </c>
      <c r="C558" s="29">
        <v>550</v>
      </c>
      <c r="D558" s="29">
        <v>550</v>
      </c>
      <c r="E558" s="28">
        <v>15.4</v>
      </c>
      <c r="F558" s="15">
        <f t="shared" si="152"/>
        <v>-0.2222222222222224</v>
      </c>
      <c r="G558" s="15">
        <f t="shared" si="153"/>
        <v>-0.80000000000000071</v>
      </c>
      <c r="R558">
        <f t="shared" si="141"/>
        <v>0</v>
      </c>
      <c r="S558">
        <f t="shared" si="142"/>
        <v>15.4</v>
      </c>
      <c r="T558">
        <f>$E558/3.6</f>
        <v>4.2777777777777777</v>
      </c>
      <c r="U558">
        <f>(0.5*960*(T558*T558))</f>
        <v>8783.7037037037044</v>
      </c>
      <c r="V558">
        <f>$U558-$U559</f>
        <v>780.37037037037317</v>
      </c>
      <c r="X558">
        <f>W558/1000</f>
        <v>0</v>
      </c>
      <c r="Y558">
        <f>$X$43+$X$87+$X$158+$X$178+$X$188+$X$238+$X$279+$X$299+$X$307+$X$359+$X$365+$X$379+$X$408+$X$426+$X$438+$X$549</f>
        <v>585.4755555555555</v>
      </c>
      <c r="Z558">
        <f>(0.5*960*(F558*F558))</f>
        <v>23.703703703703741</v>
      </c>
      <c r="AA558">
        <f>W558*0.0000002777777777</f>
        <v>0</v>
      </c>
      <c r="AB558">
        <f>AA$43+AA$87+$AA$158+$AA$178+$AA$238+$AA$279+$AA$299+$AA$307+$AA$359+$AA$365+$AA$379+$AA$408+$AA$426+$AA$438+$AA$526+$AA$549</f>
        <v>0.16003384769181603</v>
      </c>
      <c r="AD558">
        <f>(AC558*0.0000002777777777)*-1</f>
        <v>0</v>
      </c>
      <c r="AE558">
        <f>(($W$18*0.0000002777777777)*-1)+$AD$65+$AD$145+$AD$164+$AD$184+$AD$206+$AD$265+$AD$289+$AD$304+$AD$345+$AD$363+$AD$373+$AD$399+$AD$418+$AD$430+$AD$519+$AD$540</f>
        <v>0.16834382711335749</v>
      </c>
      <c r="AG558">
        <f>(T558/1000)*(960*9.81*0.01+0.5*1.205*0.38*1.711274*(T558*T558)+960*4/3*3.14*AJ558)</f>
        <v>-2.9095967876382125</v>
      </c>
      <c r="AH558">
        <f>AH557+AG558</f>
        <v>140.73219742195576</v>
      </c>
      <c r="AJ558">
        <f>T559-T558</f>
        <v>-0.19444444444444464</v>
      </c>
      <c r="AK558" s="53">
        <f t="shared" si="155"/>
        <v>4.2777777777777777</v>
      </c>
      <c r="AL558" s="39">
        <f>0.5*1116.99*(T558*T558)</f>
        <v>10220.11375</v>
      </c>
      <c r="AM558" s="39">
        <f t="shared" si="154"/>
        <v>907.98531250000269</v>
      </c>
      <c r="AN558" s="39">
        <f>SUM($AM$540:$AM$548)+$AN$539</f>
        <v>-709282.61687499983</v>
      </c>
      <c r="AO558" s="39">
        <f t="shared" si="144"/>
        <v>0.19702294907677798</v>
      </c>
      <c r="AP558" s="39">
        <f>SUM($AM$550:$AM$563)+$AP$549</f>
        <v>701162.03062500013</v>
      </c>
      <c r="AQ558" s="39">
        <f t="shared" si="145"/>
        <v>0.19476723067463189</v>
      </c>
      <c r="AR558" s="39">
        <f t="shared" si="157"/>
        <v>0.90798531250000269</v>
      </c>
      <c r="AS558" s="39"/>
      <c r="AT558" s="51">
        <f>T558*$AS$8*0.38*0.01</f>
        <v>169.01747863000006</v>
      </c>
      <c r="AU558" s="51">
        <f t="shared" si="156"/>
        <v>0.16901747863000005</v>
      </c>
      <c r="AV558" s="51">
        <f t="shared" si="146"/>
        <v>4.6949337178884152E-5</v>
      </c>
      <c r="AW558" s="39">
        <f>AB558*0.7</f>
        <v>0.11202369338427121</v>
      </c>
      <c r="AX558" s="40"/>
      <c r="AY558" s="40">
        <f t="shared" si="143"/>
        <v>0</v>
      </c>
      <c r="AZ558" s="40"/>
      <c r="BA558" s="40"/>
      <c r="BB558" s="40"/>
      <c r="BC558" s="39"/>
      <c r="BD558" s="39">
        <f>T558*2.23694</f>
        <v>9.5691322222222226</v>
      </c>
      <c r="BE558" s="39">
        <f>AO558-$BC$8</f>
        <v>0.19589655007815951</v>
      </c>
      <c r="BF558" s="39">
        <f>AQ558-$BC$8</f>
        <v>0.19364083167601343</v>
      </c>
      <c r="BG558" s="52">
        <f t="shared" si="147"/>
        <v>0.1742767485084121</v>
      </c>
      <c r="BH558" s="52">
        <f t="shared" si="148"/>
        <v>0.1742767485084121</v>
      </c>
      <c r="BI558" s="52">
        <f t="shared" si="149"/>
        <v>627396.29463028361</v>
      </c>
      <c r="BJ558" s="52">
        <f t="shared" si="150"/>
        <v>627.39629463028359</v>
      </c>
      <c r="BK558">
        <f t="shared" si="151"/>
        <v>0.81718678125000244</v>
      </c>
    </row>
    <row r="559" spans="2:63" x14ac:dyDescent="0.25">
      <c r="B559" s="29" t="s">
        <v>47</v>
      </c>
      <c r="C559" s="29">
        <v>551</v>
      </c>
      <c r="D559" s="29">
        <v>551</v>
      </c>
      <c r="E559" s="28">
        <v>14.7</v>
      </c>
      <c r="F559" s="15">
        <f t="shared" si="152"/>
        <v>-0.15277777777777773</v>
      </c>
      <c r="G559" s="15">
        <f t="shared" si="153"/>
        <v>-0.54999999999999982</v>
      </c>
      <c r="R559">
        <f t="shared" si="141"/>
        <v>0</v>
      </c>
      <c r="S559">
        <f t="shared" si="142"/>
        <v>14.7</v>
      </c>
      <c r="T559">
        <f>$E559/3.6</f>
        <v>4.083333333333333</v>
      </c>
      <c r="U559">
        <f>(0.5*960*(T559*T559))</f>
        <v>8003.3333333333312</v>
      </c>
      <c r="V559">
        <f>$U559-$U560</f>
        <v>429.62962962962683</v>
      </c>
      <c r="X559">
        <f>W559/1000</f>
        <v>0</v>
      </c>
      <c r="Y559">
        <f>$X$43+$X$87+$X$158+$X$178+$X$188+$X$238+$X$279+$X$299+$X$307+$X$359+$X$365+$X$379+$X$408+$X$426+$X$438+$X$549</f>
        <v>585.4755555555555</v>
      </c>
      <c r="Z559">
        <f>(0.5*960*(F559*F559))</f>
        <v>11.203703703703697</v>
      </c>
      <c r="AA559">
        <f>W559*0.0000002777777777</f>
        <v>0</v>
      </c>
      <c r="AB559">
        <f>AA$43+AA$87+$AA$158+$AA$178+$AA$238+$AA$279+$AA$299+$AA$307+$AA$359+$AA$365+$AA$379+$AA$408+$AA$426+$AA$438+$AA$526+$AA$549</f>
        <v>0.16003384769181603</v>
      </c>
      <c r="AD559">
        <f>(AC559*0.0000002777777777)*-1</f>
        <v>0</v>
      </c>
      <c r="AE559">
        <f>(($W$18*0.0000002777777777)*-1)+$AD$65+$AD$145+$AD$164+$AD$184+$AD$206+$AD$265+$AD$289+$AD$304+$AD$345+$AD$363+$AD$373+$AD$399+$AD$418+$AD$430+$AD$519+$AD$540</f>
        <v>0.16834382711335749</v>
      </c>
      <c r="AG559">
        <f>(T559/1000)*(960*9.81*0.01+0.5*1.205*0.38*1.711274*(T559*T559)+960*4/3*3.14*AJ559)</f>
        <v>-1.4122989091137594</v>
      </c>
      <c r="AH559">
        <f>AH558+AG559</f>
        <v>139.319898512842</v>
      </c>
      <c r="AJ559">
        <f>T560-T559</f>
        <v>-0.11111111111111072</v>
      </c>
      <c r="AK559" s="53">
        <f t="shared" si="155"/>
        <v>4.083333333333333</v>
      </c>
      <c r="AL559" s="39">
        <f>0.5*1116.99*(T559*T559)</f>
        <v>9312.1284374999977</v>
      </c>
      <c r="AM559" s="39">
        <f t="shared" si="154"/>
        <v>499.88749999999709</v>
      </c>
      <c r="AN559" s="39">
        <f>SUM($AM$540:$AM$548)+$AN$539</f>
        <v>-709282.61687499983</v>
      </c>
      <c r="AO559" s="39">
        <f t="shared" si="144"/>
        <v>0.19702294907677798</v>
      </c>
      <c r="AP559" s="39">
        <f>SUM($AM$550:$AM$563)+$AP$549</f>
        <v>701162.03062500013</v>
      </c>
      <c r="AQ559" s="39">
        <f t="shared" si="145"/>
        <v>0.19476723067463189</v>
      </c>
      <c r="AR559" s="39">
        <f t="shared" si="157"/>
        <v>0.4998874999999971</v>
      </c>
      <c r="AS559" s="39"/>
      <c r="AT559" s="51">
        <f>T559*$AS$8*0.38*0.01</f>
        <v>161.33486596500001</v>
      </c>
      <c r="AU559" s="51">
        <f t="shared" si="156"/>
        <v>0.16133486596500002</v>
      </c>
      <c r="AV559" s="51">
        <f t="shared" si="146"/>
        <v>4.4815276398025768E-5</v>
      </c>
      <c r="AW559" s="39">
        <f>AB559*0.7</f>
        <v>0.11202369338427121</v>
      </c>
      <c r="AX559" s="40"/>
      <c r="AY559" s="40">
        <f t="shared" si="143"/>
        <v>0</v>
      </c>
      <c r="AZ559" s="40"/>
      <c r="BA559" s="40"/>
      <c r="BB559" s="40"/>
      <c r="BC559" s="39"/>
      <c r="BD559" s="39">
        <f>T559*2.23694</f>
        <v>9.134171666666667</v>
      </c>
      <c r="BE559" s="39">
        <f>AO559-$BC$8</f>
        <v>0.19589655007815951</v>
      </c>
      <c r="BF559" s="39">
        <f>AQ559-$BC$8</f>
        <v>0.19364083167601343</v>
      </c>
      <c r="BG559" s="52">
        <f t="shared" si="147"/>
        <v>0.1742767485084121</v>
      </c>
      <c r="BH559" s="52">
        <f t="shared" si="148"/>
        <v>0.1742767485084121</v>
      </c>
      <c r="BI559" s="52">
        <f t="shared" si="149"/>
        <v>627396.29463028361</v>
      </c>
      <c r="BJ559" s="52">
        <f t="shared" si="150"/>
        <v>627.39629463028359</v>
      </c>
      <c r="BK559">
        <f t="shared" si="151"/>
        <v>0.4498987499999974</v>
      </c>
    </row>
    <row r="560" spans="2:63" x14ac:dyDescent="0.25">
      <c r="B560" s="29" t="s">
        <v>47</v>
      </c>
      <c r="C560" s="29">
        <v>552</v>
      </c>
      <c r="D560" s="29">
        <v>552</v>
      </c>
      <c r="E560" s="28">
        <v>14.3</v>
      </c>
      <c r="F560" s="15">
        <f t="shared" si="152"/>
        <v>-0.1388888888888889</v>
      </c>
      <c r="G560" s="15">
        <f t="shared" si="153"/>
        <v>-0.5</v>
      </c>
      <c r="R560">
        <f t="shared" si="141"/>
        <v>0</v>
      </c>
      <c r="S560">
        <f t="shared" si="142"/>
        <v>14.3</v>
      </c>
      <c r="T560">
        <f>$E560/3.6</f>
        <v>3.9722222222222223</v>
      </c>
      <c r="U560">
        <f>(0.5*960*(T560*T560))</f>
        <v>7573.7037037037044</v>
      </c>
      <c r="V560">
        <f>$U560-$U561</f>
        <v>622.22222222222354</v>
      </c>
      <c r="X560">
        <f>W560/1000</f>
        <v>0</v>
      </c>
      <c r="Y560">
        <f>$X$43+$X$87+$X$158+$X$178+$X$188+$X$238+$X$279+$X$299+$X$307+$X$359+$X$365+$X$379+$X$408+$X$426+$X$438+$X$549</f>
        <v>585.4755555555555</v>
      </c>
      <c r="Z560">
        <f>(0.5*960*(F560*F560))</f>
        <v>9.2592592592592595</v>
      </c>
      <c r="AA560">
        <f>W560*0.0000002777777777</f>
        <v>0</v>
      </c>
      <c r="AB560">
        <f>AA$43+AA$87+$AA$158+$AA$178+$AA$238+$AA$279+$AA$299+$AA$307+$AA$359+$AA$365+$AA$379+$AA$408+$AA$426+$AA$438+$AA$526+$AA$549</f>
        <v>0.16003384769181603</v>
      </c>
      <c r="AD560">
        <f>(AC560*0.0000002777777777)*-1</f>
        <v>0</v>
      </c>
      <c r="AE560">
        <f>(($W$18*0.0000002777777777)*-1)+$AD$65+$AD$145+$AD$164+$AD$184+$AD$206+$AD$265+$AD$289+$AD$304+$AD$345+$AD$363+$AD$373+$AD$399+$AD$418+$AD$430+$AD$519+$AD$540</f>
        <v>0.16834382711335749</v>
      </c>
      <c r="AG560">
        <f>(T560/1000)*(960*9.81*0.01+0.5*1.205*0.38*1.711274*(T560*T560)+960*4/3*3.14*AJ560)</f>
        <v>-2.2622150791569209</v>
      </c>
      <c r="AH560">
        <f>AH559+AG560</f>
        <v>137.05768343368507</v>
      </c>
      <c r="AJ560">
        <f>T561-T560</f>
        <v>-0.16666666666666696</v>
      </c>
      <c r="AK560" s="53">
        <f t="shared" si="155"/>
        <v>3.9722222222222223</v>
      </c>
      <c r="AL560" s="39">
        <f>0.5*1116.99*(T560*T560)</f>
        <v>8812.2409375000007</v>
      </c>
      <c r="AM560" s="39">
        <f t="shared" si="154"/>
        <v>723.97500000000127</v>
      </c>
      <c r="AN560" s="39">
        <f>SUM($AM$540:$AM$548)+$AN$539</f>
        <v>-709282.61687499983</v>
      </c>
      <c r="AO560" s="39">
        <f t="shared" si="144"/>
        <v>0.19702294907677798</v>
      </c>
      <c r="AP560" s="39">
        <f>SUM($AM$550:$AM$563)+$AP$549</f>
        <v>701162.03062500013</v>
      </c>
      <c r="AQ560" s="39">
        <f t="shared" si="145"/>
        <v>0.19476723067463189</v>
      </c>
      <c r="AR560" s="39">
        <f t="shared" si="157"/>
        <v>0.72397500000000126</v>
      </c>
      <c r="AS560" s="39"/>
      <c r="AT560" s="51">
        <f>T560*$AS$8*0.38*0.01</f>
        <v>156.94480158500002</v>
      </c>
      <c r="AU560" s="51">
        <f t="shared" si="156"/>
        <v>0.15694480158500002</v>
      </c>
      <c r="AV560" s="51">
        <f t="shared" si="146"/>
        <v>4.3595813094678133E-5</v>
      </c>
      <c r="AW560" s="39">
        <f>AB560*0.7</f>
        <v>0.11202369338427121</v>
      </c>
      <c r="AX560" s="40"/>
      <c r="AY560" s="40">
        <f t="shared" si="143"/>
        <v>0</v>
      </c>
      <c r="AZ560" s="40"/>
      <c r="BA560" s="40"/>
      <c r="BB560" s="40"/>
      <c r="BC560" s="39"/>
      <c r="BD560" s="39">
        <f>T560*2.23694</f>
        <v>8.8856227777777779</v>
      </c>
      <c r="BE560" s="39">
        <f>AO560-$BC$8</f>
        <v>0.19589655007815951</v>
      </c>
      <c r="BF560" s="39">
        <f>AQ560-$BC$8</f>
        <v>0.19364083167601343</v>
      </c>
      <c r="BG560" s="52">
        <f t="shared" si="147"/>
        <v>0.1742767485084121</v>
      </c>
      <c r="BH560" s="52">
        <f t="shared" si="148"/>
        <v>0.1742767485084121</v>
      </c>
      <c r="BI560" s="52">
        <f t="shared" si="149"/>
        <v>627396.29463028361</v>
      </c>
      <c r="BJ560" s="52">
        <f t="shared" si="150"/>
        <v>627.39629463028359</v>
      </c>
      <c r="BK560">
        <f t="shared" si="151"/>
        <v>0.65157750000000114</v>
      </c>
    </row>
    <row r="561" spans="2:63" x14ac:dyDescent="0.25">
      <c r="B561" s="29" t="s">
        <v>47</v>
      </c>
      <c r="C561" s="29">
        <v>553</v>
      </c>
      <c r="D561" s="29">
        <v>553</v>
      </c>
      <c r="E561" s="28">
        <v>13.7</v>
      </c>
      <c r="F561" s="15">
        <f t="shared" si="152"/>
        <v>-0.1388888888888889</v>
      </c>
      <c r="G561" s="15">
        <f t="shared" si="153"/>
        <v>-0.5</v>
      </c>
      <c r="R561">
        <f t="shared" si="141"/>
        <v>0</v>
      </c>
      <c r="S561">
        <f t="shared" si="142"/>
        <v>13.7</v>
      </c>
      <c r="T561">
        <f>$E561/3.6</f>
        <v>3.8055555555555554</v>
      </c>
      <c r="U561">
        <f>(0.5*960*(T561*T561))</f>
        <v>6951.4814814814808</v>
      </c>
      <c r="V561">
        <f>$U561-$U562</f>
        <v>399.99999999999909</v>
      </c>
      <c r="X561">
        <f>W561/1000</f>
        <v>0</v>
      </c>
      <c r="Y561">
        <f>$X$43+$X$87+$X$158+$X$178+$X$188+$X$238+$X$279+$X$299+$X$307+$X$359+$X$365+$X$379+$X$408+$X$426+$X$438+$X$549</f>
        <v>585.4755555555555</v>
      </c>
      <c r="Z561">
        <f>(0.5*960*(F561*F561))</f>
        <v>9.2592592592592595</v>
      </c>
      <c r="AA561">
        <f>W561*0.0000002777777777</f>
        <v>0</v>
      </c>
      <c r="AB561">
        <f>AA$43+AA$87+$AA$158+$AA$178+$AA$238+$AA$279+$AA$299+$AA$307+$AA$359+$AA$365+$AA$379+$AA$408+$AA$426+$AA$438+$AA$526+$AA$549</f>
        <v>0.16003384769181603</v>
      </c>
      <c r="AD561">
        <f>(AC561*0.0000002777777777)*-1</f>
        <v>0</v>
      </c>
      <c r="AE561">
        <f>(($W$18*0.0000002777777777)*-1)+$AD$65+$AD$145+$AD$164+$AD$184+$AD$206+$AD$265+$AD$289+$AD$304+$AD$345+$AD$363+$AD$373+$AD$399+$AD$418+$AD$430+$AD$519+$AD$540</f>
        <v>0.16834382711335749</v>
      </c>
      <c r="AG561">
        <f>(T561/1000)*(960*9.81*0.01+0.5*1.205*0.38*1.711274*(T561*T561)+960*4/3*3.14*AJ561)</f>
        <v>-1.3194914728921057</v>
      </c>
      <c r="AH561">
        <f>AH560+AG561</f>
        <v>135.73819196079296</v>
      </c>
      <c r="AJ561">
        <f>T562-T561</f>
        <v>-0.11111111111111072</v>
      </c>
      <c r="AK561" s="53">
        <f t="shared" si="155"/>
        <v>3.8055555555555554</v>
      </c>
      <c r="AL561" s="39">
        <f>0.5*1116.99*(T561*T561)</f>
        <v>8088.2659374999994</v>
      </c>
      <c r="AM561" s="39">
        <f t="shared" si="154"/>
        <v>465.41249999999854</v>
      </c>
      <c r="AN561" s="39">
        <f>SUM($AM$540:$AM$548)+$AN$539</f>
        <v>-709282.61687499983</v>
      </c>
      <c r="AO561" s="39">
        <f t="shared" si="144"/>
        <v>0.19702294907677798</v>
      </c>
      <c r="AP561" s="39">
        <f>SUM($AM$550:$AM$563)+$AP$549</f>
        <v>701162.03062500013</v>
      </c>
      <c r="AQ561" s="39">
        <f t="shared" si="145"/>
        <v>0.19476723067463189</v>
      </c>
      <c r="AR561" s="39">
        <f t="shared" si="157"/>
        <v>0.46541249999999856</v>
      </c>
      <c r="AS561" s="39"/>
      <c r="AT561" s="51">
        <f>T561*$AS$8*0.38*0.01</f>
        <v>150.35970501500003</v>
      </c>
      <c r="AU561" s="51">
        <f t="shared" si="156"/>
        <v>0.15035970501500004</v>
      </c>
      <c r="AV561" s="51">
        <f t="shared" si="146"/>
        <v>4.1766618139656675E-5</v>
      </c>
      <c r="AW561" s="39">
        <f>AB561*0.7</f>
        <v>0.11202369338427121</v>
      </c>
      <c r="AX561" s="40"/>
      <c r="AY561" s="40">
        <f t="shared" si="143"/>
        <v>0</v>
      </c>
      <c r="AZ561" s="40"/>
      <c r="BA561" s="40"/>
      <c r="BB561" s="40"/>
      <c r="BC561" s="39"/>
      <c r="BD561" s="39">
        <f>T561*2.23694</f>
        <v>8.512799444444445</v>
      </c>
      <c r="BE561" s="39">
        <f>AO561-$BC$8</f>
        <v>0.19589655007815951</v>
      </c>
      <c r="BF561" s="39">
        <f>AQ561-$BC$8</f>
        <v>0.19364083167601343</v>
      </c>
      <c r="BG561" s="52">
        <f t="shared" si="147"/>
        <v>0.1742767485084121</v>
      </c>
      <c r="BH561" s="52">
        <f t="shared" si="148"/>
        <v>0.1742767485084121</v>
      </c>
      <c r="BI561" s="52">
        <f t="shared" si="149"/>
        <v>627396.29463028361</v>
      </c>
      <c r="BJ561" s="52">
        <f t="shared" si="150"/>
        <v>627.39629463028359</v>
      </c>
      <c r="BK561">
        <f t="shared" si="151"/>
        <v>0.41887124999999875</v>
      </c>
    </row>
    <row r="562" spans="2:63" x14ac:dyDescent="0.25">
      <c r="B562" s="29" t="s">
        <v>47</v>
      </c>
      <c r="C562" s="29">
        <v>554</v>
      </c>
      <c r="D562" s="29">
        <v>554</v>
      </c>
      <c r="E562" s="28">
        <v>13.3</v>
      </c>
      <c r="F562" s="15">
        <f t="shared" si="152"/>
        <v>-8.3333333333333287E-2</v>
      </c>
      <c r="G562" s="15">
        <f t="shared" si="153"/>
        <v>-0.29999999999999982</v>
      </c>
      <c r="R562">
        <f t="shared" si="141"/>
        <v>0</v>
      </c>
      <c r="S562">
        <f t="shared" si="142"/>
        <v>13.3</v>
      </c>
      <c r="T562">
        <f>$E562/3.6</f>
        <v>3.6944444444444446</v>
      </c>
      <c r="U562">
        <f>(0.5*960*(T562*T562))</f>
        <v>6551.4814814814818</v>
      </c>
      <c r="V562">
        <f>$U562-$U563</f>
        <v>195.55555555555566</v>
      </c>
      <c r="X562">
        <f>W562/1000</f>
        <v>0</v>
      </c>
      <c r="Y562">
        <f>$X$43+$X$87+$X$158+$X$178+$X$188+$X$238+$X$279+$X$299+$X$307+$X$359+$X$365+$X$379+$X$408+$X$426+$X$438+$X$549</f>
        <v>585.4755555555555</v>
      </c>
      <c r="Z562">
        <f>(0.5*960*(F562*F562))</f>
        <v>3.3333333333333299</v>
      </c>
      <c r="AA562">
        <f>W562*0.0000002777777777</f>
        <v>0</v>
      </c>
      <c r="AB562">
        <f>AA$43+AA$87+$AA$158+$AA$178+$AA$238+$AA$279+$AA$299+$AA$307+$AA$359+$AA$365+$AA$379+$AA$408+$AA$426+$AA$438+$AA$526+$AA$549</f>
        <v>0.16003384769181603</v>
      </c>
      <c r="AD562">
        <f>(AC562*0.0000002777777777)*-1</f>
        <v>0</v>
      </c>
      <c r="AE562">
        <f>(($W$18*0.0000002777777777)*-1)+$AD$65+$AD$145+$AD$164+$AD$184+$AD$206+$AD$265+$AD$289+$AD$304+$AD$345+$AD$363+$AD$373+$AD$399+$AD$418+$AD$430+$AD$519+$AD$540</f>
        <v>0.16834382711335749</v>
      </c>
      <c r="AG562">
        <f>(T562/1000)*(960*9.81*0.01+0.5*1.205*0.38*1.711274*(T562*T562)+960*4/3*3.14*AJ562)</f>
        <v>-0.45724400370932883</v>
      </c>
      <c r="AH562">
        <f>AH561+AG562</f>
        <v>135.28094795708364</v>
      </c>
      <c r="AJ562">
        <f>T563-T562</f>
        <v>-5.5555555555555802E-2</v>
      </c>
      <c r="AK562" s="53">
        <f t="shared" si="155"/>
        <v>3.6944444444444446</v>
      </c>
      <c r="AL562" s="39">
        <f>0.5*1116.99*(T562*T562)</f>
        <v>7622.8534375000008</v>
      </c>
      <c r="AM562" s="39">
        <f t="shared" si="154"/>
        <v>227.53500000000076</v>
      </c>
      <c r="AN562" s="39">
        <f>SUM($AM$540:$AM$548)+$AN$539</f>
        <v>-709282.61687499983</v>
      </c>
      <c r="AO562" s="39">
        <f t="shared" si="144"/>
        <v>0.19702294907677798</v>
      </c>
      <c r="AP562" s="39">
        <f>SUM($AM$550:$AM$563)+$AP$549</f>
        <v>701162.03062500013</v>
      </c>
      <c r="AQ562" s="39">
        <f t="shared" si="145"/>
        <v>0.19476723067463189</v>
      </c>
      <c r="AR562" s="39">
        <f t="shared" si="157"/>
        <v>0.22753500000000076</v>
      </c>
      <c r="AS562" s="39"/>
      <c r="AT562" s="51">
        <f>T562*$AS$8*0.38*0.01</f>
        <v>145.96964063500005</v>
      </c>
      <c r="AU562" s="51">
        <f t="shared" si="156"/>
        <v>0.14596964063500004</v>
      </c>
      <c r="AV562" s="51">
        <f t="shared" si="146"/>
        <v>4.054715483630904E-5</v>
      </c>
      <c r="AW562" s="39">
        <f>AB562*0.7</f>
        <v>0.11202369338427121</v>
      </c>
      <c r="AX562" s="40"/>
      <c r="AY562" s="40">
        <f t="shared" si="143"/>
        <v>0</v>
      </c>
      <c r="AZ562" s="40"/>
      <c r="BA562" s="40"/>
      <c r="BB562" s="40"/>
      <c r="BC562" s="39"/>
      <c r="BD562" s="39">
        <f>T562*2.23694</f>
        <v>8.2642505555555559</v>
      </c>
      <c r="BE562" s="39">
        <f>AO562-$BC$8</f>
        <v>0.19589655007815951</v>
      </c>
      <c r="BF562" s="39">
        <f>AQ562-$BC$8</f>
        <v>0.19364083167601343</v>
      </c>
      <c r="BG562" s="52">
        <f t="shared" si="147"/>
        <v>0.1742767485084121</v>
      </c>
      <c r="BH562" s="52">
        <f t="shared" si="148"/>
        <v>0.1742767485084121</v>
      </c>
      <c r="BI562" s="52">
        <f t="shared" si="149"/>
        <v>627396.29463028361</v>
      </c>
      <c r="BJ562" s="52">
        <f t="shared" si="150"/>
        <v>627.39629463028359</v>
      </c>
      <c r="BK562">
        <f t="shared" si="151"/>
        <v>0.2047815000000007</v>
      </c>
    </row>
    <row r="563" spans="2:63" x14ac:dyDescent="0.25">
      <c r="B563" s="29" t="s">
        <v>47</v>
      </c>
      <c r="C563" s="29">
        <v>555</v>
      </c>
      <c r="D563" s="29">
        <v>555</v>
      </c>
      <c r="E563" s="28">
        <v>13.1</v>
      </c>
      <c r="F563" s="15">
        <f t="shared" si="152"/>
        <v>-2.7777777777777925E-2</v>
      </c>
      <c r="G563" s="15">
        <f t="shared" si="153"/>
        <v>-0.10000000000000053</v>
      </c>
      <c r="R563">
        <f t="shared" si="141"/>
        <v>0</v>
      </c>
      <c r="S563">
        <f t="shared" si="142"/>
        <v>13.1</v>
      </c>
      <c r="T563">
        <f>$E563/3.6</f>
        <v>3.6388888888888888</v>
      </c>
      <c r="U563">
        <f>(0.5*960*(T563*T563))</f>
        <v>6355.9259259259261</v>
      </c>
      <c r="V563">
        <f>$U563-$U564</f>
        <v>0</v>
      </c>
      <c r="X563">
        <f>W563/1000</f>
        <v>0</v>
      </c>
      <c r="Y563">
        <f>$X$43+$X$87+$X$158+$X$178+$X$188+$X$238+$X$279+$X$299+$X$307+$X$359+$X$365+$X$379+$X$408+$X$426+$X$438+$X$549</f>
        <v>585.4755555555555</v>
      </c>
      <c r="Z563">
        <f>(0.5*960*(F563*F563))</f>
        <v>0.37037037037037429</v>
      </c>
      <c r="AA563">
        <f>W563*0.0000002777777777</f>
        <v>0</v>
      </c>
      <c r="AB563">
        <f>AA$43+AA$87+$AA$158+$AA$178+$AA$238+$AA$279+$AA$299+$AA$307+$AA$359+$AA$365+$AA$379+$AA$408+$AA$426+$AA$438+$AA$526+$AA$549</f>
        <v>0.16003384769181603</v>
      </c>
      <c r="AD563">
        <f>(AC563*0.0000002777777777)*-1</f>
        <v>0</v>
      </c>
      <c r="AE563">
        <f>(($W$18*0.0000002777777777)*-1)+$AD$65+$AD$145+$AD$164+$AD$184+$AD$206+$AD$265+$AD$289+$AD$304+$AD$345+$AD$363+$AD$373+$AD$399+$AD$418+$AD$430+$AD$519+$AD$540</f>
        <v>0.16834382711335749</v>
      </c>
      <c r="AG563">
        <f>(T563/1000)*(960*9.81*0.01+0.5*1.205*0.38*1.711274*(T563*T563)+960*4/3*3.14*AJ563)</f>
        <v>0.36157446088955314</v>
      </c>
      <c r="AH563">
        <f>AH562+AG563</f>
        <v>135.6425224179732</v>
      </c>
      <c r="AJ563">
        <f>T564-T563</f>
        <v>0</v>
      </c>
      <c r="AK563" s="53">
        <f t="shared" si="155"/>
        <v>3.6388888888888888</v>
      </c>
      <c r="AL563" s="39">
        <f>0.5*1116.99*(T563*T563)</f>
        <v>7395.3184375000001</v>
      </c>
      <c r="AM563" s="39">
        <f t="shared" si="154"/>
        <v>0</v>
      </c>
      <c r="AN563" s="39">
        <f>SUM($AM$540:$AM$548)+$AN$539</f>
        <v>-709282.61687499983</v>
      </c>
      <c r="AO563" s="39">
        <f t="shared" si="144"/>
        <v>0.19702294907677798</v>
      </c>
      <c r="AP563" s="39">
        <f>SUM($AM$550:$AM$563)+$AP$549</f>
        <v>701162.03062500013</v>
      </c>
      <c r="AQ563" s="39">
        <f t="shared" si="145"/>
        <v>0.19476723067463189</v>
      </c>
      <c r="AR563" s="39">
        <f t="shared" si="157"/>
        <v>0</v>
      </c>
      <c r="AS563" s="39"/>
      <c r="AT563" s="51">
        <f>T563*$AS$8*0.38*0.01</f>
        <v>143.77460844500001</v>
      </c>
      <c r="AU563" s="51">
        <f t="shared" si="156"/>
        <v>0.14377460844500001</v>
      </c>
      <c r="AV563" s="51">
        <f t="shared" si="146"/>
        <v>3.993742318463521E-5</v>
      </c>
      <c r="AW563" s="39">
        <f>AB563*0.7</f>
        <v>0.11202369338427121</v>
      </c>
      <c r="AX563" s="40"/>
      <c r="AY563" s="40">
        <f t="shared" si="143"/>
        <v>0</v>
      </c>
      <c r="AZ563" s="40"/>
      <c r="BA563" s="40"/>
      <c r="BB563" s="40"/>
      <c r="BC563" s="39"/>
      <c r="BD563" s="39">
        <f>T563*2.23694</f>
        <v>8.1399761111111122</v>
      </c>
      <c r="BE563" s="39">
        <f>AO563-$BC$8</f>
        <v>0.19589655007815951</v>
      </c>
      <c r="BF563" s="39">
        <f>AQ563-$BC$8</f>
        <v>0.19364083167601343</v>
      </c>
      <c r="BG563" s="52">
        <f t="shared" si="147"/>
        <v>0.1742767485084121</v>
      </c>
      <c r="BH563" s="52">
        <f t="shared" si="148"/>
        <v>0.1742767485084121</v>
      </c>
      <c r="BI563" s="52">
        <f t="shared" si="149"/>
        <v>627396.29463028361</v>
      </c>
      <c r="BJ563" s="52">
        <f t="shared" si="150"/>
        <v>627.39629463028359</v>
      </c>
      <c r="BK563">
        <f t="shared" si="151"/>
        <v>0</v>
      </c>
    </row>
    <row r="564" spans="2:63" x14ac:dyDescent="0.25">
      <c r="B564" s="29" t="s">
        <v>47</v>
      </c>
      <c r="C564" s="29">
        <v>556</v>
      </c>
      <c r="D564" s="29">
        <v>556</v>
      </c>
      <c r="E564" s="28">
        <v>13.1</v>
      </c>
      <c r="F564" s="15">
        <f t="shared" si="152"/>
        <v>2.7777777777777925E-2</v>
      </c>
      <c r="G564" s="15">
        <f t="shared" si="153"/>
        <v>0.10000000000000053</v>
      </c>
      <c r="R564">
        <f t="shared" si="141"/>
        <v>0</v>
      </c>
      <c r="S564">
        <f t="shared" si="142"/>
        <v>13.1</v>
      </c>
      <c r="T564">
        <f>$E564/3.6</f>
        <v>3.6388888888888888</v>
      </c>
      <c r="U564">
        <f>(0.5*960*(T564*T564))</f>
        <v>6355.9259259259261</v>
      </c>
      <c r="V564">
        <f>$U564-$U565</f>
        <v>-195.55555555555566</v>
      </c>
      <c r="X564">
        <f>W564/1000</f>
        <v>0</v>
      </c>
      <c r="Y564">
        <f>$X$43+$X$87+$X$158+$X$178+$X$188+$X$238+$X$279+$X$299+$X$307+$X$359+$X$365+$X$379+$X$408+$X$426+$X$438+$X$549</f>
        <v>585.4755555555555</v>
      </c>
      <c r="Z564">
        <f>(0.5*960*(F564*F564))</f>
        <v>0.37037037037037429</v>
      </c>
      <c r="AA564">
        <f>W564*0.0000002777777777</f>
        <v>0</v>
      </c>
      <c r="AB564">
        <f>AA$43+AA$87+$AA$158+$AA$178+$AA$238+$AA$279+$AA$299+$AA$307+$AA$359+$AA$365+$AA$379+$AA$408+$AA$426+$AA$438+$AA$526+$AA$549</f>
        <v>0.16003384769181603</v>
      </c>
      <c r="AC564">
        <f>SUM(V564:V568)</f>
        <v>-4347.7777777777783</v>
      </c>
      <c r="AD564">
        <f>(AC564*0.0000002777777777)*-1</f>
        <v>1.2077160490445557E-3</v>
      </c>
      <c r="AE564">
        <f>(($W$18*0.0000002777777777)*-1)+$AD$65+$AD$145+$AD$164+$AD$184+$AD$206+$AD$265+$AD$289+$AD$304+$AD$345+$AD$363+$AD$373+$AD$399+$AD$418+$AD$430+$AD$519+$AD$540+$AD$564</f>
        <v>0.16955154316240204</v>
      </c>
      <c r="AG564">
        <f>(T564/1000)*(960*9.81*0.01+0.5*1.205*0.38*1.711274*(T564*T564)+960*4/3*3.14*AJ564)</f>
        <v>1.1740979176796802</v>
      </c>
      <c r="AH564">
        <f>AH563+AG564</f>
        <v>136.81662033565289</v>
      </c>
      <c r="AJ564">
        <f>T565-T564</f>
        <v>5.5555555555555802E-2</v>
      </c>
      <c r="AK564" s="53">
        <f t="shared" si="155"/>
        <v>3.6388888888888888</v>
      </c>
      <c r="AL564" s="39">
        <f>0.5*1116.99*(T564*T564)</f>
        <v>7395.3184375000001</v>
      </c>
      <c r="AM564" s="39">
        <f t="shared" si="154"/>
        <v>-227.53500000000076</v>
      </c>
      <c r="AN564" s="39">
        <f>SUM($AM$564:$AM$568)+$AN$563</f>
        <v>-714341.39218749979</v>
      </c>
      <c r="AO564" s="39">
        <f t="shared" si="144"/>
        <v>0.19842816444096784</v>
      </c>
      <c r="AP564" s="39">
        <f>SUM($AM$550:$AM$563)+$AP$549</f>
        <v>701162.03062500013</v>
      </c>
      <c r="AQ564" s="39">
        <f t="shared" si="145"/>
        <v>0.19476723067463189</v>
      </c>
      <c r="AR564" s="39">
        <f t="shared" si="157"/>
        <v>-0.22753500000000076</v>
      </c>
      <c r="AS564" s="39"/>
      <c r="AT564" s="51">
        <f>T564*$AS$8*0.38*0.01</f>
        <v>143.77460844500001</v>
      </c>
      <c r="AU564" s="51">
        <f t="shared" si="156"/>
        <v>0.14377460844500001</v>
      </c>
      <c r="AV564" s="51">
        <f t="shared" si="146"/>
        <v>3.993742318463521E-5</v>
      </c>
      <c r="AW564" s="39">
        <f>AB564*0.7</f>
        <v>0.11202369338427121</v>
      </c>
      <c r="AX564" s="40"/>
      <c r="AY564" s="40">
        <f t="shared" si="143"/>
        <v>0</v>
      </c>
      <c r="AZ564" s="40"/>
      <c r="BA564" s="40"/>
      <c r="BB564" s="40"/>
      <c r="BC564" s="39"/>
      <c r="BD564" s="39">
        <f>T564*2.23694</f>
        <v>8.1399761111111122</v>
      </c>
      <c r="BE564" s="39">
        <f>AO564-$BC$8</f>
        <v>0.19730176544234937</v>
      </c>
      <c r="BF564" s="39">
        <f>AQ564-$BC$8</f>
        <v>0.19364083167601343</v>
      </c>
      <c r="BG564" s="52">
        <f t="shared" si="147"/>
        <v>0.1742767485084121</v>
      </c>
      <c r="BH564" s="52">
        <f t="shared" si="148"/>
        <v>0.1742767485084121</v>
      </c>
      <c r="BI564" s="52">
        <f t="shared" si="149"/>
        <v>627396.29463028361</v>
      </c>
      <c r="BJ564" s="52">
        <f t="shared" si="150"/>
        <v>627.39629463028359</v>
      </c>
      <c r="BK564">
        <f t="shared" si="151"/>
        <v>-0.2047815000000007</v>
      </c>
    </row>
    <row r="565" spans="2:63" x14ac:dyDescent="0.25">
      <c r="B565" s="29" t="s">
        <v>47</v>
      </c>
      <c r="C565" s="29">
        <v>557</v>
      </c>
      <c r="D565" s="29">
        <v>557</v>
      </c>
      <c r="E565" s="28">
        <v>13.3</v>
      </c>
      <c r="F565" s="15">
        <f t="shared" si="152"/>
        <v>9.7222222222222363E-2</v>
      </c>
      <c r="G565" s="15">
        <f t="shared" si="153"/>
        <v>0.35000000000000053</v>
      </c>
      <c r="R565">
        <f t="shared" si="141"/>
        <v>0</v>
      </c>
      <c r="S565">
        <f t="shared" si="142"/>
        <v>13.3</v>
      </c>
      <c r="T565">
        <f>$E565/3.6</f>
        <v>3.6944444444444446</v>
      </c>
      <c r="U565">
        <f>(0.5*960*(T565*T565))</f>
        <v>6551.4814814814818</v>
      </c>
      <c r="V565">
        <f>$U565-$U566</f>
        <v>-501.85185185185219</v>
      </c>
      <c r="X565">
        <f>W565/1000</f>
        <v>0</v>
      </c>
      <c r="Y565">
        <f>$X$43+$X$87+$X$158+$X$178+$X$188+$X$238+$X$279+$X$299+$X$307+$X$359+$X$365+$X$379+$X$408+$X$426+$X$438+$X$549</f>
        <v>585.4755555555555</v>
      </c>
      <c r="Z565">
        <f>(0.5*960*(F565*F565))</f>
        <v>4.5370370370370505</v>
      </c>
      <c r="AA565">
        <f>W565*0.0000002777777777</f>
        <v>0</v>
      </c>
      <c r="AB565">
        <f>AA$43+AA$87+$AA$158+$AA$178+$AA$238+$AA$279+$AA$299+$AA$307+$AA$359+$AA$365+$AA$379+$AA$408+$AA$426+$AA$438+$AA$526+$AA$549</f>
        <v>0.16003384769181603</v>
      </c>
      <c r="AD565">
        <f>(AC565*0.0000002777777777)*-1</f>
        <v>0</v>
      </c>
      <c r="AE565">
        <f>(($W$18*0.0000002777777777)*-1)+$AD$65+$AD$145+$AD$164+$AD$184+$AD$206+$AD$265+$AD$289+$AD$304+$AD$345+$AD$363+$AD$373+$AD$399+$AD$418+$AD$430+$AD$519+$AD$540+$AD$564</f>
        <v>0.16955154316240204</v>
      </c>
      <c r="AG565">
        <f>(T565/1000)*(960*9.81*0.01+0.5*1.205*0.38*1.711274*(T565*T565)+960*4/3*3.14*AJ565)</f>
        <v>2.4300053790067238</v>
      </c>
      <c r="AH565">
        <f>AH564+AG565</f>
        <v>139.24662571465961</v>
      </c>
      <c r="AJ565">
        <f>T566-T565</f>
        <v>0.13888888888888884</v>
      </c>
      <c r="AK565" s="53">
        <f t="shared" si="155"/>
        <v>3.6944444444444446</v>
      </c>
      <c r="AL565" s="39">
        <f>0.5*1116.99*(T565*T565)</f>
        <v>7622.8534375000008</v>
      </c>
      <c r="AM565" s="39">
        <f t="shared" si="154"/>
        <v>-583.92031249999945</v>
      </c>
      <c r="AN565" s="39">
        <f>SUM($AM$564:$AM$568)+$AN$563</f>
        <v>-714341.39218749979</v>
      </c>
      <c r="AO565" s="39">
        <f t="shared" si="144"/>
        <v>0.19842816444096784</v>
      </c>
      <c r="AP565" s="39">
        <f>SUM($AM$550:$AM$563)+$AP$549</f>
        <v>701162.03062500013</v>
      </c>
      <c r="AQ565" s="39">
        <f t="shared" si="145"/>
        <v>0.19476723067463189</v>
      </c>
      <c r="AR565" s="39">
        <f t="shared" si="157"/>
        <v>-0.58392031249999943</v>
      </c>
      <c r="AS565" s="39"/>
      <c r="AT565" s="51">
        <f>T565*$AS$8*0.38*0.01</f>
        <v>145.96964063500005</v>
      </c>
      <c r="AU565" s="51">
        <f t="shared" si="156"/>
        <v>0.14596964063500004</v>
      </c>
      <c r="AV565" s="51">
        <f t="shared" si="146"/>
        <v>4.054715483630904E-5</v>
      </c>
      <c r="AW565" s="39">
        <f>AB565*0.7</f>
        <v>0.11202369338427121</v>
      </c>
      <c r="AX565" s="40"/>
      <c r="AY565" s="40">
        <f t="shared" si="143"/>
        <v>0</v>
      </c>
      <c r="AZ565" s="40"/>
      <c r="BA565" s="40"/>
      <c r="BB565" s="40"/>
      <c r="BC565" s="39"/>
      <c r="BD565" s="39">
        <f>T565*2.23694</f>
        <v>8.2642505555555559</v>
      </c>
      <c r="BE565" s="39">
        <f>AO565-$BC$8</f>
        <v>0.19730176544234937</v>
      </c>
      <c r="BF565" s="39">
        <f>AQ565-$BC$8</f>
        <v>0.19364083167601343</v>
      </c>
      <c r="BG565" s="52">
        <f t="shared" si="147"/>
        <v>0.1742767485084121</v>
      </c>
      <c r="BH565" s="52">
        <f t="shared" si="148"/>
        <v>0.1742767485084121</v>
      </c>
      <c r="BI565" s="52">
        <f t="shared" si="149"/>
        <v>627396.29463028361</v>
      </c>
      <c r="BJ565" s="52">
        <f t="shared" si="150"/>
        <v>627.39629463028359</v>
      </c>
      <c r="BK565">
        <f t="shared" si="151"/>
        <v>-0.52552828124999951</v>
      </c>
    </row>
    <row r="566" spans="2:63" x14ac:dyDescent="0.25">
      <c r="B566" s="29" t="s">
        <v>47</v>
      </c>
      <c r="C566" s="29">
        <v>558</v>
      </c>
      <c r="D566" s="29">
        <v>558</v>
      </c>
      <c r="E566" s="28">
        <v>13.8</v>
      </c>
      <c r="F566" s="15">
        <f t="shared" si="152"/>
        <v>0.16666666666666657</v>
      </c>
      <c r="G566" s="15">
        <f t="shared" si="153"/>
        <v>0.59999999999999964</v>
      </c>
      <c r="R566">
        <f t="shared" si="141"/>
        <v>0</v>
      </c>
      <c r="S566">
        <f t="shared" si="142"/>
        <v>13.8</v>
      </c>
      <c r="T566">
        <f>$E566/3.6</f>
        <v>3.8333333333333335</v>
      </c>
      <c r="U566">
        <f>(0.5*960*(T566*T566))</f>
        <v>7053.3333333333339</v>
      </c>
      <c r="V566">
        <f>$U566-$U567</f>
        <v>-733.70370370370256</v>
      </c>
      <c r="X566">
        <f>W566/1000</f>
        <v>0</v>
      </c>
      <c r="Y566">
        <f>$X$43+$X$87+$X$158+$X$178+$X$188+$X$238+$X$279+$X$299+$X$307+$X$359+$X$365+$X$379+$X$408+$X$426+$X$438+$X$549</f>
        <v>585.4755555555555</v>
      </c>
      <c r="Z566">
        <f>(0.5*960*(F566*F566))</f>
        <v>13.33333333333332</v>
      </c>
      <c r="AA566">
        <f>W566*0.0000002777777777</f>
        <v>0</v>
      </c>
      <c r="AB566">
        <f>AA$43+AA$87+$AA$158+$AA$178+$AA$238+$AA$279+$AA$299+$AA$307+$AA$359+$AA$365+$AA$379+$AA$408+$AA$426+$AA$438+$AA$526+$AA$549</f>
        <v>0.16003384769181603</v>
      </c>
      <c r="AD566">
        <f>(AC566*0.0000002777777777)*-1</f>
        <v>0</v>
      </c>
      <c r="AE566">
        <f>(($W$18*0.0000002777777777)*-1)+$AD$65+$AD$145+$AD$164+$AD$184+$AD$206+$AD$265+$AD$289+$AD$304+$AD$345+$AD$363+$AD$373+$AD$399+$AD$418+$AD$430+$AD$519+$AD$540+$AD$564</f>
        <v>0.16955154316240204</v>
      </c>
      <c r="AG566">
        <f>(T566/1000)*(960*9.81*0.01+0.5*1.205*0.38*1.711274*(T566*T566)+960*4/3*3.14*AJ566)</f>
        <v>3.3788699636576083</v>
      </c>
      <c r="AH566">
        <f>AH565+AG566</f>
        <v>142.62549567831724</v>
      </c>
      <c r="AJ566">
        <f>T567-T566</f>
        <v>0.1944444444444442</v>
      </c>
      <c r="AK566" s="53">
        <f t="shared" si="155"/>
        <v>3.8333333333333335</v>
      </c>
      <c r="AL566" s="39">
        <f>0.5*1116.99*(T566*T566)</f>
        <v>8206.7737500000003</v>
      </c>
      <c r="AM566" s="39">
        <f t="shared" si="154"/>
        <v>-853.68718749999971</v>
      </c>
      <c r="AN566" s="39">
        <f>SUM($AM$564:$AM$568)+$AN$563</f>
        <v>-714341.39218749979</v>
      </c>
      <c r="AO566" s="39">
        <f t="shared" si="144"/>
        <v>0.19842816444096784</v>
      </c>
      <c r="AP566" s="39">
        <f>SUM($AM$550:$AM$563)+$AP$549</f>
        <v>701162.03062500013</v>
      </c>
      <c r="AQ566" s="39">
        <f t="shared" si="145"/>
        <v>0.19476723067463189</v>
      </c>
      <c r="AR566" s="39">
        <f t="shared" si="157"/>
        <v>-0.85368718749999972</v>
      </c>
      <c r="AS566" s="39"/>
      <c r="AT566" s="51">
        <f>T566*$AS$8*0.38*0.01</f>
        <v>151.45722111000003</v>
      </c>
      <c r="AU566" s="51">
        <f t="shared" si="156"/>
        <v>0.15145722111000004</v>
      </c>
      <c r="AV566" s="51">
        <f t="shared" si="146"/>
        <v>4.2071483965493587E-5</v>
      </c>
      <c r="AW566" s="39">
        <f>AB566*0.7</f>
        <v>0.11202369338427121</v>
      </c>
      <c r="AX566" s="40"/>
      <c r="AY566" s="40">
        <f t="shared" si="143"/>
        <v>0</v>
      </c>
      <c r="AZ566" s="40"/>
      <c r="BA566" s="40"/>
      <c r="BB566" s="40"/>
      <c r="BC566" s="39"/>
      <c r="BD566" s="39">
        <f>T566*2.23694</f>
        <v>8.5749366666666678</v>
      </c>
      <c r="BE566" s="39">
        <f>AO566-$BC$8</f>
        <v>0.19730176544234937</v>
      </c>
      <c r="BF566" s="39">
        <f>AQ566-$BC$8</f>
        <v>0.19364083167601343</v>
      </c>
      <c r="BG566" s="52">
        <f t="shared" si="147"/>
        <v>0.1742767485084121</v>
      </c>
      <c r="BH566" s="52">
        <f t="shared" si="148"/>
        <v>0.1742767485084121</v>
      </c>
      <c r="BI566" s="52">
        <f t="shared" si="149"/>
        <v>627396.29463028361</v>
      </c>
      <c r="BJ566" s="52">
        <f t="shared" si="150"/>
        <v>627.39629463028359</v>
      </c>
      <c r="BK566">
        <f t="shared" si="151"/>
        <v>-0.76831846874999976</v>
      </c>
    </row>
    <row r="567" spans="2:63" x14ac:dyDescent="0.25">
      <c r="B567" s="29" t="s">
        <v>47</v>
      </c>
      <c r="C567" s="29">
        <v>559</v>
      </c>
      <c r="D567" s="29">
        <v>559</v>
      </c>
      <c r="E567" s="28">
        <v>14.5</v>
      </c>
      <c r="F567" s="15">
        <f t="shared" si="152"/>
        <v>0.37499999999999989</v>
      </c>
      <c r="G567" s="15">
        <f t="shared" si="153"/>
        <v>1.3499999999999996</v>
      </c>
      <c r="R567">
        <f t="shared" si="141"/>
        <v>0</v>
      </c>
      <c r="S567">
        <f t="shared" si="142"/>
        <v>14.5</v>
      </c>
      <c r="T567">
        <f>$E567/3.6</f>
        <v>4.0277777777777777</v>
      </c>
      <c r="U567">
        <f>(0.5*960*(T567*T567))</f>
        <v>7787.0370370370365</v>
      </c>
      <c r="V567">
        <f>$U567-$U568</f>
        <v>-2296.2962962962956</v>
      </c>
      <c r="X567">
        <f>W567/1000</f>
        <v>0</v>
      </c>
      <c r="Y567">
        <f>$X$43+$X$87+$X$158+$X$178+$X$188+$X$238+$X$279+$X$299+$X$307+$X$359+$X$365+$X$379+$X$408+$X$426+$X$438+$X$549</f>
        <v>585.4755555555555</v>
      </c>
      <c r="Z567">
        <f>(0.5*960*(F567*F567))</f>
        <v>67.499999999999957</v>
      </c>
      <c r="AA567">
        <f>W567*0.0000002777777777</f>
        <v>0</v>
      </c>
      <c r="AB567">
        <f>AA$43+AA$87+$AA$158+$AA$178+$AA$238+$AA$279+$AA$299+$AA$307+$AA$359+$AA$365+$AA$379+$AA$408+$AA$426+$AA$438+$AA$526+$AA$549</f>
        <v>0.16003384769181603</v>
      </c>
      <c r="AD567">
        <f>(AC567*0.0000002777777777)*-1</f>
        <v>0</v>
      </c>
      <c r="AE567">
        <f>(($W$18*0.0000002777777777)*-1)+$AD$65+$AD$145+$AD$164+$AD$184+$AD$206+$AD$265+$AD$289+$AD$304+$AD$345+$AD$363+$AD$373+$AD$399+$AD$418+$AD$430+$AD$519+$AD$540+$AD$564</f>
        <v>0.16955154316240204</v>
      </c>
      <c r="AG567">
        <f>(T567/1000)*(960*9.81*0.01+0.5*1.205*0.38*1.711274*(T567*T567)+960*4/3*3.14*AJ567)</f>
        <v>9.3985012336304923</v>
      </c>
      <c r="AH567">
        <f>AH566+AG567</f>
        <v>152.02399691194773</v>
      </c>
      <c r="AJ567">
        <f>T568-T567</f>
        <v>0.55555555555555536</v>
      </c>
      <c r="AK567" s="53">
        <f t="shared" si="155"/>
        <v>4.0277777777777777</v>
      </c>
      <c r="AL567" s="39">
        <f>0.5*1116.99*(T567*T567)</f>
        <v>9060.4609375</v>
      </c>
      <c r="AM567" s="39">
        <f t="shared" si="154"/>
        <v>-2671.8125</v>
      </c>
      <c r="AN567" s="39">
        <f>SUM($AM$564:$AM$568)+$AN$563</f>
        <v>-714341.39218749979</v>
      </c>
      <c r="AO567" s="39">
        <f t="shared" si="144"/>
        <v>0.19842816444096784</v>
      </c>
      <c r="AP567" s="39">
        <f>SUM($AM$550:$AM$563)+$AP$549</f>
        <v>701162.03062500013</v>
      </c>
      <c r="AQ567" s="39">
        <f t="shared" si="145"/>
        <v>0.19476723067463189</v>
      </c>
      <c r="AR567" s="39">
        <f t="shared" si="157"/>
        <v>-2.6718125000000001</v>
      </c>
      <c r="AS567" s="39"/>
      <c r="AT567" s="51">
        <f>T567*$AS$8*0.38*0.01</f>
        <v>159.13983377500003</v>
      </c>
      <c r="AU567" s="51">
        <f t="shared" si="156"/>
        <v>0.15913983377500002</v>
      </c>
      <c r="AV567" s="51">
        <f t="shared" si="146"/>
        <v>4.4205544746351957E-5</v>
      </c>
      <c r="AW567" s="39">
        <f>AB567*0.7</f>
        <v>0.11202369338427121</v>
      </c>
      <c r="AX567" s="40"/>
      <c r="AY567" s="40">
        <f t="shared" si="143"/>
        <v>0</v>
      </c>
      <c r="AZ567" s="40"/>
      <c r="BA567" s="40"/>
      <c r="BB567" s="40"/>
      <c r="BC567" s="39"/>
      <c r="BD567" s="39">
        <f>T567*2.23694</f>
        <v>9.0098972222222233</v>
      </c>
      <c r="BE567" s="39">
        <f>AO567-$BC$8</f>
        <v>0.19730176544234937</v>
      </c>
      <c r="BF567" s="39">
        <f>AQ567-$BC$8</f>
        <v>0.19364083167601343</v>
      </c>
      <c r="BG567" s="52">
        <f t="shared" si="147"/>
        <v>0.1742767485084121</v>
      </c>
      <c r="BH567" s="52">
        <f t="shared" si="148"/>
        <v>0.1742767485084121</v>
      </c>
      <c r="BI567" s="52">
        <f t="shared" si="149"/>
        <v>627396.29463028361</v>
      </c>
      <c r="BJ567" s="52">
        <f t="shared" si="150"/>
        <v>627.39629463028359</v>
      </c>
      <c r="BK567">
        <f t="shared" si="151"/>
        <v>-2.40463125</v>
      </c>
    </row>
    <row r="568" spans="2:63" x14ac:dyDescent="0.25">
      <c r="B568" s="29" t="s">
        <v>47</v>
      </c>
      <c r="C568" s="29">
        <v>560</v>
      </c>
      <c r="D568" s="29">
        <v>560</v>
      </c>
      <c r="E568" s="28">
        <v>16.5</v>
      </c>
      <c r="F568" s="15">
        <f t="shared" si="152"/>
        <v>0.34722222222222221</v>
      </c>
      <c r="G568" s="15">
        <f t="shared" si="153"/>
        <v>1.25</v>
      </c>
      <c r="R568">
        <f t="shared" si="141"/>
        <v>0</v>
      </c>
      <c r="S568">
        <f t="shared" si="142"/>
        <v>16.5</v>
      </c>
      <c r="T568">
        <f>$E568/3.6</f>
        <v>4.583333333333333</v>
      </c>
      <c r="U568">
        <f>(0.5*960*(T568*T568))</f>
        <v>10083.333333333332</v>
      </c>
      <c r="V568">
        <f>$U568-$U569</f>
        <v>-620.37037037037226</v>
      </c>
      <c r="X568">
        <f>W568/1000</f>
        <v>0</v>
      </c>
      <c r="Y568">
        <f>$X$43+$X$87+$X$158+$X$178+$X$188+$X$238+$X$279+$X$299+$X$307+$X$359+$X$365+$X$379+$X$408+$X$426+$X$438+$X$549+$X$569</f>
        <v>596.1792592592592</v>
      </c>
      <c r="Z568">
        <f>(0.5*960*(F568*F568))</f>
        <v>57.870370370370367</v>
      </c>
      <c r="AA568">
        <f>W568*0.0000002777777777</f>
        <v>0</v>
      </c>
      <c r="AB568">
        <f>AA$43+AA$87+$AA$158+$AA$178+$AA$238+$AA$279+$AA$299+$AA$307+$AA$359+$AA$365+$AA$379+$AA$408+$AA$426+$AA$438+$AA$526+$AA$549+$AA$569</f>
        <v>0.16300709871979011</v>
      </c>
      <c r="AD568">
        <f>(AC568*0.0000002777777777)*-1</f>
        <v>0</v>
      </c>
      <c r="AE568">
        <f>(($W$18*0.0000002777777777)*-1)+$AD$65+$AD$145+$AD$164+$AD$184+$AD$206+$AD$265+$AD$289+$AD$304+$AD$345+$AD$363+$AD$373+$AD$399+$AD$418+$AD$430+$AD$519+$AD$540+$AD$564</f>
        <v>0.16955154316240204</v>
      </c>
      <c r="AG568">
        <f>(T568/1000)*(960*9.81*0.01+0.5*1.205*0.38*1.711274*(T568*T568)+960*4/3*3.14*AJ568)</f>
        <v>3.0278813714294999</v>
      </c>
      <c r="AH568">
        <f>AH567+AG568</f>
        <v>155.05187828337722</v>
      </c>
      <c r="AJ568">
        <f>T569-T568</f>
        <v>0.13888888888888928</v>
      </c>
      <c r="AK568" s="53">
        <f t="shared" si="155"/>
        <v>4.583333333333333</v>
      </c>
      <c r="AL568" s="39">
        <f>0.5*1116.99*(T568*T568)</f>
        <v>11732.2734375</v>
      </c>
      <c r="AM568" s="39">
        <f t="shared" si="154"/>
        <v>-721.8203125</v>
      </c>
      <c r="AN568" s="39">
        <f>SUM($AM$564:$AM$568)+$AN$563</f>
        <v>-714341.39218749979</v>
      </c>
      <c r="AO568" s="39">
        <f t="shared" si="144"/>
        <v>0.19842816444096784</v>
      </c>
      <c r="AP568" s="39">
        <f>SUM($AM$550:$AM$563)+$AP$549</f>
        <v>701162.03062500013</v>
      </c>
      <c r="AQ568" s="39">
        <f t="shared" si="145"/>
        <v>0.19476723067463189</v>
      </c>
      <c r="AR568" s="39">
        <f t="shared" si="157"/>
        <v>-0.72182031250000001</v>
      </c>
      <c r="AS568" s="39"/>
      <c r="AT568" s="51">
        <f>T568*$AS$8*0.38*0.01</f>
        <v>181.09015567500003</v>
      </c>
      <c r="AU568" s="51">
        <f t="shared" si="156"/>
        <v>0.18109015567500003</v>
      </c>
      <c r="AV568" s="51">
        <f t="shared" si="146"/>
        <v>5.0302861263090157E-5</v>
      </c>
      <c r="AW568" s="39">
        <f>AB568*0.7</f>
        <v>0.11410496910385307</v>
      </c>
      <c r="AX568" s="40"/>
      <c r="AY568" s="40">
        <f t="shared" si="143"/>
        <v>0</v>
      </c>
      <c r="AZ568" s="40"/>
      <c r="BA568" s="40"/>
      <c r="BB568" s="40"/>
      <c r="BC568" s="39"/>
      <c r="BD568" s="39">
        <f>T568*2.23694</f>
        <v>10.252641666666667</v>
      </c>
      <c r="BE568" s="39">
        <f>AO568-$BC$8</f>
        <v>0.19730176544234937</v>
      </c>
      <c r="BF568" s="39">
        <f>AQ568-$BC$8</f>
        <v>0.19364083167601343</v>
      </c>
      <c r="BG568" s="52">
        <f t="shared" si="147"/>
        <v>0.1742767485084121</v>
      </c>
      <c r="BH568" s="52">
        <f t="shared" si="148"/>
        <v>0.1742767485084121</v>
      </c>
      <c r="BI568" s="52">
        <f t="shared" si="149"/>
        <v>627396.29463028361</v>
      </c>
      <c r="BJ568" s="52">
        <f t="shared" si="150"/>
        <v>627.39629463028359</v>
      </c>
      <c r="BK568">
        <f t="shared" si="151"/>
        <v>-0.64963828125</v>
      </c>
    </row>
    <row r="569" spans="2:63" x14ac:dyDescent="0.25">
      <c r="B569" s="29" t="s">
        <v>47</v>
      </c>
      <c r="C569" s="29">
        <v>561</v>
      </c>
      <c r="D569" s="29">
        <v>561</v>
      </c>
      <c r="E569" s="28">
        <v>17</v>
      </c>
      <c r="F569" s="15">
        <f t="shared" si="152"/>
        <v>6.9444444444444448E-2</v>
      </c>
      <c r="G569" s="15">
        <f t="shared" si="153"/>
        <v>0.25</v>
      </c>
      <c r="R569">
        <f t="shared" si="141"/>
        <v>0</v>
      </c>
      <c r="S569">
        <f t="shared" si="142"/>
        <v>17</v>
      </c>
      <c r="T569">
        <f>$E569/3.6</f>
        <v>4.7222222222222223</v>
      </c>
      <c r="U569">
        <f>(0.5*960*(T569*T569))</f>
        <v>10703.703703703704</v>
      </c>
      <c r="V569">
        <f>$U569-$U570</f>
        <v>0</v>
      </c>
      <c r="W569">
        <f>SUM(V569:V607)</f>
        <v>10703.703703703704</v>
      </c>
      <c r="X569">
        <f>W569/1000</f>
        <v>10.703703703703704</v>
      </c>
      <c r="Y569">
        <f>$X$43+$X$87+$X$158+$X$178+$X$188+$X$238+$X$279+$X$299+$X$307+$X$359+$X$365+$X$379+$X$408+$X$426+$X$438+$X$549+$X$569</f>
        <v>596.1792592592592</v>
      </c>
      <c r="Z569">
        <f>(0.5*960*(F569*F569))</f>
        <v>2.3148148148148149</v>
      </c>
      <c r="AA569">
        <f>W569*0.0000002777777777</f>
        <v>2.9732510279740746E-3</v>
      </c>
      <c r="AB569">
        <f>AA$43+AA$87+$AA$158+$AA$178+$AA$238+$AA$279+$AA$299+$AA$307+$AA$359+$AA$365+$AA$379+$AA$408+$AA$426+$AA$438+$AA$526+$AA$549+$AA$569</f>
        <v>0.16300709871979011</v>
      </c>
      <c r="AD569">
        <f>(AC569*0.0000002777777777)*-1</f>
        <v>0</v>
      </c>
      <c r="AE569">
        <f>(($W$18*0.0000002777777777)*-1)+$AD$65+$AD$145+$AD$164+$AD$184+$AD$206+$AD$265+$AD$289+$AD$304+$AD$345+$AD$363+$AD$373+$AD$399+$AD$418+$AD$430+$AD$519+$AD$540+$AD$564</f>
        <v>0.16955154316240204</v>
      </c>
      <c r="AG569">
        <f>(T569/1000)*(960*9.81*0.01+0.5*1.205*0.38*1.711274*(T569*T569)+960*4/3*3.14*AJ569)</f>
        <v>0.48597717257458634</v>
      </c>
      <c r="AH569">
        <f>AH568+AG569</f>
        <v>155.53785545595181</v>
      </c>
      <c r="AJ569">
        <f>T570-T569</f>
        <v>0</v>
      </c>
      <c r="AK569" s="53">
        <f t="shared" si="155"/>
        <v>4.7222222222222223</v>
      </c>
      <c r="AL569" s="39">
        <f>0.5*1116.99*(T569*T569)</f>
        <v>12454.09375</v>
      </c>
      <c r="AM569" s="39">
        <f t="shared" si="154"/>
        <v>0</v>
      </c>
      <c r="AN569" s="39">
        <f>SUM($AM$564:$AM$568)+$AN$563</f>
        <v>-714341.39218749979</v>
      </c>
      <c r="AO569" s="39">
        <f t="shared" si="144"/>
        <v>0.19842816444096784</v>
      </c>
      <c r="AP569" s="39">
        <f>SUM($AM$550:$AM$563)+$AP$549</f>
        <v>701162.03062500013</v>
      </c>
      <c r="AQ569" s="39">
        <f t="shared" si="145"/>
        <v>0.19476723067463189</v>
      </c>
      <c r="AR569" s="39">
        <f t="shared" si="157"/>
        <v>0</v>
      </c>
      <c r="AS569" s="39"/>
      <c r="AT569" s="51">
        <f>T569*$AS$8*0.38*0.01</f>
        <v>186.57773615000002</v>
      </c>
      <c r="AU569" s="51">
        <f t="shared" si="156"/>
        <v>0.18657773615000003</v>
      </c>
      <c r="AV569" s="51">
        <f t="shared" si="146"/>
        <v>5.1827190392274704E-5</v>
      </c>
      <c r="AW569" s="39">
        <f>AB569*0.7</f>
        <v>0.11410496910385307</v>
      </c>
      <c r="AX569" s="40"/>
      <c r="AY569" s="40">
        <f t="shared" si="143"/>
        <v>0</v>
      </c>
      <c r="AZ569" s="40"/>
      <c r="BA569" s="40"/>
      <c r="BB569" s="40"/>
      <c r="BC569" s="39"/>
      <c r="BD569" s="39">
        <f>T569*2.23694</f>
        <v>10.563327777777779</v>
      </c>
      <c r="BE569" s="39">
        <f>AO569-$BC$8</f>
        <v>0.19730176544234937</v>
      </c>
      <c r="BF569" s="39">
        <f>AQ569-$BC$8</f>
        <v>0.19364083167601343</v>
      </c>
      <c r="BG569" s="52">
        <f t="shared" si="147"/>
        <v>0.1742767485084121</v>
      </c>
      <c r="BH569" s="52">
        <f t="shared" si="148"/>
        <v>0.1742767485084121</v>
      </c>
      <c r="BI569" s="52">
        <f t="shared" si="149"/>
        <v>627396.29463028361</v>
      </c>
      <c r="BJ569" s="52">
        <f t="shared" si="150"/>
        <v>627.39629463028359</v>
      </c>
      <c r="BK569">
        <f t="shared" si="151"/>
        <v>0</v>
      </c>
    </row>
    <row r="570" spans="2:63" x14ac:dyDescent="0.25">
      <c r="B570" s="29" t="s">
        <v>47</v>
      </c>
      <c r="C570" s="29">
        <v>562</v>
      </c>
      <c r="D570" s="29">
        <v>562</v>
      </c>
      <c r="E570" s="28">
        <v>17</v>
      </c>
      <c r="F570" s="15">
        <f t="shared" si="152"/>
        <v>0</v>
      </c>
      <c r="G570" s="15">
        <f t="shared" si="153"/>
        <v>0</v>
      </c>
      <c r="R570">
        <f t="shared" si="141"/>
        <v>0</v>
      </c>
      <c r="S570">
        <f t="shared" si="142"/>
        <v>17</v>
      </c>
      <c r="T570">
        <f>$E570/3.6</f>
        <v>4.7222222222222223</v>
      </c>
      <c r="U570">
        <f>(0.5*960*(T570*T570))</f>
        <v>10703.703703703704</v>
      </c>
      <c r="V570">
        <f>$U570-$U571</f>
        <v>0</v>
      </c>
      <c r="X570">
        <f>W570/1000</f>
        <v>0</v>
      </c>
      <c r="Y570">
        <f>$X$43+$X$87+$X$158+$X$178+$X$188+$X$238+$X$279+$X$299+$X$307+$X$359+$X$365+$X$379+$X$408+$X$426+$X$438+$X$549+$X$569</f>
        <v>596.1792592592592</v>
      </c>
      <c r="Z570">
        <f>(0.5*960*(F570*F570))</f>
        <v>0</v>
      </c>
      <c r="AA570">
        <f>W570*0.0000002777777777</f>
        <v>0</v>
      </c>
      <c r="AB570">
        <f>AA$43+AA$87+$AA$158+$AA$178+$AA$238+$AA$279+$AA$299+$AA$307+$AA$359+$AA$365+$AA$379+$AA$408+$AA$426+$AA$438+$AA$526+$AA$549+$AA$569</f>
        <v>0.16300709871979011</v>
      </c>
      <c r="AD570">
        <f>(AC570*0.0000002777777777)*-1</f>
        <v>0</v>
      </c>
      <c r="AE570">
        <f>(($W$18*0.0000002777777777)*-1)+$AD$65+$AD$145+$AD$164+$AD$184+$AD$206+$AD$265+$AD$289+$AD$304+$AD$345+$AD$363+$AD$373+$AD$399+$AD$418+$AD$430+$AD$519+$AD$540+$AD$564</f>
        <v>0.16955154316240204</v>
      </c>
      <c r="AG570">
        <f>(T570/1000)*(960*9.81*0.01+0.5*1.205*0.38*1.711274*(T570*T570)+960*4/3*3.14*AJ570)</f>
        <v>0.48597717257458634</v>
      </c>
      <c r="AH570">
        <f>AH569+AG570</f>
        <v>156.02383262852641</v>
      </c>
      <c r="AJ570">
        <f>T571-T570</f>
        <v>0</v>
      </c>
      <c r="AK570" s="53">
        <f t="shared" si="155"/>
        <v>4.7222222222222223</v>
      </c>
      <c r="AL570" s="39">
        <f>0.5*1116.99*(T570*T570)</f>
        <v>12454.09375</v>
      </c>
      <c r="AM570" s="39">
        <f t="shared" si="154"/>
        <v>0</v>
      </c>
      <c r="AN570" s="39">
        <f>SUM($AM$564:$AM$568)+$AN$563</f>
        <v>-714341.39218749979</v>
      </c>
      <c r="AO570" s="39">
        <f t="shared" si="144"/>
        <v>0.19842816444096784</v>
      </c>
      <c r="AP570" s="39">
        <f>SUM($AM$550:$AM$563)+$AP$549</f>
        <v>701162.03062500013</v>
      </c>
      <c r="AQ570" s="39">
        <f t="shared" si="145"/>
        <v>0.19476723067463189</v>
      </c>
      <c r="AR570" s="39">
        <f t="shared" si="157"/>
        <v>0</v>
      </c>
      <c r="AS570" s="39"/>
      <c r="AT570" s="51">
        <f>T570*$AS$8*0.38*0.01</f>
        <v>186.57773615000002</v>
      </c>
      <c r="AU570" s="51">
        <f t="shared" si="156"/>
        <v>0.18657773615000003</v>
      </c>
      <c r="AV570" s="51">
        <f t="shared" si="146"/>
        <v>5.1827190392274704E-5</v>
      </c>
      <c r="AW570" s="39">
        <f>AB570*0.7</f>
        <v>0.11410496910385307</v>
      </c>
      <c r="AX570" s="40"/>
      <c r="AY570" s="40">
        <f t="shared" si="143"/>
        <v>0</v>
      </c>
      <c r="AZ570" s="40"/>
      <c r="BA570" s="40"/>
      <c r="BB570" s="40"/>
      <c r="BC570" s="39"/>
      <c r="BD570" s="39">
        <f>T570*2.23694</f>
        <v>10.563327777777779</v>
      </c>
      <c r="BE570" s="39">
        <f>AO570-$BC$8</f>
        <v>0.19730176544234937</v>
      </c>
      <c r="BF570" s="39">
        <f>AQ570-$BC$8</f>
        <v>0.19364083167601343</v>
      </c>
      <c r="BG570" s="52">
        <f t="shared" si="147"/>
        <v>0.1742767485084121</v>
      </c>
      <c r="BH570" s="52">
        <f t="shared" si="148"/>
        <v>0.1742767485084121</v>
      </c>
      <c r="BI570" s="52">
        <f t="shared" si="149"/>
        <v>627396.29463028361</v>
      </c>
      <c r="BJ570" s="52">
        <f t="shared" si="150"/>
        <v>627.39629463028359</v>
      </c>
      <c r="BK570">
        <f t="shared" si="151"/>
        <v>0</v>
      </c>
    </row>
    <row r="571" spans="2:63" x14ac:dyDescent="0.25">
      <c r="B571" s="29" t="s">
        <v>47</v>
      </c>
      <c r="C571" s="29">
        <v>563</v>
      </c>
      <c r="D571" s="29">
        <v>563</v>
      </c>
      <c r="E571" s="28">
        <v>17</v>
      </c>
      <c r="F571" s="15">
        <f t="shared" si="152"/>
        <v>-0.22222222222222215</v>
      </c>
      <c r="G571" s="15">
        <f t="shared" si="153"/>
        <v>-0.79999999999999982</v>
      </c>
      <c r="R571">
        <f t="shared" si="141"/>
        <v>0</v>
      </c>
      <c r="S571">
        <f t="shared" si="142"/>
        <v>17</v>
      </c>
      <c r="T571">
        <f>$E571/3.6</f>
        <v>4.7222222222222223</v>
      </c>
      <c r="U571">
        <f>(0.5*960*(T571*T571))</f>
        <v>10703.703703703704</v>
      </c>
      <c r="V571">
        <f>$U571-$U572</f>
        <v>1920</v>
      </c>
      <c r="X571">
        <f>W571/1000</f>
        <v>0</v>
      </c>
      <c r="Y571">
        <f>$X$43+$X$87+$X$158+$X$178+$X$188+$X$238+$X$279+$X$299+$X$307+$X$359+$X$365+$X$379+$X$408+$X$426+$X$438+$X$549+$X$569</f>
        <v>596.1792592592592</v>
      </c>
      <c r="Z571">
        <f>(0.5*960*(F571*F571))</f>
        <v>23.703703703703688</v>
      </c>
      <c r="AA571">
        <f>W571*0.0000002777777777</f>
        <v>0</v>
      </c>
      <c r="AB571">
        <f>AA$43+AA$87+$AA$158+$AA$178+$AA$238+$AA$279+$AA$299+$AA$307+$AA$359+$AA$365+$AA$379+$AA$408+$AA$426+$AA$438+$AA$526+$AA$549+$AA$569</f>
        <v>0.16300709871979011</v>
      </c>
      <c r="AD571">
        <f>(AC571*0.0000002777777777)*-1</f>
        <v>0</v>
      </c>
      <c r="AE571">
        <f>(($W$18*0.0000002777777777)*-1)+$AD$65+$AD$145+$AD$164+$AD$184+$AD$206+$AD$265+$AD$289+$AD$304+$AD$345+$AD$363+$AD$373+$AD$399+$AD$418+$AD$430+$AD$519+$AD$540+$AD$564</f>
        <v>0.16955154316240204</v>
      </c>
      <c r="AG571">
        <f>(T571/1000)*(960*9.81*0.01+0.5*1.205*0.38*1.711274*(T571*T571)+960*4/3*3.14*AJ571)</f>
        <v>-7.9493808521167768</v>
      </c>
      <c r="AH571">
        <f>AH570+AG571</f>
        <v>148.07445177640963</v>
      </c>
      <c r="AJ571">
        <f>T572-T571</f>
        <v>-0.44444444444444464</v>
      </c>
      <c r="AK571" s="53">
        <f t="shared" si="155"/>
        <v>4.7222222222222223</v>
      </c>
      <c r="AL571" s="39">
        <f>0.5*1116.99*(T571*T571)</f>
        <v>12454.09375</v>
      </c>
      <c r="AM571" s="39">
        <f t="shared" si="154"/>
        <v>2233.9799999999996</v>
      </c>
      <c r="AN571" s="39">
        <f>SUM($AM$564:$AM$568)+$AN$563</f>
        <v>-714341.39218749979</v>
      </c>
      <c r="AO571" s="39">
        <f t="shared" si="144"/>
        <v>0.19842816444096784</v>
      </c>
      <c r="AP571" s="39">
        <f>SUM($AM$570:$AM$607)+$AP$569</f>
        <v>713616.12437500013</v>
      </c>
      <c r="AQ571" s="39">
        <f t="shared" si="145"/>
        <v>0.19822670115977434</v>
      </c>
      <c r="AR571" s="39">
        <f t="shared" si="157"/>
        <v>2.2339799999999994</v>
      </c>
      <c r="AS571" s="39"/>
      <c r="AT571" s="51">
        <f>T571*$AS$8*0.38*0.01</f>
        <v>186.57773615000002</v>
      </c>
      <c r="AU571" s="51">
        <f t="shared" si="156"/>
        <v>0.18657773615000003</v>
      </c>
      <c r="AV571" s="51">
        <f t="shared" si="146"/>
        <v>5.1827190392274704E-5</v>
      </c>
      <c r="AW571" s="39">
        <f>AB571*0.7</f>
        <v>0.11410496910385307</v>
      </c>
      <c r="AX571" s="40"/>
      <c r="AY571" s="40">
        <f t="shared" si="143"/>
        <v>0</v>
      </c>
      <c r="AZ571" s="40"/>
      <c r="BA571" s="40"/>
      <c r="BB571" s="40"/>
      <c r="BC571" s="39"/>
      <c r="BD571" s="39">
        <f>T571*2.23694</f>
        <v>10.563327777777779</v>
      </c>
      <c r="BE571" s="39">
        <f>AO571-$BC$8</f>
        <v>0.19730176544234937</v>
      </c>
      <c r="BF571" s="39">
        <f>AQ571-$BC$8</f>
        <v>0.19710030216115587</v>
      </c>
      <c r="BG571" s="52">
        <f t="shared" si="147"/>
        <v>0.17739027194504028</v>
      </c>
      <c r="BH571" s="52">
        <f t="shared" si="148"/>
        <v>0.17739027194504028</v>
      </c>
      <c r="BI571" s="52">
        <f t="shared" si="149"/>
        <v>638604.979002145</v>
      </c>
      <c r="BJ571" s="52">
        <f t="shared" si="150"/>
        <v>638.604979002145</v>
      </c>
      <c r="BK571">
        <f t="shared" si="151"/>
        <v>2.0105819999999999</v>
      </c>
    </row>
    <row r="572" spans="2:63" x14ac:dyDescent="0.25">
      <c r="B572" s="29" t="s">
        <v>47</v>
      </c>
      <c r="C572" s="29">
        <v>564</v>
      </c>
      <c r="D572" s="29">
        <v>564</v>
      </c>
      <c r="E572" s="28">
        <v>15.4</v>
      </c>
      <c r="F572" s="15">
        <f t="shared" si="152"/>
        <v>-0.95833333333333337</v>
      </c>
      <c r="G572" s="15">
        <f t="shared" si="153"/>
        <v>-3.45</v>
      </c>
      <c r="R572">
        <f t="shared" si="141"/>
        <v>0</v>
      </c>
      <c r="S572">
        <f t="shared" si="142"/>
        <v>15.4</v>
      </c>
      <c r="T572">
        <f>$E572/3.6</f>
        <v>4.2777777777777777</v>
      </c>
      <c r="U572">
        <f>(0.5*960*(T572*T572))</f>
        <v>8783.7037037037044</v>
      </c>
      <c r="V572">
        <f>$U572-$U573</f>
        <v>5005.5555555555566</v>
      </c>
      <c r="X572">
        <f>W572/1000</f>
        <v>0</v>
      </c>
      <c r="Y572">
        <f>$X$43+$X$87+$X$158+$X$178+$X$188+$X$238+$X$279+$X$299+$X$307+$X$359+$X$365+$X$379+$X$408+$X$426+$X$438+$X$549+$X$569</f>
        <v>596.1792592592592</v>
      </c>
      <c r="Z572">
        <f>(0.5*960*(F572*F572))</f>
        <v>440.83333333333337</v>
      </c>
      <c r="AA572">
        <f>W572*0.0000002777777777</f>
        <v>0</v>
      </c>
      <c r="AB572">
        <f>AA$43+AA$87+$AA$158+$AA$178+$AA$238+$AA$279+$AA$299+$AA$307+$AA$359+$AA$365+$AA$379+$AA$408+$AA$426+$AA$438+$AA$526+$AA$549+$AA$569</f>
        <v>0.16300709871979011</v>
      </c>
      <c r="AD572">
        <f>(AC572*0.0000002777777777)*-1</f>
        <v>0</v>
      </c>
      <c r="AE572">
        <f>(($W$18*0.0000002777777777)*-1)+$AD$65+$AD$145+$AD$164+$AD$184+$AD$206+$AD$265+$AD$289+$AD$304+$AD$345+$AD$363+$AD$373+$AD$399+$AD$418+$AD$430+$AD$519+$AD$540+$AD$564</f>
        <v>0.16955154316240204</v>
      </c>
      <c r="AG572">
        <f>(T572/1000)*(960*9.81*0.01+0.5*1.205*0.38*1.711274*(T572*T572)+960*4/3*3.14*AJ572)</f>
        <v>-24.878742466650557</v>
      </c>
      <c r="AH572">
        <f>AH571+AG572</f>
        <v>123.19570930975908</v>
      </c>
      <c r="AJ572">
        <f>T573-T572</f>
        <v>-1.4722222222222223</v>
      </c>
      <c r="AK572" s="53">
        <f t="shared" si="155"/>
        <v>4.2777777777777777</v>
      </c>
      <c r="AL572" s="39">
        <f>0.5*1116.99*(T572*T572)</f>
        <v>10220.11375</v>
      </c>
      <c r="AM572" s="39">
        <f t="shared" si="154"/>
        <v>5824.1203125000011</v>
      </c>
      <c r="AN572" s="39">
        <f>SUM($AM$564:$AM$568)+$AN$563</f>
        <v>-714341.39218749979</v>
      </c>
      <c r="AO572" s="39">
        <f t="shared" si="144"/>
        <v>0.19842816444096784</v>
      </c>
      <c r="AP572" s="39">
        <f>SUM($AM$570:$AM$607)+$AP$569</f>
        <v>713616.12437500013</v>
      </c>
      <c r="AQ572" s="39">
        <f t="shared" si="145"/>
        <v>0.19822670115977434</v>
      </c>
      <c r="AR572" s="39">
        <f t="shared" si="157"/>
        <v>5.8241203125000007</v>
      </c>
      <c r="AS572" s="39"/>
      <c r="AT572" s="51">
        <f>T572*$AS$8*0.38*0.01</f>
        <v>169.01747863000006</v>
      </c>
      <c r="AU572" s="51">
        <f t="shared" si="156"/>
        <v>0.16901747863000005</v>
      </c>
      <c r="AV572" s="51">
        <f t="shared" si="146"/>
        <v>4.6949337178884152E-5</v>
      </c>
      <c r="AW572" s="39">
        <f>AB572*0.7</f>
        <v>0.11410496910385307</v>
      </c>
      <c r="AX572" s="40"/>
      <c r="AY572" s="40">
        <f t="shared" si="143"/>
        <v>0</v>
      </c>
      <c r="AZ572" s="40"/>
      <c r="BA572" s="40"/>
      <c r="BB572" s="40"/>
      <c r="BC572" s="39"/>
      <c r="BD572" s="39">
        <f>T572*2.23694</f>
        <v>9.5691322222222226</v>
      </c>
      <c r="BE572" s="39">
        <f>AO572-$BC$8</f>
        <v>0.19730176544234937</v>
      </c>
      <c r="BF572" s="39">
        <f>AQ572-$BC$8</f>
        <v>0.19710030216115587</v>
      </c>
      <c r="BG572" s="52">
        <f t="shared" si="147"/>
        <v>0.17739027194504028</v>
      </c>
      <c r="BH572" s="52">
        <f t="shared" si="148"/>
        <v>0.17739027194504028</v>
      </c>
      <c r="BI572" s="52">
        <f t="shared" si="149"/>
        <v>638604.979002145</v>
      </c>
      <c r="BJ572" s="52">
        <f t="shared" si="150"/>
        <v>638.604979002145</v>
      </c>
      <c r="BK572">
        <f t="shared" si="151"/>
        <v>5.2417082812500011</v>
      </c>
    </row>
    <row r="573" spans="2:63" x14ac:dyDescent="0.25">
      <c r="B573" s="29" t="s">
        <v>47</v>
      </c>
      <c r="C573" s="29">
        <v>565</v>
      </c>
      <c r="D573" s="29">
        <v>565</v>
      </c>
      <c r="E573" s="28">
        <v>10.1</v>
      </c>
      <c r="F573" s="15">
        <f t="shared" si="152"/>
        <v>-1.4722222222222223</v>
      </c>
      <c r="G573" s="15">
        <f t="shared" si="153"/>
        <v>-5.3000000000000007</v>
      </c>
      <c r="R573">
        <f t="shared" si="141"/>
        <v>0</v>
      </c>
      <c r="S573">
        <f t="shared" si="142"/>
        <v>10.1</v>
      </c>
      <c r="T573">
        <f>$E573/3.6</f>
        <v>2.8055555555555554</v>
      </c>
      <c r="U573">
        <f>(0.5*960*(T573*T573))</f>
        <v>3778.1481481481474</v>
      </c>
      <c r="V573">
        <f>$U573-$U574</f>
        <v>2924.8148148148139</v>
      </c>
      <c r="X573">
        <f>W573/1000</f>
        <v>0</v>
      </c>
      <c r="Y573">
        <f>$X$43+$X$87+$X$158+$X$178+$X$188+$X$238+$X$279+$X$299+$X$307+$X$359+$X$365+$X$379+$X$408+$X$426+$X$438+$X$549+$X$569</f>
        <v>596.1792592592592</v>
      </c>
      <c r="Z573">
        <f>(0.5*960*(F573*F573))</f>
        <v>1040.3703703703707</v>
      </c>
      <c r="AA573">
        <f>W573*0.0000002777777777</f>
        <v>0</v>
      </c>
      <c r="AB573">
        <f>AA$43+AA$87+$AA$158+$AA$178+$AA$238+$AA$279+$AA$299+$AA$307+$AA$359+$AA$365+$AA$379+$AA$408+$AA$426+$AA$438+$AA$526+$AA$549+$AA$569</f>
        <v>0.16300709871979011</v>
      </c>
      <c r="AD573">
        <f>(AC573*0.0000002777777777)*-1</f>
        <v>0</v>
      </c>
      <c r="AE573">
        <f>(($W$18*0.0000002777777777)*-1)+$AD$65+$AD$145+$AD$164+$AD$184+$AD$206+$AD$265+$AD$289+$AD$304+$AD$345+$AD$363+$AD$373+$AD$399+$AD$418+$AD$430+$AD$519+$AD$540+$AD$564</f>
        <v>0.16955154316240204</v>
      </c>
      <c r="AG573">
        <f>(T573/1000)*(960*9.81*0.01+0.5*1.205*0.38*1.711274*(T573*T573)+960*4/3*3.14*AJ573)</f>
        <v>-16.328040635836338</v>
      </c>
      <c r="AH573">
        <f>AH572+AG573</f>
        <v>106.86766867392274</v>
      </c>
      <c r="AJ573">
        <f>T574-T573</f>
        <v>-1.4722222222222221</v>
      </c>
      <c r="AK573" s="53">
        <f t="shared" si="155"/>
        <v>2.8055555555555554</v>
      </c>
      <c r="AL573" s="39">
        <f>0.5*1116.99*(T573*T573)</f>
        <v>4395.9934374999993</v>
      </c>
      <c r="AM573" s="39">
        <f t="shared" si="154"/>
        <v>3403.1134374999992</v>
      </c>
      <c r="AN573" s="39">
        <f>SUM($AM$564:$AM$568)+$AN$563</f>
        <v>-714341.39218749979</v>
      </c>
      <c r="AO573" s="39">
        <f t="shared" si="144"/>
        <v>0.19842816444096784</v>
      </c>
      <c r="AP573" s="39">
        <f>SUM($AM$570:$AM$607)+$AP$569</f>
        <v>713616.12437500013</v>
      </c>
      <c r="AQ573" s="39">
        <f t="shared" si="145"/>
        <v>0.19822670115977434</v>
      </c>
      <c r="AR573" s="39">
        <f t="shared" si="157"/>
        <v>3.4031134374999992</v>
      </c>
      <c r="AS573" s="39"/>
      <c r="AT573" s="51">
        <f>T573*$AS$8*0.38*0.01</f>
        <v>110.849125595</v>
      </c>
      <c r="AU573" s="51">
        <f t="shared" si="156"/>
        <v>0.110849125595</v>
      </c>
      <c r="AV573" s="51">
        <f t="shared" si="146"/>
        <v>3.079144840952791E-5</v>
      </c>
      <c r="AW573" s="39">
        <f>AB573*0.7</f>
        <v>0.11410496910385307</v>
      </c>
      <c r="AX573" s="40"/>
      <c r="AY573" s="40">
        <f t="shared" si="143"/>
        <v>0</v>
      </c>
      <c r="AZ573" s="40"/>
      <c r="BA573" s="40"/>
      <c r="BB573" s="40"/>
      <c r="BC573" s="39"/>
      <c r="BD573" s="39">
        <f>T573*2.23694</f>
        <v>6.2758594444444444</v>
      </c>
      <c r="BE573" s="39">
        <f>AO573-$BC$8</f>
        <v>0.19730176544234937</v>
      </c>
      <c r="BF573" s="39">
        <f>AQ573-$BC$8</f>
        <v>0.19710030216115587</v>
      </c>
      <c r="BG573" s="52">
        <f t="shared" si="147"/>
        <v>0.17739027194504028</v>
      </c>
      <c r="BH573" s="52">
        <f t="shared" si="148"/>
        <v>0.17739027194504028</v>
      </c>
      <c r="BI573" s="52">
        <f t="shared" si="149"/>
        <v>638604.979002145</v>
      </c>
      <c r="BJ573" s="52">
        <f t="shared" si="150"/>
        <v>638.604979002145</v>
      </c>
      <c r="BK573">
        <f t="shared" si="151"/>
        <v>3.0628020937499998</v>
      </c>
    </row>
    <row r="574" spans="2:63" x14ac:dyDescent="0.25">
      <c r="B574" s="29" t="s">
        <v>47</v>
      </c>
      <c r="C574" s="29">
        <v>566</v>
      </c>
      <c r="D574" s="29">
        <v>566</v>
      </c>
      <c r="E574" s="28">
        <v>4.8</v>
      </c>
      <c r="F574" s="15">
        <f t="shared" si="152"/>
        <v>-1.4027777777777777</v>
      </c>
      <c r="G574" s="15">
        <f t="shared" si="153"/>
        <v>-5.05</v>
      </c>
      <c r="R574">
        <f t="shared" si="141"/>
        <v>0</v>
      </c>
      <c r="S574">
        <f t="shared" si="142"/>
        <v>4.8</v>
      </c>
      <c r="T574">
        <f>$E574/3.6</f>
        <v>1.3333333333333333</v>
      </c>
      <c r="U574">
        <f>(0.5*960*(T574*T574))</f>
        <v>853.33333333333326</v>
      </c>
      <c r="V574">
        <f>$U574-$U575</f>
        <v>853.33333333333326</v>
      </c>
      <c r="X574">
        <f>W574/1000</f>
        <v>0</v>
      </c>
      <c r="Y574">
        <f>$X$43+$X$87+$X$158+$X$178+$X$188+$X$238+$X$279+$X$299+$X$307+$X$359+$X$365+$X$379+$X$408+$X$426+$X$438+$X$549+$X$569</f>
        <v>596.1792592592592</v>
      </c>
      <c r="Z574">
        <f>(0.5*960*(F574*F574))</f>
        <v>944.53703703703684</v>
      </c>
      <c r="AA574">
        <f>W574*0.0000002777777777</f>
        <v>0</v>
      </c>
      <c r="AB574">
        <f>AA$43+AA$87+$AA$158+$AA$178+$AA$238+$AA$279+$AA$299+$AA$307+$AA$359+$AA$365+$AA$379+$AA$408+$AA$426+$AA$438+$AA$526+$AA$549+$AA$569</f>
        <v>0.16300709871979011</v>
      </c>
      <c r="AD574">
        <f>(AC574*0.0000002777777777)*-1</f>
        <v>0</v>
      </c>
      <c r="AE574">
        <f>(($W$18*0.0000002777777777)*-1)+$AD$65+$AD$145+$AD$164+$AD$184+$AD$206+$AD$265+$AD$289+$AD$304+$AD$345+$AD$363+$AD$373+$AD$399+$AD$418+$AD$430+$AD$519+$AD$540+$AD$564</f>
        <v>0.16955154316240204</v>
      </c>
      <c r="AG574">
        <f>(T574/1000)*(960*9.81*0.01+0.5*1.205*0.38*1.711274*(T574*T574)+960*4/3*3.14*AJ574)</f>
        <v>-7.0187477423826969</v>
      </c>
      <c r="AH574">
        <f>AH573+AG574</f>
        <v>99.848920931540036</v>
      </c>
      <c r="AJ574">
        <f>T575-T574</f>
        <v>-1.3333333333333333</v>
      </c>
      <c r="AK574" s="53">
        <f t="shared" si="155"/>
        <v>1.3333333333333333</v>
      </c>
      <c r="AL574" s="39">
        <f>0.5*1116.99*(T574*T574)</f>
        <v>992.88</v>
      </c>
      <c r="AM574" s="39">
        <f t="shared" si="154"/>
        <v>992.88</v>
      </c>
      <c r="AN574" s="39">
        <f>SUM($AM$564:$AM$568)+$AN$563</f>
        <v>-714341.39218749979</v>
      </c>
      <c r="AO574" s="39">
        <f t="shared" si="144"/>
        <v>0.19842816444096784</v>
      </c>
      <c r="AP574" s="39">
        <f>SUM($AM$570:$AM$607)+$AP$569</f>
        <v>713616.12437500013</v>
      </c>
      <c r="AQ574" s="39">
        <f t="shared" si="145"/>
        <v>0.19822670115977434</v>
      </c>
      <c r="AR574" s="39">
        <f t="shared" si="157"/>
        <v>0.99287999999999998</v>
      </c>
      <c r="AS574" s="39"/>
      <c r="AT574" s="51">
        <f>T574*$AS$8*0.38*0.01</f>
        <v>52.680772560000008</v>
      </c>
      <c r="AU574" s="51">
        <f t="shared" si="156"/>
        <v>5.2680772560000005E-2</v>
      </c>
      <c r="AV574" s="51">
        <f t="shared" si="146"/>
        <v>1.4633559640171682E-5</v>
      </c>
      <c r="AW574" s="39">
        <f>AB574*0.7</f>
        <v>0.11410496910385307</v>
      </c>
      <c r="AX574" s="40"/>
      <c r="AY574" s="40">
        <f t="shared" si="143"/>
        <v>0</v>
      </c>
      <c r="AZ574" s="40"/>
      <c r="BA574" s="40"/>
      <c r="BB574" s="40"/>
      <c r="BC574" s="39"/>
      <c r="BD574" s="39">
        <f>T574*2.23694</f>
        <v>2.9825866666666667</v>
      </c>
      <c r="BE574" s="39">
        <f>AO574-$BC$8</f>
        <v>0.19730176544234937</v>
      </c>
      <c r="BF574" s="39">
        <f>AQ574-$BC$8</f>
        <v>0.19710030216115587</v>
      </c>
      <c r="BG574" s="52">
        <f t="shared" si="147"/>
        <v>0.17739027194504028</v>
      </c>
      <c r="BH574" s="52">
        <f t="shared" si="148"/>
        <v>0.17739027194504028</v>
      </c>
      <c r="BI574" s="52">
        <f t="shared" si="149"/>
        <v>638604.979002145</v>
      </c>
      <c r="BJ574" s="52">
        <f t="shared" si="150"/>
        <v>638.604979002145</v>
      </c>
      <c r="BK574">
        <f t="shared" si="151"/>
        <v>0.89359199999999994</v>
      </c>
    </row>
    <row r="575" spans="2:63" x14ac:dyDescent="0.25">
      <c r="B575" s="29" t="s">
        <v>47</v>
      </c>
      <c r="C575" s="29">
        <v>567</v>
      </c>
      <c r="D575" s="29">
        <v>567</v>
      </c>
      <c r="E575" s="28">
        <v>0</v>
      </c>
      <c r="F575" s="15">
        <f t="shared" si="152"/>
        <v>-0.66666666666666663</v>
      </c>
      <c r="G575" s="15">
        <f t="shared" si="153"/>
        <v>-2.4</v>
      </c>
      <c r="R575">
        <f t="shared" si="141"/>
        <v>1</v>
      </c>
      <c r="S575" t="str">
        <f t="shared" si="142"/>
        <v/>
      </c>
      <c r="T575">
        <f>$E575/3.6</f>
        <v>0</v>
      </c>
      <c r="U575">
        <f>(0.5*960*(T575*T575))</f>
        <v>0</v>
      </c>
      <c r="V575">
        <f>$U575-$U576</f>
        <v>0</v>
      </c>
      <c r="X575">
        <f>W575/1000</f>
        <v>0</v>
      </c>
      <c r="Y575">
        <f>$X$43+$X$87+$X$158+$X$178+$X$188+$X$238+$X$279+$X$299+$X$307+$X$359+$X$365+$X$379+$X$408+$X$426+$X$438+$X$549+$X$569</f>
        <v>596.1792592592592</v>
      </c>
      <c r="Z575">
        <f>(0.5*960*(F575*F575))</f>
        <v>213.33333333333331</v>
      </c>
      <c r="AA575">
        <f>W575*0.0000002777777777</f>
        <v>0</v>
      </c>
      <c r="AB575">
        <f>AA$43+AA$87+$AA$158+$AA$178+$AA$238+$AA$279+$AA$299+$AA$307+$AA$359+$AA$365+$AA$379+$AA$408+$AA$426+$AA$438+$AA$526+$AA$549+$AA$569</f>
        <v>0.16300709871979011</v>
      </c>
      <c r="AD575">
        <f>(AC575*0.0000002777777777)*-1</f>
        <v>0</v>
      </c>
      <c r="AE575">
        <f>(($W$18*0.0000002777777777)*-1)+$AD$65+$AD$145+$AD$164+$AD$184+$AD$206+$AD$265+$AD$289+$AD$304+$AD$345+$AD$363+$AD$373+$AD$399+$AD$418+$AD$430+$AD$519+$AD$540+$AD$564</f>
        <v>0.16955154316240204</v>
      </c>
      <c r="AG575">
        <f>(T575/1000)*(960*9.81*0.01+0.5*1.205*0.38*1.711274*(T575*T575)+960*4/3*3.14*AJ575)</f>
        <v>0</v>
      </c>
      <c r="AH575">
        <f>AH574+AG575</f>
        <v>99.848920931540036</v>
      </c>
      <c r="AJ575">
        <f>T576-T575</f>
        <v>0</v>
      </c>
      <c r="AK575" s="53">
        <f t="shared" si="155"/>
        <v>0</v>
      </c>
      <c r="AL575" s="39">
        <f>0.5*1116.99*(T575*T575)</f>
        <v>0</v>
      </c>
      <c r="AM575" s="39">
        <f t="shared" si="154"/>
        <v>0</v>
      </c>
      <c r="AN575" s="39">
        <f>SUM($AM$564:$AM$568)+$AN$563</f>
        <v>-714341.39218749979</v>
      </c>
      <c r="AO575" s="39">
        <f t="shared" si="144"/>
        <v>0.19842816444096784</v>
      </c>
      <c r="AP575" s="39">
        <f>SUM($AM$570:$AM$607)+$AP$569</f>
        <v>713616.12437500013</v>
      </c>
      <c r="AQ575" s="39">
        <f t="shared" si="145"/>
        <v>0.19822670115977434</v>
      </c>
      <c r="AR575" s="39">
        <f t="shared" si="157"/>
        <v>0</v>
      </c>
      <c r="AS575" s="39"/>
      <c r="AT575" s="51">
        <f>T575*$AS$8*0.38*0.01</f>
        <v>0</v>
      </c>
      <c r="AU575" s="51">
        <f t="shared" si="156"/>
        <v>0</v>
      </c>
      <c r="AV575" s="51">
        <f t="shared" si="146"/>
        <v>0</v>
      </c>
      <c r="AW575" s="39">
        <f>AB575*0.7</f>
        <v>0.11410496910385307</v>
      </c>
      <c r="AX575" s="40"/>
      <c r="AY575" s="40">
        <f t="shared" si="143"/>
        <v>0</v>
      </c>
      <c r="AZ575" s="40"/>
      <c r="BA575" s="40"/>
      <c r="BB575" s="40"/>
      <c r="BC575" s="39"/>
      <c r="BD575" s="39">
        <f>T575*2.23694</f>
        <v>0</v>
      </c>
      <c r="BE575" s="39">
        <f>AO575-$BC$8</f>
        <v>0.19730176544234937</v>
      </c>
      <c r="BF575" s="39">
        <f>AQ575-$BC$8</f>
        <v>0.19710030216115587</v>
      </c>
      <c r="BG575" s="52">
        <f t="shared" si="147"/>
        <v>0.17739027194504028</v>
      </c>
      <c r="BH575" s="52">
        <f t="shared" si="148"/>
        <v>0.17739027194504028</v>
      </c>
      <c r="BI575" s="52">
        <f t="shared" si="149"/>
        <v>638604.979002145</v>
      </c>
      <c r="BJ575" s="52">
        <f t="shared" si="150"/>
        <v>638.604979002145</v>
      </c>
      <c r="BK575">
        <f t="shared" si="151"/>
        <v>0</v>
      </c>
    </row>
    <row r="576" spans="2:63" x14ac:dyDescent="0.25">
      <c r="B576" s="29" t="s">
        <v>47</v>
      </c>
      <c r="C576" s="29">
        <v>568</v>
      </c>
      <c r="D576" s="29">
        <v>568</v>
      </c>
      <c r="E576" s="28">
        <v>0</v>
      </c>
      <c r="F576" s="15">
        <f t="shared" si="152"/>
        <v>0</v>
      </c>
      <c r="G576" s="15">
        <f t="shared" si="153"/>
        <v>0</v>
      </c>
      <c r="R576">
        <f t="shared" si="141"/>
        <v>1</v>
      </c>
      <c r="S576" t="str">
        <f t="shared" si="142"/>
        <v/>
      </c>
      <c r="T576">
        <f>$E576/3.6</f>
        <v>0</v>
      </c>
      <c r="U576">
        <f>(0.5*960*(T576*T576))</f>
        <v>0</v>
      </c>
      <c r="V576">
        <f>$U576-$U577</f>
        <v>0</v>
      </c>
      <c r="X576">
        <f>W576/1000</f>
        <v>0</v>
      </c>
      <c r="Y576">
        <f>$X$43+$X$87+$X$158+$X$178+$X$188+$X$238+$X$279+$X$299+$X$307+$X$359+$X$365+$X$379+$X$408+$X$426+$X$438+$X$549+$X$569</f>
        <v>596.1792592592592</v>
      </c>
      <c r="Z576">
        <f>(0.5*960*(F576*F576))</f>
        <v>0</v>
      </c>
      <c r="AA576">
        <f>W576*0.0000002777777777</f>
        <v>0</v>
      </c>
      <c r="AB576">
        <f>AA$43+AA$87+$AA$158+$AA$178+$AA$238+$AA$279+$AA$299+$AA$307+$AA$359+$AA$365+$AA$379+$AA$408+$AA$426+$AA$438+$AA$526+$AA$549+$AA$569</f>
        <v>0.16300709871979011</v>
      </c>
      <c r="AD576">
        <f>(AC576*0.0000002777777777)*-1</f>
        <v>0</v>
      </c>
      <c r="AE576">
        <f>(($W$18*0.0000002777777777)*-1)+$AD$65+$AD$145+$AD$164+$AD$184+$AD$206+$AD$265+$AD$289+$AD$304+$AD$345+$AD$363+$AD$373+$AD$399+$AD$418+$AD$430+$AD$519+$AD$540+$AD$564</f>
        <v>0.16955154316240204</v>
      </c>
      <c r="AG576">
        <f>(T576/1000)*(960*9.81*0.01+0.5*1.205*0.38*1.711274*(T576*T576)+960*4/3*3.14*AJ576)</f>
        <v>0</v>
      </c>
      <c r="AH576">
        <f>AH575+AG576</f>
        <v>99.848920931540036</v>
      </c>
      <c r="AJ576">
        <f>T577-T576</f>
        <v>0</v>
      </c>
      <c r="AK576" s="53">
        <f t="shared" si="155"/>
        <v>0</v>
      </c>
      <c r="AL576" s="39">
        <f>0.5*1116.99*(T576*T576)</f>
        <v>0</v>
      </c>
      <c r="AM576" s="39">
        <f t="shared" si="154"/>
        <v>0</v>
      </c>
      <c r="AN576" s="39">
        <f>SUM($AM$564:$AM$568)+$AN$563</f>
        <v>-714341.39218749979</v>
      </c>
      <c r="AO576" s="39">
        <f t="shared" si="144"/>
        <v>0.19842816444096784</v>
      </c>
      <c r="AP576" s="39">
        <f>SUM($AM$570:$AM$607)+$AP$569</f>
        <v>713616.12437500013</v>
      </c>
      <c r="AQ576" s="39">
        <f t="shared" si="145"/>
        <v>0.19822670115977434</v>
      </c>
      <c r="AR576" s="39">
        <f t="shared" si="157"/>
        <v>0</v>
      </c>
      <c r="AS576" s="39"/>
      <c r="AT576" s="51">
        <f>T576*$AS$8*0.38*0.01</f>
        <v>0</v>
      </c>
      <c r="AU576" s="51">
        <f t="shared" si="156"/>
        <v>0</v>
      </c>
      <c r="AV576" s="51">
        <f t="shared" si="146"/>
        <v>0</v>
      </c>
      <c r="AW576" s="39">
        <f>AB576*0.7</f>
        <v>0.11410496910385307</v>
      </c>
      <c r="AX576" s="40"/>
      <c r="AY576" s="40">
        <f t="shared" si="143"/>
        <v>0</v>
      </c>
      <c r="AZ576" s="40"/>
      <c r="BA576" s="40"/>
      <c r="BB576" s="40"/>
      <c r="BC576" s="39"/>
      <c r="BD576" s="39">
        <f>T576*2.23694</f>
        <v>0</v>
      </c>
      <c r="BE576" s="39">
        <f>AO576-$BC$8</f>
        <v>0.19730176544234937</v>
      </c>
      <c r="BF576" s="39">
        <f>AQ576-$BC$8</f>
        <v>0.19710030216115587</v>
      </c>
      <c r="BG576" s="52">
        <f t="shared" si="147"/>
        <v>0.17739027194504028</v>
      </c>
      <c r="BH576" s="52">
        <f t="shared" si="148"/>
        <v>0.17739027194504028</v>
      </c>
      <c r="BI576" s="52">
        <f t="shared" si="149"/>
        <v>638604.979002145</v>
      </c>
      <c r="BJ576" s="52">
        <f t="shared" si="150"/>
        <v>638.604979002145</v>
      </c>
      <c r="BK576">
        <f t="shared" si="151"/>
        <v>0</v>
      </c>
    </row>
    <row r="577" spans="2:63" x14ac:dyDescent="0.25">
      <c r="B577" s="29" t="s">
        <v>47</v>
      </c>
      <c r="C577" s="29">
        <v>569</v>
      </c>
      <c r="D577" s="29">
        <v>569</v>
      </c>
      <c r="E577" s="28">
        <v>0</v>
      </c>
      <c r="F577" s="15">
        <f t="shared" si="152"/>
        <v>0</v>
      </c>
      <c r="G577" s="15">
        <f t="shared" si="153"/>
        <v>0</v>
      </c>
      <c r="R577">
        <f t="shared" si="141"/>
        <v>1</v>
      </c>
      <c r="S577" t="str">
        <f t="shared" si="142"/>
        <v/>
      </c>
      <c r="T577">
        <f>$E577/3.6</f>
        <v>0</v>
      </c>
      <c r="U577">
        <f>(0.5*960*(T577*T577))</f>
        <v>0</v>
      </c>
      <c r="V577">
        <f>$U577-$U578</f>
        <v>0</v>
      </c>
      <c r="X577">
        <f>W577/1000</f>
        <v>0</v>
      </c>
      <c r="Y577">
        <f>$X$43+$X$87+$X$158+$X$178+$X$188+$X$238+$X$279+$X$299+$X$307+$X$359+$X$365+$X$379+$X$408+$X$426+$X$438+$X$549+$X$569</f>
        <v>596.1792592592592</v>
      </c>
      <c r="Z577">
        <f>(0.5*960*(F577*F577))</f>
        <v>0</v>
      </c>
      <c r="AA577">
        <f>W577*0.0000002777777777</f>
        <v>0</v>
      </c>
      <c r="AB577">
        <f>AA$43+AA$87+$AA$158+$AA$178+$AA$238+$AA$279+$AA$299+$AA$307+$AA$359+$AA$365+$AA$379+$AA$408+$AA$426+$AA$438+$AA$526+$AA$549+$AA$569</f>
        <v>0.16300709871979011</v>
      </c>
      <c r="AD577">
        <f>(AC577*0.0000002777777777)*-1</f>
        <v>0</v>
      </c>
      <c r="AE577">
        <f>(($W$18*0.0000002777777777)*-1)+$AD$65+$AD$145+$AD$164+$AD$184+$AD$206+$AD$265+$AD$289+$AD$304+$AD$345+$AD$363+$AD$373+$AD$399+$AD$418+$AD$430+$AD$519+$AD$540+$AD$564</f>
        <v>0.16955154316240204</v>
      </c>
      <c r="AG577">
        <f>(T577/1000)*(960*9.81*0.01+0.5*1.205*0.38*1.711274*(T577*T577)+960*4/3*3.14*AJ577)</f>
        <v>0</v>
      </c>
      <c r="AH577">
        <f>AH576+AG577</f>
        <v>99.848920931540036</v>
      </c>
      <c r="AJ577">
        <f>T578-T577</f>
        <v>0</v>
      </c>
      <c r="AK577" s="53">
        <f t="shared" si="155"/>
        <v>0</v>
      </c>
      <c r="AL577" s="39">
        <f>0.5*1116.99*(T577*T577)</f>
        <v>0</v>
      </c>
      <c r="AM577" s="39">
        <f t="shared" si="154"/>
        <v>0</v>
      </c>
      <c r="AN577" s="39">
        <f>SUM($AM$564:$AM$568)+$AN$563</f>
        <v>-714341.39218749979</v>
      </c>
      <c r="AO577" s="39">
        <f t="shared" si="144"/>
        <v>0.19842816444096784</v>
      </c>
      <c r="AP577" s="39">
        <f>SUM($AM$570:$AM$607)+$AP$569</f>
        <v>713616.12437500013</v>
      </c>
      <c r="AQ577" s="39">
        <f t="shared" si="145"/>
        <v>0.19822670115977434</v>
      </c>
      <c r="AR577" s="39">
        <f t="shared" si="157"/>
        <v>0</v>
      </c>
      <c r="AS577" s="39"/>
      <c r="AT577" s="51">
        <f>T577*$AS$8*0.38*0.01</f>
        <v>0</v>
      </c>
      <c r="AU577" s="51">
        <f t="shared" si="156"/>
        <v>0</v>
      </c>
      <c r="AV577" s="51">
        <f t="shared" si="146"/>
        <v>0</v>
      </c>
      <c r="AW577" s="39">
        <f>AB577*0.7</f>
        <v>0.11410496910385307</v>
      </c>
      <c r="AX577" s="40"/>
      <c r="AY577" s="40">
        <f t="shared" si="143"/>
        <v>0</v>
      </c>
      <c r="AZ577" s="40"/>
      <c r="BA577" s="40"/>
      <c r="BB577" s="40"/>
      <c r="BC577" s="39"/>
      <c r="BD577" s="39">
        <f>T577*2.23694</f>
        <v>0</v>
      </c>
      <c r="BE577" s="39">
        <f>AO577-$BC$8</f>
        <v>0.19730176544234937</v>
      </c>
      <c r="BF577" s="39">
        <f>AQ577-$BC$8</f>
        <v>0.19710030216115587</v>
      </c>
      <c r="BG577" s="52">
        <f t="shared" si="147"/>
        <v>0.17739027194504028</v>
      </c>
      <c r="BH577" s="52">
        <f t="shared" si="148"/>
        <v>0.17739027194504028</v>
      </c>
      <c r="BI577" s="52">
        <f t="shared" si="149"/>
        <v>638604.979002145</v>
      </c>
      <c r="BJ577" s="52">
        <f t="shared" si="150"/>
        <v>638.604979002145</v>
      </c>
      <c r="BK577">
        <f t="shared" si="151"/>
        <v>0</v>
      </c>
    </row>
    <row r="578" spans="2:63" x14ac:dyDescent="0.25">
      <c r="B578" s="29" t="s">
        <v>47</v>
      </c>
      <c r="C578" s="29">
        <v>570</v>
      </c>
      <c r="D578" s="29">
        <v>570</v>
      </c>
      <c r="E578" s="28">
        <v>0</v>
      </c>
      <c r="F578" s="15">
        <f t="shared" si="152"/>
        <v>0</v>
      </c>
      <c r="G578" s="15">
        <f t="shared" si="153"/>
        <v>0</v>
      </c>
      <c r="R578">
        <f t="shared" si="141"/>
        <v>1</v>
      </c>
      <c r="S578" t="str">
        <f t="shared" si="142"/>
        <v/>
      </c>
      <c r="T578">
        <f>$E578/3.6</f>
        <v>0</v>
      </c>
      <c r="U578">
        <f>(0.5*960*(T578*T578))</f>
        <v>0</v>
      </c>
      <c r="V578">
        <f>$U578-$U579</f>
        <v>0</v>
      </c>
      <c r="X578">
        <f>W578/1000</f>
        <v>0</v>
      </c>
      <c r="Y578">
        <f>$X$43+$X$87+$X$158+$X$178+$X$188+$X$238+$X$279+$X$299+$X$307+$X$359+$X$365+$X$379+$X$408+$X$426+$X$438+$X$549+$X$569</f>
        <v>596.1792592592592</v>
      </c>
      <c r="Z578">
        <f>(0.5*960*(F578*F578))</f>
        <v>0</v>
      </c>
      <c r="AA578">
        <f>W578*0.0000002777777777</f>
        <v>0</v>
      </c>
      <c r="AB578">
        <f>AA$43+AA$87+$AA$158+$AA$178+$AA$238+$AA$279+$AA$299+$AA$307+$AA$359+$AA$365+$AA$379+$AA$408+$AA$426+$AA$438+$AA$526+$AA$549+$AA$569</f>
        <v>0.16300709871979011</v>
      </c>
      <c r="AD578">
        <f>(AC578*0.0000002777777777)*-1</f>
        <v>0</v>
      </c>
      <c r="AE578">
        <f>(($W$18*0.0000002777777777)*-1)+$AD$65+$AD$145+$AD$164+$AD$184+$AD$206+$AD$265+$AD$289+$AD$304+$AD$345+$AD$363+$AD$373+$AD$399+$AD$418+$AD$430+$AD$519+$AD$540+$AD$564</f>
        <v>0.16955154316240204</v>
      </c>
      <c r="AG578">
        <f>(T578/1000)*(960*9.81*0.01+0.5*1.205*0.38*1.711274*(T578*T578)+960*4/3*3.14*AJ578)</f>
        <v>0</v>
      </c>
      <c r="AH578">
        <f>AH577+AG578</f>
        <v>99.848920931540036</v>
      </c>
      <c r="AJ578">
        <f>T579-T578</f>
        <v>0</v>
      </c>
      <c r="AK578" s="53">
        <f t="shared" si="155"/>
        <v>0</v>
      </c>
      <c r="AL578" s="39">
        <f>0.5*1116.99*(T578*T578)</f>
        <v>0</v>
      </c>
      <c r="AM578" s="39">
        <f t="shared" si="154"/>
        <v>0</v>
      </c>
      <c r="AN578" s="39">
        <f>SUM($AM$564:$AM$568)+$AN$563</f>
        <v>-714341.39218749979</v>
      </c>
      <c r="AO578" s="39">
        <f t="shared" si="144"/>
        <v>0.19842816444096784</v>
      </c>
      <c r="AP578" s="39">
        <f>SUM($AM$570:$AM$607)+$AP$569</f>
        <v>713616.12437500013</v>
      </c>
      <c r="AQ578" s="39">
        <f t="shared" si="145"/>
        <v>0.19822670115977434</v>
      </c>
      <c r="AR578" s="39">
        <f t="shared" si="157"/>
        <v>0</v>
      </c>
      <c r="AS578" s="39"/>
      <c r="AT578" s="51">
        <f>T578*$AS$8*0.38*0.01</f>
        <v>0</v>
      </c>
      <c r="AU578" s="51">
        <f t="shared" si="156"/>
        <v>0</v>
      </c>
      <c r="AV578" s="51">
        <f t="shared" si="146"/>
        <v>0</v>
      </c>
      <c r="AW578" s="39">
        <f>AB578*0.7</f>
        <v>0.11410496910385307</v>
      </c>
      <c r="AX578" s="40"/>
      <c r="AY578" s="40">
        <f t="shared" si="143"/>
        <v>0</v>
      </c>
      <c r="AZ578" s="40"/>
      <c r="BA578" s="40"/>
      <c r="BB578" s="40"/>
      <c r="BC578" s="39"/>
      <c r="BD578" s="39">
        <f>T578*2.23694</f>
        <v>0</v>
      </c>
      <c r="BE578" s="39">
        <f>AO578-$BC$8</f>
        <v>0.19730176544234937</v>
      </c>
      <c r="BF578" s="39">
        <f>AQ578-$BC$8</f>
        <v>0.19710030216115587</v>
      </c>
      <c r="BG578" s="52">
        <f t="shared" si="147"/>
        <v>0.17739027194504028</v>
      </c>
      <c r="BH578" s="52">
        <f t="shared" si="148"/>
        <v>0.17739027194504028</v>
      </c>
      <c r="BI578" s="52">
        <f t="shared" si="149"/>
        <v>638604.979002145</v>
      </c>
      <c r="BJ578" s="52">
        <f t="shared" si="150"/>
        <v>638.604979002145</v>
      </c>
      <c r="BK578">
        <f t="shared" si="151"/>
        <v>0</v>
      </c>
    </row>
    <row r="579" spans="2:63" x14ac:dyDescent="0.25">
      <c r="B579" s="29" t="s">
        <v>47</v>
      </c>
      <c r="C579" s="29">
        <v>571</v>
      </c>
      <c r="D579" s="29">
        <v>571</v>
      </c>
      <c r="E579" s="28">
        <v>0</v>
      </c>
      <c r="F579" s="15">
        <f t="shared" si="152"/>
        <v>0</v>
      </c>
      <c r="G579" s="15">
        <f t="shared" si="153"/>
        <v>0</v>
      </c>
      <c r="R579">
        <f t="shared" si="141"/>
        <v>1</v>
      </c>
      <c r="S579" t="str">
        <f t="shared" si="142"/>
        <v/>
      </c>
      <c r="T579">
        <f>$E579/3.6</f>
        <v>0</v>
      </c>
      <c r="U579">
        <f>(0.5*960*(T579*T579))</f>
        <v>0</v>
      </c>
      <c r="V579">
        <f>$U579-$U580</f>
        <v>0</v>
      </c>
      <c r="X579">
        <f>W579/1000</f>
        <v>0</v>
      </c>
      <c r="Y579">
        <f>$X$43+$X$87+$X$158+$X$178+$X$188+$X$238+$X$279+$X$299+$X$307+$X$359+$X$365+$X$379+$X$408+$X$426+$X$438+$X$549+$X$569</f>
        <v>596.1792592592592</v>
      </c>
      <c r="Z579">
        <f>(0.5*960*(F579*F579))</f>
        <v>0</v>
      </c>
      <c r="AA579">
        <f>W579*0.0000002777777777</f>
        <v>0</v>
      </c>
      <c r="AB579">
        <f>AA$43+AA$87+$AA$158+$AA$178+$AA$238+$AA$279+$AA$299+$AA$307+$AA$359+$AA$365+$AA$379+$AA$408+$AA$426+$AA$438+$AA$526+$AA$549+$AA$569</f>
        <v>0.16300709871979011</v>
      </c>
      <c r="AD579">
        <f>(AC579*0.0000002777777777)*-1</f>
        <v>0</v>
      </c>
      <c r="AE579">
        <f>(($W$18*0.0000002777777777)*-1)+$AD$65+$AD$145+$AD$164+$AD$184+$AD$206+$AD$265+$AD$289+$AD$304+$AD$345+$AD$363+$AD$373+$AD$399+$AD$418+$AD$430+$AD$519+$AD$540+$AD$564</f>
        <v>0.16955154316240204</v>
      </c>
      <c r="AG579">
        <f>(T579/1000)*(960*9.81*0.01+0.5*1.205*0.38*1.711274*(T579*T579)+960*4/3*3.14*AJ579)</f>
        <v>0</v>
      </c>
      <c r="AH579">
        <f>AH578+AG579</f>
        <v>99.848920931540036</v>
      </c>
      <c r="AJ579">
        <f>T580-T579</f>
        <v>0</v>
      </c>
      <c r="AK579" s="53">
        <f t="shared" si="155"/>
        <v>0</v>
      </c>
      <c r="AL579" s="39">
        <f>0.5*1116.99*(T579*T579)</f>
        <v>0</v>
      </c>
      <c r="AM579" s="39">
        <f t="shared" si="154"/>
        <v>0</v>
      </c>
      <c r="AN579" s="39">
        <f>SUM($AM$564:$AM$568)+$AN$563</f>
        <v>-714341.39218749979</v>
      </c>
      <c r="AO579" s="39">
        <f t="shared" si="144"/>
        <v>0.19842816444096784</v>
      </c>
      <c r="AP579" s="39">
        <f>SUM($AM$570:$AM$607)+$AP$569</f>
        <v>713616.12437500013</v>
      </c>
      <c r="AQ579" s="39">
        <f t="shared" si="145"/>
        <v>0.19822670115977434</v>
      </c>
      <c r="AR579" s="39">
        <f t="shared" si="157"/>
        <v>0</v>
      </c>
      <c r="AS579" s="39"/>
      <c r="AT579" s="51">
        <f>T579*$AS$8*0.38*0.01</f>
        <v>0</v>
      </c>
      <c r="AU579" s="51">
        <f t="shared" si="156"/>
        <v>0</v>
      </c>
      <c r="AV579" s="51">
        <f t="shared" si="146"/>
        <v>0</v>
      </c>
      <c r="AW579" s="39">
        <f>AB579*0.7</f>
        <v>0.11410496910385307</v>
      </c>
      <c r="AX579" s="40"/>
      <c r="AY579" s="40">
        <f t="shared" si="143"/>
        <v>0</v>
      </c>
      <c r="AZ579" s="40"/>
      <c r="BA579" s="40"/>
      <c r="BB579" s="40"/>
      <c r="BC579" s="39"/>
      <c r="BD579" s="39">
        <f>T579*2.23694</f>
        <v>0</v>
      </c>
      <c r="BE579" s="39">
        <f>AO579-$BC$8</f>
        <v>0.19730176544234937</v>
      </c>
      <c r="BF579" s="39">
        <f>AQ579-$BC$8</f>
        <v>0.19710030216115587</v>
      </c>
      <c r="BG579" s="52">
        <f t="shared" si="147"/>
        <v>0.17739027194504028</v>
      </c>
      <c r="BH579" s="52">
        <f t="shared" si="148"/>
        <v>0.17739027194504028</v>
      </c>
      <c r="BI579" s="52">
        <f t="shared" si="149"/>
        <v>638604.979002145</v>
      </c>
      <c r="BJ579" s="52">
        <f t="shared" si="150"/>
        <v>638.604979002145</v>
      </c>
      <c r="BK579">
        <f t="shared" si="151"/>
        <v>0</v>
      </c>
    </row>
    <row r="580" spans="2:63" x14ac:dyDescent="0.25">
      <c r="B580" s="29" t="s">
        <v>47</v>
      </c>
      <c r="C580" s="29">
        <v>572</v>
      </c>
      <c r="D580" s="29">
        <v>572</v>
      </c>
      <c r="E580" s="28">
        <v>0</v>
      </c>
      <c r="F580" s="15">
        <f t="shared" si="152"/>
        <v>0</v>
      </c>
      <c r="G580" s="15">
        <f t="shared" si="153"/>
        <v>0</v>
      </c>
      <c r="R580">
        <f t="shared" si="141"/>
        <v>1</v>
      </c>
      <c r="S580" t="str">
        <f t="shared" si="142"/>
        <v/>
      </c>
      <c r="T580">
        <f>$E580/3.6</f>
        <v>0</v>
      </c>
      <c r="U580">
        <f>(0.5*960*(T580*T580))</f>
        <v>0</v>
      </c>
      <c r="V580">
        <f>$U580-$U581</f>
        <v>0</v>
      </c>
      <c r="X580">
        <f>W580/1000</f>
        <v>0</v>
      </c>
      <c r="Y580">
        <f>$X$43+$X$87+$X$158+$X$178+$X$188+$X$238+$X$279+$X$299+$X$307+$X$359+$X$365+$X$379+$X$408+$X$426+$X$438+$X$549+$X$569</f>
        <v>596.1792592592592</v>
      </c>
      <c r="Z580">
        <f>(0.5*960*(F580*F580))</f>
        <v>0</v>
      </c>
      <c r="AA580">
        <f>W580*0.0000002777777777</f>
        <v>0</v>
      </c>
      <c r="AB580">
        <f>AA$43+AA$87+$AA$158+$AA$178+$AA$238+$AA$279+$AA$299+$AA$307+$AA$359+$AA$365+$AA$379+$AA$408+$AA$426+$AA$438+$AA$526+$AA$549+$AA$569</f>
        <v>0.16300709871979011</v>
      </c>
      <c r="AD580">
        <f>(AC580*0.0000002777777777)*-1</f>
        <v>0</v>
      </c>
      <c r="AE580">
        <f>(($W$18*0.0000002777777777)*-1)+$AD$65+$AD$145+$AD$164+$AD$184+$AD$206+$AD$265+$AD$289+$AD$304+$AD$345+$AD$363+$AD$373+$AD$399+$AD$418+$AD$430+$AD$519+$AD$540+$AD$564</f>
        <v>0.16955154316240204</v>
      </c>
      <c r="AG580">
        <f>(T580/1000)*(960*9.81*0.01+0.5*1.205*0.38*1.711274*(T580*T580)+960*4/3*3.14*AJ580)</f>
        <v>0</v>
      </c>
      <c r="AH580">
        <f>AH579+AG580</f>
        <v>99.848920931540036</v>
      </c>
      <c r="AJ580">
        <f>T581-T580</f>
        <v>0</v>
      </c>
      <c r="AK580" s="53">
        <f t="shared" si="155"/>
        <v>0</v>
      </c>
      <c r="AL580" s="39">
        <f>0.5*1116.99*(T580*T580)</f>
        <v>0</v>
      </c>
      <c r="AM580" s="39">
        <f t="shared" si="154"/>
        <v>0</v>
      </c>
      <c r="AN580" s="39">
        <f>SUM($AM$564:$AM$568)+$AN$563</f>
        <v>-714341.39218749979</v>
      </c>
      <c r="AO580" s="39">
        <f t="shared" si="144"/>
        <v>0.19842816444096784</v>
      </c>
      <c r="AP580" s="39">
        <f>SUM($AM$570:$AM$607)+$AP$569</f>
        <v>713616.12437500013</v>
      </c>
      <c r="AQ580" s="39">
        <f t="shared" si="145"/>
        <v>0.19822670115977434</v>
      </c>
      <c r="AR580" s="39">
        <f t="shared" si="157"/>
        <v>0</v>
      </c>
      <c r="AS580" s="39"/>
      <c r="AT580" s="51">
        <f>T580*$AS$8*0.38*0.01</f>
        <v>0</v>
      </c>
      <c r="AU580" s="51">
        <f t="shared" si="156"/>
        <v>0</v>
      </c>
      <c r="AV580" s="51">
        <f t="shared" si="146"/>
        <v>0</v>
      </c>
      <c r="AW580" s="39">
        <f>AB580*0.7</f>
        <v>0.11410496910385307</v>
      </c>
      <c r="AX580" s="40"/>
      <c r="AY580" s="40">
        <f t="shared" si="143"/>
        <v>0</v>
      </c>
      <c r="AZ580" s="40"/>
      <c r="BA580" s="40"/>
      <c r="BB580" s="40"/>
      <c r="BC580" s="39"/>
      <c r="BD580" s="39">
        <f>T580*2.23694</f>
        <v>0</v>
      </c>
      <c r="BE580" s="39">
        <f>AO580-$BC$8</f>
        <v>0.19730176544234937</v>
      </c>
      <c r="BF580" s="39">
        <f>AQ580-$BC$8</f>
        <v>0.19710030216115587</v>
      </c>
      <c r="BG580" s="52">
        <f t="shared" si="147"/>
        <v>0.17739027194504028</v>
      </c>
      <c r="BH580" s="52">
        <f t="shared" si="148"/>
        <v>0.17739027194504028</v>
      </c>
      <c r="BI580" s="52">
        <f t="shared" si="149"/>
        <v>638604.979002145</v>
      </c>
      <c r="BJ580" s="52">
        <f t="shared" si="150"/>
        <v>638.604979002145</v>
      </c>
      <c r="BK580">
        <f t="shared" si="151"/>
        <v>0</v>
      </c>
    </row>
    <row r="581" spans="2:63" x14ac:dyDescent="0.25">
      <c r="B581" s="29" t="s">
        <v>47</v>
      </c>
      <c r="C581" s="29">
        <v>573</v>
      </c>
      <c r="D581" s="29">
        <v>573</v>
      </c>
      <c r="E581" s="28">
        <v>0</v>
      </c>
      <c r="F581" s="15">
        <f t="shared" si="152"/>
        <v>0</v>
      </c>
      <c r="G581" s="15">
        <f t="shared" si="153"/>
        <v>0</v>
      </c>
      <c r="R581">
        <f t="shared" si="141"/>
        <v>1</v>
      </c>
      <c r="S581" t="str">
        <f t="shared" si="142"/>
        <v/>
      </c>
      <c r="T581">
        <f>$E581/3.6</f>
        <v>0</v>
      </c>
      <c r="U581">
        <f>(0.5*960*(T581*T581))</f>
        <v>0</v>
      </c>
      <c r="V581">
        <f>$U581-$U582</f>
        <v>0</v>
      </c>
      <c r="X581">
        <f>W581/1000</f>
        <v>0</v>
      </c>
      <c r="Y581">
        <f>$X$43+$X$87+$X$158+$X$178+$X$188+$X$238+$X$279+$X$299+$X$307+$X$359+$X$365+$X$379+$X$408+$X$426+$X$438+$X$549+$X$569</f>
        <v>596.1792592592592</v>
      </c>
      <c r="Z581">
        <f>(0.5*960*(F581*F581))</f>
        <v>0</v>
      </c>
      <c r="AA581">
        <f>W581*0.0000002777777777</f>
        <v>0</v>
      </c>
      <c r="AB581">
        <f>AA$43+AA$87+$AA$158+$AA$178+$AA$238+$AA$279+$AA$299+$AA$307+$AA$359+$AA$365+$AA$379+$AA$408+$AA$426+$AA$438+$AA$526+$AA$549+$AA$569</f>
        <v>0.16300709871979011</v>
      </c>
      <c r="AD581">
        <f>(AC581*0.0000002777777777)*-1</f>
        <v>0</v>
      </c>
      <c r="AE581">
        <f>(($W$18*0.0000002777777777)*-1)+$AD$65+$AD$145+$AD$164+$AD$184+$AD$206+$AD$265+$AD$289+$AD$304+$AD$345+$AD$363+$AD$373+$AD$399+$AD$418+$AD$430+$AD$519+$AD$540+$AD$564</f>
        <v>0.16955154316240204</v>
      </c>
      <c r="AG581">
        <f>(T581/1000)*(960*9.81*0.01+0.5*1.205*0.38*1.711274*(T581*T581)+960*4/3*3.14*AJ581)</f>
        <v>0</v>
      </c>
      <c r="AH581">
        <f>AH580+AG581</f>
        <v>99.848920931540036</v>
      </c>
      <c r="AJ581">
        <f>T582-T581</f>
        <v>0</v>
      </c>
      <c r="AK581" s="53">
        <f t="shared" si="155"/>
        <v>0</v>
      </c>
      <c r="AL581" s="39">
        <f>0.5*1116.99*(T581*T581)</f>
        <v>0</v>
      </c>
      <c r="AM581" s="39">
        <f t="shared" si="154"/>
        <v>0</v>
      </c>
      <c r="AN581" s="39">
        <f>SUM($AM$564:$AM$568)+$AN$563</f>
        <v>-714341.39218749979</v>
      </c>
      <c r="AO581" s="39">
        <f t="shared" si="144"/>
        <v>0.19842816444096784</v>
      </c>
      <c r="AP581" s="39">
        <f>SUM($AM$570:$AM$607)+$AP$569</f>
        <v>713616.12437500013</v>
      </c>
      <c r="AQ581" s="39">
        <f t="shared" si="145"/>
        <v>0.19822670115977434</v>
      </c>
      <c r="AR581" s="39">
        <f t="shared" si="157"/>
        <v>0</v>
      </c>
      <c r="AS581" s="39"/>
      <c r="AT581" s="51">
        <f>T581*$AS$8*0.38*0.01</f>
        <v>0</v>
      </c>
      <c r="AU581" s="51">
        <f t="shared" si="156"/>
        <v>0</v>
      </c>
      <c r="AV581" s="51">
        <f t="shared" si="146"/>
        <v>0</v>
      </c>
      <c r="AW581" s="39">
        <f>AB581*0.7</f>
        <v>0.11410496910385307</v>
      </c>
      <c r="AX581" s="40"/>
      <c r="AY581" s="40">
        <f t="shared" si="143"/>
        <v>0</v>
      </c>
      <c r="AZ581" s="40"/>
      <c r="BA581" s="40"/>
      <c r="BB581" s="40"/>
      <c r="BC581" s="39"/>
      <c r="BD581" s="39">
        <f>T581*2.23694</f>
        <v>0</v>
      </c>
      <c r="BE581" s="39">
        <f>AO581-$BC$8</f>
        <v>0.19730176544234937</v>
      </c>
      <c r="BF581" s="39">
        <f>AQ581-$BC$8</f>
        <v>0.19710030216115587</v>
      </c>
      <c r="BG581" s="52">
        <f t="shared" si="147"/>
        <v>0.17739027194504028</v>
      </c>
      <c r="BH581" s="52">
        <f t="shared" si="148"/>
        <v>0.17739027194504028</v>
      </c>
      <c r="BI581" s="52">
        <f t="shared" si="149"/>
        <v>638604.979002145</v>
      </c>
      <c r="BJ581" s="52">
        <f t="shared" si="150"/>
        <v>638.604979002145</v>
      </c>
      <c r="BK581">
        <f t="shared" si="151"/>
        <v>0</v>
      </c>
    </row>
    <row r="582" spans="2:63" x14ac:dyDescent="0.25">
      <c r="B582" s="29" t="s">
        <v>47</v>
      </c>
      <c r="C582" s="29">
        <v>574</v>
      </c>
      <c r="D582" s="29">
        <v>574</v>
      </c>
      <c r="E582" s="28">
        <v>0</v>
      </c>
      <c r="F582" s="15">
        <f t="shared" si="152"/>
        <v>0</v>
      </c>
      <c r="G582" s="15">
        <f t="shared" si="153"/>
        <v>0</v>
      </c>
      <c r="R582">
        <f t="shared" si="141"/>
        <v>1</v>
      </c>
      <c r="S582" t="str">
        <f t="shared" si="142"/>
        <v/>
      </c>
      <c r="T582">
        <f>$E582/3.6</f>
        <v>0</v>
      </c>
      <c r="U582">
        <f>(0.5*960*(T582*T582))</f>
        <v>0</v>
      </c>
      <c r="V582">
        <f>$U582-$U583</f>
        <v>0</v>
      </c>
      <c r="X582">
        <f>W582/1000</f>
        <v>0</v>
      </c>
      <c r="Y582">
        <f>$X$43+$X$87+$X$158+$X$178+$X$188+$X$238+$X$279+$X$299+$X$307+$X$359+$X$365+$X$379+$X$408+$X$426+$X$438+$X$549+$X$569</f>
        <v>596.1792592592592</v>
      </c>
      <c r="Z582">
        <f>(0.5*960*(F582*F582))</f>
        <v>0</v>
      </c>
      <c r="AA582">
        <f>W582*0.0000002777777777</f>
        <v>0</v>
      </c>
      <c r="AB582">
        <f>AA$43+AA$87+$AA$158+$AA$178+$AA$238+$AA$279+$AA$299+$AA$307+$AA$359+$AA$365+$AA$379+$AA$408+$AA$426+$AA$438+$AA$526+$AA$549+$AA$569</f>
        <v>0.16300709871979011</v>
      </c>
      <c r="AD582">
        <f>(AC582*0.0000002777777777)*-1</f>
        <v>0</v>
      </c>
      <c r="AE582">
        <f>(($W$18*0.0000002777777777)*-1)+$AD$65+$AD$145+$AD$164+$AD$184+$AD$206+$AD$265+$AD$289+$AD$304+$AD$345+$AD$363+$AD$373+$AD$399+$AD$418+$AD$430+$AD$519+$AD$540+$AD$564</f>
        <v>0.16955154316240204</v>
      </c>
      <c r="AG582">
        <f>(T582/1000)*(960*9.81*0.01+0.5*1.205*0.38*1.711274*(T582*T582)+960*4/3*3.14*AJ582)</f>
        <v>0</v>
      </c>
      <c r="AH582">
        <f>AH581+AG582</f>
        <v>99.848920931540036</v>
      </c>
      <c r="AJ582">
        <f>T583-T582</f>
        <v>0</v>
      </c>
      <c r="AK582" s="53">
        <f t="shared" si="155"/>
        <v>0</v>
      </c>
      <c r="AL582" s="39">
        <f>0.5*1116.99*(T582*T582)</f>
        <v>0</v>
      </c>
      <c r="AM582" s="39">
        <f t="shared" si="154"/>
        <v>0</v>
      </c>
      <c r="AN582" s="39">
        <f>SUM($AM$564:$AM$568)+$AN$563</f>
        <v>-714341.39218749979</v>
      </c>
      <c r="AO582" s="39">
        <f t="shared" si="144"/>
        <v>0.19842816444096784</v>
      </c>
      <c r="AP582" s="39">
        <f>SUM($AM$570:$AM$607)+$AP$569</f>
        <v>713616.12437500013</v>
      </c>
      <c r="AQ582" s="39">
        <f t="shared" si="145"/>
        <v>0.19822670115977434</v>
      </c>
      <c r="AR582" s="39">
        <f t="shared" si="157"/>
        <v>0</v>
      </c>
      <c r="AS582" s="39"/>
      <c r="AT582" s="51">
        <f>T582*$AS$8*0.38*0.01</f>
        <v>0</v>
      </c>
      <c r="AU582" s="51">
        <f t="shared" si="156"/>
        <v>0</v>
      </c>
      <c r="AV582" s="51">
        <f t="shared" si="146"/>
        <v>0</v>
      </c>
      <c r="AW582" s="39">
        <f>AB582*0.7</f>
        <v>0.11410496910385307</v>
      </c>
      <c r="AX582" s="40"/>
      <c r="AY582" s="40">
        <f t="shared" si="143"/>
        <v>0</v>
      </c>
      <c r="AZ582" s="40"/>
      <c r="BA582" s="40"/>
      <c r="BB582" s="40"/>
      <c r="BC582" s="39"/>
      <c r="BD582" s="39">
        <f>T582*2.23694</f>
        <v>0</v>
      </c>
      <c r="BE582" s="39">
        <f>AO582-$BC$8</f>
        <v>0.19730176544234937</v>
      </c>
      <c r="BF582" s="39">
        <f>AQ582-$BC$8</f>
        <v>0.19710030216115587</v>
      </c>
      <c r="BG582" s="52">
        <f t="shared" si="147"/>
        <v>0.17739027194504028</v>
      </c>
      <c r="BH582" s="52">
        <f t="shared" si="148"/>
        <v>0.17739027194504028</v>
      </c>
      <c r="BI582" s="52">
        <f t="shared" si="149"/>
        <v>638604.979002145</v>
      </c>
      <c r="BJ582" s="52">
        <f t="shared" si="150"/>
        <v>638.604979002145</v>
      </c>
      <c r="BK582">
        <f t="shared" si="151"/>
        <v>0</v>
      </c>
    </row>
    <row r="583" spans="2:63" x14ac:dyDescent="0.25">
      <c r="B583" s="29" t="s">
        <v>47</v>
      </c>
      <c r="C583" s="29">
        <v>575</v>
      </c>
      <c r="D583" s="29">
        <v>575</v>
      </c>
      <c r="E583" s="28">
        <v>0</v>
      </c>
      <c r="F583" s="15">
        <f t="shared" si="152"/>
        <v>0</v>
      </c>
      <c r="G583" s="15">
        <f t="shared" si="153"/>
        <v>0</v>
      </c>
      <c r="R583">
        <f t="shared" si="141"/>
        <v>1</v>
      </c>
      <c r="S583" t="str">
        <f t="shared" si="142"/>
        <v/>
      </c>
      <c r="T583">
        <f>$E583/3.6</f>
        <v>0</v>
      </c>
      <c r="U583">
        <f>(0.5*960*(T583*T583))</f>
        <v>0</v>
      </c>
      <c r="V583">
        <f>$U583-$U584</f>
        <v>0</v>
      </c>
      <c r="X583">
        <f>W583/1000</f>
        <v>0</v>
      </c>
      <c r="Y583">
        <f>$X$43+$X$87+$X$158+$X$178+$X$188+$X$238+$X$279+$X$299+$X$307+$X$359+$X$365+$X$379+$X$408+$X$426+$X$438+$X$549+$X$569</f>
        <v>596.1792592592592</v>
      </c>
      <c r="Z583">
        <f>(0.5*960*(F583*F583))</f>
        <v>0</v>
      </c>
      <c r="AA583">
        <f>W583*0.0000002777777777</f>
        <v>0</v>
      </c>
      <c r="AB583">
        <f>AA$43+AA$87+$AA$158+$AA$178+$AA$238+$AA$279+$AA$299+$AA$307+$AA$359+$AA$365+$AA$379+$AA$408+$AA$426+$AA$438+$AA$526+$AA$549+$AA$569</f>
        <v>0.16300709871979011</v>
      </c>
      <c r="AD583">
        <f>(AC583*0.0000002777777777)*-1</f>
        <v>0</v>
      </c>
      <c r="AE583">
        <f>(($W$18*0.0000002777777777)*-1)+$AD$65+$AD$145+$AD$164+$AD$184+$AD$206+$AD$265+$AD$289+$AD$304+$AD$345+$AD$363+$AD$373+$AD$399+$AD$418+$AD$430+$AD$519+$AD$540+$AD$564</f>
        <v>0.16955154316240204</v>
      </c>
      <c r="AG583">
        <f>(T583/1000)*(960*9.81*0.01+0.5*1.205*0.38*1.711274*(T583*T583)+960*4/3*3.14*AJ583)</f>
        <v>0</v>
      </c>
      <c r="AH583">
        <f>AH582+AG583</f>
        <v>99.848920931540036</v>
      </c>
      <c r="AJ583">
        <f>T584-T583</f>
        <v>0</v>
      </c>
      <c r="AK583" s="53">
        <f t="shared" si="155"/>
        <v>0</v>
      </c>
      <c r="AL583" s="39">
        <f>0.5*1116.99*(T583*T583)</f>
        <v>0</v>
      </c>
      <c r="AM583" s="39">
        <f t="shared" si="154"/>
        <v>0</v>
      </c>
      <c r="AN583" s="39">
        <f>SUM($AM$564:$AM$568)+$AN$563</f>
        <v>-714341.39218749979</v>
      </c>
      <c r="AO583" s="39">
        <f t="shared" si="144"/>
        <v>0.19842816444096784</v>
      </c>
      <c r="AP583" s="39">
        <f>SUM($AM$570:$AM$607)+$AP$569</f>
        <v>713616.12437500013</v>
      </c>
      <c r="AQ583" s="39">
        <f t="shared" si="145"/>
        <v>0.19822670115977434</v>
      </c>
      <c r="AR583" s="39">
        <f t="shared" si="157"/>
        <v>0</v>
      </c>
      <c r="AS583" s="39"/>
      <c r="AT583" s="51">
        <f>T583*$AS$8*0.38*0.01</f>
        <v>0</v>
      </c>
      <c r="AU583" s="51">
        <f t="shared" si="156"/>
        <v>0</v>
      </c>
      <c r="AV583" s="51">
        <f t="shared" si="146"/>
        <v>0</v>
      </c>
      <c r="AW583" s="39">
        <f>AB583*0.7</f>
        <v>0.11410496910385307</v>
      </c>
      <c r="AX583" s="40"/>
      <c r="AY583" s="40">
        <f t="shared" si="143"/>
        <v>0</v>
      </c>
      <c r="AZ583" s="40"/>
      <c r="BA583" s="40"/>
      <c r="BB583" s="40"/>
      <c r="BC583" s="39"/>
      <c r="BD583" s="39">
        <f>T583*2.23694</f>
        <v>0</v>
      </c>
      <c r="BE583" s="39">
        <f>AO583-$BC$8</f>
        <v>0.19730176544234937</v>
      </c>
      <c r="BF583" s="39">
        <f>AQ583-$BC$8</f>
        <v>0.19710030216115587</v>
      </c>
      <c r="BG583" s="52">
        <f t="shared" si="147"/>
        <v>0.17739027194504028</v>
      </c>
      <c r="BH583" s="52">
        <f t="shared" si="148"/>
        <v>0.17739027194504028</v>
      </c>
      <c r="BI583" s="52">
        <f t="shared" si="149"/>
        <v>638604.979002145</v>
      </c>
      <c r="BJ583" s="52">
        <f t="shared" si="150"/>
        <v>638.604979002145</v>
      </c>
      <c r="BK583">
        <f t="shared" si="151"/>
        <v>0</v>
      </c>
    </row>
    <row r="584" spans="2:63" x14ac:dyDescent="0.25">
      <c r="B584" s="29" t="s">
        <v>47</v>
      </c>
      <c r="C584" s="29">
        <v>576</v>
      </c>
      <c r="D584" s="29">
        <v>576</v>
      </c>
      <c r="E584" s="28">
        <v>0</v>
      </c>
      <c r="F584" s="15">
        <f t="shared" si="152"/>
        <v>0</v>
      </c>
      <c r="G584" s="15">
        <f t="shared" si="153"/>
        <v>0</v>
      </c>
      <c r="R584">
        <f t="shared" ref="R584:R647" si="158">IF(E584&lt;1,1,0)</f>
        <v>1</v>
      </c>
      <c r="S584" t="str">
        <f t="shared" ref="S584:S647" si="159">IF(R584=1,"",E584)</f>
        <v/>
      </c>
      <c r="T584">
        <f>$E584/3.6</f>
        <v>0</v>
      </c>
      <c r="U584">
        <f>(0.5*960*(T584*T584))</f>
        <v>0</v>
      </c>
      <c r="V584">
        <f>$U584-$U585</f>
        <v>0</v>
      </c>
      <c r="X584">
        <f>W584/1000</f>
        <v>0</v>
      </c>
      <c r="Y584">
        <f>$X$43+$X$87+$X$158+$X$178+$X$188+$X$238+$X$279+$X$299+$X$307+$X$359+$X$365+$X$379+$X$408+$X$426+$X$438+$X$549+$X$569</f>
        <v>596.1792592592592</v>
      </c>
      <c r="Z584">
        <f>(0.5*960*(F584*F584))</f>
        <v>0</v>
      </c>
      <c r="AA584">
        <f>W584*0.0000002777777777</f>
        <v>0</v>
      </c>
      <c r="AB584">
        <f>AA$43+AA$87+$AA$158+$AA$178+$AA$238+$AA$279+$AA$299+$AA$307+$AA$359+$AA$365+$AA$379+$AA$408+$AA$426+$AA$438+$AA$526+$AA$549+$AA$569</f>
        <v>0.16300709871979011</v>
      </c>
      <c r="AD584">
        <f>(AC584*0.0000002777777777)*-1</f>
        <v>0</v>
      </c>
      <c r="AE584">
        <f>(($W$18*0.0000002777777777)*-1)+$AD$65+$AD$145+$AD$164+$AD$184+$AD$206+$AD$265+$AD$289+$AD$304+$AD$345+$AD$363+$AD$373+$AD$399+$AD$418+$AD$430+$AD$519+$AD$540+$AD$564</f>
        <v>0.16955154316240204</v>
      </c>
      <c r="AG584">
        <f>(T584/1000)*(960*9.81*0.01+0.5*1.205*0.38*1.711274*(T584*T584)+960*4/3*3.14*AJ584)</f>
        <v>0</v>
      </c>
      <c r="AH584">
        <f>AH583+AG584</f>
        <v>99.848920931540036</v>
      </c>
      <c r="AJ584">
        <f>T585-T584</f>
        <v>0</v>
      </c>
      <c r="AK584" s="53">
        <f t="shared" si="155"/>
        <v>0</v>
      </c>
      <c r="AL584" s="39">
        <f>0.5*1116.99*(T584*T584)</f>
        <v>0</v>
      </c>
      <c r="AM584" s="39">
        <f t="shared" si="154"/>
        <v>0</v>
      </c>
      <c r="AN584" s="39">
        <f>SUM($AM$564:$AM$568)+$AN$563</f>
        <v>-714341.39218749979</v>
      </c>
      <c r="AO584" s="39">
        <f t="shared" si="144"/>
        <v>0.19842816444096784</v>
      </c>
      <c r="AP584" s="39">
        <f>SUM($AM$570:$AM$607)+$AP$569</f>
        <v>713616.12437500013</v>
      </c>
      <c r="AQ584" s="39">
        <f t="shared" si="145"/>
        <v>0.19822670115977434</v>
      </c>
      <c r="AR584" s="39">
        <f t="shared" si="157"/>
        <v>0</v>
      </c>
      <c r="AS584" s="39"/>
      <c r="AT584" s="51">
        <f>T584*$AS$8*0.38*0.01</f>
        <v>0</v>
      </c>
      <c r="AU584" s="51">
        <f t="shared" si="156"/>
        <v>0</v>
      </c>
      <c r="AV584" s="51">
        <f t="shared" si="146"/>
        <v>0</v>
      </c>
      <c r="AW584" s="39">
        <f>AB584*0.7</f>
        <v>0.11410496910385307</v>
      </c>
      <c r="AX584" s="40"/>
      <c r="AY584" s="40">
        <f t="shared" ref="AY584:AY647" si="160">AX584/1000</f>
        <v>0</v>
      </c>
      <c r="AZ584" s="40"/>
      <c r="BA584" s="40"/>
      <c r="BB584" s="40"/>
      <c r="BC584" s="39"/>
      <c r="BD584" s="39">
        <f>T584*2.23694</f>
        <v>0</v>
      </c>
      <c r="BE584" s="39">
        <f>AO584-$BC$8</f>
        <v>0.19730176544234937</v>
      </c>
      <c r="BF584" s="39">
        <f>AQ584-$BC$8</f>
        <v>0.19710030216115587</v>
      </c>
      <c r="BG584" s="52">
        <f t="shared" si="147"/>
        <v>0.17739027194504028</v>
      </c>
      <c r="BH584" s="52">
        <f t="shared" si="148"/>
        <v>0.17739027194504028</v>
      </c>
      <c r="BI584" s="52">
        <f t="shared" si="149"/>
        <v>638604.979002145</v>
      </c>
      <c r="BJ584" s="52">
        <f t="shared" si="150"/>
        <v>638.604979002145</v>
      </c>
      <c r="BK584">
        <f t="shared" si="151"/>
        <v>0</v>
      </c>
    </row>
    <row r="585" spans="2:63" x14ac:dyDescent="0.25">
      <c r="B585" s="29" t="s">
        <v>47</v>
      </c>
      <c r="C585" s="29">
        <v>577</v>
      </c>
      <c r="D585" s="29">
        <v>577</v>
      </c>
      <c r="E585" s="28">
        <v>0</v>
      </c>
      <c r="F585" s="15">
        <f t="shared" si="152"/>
        <v>0</v>
      </c>
      <c r="G585" s="15">
        <f t="shared" si="153"/>
        <v>0</v>
      </c>
      <c r="R585">
        <f t="shared" si="158"/>
        <v>1</v>
      </c>
      <c r="S585" t="str">
        <f t="shared" si="159"/>
        <v/>
      </c>
      <c r="T585">
        <f>$E585/3.6</f>
        <v>0</v>
      </c>
      <c r="U585">
        <f>(0.5*960*(T585*T585))</f>
        <v>0</v>
      </c>
      <c r="V585">
        <f>$U585-$U586</f>
        <v>0</v>
      </c>
      <c r="X585">
        <f>W585/1000</f>
        <v>0</v>
      </c>
      <c r="Y585">
        <f>$X$43+$X$87+$X$158+$X$178+$X$188+$X$238+$X$279+$X$299+$X$307+$X$359+$X$365+$X$379+$X$408+$X$426+$X$438+$X$549+$X$569</f>
        <v>596.1792592592592</v>
      </c>
      <c r="Z585">
        <f>(0.5*960*(F585*F585))</f>
        <v>0</v>
      </c>
      <c r="AA585">
        <f>W585*0.0000002777777777</f>
        <v>0</v>
      </c>
      <c r="AB585">
        <f>AA$43+AA$87+$AA$158+$AA$178+$AA$238+$AA$279+$AA$299+$AA$307+$AA$359+$AA$365+$AA$379+$AA$408+$AA$426+$AA$438+$AA$526+$AA$549+$AA$569</f>
        <v>0.16300709871979011</v>
      </c>
      <c r="AD585">
        <f>(AC585*0.0000002777777777)*-1</f>
        <v>0</v>
      </c>
      <c r="AE585">
        <f>(($W$18*0.0000002777777777)*-1)+$AD$65+$AD$145+$AD$164+$AD$184+$AD$206+$AD$265+$AD$289+$AD$304+$AD$345+$AD$363+$AD$373+$AD$399+$AD$418+$AD$430+$AD$519+$AD$540+$AD$564</f>
        <v>0.16955154316240204</v>
      </c>
      <c r="AG585">
        <f>(T585/1000)*(960*9.81*0.01+0.5*1.205*0.38*1.711274*(T585*T585)+960*4/3*3.14*AJ585)</f>
        <v>0</v>
      </c>
      <c r="AH585">
        <f>AH584+AG585</f>
        <v>99.848920931540036</v>
      </c>
      <c r="AJ585">
        <f>T586-T585</f>
        <v>0</v>
      </c>
      <c r="AK585" s="53">
        <f t="shared" si="155"/>
        <v>0</v>
      </c>
      <c r="AL585" s="39">
        <f>0.5*1116.99*(T585*T585)</f>
        <v>0</v>
      </c>
      <c r="AM585" s="39">
        <f t="shared" si="154"/>
        <v>0</v>
      </c>
      <c r="AN585" s="39">
        <f>SUM($AM$564:$AM$568)+$AN$563</f>
        <v>-714341.39218749979</v>
      </c>
      <c r="AO585" s="39">
        <f t="shared" ref="AO585:AO648" si="161">(AN585*0.0000002777777777)*-1</f>
        <v>0.19842816444096784</v>
      </c>
      <c r="AP585" s="39">
        <f>SUM($AM$570:$AM$607)+$AP$569</f>
        <v>713616.12437500013</v>
      </c>
      <c r="AQ585" s="39">
        <f t="shared" ref="AQ585:AQ648" si="162">AP585*0.0000002777777777</f>
        <v>0.19822670115977434</v>
      </c>
      <c r="AR585" s="39">
        <f t="shared" si="157"/>
        <v>0</v>
      </c>
      <c r="AS585" s="39"/>
      <c r="AT585" s="51">
        <f>T585*$AS$8*0.38*0.01</f>
        <v>0</v>
      </c>
      <c r="AU585" s="51">
        <f t="shared" si="156"/>
        <v>0</v>
      </c>
      <c r="AV585" s="51">
        <f t="shared" ref="AV585:AV648" si="163">0.000000277778*AT585</f>
        <v>0</v>
      </c>
      <c r="AW585" s="39">
        <f>AB585*0.7</f>
        <v>0.11410496910385307</v>
      </c>
      <c r="AX585" s="40"/>
      <c r="AY585" s="40">
        <f t="shared" si="160"/>
        <v>0</v>
      </c>
      <c r="AZ585" s="40"/>
      <c r="BA585" s="40"/>
      <c r="BB585" s="40"/>
      <c r="BC585" s="39"/>
      <c r="BD585" s="39">
        <f>T585*2.23694</f>
        <v>0</v>
      </c>
      <c r="BE585" s="39">
        <f>AO585-$BC$8</f>
        <v>0.19730176544234937</v>
      </c>
      <c r="BF585" s="39">
        <f>AQ585-$BC$8</f>
        <v>0.19710030216115587</v>
      </c>
      <c r="BG585" s="52">
        <f t="shared" ref="BG585:BG648" si="164">BF585*0.9</f>
        <v>0.17739027194504028</v>
      </c>
      <c r="BH585" s="52">
        <f t="shared" ref="BH585:BH648" si="165">BF585*0.9</f>
        <v>0.17739027194504028</v>
      </c>
      <c r="BI585" s="52">
        <f t="shared" ref="BI585:BI648" si="166">BH585*3600000</f>
        <v>638604.979002145</v>
      </c>
      <c r="BJ585" s="52">
        <f t="shared" ref="BJ585:BJ648" si="167">BI585/1000</f>
        <v>638.604979002145</v>
      </c>
      <c r="BK585">
        <f t="shared" ref="BK585:BK648" si="168">(AM585*0.9)/1000</f>
        <v>0</v>
      </c>
    </row>
    <row r="586" spans="2:63" x14ac:dyDescent="0.25">
      <c r="B586" s="29" t="s">
        <v>47</v>
      </c>
      <c r="C586" s="29">
        <v>578</v>
      </c>
      <c r="D586" s="29">
        <v>578</v>
      </c>
      <c r="E586" s="28">
        <v>0</v>
      </c>
      <c r="F586" s="15">
        <f t="shared" ref="F586:F649" si="169">($E587-$E585)/2/3.6</f>
        <v>0</v>
      </c>
      <c r="G586" s="15">
        <f t="shared" ref="G586:G649" si="170">($E587-$E585)/2</f>
        <v>0</v>
      </c>
      <c r="R586">
        <f t="shared" si="158"/>
        <v>1</v>
      </c>
      <c r="S586" t="str">
        <f t="shared" si="159"/>
        <v/>
      </c>
      <c r="T586">
        <f>$E586/3.6</f>
        <v>0</v>
      </c>
      <c r="U586">
        <f>(0.5*960*(T586*T586))</f>
        <v>0</v>
      </c>
      <c r="V586">
        <f>$U586-$U587</f>
        <v>0</v>
      </c>
      <c r="X586">
        <f>W586/1000</f>
        <v>0</v>
      </c>
      <c r="Y586">
        <f>$X$43+$X$87+$X$158+$X$178+$X$188+$X$238+$X$279+$X$299+$X$307+$X$359+$X$365+$X$379+$X$408+$X$426+$X$438+$X$549+$X$569</f>
        <v>596.1792592592592</v>
      </c>
      <c r="Z586">
        <f>(0.5*960*(F586*F586))</f>
        <v>0</v>
      </c>
      <c r="AA586">
        <f>W586*0.0000002777777777</f>
        <v>0</v>
      </c>
      <c r="AB586">
        <f>AA$43+AA$87+$AA$158+$AA$178+$AA$238+$AA$279+$AA$299+$AA$307+$AA$359+$AA$365+$AA$379+$AA$408+$AA$426+$AA$438+$AA$526+$AA$549+$AA$569</f>
        <v>0.16300709871979011</v>
      </c>
      <c r="AD586">
        <f>(AC586*0.0000002777777777)*-1</f>
        <v>0</v>
      </c>
      <c r="AE586">
        <f>(($W$18*0.0000002777777777)*-1)+$AD$65+$AD$145+$AD$164+$AD$184+$AD$206+$AD$265+$AD$289+$AD$304+$AD$345+$AD$363+$AD$373+$AD$399+$AD$418+$AD$430+$AD$519+$AD$540+$AD$564</f>
        <v>0.16955154316240204</v>
      </c>
      <c r="AG586">
        <f>(T586/1000)*(960*9.81*0.01+0.5*1.205*0.38*1.711274*(T586*T586)+960*4/3*3.14*AJ586)</f>
        <v>0</v>
      </c>
      <c r="AH586">
        <f>AH585+AG586</f>
        <v>99.848920931540036</v>
      </c>
      <c r="AJ586">
        <f>T587-T586</f>
        <v>0</v>
      </c>
      <c r="AK586" s="53">
        <f t="shared" si="155"/>
        <v>0</v>
      </c>
      <c r="AL586" s="39">
        <f>0.5*1116.99*(T586*T586)</f>
        <v>0</v>
      </c>
      <c r="AM586" s="39">
        <f t="shared" si="154"/>
        <v>0</v>
      </c>
      <c r="AN586" s="39">
        <f>SUM($AM$564:$AM$568)+$AN$563</f>
        <v>-714341.39218749979</v>
      </c>
      <c r="AO586" s="39">
        <f t="shared" si="161"/>
        <v>0.19842816444096784</v>
      </c>
      <c r="AP586" s="39">
        <f>SUM($AM$570:$AM$607)+$AP$569</f>
        <v>713616.12437500013</v>
      </c>
      <c r="AQ586" s="39">
        <f t="shared" si="162"/>
        <v>0.19822670115977434</v>
      </c>
      <c r="AR586" s="39">
        <f t="shared" si="157"/>
        <v>0</v>
      </c>
      <c r="AS586" s="39"/>
      <c r="AT586" s="51">
        <f>T586*$AS$8*0.38*0.01</f>
        <v>0</v>
      </c>
      <c r="AU586" s="51">
        <f t="shared" si="156"/>
        <v>0</v>
      </c>
      <c r="AV586" s="51">
        <f t="shared" si="163"/>
        <v>0</v>
      </c>
      <c r="AW586" s="39">
        <f>AB586*0.7</f>
        <v>0.11410496910385307</v>
      </c>
      <c r="AX586" s="40"/>
      <c r="AY586" s="40">
        <f t="shared" si="160"/>
        <v>0</v>
      </c>
      <c r="AZ586" s="40"/>
      <c r="BA586" s="40"/>
      <c r="BB586" s="40"/>
      <c r="BC586" s="39"/>
      <c r="BD586" s="39">
        <f>T586*2.23694</f>
        <v>0</v>
      </c>
      <c r="BE586" s="39">
        <f>AO586-$BC$8</f>
        <v>0.19730176544234937</v>
      </c>
      <c r="BF586" s="39">
        <f>AQ586-$BC$8</f>
        <v>0.19710030216115587</v>
      </c>
      <c r="BG586" s="52">
        <f t="shared" si="164"/>
        <v>0.17739027194504028</v>
      </c>
      <c r="BH586" s="52">
        <f t="shared" si="165"/>
        <v>0.17739027194504028</v>
      </c>
      <c r="BI586" s="52">
        <f t="shared" si="166"/>
        <v>638604.979002145</v>
      </c>
      <c r="BJ586" s="52">
        <f t="shared" si="167"/>
        <v>638.604979002145</v>
      </c>
      <c r="BK586">
        <f t="shared" si="168"/>
        <v>0</v>
      </c>
    </row>
    <row r="587" spans="2:63" x14ac:dyDescent="0.25">
      <c r="B587" s="29" t="s">
        <v>47</v>
      </c>
      <c r="C587" s="29">
        <v>579</v>
      </c>
      <c r="D587" s="29">
        <v>579</v>
      </c>
      <c r="E587" s="28">
        <v>0</v>
      </c>
      <c r="F587" s="15">
        <f t="shared" si="169"/>
        <v>0</v>
      </c>
      <c r="G587" s="15">
        <f t="shared" si="170"/>
        <v>0</v>
      </c>
      <c r="R587">
        <f t="shared" si="158"/>
        <v>1</v>
      </c>
      <c r="S587" t="str">
        <f t="shared" si="159"/>
        <v/>
      </c>
      <c r="T587">
        <f>$E587/3.6</f>
        <v>0</v>
      </c>
      <c r="U587">
        <f>(0.5*960*(T587*T587))</f>
        <v>0</v>
      </c>
      <c r="V587">
        <f>$U587-$U588</f>
        <v>0</v>
      </c>
      <c r="X587">
        <f>W587/1000</f>
        <v>0</v>
      </c>
      <c r="Y587">
        <f>$X$43+$X$87+$X$158+$X$178+$X$188+$X$238+$X$279+$X$299+$X$307+$X$359+$X$365+$X$379+$X$408+$X$426+$X$438+$X$549+$X$569</f>
        <v>596.1792592592592</v>
      </c>
      <c r="Z587">
        <f>(0.5*960*(F587*F587))</f>
        <v>0</v>
      </c>
      <c r="AA587">
        <f>W587*0.0000002777777777</f>
        <v>0</v>
      </c>
      <c r="AB587">
        <f>AA$43+AA$87+$AA$158+$AA$178+$AA$238+$AA$279+$AA$299+$AA$307+$AA$359+$AA$365+$AA$379+$AA$408+$AA$426+$AA$438+$AA$526+$AA$549+$AA$569</f>
        <v>0.16300709871979011</v>
      </c>
      <c r="AD587">
        <f>(AC587*0.0000002777777777)*-1</f>
        <v>0</v>
      </c>
      <c r="AE587">
        <f>(($W$18*0.0000002777777777)*-1)+$AD$65+$AD$145+$AD$164+$AD$184+$AD$206+$AD$265+$AD$289+$AD$304+$AD$345+$AD$363+$AD$373+$AD$399+$AD$418+$AD$430+$AD$519+$AD$540+$AD$564</f>
        <v>0.16955154316240204</v>
      </c>
      <c r="AG587">
        <f>(T587/1000)*(960*9.81*0.01+0.5*1.205*0.38*1.711274*(T587*T587)+960*4/3*3.14*AJ587)</f>
        <v>0</v>
      </c>
      <c r="AH587">
        <f>AH586+AG587</f>
        <v>99.848920931540036</v>
      </c>
      <c r="AJ587">
        <f>T588-T587</f>
        <v>0</v>
      </c>
      <c r="AK587" s="53">
        <f t="shared" si="155"/>
        <v>0</v>
      </c>
      <c r="AL587" s="39">
        <f>0.5*1116.99*(T587*T587)</f>
        <v>0</v>
      </c>
      <c r="AM587" s="39">
        <f t="shared" si="154"/>
        <v>0</v>
      </c>
      <c r="AN587" s="39">
        <f>SUM($AM$564:$AM$568)+$AN$563</f>
        <v>-714341.39218749979</v>
      </c>
      <c r="AO587" s="39">
        <f t="shared" si="161"/>
        <v>0.19842816444096784</v>
      </c>
      <c r="AP587" s="39">
        <f>SUM($AM$570:$AM$607)+$AP$569</f>
        <v>713616.12437500013</v>
      </c>
      <c r="AQ587" s="39">
        <f t="shared" si="162"/>
        <v>0.19822670115977434</v>
      </c>
      <c r="AR587" s="39">
        <f t="shared" si="157"/>
        <v>0</v>
      </c>
      <c r="AS587" s="39"/>
      <c r="AT587" s="51">
        <f>T587*$AS$8*0.38*0.01</f>
        <v>0</v>
      </c>
      <c r="AU587" s="51">
        <f t="shared" si="156"/>
        <v>0</v>
      </c>
      <c r="AV587" s="51">
        <f t="shared" si="163"/>
        <v>0</v>
      </c>
      <c r="AW587" s="39">
        <f>AB587*0.7</f>
        <v>0.11410496910385307</v>
      </c>
      <c r="AX587" s="40"/>
      <c r="AY587" s="40">
        <f t="shared" si="160"/>
        <v>0</v>
      </c>
      <c r="AZ587" s="40"/>
      <c r="BA587" s="40"/>
      <c r="BB587" s="40"/>
      <c r="BC587" s="39"/>
      <c r="BD587" s="39">
        <f>T587*2.23694</f>
        <v>0</v>
      </c>
      <c r="BE587" s="39">
        <f>AO587-$BC$8</f>
        <v>0.19730176544234937</v>
      </c>
      <c r="BF587" s="39">
        <f>AQ587-$BC$8</f>
        <v>0.19710030216115587</v>
      </c>
      <c r="BG587" s="52">
        <f t="shared" si="164"/>
        <v>0.17739027194504028</v>
      </c>
      <c r="BH587" s="52">
        <f t="shared" si="165"/>
        <v>0.17739027194504028</v>
      </c>
      <c r="BI587" s="52">
        <f t="shared" si="166"/>
        <v>638604.979002145</v>
      </c>
      <c r="BJ587" s="52">
        <f t="shared" si="167"/>
        <v>638.604979002145</v>
      </c>
      <c r="BK587">
        <f t="shared" si="168"/>
        <v>0</v>
      </c>
    </row>
    <row r="588" spans="2:63" x14ac:dyDescent="0.25">
      <c r="B588" s="29" t="s">
        <v>47</v>
      </c>
      <c r="C588" s="29">
        <v>580</v>
      </c>
      <c r="D588" s="29">
        <v>580</v>
      </c>
      <c r="E588" s="28">
        <v>0</v>
      </c>
      <c r="F588" s="15">
        <f t="shared" si="169"/>
        <v>0</v>
      </c>
      <c r="G588" s="15">
        <f t="shared" si="170"/>
        <v>0</v>
      </c>
      <c r="R588">
        <f t="shared" si="158"/>
        <v>1</v>
      </c>
      <c r="S588" t="str">
        <f t="shared" si="159"/>
        <v/>
      </c>
      <c r="T588">
        <f>$E588/3.6</f>
        <v>0</v>
      </c>
      <c r="U588">
        <f>(0.5*960*(T588*T588))</f>
        <v>0</v>
      </c>
      <c r="V588">
        <f>$U588-$U589</f>
        <v>0</v>
      </c>
      <c r="X588">
        <f>W588/1000</f>
        <v>0</v>
      </c>
      <c r="Y588">
        <f>$X$43+$X$87+$X$158+$X$178+$X$188+$X$238+$X$279+$X$299+$X$307+$X$359+$X$365+$X$379+$X$408+$X$426+$X$438+$X$549+$X$569</f>
        <v>596.1792592592592</v>
      </c>
      <c r="Z588">
        <f>(0.5*960*(F588*F588))</f>
        <v>0</v>
      </c>
      <c r="AA588">
        <f>W588*0.0000002777777777</f>
        <v>0</v>
      </c>
      <c r="AB588">
        <f>AA$43+AA$87+$AA$158+$AA$178+$AA$238+$AA$279+$AA$299+$AA$307+$AA$359+$AA$365+$AA$379+$AA$408+$AA$426+$AA$438+$AA$526+$AA$549+$AA$569</f>
        <v>0.16300709871979011</v>
      </c>
      <c r="AD588">
        <f>(AC588*0.0000002777777777)*-1</f>
        <v>0</v>
      </c>
      <c r="AE588">
        <f>(($W$18*0.0000002777777777)*-1)+$AD$65+$AD$145+$AD$164+$AD$184+$AD$206+$AD$265+$AD$289+$AD$304+$AD$345+$AD$363+$AD$373+$AD$399+$AD$418+$AD$430+$AD$519+$AD$540+$AD$564</f>
        <v>0.16955154316240204</v>
      </c>
      <c r="AG588">
        <f>(T588/1000)*(960*9.81*0.01+0.5*1.205*0.38*1.711274*(T588*T588)+960*4/3*3.14*AJ588)</f>
        <v>0</v>
      </c>
      <c r="AH588">
        <f>AH587+AG588</f>
        <v>99.848920931540036</v>
      </c>
      <c r="AJ588">
        <f>T589-T588</f>
        <v>0</v>
      </c>
      <c r="AK588" s="53">
        <f t="shared" si="155"/>
        <v>0</v>
      </c>
      <c r="AL588" s="39">
        <f>0.5*1116.99*(T588*T588)</f>
        <v>0</v>
      </c>
      <c r="AM588" s="39">
        <f t="shared" si="154"/>
        <v>0</v>
      </c>
      <c r="AN588" s="39">
        <f>SUM($AM$564:$AM$568)+$AN$563</f>
        <v>-714341.39218749979</v>
      </c>
      <c r="AO588" s="39">
        <f t="shared" si="161"/>
        <v>0.19842816444096784</v>
      </c>
      <c r="AP588" s="39">
        <f>SUM($AM$570:$AM$607)+$AP$569</f>
        <v>713616.12437500013</v>
      </c>
      <c r="AQ588" s="39">
        <f t="shared" si="162"/>
        <v>0.19822670115977434</v>
      </c>
      <c r="AR588" s="39">
        <f t="shared" si="157"/>
        <v>0</v>
      </c>
      <c r="AS588" s="39"/>
      <c r="AT588" s="51">
        <f>T588*$AS$8*0.38*0.01</f>
        <v>0</v>
      </c>
      <c r="AU588" s="51">
        <f t="shared" si="156"/>
        <v>0</v>
      </c>
      <c r="AV588" s="51">
        <f t="shared" si="163"/>
        <v>0</v>
      </c>
      <c r="AW588" s="39">
        <f>AB588*0.7</f>
        <v>0.11410496910385307</v>
      </c>
      <c r="AX588" s="40"/>
      <c r="AY588" s="40">
        <f t="shared" si="160"/>
        <v>0</v>
      </c>
      <c r="AZ588" s="40"/>
      <c r="BA588" s="40"/>
      <c r="BB588" s="40"/>
      <c r="BC588" s="39"/>
      <c r="BD588" s="39">
        <f>T588*2.23694</f>
        <v>0</v>
      </c>
      <c r="BE588" s="39">
        <f>AO588-$BC$8</f>
        <v>0.19730176544234937</v>
      </c>
      <c r="BF588" s="39">
        <f>AQ588-$BC$8</f>
        <v>0.19710030216115587</v>
      </c>
      <c r="BG588" s="52">
        <f t="shared" si="164"/>
        <v>0.17739027194504028</v>
      </c>
      <c r="BH588" s="52">
        <f t="shared" si="165"/>
        <v>0.17739027194504028</v>
      </c>
      <c r="BI588" s="52">
        <f t="shared" si="166"/>
        <v>638604.979002145</v>
      </c>
      <c r="BJ588" s="52">
        <f t="shared" si="167"/>
        <v>638.604979002145</v>
      </c>
      <c r="BK588">
        <f t="shared" si="168"/>
        <v>0</v>
      </c>
    </row>
    <row r="589" spans="2:63" x14ac:dyDescent="0.25">
      <c r="B589" s="29" t="s">
        <v>47</v>
      </c>
      <c r="C589" s="29">
        <v>581</v>
      </c>
      <c r="D589" s="29">
        <v>581</v>
      </c>
      <c r="E589" s="28">
        <v>0</v>
      </c>
      <c r="F589" s="15">
        <f t="shared" si="169"/>
        <v>0</v>
      </c>
      <c r="G589" s="15">
        <f t="shared" si="170"/>
        <v>0</v>
      </c>
      <c r="R589">
        <f t="shared" si="158"/>
        <v>1</v>
      </c>
      <c r="S589" t="str">
        <f t="shared" si="159"/>
        <v/>
      </c>
      <c r="T589">
        <f>$E589/3.6</f>
        <v>0</v>
      </c>
      <c r="U589">
        <f>(0.5*960*(T589*T589))</f>
        <v>0</v>
      </c>
      <c r="V589">
        <f>$U589-$U590</f>
        <v>0</v>
      </c>
      <c r="X589">
        <f>W589/1000</f>
        <v>0</v>
      </c>
      <c r="Y589">
        <f>$X$43+$X$87+$X$158+$X$178+$X$188+$X$238+$X$279+$X$299+$X$307+$X$359+$X$365+$X$379+$X$408+$X$426+$X$438+$X$549+$X$569</f>
        <v>596.1792592592592</v>
      </c>
      <c r="Z589">
        <f>(0.5*960*(F589*F589))</f>
        <v>0</v>
      </c>
      <c r="AA589">
        <f>W589*0.0000002777777777</f>
        <v>0</v>
      </c>
      <c r="AB589">
        <f>AA$43+AA$87+$AA$158+$AA$178+$AA$238+$AA$279+$AA$299+$AA$307+$AA$359+$AA$365+$AA$379+$AA$408+$AA$426+$AA$438+$AA$526+$AA$549+$AA$569</f>
        <v>0.16300709871979011</v>
      </c>
      <c r="AD589">
        <f>(AC589*0.0000002777777777)*-1</f>
        <v>0</v>
      </c>
      <c r="AE589">
        <f>(($W$18*0.0000002777777777)*-1)+$AD$65+$AD$145+$AD$164+$AD$184+$AD$206+$AD$265+$AD$289+$AD$304+$AD$345+$AD$363+$AD$373+$AD$399+$AD$418+$AD$430+$AD$519+$AD$540+$AD$564</f>
        <v>0.16955154316240204</v>
      </c>
      <c r="AG589">
        <f>(T589/1000)*(960*9.81*0.01+0.5*1.205*0.38*1.711274*(T589*T589)+960*4/3*3.14*AJ589)</f>
        <v>0</v>
      </c>
      <c r="AH589">
        <f>AH588+AG589</f>
        <v>99.848920931540036</v>
      </c>
      <c r="AJ589">
        <f>T590-T589</f>
        <v>0</v>
      </c>
      <c r="AK589" s="53">
        <f t="shared" si="155"/>
        <v>0</v>
      </c>
      <c r="AL589" s="39">
        <f>0.5*1116.99*(T589*T589)</f>
        <v>0</v>
      </c>
      <c r="AM589" s="39">
        <f t="shared" si="154"/>
        <v>0</v>
      </c>
      <c r="AN589" s="39">
        <f>SUM($AM$564:$AM$568)+$AN$563</f>
        <v>-714341.39218749979</v>
      </c>
      <c r="AO589" s="39">
        <f t="shared" si="161"/>
        <v>0.19842816444096784</v>
      </c>
      <c r="AP589" s="39">
        <f>SUM($AM$570:$AM$607)+$AP$569</f>
        <v>713616.12437500013</v>
      </c>
      <c r="AQ589" s="39">
        <f t="shared" si="162"/>
        <v>0.19822670115977434</v>
      </c>
      <c r="AR589" s="39">
        <f t="shared" si="157"/>
        <v>0</v>
      </c>
      <c r="AS589" s="39"/>
      <c r="AT589" s="51">
        <f>T589*$AS$8*0.38*0.01</f>
        <v>0</v>
      </c>
      <c r="AU589" s="51">
        <f t="shared" si="156"/>
        <v>0</v>
      </c>
      <c r="AV589" s="51">
        <f t="shared" si="163"/>
        <v>0</v>
      </c>
      <c r="AW589" s="39">
        <f>AB589*0.7</f>
        <v>0.11410496910385307</v>
      </c>
      <c r="AX589" s="40"/>
      <c r="AY589" s="40">
        <f t="shared" si="160"/>
        <v>0</v>
      </c>
      <c r="AZ589" s="40"/>
      <c r="BA589" s="40"/>
      <c r="BB589" s="40"/>
      <c r="BC589" s="39"/>
      <c r="BD589" s="39">
        <f>T589*2.23694</f>
        <v>0</v>
      </c>
      <c r="BE589" s="39">
        <f>AO589-$BC$8</f>
        <v>0.19730176544234937</v>
      </c>
      <c r="BF589" s="39">
        <f>AQ589-$BC$8</f>
        <v>0.19710030216115587</v>
      </c>
      <c r="BG589" s="52">
        <f t="shared" si="164"/>
        <v>0.17739027194504028</v>
      </c>
      <c r="BH589" s="52">
        <f t="shared" si="165"/>
        <v>0.17739027194504028</v>
      </c>
      <c r="BI589" s="52">
        <f t="shared" si="166"/>
        <v>638604.979002145</v>
      </c>
      <c r="BJ589" s="52">
        <f t="shared" si="167"/>
        <v>638.604979002145</v>
      </c>
      <c r="BK589">
        <f t="shared" si="168"/>
        <v>0</v>
      </c>
    </row>
    <row r="590" spans="2:63" x14ac:dyDescent="0.25">
      <c r="B590" s="29" t="s">
        <v>47</v>
      </c>
      <c r="C590" s="29">
        <v>582</v>
      </c>
      <c r="D590" s="29">
        <v>582</v>
      </c>
      <c r="E590" s="28">
        <v>0</v>
      </c>
      <c r="F590" s="15">
        <f t="shared" si="169"/>
        <v>0</v>
      </c>
      <c r="G590" s="15">
        <f t="shared" si="170"/>
        <v>0</v>
      </c>
      <c r="R590">
        <f t="shared" si="158"/>
        <v>1</v>
      </c>
      <c r="S590" t="str">
        <f t="shared" si="159"/>
        <v/>
      </c>
      <c r="T590">
        <f>$E590/3.6</f>
        <v>0</v>
      </c>
      <c r="U590">
        <f>(0.5*960*(T590*T590))</f>
        <v>0</v>
      </c>
      <c r="V590">
        <f>$U590-$U591</f>
        <v>0</v>
      </c>
      <c r="X590">
        <f>W590/1000</f>
        <v>0</v>
      </c>
      <c r="Y590">
        <f>$X$43+$X$87+$X$158+$X$178+$X$188+$X$238+$X$279+$X$299+$X$307+$X$359+$X$365+$X$379+$X$408+$X$426+$X$438+$X$549+$X$569</f>
        <v>596.1792592592592</v>
      </c>
      <c r="Z590">
        <f>(0.5*960*(F590*F590))</f>
        <v>0</v>
      </c>
      <c r="AA590">
        <f>W590*0.0000002777777777</f>
        <v>0</v>
      </c>
      <c r="AB590">
        <f>AA$43+AA$87+$AA$158+$AA$178+$AA$238+$AA$279+$AA$299+$AA$307+$AA$359+$AA$365+$AA$379+$AA$408+$AA$426+$AA$438+$AA$526+$AA$549+$AA$569</f>
        <v>0.16300709871979011</v>
      </c>
      <c r="AD590">
        <f>(AC590*0.0000002777777777)*-1</f>
        <v>0</v>
      </c>
      <c r="AE590">
        <f>(($W$18*0.0000002777777777)*-1)+$AD$65+$AD$145+$AD$164+$AD$184+$AD$206+$AD$265+$AD$289+$AD$304+$AD$345+$AD$363+$AD$373+$AD$399+$AD$418+$AD$430+$AD$519+$AD$540+$AD$564</f>
        <v>0.16955154316240204</v>
      </c>
      <c r="AG590">
        <f>(T590/1000)*(960*9.81*0.01+0.5*1.205*0.38*1.711274*(T590*T590)+960*4/3*3.14*AJ590)</f>
        <v>0</v>
      </c>
      <c r="AH590">
        <f>AH589+AG590</f>
        <v>99.848920931540036</v>
      </c>
      <c r="AJ590">
        <f>T591-T590</f>
        <v>0</v>
      </c>
      <c r="AK590" s="53">
        <f t="shared" si="155"/>
        <v>0</v>
      </c>
      <c r="AL590" s="39">
        <f>0.5*1116.99*(T590*T590)</f>
        <v>0</v>
      </c>
      <c r="AM590" s="39">
        <f t="shared" si="154"/>
        <v>0</v>
      </c>
      <c r="AN590" s="39">
        <f>SUM($AM$564:$AM$568)+$AN$563</f>
        <v>-714341.39218749979</v>
      </c>
      <c r="AO590" s="39">
        <f t="shared" si="161"/>
        <v>0.19842816444096784</v>
      </c>
      <c r="AP590" s="39">
        <f>SUM($AM$570:$AM$607)+$AP$569</f>
        <v>713616.12437500013</v>
      </c>
      <c r="AQ590" s="39">
        <f t="shared" si="162"/>
        <v>0.19822670115977434</v>
      </c>
      <c r="AR590" s="39">
        <f t="shared" si="157"/>
        <v>0</v>
      </c>
      <c r="AS590" s="39"/>
      <c r="AT590" s="51">
        <f>T590*$AS$8*0.38*0.01</f>
        <v>0</v>
      </c>
      <c r="AU590" s="51">
        <f t="shared" si="156"/>
        <v>0</v>
      </c>
      <c r="AV590" s="51">
        <f t="shared" si="163"/>
        <v>0</v>
      </c>
      <c r="AW590" s="39">
        <f>AB590*0.7</f>
        <v>0.11410496910385307</v>
      </c>
      <c r="AX590" s="40"/>
      <c r="AY590" s="40">
        <f t="shared" si="160"/>
        <v>0</v>
      </c>
      <c r="AZ590" s="40"/>
      <c r="BA590" s="40"/>
      <c r="BB590" s="40"/>
      <c r="BC590" s="39"/>
      <c r="BD590" s="39">
        <f>T590*2.23694</f>
        <v>0</v>
      </c>
      <c r="BE590" s="39">
        <f>AO590-$BC$8</f>
        <v>0.19730176544234937</v>
      </c>
      <c r="BF590" s="39">
        <f>AQ590-$BC$8</f>
        <v>0.19710030216115587</v>
      </c>
      <c r="BG590" s="52">
        <f t="shared" si="164"/>
        <v>0.17739027194504028</v>
      </c>
      <c r="BH590" s="52">
        <f t="shared" si="165"/>
        <v>0.17739027194504028</v>
      </c>
      <c r="BI590" s="52">
        <f t="shared" si="166"/>
        <v>638604.979002145</v>
      </c>
      <c r="BJ590" s="52">
        <f t="shared" si="167"/>
        <v>638.604979002145</v>
      </c>
      <c r="BK590">
        <f t="shared" si="168"/>
        <v>0</v>
      </c>
    </row>
    <row r="591" spans="2:63" x14ac:dyDescent="0.25">
      <c r="B591" s="29" t="s">
        <v>47</v>
      </c>
      <c r="C591" s="29">
        <v>583</v>
      </c>
      <c r="D591" s="29">
        <v>583</v>
      </c>
      <c r="E591" s="28">
        <v>0</v>
      </c>
      <c r="F591" s="15">
        <f t="shared" si="169"/>
        <v>0</v>
      </c>
      <c r="G591" s="15">
        <f t="shared" si="170"/>
        <v>0</v>
      </c>
      <c r="R591">
        <f t="shared" si="158"/>
        <v>1</v>
      </c>
      <c r="S591" t="str">
        <f t="shared" si="159"/>
        <v/>
      </c>
      <c r="T591">
        <f>$E591/3.6</f>
        <v>0</v>
      </c>
      <c r="U591">
        <f>(0.5*960*(T591*T591))</f>
        <v>0</v>
      </c>
      <c r="V591">
        <f>$U591-$U592</f>
        <v>0</v>
      </c>
      <c r="X591">
        <f>W591/1000</f>
        <v>0</v>
      </c>
      <c r="Y591">
        <f>$X$43+$X$87+$X$158+$X$178+$X$188+$X$238+$X$279+$X$299+$X$307+$X$359+$X$365+$X$379+$X$408+$X$426+$X$438+$X$549+$X$569</f>
        <v>596.1792592592592</v>
      </c>
      <c r="Z591">
        <f>(0.5*960*(F591*F591))</f>
        <v>0</v>
      </c>
      <c r="AA591">
        <f>W591*0.0000002777777777</f>
        <v>0</v>
      </c>
      <c r="AB591">
        <f>AA$43+AA$87+$AA$158+$AA$178+$AA$238+$AA$279+$AA$299+$AA$307+$AA$359+$AA$365+$AA$379+$AA$408+$AA$426+$AA$438+$AA$526+$AA$549+$AA$569</f>
        <v>0.16300709871979011</v>
      </c>
      <c r="AD591">
        <f>(AC591*0.0000002777777777)*-1</f>
        <v>0</v>
      </c>
      <c r="AE591">
        <f>(($W$18*0.0000002777777777)*-1)+$AD$65+$AD$145+$AD$164+$AD$184+$AD$206+$AD$265+$AD$289+$AD$304+$AD$345+$AD$363+$AD$373+$AD$399+$AD$418+$AD$430+$AD$519+$AD$540+$AD$564</f>
        <v>0.16955154316240204</v>
      </c>
      <c r="AG591">
        <f>(T591/1000)*(960*9.81*0.01+0.5*1.205*0.38*1.711274*(T591*T591)+960*4/3*3.14*AJ591)</f>
        <v>0</v>
      </c>
      <c r="AH591">
        <f>AH590+AG591</f>
        <v>99.848920931540036</v>
      </c>
      <c r="AJ591">
        <f>T592-T591</f>
        <v>0</v>
      </c>
      <c r="AK591" s="53">
        <f t="shared" si="155"/>
        <v>0</v>
      </c>
      <c r="AL591" s="39">
        <f>0.5*1116.99*(T591*T591)</f>
        <v>0</v>
      </c>
      <c r="AM591" s="39">
        <f t="shared" si="154"/>
        <v>0</v>
      </c>
      <c r="AN591" s="39">
        <f>SUM($AM$564:$AM$568)+$AN$563</f>
        <v>-714341.39218749979</v>
      </c>
      <c r="AO591" s="39">
        <f t="shared" si="161"/>
        <v>0.19842816444096784</v>
      </c>
      <c r="AP591" s="39">
        <f>SUM($AM$570:$AM$607)+$AP$569</f>
        <v>713616.12437500013</v>
      </c>
      <c r="AQ591" s="39">
        <f t="shared" si="162"/>
        <v>0.19822670115977434</v>
      </c>
      <c r="AR591" s="39">
        <f t="shared" si="157"/>
        <v>0</v>
      </c>
      <c r="AS591" s="39"/>
      <c r="AT591" s="51">
        <f>T591*$AS$8*0.38*0.01</f>
        <v>0</v>
      </c>
      <c r="AU591" s="51">
        <f t="shared" si="156"/>
        <v>0</v>
      </c>
      <c r="AV591" s="51">
        <f t="shared" si="163"/>
        <v>0</v>
      </c>
      <c r="AW591" s="39">
        <f>AB591*0.7</f>
        <v>0.11410496910385307</v>
      </c>
      <c r="AX591" s="40"/>
      <c r="AY591" s="40">
        <f t="shared" si="160"/>
        <v>0</v>
      </c>
      <c r="AZ591" s="40"/>
      <c r="BA591" s="40"/>
      <c r="BB591" s="40"/>
      <c r="BC591" s="39"/>
      <c r="BD591" s="39">
        <f>T591*2.23694</f>
        <v>0</v>
      </c>
      <c r="BE591" s="39">
        <f>AO591-$BC$8</f>
        <v>0.19730176544234937</v>
      </c>
      <c r="BF591" s="39">
        <f>AQ591-$BC$8</f>
        <v>0.19710030216115587</v>
      </c>
      <c r="BG591" s="52">
        <f t="shared" si="164"/>
        <v>0.17739027194504028</v>
      </c>
      <c r="BH591" s="52">
        <f t="shared" si="165"/>
        <v>0.17739027194504028</v>
      </c>
      <c r="BI591" s="52">
        <f t="shared" si="166"/>
        <v>638604.979002145</v>
      </c>
      <c r="BJ591" s="52">
        <f t="shared" si="167"/>
        <v>638.604979002145</v>
      </c>
      <c r="BK591">
        <f t="shared" si="168"/>
        <v>0</v>
      </c>
    </row>
    <row r="592" spans="2:63" x14ac:dyDescent="0.25">
      <c r="B592" s="29" t="s">
        <v>47</v>
      </c>
      <c r="C592" s="29">
        <v>584</v>
      </c>
      <c r="D592" s="29">
        <v>584</v>
      </c>
      <c r="E592" s="28">
        <v>0</v>
      </c>
      <c r="F592" s="15">
        <f t="shared" si="169"/>
        <v>0</v>
      </c>
      <c r="G592" s="15">
        <f t="shared" si="170"/>
        <v>0</v>
      </c>
      <c r="R592">
        <f t="shared" si="158"/>
        <v>1</v>
      </c>
      <c r="S592" t="str">
        <f t="shared" si="159"/>
        <v/>
      </c>
      <c r="T592">
        <f>$E592/3.6</f>
        <v>0</v>
      </c>
      <c r="U592">
        <f>(0.5*960*(T592*T592))</f>
        <v>0</v>
      </c>
      <c r="V592">
        <f>$U592-$U593</f>
        <v>0</v>
      </c>
      <c r="X592">
        <f>W592/1000</f>
        <v>0</v>
      </c>
      <c r="Y592">
        <f>$X$43+$X$87+$X$158+$X$178+$X$188+$X$238+$X$279+$X$299+$X$307+$X$359+$X$365+$X$379+$X$408+$X$426+$X$438+$X$549+$X$569</f>
        <v>596.1792592592592</v>
      </c>
      <c r="Z592">
        <f>(0.5*960*(F592*F592))</f>
        <v>0</v>
      </c>
      <c r="AA592">
        <f>W592*0.0000002777777777</f>
        <v>0</v>
      </c>
      <c r="AB592">
        <f>AA$43+AA$87+$AA$158+$AA$178+$AA$238+$AA$279+$AA$299+$AA$307+$AA$359+$AA$365+$AA$379+$AA$408+$AA$426+$AA$438+$AA$526+$AA$549+$AA$569</f>
        <v>0.16300709871979011</v>
      </c>
      <c r="AD592">
        <f>(AC592*0.0000002777777777)*-1</f>
        <v>0</v>
      </c>
      <c r="AE592">
        <f>(($W$18*0.0000002777777777)*-1)+$AD$65+$AD$145+$AD$164+$AD$184+$AD$206+$AD$265+$AD$289+$AD$304+$AD$345+$AD$363+$AD$373+$AD$399+$AD$418+$AD$430+$AD$519+$AD$540+$AD$564</f>
        <v>0.16955154316240204</v>
      </c>
      <c r="AG592">
        <f>(T592/1000)*(960*9.81*0.01+0.5*1.205*0.38*1.711274*(T592*T592)+960*4/3*3.14*AJ592)</f>
        <v>0</v>
      </c>
      <c r="AH592">
        <f>AH591+AG592</f>
        <v>99.848920931540036</v>
      </c>
      <c r="AJ592">
        <f>T593-T592</f>
        <v>0</v>
      </c>
      <c r="AK592" s="53">
        <f t="shared" si="155"/>
        <v>0</v>
      </c>
      <c r="AL592" s="39">
        <f>0.5*1116.99*(T592*T592)</f>
        <v>0</v>
      </c>
      <c r="AM592" s="39">
        <f t="shared" si="154"/>
        <v>0</v>
      </c>
      <c r="AN592" s="39">
        <f>SUM($AM$564:$AM$568)+$AN$563</f>
        <v>-714341.39218749979</v>
      </c>
      <c r="AO592" s="39">
        <f t="shared" si="161"/>
        <v>0.19842816444096784</v>
      </c>
      <c r="AP592" s="39">
        <f>SUM($AM$570:$AM$607)+$AP$569</f>
        <v>713616.12437500013</v>
      </c>
      <c r="AQ592" s="39">
        <f t="shared" si="162"/>
        <v>0.19822670115977434</v>
      </c>
      <c r="AR592" s="39">
        <f t="shared" si="157"/>
        <v>0</v>
      </c>
      <c r="AS592" s="39"/>
      <c r="AT592" s="51">
        <f>T592*$AS$8*0.38*0.01</f>
        <v>0</v>
      </c>
      <c r="AU592" s="51">
        <f t="shared" si="156"/>
        <v>0</v>
      </c>
      <c r="AV592" s="51">
        <f t="shared" si="163"/>
        <v>0</v>
      </c>
      <c r="AW592" s="39">
        <f>AB592*0.7</f>
        <v>0.11410496910385307</v>
      </c>
      <c r="AX592" s="40"/>
      <c r="AY592" s="40">
        <f t="shared" si="160"/>
        <v>0</v>
      </c>
      <c r="AZ592" s="40"/>
      <c r="BA592" s="40"/>
      <c r="BB592" s="40"/>
      <c r="BC592" s="39"/>
      <c r="BD592" s="39">
        <f>T592*2.23694</f>
        <v>0</v>
      </c>
      <c r="BE592" s="39">
        <f>AO592-$BC$8</f>
        <v>0.19730176544234937</v>
      </c>
      <c r="BF592" s="39">
        <f>AQ592-$BC$8</f>
        <v>0.19710030216115587</v>
      </c>
      <c r="BG592" s="52">
        <f t="shared" si="164"/>
        <v>0.17739027194504028</v>
      </c>
      <c r="BH592" s="52">
        <f t="shared" si="165"/>
        <v>0.17739027194504028</v>
      </c>
      <c r="BI592" s="52">
        <f t="shared" si="166"/>
        <v>638604.979002145</v>
      </c>
      <c r="BJ592" s="52">
        <f t="shared" si="167"/>
        <v>638.604979002145</v>
      </c>
      <c r="BK592">
        <f t="shared" si="168"/>
        <v>0</v>
      </c>
    </row>
    <row r="593" spans="2:63" x14ac:dyDescent="0.25">
      <c r="B593" s="29" t="s">
        <v>47</v>
      </c>
      <c r="C593" s="29">
        <v>585</v>
      </c>
      <c r="D593" s="29">
        <v>585</v>
      </c>
      <c r="E593" s="28">
        <v>0</v>
      </c>
      <c r="F593" s="15">
        <f t="shared" si="169"/>
        <v>0</v>
      </c>
      <c r="G593" s="15">
        <f t="shared" si="170"/>
        <v>0</v>
      </c>
      <c r="R593">
        <f t="shared" si="158"/>
        <v>1</v>
      </c>
      <c r="S593" t="str">
        <f t="shared" si="159"/>
        <v/>
      </c>
      <c r="T593">
        <f>$E593/3.6</f>
        <v>0</v>
      </c>
      <c r="U593">
        <f>(0.5*960*(T593*T593))</f>
        <v>0</v>
      </c>
      <c r="V593">
        <f>$U593-$U594</f>
        <v>0</v>
      </c>
      <c r="X593">
        <f>W593/1000</f>
        <v>0</v>
      </c>
      <c r="Y593">
        <f>$X$43+$X$87+$X$158+$X$178+$X$188+$X$238+$X$279+$X$299+$X$307+$X$359+$X$365+$X$379+$X$408+$X$426+$X$438+$X$549+$X$569</f>
        <v>596.1792592592592</v>
      </c>
      <c r="Z593">
        <f>(0.5*960*(F593*F593))</f>
        <v>0</v>
      </c>
      <c r="AA593">
        <f>W593*0.0000002777777777</f>
        <v>0</v>
      </c>
      <c r="AB593">
        <f>AA$43+AA$87+$AA$158+$AA$178+$AA$238+$AA$279+$AA$299+$AA$307+$AA$359+$AA$365+$AA$379+$AA$408+$AA$426+$AA$438+$AA$526+$AA$549+$AA$569</f>
        <v>0.16300709871979011</v>
      </c>
      <c r="AD593">
        <f>(AC593*0.0000002777777777)*-1</f>
        <v>0</v>
      </c>
      <c r="AE593">
        <f>(($W$18*0.0000002777777777)*-1)+$AD$65+$AD$145+$AD$164+$AD$184+$AD$206+$AD$265+$AD$289+$AD$304+$AD$345+$AD$363+$AD$373+$AD$399+$AD$418+$AD$430+$AD$519+$AD$540+$AD$564</f>
        <v>0.16955154316240204</v>
      </c>
      <c r="AG593">
        <f>(T593/1000)*(960*9.81*0.01+0.5*1.205*0.38*1.711274*(T593*T593)+960*4/3*3.14*AJ593)</f>
        <v>0</v>
      </c>
      <c r="AH593">
        <f>AH592+AG593</f>
        <v>99.848920931540036</v>
      </c>
      <c r="AJ593">
        <f>T594-T593</f>
        <v>0</v>
      </c>
      <c r="AK593" s="53">
        <f t="shared" si="155"/>
        <v>0</v>
      </c>
      <c r="AL593" s="39">
        <f>0.5*1116.99*(T593*T593)</f>
        <v>0</v>
      </c>
      <c r="AM593" s="39">
        <f t="shared" si="154"/>
        <v>0</v>
      </c>
      <c r="AN593" s="39">
        <f>SUM($AM$564:$AM$568)+$AN$563</f>
        <v>-714341.39218749979</v>
      </c>
      <c r="AO593" s="39">
        <f t="shared" si="161"/>
        <v>0.19842816444096784</v>
      </c>
      <c r="AP593" s="39">
        <f>SUM($AM$570:$AM$607)+$AP$569</f>
        <v>713616.12437500013</v>
      </c>
      <c r="AQ593" s="39">
        <f t="shared" si="162"/>
        <v>0.19822670115977434</v>
      </c>
      <c r="AR593" s="39">
        <f t="shared" si="157"/>
        <v>0</v>
      </c>
      <c r="AS593" s="39"/>
      <c r="AT593" s="51">
        <f>T593*$AS$8*0.38*0.01</f>
        <v>0</v>
      </c>
      <c r="AU593" s="51">
        <f t="shared" si="156"/>
        <v>0</v>
      </c>
      <c r="AV593" s="51">
        <f t="shared" si="163"/>
        <v>0</v>
      </c>
      <c r="AW593" s="39">
        <f>AB593*0.7</f>
        <v>0.11410496910385307</v>
      </c>
      <c r="AX593" s="40"/>
      <c r="AY593" s="40">
        <f t="shared" si="160"/>
        <v>0</v>
      </c>
      <c r="AZ593" s="40"/>
      <c r="BA593" s="40"/>
      <c r="BB593" s="40"/>
      <c r="BC593" s="39"/>
      <c r="BD593" s="39">
        <f>T593*2.23694</f>
        <v>0</v>
      </c>
      <c r="BE593" s="39">
        <f>AO593-$BC$8</f>
        <v>0.19730176544234937</v>
      </c>
      <c r="BF593" s="39">
        <f>AQ593-$BC$8</f>
        <v>0.19710030216115587</v>
      </c>
      <c r="BG593" s="52">
        <f t="shared" si="164"/>
        <v>0.17739027194504028</v>
      </c>
      <c r="BH593" s="52">
        <f t="shared" si="165"/>
        <v>0.17739027194504028</v>
      </c>
      <c r="BI593" s="52">
        <f t="shared" si="166"/>
        <v>638604.979002145</v>
      </c>
      <c r="BJ593" s="52">
        <f t="shared" si="167"/>
        <v>638.604979002145</v>
      </c>
      <c r="BK593">
        <f t="shared" si="168"/>
        <v>0</v>
      </c>
    </row>
    <row r="594" spans="2:63" x14ac:dyDescent="0.25">
      <c r="B594" s="29" t="s">
        <v>47</v>
      </c>
      <c r="C594" s="29">
        <v>586</v>
      </c>
      <c r="D594" s="29">
        <v>586</v>
      </c>
      <c r="E594" s="28">
        <v>0</v>
      </c>
      <c r="F594" s="15">
        <f t="shared" si="169"/>
        <v>0</v>
      </c>
      <c r="G594" s="15">
        <f t="shared" si="170"/>
        <v>0</v>
      </c>
      <c r="R594">
        <f t="shared" si="158"/>
        <v>1</v>
      </c>
      <c r="S594" t="str">
        <f t="shared" si="159"/>
        <v/>
      </c>
      <c r="T594">
        <f>$E594/3.6</f>
        <v>0</v>
      </c>
      <c r="U594">
        <f>(0.5*960*(T594*T594))</f>
        <v>0</v>
      </c>
      <c r="V594">
        <f>$U594-$U595</f>
        <v>0</v>
      </c>
      <c r="X594">
        <f>W594/1000</f>
        <v>0</v>
      </c>
      <c r="Y594">
        <f>$X$43+$X$87+$X$158+$X$178+$X$188+$X$238+$X$279+$X$299+$X$307+$X$359+$X$365+$X$379+$X$408+$X$426+$X$438+$X$549+$X$569</f>
        <v>596.1792592592592</v>
      </c>
      <c r="Z594">
        <f>(0.5*960*(F594*F594))</f>
        <v>0</v>
      </c>
      <c r="AA594">
        <f>W594*0.0000002777777777</f>
        <v>0</v>
      </c>
      <c r="AB594">
        <f>AA$43+AA$87+$AA$158+$AA$178+$AA$238+$AA$279+$AA$299+$AA$307+$AA$359+$AA$365+$AA$379+$AA$408+$AA$426+$AA$438+$AA$526+$AA$549+$AA$569</f>
        <v>0.16300709871979011</v>
      </c>
      <c r="AD594">
        <f>(AC594*0.0000002777777777)*-1</f>
        <v>0</v>
      </c>
      <c r="AE594">
        <f>(($W$18*0.0000002777777777)*-1)+$AD$65+$AD$145+$AD$164+$AD$184+$AD$206+$AD$265+$AD$289+$AD$304+$AD$345+$AD$363+$AD$373+$AD$399+$AD$418+$AD$430+$AD$519+$AD$540+$AD$564</f>
        <v>0.16955154316240204</v>
      </c>
      <c r="AG594">
        <f>(T594/1000)*(960*9.81*0.01+0.5*1.205*0.38*1.711274*(T594*T594)+960*4/3*3.14*AJ594)</f>
        <v>0</v>
      </c>
      <c r="AH594">
        <f>AH593+AG594</f>
        <v>99.848920931540036</v>
      </c>
      <c r="AJ594">
        <f>T595-T594</f>
        <v>0</v>
      </c>
      <c r="AK594" s="53">
        <f t="shared" si="155"/>
        <v>0</v>
      </c>
      <c r="AL594" s="39">
        <f>0.5*1116.99*(T594*T594)</f>
        <v>0</v>
      </c>
      <c r="AM594" s="39">
        <f t="shared" si="154"/>
        <v>0</v>
      </c>
      <c r="AN594" s="39">
        <f>SUM($AM$564:$AM$568)+$AN$563</f>
        <v>-714341.39218749979</v>
      </c>
      <c r="AO594" s="39">
        <f t="shared" si="161"/>
        <v>0.19842816444096784</v>
      </c>
      <c r="AP594" s="39">
        <f>SUM($AM$570:$AM$607)+$AP$569</f>
        <v>713616.12437500013</v>
      </c>
      <c r="AQ594" s="39">
        <f t="shared" si="162"/>
        <v>0.19822670115977434</v>
      </c>
      <c r="AR594" s="39">
        <f t="shared" si="157"/>
        <v>0</v>
      </c>
      <c r="AS594" s="39"/>
      <c r="AT594" s="51">
        <f>T594*$AS$8*0.38*0.01</f>
        <v>0</v>
      </c>
      <c r="AU594" s="51">
        <f t="shared" si="156"/>
        <v>0</v>
      </c>
      <c r="AV594" s="51">
        <f t="shared" si="163"/>
        <v>0</v>
      </c>
      <c r="AW594" s="39">
        <f>AB594*0.7</f>
        <v>0.11410496910385307</v>
      </c>
      <c r="AX594" s="40"/>
      <c r="AY594" s="40">
        <f t="shared" si="160"/>
        <v>0</v>
      </c>
      <c r="AZ594" s="40"/>
      <c r="BA594" s="40"/>
      <c r="BB594" s="40"/>
      <c r="BC594" s="39"/>
      <c r="BD594" s="39">
        <f>T594*2.23694</f>
        <v>0</v>
      </c>
      <c r="BE594" s="39">
        <f>AO594-$BC$8</f>
        <v>0.19730176544234937</v>
      </c>
      <c r="BF594" s="39">
        <f>AQ594-$BC$8</f>
        <v>0.19710030216115587</v>
      </c>
      <c r="BG594" s="52">
        <f t="shared" si="164"/>
        <v>0.17739027194504028</v>
      </c>
      <c r="BH594" s="52">
        <f t="shared" si="165"/>
        <v>0.17739027194504028</v>
      </c>
      <c r="BI594" s="52">
        <f t="shared" si="166"/>
        <v>638604.979002145</v>
      </c>
      <c r="BJ594" s="52">
        <f t="shared" si="167"/>
        <v>638.604979002145</v>
      </c>
      <c r="BK594">
        <f t="shared" si="168"/>
        <v>0</v>
      </c>
    </row>
    <row r="595" spans="2:63" x14ac:dyDescent="0.25">
      <c r="B595" s="29" t="s">
        <v>47</v>
      </c>
      <c r="C595" s="29">
        <v>587</v>
      </c>
      <c r="D595" s="29">
        <v>587</v>
      </c>
      <c r="E595" s="28">
        <v>0</v>
      </c>
      <c r="F595" s="15">
        <f t="shared" si="169"/>
        <v>0</v>
      </c>
      <c r="G595" s="15">
        <f t="shared" si="170"/>
        <v>0</v>
      </c>
      <c r="R595">
        <f t="shared" si="158"/>
        <v>1</v>
      </c>
      <c r="S595" t="str">
        <f t="shared" si="159"/>
        <v/>
      </c>
      <c r="T595">
        <f>$E595/3.6</f>
        <v>0</v>
      </c>
      <c r="U595">
        <f>(0.5*960*(T595*T595))</f>
        <v>0</v>
      </c>
      <c r="V595">
        <f>$U595-$U596</f>
        <v>0</v>
      </c>
      <c r="X595">
        <f>W595/1000</f>
        <v>0</v>
      </c>
      <c r="Y595">
        <f>$X$43+$X$87+$X$158+$X$178+$X$188+$X$238+$X$279+$X$299+$X$307+$X$359+$X$365+$X$379+$X$408+$X$426+$X$438+$X$549+$X$569</f>
        <v>596.1792592592592</v>
      </c>
      <c r="Z595">
        <f>(0.5*960*(F595*F595))</f>
        <v>0</v>
      </c>
      <c r="AA595">
        <f>W595*0.0000002777777777</f>
        <v>0</v>
      </c>
      <c r="AB595">
        <f>AA$43+AA$87+$AA$158+$AA$178+$AA$238+$AA$279+$AA$299+$AA$307+$AA$359+$AA$365+$AA$379+$AA$408+$AA$426+$AA$438+$AA$526+$AA$549+$AA$569</f>
        <v>0.16300709871979011</v>
      </c>
      <c r="AD595">
        <f>(AC595*0.0000002777777777)*-1</f>
        <v>0</v>
      </c>
      <c r="AE595">
        <f>(($W$18*0.0000002777777777)*-1)+$AD$65+$AD$145+$AD$164+$AD$184+$AD$206+$AD$265+$AD$289+$AD$304+$AD$345+$AD$363+$AD$373+$AD$399+$AD$418+$AD$430+$AD$519+$AD$540+$AD$564</f>
        <v>0.16955154316240204</v>
      </c>
      <c r="AG595">
        <f>(T595/1000)*(960*9.81*0.01+0.5*1.205*0.38*1.711274*(T595*T595)+960*4/3*3.14*AJ595)</f>
        <v>0</v>
      </c>
      <c r="AH595">
        <f>AH594+AG595</f>
        <v>99.848920931540036</v>
      </c>
      <c r="AJ595">
        <f>T596-T595</f>
        <v>0</v>
      </c>
      <c r="AK595" s="53">
        <f t="shared" si="155"/>
        <v>0</v>
      </c>
      <c r="AL595" s="39">
        <f>0.5*1116.99*(T595*T595)</f>
        <v>0</v>
      </c>
      <c r="AM595" s="39">
        <f t="shared" si="154"/>
        <v>0</v>
      </c>
      <c r="AN595" s="39">
        <f>SUM($AM$564:$AM$568)+$AN$563</f>
        <v>-714341.39218749979</v>
      </c>
      <c r="AO595" s="39">
        <f t="shared" si="161"/>
        <v>0.19842816444096784</v>
      </c>
      <c r="AP595" s="39">
        <f>SUM($AM$570:$AM$607)+$AP$569</f>
        <v>713616.12437500013</v>
      </c>
      <c r="AQ595" s="39">
        <f t="shared" si="162"/>
        <v>0.19822670115977434</v>
      </c>
      <c r="AR595" s="39">
        <f t="shared" si="157"/>
        <v>0</v>
      </c>
      <c r="AS595" s="39"/>
      <c r="AT595" s="51">
        <f>T595*$AS$8*0.38*0.01</f>
        <v>0</v>
      </c>
      <c r="AU595" s="51">
        <f t="shared" si="156"/>
        <v>0</v>
      </c>
      <c r="AV595" s="51">
        <f t="shared" si="163"/>
        <v>0</v>
      </c>
      <c r="AW595" s="39">
        <f>AB595*0.7</f>
        <v>0.11410496910385307</v>
      </c>
      <c r="AX595" s="40"/>
      <c r="AY595" s="40">
        <f t="shared" si="160"/>
        <v>0</v>
      </c>
      <c r="AZ595" s="40"/>
      <c r="BA595" s="40"/>
      <c r="BB595" s="40"/>
      <c r="BC595" s="39"/>
      <c r="BD595" s="39">
        <f>T595*2.23694</f>
        <v>0</v>
      </c>
      <c r="BE595" s="39">
        <f>AO595-$BC$8</f>
        <v>0.19730176544234937</v>
      </c>
      <c r="BF595" s="39">
        <f>AQ595-$BC$8</f>
        <v>0.19710030216115587</v>
      </c>
      <c r="BG595" s="52">
        <f t="shared" si="164"/>
        <v>0.17739027194504028</v>
      </c>
      <c r="BH595" s="52">
        <f t="shared" si="165"/>
        <v>0.17739027194504028</v>
      </c>
      <c r="BI595" s="52">
        <f t="shared" si="166"/>
        <v>638604.979002145</v>
      </c>
      <c r="BJ595" s="52">
        <f t="shared" si="167"/>
        <v>638.604979002145</v>
      </c>
      <c r="BK595">
        <f t="shared" si="168"/>
        <v>0</v>
      </c>
    </row>
    <row r="596" spans="2:63" x14ac:dyDescent="0.25">
      <c r="B596" s="29" t="s">
        <v>47</v>
      </c>
      <c r="C596" s="29">
        <v>588</v>
      </c>
      <c r="D596" s="29">
        <v>588</v>
      </c>
      <c r="E596" s="28">
        <v>0</v>
      </c>
      <c r="F596" s="15">
        <f t="shared" si="169"/>
        <v>0</v>
      </c>
      <c r="G596" s="15">
        <f t="shared" si="170"/>
        <v>0</v>
      </c>
      <c r="R596">
        <f t="shared" si="158"/>
        <v>1</v>
      </c>
      <c r="S596" t="str">
        <f t="shared" si="159"/>
        <v/>
      </c>
      <c r="T596">
        <f>$E596/3.6</f>
        <v>0</v>
      </c>
      <c r="U596">
        <f>(0.5*960*(T596*T596))</f>
        <v>0</v>
      </c>
      <c r="V596">
        <f>$U596-$U597</f>
        <v>0</v>
      </c>
      <c r="X596">
        <f>W596/1000</f>
        <v>0</v>
      </c>
      <c r="Y596">
        <f>$X$43+$X$87+$X$158+$X$178+$X$188+$X$238+$X$279+$X$299+$X$307+$X$359+$X$365+$X$379+$X$408+$X$426+$X$438+$X$549+$X$569</f>
        <v>596.1792592592592</v>
      </c>
      <c r="Z596">
        <f>(0.5*960*(F596*F596))</f>
        <v>0</v>
      </c>
      <c r="AA596">
        <f>W596*0.0000002777777777</f>
        <v>0</v>
      </c>
      <c r="AB596">
        <f>AA$43+AA$87+$AA$158+$AA$178+$AA$238+$AA$279+$AA$299+$AA$307+$AA$359+$AA$365+$AA$379+$AA$408+$AA$426+$AA$438+$AA$526+$AA$549+$AA$569</f>
        <v>0.16300709871979011</v>
      </c>
      <c r="AD596">
        <f>(AC596*0.0000002777777777)*-1</f>
        <v>0</v>
      </c>
      <c r="AE596">
        <f>(($W$18*0.0000002777777777)*-1)+$AD$65+$AD$145+$AD$164+$AD$184+$AD$206+$AD$265+$AD$289+$AD$304+$AD$345+$AD$363+$AD$373+$AD$399+$AD$418+$AD$430+$AD$519+$AD$540+$AD$564</f>
        <v>0.16955154316240204</v>
      </c>
      <c r="AG596">
        <f>(T596/1000)*(960*9.81*0.01+0.5*1.205*0.38*1.711274*(T596*T596)+960*4/3*3.14*AJ596)</f>
        <v>0</v>
      </c>
      <c r="AH596">
        <f>AH595+AG596</f>
        <v>99.848920931540036</v>
      </c>
      <c r="AJ596">
        <f>T597-T596</f>
        <v>0</v>
      </c>
      <c r="AK596" s="53">
        <f t="shared" si="155"/>
        <v>0</v>
      </c>
      <c r="AL596" s="39">
        <f>0.5*1116.99*(T596*T596)</f>
        <v>0</v>
      </c>
      <c r="AM596" s="39">
        <f t="shared" ref="AM596:AM659" si="171">AL596-AL597</f>
        <v>0</v>
      </c>
      <c r="AN596" s="39">
        <f>SUM($AM$564:$AM$568)+$AN$563</f>
        <v>-714341.39218749979</v>
      </c>
      <c r="AO596" s="39">
        <f t="shared" si="161"/>
        <v>0.19842816444096784</v>
      </c>
      <c r="AP596" s="39">
        <f>SUM($AM$570:$AM$607)+$AP$569</f>
        <v>713616.12437500013</v>
      </c>
      <c r="AQ596" s="39">
        <f t="shared" si="162"/>
        <v>0.19822670115977434</v>
      </c>
      <c r="AR596" s="39">
        <f t="shared" si="157"/>
        <v>0</v>
      </c>
      <c r="AS596" s="39"/>
      <c r="AT596" s="51">
        <f>T596*$AS$8*0.38*0.01</f>
        <v>0</v>
      </c>
      <c r="AU596" s="51">
        <f t="shared" si="156"/>
        <v>0</v>
      </c>
      <c r="AV596" s="51">
        <f t="shared" si="163"/>
        <v>0</v>
      </c>
      <c r="AW596" s="39">
        <f>AB596*0.7</f>
        <v>0.11410496910385307</v>
      </c>
      <c r="AX596" s="40"/>
      <c r="AY596" s="40">
        <f t="shared" si="160"/>
        <v>0</v>
      </c>
      <c r="AZ596" s="40"/>
      <c r="BA596" s="40"/>
      <c r="BB596" s="40"/>
      <c r="BC596" s="39"/>
      <c r="BD596" s="39">
        <f>T596*2.23694</f>
        <v>0</v>
      </c>
      <c r="BE596" s="39">
        <f>AO596-$BC$8</f>
        <v>0.19730176544234937</v>
      </c>
      <c r="BF596" s="39">
        <f>AQ596-$BC$8</f>
        <v>0.19710030216115587</v>
      </c>
      <c r="BG596" s="52">
        <f t="shared" si="164"/>
        <v>0.17739027194504028</v>
      </c>
      <c r="BH596" s="52">
        <f t="shared" si="165"/>
        <v>0.17739027194504028</v>
      </c>
      <c r="BI596" s="52">
        <f t="shared" si="166"/>
        <v>638604.979002145</v>
      </c>
      <c r="BJ596" s="52">
        <f t="shared" si="167"/>
        <v>638.604979002145</v>
      </c>
      <c r="BK596">
        <f t="shared" si="168"/>
        <v>0</v>
      </c>
    </row>
    <row r="597" spans="2:63" x14ac:dyDescent="0.25">
      <c r="B597" s="29" t="s">
        <v>47</v>
      </c>
      <c r="C597" s="29">
        <v>589</v>
      </c>
      <c r="D597" s="29">
        <v>589</v>
      </c>
      <c r="E597" s="28">
        <v>0</v>
      </c>
      <c r="F597" s="15">
        <f t="shared" si="169"/>
        <v>0</v>
      </c>
      <c r="G597" s="15">
        <f t="shared" si="170"/>
        <v>0</v>
      </c>
      <c r="R597">
        <f t="shared" si="158"/>
        <v>1</v>
      </c>
      <c r="S597" t="str">
        <f t="shared" si="159"/>
        <v/>
      </c>
      <c r="T597">
        <f>$E597/3.6</f>
        <v>0</v>
      </c>
      <c r="U597">
        <f>(0.5*960*(T597*T597))</f>
        <v>0</v>
      </c>
      <c r="V597">
        <f>$U597-$U598</f>
        <v>0</v>
      </c>
      <c r="X597">
        <f>W597/1000</f>
        <v>0</v>
      </c>
      <c r="Y597">
        <f>$X$43+$X$87+$X$158+$X$178+$X$188+$X$238+$X$279+$X$299+$X$307+$X$359+$X$365+$X$379+$X$408+$X$426+$X$438+$X$549+$X$569</f>
        <v>596.1792592592592</v>
      </c>
      <c r="Z597">
        <f>(0.5*960*(F597*F597))</f>
        <v>0</v>
      </c>
      <c r="AA597">
        <f>W597*0.0000002777777777</f>
        <v>0</v>
      </c>
      <c r="AB597">
        <f>AA$43+AA$87+$AA$158+$AA$178+$AA$238+$AA$279+$AA$299+$AA$307+$AA$359+$AA$365+$AA$379+$AA$408+$AA$426+$AA$438+$AA$526+$AA$549+$AA$569</f>
        <v>0.16300709871979011</v>
      </c>
      <c r="AD597">
        <f>(AC597*0.0000002777777777)*-1</f>
        <v>0</v>
      </c>
      <c r="AE597">
        <f>(($W$18*0.0000002777777777)*-1)+$AD$65+$AD$145+$AD$164+$AD$184+$AD$206+$AD$265+$AD$289+$AD$304+$AD$345+$AD$363+$AD$373+$AD$399+$AD$418+$AD$430+$AD$519+$AD$540+$AD$564</f>
        <v>0.16955154316240204</v>
      </c>
      <c r="AG597">
        <f>(T597/1000)*(960*9.81*0.01+0.5*1.205*0.38*1.711274*(T597*T597)+960*4/3*3.14*AJ597)</f>
        <v>0</v>
      </c>
      <c r="AH597">
        <f>AH596+AG597</f>
        <v>99.848920931540036</v>
      </c>
      <c r="AJ597">
        <f>T598-T597</f>
        <v>0</v>
      </c>
      <c r="AK597" s="53">
        <f t="shared" ref="AK597:AK660" si="172">$E597/3.6</f>
        <v>0</v>
      </c>
      <c r="AL597" s="39">
        <f>0.5*1116.99*(T597*T597)</f>
        <v>0</v>
      </c>
      <c r="AM597" s="39">
        <f t="shared" si="171"/>
        <v>0</v>
      </c>
      <c r="AN597" s="39">
        <f>SUM($AM$564:$AM$568)+$AN$563</f>
        <v>-714341.39218749979</v>
      </c>
      <c r="AO597" s="39">
        <f t="shared" si="161"/>
        <v>0.19842816444096784</v>
      </c>
      <c r="AP597" s="39">
        <f>SUM($AM$570:$AM$607)+$AP$569</f>
        <v>713616.12437500013</v>
      </c>
      <c r="AQ597" s="39">
        <f t="shared" si="162"/>
        <v>0.19822670115977434</v>
      </c>
      <c r="AR597" s="39">
        <f t="shared" si="157"/>
        <v>0</v>
      </c>
      <c r="AS597" s="39"/>
      <c r="AT597" s="51">
        <f>T597*$AS$8*0.38*0.01</f>
        <v>0</v>
      </c>
      <c r="AU597" s="51">
        <f t="shared" si="156"/>
        <v>0</v>
      </c>
      <c r="AV597" s="51">
        <f t="shared" si="163"/>
        <v>0</v>
      </c>
      <c r="AW597" s="39">
        <f>AB597*0.7</f>
        <v>0.11410496910385307</v>
      </c>
      <c r="AX597" s="40"/>
      <c r="AY597" s="40">
        <f t="shared" si="160"/>
        <v>0</v>
      </c>
      <c r="AZ597" s="40"/>
      <c r="BA597" s="40"/>
      <c r="BB597" s="40"/>
      <c r="BC597" s="39"/>
      <c r="BD597" s="39">
        <f>T597*2.23694</f>
        <v>0</v>
      </c>
      <c r="BE597" s="39">
        <f>AO597-$BC$8</f>
        <v>0.19730176544234937</v>
      </c>
      <c r="BF597" s="39">
        <f>AQ597-$BC$8</f>
        <v>0.19710030216115587</v>
      </c>
      <c r="BG597" s="52">
        <f t="shared" si="164"/>
        <v>0.17739027194504028</v>
      </c>
      <c r="BH597" s="52">
        <f t="shared" si="165"/>
        <v>0.17739027194504028</v>
      </c>
      <c r="BI597" s="52">
        <f t="shared" si="166"/>
        <v>638604.979002145</v>
      </c>
      <c r="BJ597" s="52">
        <f t="shared" si="167"/>
        <v>638.604979002145</v>
      </c>
      <c r="BK597">
        <f t="shared" si="168"/>
        <v>0</v>
      </c>
    </row>
    <row r="598" spans="2:63" x14ac:dyDescent="0.25">
      <c r="B598" s="27" t="s">
        <v>52</v>
      </c>
      <c r="C598" s="27">
        <v>590</v>
      </c>
      <c r="D598" s="27">
        <v>1</v>
      </c>
      <c r="E598" s="26">
        <v>0</v>
      </c>
      <c r="F598" s="15">
        <f t="shared" si="169"/>
        <v>0</v>
      </c>
      <c r="G598" s="15">
        <f t="shared" si="170"/>
        <v>0</v>
      </c>
      <c r="R598">
        <f t="shared" si="158"/>
        <v>1</v>
      </c>
      <c r="S598" t="str">
        <f t="shared" si="159"/>
        <v/>
      </c>
      <c r="T598">
        <f>$E598/3.6</f>
        <v>0</v>
      </c>
      <c r="U598">
        <f>(0.5*960*(T598*T598))</f>
        <v>0</v>
      </c>
      <c r="V598">
        <f>$U598-$U599</f>
        <v>0</v>
      </c>
      <c r="X598">
        <f>W598/1000</f>
        <v>0</v>
      </c>
      <c r="Y598">
        <f>$X$43+$X$87+$X$158+$X$178+$X$188+$X$238+$X$279+$X$299+$X$307+$X$359+$X$365+$X$379+$X$408+$X$426+$X$438+$X$549+$X$569</f>
        <v>596.1792592592592</v>
      </c>
      <c r="Z598">
        <f>(0.5*960*(F598*F598))</f>
        <v>0</v>
      </c>
      <c r="AA598">
        <f>W598*0.0000002777777777</f>
        <v>0</v>
      </c>
      <c r="AB598">
        <f>AA$43+AA$87+$AA$158+$AA$178+$AA$238+$AA$279+$AA$299+$AA$307+$AA$359+$AA$365+$AA$379+$AA$408+$AA$426+$AA$438+$AA$526+$AA$549+$AA$569</f>
        <v>0.16300709871979011</v>
      </c>
      <c r="AD598">
        <f>(AC598*0.0000002777777777)*-1</f>
        <v>0</v>
      </c>
      <c r="AE598">
        <f>(($W$18*0.0000002777777777)*-1)+$AD$65+$AD$145+$AD$164+$AD$184+$AD$206+$AD$265+$AD$289+$AD$304+$AD$345+$AD$363+$AD$373+$AD$399+$AD$418+$AD$430+$AD$519+$AD$540+$AD$564</f>
        <v>0.16955154316240204</v>
      </c>
      <c r="AG598">
        <f>(T598/1000)*(960*9.81*0.01+0.5*1.205*0.38*1.711274*(T598*T598)+960*4/3*3.14*AJ598)</f>
        <v>0</v>
      </c>
      <c r="AH598">
        <f>AH597+AG598</f>
        <v>99.848920931540036</v>
      </c>
      <c r="AJ598">
        <f>T599-T598</f>
        <v>0</v>
      </c>
      <c r="AK598" s="53">
        <f t="shared" si="172"/>
        <v>0</v>
      </c>
      <c r="AL598" s="39">
        <f>0.5*1116.99*(T598*T598)</f>
        <v>0</v>
      </c>
      <c r="AM598" s="39">
        <f t="shared" si="171"/>
        <v>0</v>
      </c>
      <c r="AN598" s="39">
        <f>SUM($AM$564:$AM$568)+$AN$563</f>
        <v>-714341.39218749979</v>
      </c>
      <c r="AO598" s="39">
        <f t="shared" si="161"/>
        <v>0.19842816444096784</v>
      </c>
      <c r="AP598" s="39">
        <f>SUM($AM$570:$AM$607)+$AP$569</f>
        <v>713616.12437500013</v>
      </c>
      <c r="AQ598" s="39">
        <f t="shared" si="162"/>
        <v>0.19822670115977434</v>
      </c>
      <c r="AR598" s="39">
        <f t="shared" si="157"/>
        <v>0</v>
      </c>
      <c r="AS598" s="39"/>
      <c r="AT598" s="51">
        <f>T598*$AS$8*0.38*0.01</f>
        <v>0</v>
      </c>
      <c r="AU598" s="51">
        <f t="shared" si="156"/>
        <v>0</v>
      </c>
      <c r="AV598" s="51">
        <f t="shared" si="163"/>
        <v>0</v>
      </c>
      <c r="AW598" s="39">
        <f>AB598*0.7</f>
        <v>0.11410496910385307</v>
      </c>
      <c r="AX598" s="40"/>
      <c r="AY598" s="40">
        <f t="shared" si="160"/>
        <v>0</v>
      </c>
      <c r="AZ598" s="40"/>
      <c r="BA598" s="40"/>
      <c r="BB598" s="40"/>
      <c r="BC598" s="39"/>
      <c r="BD598" s="39">
        <f>T598*2.23694</f>
        <v>0</v>
      </c>
      <c r="BE598" s="39">
        <f>AO598-$BC$8</f>
        <v>0.19730176544234937</v>
      </c>
      <c r="BF598" s="39">
        <f>AQ598-$BC$8</f>
        <v>0.19710030216115587</v>
      </c>
      <c r="BG598" s="52">
        <f t="shared" si="164"/>
        <v>0.17739027194504028</v>
      </c>
      <c r="BH598" s="52">
        <f t="shared" si="165"/>
        <v>0.17739027194504028</v>
      </c>
      <c r="BI598" s="52">
        <f t="shared" si="166"/>
        <v>638604.979002145</v>
      </c>
      <c r="BJ598" s="52">
        <f t="shared" si="167"/>
        <v>638.604979002145</v>
      </c>
      <c r="BK598">
        <f t="shared" si="168"/>
        <v>0</v>
      </c>
    </row>
    <row r="599" spans="2:63" x14ac:dyDescent="0.25">
      <c r="B599" s="27" t="s">
        <v>52</v>
      </c>
      <c r="C599" s="27">
        <v>591</v>
      </c>
      <c r="D599" s="27">
        <v>2</v>
      </c>
      <c r="E599" s="26">
        <v>0</v>
      </c>
      <c r="F599" s="15">
        <f t="shared" si="169"/>
        <v>0</v>
      </c>
      <c r="G599" s="15">
        <f t="shared" si="170"/>
        <v>0</v>
      </c>
      <c r="R599">
        <f t="shared" si="158"/>
        <v>1</v>
      </c>
      <c r="S599" t="str">
        <f t="shared" si="159"/>
        <v/>
      </c>
      <c r="T599">
        <f>$E599/3.6</f>
        <v>0</v>
      </c>
      <c r="U599">
        <f>(0.5*960*(T599*T599))</f>
        <v>0</v>
      </c>
      <c r="V599">
        <f>$U599-$U600</f>
        <v>0</v>
      </c>
      <c r="X599">
        <f>W599/1000</f>
        <v>0</v>
      </c>
      <c r="Y599">
        <f>$X$43+$X$87+$X$158+$X$178+$X$188+$X$238+$X$279+$X$299+$X$307+$X$359+$X$365+$X$379+$X$408+$X$426+$X$438+$X$549+$X$569</f>
        <v>596.1792592592592</v>
      </c>
      <c r="Z599">
        <f>(0.5*960*(F599*F599))</f>
        <v>0</v>
      </c>
      <c r="AA599">
        <f>W599*0.0000002777777777</f>
        <v>0</v>
      </c>
      <c r="AB599">
        <f>AA$43+AA$87+$AA$158+$AA$178+$AA$238+$AA$279+$AA$299+$AA$307+$AA$359+$AA$365+$AA$379+$AA$408+$AA$426+$AA$438+$AA$526+$AA$549+$AA$569</f>
        <v>0.16300709871979011</v>
      </c>
      <c r="AD599">
        <f>(AC599*0.0000002777777777)*-1</f>
        <v>0</v>
      </c>
      <c r="AE599">
        <f>(($W$18*0.0000002777777777)*-1)+$AD$65+$AD$145+$AD$164+$AD$184+$AD$206+$AD$265+$AD$289+$AD$304+$AD$345+$AD$363+$AD$373+$AD$399+$AD$418+$AD$430+$AD$519+$AD$540+$AD$564</f>
        <v>0.16955154316240204</v>
      </c>
      <c r="AG599">
        <f>(T599/1000)*(960*9.81*0.01+0.5*1.205*0.38*1.711274*(T599*T599)+960*4/3*3.14*AJ599)</f>
        <v>0</v>
      </c>
      <c r="AH599">
        <f>AH598+AG599</f>
        <v>99.848920931540036</v>
      </c>
      <c r="AJ599">
        <f>T600-T599</f>
        <v>0</v>
      </c>
      <c r="AK599" s="53">
        <f t="shared" si="172"/>
        <v>0</v>
      </c>
      <c r="AL599" s="39">
        <f>0.5*1116.99*(T599*T599)</f>
        <v>0</v>
      </c>
      <c r="AM599" s="39">
        <f t="shared" si="171"/>
        <v>0</v>
      </c>
      <c r="AN599" s="39">
        <f>SUM($AM$564:$AM$568)+$AN$563</f>
        <v>-714341.39218749979</v>
      </c>
      <c r="AO599" s="39">
        <f t="shared" si="161"/>
        <v>0.19842816444096784</v>
      </c>
      <c r="AP599" s="39">
        <f>SUM($AM$570:$AM$607)+$AP$569</f>
        <v>713616.12437500013</v>
      </c>
      <c r="AQ599" s="39">
        <f t="shared" si="162"/>
        <v>0.19822670115977434</v>
      </c>
      <c r="AR599" s="39">
        <f t="shared" si="157"/>
        <v>0</v>
      </c>
      <c r="AS599" s="39"/>
      <c r="AT599" s="51">
        <f>T599*$AS$8*0.38*0.01</f>
        <v>0</v>
      </c>
      <c r="AU599" s="51">
        <f t="shared" si="156"/>
        <v>0</v>
      </c>
      <c r="AV599" s="51">
        <f t="shared" si="163"/>
        <v>0</v>
      </c>
      <c r="AW599" s="39">
        <f>AB599*0.7</f>
        <v>0.11410496910385307</v>
      </c>
      <c r="AX599" s="40"/>
      <c r="AY599" s="40">
        <f t="shared" si="160"/>
        <v>0</v>
      </c>
      <c r="AZ599" s="40"/>
      <c r="BA599" s="40"/>
      <c r="BB599" s="40"/>
      <c r="BC599" s="39"/>
      <c r="BD599" s="39">
        <f>T599*2.23694</f>
        <v>0</v>
      </c>
      <c r="BE599" s="39">
        <f>AO599-$BC$8</f>
        <v>0.19730176544234937</v>
      </c>
      <c r="BF599" s="39">
        <f>AQ599-$BC$8</f>
        <v>0.19710030216115587</v>
      </c>
      <c r="BG599" s="52">
        <f t="shared" si="164"/>
        <v>0.17739027194504028</v>
      </c>
      <c r="BH599" s="52">
        <f t="shared" si="165"/>
        <v>0.17739027194504028</v>
      </c>
      <c r="BI599" s="52">
        <f t="shared" si="166"/>
        <v>638604.979002145</v>
      </c>
      <c r="BJ599" s="52">
        <f t="shared" si="167"/>
        <v>638.604979002145</v>
      </c>
      <c r="BK599">
        <f t="shared" si="168"/>
        <v>0</v>
      </c>
    </row>
    <row r="600" spans="2:63" x14ac:dyDescent="0.25">
      <c r="B600" s="27" t="s">
        <v>52</v>
      </c>
      <c r="C600" s="27">
        <v>592</v>
      </c>
      <c r="D600" s="27">
        <v>3</v>
      </c>
      <c r="E600" s="26">
        <v>0</v>
      </c>
      <c r="F600" s="15">
        <f t="shared" si="169"/>
        <v>0</v>
      </c>
      <c r="G600" s="15">
        <f t="shared" si="170"/>
        <v>0</v>
      </c>
      <c r="R600">
        <f t="shared" si="158"/>
        <v>1</v>
      </c>
      <c r="S600" t="str">
        <f t="shared" si="159"/>
        <v/>
      </c>
      <c r="T600">
        <f>$E600/3.6</f>
        <v>0</v>
      </c>
      <c r="U600">
        <f>(0.5*960*(T600*T600))</f>
        <v>0</v>
      </c>
      <c r="V600">
        <f>$U600-$U601</f>
        <v>0</v>
      </c>
      <c r="X600">
        <f>W600/1000</f>
        <v>0</v>
      </c>
      <c r="Y600">
        <f>$X$43+$X$87+$X$158+$X$178+$X$188+$X$238+$X$279+$X$299+$X$307+$X$359+$X$365+$X$379+$X$408+$X$426+$X$438+$X$549+$X$569</f>
        <v>596.1792592592592</v>
      </c>
      <c r="Z600">
        <f>(0.5*960*(F600*F600))</f>
        <v>0</v>
      </c>
      <c r="AA600">
        <f>W600*0.0000002777777777</f>
        <v>0</v>
      </c>
      <c r="AB600">
        <f>AA$43+AA$87+$AA$158+$AA$178+$AA$238+$AA$279+$AA$299+$AA$307+$AA$359+$AA$365+$AA$379+$AA$408+$AA$426+$AA$438+$AA$526+$AA$549+$AA$569</f>
        <v>0.16300709871979011</v>
      </c>
      <c r="AD600">
        <f>(AC600*0.0000002777777777)*-1</f>
        <v>0</v>
      </c>
      <c r="AE600">
        <f>(($W$18*0.0000002777777777)*-1)+$AD$65+$AD$145+$AD$164+$AD$184+$AD$206+$AD$265+$AD$289+$AD$304+$AD$345+$AD$363+$AD$373+$AD$399+$AD$418+$AD$430+$AD$519+$AD$540+$AD$564</f>
        <v>0.16955154316240204</v>
      </c>
      <c r="AG600">
        <f>(T600/1000)*(960*9.81*0.01+0.5*1.205*0.38*1.711274*(T600*T600)+960*4/3*3.14*AJ600)</f>
        <v>0</v>
      </c>
      <c r="AH600">
        <f>AH599+AG600</f>
        <v>99.848920931540036</v>
      </c>
      <c r="AJ600">
        <f>T601-T600</f>
        <v>0</v>
      </c>
      <c r="AK600" s="53">
        <f t="shared" si="172"/>
        <v>0</v>
      </c>
      <c r="AL600" s="39">
        <f>0.5*1116.99*(T600*T600)</f>
        <v>0</v>
      </c>
      <c r="AM600" s="39">
        <f t="shared" si="171"/>
        <v>0</v>
      </c>
      <c r="AN600" s="39">
        <f>SUM($AM$564:$AM$568)+$AN$563</f>
        <v>-714341.39218749979</v>
      </c>
      <c r="AO600" s="39">
        <f t="shared" si="161"/>
        <v>0.19842816444096784</v>
      </c>
      <c r="AP600" s="39">
        <f>SUM($AM$570:$AM$607)+$AP$569</f>
        <v>713616.12437500013</v>
      </c>
      <c r="AQ600" s="39">
        <f t="shared" si="162"/>
        <v>0.19822670115977434</v>
      </c>
      <c r="AR600" s="39">
        <f t="shared" si="157"/>
        <v>0</v>
      </c>
      <c r="AS600" s="39"/>
      <c r="AT600" s="51">
        <f>T600*$AS$8*0.38*0.01</f>
        <v>0</v>
      </c>
      <c r="AU600" s="51">
        <f t="shared" ref="AU600:AU663" si="173">AT600/1000</f>
        <v>0</v>
      </c>
      <c r="AV600" s="51">
        <f t="shared" si="163"/>
        <v>0</v>
      </c>
      <c r="AW600" s="39">
        <f>AB600*0.7</f>
        <v>0.11410496910385307</v>
      </c>
      <c r="AX600" s="40"/>
      <c r="AY600" s="40">
        <f t="shared" si="160"/>
        <v>0</v>
      </c>
      <c r="AZ600" s="40"/>
      <c r="BA600" s="40"/>
      <c r="BB600" s="40"/>
      <c r="BC600" s="39"/>
      <c r="BD600" s="39">
        <f>T600*2.23694</f>
        <v>0</v>
      </c>
      <c r="BE600" s="39">
        <f>AO600-$BC$8</f>
        <v>0.19730176544234937</v>
      </c>
      <c r="BF600" s="39">
        <f>AQ600-$BC$8</f>
        <v>0.19710030216115587</v>
      </c>
      <c r="BG600" s="52">
        <f t="shared" si="164"/>
        <v>0.17739027194504028</v>
      </c>
      <c r="BH600" s="52">
        <f t="shared" si="165"/>
        <v>0.17739027194504028</v>
      </c>
      <c r="BI600" s="52">
        <f t="shared" si="166"/>
        <v>638604.979002145</v>
      </c>
      <c r="BJ600" s="52">
        <f t="shared" si="167"/>
        <v>638.604979002145</v>
      </c>
      <c r="BK600">
        <f t="shared" si="168"/>
        <v>0</v>
      </c>
    </row>
    <row r="601" spans="2:63" x14ac:dyDescent="0.25">
      <c r="B601" s="27" t="s">
        <v>52</v>
      </c>
      <c r="C601" s="27">
        <v>593</v>
      </c>
      <c r="D601" s="27">
        <v>4</v>
      </c>
      <c r="E601" s="26">
        <v>0</v>
      </c>
      <c r="F601" s="15">
        <f t="shared" si="169"/>
        <v>0</v>
      </c>
      <c r="G601" s="15">
        <f t="shared" si="170"/>
        <v>0</v>
      </c>
      <c r="R601">
        <f t="shared" si="158"/>
        <v>1</v>
      </c>
      <c r="S601" t="str">
        <f t="shared" si="159"/>
        <v/>
      </c>
      <c r="T601">
        <f>$E601/3.6</f>
        <v>0</v>
      </c>
      <c r="U601">
        <f>(0.5*960*(T601*T601))</f>
        <v>0</v>
      </c>
      <c r="V601">
        <f>$U601-$U602</f>
        <v>0</v>
      </c>
      <c r="X601">
        <f>W601/1000</f>
        <v>0</v>
      </c>
      <c r="Y601">
        <f>$X$43+$X$87+$X$158+$X$178+$X$188+$X$238+$X$279+$X$299+$X$307+$X$359+$X$365+$X$379+$X$408+$X$426+$X$438+$X$549+$X$569</f>
        <v>596.1792592592592</v>
      </c>
      <c r="Z601">
        <f>(0.5*960*(F601*F601))</f>
        <v>0</v>
      </c>
      <c r="AA601">
        <f>W601*0.0000002777777777</f>
        <v>0</v>
      </c>
      <c r="AB601">
        <f>AA$43+AA$87+$AA$158+$AA$178+$AA$238+$AA$279+$AA$299+$AA$307+$AA$359+$AA$365+$AA$379+$AA$408+$AA$426+$AA$438+$AA$526+$AA$549+$AA$569</f>
        <v>0.16300709871979011</v>
      </c>
      <c r="AD601">
        <f>(AC601*0.0000002777777777)*-1</f>
        <v>0</v>
      </c>
      <c r="AE601">
        <f>(($W$18*0.0000002777777777)*-1)+$AD$65+$AD$145+$AD$164+$AD$184+$AD$206+$AD$265+$AD$289+$AD$304+$AD$345+$AD$363+$AD$373+$AD$399+$AD$418+$AD$430+$AD$519+$AD$540+$AD$564</f>
        <v>0.16955154316240204</v>
      </c>
      <c r="AG601">
        <f>(T601/1000)*(960*9.81*0.01+0.5*1.205*0.38*1.711274*(T601*T601)+960*4/3*3.14*AJ601)</f>
        <v>0</v>
      </c>
      <c r="AH601">
        <f>AH600+AG601</f>
        <v>99.848920931540036</v>
      </c>
      <c r="AJ601">
        <f>T602-T601</f>
        <v>0</v>
      </c>
      <c r="AK601" s="53">
        <f t="shared" si="172"/>
        <v>0</v>
      </c>
      <c r="AL601" s="39">
        <f>0.5*1116.99*(T601*T601)</f>
        <v>0</v>
      </c>
      <c r="AM601" s="39">
        <f t="shared" si="171"/>
        <v>0</v>
      </c>
      <c r="AN601" s="39">
        <f>SUM($AM$564:$AM$568)+$AN$563</f>
        <v>-714341.39218749979</v>
      </c>
      <c r="AO601" s="39">
        <f t="shared" si="161"/>
        <v>0.19842816444096784</v>
      </c>
      <c r="AP601" s="39">
        <f>SUM($AM$570:$AM$607)+$AP$569</f>
        <v>713616.12437500013</v>
      </c>
      <c r="AQ601" s="39">
        <f t="shared" si="162"/>
        <v>0.19822670115977434</v>
      </c>
      <c r="AR601" s="39">
        <f t="shared" si="157"/>
        <v>0</v>
      </c>
      <c r="AS601" s="39"/>
      <c r="AT601" s="51">
        <f>T601*$AS$8*0.38*0.01</f>
        <v>0</v>
      </c>
      <c r="AU601" s="51">
        <f t="shared" si="173"/>
        <v>0</v>
      </c>
      <c r="AV601" s="51">
        <f t="shared" si="163"/>
        <v>0</v>
      </c>
      <c r="AW601" s="39">
        <f>AB601*0.7</f>
        <v>0.11410496910385307</v>
      </c>
      <c r="AX601" s="40"/>
      <c r="AY601" s="40">
        <f t="shared" si="160"/>
        <v>0</v>
      </c>
      <c r="AZ601" s="40"/>
      <c r="BA601" s="40"/>
      <c r="BB601" s="40"/>
      <c r="BC601" s="39"/>
      <c r="BD601" s="39">
        <f>T601*2.23694</f>
        <v>0</v>
      </c>
      <c r="BE601" s="39">
        <f>AO601-$BC$8</f>
        <v>0.19730176544234937</v>
      </c>
      <c r="BF601" s="39">
        <f>AQ601-$BC$8</f>
        <v>0.19710030216115587</v>
      </c>
      <c r="BG601" s="52">
        <f t="shared" si="164"/>
        <v>0.17739027194504028</v>
      </c>
      <c r="BH601" s="52">
        <f t="shared" si="165"/>
        <v>0.17739027194504028</v>
      </c>
      <c r="BI601" s="52">
        <f t="shared" si="166"/>
        <v>638604.979002145</v>
      </c>
      <c r="BJ601" s="52">
        <f t="shared" si="167"/>
        <v>638.604979002145</v>
      </c>
      <c r="BK601">
        <f t="shared" si="168"/>
        <v>0</v>
      </c>
    </row>
    <row r="602" spans="2:63" x14ac:dyDescent="0.25">
      <c r="B602" s="27" t="s">
        <v>52</v>
      </c>
      <c r="C602" s="27">
        <v>594</v>
      </c>
      <c r="D602" s="27">
        <v>5</v>
      </c>
      <c r="E602" s="26">
        <v>0</v>
      </c>
      <c r="F602" s="15">
        <f t="shared" si="169"/>
        <v>0</v>
      </c>
      <c r="G602" s="15">
        <f t="shared" si="170"/>
        <v>0</v>
      </c>
      <c r="R602">
        <f t="shared" si="158"/>
        <v>1</v>
      </c>
      <c r="S602" t="str">
        <f t="shared" si="159"/>
        <v/>
      </c>
      <c r="T602">
        <f>$E602/3.6</f>
        <v>0</v>
      </c>
      <c r="U602">
        <f>(0.5*960*(T602*T602))</f>
        <v>0</v>
      </c>
      <c r="V602">
        <f>$U602-$U603</f>
        <v>0</v>
      </c>
      <c r="X602">
        <f>W602/1000</f>
        <v>0</v>
      </c>
      <c r="Y602">
        <f>$X$43+$X$87+$X$158+$X$178+$X$188+$X$238+$X$279+$X$299+$X$307+$X$359+$X$365+$X$379+$X$408+$X$426+$X$438+$X$549+$X$569</f>
        <v>596.1792592592592</v>
      </c>
      <c r="Z602">
        <f>(0.5*960*(F602*F602))</f>
        <v>0</v>
      </c>
      <c r="AA602">
        <f>W602*0.0000002777777777</f>
        <v>0</v>
      </c>
      <c r="AB602">
        <f>AA$43+AA$87+$AA$158+$AA$178+$AA$238+$AA$279+$AA$299+$AA$307+$AA$359+$AA$365+$AA$379+$AA$408+$AA$426+$AA$438+$AA$526+$AA$549+$AA$569</f>
        <v>0.16300709871979011</v>
      </c>
      <c r="AD602">
        <f>(AC602*0.0000002777777777)*-1</f>
        <v>0</v>
      </c>
      <c r="AE602">
        <f>(($W$18*0.0000002777777777)*-1)+$AD$65+$AD$145+$AD$164+$AD$184+$AD$206+$AD$265+$AD$289+$AD$304+$AD$345+$AD$363+$AD$373+$AD$399+$AD$418+$AD$430+$AD$519+$AD$540+$AD$564</f>
        <v>0.16955154316240204</v>
      </c>
      <c r="AG602">
        <f>(T602/1000)*(960*9.81*0.01+0.5*1.205*0.38*1.711274*(T602*T602)+960*4/3*3.14*AJ602)</f>
        <v>0</v>
      </c>
      <c r="AH602">
        <f>AH601+AG602</f>
        <v>99.848920931540036</v>
      </c>
      <c r="AJ602">
        <f>T603-T602</f>
        <v>0</v>
      </c>
      <c r="AK602" s="53">
        <f t="shared" si="172"/>
        <v>0</v>
      </c>
      <c r="AL602" s="39">
        <f>0.5*1116.99*(T602*T602)</f>
        <v>0</v>
      </c>
      <c r="AM602" s="39">
        <f t="shared" si="171"/>
        <v>0</v>
      </c>
      <c r="AN602" s="39">
        <f>SUM($AM$564:$AM$568)+$AN$563</f>
        <v>-714341.39218749979</v>
      </c>
      <c r="AO602" s="39">
        <f t="shared" si="161"/>
        <v>0.19842816444096784</v>
      </c>
      <c r="AP602" s="39">
        <f>SUM($AM$570:$AM$607)+$AP$569</f>
        <v>713616.12437500013</v>
      </c>
      <c r="AQ602" s="39">
        <f t="shared" si="162"/>
        <v>0.19822670115977434</v>
      </c>
      <c r="AR602" s="39">
        <f t="shared" si="157"/>
        <v>0</v>
      </c>
      <c r="AS602" s="39"/>
      <c r="AT602" s="51">
        <f>T602*$AS$8*0.38*0.01</f>
        <v>0</v>
      </c>
      <c r="AU602" s="51">
        <f t="shared" si="173"/>
        <v>0</v>
      </c>
      <c r="AV602" s="51">
        <f t="shared" si="163"/>
        <v>0</v>
      </c>
      <c r="AW602" s="39">
        <f>AB602*0.7</f>
        <v>0.11410496910385307</v>
      </c>
      <c r="AX602" s="40"/>
      <c r="AY602" s="40">
        <f t="shared" si="160"/>
        <v>0</v>
      </c>
      <c r="AZ602" s="40"/>
      <c r="BA602" s="40"/>
      <c r="BB602" s="40"/>
      <c r="BC602" s="39"/>
      <c r="BD602" s="39">
        <f>T602*2.23694</f>
        <v>0</v>
      </c>
      <c r="BE602" s="39">
        <f>AO602-$BC$8</f>
        <v>0.19730176544234937</v>
      </c>
      <c r="BF602" s="39">
        <f>AQ602-$BC$8</f>
        <v>0.19710030216115587</v>
      </c>
      <c r="BG602" s="52">
        <f t="shared" si="164"/>
        <v>0.17739027194504028</v>
      </c>
      <c r="BH602" s="52">
        <f t="shared" si="165"/>
        <v>0.17739027194504028</v>
      </c>
      <c r="BI602" s="52">
        <f t="shared" si="166"/>
        <v>638604.979002145</v>
      </c>
      <c r="BJ602" s="52">
        <f t="shared" si="167"/>
        <v>638.604979002145</v>
      </c>
      <c r="BK602">
        <f t="shared" si="168"/>
        <v>0</v>
      </c>
    </row>
    <row r="603" spans="2:63" x14ac:dyDescent="0.25">
      <c r="B603" s="27" t="s">
        <v>52</v>
      </c>
      <c r="C603" s="27">
        <v>595</v>
      </c>
      <c r="D603" s="27">
        <v>6</v>
      </c>
      <c r="E603" s="26">
        <v>0</v>
      </c>
      <c r="F603" s="15">
        <f t="shared" si="169"/>
        <v>0</v>
      </c>
      <c r="G603" s="15">
        <f t="shared" si="170"/>
        <v>0</v>
      </c>
      <c r="R603">
        <f t="shared" si="158"/>
        <v>1</v>
      </c>
      <c r="S603" t="str">
        <f t="shared" si="159"/>
        <v/>
      </c>
      <c r="T603">
        <f>$E603/3.6</f>
        <v>0</v>
      </c>
      <c r="U603">
        <f>(0.5*960*(T603*T603))</f>
        <v>0</v>
      </c>
      <c r="V603">
        <f>$U603-$U604</f>
        <v>0</v>
      </c>
      <c r="X603">
        <f>W603/1000</f>
        <v>0</v>
      </c>
      <c r="Y603">
        <f>$X$43+$X$87+$X$158+$X$178+$X$188+$X$238+$X$279+$X$299+$X$307+$X$359+$X$365+$X$379+$X$408+$X$426+$X$438+$X$549+$X$569</f>
        <v>596.1792592592592</v>
      </c>
      <c r="Z603">
        <f>(0.5*960*(F603*F603))</f>
        <v>0</v>
      </c>
      <c r="AA603">
        <f>W603*0.0000002777777777</f>
        <v>0</v>
      </c>
      <c r="AB603">
        <f>AA$43+AA$87+$AA$158+$AA$178+$AA$238+$AA$279+$AA$299+$AA$307+$AA$359+$AA$365+$AA$379+$AA$408+$AA$426+$AA$438+$AA$526+$AA$549+$AA$569</f>
        <v>0.16300709871979011</v>
      </c>
      <c r="AD603">
        <f>(AC603*0.0000002777777777)*-1</f>
        <v>0</v>
      </c>
      <c r="AE603">
        <f>(($W$18*0.0000002777777777)*-1)+$AD$65+$AD$145+$AD$164+$AD$184+$AD$206+$AD$265+$AD$289+$AD$304+$AD$345+$AD$363+$AD$373+$AD$399+$AD$418+$AD$430+$AD$519+$AD$540+$AD$564</f>
        <v>0.16955154316240204</v>
      </c>
      <c r="AG603">
        <f>(T603/1000)*(960*9.81*0.01+0.5*1.205*0.38*1.711274*(T603*T603)+960*4/3*3.14*AJ603)</f>
        <v>0</v>
      </c>
      <c r="AH603">
        <f>AH602+AG603</f>
        <v>99.848920931540036</v>
      </c>
      <c r="AJ603">
        <f>T604-T603</f>
        <v>0</v>
      </c>
      <c r="AK603" s="53">
        <f t="shared" si="172"/>
        <v>0</v>
      </c>
      <c r="AL603" s="39">
        <f>0.5*1116.99*(T603*T603)</f>
        <v>0</v>
      </c>
      <c r="AM603" s="39">
        <f t="shared" si="171"/>
        <v>0</v>
      </c>
      <c r="AN603" s="39">
        <f>SUM($AM$564:$AM$568)+$AN$563</f>
        <v>-714341.39218749979</v>
      </c>
      <c r="AO603" s="39">
        <f t="shared" si="161"/>
        <v>0.19842816444096784</v>
      </c>
      <c r="AP603" s="39">
        <f>SUM($AM$570:$AM$607)+$AP$569</f>
        <v>713616.12437500013</v>
      </c>
      <c r="AQ603" s="39">
        <f t="shared" si="162"/>
        <v>0.19822670115977434</v>
      </c>
      <c r="AR603" s="39">
        <f t="shared" si="157"/>
        <v>0</v>
      </c>
      <c r="AS603" s="39"/>
      <c r="AT603" s="51">
        <f>T603*$AS$8*0.38*0.01</f>
        <v>0</v>
      </c>
      <c r="AU603" s="51">
        <f t="shared" si="173"/>
        <v>0</v>
      </c>
      <c r="AV603" s="51">
        <f t="shared" si="163"/>
        <v>0</v>
      </c>
      <c r="AW603" s="39">
        <f>AB603*0.7</f>
        <v>0.11410496910385307</v>
      </c>
      <c r="AX603" s="40"/>
      <c r="AY603" s="40">
        <f t="shared" si="160"/>
        <v>0</v>
      </c>
      <c r="AZ603" s="40"/>
      <c r="BA603" s="40"/>
      <c r="BB603" s="40"/>
      <c r="BC603" s="39"/>
      <c r="BD603" s="39">
        <f>T603*2.23694</f>
        <v>0</v>
      </c>
      <c r="BE603" s="39">
        <f>AO603-$BC$8</f>
        <v>0.19730176544234937</v>
      </c>
      <c r="BF603" s="39">
        <f>AQ603-$BC$8</f>
        <v>0.19710030216115587</v>
      </c>
      <c r="BG603" s="52">
        <f t="shared" si="164"/>
        <v>0.17739027194504028</v>
      </c>
      <c r="BH603" s="52">
        <f t="shared" si="165"/>
        <v>0.17739027194504028</v>
      </c>
      <c r="BI603" s="52">
        <f t="shared" si="166"/>
        <v>638604.979002145</v>
      </c>
      <c r="BJ603" s="52">
        <f t="shared" si="167"/>
        <v>638.604979002145</v>
      </c>
      <c r="BK603">
        <f t="shared" si="168"/>
        <v>0</v>
      </c>
    </row>
    <row r="604" spans="2:63" x14ac:dyDescent="0.25">
      <c r="B604" s="27" t="s">
        <v>52</v>
      </c>
      <c r="C604" s="27">
        <v>596</v>
      </c>
      <c r="D604" s="27">
        <v>7</v>
      </c>
      <c r="E604" s="26">
        <v>0</v>
      </c>
      <c r="F604" s="15">
        <f t="shared" si="169"/>
        <v>0</v>
      </c>
      <c r="G604" s="15">
        <f t="shared" si="170"/>
        <v>0</v>
      </c>
      <c r="R604">
        <f t="shared" si="158"/>
        <v>1</v>
      </c>
      <c r="S604" t="str">
        <f t="shared" si="159"/>
        <v/>
      </c>
      <c r="T604">
        <f>$E604/3.6</f>
        <v>0</v>
      </c>
      <c r="U604">
        <f>(0.5*960*(T604*T604))</f>
        <v>0</v>
      </c>
      <c r="V604">
        <f>$U604-$U605</f>
        <v>0</v>
      </c>
      <c r="X604">
        <f>W604/1000</f>
        <v>0</v>
      </c>
      <c r="Y604">
        <f>$X$43+$X$87+$X$158+$X$178+$X$188+$X$238+$X$279+$X$299+$X$307+$X$359+$X$365+$X$379+$X$408+$X$426+$X$438+$X$549+$X$569</f>
        <v>596.1792592592592</v>
      </c>
      <c r="Z604">
        <f>(0.5*960*(F604*F604))</f>
        <v>0</v>
      </c>
      <c r="AA604">
        <f>W604*0.0000002777777777</f>
        <v>0</v>
      </c>
      <c r="AB604">
        <f>AA$43+AA$87+$AA$158+$AA$178+$AA$238+$AA$279+$AA$299+$AA$307+$AA$359+$AA$365+$AA$379+$AA$408+$AA$426+$AA$438+$AA$526+$AA$549+$AA$569</f>
        <v>0.16300709871979011</v>
      </c>
      <c r="AD604">
        <f>(AC604*0.0000002777777777)*-1</f>
        <v>0</v>
      </c>
      <c r="AE604">
        <f>(($W$18*0.0000002777777777)*-1)+$AD$65+$AD$145+$AD$164+$AD$184+$AD$206+$AD$265+$AD$289+$AD$304+$AD$345+$AD$363+$AD$373+$AD$399+$AD$418+$AD$430+$AD$519+$AD$540+$AD$564</f>
        <v>0.16955154316240204</v>
      </c>
      <c r="AG604">
        <f>(T604/1000)*(960*9.81*0.01+0.5*1.205*0.38*1.711274*(T604*T604)+960*4/3*3.14*AJ604)</f>
        <v>0</v>
      </c>
      <c r="AH604">
        <f>AH603+AG604</f>
        <v>99.848920931540036</v>
      </c>
      <c r="AJ604">
        <f>T605-T604</f>
        <v>0</v>
      </c>
      <c r="AK604" s="53">
        <f t="shared" si="172"/>
        <v>0</v>
      </c>
      <c r="AL604" s="39">
        <f>0.5*1116.99*(T604*T604)</f>
        <v>0</v>
      </c>
      <c r="AM604" s="39">
        <f t="shared" si="171"/>
        <v>0</v>
      </c>
      <c r="AN604" s="39">
        <f>SUM($AM$564:$AM$568)+$AN$563</f>
        <v>-714341.39218749979</v>
      </c>
      <c r="AO604" s="39">
        <f t="shared" si="161"/>
        <v>0.19842816444096784</v>
      </c>
      <c r="AP604" s="39">
        <f>SUM($AM$570:$AM$607)+$AP$569</f>
        <v>713616.12437500013</v>
      </c>
      <c r="AQ604" s="39">
        <f t="shared" si="162"/>
        <v>0.19822670115977434</v>
      </c>
      <c r="AR604" s="39">
        <f t="shared" si="157"/>
        <v>0</v>
      </c>
      <c r="AS604" s="39"/>
      <c r="AT604" s="51">
        <f>T604*$AS$8*0.38*0.01</f>
        <v>0</v>
      </c>
      <c r="AU604" s="51">
        <f t="shared" si="173"/>
        <v>0</v>
      </c>
      <c r="AV604" s="51">
        <f t="shared" si="163"/>
        <v>0</v>
      </c>
      <c r="AW604" s="39">
        <f>AB604*0.7</f>
        <v>0.11410496910385307</v>
      </c>
      <c r="AX604" s="40"/>
      <c r="AY604" s="40">
        <f t="shared" si="160"/>
        <v>0</v>
      </c>
      <c r="AZ604" s="40"/>
      <c r="BA604" s="40"/>
      <c r="BB604" s="40"/>
      <c r="BC604" s="39"/>
      <c r="BD604" s="39">
        <f>T604*2.23694</f>
        <v>0</v>
      </c>
      <c r="BE604" s="39">
        <f>AO604-$BC$8</f>
        <v>0.19730176544234937</v>
      </c>
      <c r="BF604" s="39">
        <f>AQ604-$BC$8</f>
        <v>0.19710030216115587</v>
      </c>
      <c r="BG604" s="52">
        <f t="shared" si="164"/>
        <v>0.17739027194504028</v>
      </c>
      <c r="BH604" s="52">
        <f t="shared" si="165"/>
        <v>0.17739027194504028</v>
      </c>
      <c r="BI604" s="52">
        <f t="shared" si="166"/>
        <v>638604.979002145</v>
      </c>
      <c r="BJ604" s="52">
        <f t="shared" si="167"/>
        <v>638.604979002145</v>
      </c>
      <c r="BK604">
        <f t="shared" si="168"/>
        <v>0</v>
      </c>
    </row>
    <row r="605" spans="2:63" x14ac:dyDescent="0.25">
      <c r="B605" s="27" t="s">
        <v>52</v>
      </c>
      <c r="C605" s="27">
        <v>597</v>
      </c>
      <c r="D605" s="27">
        <v>8</v>
      </c>
      <c r="E605" s="26">
        <v>0</v>
      </c>
      <c r="F605" s="15">
        <f t="shared" si="169"/>
        <v>0</v>
      </c>
      <c r="G605" s="15">
        <f t="shared" si="170"/>
        <v>0</v>
      </c>
      <c r="R605">
        <f t="shared" si="158"/>
        <v>1</v>
      </c>
      <c r="S605" t="str">
        <f t="shared" si="159"/>
        <v/>
      </c>
      <c r="T605">
        <f>$E605/3.6</f>
        <v>0</v>
      </c>
      <c r="U605">
        <f>(0.5*960*(T605*T605))</f>
        <v>0</v>
      </c>
      <c r="V605">
        <f>$U605-$U606</f>
        <v>0</v>
      </c>
      <c r="X605">
        <f>W605/1000</f>
        <v>0</v>
      </c>
      <c r="Y605">
        <f>$X$43+$X$87+$X$158+$X$178+$X$188+$X$238+$X$279+$X$299+$X$307+$X$359+$X$365+$X$379+$X$408+$X$426+$X$438+$X$549+$X$569</f>
        <v>596.1792592592592</v>
      </c>
      <c r="Z605">
        <f>(0.5*960*(F605*F605))</f>
        <v>0</v>
      </c>
      <c r="AA605">
        <f>W605*0.0000002777777777</f>
        <v>0</v>
      </c>
      <c r="AB605">
        <f>AA$43+AA$87+$AA$158+$AA$178+$AA$238+$AA$279+$AA$299+$AA$307+$AA$359+$AA$365+$AA$379+$AA$408+$AA$426+$AA$438+$AA$526+$AA$549+$AA$569</f>
        <v>0.16300709871979011</v>
      </c>
      <c r="AD605">
        <f>(AC605*0.0000002777777777)*-1</f>
        <v>0</v>
      </c>
      <c r="AE605">
        <f>(($W$18*0.0000002777777777)*-1)+$AD$65+$AD$145+$AD$164+$AD$184+$AD$206+$AD$265+$AD$289+$AD$304+$AD$345+$AD$363+$AD$373+$AD$399+$AD$418+$AD$430+$AD$519+$AD$540+$AD$564</f>
        <v>0.16955154316240204</v>
      </c>
      <c r="AG605">
        <f>(T605/1000)*(960*9.81*0.01+0.5*1.205*0.38*1.711274*(T605*T605)+960*4/3*3.14*AJ605)</f>
        <v>0</v>
      </c>
      <c r="AH605">
        <f>AH604+AG605</f>
        <v>99.848920931540036</v>
      </c>
      <c r="AJ605">
        <f>T606-T605</f>
        <v>0</v>
      </c>
      <c r="AK605" s="53">
        <f t="shared" si="172"/>
        <v>0</v>
      </c>
      <c r="AL605" s="39">
        <f>0.5*1116.99*(T605*T605)</f>
        <v>0</v>
      </c>
      <c r="AM605" s="39">
        <f t="shared" si="171"/>
        <v>0</v>
      </c>
      <c r="AN605" s="39">
        <f>SUM($AM$564:$AM$568)+$AN$563</f>
        <v>-714341.39218749979</v>
      </c>
      <c r="AO605" s="39">
        <f t="shared" si="161"/>
        <v>0.19842816444096784</v>
      </c>
      <c r="AP605" s="39">
        <f>SUM($AM$570:$AM$607)+$AP$569</f>
        <v>713616.12437500013</v>
      </c>
      <c r="AQ605" s="39">
        <f t="shared" si="162"/>
        <v>0.19822670115977434</v>
      </c>
      <c r="AR605" s="39">
        <f t="shared" si="157"/>
        <v>0</v>
      </c>
      <c r="AS605" s="39"/>
      <c r="AT605" s="51">
        <f>T605*$AS$8*0.38*0.01</f>
        <v>0</v>
      </c>
      <c r="AU605" s="51">
        <f t="shared" si="173"/>
        <v>0</v>
      </c>
      <c r="AV605" s="51">
        <f t="shared" si="163"/>
        <v>0</v>
      </c>
      <c r="AW605" s="39">
        <f>AB605*0.7</f>
        <v>0.11410496910385307</v>
      </c>
      <c r="AX605" s="40"/>
      <c r="AY605" s="40">
        <f t="shared" si="160"/>
        <v>0</v>
      </c>
      <c r="AZ605" s="40"/>
      <c r="BA605" s="40"/>
      <c r="BB605" s="40"/>
      <c r="BC605" s="39"/>
      <c r="BD605" s="39">
        <f>T605*2.23694</f>
        <v>0</v>
      </c>
      <c r="BE605" s="39">
        <f>AO605-$BC$8</f>
        <v>0.19730176544234937</v>
      </c>
      <c r="BF605" s="39">
        <f>AQ605-$BC$8</f>
        <v>0.19710030216115587</v>
      </c>
      <c r="BG605" s="52">
        <f t="shared" si="164"/>
        <v>0.17739027194504028</v>
      </c>
      <c r="BH605" s="52">
        <f t="shared" si="165"/>
        <v>0.17739027194504028</v>
      </c>
      <c r="BI605" s="52">
        <f t="shared" si="166"/>
        <v>638604.979002145</v>
      </c>
      <c r="BJ605" s="52">
        <f t="shared" si="167"/>
        <v>638.604979002145</v>
      </c>
      <c r="BK605">
        <f t="shared" si="168"/>
        <v>0</v>
      </c>
    </row>
    <row r="606" spans="2:63" x14ac:dyDescent="0.25">
      <c r="B606" s="27" t="s">
        <v>52</v>
      </c>
      <c r="C606" s="27">
        <v>598</v>
      </c>
      <c r="D606" s="27">
        <v>9</v>
      </c>
      <c r="E606" s="26">
        <v>0</v>
      </c>
      <c r="F606" s="15">
        <f t="shared" si="169"/>
        <v>0</v>
      </c>
      <c r="G606" s="15">
        <f t="shared" si="170"/>
        <v>0</v>
      </c>
      <c r="R606">
        <f t="shared" si="158"/>
        <v>1</v>
      </c>
      <c r="S606" t="str">
        <f t="shared" si="159"/>
        <v/>
      </c>
      <c r="T606">
        <f>$E606/3.6</f>
        <v>0</v>
      </c>
      <c r="U606">
        <f>(0.5*960*(T606*T606))</f>
        <v>0</v>
      </c>
      <c r="V606">
        <f>$U606-$U607</f>
        <v>0</v>
      </c>
      <c r="X606">
        <f>W606/1000</f>
        <v>0</v>
      </c>
      <c r="Y606">
        <f>$X$43+$X$87+$X$158+$X$178+$X$188+$X$238+$X$279+$X$299+$X$307+$X$359+$X$365+$X$379+$X$408+$X$426+$X$438+$X$549+$X$569</f>
        <v>596.1792592592592</v>
      </c>
      <c r="Z606">
        <f>(0.5*960*(F606*F606))</f>
        <v>0</v>
      </c>
      <c r="AA606">
        <f>W606*0.0000002777777777</f>
        <v>0</v>
      </c>
      <c r="AB606">
        <f>AA$43+AA$87+$AA$158+$AA$178+$AA$238+$AA$279+$AA$299+$AA$307+$AA$359+$AA$365+$AA$379+$AA$408+$AA$426+$AA$438+$AA$526+$AA$549+$AA$569</f>
        <v>0.16300709871979011</v>
      </c>
      <c r="AD606">
        <f>(AC606*0.0000002777777777)*-1</f>
        <v>0</v>
      </c>
      <c r="AE606">
        <f>(($W$18*0.0000002777777777)*-1)+$AD$65+$AD$145+$AD$164+$AD$184+$AD$206+$AD$265+$AD$289+$AD$304+$AD$345+$AD$363+$AD$373+$AD$399+$AD$418+$AD$430+$AD$519+$AD$540+$AD$564</f>
        <v>0.16955154316240204</v>
      </c>
      <c r="AG606">
        <f>(T606/1000)*(960*9.81*0.01+0.5*1.205*0.38*1.711274*(T606*T606)+960*4/3*3.14*AJ606)</f>
        <v>0</v>
      </c>
      <c r="AH606">
        <f>AH605+AG606</f>
        <v>99.848920931540036</v>
      </c>
      <c r="AJ606">
        <f>T607-T606</f>
        <v>0</v>
      </c>
      <c r="AK606" s="53">
        <f t="shared" si="172"/>
        <v>0</v>
      </c>
      <c r="AL606" s="39">
        <f>0.5*1116.99*(T606*T606)</f>
        <v>0</v>
      </c>
      <c r="AM606" s="39">
        <f t="shared" si="171"/>
        <v>0</v>
      </c>
      <c r="AN606" s="39">
        <f>SUM($AM$564:$AM$568)+$AN$563</f>
        <v>-714341.39218749979</v>
      </c>
      <c r="AO606" s="39">
        <f t="shared" si="161"/>
        <v>0.19842816444096784</v>
      </c>
      <c r="AP606" s="39">
        <f>SUM($AM$570:$AM$607)+$AP$569</f>
        <v>713616.12437500013</v>
      </c>
      <c r="AQ606" s="39">
        <f t="shared" si="162"/>
        <v>0.19822670115977434</v>
      </c>
      <c r="AR606" s="39">
        <f t="shared" si="157"/>
        <v>0</v>
      </c>
      <c r="AS606" s="39"/>
      <c r="AT606" s="51">
        <f>T606*$AS$8*0.38*0.01</f>
        <v>0</v>
      </c>
      <c r="AU606" s="51">
        <f t="shared" si="173"/>
        <v>0</v>
      </c>
      <c r="AV606" s="51">
        <f t="shared" si="163"/>
        <v>0</v>
      </c>
      <c r="AW606" s="39">
        <f>AB606*0.7</f>
        <v>0.11410496910385307</v>
      </c>
      <c r="AX606" s="40"/>
      <c r="AY606" s="40">
        <f t="shared" si="160"/>
        <v>0</v>
      </c>
      <c r="AZ606" s="40"/>
      <c r="BA606" s="40"/>
      <c r="BB606" s="40"/>
      <c r="BC606" s="39"/>
      <c r="BD606" s="39">
        <f>T606*2.23694</f>
        <v>0</v>
      </c>
      <c r="BE606" s="39">
        <f>AO606-$BC$8</f>
        <v>0.19730176544234937</v>
      </c>
      <c r="BF606" s="39">
        <f>AQ606-$BC$8</f>
        <v>0.19710030216115587</v>
      </c>
      <c r="BG606" s="52">
        <f t="shared" si="164"/>
        <v>0.17739027194504028</v>
      </c>
      <c r="BH606" s="52">
        <f t="shared" si="165"/>
        <v>0.17739027194504028</v>
      </c>
      <c r="BI606" s="52">
        <f t="shared" si="166"/>
        <v>638604.979002145</v>
      </c>
      <c r="BJ606" s="52">
        <f t="shared" si="167"/>
        <v>638.604979002145</v>
      </c>
      <c r="BK606">
        <f t="shared" si="168"/>
        <v>0</v>
      </c>
    </row>
    <row r="607" spans="2:63" x14ac:dyDescent="0.25">
      <c r="B607" s="27" t="s">
        <v>52</v>
      </c>
      <c r="C607" s="27">
        <v>599</v>
      </c>
      <c r="D607" s="27">
        <v>10</v>
      </c>
      <c r="E607" s="26">
        <v>0</v>
      </c>
      <c r="F607" s="15">
        <f t="shared" si="169"/>
        <v>0</v>
      </c>
      <c r="G607" s="15">
        <f t="shared" si="170"/>
        <v>0</v>
      </c>
      <c r="R607">
        <f t="shared" si="158"/>
        <v>1</v>
      </c>
      <c r="S607" t="str">
        <f t="shared" si="159"/>
        <v/>
      </c>
      <c r="T607">
        <f>$E607/3.6</f>
        <v>0</v>
      </c>
      <c r="U607">
        <f>(0.5*960*(T607*T607))</f>
        <v>0</v>
      </c>
      <c r="V607">
        <f>$U607-$U608</f>
        <v>0</v>
      </c>
      <c r="X607">
        <f>W607/1000</f>
        <v>0</v>
      </c>
      <c r="Y607">
        <f>$X$43+$X$87+$X$158+$X$178+$X$188+$X$238+$X$279+$X$299+$X$307+$X$359+$X$365+$X$379+$X$408+$X$426+$X$438+$X$549+$X$569</f>
        <v>596.1792592592592</v>
      </c>
      <c r="Z607">
        <f>(0.5*960*(F607*F607))</f>
        <v>0</v>
      </c>
      <c r="AA607">
        <f>W607*0.0000002777777777</f>
        <v>0</v>
      </c>
      <c r="AB607">
        <f>AA$43+AA$87+$AA$158+$AA$178+$AA$238+$AA$279+$AA$299+$AA$307+$AA$359+$AA$365+$AA$379+$AA$408+$AA$426+$AA$438+$AA$526+$AA$549+$AA$569</f>
        <v>0.16300709871979011</v>
      </c>
      <c r="AD607">
        <f>(AC607*0.0000002777777777)*-1</f>
        <v>0</v>
      </c>
      <c r="AE607">
        <f>(($W$18*0.0000002777777777)*-1)+$AD$65+$AD$145+$AD$164+$AD$184+$AD$206+$AD$265+$AD$289+$AD$304+$AD$345+$AD$363+$AD$373+$AD$399+$AD$418+$AD$430+$AD$519+$AD$540+$AD$564</f>
        <v>0.16955154316240204</v>
      </c>
      <c r="AG607">
        <f>(T607/1000)*(960*9.81*0.01+0.5*1.205*0.38*1.711274*(T607*T607)+960*4/3*3.14*AJ607)</f>
        <v>0</v>
      </c>
      <c r="AH607">
        <f>AH606+AG607</f>
        <v>99.848920931540036</v>
      </c>
      <c r="AJ607">
        <f>T608-T607</f>
        <v>0</v>
      </c>
      <c r="AK607" s="53">
        <f t="shared" si="172"/>
        <v>0</v>
      </c>
      <c r="AL607" s="39">
        <f>0.5*1116.99*(T607*T607)</f>
        <v>0</v>
      </c>
      <c r="AM607" s="39">
        <f t="shared" si="171"/>
        <v>0</v>
      </c>
      <c r="AN607" s="39">
        <f>SUM($AM$564:$AM$568)+$AN$563</f>
        <v>-714341.39218749979</v>
      </c>
      <c r="AO607" s="39">
        <f t="shared" si="161"/>
        <v>0.19842816444096784</v>
      </c>
      <c r="AP607" s="39">
        <f>SUM($AM$570:$AM$607)+$AP$569</f>
        <v>713616.12437500013</v>
      </c>
      <c r="AQ607" s="39">
        <f t="shared" si="162"/>
        <v>0.19822670115977434</v>
      </c>
      <c r="AR607" s="39">
        <f t="shared" si="157"/>
        <v>0</v>
      </c>
      <c r="AS607" s="39"/>
      <c r="AT607" s="51">
        <f>T607*$AS$8*0.38*0.01</f>
        <v>0</v>
      </c>
      <c r="AU607" s="51">
        <f t="shared" si="173"/>
        <v>0</v>
      </c>
      <c r="AV607" s="51">
        <f t="shared" si="163"/>
        <v>0</v>
      </c>
      <c r="AW607" s="39">
        <f>AB607*0.7</f>
        <v>0.11410496910385307</v>
      </c>
      <c r="AX607" s="40"/>
      <c r="AY607" s="40">
        <f t="shared" si="160"/>
        <v>0</v>
      </c>
      <c r="AZ607" s="40"/>
      <c r="BA607" s="40"/>
      <c r="BB607" s="40"/>
      <c r="BC607" s="39"/>
      <c r="BD607" s="39">
        <f>T607*2.23694</f>
        <v>0</v>
      </c>
      <c r="BE607" s="39">
        <f>AO607-$BC$8</f>
        <v>0.19730176544234937</v>
      </c>
      <c r="BF607" s="39">
        <f>AQ607-$BC$8</f>
        <v>0.19710030216115587</v>
      </c>
      <c r="BG607" s="52">
        <f t="shared" si="164"/>
        <v>0.17739027194504028</v>
      </c>
      <c r="BH607" s="52">
        <f t="shared" si="165"/>
        <v>0.17739027194504028</v>
      </c>
      <c r="BI607" s="52">
        <f t="shared" si="166"/>
        <v>638604.979002145</v>
      </c>
      <c r="BJ607" s="52">
        <f t="shared" si="167"/>
        <v>638.604979002145</v>
      </c>
      <c r="BK607">
        <f t="shared" si="168"/>
        <v>0</v>
      </c>
    </row>
    <row r="608" spans="2:63" x14ac:dyDescent="0.25">
      <c r="B608" s="27" t="s">
        <v>52</v>
      </c>
      <c r="C608" s="27">
        <v>600</v>
      </c>
      <c r="D608" s="27">
        <v>11</v>
      </c>
      <c r="E608" s="26">
        <v>0</v>
      </c>
      <c r="F608" s="15">
        <f t="shared" si="169"/>
        <v>0.1388888888888889</v>
      </c>
      <c r="G608" s="15">
        <f t="shared" si="170"/>
        <v>0.5</v>
      </c>
      <c r="R608">
        <f t="shared" si="158"/>
        <v>1</v>
      </c>
      <c r="S608" t="str">
        <f t="shared" si="159"/>
        <v/>
      </c>
      <c r="T608">
        <f>$E608/3.6</f>
        <v>0</v>
      </c>
      <c r="U608">
        <f>(0.5*960*(T608*T608))</f>
        <v>0</v>
      </c>
      <c r="V608">
        <f>$U608-$U609</f>
        <v>-37.037037037037038</v>
      </c>
      <c r="X608">
        <f>W608/1000</f>
        <v>0</v>
      </c>
      <c r="Y608">
        <f>$X$43+$X$87+$X$158+$X$178+$X$188+$X$238+$X$279+$X$299+$X$307+$X$359+$X$365+$X$379+$X$408+$X$426+$X$438+$X$549+$X$569</f>
        <v>596.1792592592592</v>
      </c>
      <c r="Z608">
        <f>(0.5*960*(F608*F608))</f>
        <v>9.2592592592592595</v>
      </c>
      <c r="AA608">
        <f>W608*0.0000002777777777</f>
        <v>0</v>
      </c>
      <c r="AB608">
        <f>AA$43+AA$87+$AA$158+$AA$178+$AA$238+$AA$279+$AA$299+$AA$307+$AA$359+$AA$365+$AA$379+$AA$408+$AA$426+$AA$438+$AA$526+$AA$549+$AA$569</f>
        <v>0.16300709871979011</v>
      </c>
      <c r="AC608">
        <f>SUM(V608:V621)</f>
        <v>-87840.37037037038</v>
      </c>
      <c r="AD608">
        <f>(AC608*0.0000002777777777)*-1</f>
        <v>2.440010287382641E-2</v>
      </c>
      <c r="AE608">
        <f>(($W$18*0.0000002777777777)*-1)+$AD$65+$AD$145+$AD$164+$AD$184+$AD$206+$AD$265+$AD$289+$AD$304+$AD$345+$AD$363+$AD$373+$AD$399+$AD$418+$AD$430+$AD$519+$AD$540+$AD$564+$AD$608</f>
        <v>0.19395164603622844</v>
      </c>
      <c r="AG608">
        <f>(T608/1000)*(960*9.81*0.01+0.5*1.205*0.38*1.711274*(T608*T608)+960*4/3*3.14*AJ608)</f>
        <v>0</v>
      </c>
      <c r="AH608">
        <f>AH607+AG608</f>
        <v>99.848920931540036</v>
      </c>
      <c r="AJ608">
        <f>T609-T608</f>
        <v>0.27777777777777779</v>
      </c>
      <c r="AK608" s="53">
        <f t="shared" si="172"/>
        <v>0</v>
      </c>
      <c r="AL608" s="39">
        <f>0.5*1116.99*(T608*T608)</f>
        <v>0</v>
      </c>
      <c r="AM608" s="39">
        <f t="shared" si="171"/>
        <v>-43.093750000000007</v>
      </c>
      <c r="AN608" s="39">
        <f>SUM($AM$608:$AM$621)+$AN$607</f>
        <v>-816546.40812499984</v>
      </c>
      <c r="AO608" s="39">
        <f t="shared" si="161"/>
        <v>0.2268184466378797</v>
      </c>
      <c r="AP608" s="39">
        <f>SUM($AM$570:$AM$607)+$AP$569</f>
        <v>713616.12437500013</v>
      </c>
      <c r="AQ608" s="39">
        <f t="shared" si="162"/>
        <v>0.19822670115977434</v>
      </c>
      <c r="AR608" s="39">
        <f t="shared" si="157"/>
        <v>-4.3093750000000007E-2</v>
      </c>
      <c r="AS608" s="39"/>
      <c r="AT608" s="51">
        <f>T608*$AS$8*0.38*0.01</f>
        <v>0</v>
      </c>
      <c r="AU608" s="51">
        <f t="shared" si="173"/>
        <v>0</v>
      </c>
      <c r="AV608" s="51">
        <f t="shared" si="163"/>
        <v>0</v>
      </c>
      <c r="AW608" s="39">
        <f>AB608*0.7</f>
        <v>0.11410496910385307</v>
      </c>
      <c r="AX608" s="40"/>
      <c r="AY608" s="40">
        <f t="shared" si="160"/>
        <v>0</v>
      </c>
      <c r="AZ608" s="40"/>
      <c r="BA608" s="40"/>
      <c r="BB608" s="40"/>
      <c r="BC608" s="39"/>
      <c r="BD608" s="39">
        <f>T608*2.23694</f>
        <v>0</v>
      </c>
      <c r="BE608" s="39">
        <f>AO608-$BC$8</f>
        <v>0.22569204763926123</v>
      </c>
      <c r="BF608" s="39">
        <f>AQ608-$BC$8</f>
        <v>0.19710030216115587</v>
      </c>
      <c r="BG608" s="52">
        <f t="shared" si="164"/>
        <v>0.17739027194504028</v>
      </c>
      <c r="BH608" s="52">
        <f t="shared" si="165"/>
        <v>0.17739027194504028</v>
      </c>
      <c r="BI608" s="52">
        <f t="shared" si="166"/>
        <v>638604.979002145</v>
      </c>
      <c r="BJ608" s="52">
        <f t="shared" si="167"/>
        <v>638.604979002145</v>
      </c>
      <c r="BK608">
        <f t="shared" si="168"/>
        <v>-3.8784375000000003E-2</v>
      </c>
    </row>
    <row r="609" spans="2:63" x14ac:dyDescent="0.25">
      <c r="B609" s="27" t="s">
        <v>52</v>
      </c>
      <c r="C609" s="27">
        <v>601</v>
      </c>
      <c r="D609" s="27">
        <v>12</v>
      </c>
      <c r="E609" s="26">
        <v>1</v>
      </c>
      <c r="F609" s="15">
        <f t="shared" si="169"/>
        <v>0.29166666666666669</v>
      </c>
      <c r="G609" s="15">
        <f t="shared" si="170"/>
        <v>1.05</v>
      </c>
      <c r="R609">
        <f t="shared" si="158"/>
        <v>0</v>
      </c>
      <c r="S609">
        <f t="shared" si="159"/>
        <v>1</v>
      </c>
      <c r="T609">
        <f>$E609/3.6</f>
        <v>0.27777777777777779</v>
      </c>
      <c r="U609">
        <f>(0.5*960*(T609*T609))</f>
        <v>37.037037037037038</v>
      </c>
      <c r="V609">
        <f>$U609-$U610</f>
        <v>-126.29629629629633</v>
      </c>
      <c r="X609">
        <f>W609/1000</f>
        <v>0</v>
      </c>
      <c r="Y609">
        <f>$X$43+$X$87+$X$158+$X$178+$X$188+$X$238+$X$279+$X$299+$X$307+$X$359+$X$365+$X$379+$X$408+$X$426+$X$438+$X$549+$X$569</f>
        <v>596.1792592592592</v>
      </c>
      <c r="Z609">
        <f>(0.5*960*(F609*F609))</f>
        <v>40.833333333333343</v>
      </c>
      <c r="AA609">
        <f>W609*0.0000002777777777</f>
        <v>0</v>
      </c>
      <c r="AB609">
        <f>AA$43+AA$87+$AA$158+$AA$178+$AA$238+$AA$279+$AA$299+$AA$307+$AA$359+$AA$365+$AA$379+$AA$408+$AA$426+$AA$438+$AA$526+$AA$549+$AA$569</f>
        <v>0.16300709871979011</v>
      </c>
      <c r="AD609">
        <f>(AC609*0.0000002777777777)*-1</f>
        <v>0</v>
      </c>
      <c r="AE609">
        <f>(($W$18*0.0000002777777777)*-1)+$AD$65+$AD$145+$AD$164+$AD$184+$AD$206+$AD$265+$AD$289+$AD$304+$AD$345+$AD$363+$AD$373+$AD$399+$AD$418+$AD$430+$AD$519+$AD$540+$AD$564+$AD$608</f>
        <v>0.19395164603622844</v>
      </c>
      <c r="AG609">
        <f>(T609/1000)*(960*9.81*0.01+0.5*1.205*0.38*1.711274*(T609*T609)+960*4/3*3.14*AJ609)</f>
        <v>0.36730420002105413</v>
      </c>
      <c r="AH609">
        <f>AH608+AG609</f>
        <v>100.21622513156109</v>
      </c>
      <c r="AJ609">
        <f>T610-T609</f>
        <v>0.30555555555555558</v>
      </c>
      <c r="AK609" s="53">
        <f t="shared" si="172"/>
        <v>0.27777777777777779</v>
      </c>
      <c r="AL609" s="39">
        <f>0.5*1116.99*(T609*T609)</f>
        <v>43.093750000000007</v>
      </c>
      <c r="AM609" s="39">
        <f t="shared" si="171"/>
        <v>-146.94968750000004</v>
      </c>
      <c r="AN609" s="39">
        <f>SUM($AM$608:$AM$621)+$AN$607</f>
        <v>-816546.40812499984</v>
      </c>
      <c r="AO609" s="39">
        <f t="shared" si="161"/>
        <v>0.2268184466378797</v>
      </c>
      <c r="AP609" s="39">
        <f>SUM($AM$570:$AM$607)+$AP$569</f>
        <v>713616.12437500013</v>
      </c>
      <c r="AQ609" s="39">
        <f t="shared" si="162"/>
        <v>0.19822670115977434</v>
      </c>
      <c r="AR609" s="39">
        <f t="shared" si="157"/>
        <v>-0.14694968750000004</v>
      </c>
      <c r="AS609" s="39"/>
      <c r="AT609" s="51">
        <f>T609*$AS$8*0.38*0.01</f>
        <v>10.975160950000001</v>
      </c>
      <c r="AU609" s="51">
        <f t="shared" si="173"/>
        <v>1.0975160950000002E-2</v>
      </c>
      <c r="AV609" s="51">
        <f t="shared" si="163"/>
        <v>3.0486582583691002E-6</v>
      </c>
      <c r="AW609" s="39">
        <f>AB609*0.7</f>
        <v>0.11410496910385307</v>
      </c>
      <c r="AX609" s="40"/>
      <c r="AY609" s="40">
        <f t="shared" si="160"/>
        <v>0</v>
      </c>
      <c r="AZ609" s="40"/>
      <c r="BA609" s="40"/>
      <c r="BB609" s="40"/>
      <c r="BC609" s="39"/>
      <c r="BD609" s="39">
        <f>T609*2.23694</f>
        <v>0.62137222222222233</v>
      </c>
      <c r="BE609" s="39">
        <f>AO609-$BC$8</f>
        <v>0.22569204763926123</v>
      </c>
      <c r="BF609" s="39">
        <f>AQ609-$BC$8</f>
        <v>0.19710030216115587</v>
      </c>
      <c r="BG609" s="52">
        <f t="shared" si="164"/>
        <v>0.17739027194504028</v>
      </c>
      <c r="BH609" s="52">
        <f t="shared" si="165"/>
        <v>0.17739027194504028</v>
      </c>
      <c r="BI609" s="52">
        <f t="shared" si="166"/>
        <v>638604.979002145</v>
      </c>
      <c r="BJ609" s="52">
        <f t="shared" si="167"/>
        <v>638.604979002145</v>
      </c>
      <c r="BK609">
        <f t="shared" si="168"/>
        <v>-0.13225471875000006</v>
      </c>
    </row>
    <row r="610" spans="2:63" x14ac:dyDescent="0.25">
      <c r="B610" s="27" t="s">
        <v>52</v>
      </c>
      <c r="C610" s="27">
        <v>602</v>
      </c>
      <c r="D610" s="27">
        <v>13</v>
      </c>
      <c r="E610" s="26">
        <v>2.1</v>
      </c>
      <c r="F610" s="15">
        <f t="shared" si="169"/>
        <v>0.52777777777777779</v>
      </c>
      <c r="G610" s="15">
        <f t="shared" si="170"/>
        <v>1.9</v>
      </c>
      <c r="R610">
        <f t="shared" si="158"/>
        <v>0</v>
      </c>
      <c r="S610">
        <f t="shared" si="159"/>
        <v>2.1</v>
      </c>
      <c r="T610">
        <f>$E610/3.6</f>
        <v>0.58333333333333337</v>
      </c>
      <c r="U610">
        <f>(0.5*960*(T610*T610))</f>
        <v>163.33333333333337</v>
      </c>
      <c r="V610">
        <f>$U610-$U611</f>
        <v>-689.99999999999989</v>
      </c>
      <c r="X610">
        <f>W610/1000</f>
        <v>0</v>
      </c>
      <c r="Y610">
        <f>$X$43+$X$87+$X$158+$X$178+$X$188+$X$238+$X$279+$X$299+$X$307+$X$359+$X$365+$X$379+$X$408+$X$426+$X$438+$X$549+$X$569</f>
        <v>596.1792592592592</v>
      </c>
      <c r="Z610">
        <f>(0.5*960*(F610*F610))</f>
        <v>133.70370370370372</v>
      </c>
      <c r="AA610">
        <f>W610*0.0000002777777777</f>
        <v>0</v>
      </c>
      <c r="AB610">
        <f>AA$43+AA$87+$AA$158+$AA$178+$AA$238+$AA$279+$AA$299+$AA$307+$AA$359+$AA$365+$AA$379+$AA$408+$AA$426+$AA$438+$AA$526+$AA$549+$AA$569</f>
        <v>0.16300709871979011</v>
      </c>
      <c r="AD610">
        <f>(AC610*0.0000002777777777)*-1</f>
        <v>0</v>
      </c>
      <c r="AE610">
        <f>(($W$18*0.0000002777777777)*-1)+$AD$65+$AD$145+$AD$164+$AD$184+$AD$206+$AD$265+$AD$289+$AD$304+$AD$345+$AD$363+$AD$373+$AD$399+$AD$418+$AD$430+$AD$519+$AD$540+$AD$564+$AD$608</f>
        <v>0.19395164603622844</v>
      </c>
      <c r="AG610">
        <f>(T610/1000)*(960*9.81*0.01+0.5*1.205*0.38*1.711274*(T610*T610)+960*4/3*3.14*AJ610)</f>
        <v>1.8134137697283153</v>
      </c>
      <c r="AH610">
        <f>AH609+AG610</f>
        <v>102.0296389012894</v>
      </c>
      <c r="AJ610">
        <f>T611-T610</f>
        <v>0.74999999999999989</v>
      </c>
      <c r="AK610" s="53">
        <f t="shared" si="172"/>
        <v>0.58333333333333337</v>
      </c>
      <c r="AL610" s="39">
        <f>0.5*1116.99*(T610*T610)</f>
        <v>190.04343750000004</v>
      </c>
      <c r="AM610" s="39">
        <f t="shared" si="171"/>
        <v>-802.8365624999999</v>
      </c>
      <c r="AN610" s="39">
        <f>SUM($AM$608:$AM$621)+$AN$607</f>
        <v>-816546.40812499984</v>
      </c>
      <c r="AO610" s="39">
        <f t="shared" si="161"/>
        <v>0.2268184466378797</v>
      </c>
      <c r="AP610" s="39">
        <f>SUM($AM$570:$AM$607)+$AP$569</f>
        <v>713616.12437500013</v>
      </c>
      <c r="AQ610" s="39">
        <f t="shared" si="162"/>
        <v>0.19822670115977434</v>
      </c>
      <c r="AR610" s="39">
        <f t="shared" si="157"/>
        <v>-0.80283656249999991</v>
      </c>
      <c r="AS610" s="39"/>
      <c r="AT610" s="51">
        <f>T610*$AS$8*0.38*0.01</f>
        <v>23.047837995000005</v>
      </c>
      <c r="AU610" s="51">
        <f t="shared" si="173"/>
        <v>2.3047837995000004E-2</v>
      </c>
      <c r="AV610" s="51">
        <f t="shared" si="163"/>
        <v>6.4021823425751116E-6</v>
      </c>
      <c r="AW610" s="39">
        <f>AB610*0.7</f>
        <v>0.11410496910385307</v>
      </c>
      <c r="AX610" s="40"/>
      <c r="AY610" s="40">
        <f t="shared" si="160"/>
        <v>0</v>
      </c>
      <c r="AZ610" s="40"/>
      <c r="BA610" s="40"/>
      <c r="BB610" s="40"/>
      <c r="BC610" s="39"/>
      <c r="BD610" s="39">
        <f>T610*2.23694</f>
        <v>1.3048816666666669</v>
      </c>
      <c r="BE610" s="39">
        <f>AO610-$BC$8</f>
        <v>0.22569204763926123</v>
      </c>
      <c r="BF610" s="39">
        <f>AQ610-$BC$8</f>
        <v>0.19710030216115587</v>
      </c>
      <c r="BG610" s="52">
        <f t="shared" si="164"/>
        <v>0.17739027194504028</v>
      </c>
      <c r="BH610" s="52">
        <f t="shared" si="165"/>
        <v>0.17739027194504028</v>
      </c>
      <c r="BI610" s="52">
        <f t="shared" si="166"/>
        <v>638604.979002145</v>
      </c>
      <c r="BJ610" s="52">
        <f t="shared" si="167"/>
        <v>638.604979002145</v>
      </c>
      <c r="BK610">
        <f t="shared" si="168"/>
        <v>-0.72255290625000002</v>
      </c>
    </row>
    <row r="611" spans="2:63" x14ac:dyDescent="0.25">
      <c r="B611" s="27" t="s">
        <v>52</v>
      </c>
      <c r="C611" s="27">
        <v>603</v>
      </c>
      <c r="D611" s="27">
        <v>14</v>
      </c>
      <c r="E611" s="26">
        <v>4.8</v>
      </c>
      <c r="F611" s="15">
        <f t="shared" si="169"/>
        <v>0.97222222222222221</v>
      </c>
      <c r="G611" s="15">
        <f t="shared" si="170"/>
        <v>3.5</v>
      </c>
      <c r="R611">
        <f t="shared" si="158"/>
        <v>0</v>
      </c>
      <c r="S611">
        <f t="shared" si="159"/>
        <v>4.8</v>
      </c>
      <c r="T611">
        <f>$E611/3.6</f>
        <v>1.3333333333333333</v>
      </c>
      <c r="U611">
        <f>(0.5*960*(T611*T611))</f>
        <v>853.33333333333326</v>
      </c>
      <c r="V611">
        <f>$U611-$U612</f>
        <v>-2213.7037037037035</v>
      </c>
      <c r="X611">
        <f>W611/1000</f>
        <v>0</v>
      </c>
      <c r="Y611">
        <f>$X$43+$X$87+$X$158+$X$178+$X$188+$X$238+$X$279+$X$299+$X$307+$X$359+$X$365+$X$379+$X$408+$X$426+$X$438+$X$549+$X$569</f>
        <v>596.1792592592592</v>
      </c>
      <c r="Z611">
        <f>(0.5*960*(F611*F611))</f>
        <v>453.7037037037037</v>
      </c>
      <c r="AA611">
        <f>W611*0.0000002777777777</f>
        <v>0</v>
      </c>
      <c r="AB611">
        <f>AA$43+AA$87+$AA$158+$AA$178+$AA$238+$AA$279+$AA$299+$AA$307+$AA$359+$AA$365+$AA$379+$AA$408+$AA$426+$AA$438+$AA$526+$AA$549+$AA$569</f>
        <v>0.16300709871979011</v>
      </c>
      <c r="AD611">
        <f>(AC611*0.0000002777777777)*-1</f>
        <v>0</v>
      </c>
      <c r="AE611">
        <f>(($W$18*0.0000002777777777)*-1)+$AD$65+$AD$145+$AD$164+$AD$184+$AD$206+$AD$265+$AD$289+$AD$304+$AD$345+$AD$363+$AD$373+$AD$399+$AD$418+$AD$430+$AD$519+$AD$540+$AD$564+$AD$608</f>
        <v>0.19395164603622844</v>
      </c>
      <c r="AG611">
        <f>(T611/1000)*(960*9.81*0.01+0.5*1.205*0.38*1.711274*(T611*T611)+960*4/3*3.14*AJ611)</f>
        <v>6.5274448502098963</v>
      </c>
      <c r="AH611">
        <f>AH610+AG611</f>
        <v>108.55708375149931</v>
      </c>
      <c r="AJ611">
        <f>T612-T611</f>
        <v>1.1944444444444444</v>
      </c>
      <c r="AK611" s="53">
        <f t="shared" si="172"/>
        <v>1.3333333333333333</v>
      </c>
      <c r="AL611" s="39">
        <f>0.5*1116.99*(T611*T611)</f>
        <v>992.88</v>
      </c>
      <c r="AM611" s="39">
        <f t="shared" si="171"/>
        <v>-2575.7134374999996</v>
      </c>
      <c r="AN611" s="39">
        <f>SUM($AM$608:$AM$621)+$AN$607</f>
        <v>-816546.40812499984</v>
      </c>
      <c r="AO611" s="39">
        <f t="shared" si="161"/>
        <v>0.2268184466378797</v>
      </c>
      <c r="AP611" s="39">
        <f>SUM($AM$570:$AM$607)+$AP$569</f>
        <v>713616.12437500013</v>
      </c>
      <c r="AQ611" s="39">
        <f t="shared" si="162"/>
        <v>0.19822670115977434</v>
      </c>
      <c r="AR611" s="39">
        <f t="shared" si="157"/>
        <v>-2.5757134374999997</v>
      </c>
      <c r="AS611" s="39"/>
      <c r="AT611" s="51">
        <f>T611*$AS$8*0.38*0.01</f>
        <v>52.680772560000008</v>
      </c>
      <c r="AU611" s="51">
        <f t="shared" si="173"/>
        <v>5.2680772560000005E-2</v>
      </c>
      <c r="AV611" s="51">
        <f t="shared" si="163"/>
        <v>1.4633559640171682E-5</v>
      </c>
      <c r="AW611" s="39">
        <f>AB611*0.7</f>
        <v>0.11410496910385307</v>
      </c>
      <c r="AX611" s="40"/>
      <c r="AY611" s="40">
        <f t="shared" si="160"/>
        <v>0</v>
      </c>
      <c r="AZ611" s="40"/>
      <c r="BA611" s="40"/>
      <c r="BB611" s="40"/>
      <c r="BC611" s="39"/>
      <c r="BD611" s="39">
        <f>T611*2.23694</f>
        <v>2.9825866666666667</v>
      </c>
      <c r="BE611" s="39">
        <f>AO611-$BC$8</f>
        <v>0.22569204763926123</v>
      </c>
      <c r="BF611" s="39">
        <f>AQ611-$BC$8</f>
        <v>0.19710030216115587</v>
      </c>
      <c r="BG611" s="52">
        <f t="shared" si="164"/>
        <v>0.17739027194504028</v>
      </c>
      <c r="BH611" s="52">
        <f t="shared" si="165"/>
        <v>0.17739027194504028</v>
      </c>
      <c r="BI611" s="52">
        <f t="shared" si="166"/>
        <v>638604.979002145</v>
      </c>
      <c r="BJ611" s="52">
        <f t="shared" si="167"/>
        <v>638.604979002145</v>
      </c>
      <c r="BK611">
        <f t="shared" si="168"/>
        <v>-2.3181420937499997</v>
      </c>
    </row>
    <row r="612" spans="2:63" x14ac:dyDescent="0.25">
      <c r="B612" s="27" t="s">
        <v>52</v>
      </c>
      <c r="C612" s="27">
        <v>604</v>
      </c>
      <c r="D612" s="27">
        <v>15</v>
      </c>
      <c r="E612" s="26">
        <v>9.1</v>
      </c>
      <c r="F612" s="15">
        <f t="shared" si="169"/>
        <v>1.3055555555555554</v>
      </c>
      <c r="G612" s="15">
        <f t="shared" si="170"/>
        <v>4.6999999999999993</v>
      </c>
      <c r="R612">
        <f t="shared" si="158"/>
        <v>0</v>
      </c>
      <c r="S612">
        <f t="shared" si="159"/>
        <v>9.1</v>
      </c>
      <c r="T612">
        <f>$E612/3.6</f>
        <v>2.5277777777777777</v>
      </c>
      <c r="U612">
        <f>(0.5*960*(T612*T612))</f>
        <v>3067.0370370370365</v>
      </c>
      <c r="V612">
        <f>$U612-$U613</f>
        <v>-4401.1111111111113</v>
      </c>
      <c r="X612">
        <f>W612/1000</f>
        <v>0</v>
      </c>
      <c r="Y612">
        <f>$X$43+$X$87+$X$158+$X$178+$X$188+$X$238+$X$279+$X$299+$X$307+$X$359+$X$365+$X$379+$X$408+$X$426+$X$438+$X$549+$X$569</f>
        <v>596.1792592592592</v>
      </c>
      <c r="Z612">
        <f>(0.5*960*(F612*F612))</f>
        <v>818.14814814814792</v>
      </c>
      <c r="AA612">
        <f>W612*0.0000002777777777</f>
        <v>0</v>
      </c>
      <c r="AB612">
        <f>AA$43+AA$87+$AA$158+$AA$178+$AA$238+$AA$279+$AA$299+$AA$307+$AA$359+$AA$365+$AA$379+$AA$408+$AA$426+$AA$438+$AA$526+$AA$549+$AA$569</f>
        <v>0.16300709871979011</v>
      </c>
      <c r="AD612">
        <f>(AC612*0.0000002777777777)*-1</f>
        <v>0</v>
      </c>
      <c r="AE612">
        <f>(($W$18*0.0000002777777777)*-1)+$AD$65+$AD$145+$AD$164+$AD$184+$AD$206+$AD$265+$AD$289+$AD$304+$AD$345+$AD$363+$AD$373+$AD$399+$AD$418+$AD$430+$AD$519+$AD$540+$AD$564+$AD$608</f>
        <v>0.19395164603622844</v>
      </c>
      <c r="AG612">
        <f>(T612/1000)*(960*9.81*0.01+0.5*1.205*0.38*1.711274*(T612*T612)+960*4/3*3.14*AJ612)</f>
        <v>14.637213781226253</v>
      </c>
      <c r="AH612">
        <f>AH611+AG612</f>
        <v>123.19429753272556</v>
      </c>
      <c r="AJ612">
        <f>T613-T612</f>
        <v>1.4166666666666665</v>
      </c>
      <c r="AK612" s="53">
        <f t="shared" si="172"/>
        <v>2.5277777777777777</v>
      </c>
      <c r="AL612" s="39">
        <f>0.5*1116.99*(T612*T612)</f>
        <v>3568.5934374999997</v>
      </c>
      <c r="AM612" s="39">
        <f t="shared" si="171"/>
        <v>-5120.8303125000002</v>
      </c>
      <c r="AN612" s="39">
        <f>SUM($AM$608:$AM$621)+$AN$607</f>
        <v>-816546.40812499984</v>
      </c>
      <c r="AO612" s="39">
        <f t="shared" si="161"/>
        <v>0.2268184466378797</v>
      </c>
      <c r="AP612" s="39">
        <f>SUM($AM$570:$AM$607)+$AP$569</f>
        <v>713616.12437500013</v>
      </c>
      <c r="AQ612" s="39">
        <f t="shared" si="162"/>
        <v>0.19822670115977434</v>
      </c>
      <c r="AR612" s="39">
        <f t="shared" si="157"/>
        <v>-5.1208303124999999</v>
      </c>
      <c r="AS612" s="39"/>
      <c r="AT612" s="51">
        <f>T612*$AS$8*0.38*0.01</f>
        <v>99.873964645000015</v>
      </c>
      <c r="AU612" s="51">
        <f t="shared" si="173"/>
        <v>9.9873964645000021E-2</v>
      </c>
      <c r="AV612" s="51">
        <f t="shared" si="163"/>
        <v>2.7742790151158814E-5</v>
      </c>
      <c r="AW612" s="39">
        <f>AB612*0.7</f>
        <v>0.11410496910385307</v>
      </c>
      <c r="AX612" s="40"/>
      <c r="AY612" s="40">
        <f t="shared" si="160"/>
        <v>0</v>
      </c>
      <c r="AZ612" s="40"/>
      <c r="BA612" s="40"/>
      <c r="BB612" s="40"/>
      <c r="BC612" s="39"/>
      <c r="BD612" s="39">
        <f>T612*2.23694</f>
        <v>5.6544872222222224</v>
      </c>
      <c r="BE612" s="39">
        <f>AO612-$BC$8</f>
        <v>0.22569204763926123</v>
      </c>
      <c r="BF612" s="39">
        <f>AQ612-$BC$8</f>
        <v>0.19710030216115587</v>
      </c>
      <c r="BG612" s="52">
        <f t="shared" si="164"/>
        <v>0.17739027194504028</v>
      </c>
      <c r="BH612" s="52">
        <f t="shared" si="165"/>
        <v>0.17739027194504028</v>
      </c>
      <c r="BI612" s="52">
        <f t="shared" si="166"/>
        <v>638604.979002145</v>
      </c>
      <c r="BJ612" s="52">
        <f t="shared" si="167"/>
        <v>638.604979002145</v>
      </c>
      <c r="BK612">
        <f t="shared" si="168"/>
        <v>-4.6087472812500003</v>
      </c>
    </row>
    <row r="613" spans="2:63" x14ac:dyDescent="0.25">
      <c r="B613" s="27" t="s">
        <v>52</v>
      </c>
      <c r="C613" s="27">
        <v>605</v>
      </c>
      <c r="D613" s="27">
        <v>16</v>
      </c>
      <c r="E613" s="26">
        <v>14.2</v>
      </c>
      <c r="F613" s="15">
        <f t="shared" si="169"/>
        <v>1.4861111111111112</v>
      </c>
      <c r="G613" s="15">
        <f t="shared" si="170"/>
        <v>5.3500000000000005</v>
      </c>
      <c r="R613">
        <f t="shared" si="158"/>
        <v>0</v>
      </c>
      <c r="S613">
        <f t="shared" si="159"/>
        <v>14.2</v>
      </c>
      <c r="T613">
        <f>$E613/3.6</f>
        <v>3.9444444444444442</v>
      </c>
      <c r="U613">
        <f>(0.5*960*(T613*T613))</f>
        <v>7468.1481481481478</v>
      </c>
      <c r="V613">
        <f>$U613-$U614</f>
        <v>-7051.8518518518522</v>
      </c>
      <c r="X613">
        <f>W613/1000</f>
        <v>0</v>
      </c>
      <c r="Y613">
        <f>$X$43+$X$87+$X$158+$X$178+$X$188+$X$238+$X$279+$X$299+$X$307+$X$359+$X$365+$X$379+$X$408+$X$426+$X$438+$X$549+$X$569</f>
        <v>596.1792592592592</v>
      </c>
      <c r="Z613">
        <f>(0.5*960*(F613*F613))</f>
        <v>1060.0925925925928</v>
      </c>
      <c r="AA613">
        <f>W613*0.0000002777777777</f>
        <v>0</v>
      </c>
      <c r="AB613">
        <f>AA$43+AA$87+$AA$158+$AA$178+$AA$238+$AA$279+$AA$299+$AA$307+$AA$359+$AA$365+$AA$379+$AA$408+$AA$426+$AA$438+$AA$526+$AA$549+$AA$569</f>
        <v>0.16300709871979011</v>
      </c>
      <c r="AD613">
        <f>(AC613*0.0000002777777777)*-1</f>
        <v>0</v>
      </c>
      <c r="AE613">
        <f>(($W$18*0.0000002777777777)*-1)+$AD$65+$AD$145+$AD$164+$AD$184+$AD$206+$AD$265+$AD$289+$AD$304+$AD$345+$AD$363+$AD$373+$AD$399+$AD$418+$AD$430+$AD$519+$AD$540+$AD$564+$AD$608</f>
        <v>0.19395164603622844</v>
      </c>
      <c r="AG613">
        <f>(T613/1000)*(960*9.81*0.01+0.5*1.205*0.38*1.711274*(T613*T613)+960*4/3*3.14*AJ613)</f>
        <v>25.056533893587652</v>
      </c>
      <c r="AH613">
        <f>AH612+AG613</f>
        <v>148.2508314263132</v>
      </c>
      <c r="AJ613">
        <f>T614-T613</f>
        <v>1.5555555555555558</v>
      </c>
      <c r="AK613" s="53">
        <f t="shared" si="172"/>
        <v>3.9444444444444442</v>
      </c>
      <c r="AL613" s="39">
        <f>0.5*1116.99*(T613*T613)</f>
        <v>8689.4237499999999</v>
      </c>
      <c r="AM613" s="39">
        <f t="shared" si="171"/>
        <v>-8205.0500000000011</v>
      </c>
      <c r="AN613" s="39">
        <f>SUM($AM$608:$AM$621)+$AN$607</f>
        <v>-816546.40812499984</v>
      </c>
      <c r="AO613" s="39">
        <f t="shared" si="161"/>
        <v>0.2268184466378797</v>
      </c>
      <c r="AP613" s="39">
        <f>SUM($AM$570:$AM$607)+$AP$569</f>
        <v>713616.12437500013</v>
      </c>
      <c r="AQ613" s="39">
        <f t="shared" si="162"/>
        <v>0.19822670115977434</v>
      </c>
      <c r="AR613" s="39">
        <f t="shared" si="157"/>
        <v>-8.2050500000000017</v>
      </c>
      <c r="AS613" s="39"/>
      <c r="AT613" s="51">
        <f>T613*$AS$8*0.38*0.01</f>
        <v>155.84728549000002</v>
      </c>
      <c r="AU613" s="51">
        <f t="shared" si="173"/>
        <v>0.15584728549000001</v>
      </c>
      <c r="AV613" s="51">
        <f t="shared" si="163"/>
        <v>4.3290947268841221E-5</v>
      </c>
      <c r="AW613" s="39">
        <f>AB613*0.7</f>
        <v>0.11410496910385307</v>
      </c>
      <c r="AX613" s="40"/>
      <c r="AY613" s="40">
        <f t="shared" si="160"/>
        <v>0</v>
      </c>
      <c r="AZ613" s="40"/>
      <c r="BA613" s="40"/>
      <c r="BB613" s="40"/>
      <c r="BC613" s="39"/>
      <c r="BD613" s="39">
        <f>T613*2.23694</f>
        <v>8.8234855555555551</v>
      </c>
      <c r="BE613" s="39">
        <f>AO613-$BC$8</f>
        <v>0.22569204763926123</v>
      </c>
      <c r="BF613" s="39">
        <f>AQ613-$BC$8</f>
        <v>0.19710030216115587</v>
      </c>
      <c r="BG613" s="52">
        <f t="shared" si="164"/>
        <v>0.17739027194504028</v>
      </c>
      <c r="BH613" s="52">
        <f t="shared" si="165"/>
        <v>0.17739027194504028</v>
      </c>
      <c r="BI613" s="52">
        <f t="shared" si="166"/>
        <v>638604.979002145</v>
      </c>
      <c r="BJ613" s="52">
        <f t="shared" si="167"/>
        <v>638.604979002145</v>
      </c>
      <c r="BK613">
        <f t="shared" si="168"/>
        <v>-7.384545000000001</v>
      </c>
    </row>
    <row r="614" spans="2:63" x14ac:dyDescent="0.25">
      <c r="B614" s="27" t="s">
        <v>52</v>
      </c>
      <c r="C614" s="27">
        <v>606</v>
      </c>
      <c r="D614" s="27">
        <v>17</v>
      </c>
      <c r="E614" s="26">
        <v>19.8</v>
      </c>
      <c r="F614" s="15">
        <f t="shared" si="169"/>
        <v>1.5694444444444444</v>
      </c>
      <c r="G614" s="15">
        <f t="shared" si="170"/>
        <v>5.65</v>
      </c>
      <c r="R614">
        <f t="shared" si="158"/>
        <v>0</v>
      </c>
      <c r="S614">
        <f t="shared" si="159"/>
        <v>19.8</v>
      </c>
      <c r="T614">
        <f>$E614/3.6</f>
        <v>5.5</v>
      </c>
      <c r="U614">
        <f>(0.5*960*(T614*T614))</f>
        <v>14520</v>
      </c>
      <c r="V614">
        <f>$U614-$U615</f>
        <v>-9563.3333333333321</v>
      </c>
      <c r="X614">
        <f>W614/1000</f>
        <v>0</v>
      </c>
      <c r="Y614">
        <f>$X$43+$X$87+$X$158+$X$178+$X$188+$X$238+$X$279+$X$299+$X$307+$X$359+$X$365+$X$379+$X$408+$X$426+$X$438+$X$549+$X$569</f>
        <v>596.1792592592592</v>
      </c>
      <c r="Z614">
        <f>(0.5*960*(F614*F614))</f>
        <v>1182.3148148148148</v>
      </c>
      <c r="AA614">
        <f>W614*0.0000002777777777</f>
        <v>0</v>
      </c>
      <c r="AB614">
        <f>AA$43+AA$87+$AA$158+$AA$178+$AA$238+$AA$279+$AA$299+$AA$307+$AA$359+$AA$365+$AA$379+$AA$408+$AA$426+$AA$438+$AA$526+$AA$549+$AA$569</f>
        <v>0.16300709871979011</v>
      </c>
      <c r="AD614">
        <f>(AC614*0.0000002777777777)*-1</f>
        <v>0</v>
      </c>
      <c r="AE614">
        <f>(($W$18*0.0000002777777777)*-1)+$AD$65+$AD$145+$AD$164+$AD$184+$AD$206+$AD$265+$AD$289+$AD$304+$AD$345+$AD$363+$AD$373+$AD$399+$AD$418+$AD$430+$AD$519+$AD$540+$AD$564+$AD$608</f>
        <v>0.19395164603622844</v>
      </c>
      <c r="AG614">
        <f>(T614/1000)*(960*9.81*0.01+0.5*1.205*0.38*1.711274*(T614*T614)+960*4/3*3.14*AJ614)</f>
        <v>35.583686423163492</v>
      </c>
      <c r="AH614">
        <f>AH613+AG614</f>
        <v>183.8345178494767</v>
      </c>
      <c r="AJ614">
        <f>T615-T614</f>
        <v>1.583333333333333</v>
      </c>
      <c r="AK614" s="53">
        <f t="shared" si="172"/>
        <v>5.5</v>
      </c>
      <c r="AL614" s="39">
        <f>0.5*1116.99*(T614*T614)</f>
        <v>16894.473750000001</v>
      </c>
      <c r="AM614" s="39">
        <f t="shared" si="171"/>
        <v>-11127.237187499995</v>
      </c>
      <c r="AN614" s="39">
        <f>SUM($AM$608:$AM$621)+$AN$607</f>
        <v>-816546.40812499984</v>
      </c>
      <c r="AO614" s="39">
        <f t="shared" si="161"/>
        <v>0.2268184466378797</v>
      </c>
      <c r="AP614" s="39">
        <f>SUM($AM$570:$AM$607)+$AP$569</f>
        <v>713616.12437500013</v>
      </c>
      <c r="AQ614" s="39">
        <f t="shared" si="162"/>
        <v>0.19822670115977434</v>
      </c>
      <c r="AR614" s="39">
        <f t="shared" si="157"/>
        <v>-11.127237187499995</v>
      </c>
      <c r="AS614" s="39"/>
      <c r="AT614" s="51">
        <f>T614*$AS$8*0.38*0.01</f>
        <v>217.30818681000005</v>
      </c>
      <c r="AU614" s="51">
        <f t="shared" si="173"/>
        <v>0.21730818681000005</v>
      </c>
      <c r="AV614" s="51">
        <f t="shared" si="163"/>
        <v>6.0363433515708193E-5</v>
      </c>
      <c r="AW614" s="39">
        <f>AB614*0.7</f>
        <v>0.11410496910385307</v>
      </c>
      <c r="AX614" s="40"/>
      <c r="AY614" s="40">
        <f t="shared" si="160"/>
        <v>0</v>
      </c>
      <c r="AZ614" s="40"/>
      <c r="BA614" s="40"/>
      <c r="BB614" s="40"/>
      <c r="BC614" s="39"/>
      <c r="BD614" s="39">
        <f>T614*2.23694</f>
        <v>12.303170000000001</v>
      </c>
      <c r="BE614" s="39">
        <f>AO614-$BC$8</f>
        <v>0.22569204763926123</v>
      </c>
      <c r="BF614" s="39">
        <f>AQ614-$BC$8</f>
        <v>0.19710030216115587</v>
      </c>
      <c r="BG614" s="52">
        <f t="shared" si="164"/>
        <v>0.17739027194504028</v>
      </c>
      <c r="BH614" s="52">
        <f t="shared" si="165"/>
        <v>0.17739027194504028</v>
      </c>
      <c r="BI614" s="52">
        <f t="shared" si="166"/>
        <v>638604.979002145</v>
      </c>
      <c r="BJ614" s="52">
        <f t="shared" si="167"/>
        <v>638.604979002145</v>
      </c>
      <c r="BK614">
        <f t="shared" si="168"/>
        <v>-10.014513468749996</v>
      </c>
    </row>
    <row r="615" spans="2:63" x14ac:dyDescent="0.25">
      <c r="B615" s="27" t="s">
        <v>52</v>
      </c>
      <c r="C615" s="27">
        <v>607</v>
      </c>
      <c r="D615" s="27">
        <v>18</v>
      </c>
      <c r="E615" s="26">
        <v>25.5</v>
      </c>
      <c r="F615" s="15">
        <f t="shared" si="169"/>
        <v>1.4861111111111109</v>
      </c>
      <c r="G615" s="15">
        <f t="shared" si="170"/>
        <v>5.35</v>
      </c>
      <c r="R615">
        <f t="shared" si="158"/>
        <v>0</v>
      </c>
      <c r="S615">
        <f t="shared" si="159"/>
        <v>25.5</v>
      </c>
      <c r="T615">
        <f>$E615/3.6</f>
        <v>7.083333333333333</v>
      </c>
      <c r="U615">
        <f>(0.5*960*(T615*T615))</f>
        <v>24083.333333333332</v>
      </c>
      <c r="V615">
        <f>$U615-$U616</f>
        <v>-10370.370370370369</v>
      </c>
      <c r="X615">
        <f>W615/1000</f>
        <v>0</v>
      </c>
      <c r="Y615">
        <f>$X$43+$X$87+$X$158+$X$178+$X$188+$X$238+$X$279+$X$299+$X$307+$X$359+$X$365+$X$379+$X$408+$X$426+$X$438+$X$549+$X$569</f>
        <v>596.1792592592592</v>
      </c>
      <c r="Z615">
        <f>(0.5*960*(F615*F615))</f>
        <v>1060.0925925925924</v>
      </c>
      <c r="AA615">
        <f>W615*0.0000002777777777</f>
        <v>0</v>
      </c>
      <c r="AB615">
        <f>AA$43+AA$87+$AA$158+$AA$178+$AA$238+$AA$279+$AA$299+$AA$307+$AA$359+$AA$365+$AA$379+$AA$408+$AA$426+$AA$438+$AA$526+$AA$549+$AA$569</f>
        <v>0.16300709871979011</v>
      </c>
      <c r="AD615">
        <f>(AC615*0.0000002777777777)*-1</f>
        <v>0</v>
      </c>
      <c r="AE615">
        <f>(($W$18*0.0000002777777777)*-1)+$AD$65+$AD$145+$AD$164+$AD$184+$AD$206+$AD$265+$AD$289+$AD$304+$AD$345+$AD$363+$AD$373+$AD$399+$AD$418+$AD$430+$AD$519+$AD$540+$AD$564+$AD$608</f>
        <v>0.19395164603622844</v>
      </c>
      <c r="AG615">
        <f>(T615/1000)*(960*9.81*0.01+0.5*1.205*0.38*1.711274*(T615*T615)+960*4/3*3.14*AJ615)</f>
        <v>40.347063698179952</v>
      </c>
      <c r="AH615">
        <f>AH614+AG615</f>
        <v>224.18158154765666</v>
      </c>
      <c r="AJ615">
        <f>T616-T615</f>
        <v>1.3888888888888884</v>
      </c>
      <c r="AK615" s="53">
        <f t="shared" si="172"/>
        <v>7.083333333333333</v>
      </c>
      <c r="AL615" s="39">
        <f>0.5*1116.99*(T615*T615)</f>
        <v>28021.710937499996</v>
      </c>
      <c r="AM615" s="39">
        <f t="shared" si="171"/>
        <v>-12066.249999999996</v>
      </c>
      <c r="AN615" s="39">
        <f>SUM($AM$608:$AM$621)+$AN$607</f>
        <v>-816546.40812499984</v>
      </c>
      <c r="AO615" s="39">
        <f t="shared" si="161"/>
        <v>0.2268184466378797</v>
      </c>
      <c r="AP615" s="39">
        <f>SUM($AM$570:$AM$607)+$AP$569</f>
        <v>713616.12437500013</v>
      </c>
      <c r="AQ615" s="39">
        <f t="shared" si="162"/>
        <v>0.19822670115977434</v>
      </c>
      <c r="AR615" s="39">
        <f t="shared" si="157"/>
        <v>-12.066249999999997</v>
      </c>
      <c r="AS615" s="39"/>
      <c r="AT615" s="51">
        <f>T615*$AS$8*0.38*0.01</f>
        <v>279.866604225</v>
      </c>
      <c r="AU615" s="51">
        <f t="shared" si="173"/>
        <v>0.27986660422499998</v>
      </c>
      <c r="AV615" s="51">
        <f t="shared" si="163"/>
        <v>7.7740785588412042E-5</v>
      </c>
      <c r="AW615" s="39">
        <f>AB615*0.7</f>
        <v>0.11410496910385307</v>
      </c>
      <c r="AX615" s="40"/>
      <c r="AY615" s="40">
        <f t="shared" si="160"/>
        <v>0</v>
      </c>
      <c r="AZ615" s="40"/>
      <c r="BA615" s="40"/>
      <c r="BB615" s="40"/>
      <c r="BC615" s="39"/>
      <c r="BD615" s="39">
        <f>T615*2.23694</f>
        <v>15.844991666666667</v>
      </c>
      <c r="BE615" s="39">
        <f>AO615-$BC$8</f>
        <v>0.22569204763926123</v>
      </c>
      <c r="BF615" s="39">
        <f>AQ615-$BC$8</f>
        <v>0.19710030216115587</v>
      </c>
      <c r="BG615" s="52">
        <f t="shared" si="164"/>
        <v>0.17739027194504028</v>
      </c>
      <c r="BH615" s="52">
        <f t="shared" si="165"/>
        <v>0.17739027194504028</v>
      </c>
      <c r="BI615" s="52">
        <f t="shared" si="166"/>
        <v>638604.979002145</v>
      </c>
      <c r="BJ615" s="52">
        <f t="shared" si="167"/>
        <v>638.604979002145</v>
      </c>
      <c r="BK615">
        <f t="shared" si="168"/>
        <v>-10.859624999999996</v>
      </c>
    </row>
    <row r="616" spans="2:63" x14ac:dyDescent="0.25">
      <c r="B616" s="27" t="s">
        <v>52</v>
      </c>
      <c r="C616" s="27">
        <v>608</v>
      </c>
      <c r="D616" s="27">
        <v>19</v>
      </c>
      <c r="E616" s="26">
        <v>30.5</v>
      </c>
      <c r="F616" s="15">
        <f t="shared" si="169"/>
        <v>1.2916666666666663</v>
      </c>
      <c r="G616" s="15">
        <f t="shared" si="170"/>
        <v>4.6499999999999986</v>
      </c>
      <c r="R616">
        <f t="shared" si="158"/>
        <v>0</v>
      </c>
      <c r="S616">
        <f t="shared" si="159"/>
        <v>30.5</v>
      </c>
      <c r="T616">
        <f>$E616/3.6</f>
        <v>8.4722222222222214</v>
      </c>
      <c r="U616">
        <f>(0.5*960*(T616*T616))</f>
        <v>34453.703703703701</v>
      </c>
      <c r="V616">
        <f>$U616-$U617</f>
        <v>-10399.629629629628</v>
      </c>
      <c r="X616">
        <f>W616/1000</f>
        <v>0</v>
      </c>
      <c r="Y616">
        <f>$X$43+$X$87+$X$158+$X$178+$X$188+$X$238+$X$279+$X$299+$X$307+$X$359+$X$365+$X$379+$X$408+$X$426+$X$438+$X$549+$X$569</f>
        <v>596.1792592592592</v>
      </c>
      <c r="Z616">
        <f>(0.5*960*(F616*F616))</f>
        <v>800.8333333333328</v>
      </c>
      <c r="AA616">
        <f>W616*0.0000002777777777</f>
        <v>0</v>
      </c>
      <c r="AB616">
        <f>AA$43+AA$87+$AA$158+$AA$178+$AA$238+$AA$279+$AA$299+$AA$307+$AA$359+$AA$365+$AA$379+$AA$408+$AA$426+$AA$438+$AA$526+$AA$549+$AA$569</f>
        <v>0.16300709871979011</v>
      </c>
      <c r="AD616">
        <f>(AC616*0.0000002777777777)*-1</f>
        <v>0</v>
      </c>
      <c r="AE616">
        <f>(($W$18*0.0000002777777777)*-1)+$AD$65+$AD$145+$AD$164+$AD$184+$AD$206+$AD$265+$AD$289+$AD$304+$AD$345+$AD$363+$AD$373+$AD$399+$AD$418+$AD$430+$AD$519+$AD$540+$AD$564+$AD$608</f>
        <v>0.19395164603622844</v>
      </c>
      <c r="AG616">
        <f>(T616/1000)*(960*9.81*0.01+0.5*1.205*0.38*1.711274*(T616*T616)+960*4/3*3.14*AJ616)</f>
        <v>41.70883194952053</v>
      </c>
      <c r="AH616">
        <f>AH615+AG616</f>
        <v>265.89041349717718</v>
      </c>
      <c r="AJ616">
        <f>T617-T616</f>
        <v>1.1944444444444446</v>
      </c>
      <c r="AK616" s="53">
        <f t="shared" si="172"/>
        <v>8.4722222222222214</v>
      </c>
      <c r="AL616" s="39">
        <f>0.5*1116.99*(T616*T616)</f>
        <v>40087.960937499993</v>
      </c>
      <c r="AM616" s="39">
        <f t="shared" si="171"/>
        <v>-12100.294062499997</v>
      </c>
      <c r="AN616" s="39">
        <f>SUM($AM$608:$AM$621)+$AN$607</f>
        <v>-816546.40812499984</v>
      </c>
      <c r="AO616" s="39">
        <f t="shared" si="161"/>
        <v>0.2268184466378797</v>
      </c>
      <c r="AP616" s="39">
        <f>SUM($AM$570:$AM$607)+$AP$569</f>
        <v>713616.12437500013</v>
      </c>
      <c r="AQ616" s="39">
        <f t="shared" si="162"/>
        <v>0.19822670115977434</v>
      </c>
      <c r="AR616" s="39">
        <f t="shared" si="157"/>
        <v>-12.100294062499998</v>
      </c>
      <c r="AS616" s="39"/>
      <c r="AT616" s="51">
        <f>T616*$AS$8*0.38*0.01</f>
        <v>334.74240897499999</v>
      </c>
      <c r="AU616" s="51">
        <f t="shared" si="173"/>
        <v>0.33474240897500002</v>
      </c>
      <c r="AV616" s="51">
        <f t="shared" si="163"/>
        <v>9.2984076880257548E-5</v>
      </c>
      <c r="AW616" s="39">
        <f>AB616*0.7</f>
        <v>0.11410496910385307</v>
      </c>
      <c r="AX616" s="40"/>
      <c r="AY616" s="40">
        <f t="shared" si="160"/>
        <v>0</v>
      </c>
      <c r="AZ616" s="40"/>
      <c r="BA616" s="40"/>
      <c r="BB616" s="40"/>
      <c r="BC616" s="39"/>
      <c r="BD616" s="39">
        <f>T616*2.23694</f>
        <v>18.951852777777777</v>
      </c>
      <c r="BE616" s="39">
        <f>AO616-$BC$8</f>
        <v>0.22569204763926123</v>
      </c>
      <c r="BF616" s="39">
        <f>AQ616-$BC$8</f>
        <v>0.19710030216115587</v>
      </c>
      <c r="BG616" s="52">
        <f t="shared" si="164"/>
        <v>0.17739027194504028</v>
      </c>
      <c r="BH616" s="52">
        <f t="shared" si="165"/>
        <v>0.17739027194504028</v>
      </c>
      <c r="BI616" s="52">
        <f t="shared" si="166"/>
        <v>638604.979002145</v>
      </c>
      <c r="BJ616" s="52">
        <f t="shared" si="167"/>
        <v>638.604979002145</v>
      </c>
      <c r="BK616">
        <f t="shared" si="168"/>
        <v>-10.890264656249999</v>
      </c>
    </row>
    <row r="617" spans="2:63" x14ac:dyDescent="0.25">
      <c r="B617" s="27" t="s">
        <v>52</v>
      </c>
      <c r="C617" s="27">
        <v>609</v>
      </c>
      <c r="D617" s="27">
        <v>20</v>
      </c>
      <c r="E617" s="26">
        <v>34.799999999999997</v>
      </c>
      <c r="F617" s="15">
        <f t="shared" si="169"/>
        <v>1.1527777777777775</v>
      </c>
      <c r="G617" s="15">
        <f t="shared" si="170"/>
        <v>4.1499999999999986</v>
      </c>
      <c r="R617">
        <f t="shared" si="158"/>
        <v>0</v>
      </c>
      <c r="S617">
        <f t="shared" si="159"/>
        <v>34.799999999999997</v>
      </c>
      <c r="T617">
        <f>$E617/3.6</f>
        <v>9.6666666666666661</v>
      </c>
      <c r="U617">
        <f>(0.5*960*(T617*T617))</f>
        <v>44853.333333333328</v>
      </c>
      <c r="V617">
        <f>$U617-$U618</f>
        <v>-10903.703703703701</v>
      </c>
      <c r="X617">
        <f>W617/1000</f>
        <v>0</v>
      </c>
      <c r="Y617">
        <f>$X$43+$X$87+$X$158+$X$178+$X$188+$X$238+$X$279+$X$299+$X$307+$X$359+$X$365+$X$379+$X$408+$X$426+$X$438+$X$549+$X$569</f>
        <v>596.1792592592592</v>
      </c>
      <c r="Z617">
        <f>(0.5*960*(F617*F617))</f>
        <v>637.87037037036998</v>
      </c>
      <c r="AA617">
        <f>W617*0.0000002777777777</f>
        <v>0</v>
      </c>
      <c r="AB617">
        <f>AA$43+AA$87+$AA$158+$AA$178+$AA$238+$AA$279+$AA$299+$AA$307+$AA$359+$AA$365+$AA$379+$AA$408+$AA$426+$AA$438+$AA$526+$AA$549+$AA$569</f>
        <v>0.16300709871979011</v>
      </c>
      <c r="AD617">
        <f>(AC617*0.0000002777777777)*-1</f>
        <v>0</v>
      </c>
      <c r="AE617">
        <f>(($W$18*0.0000002777777777)*-1)+$AD$65+$AD$145+$AD$164+$AD$184+$AD$206+$AD$265+$AD$289+$AD$304+$AD$345+$AD$363+$AD$373+$AD$399+$AD$418+$AD$430+$AD$519+$AD$540+$AD$564+$AD$608</f>
        <v>0.19395164603622844</v>
      </c>
      <c r="AG617">
        <f>(T617/1000)*(960*9.81*0.01+0.5*1.205*0.38*1.711274*(T617*T617)+960*4/3*3.14*AJ617)</f>
        <v>44.433461225559782</v>
      </c>
      <c r="AH617">
        <f>AH616+AG617</f>
        <v>310.32387472273695</v>
      </c>
      <c r="AJ617">
        <f>T618-T617</f>
        <v>1.1111111111111107</v>
      </c>
      <c r="AK617" s="53">
        <f t="shared" si="172"/>
        <v>9.6666666666666661</v>
      </c>
      <c r="AL617" s="39">
        <f>0.5*1116.99*(T617*T617)</f>
        <v>52188.25499999999</v>
      </c>
      <c r="AM617" s="39">
        <f t="shared" si="171"/>
        <v>-12686.800000000003</v>
      </c>
      <c r="AN617" s="39">
        <f>SUM($AM$608:$AM$621)+$AN$607</f>
        <v>-816546.40812499984</v>
      </c>
      <c r="AO617" s="39">
        <f t="shared" si="161"/>
        <v>0.2268184466378797</v>
      </c>
      <c r="AP617" s="39">
        <f>SUM($AM$570:$AM$607)+$AP$569</f>
        <v>713616.12437500013</v>
      </c>
      <c r="AQ617" s="39">
        <f t="shared" si="162"/>
        <v>0.19822670115977434</v>
      </c>
      <c r="AR617" s="39">
        <f t="shared" si="157"/>
        <v>-12.686800000000003</v>
      </c>
      <c r="AS617" s="39"/>
      <c r="AT617" s="51">
        <f>T617*$AS$8*0.38*0.01</f>
        <v>381.93560106000007</v>
      </c>
      <c r="AU617" s="51">
        <f t="shared" si="173"/>
        <v>0.38193560106000007</v>
      </c>
      <c r="AV617" s="51">
        <f t="shared" si="163"/>
        <v>1.0609330739124469E-4</v>
      </c>
      <c r="AW617" s="39">
        <f>AB617*0.7</f>
        <v>0.11410496910385307</v>
      </c>
      <c r="AX617" s="40"/>
      <c r="AY617" s="40">
        <f t="shared" si="160"/>
        <v>0</v>
      </c>
      <c r="AZ617" s="40"/>
      <c r="BA617" s="40"/>
      <c r="BB617" s="40"/>
      <c r="BC617" s="39"/>
      <c r="BD617" s="39">
        <f>T617*2.23694</f>
        <v>21.623753333333333</v>
      </c>
      <c r="BE617" s="39">
        <f>AO617-$BC$8</f>
        <v>0.22569204763926123</v>
      </c>
      <c r="BF617" s="39">
        <f>AQ617-$BC$8</f>
        <v>0.19710030216115587</v>
      </c>
      <c r="BG617" s="52">
        <f t="shared" si="164"/>
        <v>0.17739027194504028</v>
      </c>
      <c r="BH617" s="52">
        <f t="shared" si="165"/>
        <v>0.17739027194504028</v>
      </c>
      <c r="BI617" s="52">
        <f t="shared" si="166"/>
        <v>638604.979002145</v>
      </c>
      <c r="BJ617" s="52">
        <f t="shared" si="167"/>
        <v>638.604979002145</v>
      </c>
      <c r="BK617">
        <f t="shared" si="168"/>
        <v>-11.418120000000002</v>
      </c>
    </row>
    <row r="618" spans="2:63" x14ac:dyDescent="0.25">
      <c r="B618" s="27" t="s">
        <v>52</v>
      </c>
      <c r="C618" s="27">
        <v>610</v>
      </c>
      <c r="D618" s="27">
        <v>21</v>
      </c>
      <c r="E618" s="26">
        <v>38.799999999999997</v>
      </c>
      <c r="F618" s="15">
        <f t="shared" si="169"/>
        <v>1.1250000000000002</v>
      </c>
      <c r="G618" s="15">
        <f t="shared" si="170"/>
        <v>4.0500000000000007</v>
      </c>
      <c r="R618">
        <f t="shared" si="158"/>
        <v>0</v>
      </c>
      <c r="S618">
        <f t="shared" si="159"/>
        <v>38.799999999999997</v>
      </c>
      <c r="T618">
        <f>$E618/3.6</f>
        <v>10.777777777777777</v>
      </c>
      <c r="U618">
        <f>(0.5*960*(T618*T618))</f>
        <v>55757.037037037029</v>
      </c>
      <c r="V618">
        <f>$U618-$U619</f>
        <v>-12406.296296296299</v>
      </c>
      <c r="X618">
        <f>W618/1000</f>
        <v>0</v>
      </c>
      <c r="Y618">
        <f>$X$43+$X$87+$X$158+$X$178+$X$188+$X$238+$X$279+$X$299+$X$307+$X$359+$X$365+$X$379+$X$408+$X$426+$X$438+$X$549+$X$569</f>
        <v>596.1792592592592</v>
      </c>
      <c r="Z618">
        <f>(0.5*960*(F618*F618))</f>
        <v>607.50000000000023</v>
      </c>
      <c r="AA618">
        <f>W618*0.0000002777777777</f>
        <v>0</v>
      </c>
      <c r="AB618">
        <f>AA$43+AA$87+$AA$158+$AA$178+$AA$238+$AA$279+$AA$299+$AA$307+$AA$359+$AA$365+$AA$379+$AA$408+$AA$426+$AA$438+$AA$526+$AA$549+$AA$569</f>
        <v>0.16300709871979011</v>
      </c>
      <c r="AD618">
        <f>(AC618*0.0000002777777777)*-1</f>
        <v>0</v>
      </c>
      <c r="AE618">
        <f>(($W$18*0.0000002777777777)*-1)+$AD$65+$AD$145+$AD$164+$AD$184+$AD$206+$AD$265+$AD$289+$AD$304+$AD$345+$AD$363+$AD$373+$AD$399+$AD$418+$AD$430+$AD$519+$AD$540+$AD$564+$AD$608</f>
        <v>0.19395164603622844</v>
      </c>
      <c r="AG618">
        <f>(T618/1000)*(960*9.81*0.01+0.5*1.205*0.38*1.711274*(T618*T618)+960*4/3*3.14*AJ618)</f>
        <v>50.839957515896167</v>
      </c>
      <c r="AH618">
        <f>AH617+AG618</f>
        <v>361.16383223863312</v>
      </c>
      <c r="AJ618">
        <f>T619-T618</f>
        <v>1.1388888888888893</v>
      </c>
      <c r="AK618" s="53">
        <f t="shared" si="172"/>
        <v>10.777777777777777</v>
      </c>
      <c r="AL618" s="39">
        <f>0.5*1116.99*(T618*T618)</f>
        <v>64875.054999999993</v>
      </c>
      <c r="AM618" s="39">
        <f t="shared" si="171"/>
        <v>-14435.113437499997</v>
      </c>
      <c r="AN618" s="39">
        <f>SUM($AM$608:$AM$621)+$AN$607</f>
        <v>-816546.40812499984</v>
      </c>
      <c r="AO618" s="39">
        <f t="shared" si="161"/>
        <v>0.2268184466378797</v>
      </c>
      <c r="AP618" s="39">
        <f>SUM($AM$570:$AM$607)+$AP$569</f>
        <v>713616.12437500013</v>
      </c>
      <c r="AQ618" s="39">
        <f t="shared" si="162"/>
        <v>0.19822670115977434</v>
      </c>
      <c r="AR618" s="39">
        <f t="shared" si="157"/>
        <v>-14.435113437499997</v>
      </c>
      <c r="AS618" s="39"/>
      <c r="AT618" s="51">
        <f>T618*$AS$8*0.38*0.01</f>
        <v>425.83624486000002</v>
      </c>
      <c r="AU618" s="51">
        <f t="shared" si="173"/>
        <v>0.42583624486000005</v>
      </c>
      <c r="AV618" s="51">
        <f t="shared" si="163"/>
        <v>1.1828794042472108E-4</v>
      </c>
      <c r="AW618" s="39">
        <f>AB618*0.7</f>
        <v>0.11410496910385307</v>
      </c>
      <c r="AX618" s="40"/>
      <c r="AY618" s="40">
        <f t="shared" si="160"/>
        <v>0</v>
      </c>
      <c r="AZ618" s="40"/>
      <c r="BA618" s="40"/>
      <c r="BB618" s="40"/>
      <c r="BC618" s="39"/>
      <c r="BD618" s="39">
        <f>T618*2.23694</f>
        <v>24.109242222222221</v>
      </c>
      <c r="BE618" s="39">
        <f>AO618-$BC$8</f>
        <v>0.22569204763926123</v>
      </c>
      <c r="BF618" s="39">
        <f>AQ618-$BC$8</f>
        <v>0.19710030216115587</v>
      </c>
      <c r="BG618" s="52">
        <f t="shared" si="164"/>
        <v>0.17739027194504028</v>
      </c>
      <c r="BH618" s="52">
        <f t="shared" si="165"/>
        <v>0.17739027194504028</v>
      </c>
      <c r="BI618" s="52">
        <f t="shared" si="166"/>
        <v>638604.979002145</v>
      </c>
      <c r="BJ618" s="52">
        <f t="shared" si="167"/>
        <v>638.604979002145</v>
      </c>
      <c r="BK618">
        <f t="shared" si="168"/>
        <v>-12.991602093749998</v>
      </c>
    </row>
    <row r="619" spans="2:63" x14ac:dyDescent="0.25">
      <c r="B619" s="27" t="s">
        <v>52</v>
      </c>
      <c r="C619" s="27">
        <v>611</v>
      </c>
      <c r="D619" s="27">
        <v>22</v>
      </c>
      <c r="E619" s="26">
        <v>42.9</v>
      </c>
      <c r="F619" s="15">
        <f t="shared" si="169"/>
        <v>1.0555555555555558</v>
      </c>
      <c r="G619" s="15">
        <f t="shared" si="170"/>
        <v>3.8000000000000007</v>
      </c>
      <c r="R619">
        <f t="shared" si="158"/>
        <v>0</v>
      </c>
      <c r="S619">
        <f t="shared" si="159"/>
        <v>42.9</v>
      </c>
      <c r="T619">
        <f>$E619/3.6</f>
        <v>11.916666666666666</v>
      </c>
      <c r="U619">
        <f>(0.5*960*(T619*T619))</f>
        <v>68163.333333333328</v>
      </c>
      <c r="V619">
        <f>$U619-$U620</f>
        <v>-11575.925925925912</v>
      </c>
      <c r="X619">
        <f>W619/1000</f>
        <v>0</v>
      </c>
      <c r="Y619">
        <f>$X$43+$X$87+$X$158+$X$178+$X$188+$X$238+$X$279+$X$299+$X$307+$X$359+$X$365+$X$379+$X$408+$X$426+$X$438+$X$549+$X$569</f>
        <v>596.1792592592592</v>
      </c>
      <c r="Z619">
        <f>(0.5*960*(F619*F619))</f>
        <v>534.81481481481501</v>
      </c>
      <c r="AA619">
        <f>W619*0.0000002777777777</f>
        <v>0</v>
      </c>
      <c r="AB619">
        <f>AA$43+AA$87+$AA$158+$AA$178+$AA$238+$AA$279+$AA$299+$AA$307+$AA$359+$AA$365+$AA$379+$AA$408+$AA$426+$AA$438+$AA$526+$AA$549+$AA$569</f>
        <v>0.16300709871979011</v>
      </c>
      <c r="AD619">
        <f>(AC619*0.0000002777777777)*-1</f>
        <v>0</v>
      </c>
      <c r="AE619">
        <f>(($W$18*0.0000002777777777)*-1)+$AD$65+$AD$145+$AD$164+$AD$184+$AD$206+$AD$265+$AD$289+$AD$304+$AD$345+$AD$363+$AD$373+$AD$399+$AD$418+$AD$430+$AD$519+$AD$540+$AD$564+$AD$608</f>
        <v>0.19395164603622844</v>
      </c>
      <c r="AG619">
        <f>(T619/1000)*(960*9.81*0.01+0.5*1.205*0.38*1.711274*(T619*T619)+960*4/3*3.14*AJ619)</f>
        <v>48.350317899800274</v>
      </c>
      <c r="AH619">
        <f>AH618+AG619</f>
        <v>409.51415013843337</v>
      </c>
      <c r="AJ619">
        <f>T620-T619</f>
        <v>0.97222222222222143</v>
      </c>
      <c r="AK619" s="53">
        <f t="shared" si="172"/>
        <v>11.916666666666666</v>
      </c>
      <c r="AL619" s="39">
        <f>0.5*1116.99*(T619*T619)</f>
        <v>79310.16843749999</v>
      </c>
      <c r="AM619" s="39">
        <f t="shared" si="171"/>
        <v>-13468.951562499991</v>
      </c>
      <c r="AN619" s="39">
        <f>SUM($AM$608:$AM$621)+$AN$607</f>
        <v>-816546.40812499984</v>
      </c>
      <c r="AO619" s="39">
        <f t="shared" si="161"/>
        <v>0.2268184466378797</v>
      </c>
      <c r="AP619" s="39">
        <f>SUM($AM$570:$AM$607)+$AP$569</f>
        <v>713616.12437500013</v>
      </c>
      <c r="AQ619" s="39">
        <f t="shared" si="162"/>
        <v>0.19822670115977434</v>
      </c>
      <c r="AR619" s="39">
        <f t="shared" si="157"/>
        <v>-13.468951562499992</v>
      </c>
      <c r="AS619" s="39"/>
      <c r="AT619" s="51">
        <f>T619*$AS$8*0.38*0.01</f>
        <v>470.83440475500009</v>
      </c>
      <c r="AU619" s="51">
        <f t="shared" si="173"/>
        <v>0.4708344047550001</v>
      </c>
      <c r="AV619" s="51">
        <f t="shared" si="163"/>
        <v>1.3078743928403441E-4</v>
      </c>
      <c r="AW619" s="39">
        <f>AB619*0.7</f>
        <v>0.11410496910385307</v>
      </c>
      <c r="AX619" s="40"/>
      <c r="AY619" s="40">
        <f t="shared" si="160"/>
        <v>0</v>
      </c>
      <c r="AZ619" s="40"/>
      <c r="BA619" s="40"/>
      <c r="BB619" s="40"/>
      <c r="BC619" s="39"/>
      <c r="BD619" s="39">
        <f>T619*2.23694</f>
        <v>26.656868333333335</v>
      </c>
      <c r="BE619" s="39">
        <f>AO619-$BC$8</f>
        <v>0.22569204763926123</v>
      </c>
      <c r="BF619" s="39">
        <f>AQ619-$BC$8</f>
        <v>0.19710030216115587</v>
      </c>
      <c r="BG619" s="52">
        <f t="shared" si="164"/>
        <v>0.17739027194504028</v>
      </c>
      <c r="BH619" s="52">
        <f t="shared" si="165"/>
        <v>0.17739027194504028</v>
      </c>
      <c r="BI619" s="52">
        <f t="shared" si="166"/>
        <v>638604.979002145</v>
      </c>
      <c r="BJ619" s="52">
        <f t="shared" si="167"/>
        <v>638.604979002145</v>
      </c>
      <c r="BK619">
        <f t="shared" si="168"/>
        <v>-12.122056406249992</v>
      </c>
    </row>
    <row r="620" spans="2:63" x14ac:dyDescent="0.25">
      <c r="B620" s="27" t="s">
        <v>52</v>
      </c>
      <c r="C620" s="27">
        <v>612</v>
      </c>
      <c r="D620" s="27">
        <v>23</v>
      </c>
      <c r="E620" s="26">
        <v>46.4</v>
      </c>
      <c r="F620" s="15">
        <f t="shared" si="169"/>
        <v>0.74999999999999978</v>
      </c>
      <c r="G620" s="15">
        <f t="shared" si="170"/>
        <v>2.6999999999999993</v>
      </c>
      <c r="R620">
        <f t="shared" si="158"/>
        <v>0</v>
      </c>
      <c r="S620">
        <f t="shared" si="159"/>
        <v>46.4</v>
      </c>
      <c r="T620">
        <f>$E620/3.6</f>
        <v>12.888888888888888</v>
      </c>
      <c r="U620">
        <f>(0.5*960*(T620*T620))</f>
        <v>79739.259259259241</v>
      </c>
      <c r="V620">
        <f>$U620-$U621</f>
        <v>-6664.0740740740875</v>
      </c>
      <c r="X620">
        <f>W620/1000</f>
        <v>0</v>
      </c>
      <c r="Y620">
        <f>$X$43+$X$87+$X$158+$X$178+$X$188+$X$238+$X$279+$X$299+$X$307+$X$359+$X$365+$X$379+$X$408+$X$426+$X$438+$X$549+$X$569</f>
        <v>596.1792592592592</v>
      </c>
      <c r="Z620">
        <f>(0.5*960*(F620*F620))</f>
        <v>269.99999999999983</v>
      </c>
      <c r="AA620">
        <f>W620*0.0000002777777777</f>
        <v>0</v>
      </c>
      <c r="AB620">
        <f>AA$43+AA$87+$AA$158+$AA$178+$AA$238+$AA$279+$AA$299+$AA$307+$AA$359+$AA$365+$AA$379+$AA$408+$AA$426+$AA$438+$AA$526+$AA$549+$AA$569</f>
        <v>0.16300709871979011</v>
      </c>
      <c r="AD620">
        <f>(AC620*0.0000002777777777)*-1</f>
        <v>0</v>
      </c>
      <c r="AE620">
        <f>(($W$18*0.0000002777777777)*-1)+$AD$65+$AD$145+$AD$164+$AD$184+$AD$206+$AD$265+$AD$289+$AD$304+$AD$345+$AD$363+$AD$373+$AD$399+$AD$418+$AD$430+$AD$519+$AD$540+$AD$564+$AD$608</f>
        <v>0.19395164603622844</v>
      </c>
      <c r="AG620">
        <f>(T620/1000)*(960*9.81*0.01+0.5*1.205*0.38*1.711274*(T620*T620)+960*4/3*3.14*AJ620)</f>
        <v>29.393201083357159</v>
      </c>
      <c r="AH620">
        <f>AH619+AG620</f>
        <v>438.90735122179052</v>
      </c>
      <c r="AJ620">
        <f>T621-T620</f>
        <v>0.52777777777777857</v>
      </c>
      <c r="AK620" s="53">
        <f t="shared" si="172"/>
        <v>12.888888888888888</v>
      </c>
      <c r="AL620" s="39">
        <f>0.5*1116.99*(T620*T620)</f>
        <v>92779.119999999981</v>
      </c>
      <c r="AM620" s="39">
        <f t="shared" si="171"/>
        <v>-7753.8584375000064</v>
      </c>
      <c r="AN620" s="39">
        <f>SUM($AM$608:$AM$621)+$AN$607</f>
        <v>-816546.40812499984</v>
      </c>
      <c r="AO620" s="39">
        <f t="shared" si="161"/>
        <v>0.2268184466378797</v>
      </c>
      <c r="AP620" s="39">
        <f>SUM($AM$570:$AM$607)+$AP$569</f>
        <v>713616.12437500013</v>
      </c>
      <c r="AQ620" s="39">
        <f t="shared" si="162"/>
        <v>0.19822670115977434</v>
      </c>
      <c r="AR620" s="39">
        <f t="shared" ref="AR620:AR683" si="174">AM620/1000</f>
        <v>-7.7538584375000061</v>
      </c>
      <c r="AS620" s="39"/>
      <c r="AT620" s="51">
        <f>T620*$AS$8*0.38*0.01</f>
        <v>509.24746808000003</v>
      </c>
      <c r="AU620" s="51">
        <f t="shared" si="173"/>
        <v>0.50924746807999999</v>
      </c>
      <c r="AV620" s="51">
        <f t="shared" si="163"/>
        <v>1.4145774318832625E-4</v>
      </c>
      <c r="AW620" s="39">
        <f>AB620*0.7</f>
        <v>0.11410496910385307</v>
      </c>
      <c r="AX620" s="40"/>
      <c r="AY620" s="40">
        <f t="shared" si="160"/>
        <v>0</v>
      </c>
      <c r="AZ620" s="40"/>
      <c r="BA620" s="40"/>
      <c r="BB620" s="40"/>
      <c r="BC620" s="39"/>
      <c r="BD620" s="39">
        <f>T620*2.23694</f>
        <v>28.83167111111111</v>
      </c>
      <c r="BE620" s="39">
        <f>AO620-$BC$8</f>
        <v>0.22569204763926123</v>
      </c>
      <c r="BF620" s="39">
        <f>AQ620-$BC$8</f>
        <v>0.19710030216115587</v>
      </c>
      <c r="BG620" s="52">
        <f t="shared" si="164"/>
        <v>0.17739027194504028</v>
      </c>
      <c r="BH620" s="52">
        <f t="shared" si="165"/>
        <v>0.17739027194504028</v>
      </c>
      <c r="BI620" s="52">
        <f t="shared" si="166"/>
        <v>638604.979002145</v>
      </c>
      <c r="BJ620" s="52">
        <f t="shared" si="167"/>
        <v>638.604979002145</v>
      </c>
      <c r="BK620">
        <f t="shared" si="168"/>
        <v>-6.9784725937500065</v>
      </c>
    </row>
    <row r="621" spans="2:63" x14ac:dyDescent="0.25">
      <c r="B621" s="27" t="s">
        <v>52</v>
      </c>
      <c r="C621" s="27">
        <v>613</v>
      </c>
      <c r="D621" s="27">
        <v>24</v>
      </c>
      <c r="E621" s="26">
        <v>48.3</v>
      </c>
      <c r="F621" s="15">
        <f t="shared" si="169"/>
        <v>0.31944444444444503</v>
      </c>
      <c r="G621" s="15">
        <f t="shared" si="170"/>
        <v>1.1500000000000021</v>
      </c>
      <c r="R621">
        <f t="shared" si="158"/>
        <v>0</v>
      </c>
      <c r="S621">
        <f t="shared" si="159"/>
        <v>48.3</v>
      </c>
      <c r="T621">
        <f>$E621/3.6</f>
        <v>13.416666666666666</v>
      </c>
      <c r="U621">
        <f>(0.5*960*(T621*T621))</f>
        <v>86403.333333333328</v>
      </c>
      <c r="V621">
        <f>$U621-$U622</f>
        <v>-1437.037037037051</v>
      </c>
      <c r="X621">
        <f>W621/1000</f>
        <v>0</v>
      </c>
      <c r="Y621">
        <f>$X$43+$X$87+$X$158+$X$178+$X$188+$X$238+$X$279+$X$299+$X$307+$X$359+$X$365+$X$379+$X$408+$X$426+$X$438+$X$549+$X$569+$X$622</f>
        <v>611.33481481481476</v>
      </c>
      <c r="Z621">
        <f>(0.5*960*(F621*F621))</f>
        <v>48.981481481481659</v>
      </c>
      <c r="AA621">
        <f>W621*0.0000002777777777</f>
        <v>0</v>
      </c>
      <c r="AB621">
        <f>AA$43+AA$87+$AA$158+$AA$178+$AA$238+$AA$279+$AA$299+$AA$307+$AA$359+$AA$365+$AA$379+$AA$408+$AA$426+$AA$438+$AA$526+$AA$549+$AA$569+$AA$622</f>
        <v>0.16721697526182122</v>
      </c>
      <c r="AD621">
        <f>(AC621*0.0000002777777777)*-1</f>
        <v>0</v>
      </c>
      <c r="AE621">
        <f>(($W$18*0.0000002777777777)*-1)+$AD$65+$AD$145+$AD$164+$AD$184+$AD$206+$AD$265+$AD$289+$AD$304+$AD$345+$AD$363+$AD$373+$AD$399+$AD$418+$AD$430+$AD$519+$AD$540+$AD$564+$AD$608</f>
        <v>0.19395164603622844</v>
      </c>
      <c r="AG621">
        <f>(T621/1000)*(960*9.81*0.01+0.5*1.205*0.38*1.711274*(T621*T621)+960*4/3*3.14*AJ621)</f>
        <v>8.2013374695979468</v>
      </c>
      <c r="AH621">
        <f>AH620+AG621</f>
        <v>447.10868869138847</v>
      </c>
      <c r="AJ621">
        <f>T622-T621</f>
        <v>0.11111111111111249</v>
      </c>
      <c r="AK621" s="53">
        <f t="shared" si="172"/>
        <v>13.416666666666666</v>
      </c>
      <c r="AL621" s="39">
        <f>0.5*1116.99*(T621*T621)</f>
        <v>100532.97843749999</v>
      </c>
      <c r="AM621" s="39">
        <f t="shared" si="171"/>
        <v>-1672.0375000000204</v>
      </c>
      <c r="AN621" s="39">
        <f>SUM($AM$608:$AM$621)+$AN$607</f>
        <v>-816546.40812499984</v>
      </c>
      <c r="AO621" s="39">
        <f t="shared" si="161"/>
        <v>0.2268184466378797</v>
      </c>
      <c r="AP621" s="39">
        <f>SUM($AM$570:$AM$607)+$AP$569</f>
        <v>713616.12437500013</v>
      </c>
      <c r="AQ621" s="39">
        <f t="shared" si="162"/>
        <v>0.19822670115977434</v>
      </c>
      <c r="AR621" s="39">
        <f t="shared" si="174"/>
        <v>-1.6720375000000203</v>
      </c>
      <c r="AS621" s="39"/>
      <c r="AT621" s="51">
        <f>T621*$AS$8*0.38*0.01</f>
        <v>530.10027388499998</v>
      </c>
      <c r="AU621" s="51">
        <f t="shared" si="173"/>
        <v>0.53010027388500003</v>
      </c>
      <c r="AV621" s="51">
        <f t="shared" si="163"/>
        <v>1.4725019387922751E-4</v>
      </c>
      <c r="AW621" s="39">
        <f>AB621*0.7</f>
        <v>0.11705188268327485</v>
      </c>
      <c r="AX621" s="40"/>
      <c r="AY621" s="40">
        <f t="shared" si="160"/>
        <v>0</v>
      </c>
      <c r="AZ621" s="40"/>
      <c r="BA621" s="40"/>
      <c r="BB621" s="40"/>
      <c r="BC621" s="39"/>
      <c r="BD621" s="39">
        <f>T621*2.23694</f>
        <v>30.012278333333335</v>
      </c>
      <c r="BE621" s="39">
        <f>AO621-$BC$8</f>
        <v>0.22569204763926123</v>
      </c>
      <c r="BF621" s="39">
        <f>AQ621-$BC$8</f>
        <v>0.19710030216115587</v>
      </c>
      <c r="BG621" s="52">
        <f t="shared" si="164"/>
        <v>0.17739027194504028</v>
      </c>
      <c r="BH621" s="52">
        <f t="shared" si="165"/>
        <v>0.17739027194504028</v>
      </c>
      <c r="BI621" s="52">
        <f t="shared" si="166"/>
        <v>638604.979002145</v>
      </c>
      <c r="BJ621" s="52">
        <f t="shared" si="167"/>
        <v>638.604979002145</v>
      </c>
      <c r="BK621">
        <f t="shared" si="168"/>
        <v>-1.5048337500000184</v>
      </c>
    </row>
    <row r="622" spans="2:63" x14ac:dyDescent="0.25">
      <c r="B622" s="27" t="s">
        <v>52</v>
      </c>
      <c r="C622" s="27">
        <v>614</v>
      </c>
      <c r="D622" s="27">
        <v>25</v>
      </c>
      <c r="E622" s="26">
        <v>48.7</v>
      </c>
      <c r="F622" s="15">
        <f t="shared" si="169"/>
        <v>2.7777777777778172E-2</v>
      </c>
      <c r="G622" s="15">
        <f t="shared" si="170"/>
        <v>0.10000000000000142</v>
      </c>
      <c r="R622">
        <f t="shared" si="158"/>
        <v>0</v>
      </c>
      <c r="S622">
        <f t="shared" si="159"/>
        <v>48.7</v>
      </c>
      <c r="T622">
        <f>$E622/3.6</f>
        <v>13.527777777777779</v>
      </c>
      <c r="U622">
        <f>(0.5*960*(T622*T622))</f>
        <v>87840.37037037038</v>
      </c>
      <c r="V622">
        <f>$U622-$U623</f>
        <v>720.00000000001455</v>
      </c>
      <c r="W622">
        <f>SUM(V622:V630)</f>
        <v>15155.555555555591</v>
      </c>
      <c r="X622">
        <f>W622/1000</f>
        <v>15.155555555555591</v>
      </c>
      <c r="Y622">
        <f>$X$43+$X$87+$X$158+$X$178+$X$188+$X$238+$X$279+$X$299+$X$307+$X$359+$X$365+$X$379+$X$408+$X$426+$X$438+$X$549+$X$569+$X$622</f>
        <v>611.33481481481476</v>
      </c>
      <c r="Z622">
        <f>(0.5*960*(F622*F622))</f>
        <v>0.37037037037038084</v>
      </c>
      <c r="AA622">
        <f>W622*0.0000002777777777</f>
        <v>4.2098765420311209E-3</v>
      </c>
      <c r="AB622">
        <f>AA$43+AA$87+$AA$158+$AA$178+$AA$238+$AA$279+$AA$299+$AA$307+$AA$359+$AA$365+$AA$379+$AA$408+$AA$426+$AA$438+$AA$526+$AA$549+$AA$569+$AA$622</f>
        <v>0.16721697526182122</v>
      </c>
      <c r="AD622">
        <f>(AC622*0.0000002777777777)*-1</f>
        <v>0</v>
      </c>
      <c r="AE622">
        <f>(($W$18*0.0000002777777777)*-1)+$AD$65+$AD$145+$AD$164+$AD$184+$AD$206+$AD$265+$AD$289+$AD$304+$AD$345+$AD$363+$AD$373+$AD$399+$AD$418+$AD$430+$AD$519+$AD$540+$AD$564+$AD$608</f>
        <v>0.19395164603622844</v>
      </c>
      <c r="AG622">
        <f>(T622/1000)*(960*9.81*0.01+0.5*1.205*0.38*1.711274*(T622*T622)+960*4/3*3.14*AJ622)</f>
        <v>-0.77668228056259581</v>
      </c>
      <c r="AH622">
        <f>AH621+AG622</f>
        <v>446.3320064108259</v>
      </c>
      <c r="AJ622">
        <f>T623-T622</f>
        <v>-5.5555555555557135E-2</v>
      </c>
      <c r="AK622" s="53">
        <f t="shared" si="172"/>
        <v>13.527777777777779</v>
      </c>
      <c r="AL622" s="39">
        <f>0.5*1116.99*(T622*T622)</f>
        <v>102205.01593750001</v>
      </c>
      <c r="AM622" s="39">
        <f t="shared" si="171"/>
        <v>837.74250000002212</v>
      </c>
      <c r="AN622" s="39">
        <f>SUM($AM$608:$AM$621)+$AN$607</f>
        <v>-816546.40812499984</v>
      </c>
      <c r="AO622" s="39">
        <f t="shared" si="161"/>
        <v>0.2268184466378797</v>
      </c>
      <c r="AP622" s="39">
        <f>SUM($AM$622:$AM$630)+$AP$621</f>
        <v>731250.08687500015</v>
      </c>
      <c r="AQ622" s="39">
        <f t="shared" si="162"/>
        <v>0.20312502407506949</v>
      </c>
      <c r="AR622" s="39">
        <f t="shared" si="174"/>
        <v>0.83774250000002215</v>
      </c>
      <c r="AS622" s="39"/>
      <c r="AT622" s="51">
        <f>T622*$AS$8*0.38*0.01</f>
        <v>534.49033826500022</v>
      </c>
      <c r="AU622" s="51">
        <f t="shared" si="173"/>
        <v>0.53449033826500025</v>
      </c>
      <c r="AV622" s="51">
        <f t="shared" si="163"/>
        <v>1.4846965718257524E-4</v>
      </c>
      <c r="AW622" s="39">
        <f>AB622*0.7</f>
        <v>0.11705188268327485</v>
      </c>
      <c r="AX622" s="40"/>
      <c r="AY622" s="40">
        <f t="shared" si="160"/>
        <v>0</v>
      </c>
      <c r="AZ622" s="40"/>
      <c r="BA622" s="40"/>
      <c r="BB622" s="40"/>
      <c r="BC622" s="39"/>
      <c r="BD622" s="39">
        <f>T622*2.23694</f>
        <v>30.260827222222225</v>
      </c>
      <c r="BE622" s="39">
        <f>AO622-$BC$8</f>
        <v>0.22569204763926123</v>
      </c>
      <c r="BF622" s="39">
        <f>AQ622-$BC$8</f>
        <v>0.20199862507645103</v>
      </c>
      <c r="BG622" s="52">
        <f t="shared" si="164"/>
        <v>0.18179876256880592</v>
      </c>
      <c r="BH622" s="52">
        <f t="shared" si="165"/>
        <v>0.18179876256880592</v>
      </c>
      <c r="BI622" s="52">
        <f t="shared" si="166"/>
        <v>654475.54524770135</v>
      </c>
      <c r="BJ622" s="52">
        <f t="shared" si="167"/>
        <v>654.47554524770135</v>
      </c>
      <c r="BK622">
        <f t="shared" si="168"/>
        <v>0.75396825000001988</v>
      </c>
    </row>
    <row r="623" spans="2:63" x14ac:dyDescent="0.25">
      <c r="B623" s="27" t="s">
        <v>52</v>
      </c>
      <c r="C623" s="27">
        <v>615</v>
      </c>
      <c r="D623" s="27">
        <v>26</v>
      </c>
      <c r="E623" s="26">
        <v>48.5</v>
      </c>
      <c r="F623" s="15">
        <f t="shared" si="169"/>
        <v>-4.1666666666667261E-2</v>
      </c>
      <c r="G623" s="15">
        <f t="shared" si="170"/>
        <v>-0.15000000000000213</v>
      </c>
      <c r="R623">
        <f t="shared" si="158"/>
        <v>0</v>
      </c>
      <c r="S623">
        <f t="shared" si="159"/>
        <v>48.5</v>
      </c>
      <c r="T623">
        <f>$E623/3.6</f>
        <v>13.472222222222221</v>
      </c>
      <c r="U623">
        <f>(0.5*960*(T623*T623))</f>
        <v>87120.370370370365</v>
      </c>
      <c r="V623">
        <f>$U623-$U624</f>
        <v>358.88888888890506</v>
      </c>
      <c r="X623">
        <f>W623/1000</f>
        <v>0</v>
      </c>
      <c r="Y623">
        <f>$X$43+$X$87+$X$158+$X$178+$X$188+$X$238+$X$279+$X$299+$X$307+$X$359+$X$365+$X$379+$X$408+$X$426+$X$438+$X$549+$X$569+$X$622</f>
        <v>611.33481481481476</v>
      </c>
      <c r="Z623">
        <f>(0.5*960*(F623*F623))</f>
        <v>0.83333333333335713</v>
      </c>
      <c r="AA623">
        <f>W623*0.0000002777777777</f>
        <v>0</v>
      </c>
      <c r="AB623">
        <f>AA$43+AA$87+$AA$158+$AA$178+$AA$238+$AA$279+$AA$299+$AA$307+$AA$359+$AA$365+$AA$379+$AA$408+$AA$426+$AA$438+$AA$526+$AA$549+$AA$569+$AA$622</f>
        <v>0.16721697526182122</v>
      </c>
      <c r="AD623">
        <f>(AC623*0.0000002777777777)*-1</f>
        <v>0</v>
      </c>
      <c r="AE623">
        <f>(($W$18*0.0000002777777777)*-1)+$AD$65+$AD$145+$AD$164+$AD$184+$AD$206+$AD$265+$AD$289+$AD$304+$AD$345+$AD$363+$AD$373+$AD$399+$AD$418+$AD$430+$AD$519+$AD$540+$AD$564+$AD$608</f>
        <v>0.19395164603622844</v>
      </c>
      <c r="AG623">
        <f>(T623/1000)*(960*9.81*0.01+0.5*1.205*0.38*1.711274*(T623*T623)+960*4/3*3.14*AJ623)</f>
        <v>0.72268859730868429</v>
      </c>
      <c r="AH623">
        <f>AH622+AG623</f>
        <v>447.05469500813456</v>
      </c>
      <c r="AJ623">
        <f>T624-T623</f>
        <v>-2.7777777777778567E-2</v>
      </c>
      <c r="AK623" s="53">
        <f t="shared" si="172"/>
        <v>13.472222222222221</v>
      </c>
      <c r="AL623" s="39">
        <f>0.5*1116.99*(T623*T623)</f>
        <v>101367.27343749999</v>
      </c>
      <c r="AM623" s="39">
        <f t="shared" si="171"/>
        <v>417.57843750002212</v>
      </c>
      <c r="AN623" s="39">
        <f>SUM($AM$608:$AM$621)+$AN$607</f>
        <v>-816546.40812499984</v>
      </c>
      <c r="AO623" s="39">
        <f t="shared" si="161"/>
        <v>0.2268184466378797</v>
      </c>
      <c r="AP623" s="39">
        <f>SUM($AM$622:$AM$630)+$AP$621</f>
        <v>731250.08687500015</v>
      </c>
      <c r="AQ623" s="39">
        <f t="shared" si="162"/>
        <v>0.20312502407506949</v>
      </c>
      <c r="AR623" s="39">
        <f t="shared" si="174"/>
        <v>0.4175784375000221</v>
      </c>
      <c r="AS623" s="39"/>
      <c r="AT623" s="51">
        <f>T623*$AS$8*0.38*0.01</f>
        <v>532.2953060750001</v>
      </c>
      <c r="AU623" s="51">
        <f t="shared" si="173"/>
        <v>0.53229530607500009</v>
      </c>
      <c r="AV623" s="51">
        <f t="shared" si="163"/>
        <v>1.4785992553090137E-4</v>
      </c>
      <c r="AW623" s="39">
        <f>AB623*0.7</f>
        <v>0.11705188268327485</v>
      </c>
      <c r="AX623" s="40"/>
      <c r="AY623" s="40">
        <f t="shared" si="160"/>
        <v>0</v>
      </c>
      <c r="AZ623" s="40"/>
      <c r="BA623" s="40"/>
      <c r="BB623" s="40"/>
      <c r="BC623" s="39"/>
      <c r="BD623" s="39">
        <f>T623*2.23694</f>
        <v>30.136552777777776</v>
      </c>
      <c r="BE623" s="39">
        <f>AO623-$BC$8</f>
        <v>0.22569204763926123</v>
      </c>
      <c r="BF623" s="39">
        <f>AQ623-$BC$8</f>
        <v>0.20199862507645103</v>
      </c>
      <c r="BG623" s="52">
        <f t="shared" si="164"/>
        <v>0.18179876256880592</v>
      </c>
      <c r="BH623" s="52">
        <f t="shared" si="165"/>
        <v>0.18179876256880592</v>
      </c>
      <c r="BI623" s="52">
        <f t="shared" si="166"/>
        <v>654475.54524770135</v>
      </c>
      <c r="BJ623" s="52">
        <f t="shared" si="167"/>
        <v>654.47554524770135</v>
      </c>
      <c r="BK623">
        <f t="shared" si="168"/>
        <v>0.37582059375001992</v>
      </c>
    </row>
    <row r="624" spans="2:63" x14ac:dyDescent="0.25">
      <c r="B624" s="27" t="s">
        <v>52</v>
      </c>
      <c r="C624" s="27">
        <v>616</v>
      </c>
      <c r="D624" s="27">
        <v>27</v>
      </c>
      <c r="E624" s="26">
        <v>48.4</v>
      </c>
      <c r="F624" s="15">
        <f t="shared" si="169"/>
        <v>-4.1666666666666269E-2</v>
      </c>
      <c r="G624" s="15">
        <f t="shared" si="170"/>
        <v>-0.14999999999999858</v>
      </c>
      <c r="R624">
        <f t="shared" si="158"/>
        <v>0</v>
      </c>
      <c r="S624">
        <f t="shared" si="159"/>
        <v>48.4</v>
      </c>
      <c r="T624">
        <f>$E624/3.6</f>
        <v>13.444444444444443</v>
      </c>
      <c r="U624">
        <f>(0.5*960*(T624*T624))</f>
        <v>86761.48148148146</v>
      </c>
      <c r="V624">
        <f>$U624-$U625</f>
        <v>715.55555555553292</v>
      </c>
      <c r="X624">
        <f>W624/1000</f>
        <v>0</v>
      </c>
      <c r="Y624">
        <f>$X$43+$X$87+$X$158+$X$178+$X$188+$X$238+$X$279+$X$299+$X$307+$X$359+$X$365+$X$379+$X$408+$X$426+$X$438+$X$549+$X$569+$X$622</f>
        <v>611.33481481481476</v>
      </c>
      <c r="Z624">
        <f>(0.5*960*(F624*F624))</f>
        <v>0.83333333333331749</v>
      </c>
      <c r="AA624">
        <f>W624*0.0000002777777777</f>
        <v>0</v>
      </c>
      <c r="AB624">
        <f>AA$43+AA$87+$AA$158+$AA$178+$AA$238+$AA$279+$AA$299+$AA$307+$AA$359+$AA$365+$AA$379+$AA$408+$AA$426+$AA$438+$AA$526+$AA$549+$AA$569+$AA$622</f>
        <v>0.16721697526182122</v>
      </c>
      <c r="AD624">
        <f>(AC624*0.0000002777777777)*-1</f>
        <v>0</v>
      </c>
      <c r="AE624">
        <f>(($W$18*0.0000002777777777)*-1)+$AD$65+$AD$145+$AD$164+$AD$184+$AD$206+$AD$265+$AD$289+$AD$304+$AD$345+$AD$363+$AD$373+$AD$399+$AD$418+$AD$430+$AD$519+$AD$540+$AD$564+$AD$608</f>
        <v>0.19395164603622844</v>
      </c>
      <c r="AG624">
        <f>(T624/1000)*(960*9.81*0.01+0.5*1.205*0.38*1.711274*(T624*T624)+960*4/3*3.14*AJ624)</f>
        <v>-0.78373743139691654</v>
      </c>
      <c r="AH624">
        <f>AH623+AG624</f>
        <v>446.27095757673766</v>
      </c>
      <c r="AJ624">
        <f>T625-T624</f>
        <v>-5.5555555555553582E-2</v>
      </c>
      <c r="AK624" s="53">
        <f t="shared" si="172"/>
        <v>13.444444444444443</v>
      </c>
      <c r="AL624" s="39">
        <f>0.5*1116.99*(T624*T624)</f>
        <v>100949.69499999996</v>
      </c>
      <c r="AM624" s="39">
        <f t="shared" si="171"/>
        <v>832.57124999994994</v>
      </c>
      <c r="AN624" s="39">
        <f>SUM($AM$608:$AM$621)+$AN$607</f>
        <v>-816546.40812499984</v>
      </c>
      <c r="AO624" s="39">
        <f t="shared" si="161"/>
        <v>0.2268184466378797</v>
      </c>
      <c r="AP624" s="39">
        <f>SUM($AM$622:$AM$630)+$AP$621</f>
        <v>731250.08687500015</v>
      </c>
      <c r="AQ624" s="39">
        <f t="shared" si="162"/>
        <v>0.20312502407506949</v>
      </c>
      <c r="AR624" s="39">
        <f t="shared" si="174"/>
        <v>0.83257124999994991</v>
      </c>
      <c r="AS624" s="39"/>
      <c r="AT624" s="51">
        <f>T624*$AS$8*0.38*0.01</f>
        <v>531.19778998000004</v>
      </c>
      <c r="AU624" s="51">
        <f t="shared" si="173"/>
        <v>0.53119778998</v>
      </c>
      <c r="AV624" s="51">
        <f t="shared" si="163"/>
        <v>1.4755505970506444E-4</v>
      </c>
      <c r="AW624" s="39">
        <f>AB624*0.7</f>
        <v>0.11705188268327485</v>
      </c>
      <c r="AX624" s="40"/>
      <c r="AY624" s="40">
        <f t="shared" si="160"/>
        <v>0</v>
      </c>
      <c r="AZ624" s="40"/>
      <c r="BA624" s="40"/>
      <c r="BB624" s="40"/>
      <c r="BC624" s="39"/>
      <c r="BD624" s="39">
        <f>T624*2.23694</f>
        <v>30.074415555555554</v>
      </c>
      <c r="BE624" s="39">
        <f>AO624-$BC$8</f>
        <v>0.22569204763926123</v>
      </c>
      <c r="BF624" s="39">
        <f>AQ624-$BC$8</f>
        <v>0.20199862507645103</v>
      </c>
      <c r="BG624" s="52">
        <f t="shared" si="164"/>
        <v>0.18179876256880592</v>
      </c>
      <c r="BH624" s="52">
        <f t="shared" si="165"/>
        <v>0.18179876256880592</v>
      </c>
      <c r="BI624" s="52">
        <f t="shared" si="166"/>
        <v>654475.54524770135</v>
      </c>
      <c r="BJ624" s="52">
        <f t="shared" si="167"/>
        <v>654.47554524770135</v>
      </c>
      <c r="BK624">
        <f t="shared" si="168"/>
        <v>0.74931412499995498</v>
      </c>
    </row>
    <row r="625" spans="2:63" x14ac:dyDescent="0.25">
      <c r="B625" s="27" t="s">
        <v>52</v>
      </c>
      <c r="C625" s="27">
        <v>617</v>
      </c>
      <c r="D625" s="27">
        <v>28</v>
      </c>
      <c r="E625" s="26">
        <v>48.2</v>
      </c>
      <c r="F625" s="15">
        <f t="shared" si="169"/>
        <v>-8.3333333333333523E-2</v>
      </c>
      <c r="G625" s="15">
        <f t="shared" si="170"/>
        <v>-0.30000000000000071</v>
      </c>
      <c r="R625">
        <f t="shared" si="158"/>
        <v>0</v>
      </c>
      <c r="S625">
        <f t="shared" si="159"/>
        <v>48.2</v>
      </c>
      <c r="T625">
        <f>$E625/3.6</f>
        <v>13.388888888888889</v>
      </c>
      <c r="U625">
        <f>(0.5*960*(T625*T625))</f>
        <v>86045.925925925927</v>
      </c>
      <c r="V625">
        <f>$U625-$U626</f>
        <v>1422.2222222222335</v>
      </c>
      <c r="X625">
        <f>W625/1000</f>
        <v>0</v>
      </c>
      <c r="Y625">
        <f>$X$43+$X$87+$X$158+$X$178+$X$188+$X$238+$X$279+$X$299+$X$307+$X$359+$X$365+$X$379+$X$408+$X$426+$X$438+$X$549+$X$569+$X$622</f>
        <v>611.33481481481476</v>
      </c>
      <c r="Z625">
        <f>(0.5*960*(F625*F625))</f>
        <v>3.3333333333333486</v>
      </c>
      <c r="AA625">
        <f>W625*0.0000002777777777</f>
        <v>0</v>
      </c>
      <c r="AB625">
        <f>AA$43+AA$87+$AA$158+$AA$178+$AA$238+$AA$279+$AA$299+$AA$307+$AA$359+$AA$365+$AA$379+$AA$408+$AA$426+$AA$438+$AA$526+$AA$549+$AA$569+$AA$622</f>
        <v>0.16721697526182122</v>
      </c>
      <c r="AD625">
        <f>(AC625*0.0000002777777777)*-1</f>
        <v>0</v>
      </c>
      <c r="AE625">
        <f>(($W$18*0.0000002777777777)*-1)+$AD$65+$AD$145+$AD$164+$AD$184+$AD$206+$AD$265+$AD$289+$AD$304+$AD$345+$AD$363+$AD$373+$AD$399+$AD$418+$AD$430+$AD$519+$AD$540+$AD$564+$AD$608</f>
        <v>0.19395164603622844</v>
      </c>
      <c r="AG625">
        <f>(T625/1000)*(960*9.81*0.01+0.5*1.205*0.38*1.711274*(T625*T625)+960*4/3*3.14*AJ625)</f>
        <v>-3.7779089723141901</v>
      </c>
      <c r="AH625">
        <f>AH624+AG625</f>
        <v>442.49304860442345</v>
      </c>
      <c r="AJ625">
        <f>T626-T625</f>
        <v>-0.11111111111111249</v>
      </c>
      <c r="AK625" s="53">
        <f t="shared" si="172"/>
        <v>13.388888888888889</v>
      </c>
      <c r="AL625" s="39">
        <f>0.5*1116.99*(T625*T625)</f>
        <v>100117.12375000001</v>
      </c>
      <c r="AM625" s="39">
        <f t="shared" si="171"/>
        <v>1654.8000000000175</v>
      </c>
      <c r="AN625" s="39">
        <f>SUM($AM$608:$AM$621)+$AN$607</f>
        <v>-816546.40812499984</v>
      </c>
      <c r="AO625" s="39">
        <f t="shared" si="161"/>
        <v>0.2268184466378797</v>
      </c>
      <c r="AP625" s="39">
        <f>SUM($AM$622:$AM$630)+$AP$621</f>
        <v>731250.08687500015</v>
      </c>
      <c r="AQ625" s="39">
        <f t="shared" si="162"/>
        <v>0.20312502407506949</v>
      </c>
      <c r="AR625" s="39">
        <f t="shared" si="174"/>
        <v>1.6548000000000174</v>
      </c>
      <c r="AS625" s="39"/>
      <c r="AT625" s="51">
        <f>T625*$AS$8*0.38*0.01</f>
        <v>529.00275779000003</v>
      </c>
      <c r="AU625" s="51">
        <f t="shared" si="173"/>
        <v>0.52900275779000006</v>
      </c>
      <c r="AV625" s="51">
        <f t="shared" si="163"/>
        <v>1.4694532805339063E-4</v>
      </c>
      <c r="AW625" s="39">
        <f>AB625*0.7</f>
        <v>0.11705188268327485</v>
      </c>
      <c r="AX625" s="40"/>
      <c r="AY625" s="40">
        <f t="shared" si="160"/>
        <v>0</v>
      </c>
      <c r="AZ625" s="40"/>
      <c r="BA625" s="40"/>
      <c r="BB625" s="40"/>
      <c r="BC625" s="39"/>
      <c r="BD625" s="39">
        <f>T625*2.23694</f>
        <v>29.950141111111115</v>
      </c>
      <c r="BE625" s="39">
        <f>AO625-$BC$8</f>
        <v>0.22569204763926123</v>
      </c>
      <c r="BF625" s="39">
        <f>AQ625-$BC$8</f>
        <v>0.20199862507645103</v>
      </c>
      <c r="BG625" s="52">
        <f t="shared" si="164"/>
        <v>0.18179876256880592</v>
      </c>
      <c r="BH625" s="52">
        <f t="shared" si="165"/>
        <v>0.18179876256880592</v>
      </c>
      <c r="BI625" s="52">
        <f t="shared" si="166"/>
        <v>654475.54524770135</v>
      </c>
      <c r="BJ625" s="52">
        <f t="shared" si="167"/>
        <v>654.47554524770135</v>
      </c>
      <c r="BK625">
        <f t="shared" si="168"/>
        <v>1.4893200000000157</v>
      </c>
    </row>
    <row r="626" spans="2:63" x14ac:dyDescent="0.25">
      <c r="B626" s="27" t="s">
        <v>52</v>
      </c>
      <c r="C626" s="27">
        <v>618</v>
      </c>
      <c r="D626" s="27">
        <v>29</v>
      </c>
      <c r="E626" s="26">
        <v>47.8</v>
      </c>
      <c r="F626" s="15">
        <f t="shared" si="169"/>
        <v>-0.16666666666666705</v>
      </c>
      <c r="G626" s="15">
        <f t="shared" si="170"/>
        <v>-0.60000000000000142</v>
      </c>
      <c r="R626">
        <f t="shared" si="158"/>
        <v>0</v>
      </c>
      <c r="S626">
        <f t="shared" si="159"/>
        <v>47.8</v>
      </c>
      <c r="T626">
        <f>$E626/3.6</f>
        <v>13.277777777777777</v>
      </c>
      <c r="U626">
        <f>(0.5*960*(T626*T626))</f>
        <v>84623.703703703693</v>
      </c>
      <c r="V626">
        <f>$U626-$U627</f>
        <v>2808.8888888888905</v>
      </c>
      <c r="X626">
        <f>W626/1000</f>
        <v>0</v>
      </c>
      <c r="Y626">
        <f>$X$43+$X$87+$X$158+$X$178+$X$188+$X$238+$X$279+$X$299+$X$307+$X$359+$X$365+$X$379+$X$408+$X$426+$X$438+$X$549+$X$569+$X$622</f>
        <v>611.33481481481476</v>
      </c>
      <c r="Z626">
        <f>(0.5*960*(F626*F626))</f>
        <v>13.333333333333394</v>
      </c>
      <c r="AA626">
        <f>W626*0.0000002777777777</f>
        <v>0</v>
      </c>
      <c r="AB626">
        <f>AA$43+AA$87+$AA$158+$AA$178+$AA$238+$AA$279+$AA$299+$AA$307+$AA$359+$AA$365+$AA$379+$AA$408+$AA$426+$AA$438+$AA$526+$AA$549+$AA$569+$AA$622</f>
        <v>0.16721697526182122</v>
      </c>
      <c r="AD626">
        <f>(AC626*0.0000002777777777)*-1</f>
        <v>0</v>
      </c>
      <c r="AE626">
        <f>(($W$18*0.0000002777777777)*-1)+$AD$65+$AD$145+$AD$164+$AD$184+$AD$206+$AD$265+$AD$289+$AD$304+$AD$345+$AD$363+$AD$373+$AD$399+$AD$418+$AD$430+$AD$519+$AD$540+$AD$564+$AD$608</f>
        <v>0.19395164603622844</v>
      </c>
      <c r="AG626">
        <f>(T626/1000)*(960*9.81*0.01+0.5*1.205*0.38*1.711274*(T626*T626)+960*4/3*3.14*AJ626)</f>
        <v>-9.6915313989593486</v>
      </c>
      <c r="AH626">
        <f>AH625+AG626</f>
        <v>432.80151720546411</v>
      </c>
      <c r="AJ626">
        <f>T627-T626</f>
        <v>-0.22222222222222143</v>
      </c>
      <c r="AK626" s="53">
        <f t="shared" si="172"/>
        <v>13.277777777777777</v>
      </c>
      <c r="AL626" s="39">
        <f>0.5*1116.99*(T626*T626)</f>
        <v>98462.323749999996</v>
      </c>
      <c r="AM626" s="39">
        <f t="shared" si="171"/>
        <v>3268.2299999999959</v>
      </c>
      <c r="AN626" s="39">
        <f>SUM($AM$608:$AM$621)+$AN$607</f>
        <v>-816546.40812499984</v>
      </c>
      <c r="AO626" s="39">
        <f t="shared" si="161"/>
        <v>0.2268184466378797</v>
      </c>
      <c r="AP626" s="39">
        <f>SUM($AM$622:$AM$630)+$AP$621</f>
        <v>731250.08687500015</v>
      </c>
      <c r="AQ626" s="39">
        <f t="shared" si="162"/>
        <v>0.20312502407506949</v>
      </c>
      <c r="AR626" s="39">
        <f t="shared" si="174"/>
        <v>3.268229999999996</v>
      </c>
      <c r="AS626" s="39"/>
      <c r="AT626" s="51">
        <f>T626*$AS$8*0.38*0.01</f>
        <v>524.61269341000002</v>
      </c>
      <c r="AU626" s="51">
        <f t="shared" si="173"/>
        <v>0.52461269341000005</v>
      </c>
      <c r="AV626" s="51">
        <f t="shared" si="163"/>
        <v>1.4572586475004298E-4</v>
      </c>
      <c r="AW626" s="39">
        <f>AB626*0.7</f>
        <v>0.11705188268327485</v>
      </c>
      <c r="AX626" s="40"/>
      <c r="AY626" s="40">
        <f t="shared" si="160"/>
        <v>0</v>
      </c>
      <c r="AZ626" s="40"/>
      <c r="BA626" s="40"/>
      <c r="BB626" s="40"/>
      <c r="BC626" s="39"/>
      <c r="BD626" s="39">
        <f>T626*2.23694</f>
        <v>29.701592222222221</v>
      </c>
      <c r="BE626" s="39">
        <f>AO626-$BC$8</f>
        <v>0.22569204763926123</v>
      </c>
      <c r="BF626" s="39">
        <f>AQ626-$BC$8</f>
        <v>0.20199862507645103</v>
      </c>
      <c r="BG626" s="52">
        <f t="shared" si="164"/>
        <v>0.18179876256880592</v>
      </c>
      <c r="BH626" s="52">
        <f t="shared" si="165"/>
        <v>0.18179876256880592</v>
      </c>
      <c r="BI626" s="52">
        <f t="shared" si="166"/>
        <v>654475.54524770135</v>
      </c>
      <c r="BJ626" s="52">
        <f t="shared" si="167"/>
        <v>654.47554524770135</v>
      </c>
      <c r="BK626">
        <f t="shared" si="168"/>
        <v>2.9414069999999963</v>
      </c>
    </row>
    <row r="627" spans="2:63" x14ac:dyDescent="0.25">
      <c r="B627" s="27" t="s">
        <v>52</v>
      </c>
      <c r="C627" s="27">
        <v>619</v>
      </c>
      <c r="D627" s="27">
        <v>30</v>
      </c>
      <c r="E627" s="26">
        <v>47</v>
      </c>
      <c r="F627" s="15">
        <f t="shared" si="169"/>
        <v>-0.26388888888888867</v>
      </c>
      <c r="G627" s="15">
        <f t="shared" si="170"/>
        <v>-0.94999999999999929</v>
      </c>
      <c r="R627">
        <f t="shared" si="158"/>
        <v>0</v>
      </c>
      <c r="S627">
        <f t="shared" si="159"/>
        <v>47</v>
      </c>
      <c r="T627">
        <f>$E627/3.6</f>
        <v>13.055555555555555</v>
      </c>
      <c r="U627">
        <f>(0.5*960*(T627*T627))</f>
        <v>81814.814814814803</v>
      </c>
      <c r="V627">
        <f>$U627-$U628</f>
        <v>3784.814814814803</v>
      </c>
      <c r="X627">
        <f>W627/1000</f>
        <v>0</v>
      </c>
      <c r="Y627">
        <f>$X$43+$X$87+$X$158+$X$178+$X$188+$X$238+$X$279+$X$299+$X$307+$X$359+$X$365+$X$379+$X$408+$X$426+$X$438+$X$549+$X$569+$X$622</f>
        <v>611.33481481481476</v>
      </c>
      <c r="Z627">
        <f>(0.5*960*(F627*F627))</f>
        <v>33.425925925925874</v>
      </c>
      <c r="AA627">
        <f>W627*0.0000002777777777</f>
        <v>0</v>
      </c>
      <c r="AB627">
        <f>AA$43+AA$87+$AA$158+$AA$178+$AA$238+$AA$279+$AA$299+$AA$307+$AA$359+$AA$365+$AA$379+$AA$408+$AA$426+$AA$438+$AA$526+$AA$549+$AA$569+$AA$622</f>
        <v>0.16721697526182122</v>
      </c>
      <c r="AD627">
        <f>(AC627*0.0000002777777777)*-1</f>
        <v>0</v>
      </c>
      <c r="AE627">
        <f>(($W$18*0.0000002777777777)*-1)+$AD$65+$AD$145+$AD$164+$AD$184+$AD$206+$AD$265+$AD$289+$AD$304+$AD$345+$AD$363+$AD$373+$AD$399+$AD$418+$AD$430+$AD$519+$AD$540+$AD$564+$AD$608</f>
        <v>0.19395164603622844</v>
      </c>
      <c r="AG627">
        <f>(T627/1000)*(960*9.81*0.01+0.5*1.205*0.38*1.711274*(T627*T627)+960*4/3*3.14*AJ627)</f>
        <v>-13.932003683236168</v>
      </c>
      <c r="AH627">
        <f>AH626+AG627</f>
        <v>418.86951352222792</v>
      </c>
      <c r="AJ627">
        <f>T628-T627</f>
        <v>-0.30555555555555536</v>
      </c>
      <c r="AK627" s="53">
        <f t="shared" si="172"/>
        <v>13.055555555555555</v>
      </c>
      <c r="AL627" s="39">
        <f>0.5*1116.99*(T627*T627)</f>
        <v>95194.09375</v>
      </c>
      <c r="AM627" s="39">
        <f t="shared" si="171"/>
        <v>4403.750312499993</v>
      </c>
      <c r="AN627" s="39">
        <f>SUM($AM$608:$AM$621)+$AN$607</f>
        <v>-816546.40812499984</v>
      </c>
      <c r="AO627" s="39">
        <f t="shared" si="161"/>
        <v>0.2268184466378797</v>
      </c>
      <c r="AP627" s="39">
        <f>SUM($AM$622:$AM$630)+$AP$621</f>
        <v>731250.08687500015</v>
      </c>
      <c r="AQ627" s="39">
        <f t="shared" si="162"/>
        <v>0.20312502407506949</v>
      </c>
      <c r="AR627" s="39">
        <f t="shared" si="174"/>
        <v>4.4037503124999926</v>
      </c>
      <c r="AS627" s="39"/>
      <c r="AT627" s="51">
        <f>T627*$AS$8*0.38*0.01</f>
        <v>515.83256465000011</v>
      </c>
      <c r="AU627" s="51">
        <f t="shared" si="173"/>
        <v>0.51583256465000016</v>
      </c>
      <c r="AV627" s="51">
        <f t="shared" si="163"/>
        <v>1.4328693814334771E-4</v>
      </c>
      <c r="AW627" s="39">
        <f>AB627*0.7</f>
        <v>0.11705188268327485</v>
      </c>
      <c r="AX627" s="40"/>
      <c r="AY627" s="40">
        <f t="shared" si="160"/>
        <v>0</v>
      </c>
      <c r="AZ627" s="40"/>
      <c r="BA627" s="40"/>
      <c r="BB627" s="40"/>
      <c r="BC627" s="39"/>
      <c r="BD627" s="39">
        <f>T627*2.23694</f>
        <v>29.204494444444446</v>
      </c>
      <c r="BE627" s="39">
        <f>AO627-$BC$8</f>
        <v>0.22569204763926123</v>
      </c>
      <c r="BF627" s="39">
        <f>AQ627-$BC$8</f>
        <v>0.20199862507645103</v>
      </c>
      <c r="BG627" s="52">
        <f t="shared" si="164"/>
        <v>0.18179876256880592</v>
      </c>
      <c r="BH627" s="52">
        <f t="shared" si="165"/>
        <v>0.18179876256880592</v>
      </c>
      <c r="BI627" s="52">
        <f t="shared" si="166"/>
        <v>654475.54524770135</v>
      </c>
      <c r="BJ627" s="52">
        <f t="shared" si="167"/>
        <v>654.47554524770135</v>
      </c>
      <c r="BK627">
        <f t="shared" si="168"/>
        <v>3.9633752812499936</v>
      </c>
    </row>
    <row r="628" spans="2:63" x14ac:dyDescent="0.25">
      <c r="B628" s="27" t="s">
        <v>52</v>
      </c>
      <c r="C628" s="27">
        <v>620</v>
      </c>
      <c r="D628" s="27">
        <v>31</v>
      </c>
      <c r="E628" s="26">
        <v>45.9</v>
      </c>
      <c r="F628" s="15">
        <f t="shared" si="169"/>
        <v>-0.29166666666666685</v>
      </c>
      <c r="G628" s="15">
        <f t="shared" si="170"/>
        <v>-1.0500000000000007</v>
      </c>
      <c r="R628">
        <f t="shared" si="158"/>
        <v>0</v>
      </c>
      <c r="S628">
        <f t="shared" si="159"/>
        <v>45.9</v>
      </c>
      <c r="T628">
        <f>$E628/3.6</f>
        <v>12.75</v>
      </c>
      <c r="U628">
        <f>(0.5*960*(T628*T628))</f>
        <v>78030</v>
      </c>
      <c r="V628">
        <f>$U628-$U629</f>
        <v>3362.9629629629781</v>
      </c>
      <c r="X628">
        <f>W628/1000</f>
        <v>0</v>
      </c>
      <c r="Y628">
        <f>$X$43+$X$87+$X$158+$X$178+$X$188+$X$238+$X$279+$X$299+$X$307+$X$359+$X$365+$X$379+$X$408+$X$426+$X$438+$X$549+$X$569+$X$622</f>
        <v>611.33481481481476</v>
      </c>
      <c r="Z628">
        <f>(0.5*960*(F628*F628))</f>
        <v>40.833333333333385</v>
      </c>
      <c r="AA628">
        <f>W628*0.0000002777777777</f>
        <v>0</v>
      </c>
      <c r="AB628">
        <f>AA$43+AA$87+$AA$158+$AA$178+$AA$238+$AA$279+$AA$299+$AA$307+$AA$359+$AA$365+$AA$379+$AA$408+$AA$426+$AA$438+$AA$526+$AA$549+$AA$569+$AA$622</f>
        <v>0.16721697526182122</v>
      </c>
      <c r="AD628">
        <f>(AC628*0.0000002777777777)*-1</f>
        <v>0</v>
      </c>
      <c r="AE628">
        <f>(($W$18*0.0000002777777777)*-1)+$AD$65+$AD$145+$AD$164+$AD$184+$AD$206+$AD$265+$AD$289+$AD$304+$AD$345+$AD$363+$AD$373+$AD$399+$AD$418+$AD$430+$AD$519+$AD$540+$AD$564+$AD$608</f>
        <v>0.19395164603622844</v>
      </c>
      <c r="AG628">
        <f>(T628/1000)*(960*9.81*0.01+0.5*1.205*0.38*1.711274*(T628*T628)+960*4/3*3.14*AJ628)</f>
        <v>-12.221857738881125</v>
      </c>
      <c r="AH628">
        <f>AH627+AG628</f>
        <v>406.64765578334681</v>
      </c>
      <c r="AJ628">
        <f>T629-T628</f>
        <v>-0.27777777777777857</v>
      </c>
      <c r="AK628" s="53">
        <f t="shared" si="172"/>
        <v>12.75</v>
      </c>
      <c r="AL628" s="39">
        <f>0.5*1116.99*(T628*T628)</f>
        <v>90790.343437500007</v>
      </c>
      <c r="AM628" s="39">
        <f t="shared" si="171"/>
        <v>3912.9125000000204</v>
      </c>
      <c r="AN628" s="39">
        <f>SUM($AM$608:$AM$621)+$AN$607</f>
        <v>-816546.40812499984</v>
      </c>
      <c r="AO628" s="39">
        <f t="shared" si="161"/>
        <v>0.2268184466378797</v>
      </c>
      <c r="AP628" s="39">
        <f>SUM($AM$622:$AM$630)+$AP$621</f>
        <v>731250.08687500015</v>
      </c>
      <c r="AQ628" s="39">
        <f t="shared" si="162"/>
        <v>0.20312502407506949</v>
      </c>
      <c r="AR628" s="39">
        <f t="shared" si="174"/>
        <v>3.9129125000000204</v>
      </c>
      <c r="AS628" s="39"/>
      <c r="AT628" s="51">
        <f>T628*$AS$8*0.38*0.01</f>
        <v>503.75988760500007</v>
      </c>
      <c r="AU628" s="51">
        <f t="shared" si="173"/>
        <v>0.50375988760500012</v>
      </c>
      <c r="AV628" s="51">
        <f t="shared" si="163"/>
        <v>1.399334140591417E-4</v>
      </c>
      <c r="AW628" s="39">
        <f>AB628*0.7</f>
        <v>0.11705188268327485</v>
      </c>
      <c r="AX628" s="40"/>
      <c r="AY628" s="40">
        <f t="shared" si="160"/>
        <v>0</v>
      </c>
      <c r="AZ628" s="40"/>
      <c r="BA628" s="40"/>
      <c r="BB628" s="40"/>
      <c r="BC628" s="39"/>
      <c r="BD628" s="39">
        <f>T628*2.23694</f>
        <v>28.520985000000003</v>
      </c>
      <c r="BE628" s="39">
        <f>AO628-$BC$8</f>
        <v>0.22569204763926123</v>
      </c>
      <c r="BF628" s="39">
        <f>AQ628-$BC$8</f>
        <v>0.20199862507645103</v>
      </c>
      <c r="BG628" s="52">
        <f t="shared" si="164"/>
        <v>0.18179876256880592</v>
      </c>
      <c r="BH628" s="52">
        <f t="shared" si="165"/>
        <v>0.18179876256880592</v>
      </c>
      <c r="BI628" s="52">
        <f t="shared" si="166"/>
        <v>654475.54524770135</v>
      </c>
      <c r="BJ628" s="52">
        <f t="shared" si="167"/>
        <v>654.47554524770135</v>
      </c>
      <c r="BK628">
        <f t="shared" si="168"/>
        <v>3.5216212500000181</v>
      </c>
    </row>
    <row r="629" spans="2:63" x14ac:dyDescent="0.25">
      <c r="B629" s="27" t="s">
        <v>52</v>
      </c>
      <c r="C629" s="27">
        <v>621</v>
      </c>
      <c r="D629" s="27">
        <v>32</v>
      </c>
      <c r="E629" s="26">
        <v>44.9</v>
      </c>
      <c r="F629" s="15">
        <f t="shared" si="169"/>
        <v>-0.20833333333333331</v>
      </c>
      <c r="G629" s="15">
        <f t="shared" si="170"/>
        <v>-0.75</v>
      </c>
      <c r="R629">
        <f t="shared" si="158"/>
        <v>0</v>
      </c>
      <c r="S629">
        <f t="shared" si="159"/>
        <v>44.9</v>
      </c>
      <c r="T629">
        <f>$E629/3.6</f>
        <v>12.472222222222221</v>
      </c>
      <c r="U629">
        <f>(0.5*960*(T629*T629))</f>
        <v>74667.037037037022</v>
      </c>
      <c r="V629">
        <f>$U629-$U630</f>
        <v>1653.703703703708</v>
      </c>
      <c r="X629">
        <f>W629/1000</f>
        <v>0</v>
      </c>
      <c r="Y629">
        <f>$X$43+$X$87+$X$158+$X$178+$X$188+$X$238+$X$279+$X$299+$X$307+$X$359+$X$365+$X$379+$X$408+$X$426+$X$438+$X$549+$X$569+$X$622</f>
        <v>611.33481481481476</v>
      </c>
      <c r="Z629">
        <f>(0.5*960*(F629*F629))</f>
        <v>20.833333333333329</v>
      </c>
      <c r="AA629">
        <f>W629*0.0000002777777777</f>
        <v>0</v>
      </c>
      <c r="AB629">
        <f>AA$43+AA$87+$AA$158+$AA$178+$AA$238+$AA$279+$AA$299+$AA$307+$AA$359+$AA$365+$AA$379+$AA$408+$AA$426+$AA$438+$AA$526+$AA$549+$AA$569+$AA$622</f>
        <v>0.16721697526182122</v>
      </c>
      <c r="AD629">
        <f>(AC629*0.0000002777777777)*-1</f>
        <v>0</v>
      </c>
      <c r="AE629">
        <f>(($W$18*0.0000002777777777)*-1)+$AD$65+$AD$145+$AD$164+$AD$184+$AD$206+$AD$265+$AD$289+$AD$304+$AD$345+$AD$363+$AD$373+$AD$399+$AD$418+$AD$430+$AD$519+$AD$540+$AD$564+$AD$608</f>
        <v>0.19395164603622844</v>
      </c>
      <c r="AG629">
        <f>(T629/1000)*(960*9.81*0.01+0.5*1.205*0.38*1.711274*(T629*T629)+960*4/3*3.14*AJ629)</f>
        <v>-5.0275508708764312</v>
      </c>
      <c r="AH629">
        <f>AH628+AG629</f>
        <v>401.62010491247037</v>
      </c>
      <c r="AJ629">
        <f>T630-T629</f>
        <v>-0.13888888888888928</v>
      </c>
      <c r="AK629" s="53">
        <f t="shared" si="172"/>
        <v>12.472222222222221</v>
      </c>
      <c r="AL629" s="39">
        <f>0.5*1116.99*(T629*T629)</f>
        <v>86877.430937499987</v>
      </c>
      <c r="AM629" s="39">
        <f t="shared" si="171"/>
        <v>1924.1359375000029</v>
      </c>
      <c r="AN629" s="39">
        <f>SUM($AM$608:$AM$621)+$AN$607</f>
        <v>-816546.40812499984</v>
      </c>
      <c r="AO629" s="39">
        <f t="shared" si="161"/>
        <v>0.2268184466378797</v>
      </c>
      <c r="AP629" s="39">
        <f>SUM($AM$622:$AM$630)+$AP$621</f>
        <v>731250.08687500015</v>
      </c>
      <c r="AQ629" s="39">
        <f t="shared" si="162"/>
        <v>0.20312502407506949</v>
      </c>
      <c r="AR629" s="39">
        <f t="shared" si="174"/>
        <v>1.9241359375000029</v>
      </c>
      <c r="AS629" s="39"/>
      <c r="AT629" s="51">
        <f>T629*$AS$8*0.38*0.01</f>
        <v>492.78472665500004</v>
      </c>
      <c r="AU629" s="51">
        <f t="shared" si="173"/>
        <v>0.49278472665500006</v>
      </c>
      <c r="AV629" s="51">
        <f t="shared" si="163"/>
        <v>1.3688475580077259E-4</v>
      </c>
      <c r="AW629" s="39">
        <f>AB629*0.7</f>
        <v>0.11705188268327485</v>
      </c>
      <c r="AX629" s="40"/>
      <c r="AY629" s="40">
        <f t="shared" si="160"/>
        <v>0</v>
      </c>
      <c r="AZ629" s="40"/>
      <c r="BA629" s="40"/>
      <c r="BB629" s="40"/>
      <c r="BC629" s="39"/>
      <c r="BD629" s="39">
        <f>T629*2.23694</f>
        <v>27.899612777777779</v>
      </c>
      <c r="BE629" s="39">
        <f>AO629-$BC$8</f>
        <v>0.22569204763926123</v>
      </c>
      <c r="BF629" s="39">
        <f>AQ629-$BC$8</f>
        <v>0.20199862507645103</v>
      </c>
      <c r="BG629" s="52">
        <f t="shared" si="164"/>
        <v>0.18179876256880592</v>
      </c>
      <c r="BH629" s="52">
        <f t="shared" si="165"/>
        <v>0.18179876256880592</v>
      </c>
      <c r="BI629" s="52">
        <f t="shared" si="166"/>
        <v>654475.54524770135</v>
      </c>
      <c r="BJ629" s="52">
        <f t="shared" si="167"/>
        <v>654.47554524770135</v>
      </c>
      <c r="BK629">
        <f t="shared" si="168"/>
        <v>1.7317223437500027</v>
      </c>
    </row>
    <row r="630" spans="2:63" x14ac:dyDescent="0.25">
      <c r="B630" s="27" t="s">
        <v>52</v>
      </c>
      <c r="C630" s="27">
        <v>622</v>
      </c>
      <c r="D630" s="27">
        <v>33</v>
      </c>
      <c r="E630" s="26">
        <v>44.4</v>
      </c>
      <c r="F630" s="15">
        <f t="shared" si="169"/>
        <v>-8.3333333333333523E-2</v>
      </c>
      <c r="G630" s="15">
        <f t="shared" si="170"/>
        <v>-0.30000000000000071</v>
      </c>
      <c r="R630">
        <f t="shared" si="158"/>
        <v>0</v>
      </c>
      <c r="S630">
        <f t="shared" si="159"/>
        <v>44.4</v>
      </c>
      <c r="T630">
        <f>$E630/3.6</f>
        <v>12.333333333333332</v>
      </c>
      <c r="U630">
        <f>(0.5*960*(T630*T630))</f>
        <v>73013.333333333314</v>
      </c>
      <c r="V630">
        <f>$U630-$U631</f>
        <v>328.51851851852552</v>
      </c>
      <c r="X630">
        <f>W630/1000</f>
        <v>0</v>
      </c>
      <c r="Y630">
        <f>$X$43+$X$87+$X$158+$X$178+$X$188+$X$238+$X$279+$X$299+$X$307+$X$359+$X$365+$X$379+$X$408+$X$426+$X$438+$X$549+$X$569+$X$622</f>
        <v>611.33481481481476</v>
      </c>
      <c r="Z630">
        <f>(0.5*960*(F630*F630))</f>
        <v>3.3333333333333486</v>
      </c>
      <c r="AA630">
        <f>W630*0.0000002777777777</f>
        <v>0</v>
      </c>
      <c r="AB630">
        <f>AA$43+AA$87+$AA$158+$AA$178+$AA$238+$AA$279+$AA$299+$AA$307+$AA$359+$AA$365+$AA$379+$AA$408+$AA$426+$AA$438+$AA$526+$AA$549+$AA$569+$AA$622</f>
        <v>0.16721697526182122</v>
      </c>
      <c r="AD630">
        <f>(AC630*0.0000002777777777)*-1</f>
        <v>0</v>
      </c>
      <c r="AE630">
        <f>(($W$18*0.0000002777777777)*-1)+$AD$65+$AD$145+$AD$164+$AD$184+$AD$206+$AD$265+$AD$289+$AD$304+$AD$345+$AD$363+$AD$373+$AD$399+$AD$418+$AD$430+$AD$519+$AD$540+$AD$564+$AD$608</f>
        <v>0.19395164603622844</v>
      </c>
      <c r="AG630">
        <f>(T630/1000)*(960*9.81*0.01+0.5*1.205*0.38*1.711274*(T630*T630)+960*4/3*3.14*AJ630)</f>
        <v>0.51958000081632727</v>
      </c>
      <c r="AH630">
        <f>AH629+AG630</f>
        <v>402.13968491328671</v>
      </c>
      <c r="AJ630">
        <f>T631-T630</f>
        <v>-2.7777777777778567E-2</v>
      </c>
      <c r="AK630" s="53">
        <f t="shared" si="172"/>
        <v>12.333333333333332</v>
      </c>
      <c r="AL630" s="39">
        <f>0.5*1116.99*(T630*T630)</f>
        <v>84953.294999999984</v>
      </c>
      <c r="AM630" s="39">
        <f t="shared" si="171"/>
        <v>382.24156250001397</v>
      </c>
      <c r="AN630" s="39">
        <f>SUM($AM$608:$AM$621)+$AN$607</f>
        <v>-816546.40812499984</v>
      </c>
      <c r="AO630" s="39">
        <f t="shared" si="161"/>
        <v>0.2268184466378797</v>
      </c>
      <c r="AP630" s="39">
        <f>SUM($AM$622:$AM$630)+$AP$621</f>
        <v>731250.08687500015</v>
      </c>
      <c r="AQ630" s="39">
        <f t="shared" si="162"/>
        <v>0.20312502407506949</v>
      </c>
      <c r="AR630" s="39">
        <f t="shared" si="174"/>
        <v>0.38224156250001395</v>
      </c>
      <c r="AS630" s="39"/>
      <c r="AT630" s="51">
        <f>T630*$AS$8*0.38*0.01</f>
        <v>487.29714618000008</v>
      </c>
      <c r="AU630" s="51">
        <f t="shared" si="173"/>
        <v>0.48729714618000008</v>
      </c>
      <c r="AV630" s="51">
        <f t="shared" si="163"/>
        <v>1.3536042667158807E-4</v>
      </c>
      <c r="AW630" s="39">
        <f>AB630*0.7</f>
        <v>0.11705188268327485</v>
      </c>
      <c r="AX630" s="40"/>
      <c r="AY630" s="40">
        <f t="shared" si="160"/>
        <v>0</v>
      </c>
      <c r="AZ630" s="40"/>
      <c r="BA630" s="40"/>
      <c r="BB630" s="40"/>
      <c r="BC630" s="39"/>
      <c r="BD630" s="39">
        <f>T630*2.23694</f>
        <v>27.588926666666666</v>
      </c>
      <c r="BE630" s="39">
        <f>AO630-$BC$8</f>
        <v>0.22569204763926123</v>
      </c>
      <c r="BF630" s="39">
        <f>AQ630-$BC$8</f>
        <v>0.20199862507645103</v>
      </c>
      <c r="BG630" s="52">
        <f t="shared" si="164"/>
        <v>0.18179876256880592</v>
      </c>
      <c r="BH630" s="52">
        <f t="shared" si="165"/>
        <v>0.18179876256880592</v>
      </c>
      <c r="BI630" s="52">
        <f t="shared" si="166"/>
        <v>654475.54524770135</v>
      </c>
      <c r="BJ630" s="52">
        <f t="shared" si="167"/>
        <v>654.47554524770135</v>
      </c>
      <c r="BK630">
        <f t="shared" si="168"/>
        <v>0.34401740625001259</v>
      </c>
    </row>
    <row r="631" spans="2:63" x14ac:dyDescent="0.25">
      <c r="B631" s="27" t="s">
        <v>52</v>
      </c>
      <c r="C631" s="27">
        <v>623</v>
      </c>
      <c r="D631" s="27">
        <v>34</v>
      </c>
      <c r="E631" s="26">
        <v>44.3</v>
      </c>
      <c r="F631" s="15">
        <f t="shared" si="169"/>
        <v>1.3888888888889086E-2</v>
      </c>
      <c r="G631" s="15">
        <f t="shared" si="170"/>
        <v>5.0000000000000711E-2</v>
      </c>
      <c r="R631">
        <f t="shared" si="158"/>
        <v>0</v>
      </c>
      <c r="S631">
        <f t="shared" si="159"/>
        <v>44.3</v>
      </c>
      <c r="T631">
        <f>$E631/3.6</f>
        <v>12.305555555555554</v>
      </c>
      <c r="U631">
        <f>(0.5*960*(T631*T631))</f>
        <v>72684.814814814788</v>
      </c>
      <c r="V631">
        <f>$U631-$U632</f>
        <v>-657.77777777779556</v>
      </c>
      <c r="X631">
        <f>W631/1000</f>
        <v>0</v>
      </c>
      <c r="Y631">
        <f>$X$43+$X$87+$X$158+$X$178+$X$188+$X$238+$X$279+$X$299+$X$307+$X$359+$X$365+$X$379+$X$408+$X$426+$X$438+$X$549+$X$569+$X$622</f>
        <v>611.33481481481476</v>
      </c>
      <c r="Z631">
        <f>(0.5*960*(F631*F631))</f>
        <v>9.259259259259521E-2</v>
      </c>
      <c r="AA631">
        <f>W631*0.0000002777777777</f>
        <v>0</v>
      </c>
      <c r="AB631">
        <f>AA$43+AA$87+$AA$158+$AA$178+$AA$238+$AA$279+$AA$299+$AA$307+$AA$359+$AA$365+$AA$379+$AA$408+$AA$426+$AA$438+$AA$526+$AA$549+$AA$569+$AA$622</f>
        <v>0.16721697526182122</v>
      </c>
      <c r="AC631">
        <f>SUM(V631:V634)</f>
        <v>-5685.5555555555766</v>
      </c>
      <c r="AD631">
        <f>(AC631*0.0000002777777777)*-1</f>
        <v>1.5793209872121171E-3</v>
      </c>
      <c r="AE631">
        <f>(($W$18*0.0000002777777777)*-1)+$AD$65+$AD$145+$AD$164+$AD$184+$AD$206+$AD$265+$AD$289+$AD$304+$AD$345+$AD$363+$AD$373+$AD$399+$AD$418+$AD$430+$AD$519+$AD$540+$AD$564+$AD$608+$AD$631</f>
        <v>0.19553096702344056</v>
      </c>
      <c r="AG631">
        <f>(T631/1000)*(960*9.81*0.01+0.5*1.205*0.38*1.711274*(T631*T631)+960*4/3*3.14*AJ631)</f>
        <v>4.6366507738817937</v>
      </c>
      <c r="AH631">
        <f>AH630+AG631</f>
        <v>406.77633568716851</v>
      </c>
      <c r="AJ631">
        <f>T632-T631</f>
        <v>5.5555555555557135E-2</v>
      </c>
      <c r="AK631" s="53">
        <f t="shared" si="172"/>
        <v>12.305555555555554</v>
      </c>
      <c r="AL631" s="39">
        <f>0.5*1116.99*(T631*T631)</f>
        <v>84571.05343749997</v>
      </c>
      <c r="AM631" s="39">
        <f t="shared" si="171"/>
        <v>-765.34500000003027</v>
      </c>
      <c r="AN631" s="39">
        <f>SUM($AM$631:$AM$644)+$AN$630</f>
        <v>-853025.69843749981</v>
      </c>
      <c r="AO631" s="39">
        <f t="shared" si="161"/>
        <v>0.23695158283295908</v>
      </c>
      <c r="AP631" s="39">
        <f>SUM($AM$622:$AM$630)+$AP$621</f>
        <v>731250.08687500015</v>
      </c>
      <c r="AQ631" s="39">
        <f t="shared" si="162"/>
        <v>0.20312502407506949</v>
      </c>
      <c r="AR631" s="39">
        <f t="shared" si="174"/>
        <v>-0.76534500000003025</v>
      </c>
      <c r="AS631" s="39"/>
      <c r="AT631" s="51">
        <f>T631*$AS$8*0.38*0.01</f>
        <v>486.19963008500002</v>
      </c>
      <c r="AU631" s="51">
        <f t="shared" si="173"/>
        <v>0.486199630085</v>
      </c>
      <c r="AV631" s="51">
        <f t="shared" si="163"/>
        <v>1.3505556084575113E-4</v>
      </c>
      <c r="AW631" s="39">
        <f>AB631*0.7</f>
        <v>0.11705188268327485</v>
      </c>
      <c r="AX631" s="40"/>
      <c r="AY631" s="40">
        <f t="shared" si="160"/>
        <v>0</v>
      </c>
      <c r="AZ631" s="40"/>
      <c r="BA631" s="40"/>
      <c r="BB631" s="40"/>
      <c r="BC631" s="39"/>
      <c r="BD631" s="39">
        <f>T631*2.23694</f>
        <v>27.526789444444443</v>
      </c>
      <c r="BE631" s="39">
        <f>AO631-$BC$8</f>
        <v>0.23582518383434062</v>
      </c>
      <c r="BF631" s="39">
        <f>AQ631-$BC$8</f>
        <v>0.20199862507645103</v>
      </c>
      <c r="BG631" s="52">
        <f t="shared" si="164"/>
        <v>0.18179876256880592</v>
      </c>
      <c r="BH631" s="52">
        <f t="shared" si="165"/>
        <v>0.18179876256880592</v>
      </c>
      <c r="BI631" s="52">
        <f t="shared" si="166"/>
        <v>654475.54524770135</v>
      </c>
      <c r="BJ631" s="52">
        <f t="shared" si="167"/>
        <v>654.47554524770135</v>
      </c>
      <c r="BK631">
        <f t="shared" si="168"/>
        <v>-0.68881050000002719</v>
      </c>
    </row>
    <row r="632" spans="2:63" x14ac:dyDescent="0.25">
      <c r="B632" s="27" t="s">
        <v>52</v>
      </c>
      <c r="C632" s="27">
        <v>624</v>
      </c>
      <c r="D632" s="27">
        <v>35</v>
      </c>
      <c r="E632" s="26">
        <v>44.5</v>
      </c>
      <c r="F632" s="15">
        <f t="shared" si="169"/>
        <v>0.1111111111111117</v>
      </c>
      <c r="G632" s="15">
        <f t="shared" si="170"/>
        <v>0.40000000000000213</v>
      </c>
      <c r="R632">
        <f t="shared" si="158"/>
        <v>0</v>
      </c>
      <c r="S632">
        <f t="shared" si="159"/>
        <v>44.5</v>
      </c>
      <c r="T632">
        <f>$E632/3.6</f>
        <v>12.361111111111111</v>
      </c>
      <c r="U632">
        <f>(0.5*960*(T632*T632))</f>
        <v>73342.592592592584</v>
      </c>
      <c r="V632">
        <f>$U632-$U633</f>
        <v>-1991.111111111124</v>
      </c>
      <c r="X632">
        <f>W632/1000</f>
        <v>0</v>
      </c>
      <c r="Y632">
        <f>$X$43+$X$87+$X$158+$X$178+$X$188+$X$238+$X$279+$X$299+$X$307+$X$359+$X$365+$X$379+$X$408+$X$426+$X$438+$X$549+$X$569+$X$622</f>
        <v>611.33481481481476</v>
      </c>
      <c r="Z632">
        <f>(0.5*960*(F632*F632))</f>
        <v>5.9259259259259887</v>
      </c>
      <c r="AA632">
        <f>W632*0.0000002777777777</f>
        <v>0</v>
      </c>
      <c r="AB632">
        <f>AA$43+AA$87+$AA$158+$AA$178+$AA$238+$AA$279+$AA$299+$AA$307+$AA$359+$AA$365+$AA$379+$AA$408+$AA$426+$AA$438+$AA$526+$AA$549+$AA$569+$AA$622</f>
        <v>0.16721697526182122</v>
      </c>
      <c r="AD632">
        <f>(AC632*0.0000002777777777)*-1</f>
        <v>0</v>
      </c>
      <c r="AE632">
        <f>(($W$18*0.0000002777777777)*-1)+$AD$65+$AD$145+$AD$164+$AD$184+$AD$206+$AD$265+$AD$289+$AD$304+$AD$345+$AD$363+$AD$373+$AD$399+$AD$418+$AD$430+$AD$519+$AD$540+$AD$564+$AD$608+$AD$631</f>
        <v>0.19553096702344056</v>
      </c>
      <c r="AG632">
        <f>(T632/1000)*(960*9.81*0.01+0.5*1.205*0.38*1.711274*(T632*T632)+960*4/3*3.14*AJ632)</f>
        <v>10.184418018582473</v>
      </c>
      <c r="AH632">
        <f>AH631+AG632</f>
        <v>416.96075370575096</v>
      </c>
      <c r="AJ632">
        <f>T633-T632</f>
        <v>0.16666666666666785</v>
      </c>
      <c r="AK632" s="53">
        <f t="shared" si="172"/>
        <v>12.361111111111111</v>
      </c>
      <c r="AL632" s="39">
        <f>0.5*1116.99*(T632*T632)</f>
        <v>85336.3984375</v>
      </c>
      <c r="AM632" s="39">
        <f t="shared" si="171"/>
        <v>-2316.7200000000157</v>
      </c>
      <c r="AN632" s="39">
        <f>SUM($AM$631:$AM$644)+$AN$630</f>
        <v>-853025.69843749981</v>
      </c>
      <c r="AO632" s="39">
        <f t="shared" si="161"/>
        <v>0.23695158283295908</v>
      </c>
      <c r="AP632" s="39">
        <f>SUM($AM$622:$AM$630)+$AP$621</f>
        <v>731250.08687500015</v>
      </c>
      <c r="AQ632" s="39">
        <f t="shared" si="162"/>
        <v>0.20312502407506949</v>
      </c>
      <c r="AR632" s="39">
        <f t="shared" si="174"/>
        <v>-2.3167200000000157</v>
      </c>
      <c r="AS632" s="39"/>
      <c r="AT632" s="51">
        <f>T632*$AS$8*0.38*0.01</f>
        <v>488.39466227500009</v>
      </c>
      <c r="AU632" s="51">
        <f t="shared" si="173"/>
        <v>0.48839466227500011</v>
      </c>
      <c r="AV632" s="51">
        <f t="shared" si="163"/>
        <v>1.3566529249742497E-4</v>
      </c>
      <c r="AW632" s="39">
        <f>AB632*0.7</f>
        <v>0.11705188268327485</v>
      </c>
      <c r="AX632" s="40"/>
      <c r="AY632" s="40">
        <f t="shared" si="160"/>
        <v>0</v>
      </c>
      <c r="AZ632" s="40"/>
      <c r="BA632" s="40"/>
      <c r="BB632" s="40"/>
      <c r="BC632" s="39"/>
      <c r="BD632" s="39">
        <f>T632*2.23694</f>
        <v>27.651063888888888</v>
      </c>
      <c r="BE632" s="39">
        <f>AO632-$BC$8</f>
        <v>0.23582518383434062</v>
      </c>
      <c r="BF632" s="39">
        <f>AQ632-$BC$8</f>
        <v>0.20199862507645103</v>
      </c>
      <c r="BG632" s="52">
        <f t="shared" si="164"/>
        <v>0.18179876256880592</v>
      </c>
      <c r="BH632" s="52">
        <f t="shared" si="165"/>
        <v>0.18179876256880592</v>
      </c>
      <c r="BI632" s="52">
        <f t="shared" si="166"/>
        <v>654475.54524770135</v>
      </c>
      <c r="BJ632" s="52">
        <f t="shared" si="167"/>
        <v>654.47554524770135</v>
      </c>
      <c r="BK632">
        <f t="shared" si="168"/>
        <v>-2.0850480000000142</v>
      </c>
    </row>
    <row r="633" spans="2:63" x14ac:dyDescent="0.25">
      <c r="B633" s="27" t="s">
        <v>52</v>
      </c>
      <c r="C633" s="27">
        <v>625</v>
      </c>
      <c r="D633" s="27">
        <v>36</v>
      </c>
      <c r="E633" s="26">
        <v>45.1</v>
      </c>
      <c r="F633" s="15">
        <f t="shared" si="169"/>
        <v>0.16666666666666705</v>
      </c>
      <c r="G633" s="15">
        <f t="shared" si="170"/>
        <v>0.60000000000000142</v>
      </c>
      <c r="R633">
        <f t="shared" si="158"/>
        <v>0</v>
      </c>
      <c r="S633">
        <f t="shared" si="159"/>
        <v>45.1</v>
      </c>
      <c r="T633">
        <f>$E633/3.6</f>
        <v>12.527777777777779</v>
      </c>
      <c r="U633">
        <f>(0.5*960*(T633*T633))</f>
        <v>75333.703703703708</v>
      </c>
      <c r="V633">
        <f>$U633-$U634</f>
        <v>-2017.777777777781</v>
      </c>
      <c r="X633">
        <f>W633/1000</f>
        <v>0</v>
      </c>
      <c r="Y633">
        <f>$X$43+$X$87+$X$158+$X$178+$X$188+$X$238+$X$279+$X$299+$X$307+$X$359+$X$365+$X$379+$X$408+$X$426+$X$438+$X$549+$X$569+$X$622</f>
        <v>611.33481481481476</v>
      </c>
      <c r="Z633">
        <f>(0.5*960*(F633*F633))</f>
        <v>13.333333333333394</v>
      </c>
      <c r="AA633">
        <f>W633*0.0000002777777777</f>
        <v>0</v>
      </c>
      <c r="AB633">
        <f>AA$43+AA$87+$AA$158+$AA$178+$AA$238+$AA$279+$AA$299+$AA$307+$AA$359+$AA$365+$AA$379+$AA$408+$AA$426+$AA$438+$AA$526+$AA$549+$AA$569+$AA$622</f>
        <v>0.16721697526182122</v>
      </c>
      <c r="AD633">
        <f>(AC633*0.0000002777777777)*-1</f>
        <v>0</v>
      </c>
      <c r="AE633">
        <f>(($W$18*0.0000002777777777)*-1)+$AD$65+$AD$145+$AD$164+$AD$184+$AD$206+$AD$265+$AD$289+$AD$304+$AD$345+$AD$363+$AD$373+$AD$399+$AD$418+$AD$430+$AD$519+$AD$540+$AD$564+$AD$608+$AD$631</f>
        <v>0.19553096702344056</v>
      </c>
      <c r="AG633">
        <f>(T633/1000)*(960*9.81*0.01+0.5*1.205*0.38*1.711274*(T633*T633)+960*4/3*3.14*AJ633)</f>
        <v>10.342096517178407</v>
      </c>
      <c r="AH633">
        <f>AH632+AG633</f>
        <v>427.30285022292935</v>
      </c>
      <c r="AJ633">
        <f>T634-T633</f>
        <v>0.16666666666666607</v>
      </c>
      <c r="AK633" s="53">
        <f t="shared" si="172"/>
        <v>12.527777777777779</v>
      </c>
      <c r="AL633" s="39">
        <f>0.5*1116.99*(T633*T633)</f>
        <v>87653.118437500016</v>
      </c>
      <c r="AM633" s="39">
        <f t="shared" si="171"/>
        <v>-2347.7474999999977</v>
      </c>
      <c r="AN633" s="39">
        <f>SUM($AM$631:$AM$644)+$AN$630</f>
        <v>-853025.69843749981</v>
      </c>
      <c r="AO633" s="39">
        <f t="shared" si="161"/>
        <v>0.23695158283295908</v>
      </c>
      <c r="AP633" s="39">
        <f>SUM($AM$622:$AM$630)+$AP$621</f>
        <v>731250.08687500015</v>
      </c>
      <c r="AQ633" s="39">
        <f t="shared" si="162"/>
        <v>0.20312502407506949</v>
      </c>
      <c r="AR633" s="39">
        <f t="shared" si="174"/>
        <v>-2.3477474999999979</v>
      </c>
      <c r="AS633" s="39"/>
      <c r="AT633" s="51">
        <f>T633*$AS$8*0.38*0.01</f>
        <v>494.97975884500011</v>
      </c>
      <c r="AU633" s="51">
        <f t="shared" si="173"/>
        <v>0.49497975884500012</v>
      </c>
      <c r="AV633" s="51">
        <f t="shared" si="163"/>
        <v>1.3749448745244643E-4</v>
      </c>
      <c r="AW633" s="39">
        <f>AB633*0.7</f>
        <v>0.11705188268327485</v>
      </c>
      <c r="AX633" s="40"/>
      <c r="AY633" s="40">
        <f t="shared" si="160"/>
        <v>0</v>
      </c>
      <c r="AZ633" s="40"/>
      <c r="BA633" s="40"/>
      <c r="BB633" s="40"/>
      <c r="BC633" s="39"/>
      <c r="BD633" s="39">
        <f>T633*2.23694</f>
        <v>28.023887222222225</v>
      </c>
      <c r="BE633" s="39">
        <f>AO633-$BC$8</f>
        <v>0.23582518383434062</v>
      </c>
      <c r="BF633" s="39">
        <f>AQ633-$BC$8</f>
        <v>0.20199862507645103</v>
      </c>
      <c r="BG633" s="52">
        <f t="shared" si="164"/>
        <v>0.18179876256880592</v>
      </c>
      <c r="BH633" s="52">
        <f t="shared" si="165"/>
        <v>0.18179876256880592</v>
      </c>
      <c r="BI633" s="52">
        <f t="shared" si="166"/>
        <v>654475.54524770135</v>
      </c>
      <c r="BJ633" s="52">
        <f t="shared" si="167"/>
        <v>654.47554524770135</v>
      </c>
      <c r="BK633">
        <f t="shared" si="168"/>
        <v>-2.1129727499999982</v>
      </c>
    </row>
    <row r="634" spans="2:63" x14ac:dyDescent="0.25">
      <c r="B634" s="27" t="s">
        <v>52</v>
      </c>
      <c r="C634" s="27">
        <v>626</v>
      </c>
      <c r="D634" s="27">
        <v>37</v>
      </c>
      <c r="E634" s="26">
        <v>45.7</v>
      </c>
      <c r="F634" s="15">
        <f t="shared" si="169"/>
        <v>0.12499999999999981</v>
      </c>
      <c r="G634" s="15">
        <f t="shared" si="170"/>
        <v>0.44999999999999929</v>
      </c>
      <c r="R634">
        <f t="shared" si="158"/>
        <v>0</v>
      </c>
      <c r="S634">
        <f t="shared" si="159"/>
        <v>45.7</v>
      </c>
      <c r="T634">
        <f>$E634/3.6</f>
        <v>12.694444444444445</v>
      </c>
      <c r="U634">
        <f>(0.5*960*(T634*T634))</f>
        <v>77351.481481481489</v>
      </c>
      <c r="V634">
        <f>$U634-$U635</f>
        <v>-1018.888888888876</v>
      </c>
      <c r="X634">
        <f>W634/1000</f>
        <v>0</v>
      </c>
      <c r="Y634">
        <f>$X$43+$X$87+$X$158+$X$178+$X$188+$X$238+$X$279+$X$299+$X$307+$X$359+$X$365+$X$379+$X$408+$X$426+$X$438+$X$549+$X$569+$X$622</f>
        <v>611.33481481481476</v>
      </c>
      <c r="Z634">
        <f>(0.5*960*(F634*F634))</f>
        <v>7.4999999999999769</v>
      </c>
      <c r="AA634">
        <f>W634*0.0000002777777777</f>
        <v>0</v>
      </c>
      <c r="AB634">
        <f>AA$43+AA$87+$AA$158+$AA$178+$AA$238+$AA$279+$AA$299+$AA$307+$AA$359+$AA$365+$AA$379+$AA$408+$AA$426+$AA$438+$AA$526+$AA$549+$AA$569+$AA$622</f>
        <v>0.16721697526182122</v>
      </c>
      <c r="AD634">
        <f>(AC634*0.0000002777777777)*-1</f>
        <v>0</v>
      </c>
      <c r="AE634">
        <f>(($W$18*0.0000002777777777)*-1)+$AD$65+$AD$145+$AD$164+$AD$184+$AD$206+$AD$265+$AD$289+$AD$304+$AD$345+$AD$363+$AD$373+$AD$399+$AD$418+$AD$430+$AD$519+$AD$540+$AD$564+$AD$608+$AD$631</f>
        <v>0.19553096702344056</v>
      </c>
      <c r="AG634">
        <f>(T634/1000)*(960*9.81*0.01+0.5*1.205*0.38*1.711274*(T634*T634)+960*4/3*3.14*AJ634)</f>
        <v>6.2488004790994758</v>
      </c>
      <c r="AH634">
        <f>AH633+AG634</f>
        <v>433.55165070202884</v>
      </c>
      <c r="AJ634">
        <f>T635-T634</f>
        <v>8.3333333333332149E-2</v>
      </c>
      <c r="AK634" s="53">
        <f t="shared" si="172"/>
        <v>12.694444444444445</v>
      </c>
      <c r="AL634" s="39">
        <f>0.5*1116.99*(T634*T634)</f>
        <v>90000.865937500013</v>
      </c>
      <c r="AM634" s="39">
        <f t="shared" si="171"/>
        <v>-1185.5090624999866</v>
      </c>
      <c r="AN634" s="39">
        <f>SUM($AM$631:$AM$644)+$AN$630</f>
        <v>-853025.69843749981</v>
      </c>
      <c r="AO634" s="39">
        <f t="shared" si="161"/>
        <v>0.23695158283295908</v>
      </c>
      <c r="AP634" s="39">
        <f>SUM($AM$622:$AM$630)+$AP$621</f>
        <v>731250.08687500015</v>
      </c>
      <c r="AQ634" s="39">
        <f t="shared" si="162"/>
        <v>0.20312502407506949</v>
      </c>
      <c r="AR634" s="39">
        <f t="shared" si="174"/>
        <v>-1.1855090624999867</v>
      </c>
      <c r="AS634" s="39"/>
      <c r="AT634" s="51">
        <f>T634*$AS$8*0.38*0.01</f>
        <v>501.56485541500012</v>
      </c>
      <c r="AU634" s="51">
        <f t="shared" si="173"/>
        <v>0.50156485541500018</v>
      </c>
      <c r="AV634" s="51">
        <f t="shared" si="163"/>
        <v>1.3932368240746789E-4</v>
      </c>
      <c r="AW634" s="39">
        <f>AB634*0.7</f>
        <v>0.11705188268327485</v>
      </c>
      <c r="AX634" s="40"/>
      <c r="AY634" s="40">
        <f t="shared" si="160"/>
        <v>0</v>
      </c>
      <c r="AZ634" s="40"/>
      <c r="BA634" s="40"/>
      <c r="BB634" s="40"/>
      <c r="BC634" s="39"/>
      <c r="BD634" s="39">
        <f>T634*2.23694</f>
        <v>28.396710555555558</v>
      </c>
      <c r="BE634" s="39">
        <f>AO634-$BC$8</f>
        <v>0.23582518383434062</v>
      </c>
      <c r="BF634" s="39">
        <f>AQ634-$BC$8</f>
        <v>0.20199862507645103</v>
      </c>
      <c r="BG634" s="52">
        <f t="shared" si="164"/>
        <v>0.18179876256880592</v>
      </c>
      <c r="BH634" s="52">
        <f t="shared" si="165"/>
        <v>0.18179876256880592</v>
      </c>
      <c r="BI634" s="52">
        <f t="shared" si="166"/>
        <v>654475.54524770135</v>
      </c>
      <c r="BJ634" s="52">
        <f t="shared" si="167"/>
        <v>654.47554524770135</v>
      </c>
      <c r="BK634">
        <f t="shared" si="168"/>
        <v>-1.0669581562499879</v>
      </c>
    </row>
    <row r="635" spans="2:63" x14ac:dyDescent="0.25">
      <c r="B635" s="27" t="s">
        <v>52</v>
      </c>
      <c r="C635" s="27">
        <v>627</v>
      </c>
      <c r="D635" s="27">
        <v>38</v>
      </c>
      <c r="E635" s="26">
        <v>46</v>
      </c>
      <c r="F635" s="15">
        <f t="shared" si="169"/>
        <v>4.1666666666666269E-2</v>
      </c>
      <c r="G635" s="15">
        <f t="shared" si="170"/>
        <v>0.14999999999999858</v>
      </c>
      <c r="R635">
        <f t="shared" si="158"/>
        <v>0</v>
      </c>
      <c r="S635">
        <f t="shared" si="159"/>
        <v>46</v>
      </c>
      <c r="T635">
        <f>$E635/3.6</f>
        <v>12.777777777777777</v>
      </c>
      <c r="U635">
        <f>(0.5*960*(T635*T635))</f>
        <v>78370.370370370365</v>
      </c>
      <c r="V635">
        <f>$U635-$U636</f>
        <v>0</v>
      </c>
      <c r="X635">
        <f>W635/1000</f>
        <v>0</v>
      </c>
      <c r="Y635">
        <f>$X$43+$X$87+$X$158+$X$178+$X$188+$X$238+$X$279+$X$299+$X$307+$X$359+$X$365+$X$379+$X$408+$X$426+$X$438+$X$549+$X$569+$X$622</f>
        <v>611.33481481481476</v>
      </c>
      <c r="Z635">
        <f>(0.5*960*(F635*F635))</f>
        <v>0.83333333333331749</v>
      </c>
      <c r="AA635">
        <f>W635*0.0000002777777777</f>
        <v>0</v>
      </c>
      <c r="AB635">
        <f>AA$43+AA$87+$AA$158+$AA$178+$AA$238+$AA$279+$AA$299+$AA$307+$AA$359+$AA$365+$AA$379+$AA$408+$AA$426+$AA$438+$AA$526+$AA$549+$AA$569+$AA$622</f>
        <v>0.16721697526182122</v>
      </c>
      <c r="AD635">
        <f>(AC635*0.0000002777777777)*-1</f>
        <v>0</v>
      </c>
      <c r="AE635">
        <f>(($W$18*0.0000002777777777)*-1)+$AD$65+$AD$145+$AD$164+$AD$184+$AD$206+$AD$265+$AD$289+$AD$304+$AD$345+$AD$363+$AD$373+$AD$399+$AD$418+$AD$430+$AD$519+$AD$540+$AD$564+$AD$608+$AD$631</f>
        <v>0.19553096702344056</v>
      </c>
      <c r="AG635">
        <f>(T635/1000)*(960*9.81*0.01+0.5*1.205*0.38*1.711274*(T635*T635)+960*4/3*3.14*AJ635)</f>
        <v>2.0207441135192212</v>
      </c>
      <c r="AH635">
        <f>AH634+AG635</f>
        <v>435.57239481554808</v>
      </c>
      <c r="AJ635">
        <f>T636-T635</f>
        <v>0</v>
      </c>
      <c r="AK635" s="53">
        <f t="shared" si="172"/>
        <v>12.777777777777777</v>
      </c>
      <c r="AL635" s="39">
        <f>0.5*1116.99*(T635*T635)</f>
        <v>91186.375</v>
      </c>
      <c r="AM635" s="39">
        <f t="shared" si="171"/>
        <v>0</v>
      </c>
      <c r="AN635" s="39">
        <f>SUM($AM$631:$AM$644)+$AN$630</f>
        <v>-853025.69843749981</v>
      </c>
      <c r="AO635" s="39">
        <f t="shared" si="161"/>
        <v>0.23695158283295908</v>
      </c>
      <c r="AP635" s="39">
        <f>SUM($AM$622:$AM$630)+$AP$621</f>
        <v>731250.08687500015</v>
      </c>
      <c r="AQ635" s="39">
        <f t="shared" si="162"/>
        <v>0.20312502407506949</v>
      </c>
      <c r="AR635" s="39">
        <f t="shared" si="174"/>
        <v>0</v>
      </c>
      <c r="AS635" s="39"/>
      <c r="AT635" s="51">
        <f>T635*$AS$8*0.38*0.01</f>
        <v>504.85740370000002</v>
      </c>
      <c r="AU635" s="51">
        <f t="shared" si="173"/>
        <v>0.50485740369999998</v>
      </c>
      <c r="AV635" s="51">
        <f t="shared" si="163"/>
        <v>1.402382798849786E-4</v>
      </c>
      <c r="AW635" s="39">
        <f>AB635*0.7</f>
        <v>0.11705188268327485</v>
      </c>
      <c r="AX635" s="40"/>
      <c r="AY635" s="40">
        <f t="shared" si="160"/>
        <v>0</v>
      </c>
      <c r="AZ635" s="40"/>
      <c r="BA635" s="40"/>
      <c r="BB635" s="40"/>
      <c r="BC635" s="39"/>
      <c r="BD635" s="39">
        <f>T635*2.23694</f>
        <v>28.583122222222222</v>
      </c>
      <c r="BE635" s="39">
        <f>AO635-$BC$8</f>
        <v>0.23582518383434062</v>
      </c>
      <c r="BF635" s="39">
        <f>AQ635-$BC$8</f>
        <v>0.20199862507645103</v>
      </c>
      <c r="BG635" s="52">
        <f t="shared" si="164"/>
        <v>0.18179876256880592</v>
      </c>
      <c r="BH635" s="52">
        <f t="shared" si="165"/>
        <v>0.18179876256880592</v>
      </c>
      <c r="BI635" s="52">
        <f t="shared" si="166"/>
        <v>654475.54524770135</v>
      </c>
      <c r="BJ635" s="52">
        <f t="shared" si="167"/>
        <v>654.47554524770135</v>
      </c>
      <c r="BK635">
        <f t="shared" si="168"/>
        <v>0</v>
      </c>
    </row>
    <row r="636" spans="2:63" x14ac:dyDescent="0.25">
      <c r="B636" s="27" t="s">
        <v>52</v>
      </c>
      <c r="C636" s="27">
        <v>628</v>
      </c>
      <c r="D636" s="27">
        <v>39</v>
      </c>
      <c r="E636" s="26">
        <v>46</v>
      </c>
      <c r="F636" s="15">
        <f t="shared" si="169"/>
        <v>0</v>
      </c>
      <c r="G636" s="15">
        <f t="shared" si="170"/>
        <v>0</v>
      </c>
      <c r="R636">
        <f t="shared" si="158"/>
        <v>0</v>
      </c>
      <c r="S636">
        <f t="shared" si="159"/>
        <v>46</v>
      </c>
      <c r="T636">
        <f>$E636/3.6</f>
        <v>12.777777777777777</v>
      </c>
      <c r="U636">
        <f>(0.5*960*(T636*T636))</f>
        <v>78370.370370370365</v>
      </c>
      <c r="V636">
        <f>$U636-$U637</f>
        <v>0</v>
      </c>
      <c r="X636">
        <f>W636/1000</f>
        <v>0</v>
      </c>
      <c r="Y636">
        <f>$X$43+$X$87+$X$158+$X$178+$X$188+$X$238+$X$279+$X$299+$X$307+$X$359+$X$365+$X$379+$X$408+$X$426+$X$438+$X$549+$X$569+$X$622</f>
        <v>611.33481481481476</v>
      </c>
      <c r="Z636">
        <f>(0.5*960*(F636*F636))</f>
        <v>0</v>
      </c>
      <c r="AA636">
        <f>W636*0.0000002777777777</f>
        <v>0</v>
      </c>
      <c r="AB636">
        <f>AA$43+AA$87+$AA$158+$AA$178+$AA$238+$AA$279+$AA$299+$AA$307+$AA$359+$AA$365+$AA$379+$AA$408+$AA$426+$AA$438+$AA$526+$AA$549+$AA$569+$AA$622</f>
        <v>0.16721697526182122</v>
      </c>
      <c r="AD636">
        <f>(AC636*0.0000002777777777)*-1</f>
        <v>0</v>
      </c>
      <c r="AE636">
        <f>(($W$18*0.0000002777777777)*-1)+$AD$65+$AD$145+$AD$164+$AD$184+$AD$206+$AD$265+$AD$289+$AD$304+$AD$345+$AD$363+$AD$373+$AD$399+$AD$418+$AD$430+$AD$519+$AD$540+$AD$564+$AD$608+$AD$631</f>
        <v>0.19553096702344056</v>
      </c>
      <c r="AG636">
        <f>(T636/1000)*(960*9.81*0.01+0.5*1.205*0.38*1.711274*(T636*T636)+960*4/3*3.14*AJ636)</f>
        <v>2.0207441135192212</v>
      </c>
      <c r="AH636">
        <f>AH635+AG636</f>
        <v>437.59313892906732</v>
      </c>
      <c r="AJ636">
        <f>T637-T636</f>
        <v>0</v>
      </c>
      <c r="AK636" s="53">
        <f t="shared" si="172"/>
        <v>12.777777777777777</v>
      </c>
      <c r="AL636" s="39">
        <f>0.5*1116.99*(T636*T636)</f>
        <v>91186.375</v>
      </c>
      <c r="AM636" s="39">
        <f t="shared" si="171"/>
        <v>0</v>
      </c>
      <c r="AN636" s="39">
        <f>SUM($AM$631:$AM$644)+$AN$630</f>
        <v>-853025.69843749981</v>
      </c>
      <c r="AO636" s="39">
        <f t="shared" si="161"/>
        <v>0.23695158283295908</v>
      </c>
      <c r="AP636" s="39">
        <f>SUM($AM$622:$AM$630)+$AP$621</f>
        <v>731250.08687500015</v>
      </c>
      <c r="AQ636" s="39">
        <f t="shared" si="162"/>
        <v>0.20312502407506949</v>
      </c>
      <c r="AR636" s="39">
        <f t="shared" si="174"/>
        <v>0</v>
      </c>
      <c r="AS636" s="39"/>
      <c r="AT636" s="51">
        <f>T636*$AS$8*0.38*0.01</f>
        <v>504.85740370000002</v>
      </c>
      <c r="AU636" s="51">
        <f t="shared" si="173"/>
        <v>0.50485740369999998</v>
      </c>
      <c r="AV636" s="51">
        <f t="shared" si="163"/>
        <v>1.402382798849786E-4</v>
      </c>
      <c r="AW636" s="39">
        <f>AB636*0.7</f>
        <v>0.11705188268327485</v>
      </c>
      <c r="AX636" s="40"/>
      <c r="AY636" s="40">
        <f t="shared" si="160"/>
        <v>0</v>
      </c>
      <c r="AZ636" s="40"/>
      <c r="BA636" s="40"/>
      <c r="BB636" s="40"/>
      <c r="BC636" s="39"/>
      <c r="BD636" s="39">
        <f>T636*2.23694</f>
        <v>28.583122222222222</v>
      </c>
      <c r="BE636" s="39">
        <f>AO636-$BC$8</f>
        <v>0.23582518383434062</v>
      </c>
      <c r="BF636" s="39">
        <f>AQ636-$BC$8</f>
        <v>0.20199862507645103</v>
      </c>
      <c r="BG636" s="52">
        <f t="shared" si="164"/>
        <v>0.18179876256880592</v>
      </c>
      <c r="BH636" s="52">
        <f t="shared" si="165"/>
        <v>0.18179876256880592</v>
      </c>
      <c r="BI636" s="52">
        <f t="shared" si="166"/>
        <v>654475.54524770135</v>
      </c>
      <c r="BJ636" s="52">
        <f t="shared" si="167"/>
        <v>654.47554524770135</v>
      </c>
      <c r="BK636">
        <f t="shared" si="168"/>
        <v>0</v>
      </c>
    </row>
    <row r="637" spans="2:63" x14ac:dyDescent="0.25">
      <c r="B637" s="27" t="s">
        <v>52</v>
      </c>
      <c r="C637" s="27">
        <v>629</v>
      </c>
      <c r="D637" s="27">
        <v>40</v>
      </c>
      <c r="E637" s="26">
        <v>46</v>
      </c>
      <c r="F637" s="15">
        <f t="shared" si="169"/>
        <v>1.3888888888889086E-2</v>
      </c>
      <c r="G637" s="15">
        <f t="shared" si="170"/>
        <v>5.0000000000000711E-2</v>
      </c>
      <c r="R637">
        <f t="shared" si="158"/>
        <v>0</v>
      </c>
      <c r="S637">
        <f t="shared" si="159"/>
        <v>46</v>
      </c>
      <c r="T637">
        <f>$E637/3.6</f>
        <v>12.777777777777777</v>
      </c>
      <c r="U637">
        <f>(0.5*960*(T637*T637))</f>
        <v>78370.370370370365</v>
      </c>
      <c r="V637">
        <f>$U637-$U638</f>
        <v>-341.11111111110949</v>
      </c>
      <c r="X637">
        <f>W637/1000</f>
        <v>0</v>
      </c>
      <c r="Y637">
        <f>$X$43+$X$87+$X$158+$X$178+$X$188+$X$238+$X$279+$X$299+$X$307+$X$359+$X$365+$X$379+$X$408+$X$426+$X$438+$X$549+$X$569+$X$622</f>
        <v>611.33481481481476</v>
      </c>
      <c r="Z637">
        <f>(0.5*960*(F637*F637))</f>
        <v>9.259259259259521E-2</v>
      </c>
      <c r="AA637">
        <f>W637*0.0000002777777777</f>
        <v>0</v>
      </c>
      <c r="AB637">
        <f>AA$43+AA$87+$AA$158+$AA$178+$AA$238+$AA$279+$AA$299+$AA$307+$AA$359+$AA$365+$AA$379+$AA$408+$AA$426+$AA$438+$AA$526+$AA$549+$AA$569+$AA$622</f>
        <v>0.16721697526182122</v>
      </c>
      <c r="AC637">
        <f>SUM(V637:V644)</f>
        <v>-25666.666666666657</v>
      </c>
      <c r="AD637">
        <f>(AC637*0.0000002777777777)*-1</f>
        <v>7.1296296276333309E-3</v>
      </c>
      <c r="AE637">
        <f>(($W$18*0.0000002777777777)*-1)+$AD$65+$AD$145+$AD$164+$AD$184+$AD$206+$AD$265+$AD$289+$AD$304+$AD$345+$AD$363+$AD$373+$AD$399+$AD$418+$AD$430+$AD$519+$AD$540+$AD$564+$AD$608+$AD$631+$AD$637</f>
        <v>0.20266059665107389</v>
      </c>
      <c r="AG637">
        <f>(T637/1000)*(960*9.81*0.01+0.5*1.205*0.38*1.711274*(T637*T637)+960*4/3*3.14*AJ637)</f>
        <v>3.4473120147538299</v>
      </c>
      <c r="AH637">
        <f>AH636+AG637</f>
        <v>441.04045094382116</v>
      </c>
      <c r="AJ637">
        <f>T638-T637</f>
        <v>2.7777777777778567E-2</v>
      </c>
      <c r="AK637" s="53">
        <f t="shared" si="172"/>
        <v>12.777777777777777</v>
      </c>
      <c r="AL637" s="39">
        <f>0.5*1116.99*(T637*T637)</f>
        <v>91186.375</v>
      </c>
      <c r="AM637" s="39">
        <f t="shared" si="171"/>
        <v>-396.89343749999534</v>
      </c>
      <c r="AN637" s="39">
        <f>SUM($AM$631:$AM$644)+$AN$630</f>
        <v>-853025.69843749981</v>
      </c>
      <c r="AO637" s="39">
        <f t="shared" si="161"/>
        <v>0.23695158283295908</v>
      </c>
      <c r="AP637" s="39">
        <f>SUM($AM$622:$AM$630)+$AP$621</f>
        <v>731250.08687500015</v>
      </c>
      <c r="AQ637" s="39">
        <f t="shared" si="162"/>
        <v>0.20312502407506949</v>
      </c>
      <c r="AR637" s="39">
        <f t="shared" si="174"/>
        <v>-0.39689343749999534</v>
      </c>
      <c r="AS637" s="39"/>
      <c r="AT637" s="51">
        <f>T637*$AS$8*0.38*0.01</f>
        <v>504.85740370000002</v>
      </c>
      <c r="AU637" s="51">
        <f t="shared" si="173"/>
        <v>0.50485740369999998</v>
      </c>
      <c r="AV637" s="51">
        <f t="shared" si="163"/>
        <v>1.402382798849786E-4</v>
      </c>
      <c r="AW637" s="39">
        <f>AB637*0.7</f>
        <v>0.11705188268327485</v>
      </c>
      <c r="AX637" s="40"/>
      <c r="AY637" s="40">
        <f t="shared" si="160"/>
        <v>0</v>
      </c>
      <c r="AZ637" s="40"/>
      <c r="BA637" s="40"/>
      <c r="BB637" s="40"/>
      <c r="BC637" s="39"/>
      <c r="BD637" s="39">
        <f>T637*2.23694</f>
        <v>28.583122222222222</v>
      </c>
      <c r="BE637" s="39">
        <f>AO637-$BC$8</f>
        <v>0.23582518383434062</v>
      </c>
      <c r="BF637" s="39">
        <f>AQ637-$BC$8</f>
        <v>0.20199862507645103</v>
      </c>
      <c r="BG637" s="52">
        <f t="shared" si="164"/>
        <v>0.18179876256880592</v>
      </c>
      <c r="BH637" s="52">
        <f t="shared" si="165"/>
        <v>0.18179876256880592</v>
      </c>
      <c r="BI637" s="52">
        <f t="shared" si="166"/>
        <v>654475.54524770135</v>
      </c>
      <c r="BJ637" s="52">
        <f t="shared" si="167"/>
        <v>654.47554524770135</v>
      </c>
      <c r="BK637">
        <f t="shared" si="168"/>
        <v>-0.35720409374999584</v>
      </c>
    </row>
    <row r="638" spans="2:63" x14ac:dyDescent="0.25">
      <c r="B638" s="27" t="s">
        <v>52</v>
      </c>
      <c r="C638" s="27">
        <v>630</v>
      </c>
      <c r="D638" s="27">
        <v>41</v>
      </c>
      <c r="E638" s="26">
        <v>46.1</v>
      </c>
      <c r="F638" s="15">
        <f t="shared" si="169"/>
        <v>9.7222222222222612E-2</v>
      </c>
      <c r="G638" s="15">
        <f t="shared" si="170"/>
        <v>0.35000000000000142</v>
      </c>
      <c r="R638">
        <f t="shared" si="158"/>
        <v>0</v>
      </c>
      <c r="S638">
        <f t="shared" si="159"/>
        <v>46.1</v>
      </c>
      <c r="T638">
        <f>$E638/3.6</f>
        <v>12.805555555555555</v>
      </c>
      <c r="U638">
        <f>(0.5*960*(T638*T638))</f>
        <v>78711.481481481474</v>
      </c>
      <c r="V638">
        <f>$U638-$U639</f>
        <v>-2062.2222222222481</v>
      </c>
      <c r="X638">
        <f>W638/1000</f>
        <v>0</v>
      </c>
      <c r="Y638">
        <f>$X$43+$X$87+$X$158+$X$178+$X$188+$X$238+$X$279+$X$299+$X$307+$X$359+$X$365+$X$379+$X$408+$X$426+$X$438+$X$549+$X$569+$X$622</f>
        <v>611.33481481481476</v>
      </c>
      <c r="Z638">
        <f>(0.5*960*(F638*F638))</f>
        <v>4.5370370370370736</v>
      </c>
      <c r="AA638">
        <f>W638*0.0000002777777777</f>
        <v>0</v>
      </c>
      <c r="AB638">
        <f>AA$43+AA$87+$AA$158+$AA$178+$AA$238+$AA$279+$AA$299+$AA$307+$AA$359+$AA$365+$AA$379+$AA$408+$AA$426+$AA$438+$AA$526+$AA$549+$AA$569+$AA$622</f>
        <v>0.16721697526182122</v>
      </c>
      <c r="AD638">
        <f>(AC638*0.0000002777777777)*-1</f>
        <v>0</v>
      </c>
      <c r="AE638">
        <f>(($W$18*0.0000002777777777)*-1)+$AD$65+$AD$145+$AD$164+$AD$184+$AD$206+$AD$265+$AD$289+$AD$304+$AD$345+$AD$363+$AD$373+$AD$399+$AD$418+$AD$430+$AD$519+$AD$540+$AD$564+$AD$608+$AD$631+$AD$637</f>
        <v>0.20266059665107389</v>
      </c>
      <c r="AG638">
        <f>(T638/1000)*(960*9.81*0.01+0.5*1.205*0.38*1.711274*(T638*T638)+960*4/3*3.14*AJ638)</f>
        <v>10.606717291311032</v>
      </c>
      <c r="AH638">
        <f>AH637+AG638</f>
        <v>451.6471682351322</v>
      </c>
      <c r="AJ638">
        <f>T639-T638</f>
        <v>0.16666666666666785</v>
      </c>
      <c r="AK638" s="53">
        <f t="shared" si="172"/>
        <v>12.805555555555555</v>
      </c>
      <c r="AL638" s="39">
        <f>0.5*1116.99*(T638*T638)</f>
        <v>91583.268437499995</v>
      </c>
      <c r="AM638" s="39">
        <f t="shared" si="171"/>
        <v>-2399.460000000021</v>
      </c>
      <c r="AN638" s="39">
        <f>SUM($AM$631:$AM$644)+$AN$630</f>
        <v>-853025.69843749981</v>
      </c>
      <c r="AO638" s="39">
        <f t="shared" si="161"/>
        <v>0.23695158283295908</v>
      </c>
      <c r="AP638" s="39">
        <f>SUM($AM$622:$AM$630)+$AP$621</f>
        <v>731250.08687500015</v>
      </c>
      <c r="AQ638" s="39">
        <f t="shared" si="162"/>
        <v>0.20312502407506949</v>
      </c>
      <c r="AR638" s="39">
        <f t="shared" si="174"/>
        <v>-2.3994600000000208</v>
      </c>
      <c r="AS638" s="39"/>
      <c r="AT638" s="51">
        <f>T638*$AS$8*0.38*0.01</f>
        <v>505.95491979500008</v>
      </c>
      <c r="AU638" s="51">
        <f t="shared" si="173"/>
        <v>0.50595491979500007</v>
      </c>
      <c r="AV638" s="51">
        <f t="shared" si="163"/>
        <v>1.4054314571081554E-4</v>
      </c>
      <c r="AW638" s="39">
        <f>AB638*0.7</f>
        <v>0.11705188268327485</v>
      </c>
      <c r="AX638" s="40"/>
      <c r="AY638" s="40">
        <f t="shared" si="160"/>
        <v>0</v>
      </c>
      <c r="AZ638" s="40"/>
      <c r="BA638" s="40"/>
      <c r="BB638" s="40"/>
      <c r="BC638" s="39"/>
      <c r="BD638" s="39">
        <f>T638*2.23694</f>
        <v>28.645259444444445</v>
      </c>
      <c r="BE638" s="39">
        <f>AO638-$BC$8</f>
        <v>0.23582518383434062</v>
      </c>
      <c r="BF638" s="39">
        <f>AQ638-$BC$8</f>
        <v>0.20199862507645103</v>
      </c>
      <c r="BG638" s="52">
        <f t="shared" si="164"/>
        <v>0.18179876256880592</v>
      </c>
      <c r="BH638" s="52">
        <f t="shared" si="165"/>
        <v>0.18179876256880592</v>
      </c>
      <c r="BI638" s="52">
        <f t="shared" si="166"/>
        <v>654475.54524770135</v>
      </c>
      <c r="BJ638" s="52">
        <f t="shared" si="167"/>
        <v>654.47554524770135</v>
      </c>
      <c r="BK638">
        <f t="shared" si="168"/>
        <v>-2.1595140000000188</v>
      </c>
    </row>
    <row r="639" spans="2:63" x14ac:dyDescent="0.25">
      <c r="B639" s="27" t="s">
        <v>52</v>
      </c>
      <c r="C639" s="27">
        <v>631</v>
      </c>
      <c r="D639" s="27">
        <v>42</v>
      </c>
      <c r="E639" s="26">
        <v>46.7</v>
      </c>
      <c r="F639" s="15">
        <f t="shared" si="169"/>
        <v>0.2222222222222224</v>
      </c>
      <c r="G639" s="15">
        <f t="shared" si="170"/>
        <v>0.80000000000000071</v>
      </c>
      <c r="R639">
        <f t="shared" si="158"/>
        <v>0</v>
      </c>
      <c r="S639">
        <f t="shared" si="159"/>
        <v>46.7</v>
      </c>
      <c r="T639">
        <f>$E639/3.6</f>
        <v>12.972222222222223</v>
      </c>
      <c r="U639">
        <f>(0.5*960*(T639*T639))</f>
        <v>80773.703703703723</v>
      </c>
      <c r="V639">
        <f>$U639-$U640</f>
        <v>-3496.2962962962774</v>
      </c>
      <c r="X639">
        <f>W639/1000</f>
        <v>0</v>
      </c>
      <c r="Y639">
        <f>$X$43+$X$87+$X$158+$X$178+$X$188+$X$238+$X$279+$X$299+$X$307+$X$359+$X$365+$X$379+$X$408+$X$426+$X$438+$X$549+$X$569+$X$622</f>
        <v>611.33481481481476</v>
      </c>
      <c r="Z639">
        <f>(0.5*960*(F639*F639))</f>
        <v>23.703703703703741</v>
      </c>
      <c r="AA639">
        <f>W639*0.0000002777777777</f>
        <v>0</v>
      </c>
      <c r="AB639">
        <f>AA$43+AA$87+$AA$158+$AA$178+$AA$238+$AA$279+$AA$299+$AA$307+$AA$359+$AA$365+$AA$379+$AA$408+$AA$426+$AA$438+$AA$526+$AA$549+$AA$569+$AA$622</f>
        <v>0.16721697526182122</v>
      </c>
      <c r="AD639">
        <f>(AC639*0.0000002777777777)*-1</f>
        <v>0</v>
      </c>
      <c r="AE639">
        <f>(($W$18*0.0000002777777777)*-1)+$AD$65+$AD$145+$AD$164+$AD$184+$AD$206+$AD$265+$AD$289+$AD$304+$AD$345+$AD$363+$AD$373+$AD$399+$AD$418+$AD$430+$AD$519+$AD$540+$AD$564+$AD$608+$AD$631+$AD$637</f>
        <v>0.20266059665107389</v>
      </c>
      <c r="AG639">
        <f>(T639/1000)*(960*9.81*0.01+0.5*1.205*0.38*1.711274*(T639*T639)+960*4/3*3.14*AJ639)</f>
        <v>16.559707630143098</v>
      </c>
      <c r="AH639">
        <f>AH638+AG639</f>
        <v>468.20687586527532</v>
      </c>
      <c r="AJ639">
        <f>T640-T639</f>
        <v>0.27777777777777679</v>
      </c>
      <c r="AK639" s="53">
        <f t="shared" si="172"/>
        <v>12.972222222222223</v>
      </c>
      <c r="AL639" s="39">
        <f>0.5*1116.99*(T639*T639)</f>
        <v>93982.728437500016</v>
      </c>
      <c r="AM639" s="39">
        <f t="shared" si="171"/>
        <v>-4068.0499999999884</v>
      </c>
      <c r="AN639" s="39">
        <f>SUM($AM$631:$AM$644)+$AN$630</f>
        <v>-853025.69843749981</v>
      </c>
      <c r="AO639" s="39">
        <f t="shared" si="161"/>
        <v>0.23695158283295908</v>
      </c>
      <c r="AP639" s="39">
        <f>SUM($AM$622:$AM$630)+$AP$621</f>
        <v>731250.08687500015</v>
      </c>
      <c r="AQ639" s="39">
        <f t="shared" si="162"/>
        <v>0.20312502407506949</v>
      </c>
      <c r="AR639" s="39">
        <f t="shared" si="174"/>
        <v>-4.068049999999988</v>
      </c>
      <c r="AS639" s="39"/>
      <c r="AT639" s="51">
        <f>T639*$AS$8*0.38*0.01</f>
        <v>512.54001636500004</v>
      </c>
      <c r="AU639" s="51">
        <f t="shared" si="173"/>
        <v>0.51254001636500002</v>
      </c>
      <c r="AV639" s="51">
        <f t="shared" si="163"/>
        <v>1.4237234066583697E-4</v>
      </c>
      <c r="AW639" s="39">
        <f>AB639*0.7</f>
        <v>0.11705188268327485</v>
      </c>
      <c r="AX639" s="40"/>
      <c r="AY639" s="40">
        <f t="shared" si="160"/>
        <v>0</v>
      </c>
      <c r="AZ639" s="40"/>
      <c r="BA639" s="40"/>
      <c r="BB639" s="40"/>
      <c r="BC639" s="39"/>
      <c r="BD639" s="39">
        <f>T639*2.23694</f>
        <v>29.018082777777781</v>
      </c>
      <c r="BE639" s="39">
        <f>AO639-$BC$8</f>
        <v>0.23582518383434062</v>
      </c>
      <c r="BF639" s="39">
        <f>AQ639-$BC$8</f>
        <v>0.20199862507645103</v>
      </c>
      <c r="BG639" s="52">
        <f t="shared" si="164"/>
        <v>0.18179876256880592</v>
      </c>
      <c r="BH639" s="52">
        <f t="shared" si="165"/>
        <v>0.18179876256880592</v>
      </c>
      <c r="BI639" s="52">
        <f t="shared" si="166"/>
        <v>654475.54524770135</v>
      </c>
      <c r="BJ639" s="52">
        <f t="shared" si="167"/>
        <v>654.47554524770135</v>
      </c>
      <c r="BK639">
        <f t="shared" si="168"/>
        <v>-3.6612449999999894</v>
      </c>
    </row>
    <row r="640" spans="2:63" x14ac:dyDescent="0.25">
      <c r="B640" s="27" t="s">
        <v>52</v>
      </c>
      <c r="C640" s="27">
        <v>632</v>
      </c>
      <c r="D640" s="27">
        <v>43</v>
      </c>
      <c r="E640" s="26">
        <v>47.7</v>
      </c>
      <c r="F640" s="15">
        <f t="shared" si="169"/>
        <v>0.30555555555555497</v>
      </c>
      <c r="G640" s="15">
        <f t="shared" si="170"/>
        <v>1.0999999999999979</v>
      </c>
      <c r="R640">
        <f t="shared" si="158"/>
        <v>0</v>
      </c>
      <c r="S640">
        <f t="shared" si="159"/>
        <v>47.7</v>
      </c>
      <c r="T640">
        <f>$E640/3.6</f>
        <v>13.25</v>
      </c>
      <c r="U640">
        <f>(0.5*960*(T640*T640))</f>
        <v>84270</v>
      </c>
      <c r="V640">
        <f>$U640-$U641</f>
        <v>-4293.3333333333139</v>
      </c>
      <c r="X640">
        <f>W640/1000</f>
        <v>0</v>
      </c>
      <c r="Y640">
        <f>$X$43+$X$87+$X$158+$X$178+$X$188+$X$238+$X$279+$X$299+$X$307+$X$359+$X$365+$X$379+$X$408+$X$426+$X$438+$X$549+$X$569+$X$622</f>
        <v>611.33481481481476</v>
      </c>
      <c r="Z640">
        <f>(0.5*960*(F640*F640))</f>
        <v>44.814814814814639</v>
      </c>
      <c r="AA640">
        <f>W640*0.0000002777777777</f>
        <v>0</v>
      </c>
      <c r="AB640">
        <f>AA$43+AA$87+$AA$158+$AA$178+$AA$238+$AA$279+$AA$299+$AA$307+$AA$359+$AA$365+$AA$379+$AA$408+$AA$426+$AA$438+$AA$526+$AA$549+$AA$569+$AA$622</f>
        <v>0.16721697526182122</v>
      </c>
      <c r="AD640">
        <f>(AC640*0.0000002777777777)*-1</f>
        <v>0</v>
      </c>
      <c r="AE640">
        <f>(($W$18*0.0000002777777777)*-1)+$AD$65+$AD$145+$AD$164+$AD$184+$AD$206+$AD$265+$AD$289+$AD$304+$AD$345+$AD$363+$AD$373+$AD$399+$AD$418+$AD$430+$AD$519+$AD$540+$AD$564+$AD$608+$AD$631+$AD$637</f>
        <v>0.20266059665107389</v>
      </c>
      <c r="AG640">
        <f>(T640/1000)*(960*9.81*0.01+0.5*1.205*0.38*1.711274*(T640*T640)+960*4/3*3.14*AJ640)</f>
        <v>19.910696170295935</v>
      </c>
      <c r="AH640">
        <f>AH639+AG640</f>
        <v>488.11757203557124</v>
      </c>
      <c r="AJ640">
        <f>T641-T640</f>
        <v>0.33333333333333215</v>
      </c>
      <c r="AK640" s="53">
        <f t="shared" si="172"/>
        <v>13.25</v>
      </c>
      <c r="AL640" s="39">
        <f>0.5*1116.99*(T640*T640)</f>
        <v>98050.778437500005</v>
      </c>
      <c r="AM640" s="39">
        <f t="shared" si="171"/>
        <v>-4995.4274999999761</v>
      </c>
      <c r="AN640" s="39">
        <f>SUM($AM$631:$AM$644)+$AN$630</f>
        <v>-853025.69843749981</v>
      </c>
      <c r="AO640" s="39">
        <f t="shared" si="161"/>
        <v>0.23695158283295908</v>
      </c>
      <c r="AP640" s="39">
        <f>SUM($AM$622:$AM$630)+$AP$621</f>
        <v>731250.08687500015</v>
      </c>
      <c r="AQ640" s="39">
        <f t="shared" si="162"/>
        <v>0.20312502407506949</v>
      </c>
      <c r="AR640" s="39">
        <f t="shared" si="174"/>
        <v>-4.9954274999999759</v>
      </c>
      <c r="AS640" s="39"/>
      <c r="AT640" s="51">
        <f>T640*$AS$8*0.38*0.01</f>
        <v>523.51517731500007</v>
      </c>
      <c r="AU640" s="51">
        <f t="shared" si="173"/>
        <v>0.52351517731500008</v>
      </c>
      <c r="AV640" s="51">
        <f t="shared" si="163"/>
        <v>1.4542099892420608E-4</v>
      </c>
      <c r="AW640" s="39">
        <f>AB640*0.7</f>
        <v>0.11705188268327485</v>
      </c>
      <c r="AX640" s="40"/>
      <c r="AY640" s="40">
        <f t="shared" si="160"/>
        <v>0</v>
      </c>
      <c r="AZ640" s="40"/>
      <c r="BA640" s="40"/>
      <c r="BB640" s="40"/>
      <c r="BC640" s="39"/>
      <c r="BD640" s="39">
        <f>T640*2.23694</f>
        <v>29.639455000000002</v>
      </c>
      <c r="BE640" s="39">
        <f>AO640-$BC$8</f>
        <v>0.23582518383434062</v>
      </c>
      <c r="BF640" s="39">
        <f>AQ640-$BC$8</f>
        <v>0.20199862507645103</v>
      </c>
      <c r="BG640" s="52">
        <f t="shared" si="164"/>
        <v>0.18179876256880592</v>
      </c>
      <c r="BH640" s="52">
        <f t="shared" si="165"/>
        <v>0.18179876256880592</v>
      </c>
      <c r="BI640" s="52">
        <f t="shared" si="166"/>
        <v>654475.54524770135</v>
      </c>
      <c r="BJ640" s="52">
        <f t="shared" si="167"/>
        <v>654.47554524770135</v>
      </c>
      <c r="BK640">
        <f t="shared" si="168"/>
        <v>-4.4958847499999788</v>
      </c>
    </row>
    <row r="641" spans="2:63" x14ac:dyDescent="0.25">
      <c r="B641" s="27" t="s">
        <v>52</v>
      </c>
      <c r="C641" s="27">
        <v>633</v>
      </c>
      <c r="D641" s="27">
        <v>44</v>
      </c>
      <c r="E641" s="26">
        <v>48.9</v>
      </c>
      <c r="F641" s="15">
        <f t="shared" si="169"/>
        <v>0.36111111111111033</v>
      </c>
      <c r="G641" s="15">
        <f t="shared" si="170"/>
        <v>1.2999999999999972</v>
      </c>
      <c r="R641">
        <f t="shared" si="158"/>
        <v>0</v>
      </c>
      <c r="S641">
        <f t="shared" si="159"/>
        <v>48.9</v>
      </c>
      <c r="T641">
        <f>$E641/3.6</f>
        <v>13.583333333333332</v>
      </c>
      <c r="U641">
        <f>(0.5*960*(T641*T641))</f>
        <v>88563.333333333314</v>
      </c>
      <c r="V641">
        <f>$U641-$U642</f>
        <v>-5143.7037037037226</v>
      </c>
      <c r="X641">
        <f>W641/1000</f>
        <v>0</v>
      </c>
      <c r="Y641">
        <f>$X$43+$X$87+$X$158+$X$178+$X$188+$X$238+$X$279+$X$299+$X$307+$X$359+$X$365+$X$379+$X$408+$X$426+$X$438+$X$549+$X$569+$X$622</f>
        <v>611.33481481481476</v>
      </c>
      <c r="Z641">
        <f>(0.5*960*(F641*F641))</f>
        <v>62.592592592592325</v>
      </c>
      <c r="AA641">
        <f>W641*0.0000002777777777</f>
        <v>0</v>
      </c>
      <c r="AB641">
        <f>AA$43+AA$87+$AA$158+$AA$178+$AA$238+$AA$279+$AA$299+$AA$307+$AA$359+$AA$365+$AA$379+$AA$408+$AA$426+$AA$438+$AA$526+$AA$549+$AA$569+$AA$622</f>
        <v>0.16721697526182122</v>
      </c>
      <c r="AD641">
        <f>(AC641*0.0000002777777777)*-1</f>
        <v>0</v>
      </c>
      <c r="AE641">
        <f>(($W$18*0.0000002777777777)*-1)+$AD$65+$AD$145+$AD$164+$AD$184+$AD$206+$AD$265+$AD$289+$AD$304+$AD$345+$AD$363+$AD$373+$AD$399+$AD$418+$AD$430+$AD$519+$AD$540+$AD$564+$AD$608+$AD$631+$AD$637</f>
        <v>0.20266059665107389</v>
      </c>
      <c r="AG641">
        <f>(T641/1000)*(960*9.81*0.01+0.5*1.205*0.38*1.711274*(T641*T641)+960*4/3*3.14*AJ641)</f>
        <v>23.492203016844453</v>
      </c>
      <c r="AH641">
        <f>AH640+AG641</f>
        <v>511.60977505241567</v>
      </c>
      <c r="AJ641">
        <f>T642-T641</f>
        <v>0.38888888888888928</v>
      </c>
      <c r="AK641" s="53">
        <f t="shared" si="172"/>
        <v>13.583333333333332</v>
      </c>
      <c r="AL641" s="39">
        <f>0.5*1116.99*(T641*T641)</f>
        <v>103046.20593749998</v>
      </c>
      <c r="AM641" s="39">
        <f t="shared" si="171"/>
        <v>-5984.8600000000151</v>
      </c>
      <c r="AN641" s="39">
        <f>SUM($AM$631:$AM$644)+$AN$630</f>
        <v>-853025.69843749981</v>
      </c>
      <c r="AO641" s="39">
        <f t="shared" si="161"/>
        <v>0.23695158283295908</v>
      </c>
      <c r="AP641" s="39">
        <f>SUM($AM$622:$AM$630)+$AP$621</f>
        <v>731250.08687500015</v>
      </c>
      <c r="AQ641" s="39">
        <f t="shared" si="162"/>
        <v>0.20312502407506949</v>
      </c>
      <c r="AR641" s="39">
        <f t="shared" si="174"/>
        <v>-5.9848600000000154</v>
      </c>
      <c r="AS641" s="39"/>
      <c r="AT641" s="51">
        <f>T641*$AS$8*0.38*0.01</f>
        <v>536.685370455</v>
      </c>
      <c r="AU641" s="51">
        <f t="shared" si="173"/>
        <v>0.53668537045499998</v>
      </c>
      <c r="AV641" s="51">
        <f t="shared" si="163"/>
        <v>1.4907938883424899E-4</v>
      </c>
      <c r="AW641" s="39">
        <f>AB641*0.7</f>
        <v>0.11705188268327485</v>
      </c>
      <c r="AX641" s="40"/>
      <c r="AY641" s="40">
        <f t="shared" si="160"/>
        <v>0</v>
      </c>
      <c r="AZ641" s="40"/>
      <c r="BA641" s="40"/>
      <c r="BB641" s="40"/>
      <c r="BC641" s="39"/>
      <c r="BD641" s="39">
        <f>T641*2.23694</f>
        <v>30.385101666666667</v>
      </c>
      <c r="BE641" s="39">
        <f>AO641-$BC$8</f>
        <v>0.23582518383434062</v>
      </c>
      <c r="BF641" s="39">
        <f>AQ641-$BC$8</f>
        <v>0.20199862507645103</v>
      </c>
      <c r="BG641" s="52">
        <f t="shared" si="164"/>
        <v>0.18179876256880592</v>
      </c>
      <c r="BH641" s="52">
        <f t="shared" si="165"/>
        <v>0.18179876256880592</v>
      </c>
      <c r="BI641" s="52">
        <f t="shared" si="166"/>
        <v>654475.54524770135</v>
      </c>
      <c r="BJ641" s="52">
        <f t="shared" si="167"/>
        <v>654.47554524770135</v>
      </c>
      <c r="BK641">
        <f t="shared" si="168"/>
        <v>-5.3863740000000133</v>
      </c>
    </row>
    <row r="642" spans="2:63" x14ac:dyDescent="0.25">
      <c r="B642" s="27" t="s">
        <v>52</v>
      </c>
      <c r="C642" s="27">
        <v>634</v>
      </c>
      <c r="D642" s="27">
        <v>45</v>
      </c>
      <c r="E642" s="26">
        <v>50.3</v>
      </c>
      <c r="F642" s="15">
        <f t="shared" si="169"/>
        <v>0.37500000000000039</v>
      </c>
      <c r="G642" s="15">
        <f t="shared" si="170"/>
        <v>1.3500000000000014</v>
      </c>
      <c r="R642">
        <f t="shared" si="158"/>
        <v>0</v>
      </c>
      <c r="S642">
        <f t="shared" si="159"/>
        <v>50.3</v>
      </c>
      <c r="T642">
        <f>$E642/3.6</f>
        <v>13.972222222222221</v>
      </c>
      <c r="U642">
        <f>(0.5*960*(T642*T642))</f>
        <v>93707.037037037036</v>
      </c>
      <c r="V642">
        <f>$U642-$U643</f>
        <v>-4906.2962962963065</v>
      </c>
      <c r="X642">
        <f>W642/1000</f>
        <v>0</v>
      </c>
      <c r="Y642">
        <f>$X$43+$X$87+$X$158+$X$178+$X$188+$X$238+$X$279+$X$299+$X$307+$X$359+$X$365+$X$379+$X$408+$X$426+$X$438+$X$549+$X$569+$X$622</f>
        <v>611.33481481481476</v>
      </c>
      <c r="Z642">
        <f>(0.5*960*(F642*F642))</f>
        <v>67.500000000000128</v>
      </c>
      <c r="AA642">
        <f>W642*0.0000002777777777</f>
        <v>0</v>
      </c>
      <c r="AB642">
        <f>AA$43+AA$87+$AA$158+$AA$178+$AA$238+$AA$279+$AA$299+$AA$307+$AA$359+$AA$365+$AA$379+$AA$408+$AA$426+$AA$438+$AA$526+$AA$549+$AA$569+$AA$622</f>
        <v>0.16721697526182122</v>
      </c>
      <c r="AD642">
        <f>(AC642*0.0000002777777777)*-1</f>
        <v>0</v>
      </c>
      <c r="AE642">
        <f>(($W$18*0.0000002777777777)*-1)+$AD$65+$AD$145+$AD$164+$AD$184+$AD$206+$AD$265+$AD$289+$AD$304+$AD$345+$AD$363+$AD$373+$AD$399+$AD$418+$AD$430+$AD$519+$AD$540+$AD$564+$AD$608+$AD$631+$AD$637</f>
        <v>0.20266059665107389</v>
      </c>
      <c r="AG642">
        <f>(T642/1000)*(960*9.81*0.01+0.5*1.205*0.38*1.711274*(T642*T642)+960*4/3*3.14*AJ642)</f>
        <v>22.663522914794164</v>
      </c>
      <c r="AH642">
        <f>AH641+AG642</f>
        <v>534.27329796720983</v>
      </c>
      <c r="AJ642">
        <f>T643-T642</f>
        <v>0.36111111111111249</v>
      </c>
      <c r="AK642" s="53">
        <f t="shared" si="172"/>
        <v>13.972222222222221</v>
      </c>
      <c r="AL642" s="39">
        <f>0.5*1116.99*(T642*T642)</f>
        <v>109031.0659375</v>
      </c>
      <c r="AM642" s="39">
        <f t="shared" si="171"/>
        <v>-5708.6290625000111</v>
      </c>
      <c r="AN642" s="39">
        <f>SUM($AM$631:$AM$644)+$AN$630</f>
        <v>-853025.69843749981</v>
      </c>
      <c r="AO642" s="39">
        <f t="shared" si="161"/>
        <v>0.23695158283295908</v>
      </c>
      <c r="AP642" s="39">
        <f>SUM($AM$622:$AM$630)+$AP$621</f>
        <v>731250.08687500015</v>
      </c>
      <c r="AQ642" s="39">
        <f t="shared" si="162"/>
        <v>0.20312502407506949</v>
      </c>
      <c r="AR642" s="39">
        <f t="shared" si="174"/>
        <v>-5.7086290625000107</v>
      </c>
      <c r="AS642" s="39"/>
      <c r="AT642" s="51">
        <f>T642*$AS$8*0.38*0.01</f>
        <v>552.05059578500016</v>
      </c>
      <c r="AU642" s="51">
        <f t="shared" si="173"/>
        <v>0.55205059578500015</v>
      </c>
      <c r="AV642" s="51">
        <f t="shared" si="163"/>
        <v>1.5334751039596577E-4</v>
      </c>
      <c r="AW642" s="39">
        <f>AB642*0.7</f>
        <v>0.11705188268327485</v>
      </c>
      <c r="AX642" s="40"/>
      <c r="AY642" s="40">
        <f t="shared" si="160"/>
        <v>0</v>
      </c>
      <c r="AZ642" s="40"/>
      <c r="BA642" s="40"/>
      <c r="BB642" s="40"/>
      <c r="BC642" s="39"/>
      <c r="BD642" s="39">
        <f>T642*2.23694</f>
        <v>31.255022777777778</v>
      </c>
      <c r="BE642" s="39">
        <f>AO642-$BC$8</f>
        <v>0.23582518383434062</v>
      </c>
      <c r="BF642" s="39">
        <f>AQ642-$BC$8</f>
        <v>0.20199862507645103</v>
      </c>
      <c r="BG642" s="52">
        <f t="shared" si="164"/>
        <v>0.18179876256880592</v>
      </c>
      <c r="BH642" s="52">
        <f t="shared" si="165"/>
        <v>0.18179876256880592</v>
      </c>
      <c r="BI642" s="52">
        <f t="shared" si="166"/>
        <v>654475.54524770135</v>
      </c>
      <c r="BJ642" s="52">
        <f t="shared" si="167"/>
        <v>654.47554524770135</v>
      </c>
      <c r="BK642">
        <f t="shared" si="168"/>
        <v>-5.1377661562500094</v>
      </c>
    </row>
    <row r="643" spans="2:63" x14ac:dyDescent="0.25">
      <c r="B643" s="27" t="s">
        <v>52</v>
      </c>
      <c r="C643" s="27">
        <v>635</v>
      </c>
      <c r="D643" s="27">
        <v>46</v>
      </c>
      <c r="E643" s="26">
        <v>51.6</v>
      </c>
      <c r="F643" s="15">
        <f t="shared" si="169"/>
        <v>0.31944444444444503</v>
      </c>
      <c r="G643" s="15">
        <f t="shared" si="170"/>
        <v>1.1500000000000021</v>
      </c>
      <c r="R643">
        <f t="shared" si="158"/>
        <v>0</v>
      </c>
      <c r="S643">
        <f t="shared" si="159"/>
        <v>51.6</v>
      </c>
      <c r="T643">
        <f>$E643/3.6</f>
        <v>14.333333333333334</v>
      </c>
      <c r="U643">
        <f>(0.5*960*(T643*T643))</f>
        <v>98613.333333333343</v>
      </c>
      <c r="V643">
        <f>$U643-$U644</f>
        <v>-3859.2592592592409</v>
      </c>
      <c r="X643">
        <f>W643/1000</f>
        <v>0</v>
      </c>
      <c r="Y643">
        <f>$X$43+$X$87+$X$158+$X$178+$X$188+$X$238+$X$279+$X$299+$X$307+$X$359+$X$365+$X$379+$X$408+$X$426+$X$438+$X$549+$X$569+$X$622</f>
        <v>611.33481481481476</v>
      </c>
      <c r="Z643">
        <f>(0.5*960*(F643*F643))</f>
        <v>48.981481481481659</v>
      </c>
      <c r="AA643">
        <f>W643*0.0000002777777777</f>
        <v>0</v>
      </c>
      <c r="AB643">
        <f>AA$43+AA$87+$AA$158+$AA$178+$AA$238+$AA$279+$AA$299+$AA$307+$AA$359+$AA$365+$AA$379+$AA$408+$AA$426+$AA$438+$AA$526+$AA$549+$AA$569+$AA$622</f>
        <v>0.16721697526182122</v>
      </c>
      <c r="AD643">
        <f>(AC643*0.0000002777777777)*-1</f>
        <v>0</v>
      </c>
      <c r="AE643">
        <f>(($W$18*0.0000002777777777)*-1)+$AD$65+$AD$145+$AD$164+$AD$184+$AD$206+$AD$265+$AD$289+$AD$304+$AD$345+$AD$363+$AD$373+$AD$399+$AD$418+$AD$430+$AD$519+$AD$540+$AD$564+$AD$608+$AD$631+$AD$637</f>
        <v>0.20266059665107389</v>
      </c>
      <c r="AG643">
        <f>(T643/1000)*(960*9.81*0.01+0.5*1.205*0.38*1.711274*(T643*T643)+960*4/3*3.14*AJ643)</f>
        <v>18.505950039486095</v>
      </c>
      <c r="AH643">
        <f>AH642+AG643</f>
        <v>552.77924800669598</v>
      </c>
      <c r="AJ643">
        <f>T644-T643</f>
        <v>0.27777777777777679</v>
      </c>
      <c r="AK643" s="53">
        <f t="shared" si="172"/>
        <v>14.333333333333334</v>
      </c>
      <c r="AL643" s="39">
        <f>0.5*1116.99*(T643*T643)</f>
        <v>114739.69500000001</v>
      </c>
      <c r="AM643" s="39">
        <f t="shared" si="171"/>
        <v>-4490.3687499999942</v>
      </c>
      <c r="AN643" s="39">
        <f>SUM($AM$631:$AM$644)+$AN$630</f>
        <v>-853025.69843749981</v>
      </c>
      <c r="AO643" s="39">
        <f t="shared" si="161"/>
        <v>0.23695158283295908</v>
      </c>
      <c r="AP643" s="39">
        <f>SUM($AM$622:$AM$630)+$AP$621</f>
        <v>731250.08687500015</v>
      </c>
      <c r="AQ643" s="39">
        <f t="shared" si="162"/>
        <v>0.20312502407506949</v>
      </c>
      <c r="AR643" s="39">
        <f t="shared" si="174"/>
        <v>-4.4903687499999938</v>
      </c>
      <c r="AS643" s="39"/>
      <c r="AT643" s="51">
        <f>T643*$AS$8*0.38*0.01</f>
        <v>566.31830502000014</v>
      </c>
      <c r="AU643" s="51">
        <f t="shared" si="173"/>
        <v>0.56631830502000013</v>
      </c>
      <c r="AV643" s="51">
        <f t="shared" si="163"/>
        <v>1.573107661318456E-4</v>
      </c>
      <c r="AW643" s="39">
        <f>AB643*0.7</f>
        <v>0.11705188268327485</v>
      </c>
      <c r="AX643" s="40"/>
      <c r="AY643" s="40">
        <f t="shared" si="160"/>
        <v>0</v>
      </c>
      <c r="AZ643" s="40"/>
      <c r="BA643" s="40"/>
      <c r="BB643" s="40"/>
      <c r="BC643" s="39"/>
      <c r="BD643" s="39">
        <f>T643*2.23694</f>
        <v>32.062806666666667</v>
      </c>
      <c r="BE643" s="39">
        <f>AO643-$BC$8</f>
        <v>0.23582518383434062</v>
      </c>
      <c r="BF643" s="39">
        <f>AQ643-$BC$8</f>
        <v>0.20199862507645103</v>
      </c>
      <c r="BG643" s="52">
        <f t="shared" si="164"/>
        <v>0.18179876256880592</v>
      </c>
      <c r="BH643" s="52">
        <f t="shared" si="165"/>
        <v>0.18179876256880592</v>
      </c>
      <c r="BI643" s="52">
        <f t="shared" si="166"/>
        <v>654475.54524770135</v>
      </c>
      <c r="BJ643" s="52">
        <f t="shared" si="167"/>
        <v>654.47554524770135</v>
      </c>
      <c r="BK643">
        <f t="shared" si="168"/>
        <v>-4.0413318749999947</v>
      </c>
    </row>
    <row r="644" spans="2:63" x14ac:dyDescent="0.25">
      <c r="B644" s="27" t="s">
        <v>52</v>
      </c>
      <c r="C644" s="27">
        <v>636</v>
      </c>
      <c r="D644" s="27">
        <v>47</v>
      </c>
      <c r="E644" s="26">
        <v>52.6</v>
      </c>
      <c r="F644" s="15">
        <f t="shared" si="169"/>
        <v>0.19444444444444425</v>
      </c>
      <c r="G644" s="15">
        <f t="shared" si="170"/>
        <v>0.69999999999999929</v>
      </c>
      <c r="R644">
        <f t="shared" si="158"/>
        <v>0</v>
      </c>
      <c r="S644">
        <f t="shared" si="159"/>
        <v>52.6</v>
      </c>
      <c r="T644">
        <f>$E644/3.6</f>
        <v>14.611111111111111</v>
      </c>
      <c r="U644">
        <f>(0.5*960*(T644*T644))</f>
        <v>102472.59259259258</v>
      </c>
      <c r="V644">
        <f>$U644-$U645</f>
        <v>-1564.444444444438</v>
      </c>
      <c r="X644">
        <f>W644/1000</f>
        <v>0</v>
      </c>
      <c r="Y644">
        <f>$X$43+$X$87+$X$158+$X$178+$X$188+$X$238+$X$279+$X$299+$X$307+$X$359+$X$365+$X$379+$X$408+$X$426+$X$438+$X$549+$X$569+$X$622+$X$645</f>
        <v>612.89925925925922</v>
      </c>
      <c r="Z644">
        <f>(0.5*960*(F644*F644))</f>
        <v>18.148148148148113</v>
      </c>
      <c r="AA644">
        <f>W644*0.0000002777777777</f>
        <v>0</v>
      </c>
      <c r="AB644">
        <f>AA$43+AA$87+$AA$158+$AA$178+$AA$238+$AA$279+$AA$299+$AA$307+$AA$359+$AA$365+$AA$379+$AA$408+$AA$426+$AA$438+$AA$526+$AA$549+$AA$569+$AA$622+$AA$645</f>
        <v>0.1676515431629341</v>
      </c>
      <c r="AD644">
        <f>(AC644*0.0000002777777777)*-1</f>
        <v>0</v>
      </c>
      <c r="AE644">
        <f>(($W$18*0.0000002777777777)*-1)+$AD$65+$AD$145+$AD$164+$AD$184+$AD$206+$AD$265+$AD$289+$AD$304+$AD$345+$AD$363+$AD$373+$AD$399+$AD$418+$AD$430+$AD$519+$AD$540+$AD$564+$AD$608+$AD$631+$AD$637</f>
        <v>0.20266059665107389</v>
      </c>
      <c r="AG644">
        <f>(T644/1000)*(960*9.81*0.01+0.5*1.205*0.38*1.711274*(T644*T644)+960*4/3*3.14*AJ644)</f>
        <v>9.1231224960755579</v>
      </c>
      <c r="AH644">
        <f>AH643+AG644</f>
        <v>561.90237050277153</v>
      </c>
      <c r="AJ644">
        <f>T645-T644</f>
        <v>0.11111111111111072</v>
      </c>
      <c r="AK644" s="53">
        <f t="shared" si="172"/>
        <v>14.611111111111111</v>
      </c>
      <c r="AL644" s="39">
        <f>0.5*1116.99*(T644*T644)</f>
        <v>119230.06375</v>
      </c>
      <c r="AM644" s="39">
        <f t="shared" si="171"/>
        <v>-1820.2799999999843</v>
      </c>
      <c r="AN644" s="39">
        <f>SUM($AM$631:$AM$644)+$AN$630</f>
        <v>-853025.69843749981</v>
      </c>
      <c r="AO644" s="39">
        <f t="shared" si="161"/>
        <v>0.23695158283295908</v>
      </c>
      <c r="AP644" s="39">
        <f>SUM($AM$622:$AM$630)+$AP$621</f>
        <v>731250.08687500015</v>
      </c>
      <c r="AQ644" s="39">
        <f t="shared" si="162"/>
        <v>0.20312502407506949</v>
      </c>
      <c r="AR644" s="39">
        <f t="shared" si="174"/>
        <v>-1.8202799999999844</v>
      </c>
      <c r="AS644" s="39"/>
      <c r="AT644" s="51">
        <f>T644*$AS$8*0.38*0.01</f>
        <v>577.29346597000017</v>
      </c>
      <c r="AU644" s="51">
        <f t="shared" si="173"/>
        <v>0.5772934659700002</v>
      </c>
      <c r="AV644" s="51">
        <f t="shared" si="163"/>
        <v>1.603594243902147E-4</v>
      </c>
      <c r="AW644" s="39">
        <f>AB644*0.7</f>
        <v>0.11735608021405386</v>
      </c>
      <c r="AX644" s="40"/>
      <c r="AY644" s="40">
        <f t="shared" si="160"/>
        <v>0</v>
      </c>
      <c r="AZ644" s="40"/>
      <c r="BA644" s="40"/>
      <c r="BB644" s="40"/>
      <c r="BC644" s="39"/>
      <c r="BD644" s="39">
        <f>T644*2.23694</f>
        <v>32.684178888888887</v>
      </c>
      <c r="BE644" s="39">
        <f>AO644-$BC$8</f>
        <v>0.23582518383434062</v>
      </c>
      <c r="BF644" s="39">
        <f>AQ644-$BC$8</f>
        <v>0.20199862507645103</v>
      </c>
      <c r="BG644" s="52">
        <f t="shared" si="164"/>
        <v>0.18179876256880592</v>
      </c>
      <c r="BH644" s="52">
        <f t="shared" si="165"/>
        <v>0.18179876256880592</v>
      </c>
      <c r="BI644" s="52">
        <f t="shared" si="166"/>
        <v>654475.54524770135</v>
      </c>
      <c r="BJ644" s="52">
        <f t="shared" si="167"/>
        <v>654.47554524770135</v>
      </c>
      <c r="BK644">
        <f t="shared" si="168"/>
        <v>-1.6382519999999858</v>
      </c>
    </row>
    <row r="645" spans="2:63" x14ac:dyDescent="0.25">
      <c r="B645" s="27" t="s">
        <v>52</v>
      </c>
      <c r="C645" s="27">
        <v>637</v>
      </c>
      <c r="D645" s="27">
        <v>48</v>
      </c>
      <c r="E645" s="26">
        <v>53</v>
      </c>
      <c r="F645" s="15">
        <f t="shared" si="169"/>
        <v>5.5555555555555358E-2</v>
      </c>
      <c r="G645" s="15">
        <f t="shared" si="170"/>
        <v>0.19999999999999929</v>
      </c>
      <c r="R645">
        <f t="shared" si="158"/>
        <v>0</v>
      </c>
      <c r="S645">
        <f t="shared" si="159"/>
        <v>53</v>
      </c>
      <c r="T645">
        <f>$E645/3.6</f>
        <v>14.722222222222221</v>
      </c>
      <c r="U645">
        <f>(0.5*960*(T645*T645))</f>
        <v>104037.03703703702</v>
      </c>
      <c r="V645">
        <f>$U645-$U646</f>
        <v>0</v>
      </c>
      <c r="W645">
        <f>SUM(V646:V648)</f>
        <v>1564.444444444438</v>
      </c>
      <c r="X645">
        <f>W645/1000</f>
        <v>1.5644444444444381</v>
      </c>
      <c r="Y645">
        <f>$X$43+$X$87+$X$158+$X$178+$X$188+$X$238+$X$279+$X$299+$X$307+$X$359+$X$365+$X$379+$X$408+$X$426+$X$438+$X$549+$X$569+$X$622+$X$645</f>
        <v>612.89925925925922</v>
      </c>
      <c r="Z645">
        <f>(0.5*960*(F645*F645))</f>
        <v>1.481481481481471</v>
      </c>
      <c r="AA645">
        <f>W645*0.0000002777777777</f>
        <v>4.3456790111288712E-4</v>
      </c>
      <c r="AB645">
        <f>AA$43+AA$87+$AA$158+$AA$178+$AA$238+$AA$279+$AA$299+$AA$307+$AA$359+$AA$365+$AA$379+$AA$408+$AA$426+$AA$438+$AA$526+$AA$549+$AA$569+$AA$622+$AA$645</f>
        <v>0.1676515431629341</v>
      </c>
      <c r="AD645">
        <f>(AC645*0.0000002777777777)*-1</f>
        <v>0</v>
      </c>
      <c r="AE645">
        <f>(($W$18*0.0000002777777777)*-1)+$AD$65+$AD$145+$AD$164+$AD$184+$AD$206+$AD$265+$AD$289+$AD$304+$AD$345+$AD$363+$AD$373+$AD$399+$AD$418+$AD$430+$AD$519+$AD$540+$AD$564+$AD$608+$AD$631+$AD$637</f>
        <v>0.20266059665107389</v>
      </c>
      <c r="AG645">
        <f>(T645/1000)*(960*9.81*0.01+0.5*1.205*0.38*1.711274*(T645*T645)+960*4/3*3.14*AJ645)</f>
        <v>2.6366823369400958</v>
      </c>
      <c r="AH645">
        <f>AH644+AG645</f>
        <v>564.53905283971164</v>
      </c>
      <c r="AJ645">
        <f>T646-T645</f>
        <v>0</v>
      </c>
      <c r="AK645" s="53">
        <f t="shared" si="172"/>
        <v>14.722222222222221</v>
      </c>
      <c r="AL645" s="39">
        <f>0.5*1116.99*(T645*T645)</f>
        <v>121050.34374999999</v>
      </c>
      <c r="AM645" s="39">
        <f t="shared" si="171"/>
        <v>0</v>
      </c>
      <c r="AN645" s="39">
        <f>SUM($AM$631:$AM$644)+$AN$630</f>
        <v>-853025.69843749981</v>
      </c>
      <c r="AO645" s="39">
        <f t="shared" si="161"/>
        <v>0.23695158283295908</v>
      </c>
      <c r="AP645" s="39">
        <f>SUM($AM$622:$AM$630)+$AP$621</f>
        <v>731250.08687500015</v>
      </c>
      <c r="AQ645" s="39">
        <f t="shared" si="162"/>
        <v>0.20312502407506949</v>
      </c>
      <c r="AR645" s="39">
        <f t="shared" si="174"/>
        <v>0</v>
      </c>
      <c r="AS645" s="39"/>
      <c r="AT645" s="51">
        <f>T645*$AS$8*0.38*0.01</f>
        <v>581.68353035000007</v>
      </c>
      <c r="AU645" s="51">
        <f t="shared" si="173"/>
        <v>0.58168353035000009</v>
      </c>
      <c r="AV645" s="51">
        <f t="shared" si="163"/>
        <v>1.6157888769356232E-4</v>
      </c>
      <c r="AW645" s="39">
        <f>AB645*0.7</f>
        <v>0.11735608021405386</v>
      </c>
      <c r="AX645" s="40"/>
      <c r="AY645" s="40">
        <f t="shared" si="160"/>
        <v>0</v>
      </c>
      <c r="AZ645" s="40"/>
      <c r="BA645" s="40"/>
      <c r="BB645" s="40"/>
      <c r="BC645" s="39"/>
      <c r="BD645" s="39">
        <f>T645*2.23694</f>
        <v>32.932727777777778</v>
      </c>
      <c r="BE645" s="39">
        <f>AO645-$BC$8</f>
        <v>0.23582518383434062</v>
      </c>
      <c r="BF645" s="39">
        <f>AQ645-$BC$8</f>
        <v>0.20199862507645103</v>
      </c>
      <c r="BG645" s="52">
        <f t="shared" si="164"/>
        <v>0.18179876256880592</v>
      </c>
      <c r="BH645" s="52">
        <f t="shared" si="165"/>
        <v>0.18179876256880592</v>
      </c>
      <c r="BI645" s="52">
        <f t="shared" si="166"/>
        <v>654475.54524770135</v>
      </c>
      <c r="BJ645" s="52">
        <f t="shared" si="167"/>
        <v>654.47554524770135</v>
      </c>
      <c r="BK645">
        <f t="shared" si="168"/>
        <v>0</v>
      </c>
    </row>
    <row r="646" spans="2:63" x14ac:dyDescent="0.25">
      <c r="B646" s="27" t="s">
        <v>52</v>
      </c>
      <c r="C646" s="27">
        <v>638</v>
      </c>
      <c r="D646" s="27">
        <v>49</v>
      </c>
      <c r="E646" s="26">
        <v>53</v>
      </c>
      <c r="F646" s="15">
        <f t="shared" si="169"/>
        <v>-1.3888888888889086E-2</v>
      </c>
      <c r="G646" s="15">
        <f t="shared" si="170"/>
        <v>-5.0000000000000711E-2</v>
      </c>
      <c r="R646">
        <f t="shared" si="158"/>
        <v>0</v>
      </c>
      <c r="S646">
        <f t="shared" si="159"/>
        <v>53</v>
      </c>
      <c r="T646">
        <f>$E646/3.6</f>
        <v>14.722222222222221</v>
      </c>
      <c r="U646">
        <f>(0.5*960*(T646*T646))</f>
        <v>104037.03703703702</v>
      </c>
      <c r="V646">
        <f>$U646-$U647</f>
        <v>392.22222222223354</v>
      </c>
      <c r="X646">
        <f>W646/1000</f>
        <v>0</v>
      </c>
      <c r="Y646">
        <f>$X$43+$X$87+$X$158+$X$178+$X$188+$X$238+$X$279+$X$299+$X$307+$X$359+$X$365+$X$379+$X$408+$X$426+$X$438+$X$549+$X$569+$X$622+$X$645</f>
        <v>612.89925925925922</v>
      </c>
      <c r="Z646">
        <f>(0.5*960*(F646*F646))</f>
        <v>9.259259259259521E-2</v>
      </c>
      <c r="AA646">
        <f>W646*0.0000002777777777</f>
        <v>0</v>
      </c>
      <c r="AB646">
        <f>AA$43+AA$87+$AA$158+$AA$178+$AA$238+$AA$279+$AA$299+$AA$307+$AA$359+$AA$365+$AA$379+$AA$408+$AA$426+$AA$438+$AA$526+$AA$549+$AA$569+$AA$622+$AA$645</f>
        <v>0.1676515431629341</v>
      </c>
      <c r="AD646">
        <f>(AC646*0.0000002777777777)*-1</f>
        <v>0</v>
      </c>
      <c r="AE646">
        <f>(($W$18*0.0000002777777777)*-1)+$AD$65+$AD$145+$AD$164+$AD$184+$AD$206+$AD$265+$AD$289+$AD$304+$AD$345+$AD$363+$AD$373+$AD$399+$AD$418+$AD$430+$AD$519+$AD$540+$AD$564+$AD$608+$AD$631+$AD$637</f>
        <v>0.20266059665107389</v>
      </c>
      <c r="AG646">
        <f>(T646/1000)*(960*9.81*0.01+0.5*1.205*0.38*1.711274*(T646*T646)+960*4/3*3.14*AJ646)</f>
        <v>0.99302801595239443</v>
      </c>
      <c r="AH646">
        <f>AH645+AG646</f>
        <v>565.53208085566405</v>
      </c>
      <c r="AJ646">
        <f>T647-T646</f>
        <v>-2.7777777777778567E-2</v>
      </c>
      <c r="AK646" s="53">
        <f t="shared" si="172"/>
        <v>14.722222222222221</v>
      </c>
      <c r="AL646" s="39">
        <f>0.5*1116.99*(T646*T646)</f>
        <v>121050.34374999999</v>
      </c>
      <c r="AM646" s="39">
        <f t="shared" si="171"/>
        <v>456.36281250001048</v>
      </c>
      <c r="AN646" s="39">
        <f>SUM($AM$631:$AM$644)+$AN$630</f>
        <v>-853025.69843749981</v>
      </c>
      <c r="AO646" s="39">
        <f t="shared" si="161"/>
        <v>0.23695158283295908</v>
      </c>
      <c r="AP646" s="39">
        <f>SUM($AM$645:$AM$648)+$AP$644</f>
        <v>733070.36687500018</v>
      </c>
      <c r="AQ646" s="39">
        <f t="shared" si="162"/>
        <v>0.20363065740826125</v>
      </c>
      <c r="AR646" s="39">
        <f t="shared" si="174"/>
        <v>0.45636281250001048</v>
      </c>
      <c r="AS646" s="39"/>
      <c r="AT646" s="51">
        <f>T646*$AS$8*0.38*0.01</f>
        <v>581.68353035000007</v>
      </c>
      <c r="AU646" s="51">
        <f t="shared" si="173"/>
        <v>0.58168353035000009</v>
      </c>
      <c r="AV646" s="51">
        <f t="shared" si="163"/>
        <v>1.6157888769356232E-4</v>
      </c>
      <c r="AW646" s="39">
        <f>AB646*0.7</f>
        <v>0.11735608021405386</v>
      </c>
      <c r="AX646" s="40"/>
      <c r="AY646" s="40">
        <f t="shared" si="160"/>
        <v>0</v>
      </c>
      <c r="AZ646" s="40"/>
      <c r="BA646" s="40"/>
      <c r="BB646" s="40"/>
      <c r="BC646" s="39"/>
      <c r="BD646" s="39">
        <f>T646*2.23694</f>
        <v>32.932727777777778</v>
      </c>
      <c r="BE646" s="39">
        <f>AO646-$BC$8</f>
        <v>0.23582518383434062</v>
      </c>
      <c r="BF646" s="39">
        <f>AQ646-$BC$8</f>
        <v>0.20250425840964278</v>
      </c>
      <c r="BG646" s="52">
        <f t="shared" si="164"/>
        <v>0.1822538325686785</v>
      </c>
      <c r="BH646" s="52">
        <f t="shared" si="165"/>
        <v>0.1822538325686785</v>
      </c>
      <c r="BI646" s="52">
        <f t="shared" si="166"/>
        <v>656113.79724724265</v>
      </c>
      <c r="BJ646" s="52">
        <f t="shared" si="167"/>
        <v>656.1137972472427</v>
      </c>
      <c r="BK646">
        <f t="shared" si="168"/>
        <v>0.41072653125000941</v>
      </c>
    </row>
    <row r="647" spans="2:63" x14ac:dyDescent="0.25">
      <c r="B647" s="27" t="s">
        <v>52</v>
      </c>
      <c r="C647" s="27">
        <v>639</v>
      </c>
      <c r="D647" s="27">
        <v>50</v>
      </c>
      <c r="E647" s="26">
        <v>52.9</v>
      </c>
      <c r="F647" s="15">
        <f t="shared" si="169"/>
        <v>-4.1666666666666269E-2</v>
      </c>
      <c r="G647" s="15">
        <f t="shared" si="170"/>
        <v>-0.14999999999999858</v>
      </c>
      <c r="R647">
        <f t="shared" si="158"/>
        <v>0</v>
      </c>
      <c r="S647">
        <f t="shared" si="159"/>
        <v>52.9</v>
      </c>
      <c r="T647">
        <f>$E647/3.6</f>
        <v>14.694444444444443</v>
      </c>
      <c r="U647">
        <f>(0.5*960*(T647*T647))</f>
        <v>103644.81481481479</v>
      </c>
      <c r="V647">
        <f>$U647-$U648</f>
        <v>782.22222222218988</v>
      </c>
      <c r="X647">
        <f>W647/1000</f>
        <v>0</v>
      </c>
      <c r="Y647">
        <f>$X$43+$X$87+$X$158+$X$178+$X$188+$X$238+$X$279+$X$299+$X$307+$X$359+$X$365+$X$379+$X$408+$X$426+$X$438+$X$549+$X$569+$X$622+$X$645</f>
        <v>612.89925925925922</v>
      </c>
      <c r="Z647">
        <f>(0.5*960*(F647*F647))</f>
        <v>0.83333333333331749</v>
      </c>
      <c r="AA647">
        <f>W647*0.0000002777777777</f>
        <v>0</v>
      </c>
      <c r="AB647">
        <f>AA$43+AA$87+$AA$158+$AA$178+$AA$238+$AA$279+$AA$299+$AA$307+$AA$359+$AA$365+$AA$379+$AA$408+$AA$426+$AA$438+$AA$526+$AA$549+$AA$569+$AA$622+$AA$645</f>
        <v>0.1676515431629341</v>
      </c>
      <c r="AD647">
        <f>(AC647*0.0000002777777777)*-1</f>
        <v>0</v>
      </c>
      <c r="AE647">
        <f>(($W$18*0.0000002777777777)*-1)+$AD$65+$AD$145+$AD$164+$AD$184+$AD$206+$AD$265+$AD$289+$AD$304+$AD$345+$AD$363+$AD$373+$AD$399+$AD$418+$AD$430+$AD$519+$AD$540+$AD$564+$AD$608+$AD$631+$AD$637</f>
        <v>0.20266059665107389</v>
      </c>
      <c r="AG647">
        <f>(T647/1000)*(960*9.81*0.01+0.5*1.205*0.38*1.711274*(T647*T647)+960*4/3*3.14*AJ647)</f>
        <v>-0.65410310919084369</v>
      </c>
      <c r="AH647">
        <f>AH646+AG647</f>
        <v>564.87797774647322</v>
      </c>
      <c r="AJ647">
        <f>T648-T647</f>
        <v>-5.5555555555553582E-2</v>
      </c>
      <c r="AK647" s="53">
        <f t="shared" si="172"/>
        <v>14.694444444444443</v>
      </c>
      <c r="AL647" s="39">
        <f>0.5*1116.99*(T647*T647)</f>
        <v>120593.98093749997</v>
      </c>
      <c r="AM647" s="39">
        <f t="shared" si="171"/>
        <v>910.13999999997031</v>
      </c>
      <c r="AN647" s="39">
        <f>SUM($AM$631:$AM$644)+$AN$630</f>
        <v>-853025.69843749981</v>
      </c>
      <c r="AO647" s="39">
        <f t="shared" si="161"/>
        <v>0.23695158283295908</v>
      </c>
      <c r="AP647" s="39">
        <f>SUM($AM$645:$AM$648)+$AP$644</f>
        <v>733070.36687500018</v>
      </c>
      <c r="AQ647" s="39">
        <f t="shared" si="162"/>
        <v>0.20363065740826125</v>
      </c>
      <c r="AR647" s="39">
        <f t="shared" si="174"/>
        <v>0.91013999999997031</v>
      </c>
      <c r="AS647" s="39"/>
      <c r="AT647" s="51">
        <f>T647*$AS$8*0.38*0.01</f>
        <v>580.58601425500001</v>
      </c>
      <c r="AU647" s="51">
        <f t="shared" si="173"/>
        <v>0.580586014255</v>
      </c>
      <c r="AV647" s="51">
        <f t="shared" si="163"/>
        <v>1.6127402186772539E-4</v>
      </c>
      <c r="AW647" s="39">
        <f>AB647*0.7</f>
        <v>0.11735608021405386</v>
      </c>
      <c r="AX647" s="40"/>
      <c r="AY647" s="40">
        <f t="shared" si="160"/>
        <v>0</v>
      </c>
      <c r="AZ647" s="40"/>
      <c r="BA647" s="40"/>
      <c r="BB647" s="40"/>
      <c r="BC647" s="39"/>
      <c r="BD647" s="39">
        <f>T647*2.23694</f>
        <v>32.870590555555552</v>
      </c>
      <c r="BE647" s="39">
        <f>AO647-$BC$8</f>
        <v>0.23582518383434062</v>
      </c>
      <c r="BF647" s="39">
        <f>AQ647-$BC$8</f>
        <v>0.20250425840964278</v>
      </c>
      <c r="BG647" s="52">
        <f t="shared" si="164"/>
        <v>0.1822538325686785</v>
      </c>
      <c r="BH647" s="52">
        <f t="shared" si="165"/>
        <v>0.1822538325686785</v>
      </c>
      <c r="BI647" s="52">
        <f t="shared" si="166"/>
        <v>656113.79724724265</v>
      </c>
      <c r="BJ647" s="52">
        <f t="shared" si="167"/>
        <v>656.1137972472427</v>
      </c>
      <c r="BK647">
        <f t="shared" si="168"/>
        <v>0.81912599999997326</v>
      </c>
    </row>
    <row r="648" spans="2:63" x14ac:dyDescent="0.25">
      <c r="B648" s="27" t="s">
        <v>52</v>
      </c>
      <c r="C648" s="27">
        <v>640</v>
      </c>
      <c r="D648" s="27">
        <v>51</v>
      </c>
      <c r="E648" s="26">
        <v>52.7</v>
      </c>
      <c r="F648" s="15">
        <f t="shared" si="169"/>
        <v>-4.1666666666666269E-2</v>
      </c>
      <c r="G648" s="15">
        <f t="shared" si="170"/>
        <v>-0.14999999999999858</v>
      </c>
      <c r="R648">
        <f t="shared" ref="R648:R711" si="175">IF(E648&lt;1,1,0)</f>
        <v>0</v>
      </c>
      <c r="S648">
        <f t="shared" ref="S648:S711" si="176">IF(R648=1,"",E648)</f>
        <v>52.7</v>
      </c>
      <c r="T648">
        <f>$E648/3.6</f>
        <v>14.638888888888889</v>
      </c>
      <c r="U648">
        <f>(0.5*960*(T648*T648))</f>
        <v>102862.5925925926</v>
      </c>
      <c r="V648">
        <f>$U648-$U649</f>
        <v>390.00000000001455</v>
      </c>
      <c r="X648">
        <f>W648/1000</f>
        <v>0</v>
      </c>
      <c r="Y648">
        <f>$X$43+$X$87+$X$158+$X$178+$X$188+$X$238+$X$279+$X$299+$X$307+$X$359+$X$365+$X$379+$X$408+$X$426+$X$438+$X$549+$X$569+$X$622+$X$645</f>
        <v>612.89925925925922</v>
      </c>
      <c r="Z648">
        <f>(0.5*960*(F648*F648))</f>
        <v>0.83333333333331749</v>
      </c>
      <c r="AA648">
        <f>W648*0.0000002777777777</f>
        <v>0</v>
      </c>
      <c r="AB648">
        <f>AA$43+AA$87+$AA$158+$AA$178+$AA$238+$AA$279+$AA$299+$AA$307+$AA$359+$AA$365+$AA$379+$AA$408+$AA$426+$AA$438+$AA$526+$AA$549+$AA$569+$AA$622+$AA$645</f>
        <v>0.1676515431629341</v>
      </c>
      <c r="AD648">
        <f>(AC648*0.0000002777777777)*-1</f>
        <v>0</v>
      </c>
      <c r="AE648">
        <f>(($W$18*0.0000002777777777)*-1)+$AD$65+$AD$145+$AD$164+$AD$184+$AD$206+$AD$265+$AD$289+$AD$304+$AD$345+$AD$363+$AD$373+$AD$399+$AD$418+$AD$430+$AD$519+$AD$540+$AD$564+$AD$608+$AD$631+$AD$637</f>
        <v>0.20266059665107389</v>
      </c>
      <c r="AG648">
        <f>(T648/1000)*(960*9.81*0.01+0.5*1.205*0.38*1.711274*(T648*T648)+960*4/3*3.14*AJ648)</f>
        <v>0.97337381088550445</v>
      </c>
      <c r="AH648">
        <f>AH647+AG648</f>
        <v>565.85135155735873</v>
      </c>
      <c r="AJ648">
        <f>T649-T648</f>
        <v>-2.7777777777778567E-2</v>
      </c>
      <c r="AK648" s="53">
        <f t="shared" si="172"/>
        <v>14.638888888888889</v>
      </c>
      <c r="AL648" s="39">
        <f>0.5*1116.99*(T648*T648)</f>
        <v>119683.8409375</v>
      </c>
      <c r="AM648" s="39">
        <f t="shared" si="171"/>
        <v>453.77718750000349</v>
      </c>
      <c r="AN648" s="39">
        <f>SUM($AM$631:$AM$644)+$AN$630</f>
        <v>-853025.69843749981</v>
      </c>
      <c r="AO648" s="39">
        <f t="shared" si="161"/>
        <v>0.23695158283295908</v>
      </c>
      <c r="AP648" s="39">
        <f>SUM($AM$645:$AM$648)+$AP$644</f>
        <v>733070.36687500018</v>
      </c>
      <c r="AQ648" s="39">
        <f t="shared" si="162"/>
        <v>0.20363065740826125</v>
      </c>
      <c r="AR648" s="39">
        <f t="shared" si="174"/>
        <v>0.45377718750000351</v>
      </c>
      <c r="AS648" s="39"/>
      <c r="AT648" s="51">
        <f>T648*$AS$8*0.38*0.01</f>
        <v>578.39098206500012</v>
      </c>
      <c r="AU648" s="51">
        <f t="shared" si="173"/>
        <v>0.57839098206500017</v>
      </c>
      <c r="AV648" s="51">
        <f t="shared" si="163"/>
        <v>1.6066429021605161E-4</v>
      </c>
      <c r="AW648" s="39">
        <f>AB648*0.7</f>
        <v>0.11735608021405386</v>
      </c>
      <c r="AX648" s="40"/>
      <c r="AY648" s="40">
        <f t="shared" ref="AY648:AY711" si="177">AX648/1000</f>
        <v>0</v>
      </c>
      <c r="AZ648" s="40"/>
      <c r="BA648" s="40"/>
      <c r="BB648" s="40"/>
      <c r="BC648" s="39"/>
      <c r="BD648" s="39">
        <f>T648*2.23694</f>
        <v>32.746316111111113</v>
      </c>
      <c r="BE648" s="39">
        <f>AO648-$BC$8</f>
        <v>0.23582518383434062</v>
      </c>
      <c r="BF648" s="39">
        <f>AQ648-$BC$8</f>
        <v>0.20250425840964278</v>
      </c>
      <c r="BG648" s="52">
        <f t="shared" si="164"/>
        <v>0.1822538325686785</v>
      </c>
      <c r="BH648" s="52">
        <f t="shared" si="165"/>
        <v>0.1822538325686785</v>
      </c>
      <c r="BI648" s="52">
        <f t="shared" si="166"/>
        <v>656113.79724724265</v>
      </c>
      <c r="BJ648" s="52">
        <f t="shared" si="167"/>
        <v>656.1137972472427</v>
      </c>
      <c r="BK648">
        <f t="shared" si="168"/>
        <v>0.40839946875000316</v>
      </c>
    </row>
    <row r="649" spans="2:63" x14ac:dyDescent="0.25">
      <c r="B649" s="27" t="s">
        <v>52</v>
      </c>
      <c r="C649" s="27">
        <v>641</v>
      </c>
      <c r="D649" s="27">
        <v>52</v>
      </c>
      <c r="E649" s="26">
        <v>52.6</v>
      </c>
      <c r="F649" s="15">
        <f t="shared" si="169"/>
        <v>5.5555555555555358E-2</v>
      </c>
      <c r="G649" s="15">
        <f t="shared" si="170"/>
        <v>0.19999999999999929</v>
      </c>
      <c r="R649">
        <f t="shared" si="175"/>
        <v>0</v>
      </c>
      <c r="S649">
        <f t="shared" si="176"/>
        <v>52.6</v>
      </c>
      <c r="T649">
        <f>$E649/3.6</f>
        <v>14.611111111111111</v>
      </c>
      <c r="U649">
        <f>(0.5*960*(T649*T649))</f>
        <v>102472.59259259258</v>
      </c>
      <c r="V649">
        <f>$U649-$U650</f>
        <v>-1957.407407407416</v>
      </c>
      <c r="X649">
        <f>W649/1000</f>
        <v>0</v>
      </c>
      <c r="Y649">
        <f>$X$43+$X$87+$X$158+$X$178+$X$188+$X$238+$X$279+$X$299+$X$307+$X$359+$X$365+$X$379+$X$408+$X$426+$X$438+$X$549+$X$569+$X$622+$X$645</f>
        <v>612.89925925925922</v>
      </c>
      <c r="Z649">
        <f>(0.5*960*(F649*F649))</f>
        <v>1.481481481481471</v>
      </c>
      <c r="AA649">
        <f>W649*0.0000002777777777</f>
        <v>0</v>
      </c>
      <c r="AB649">
        <f>AA$43+AA$87+$AA$158+$AA$178+$AA$238+$AA$279+$AA$299+$AA$307+$AA$359+$AA$365+$AA$379+$AA$408+$AA$426+$AA$438+$AA$526+$AA$549+$AA$569+$AA$622+$AA$645</f>
        <v>0.1676515431629341</v>
      </c>
      <c r="AC649">
        <f>SUM(V649:V656)</f>
        <v>-17438.888888888905</v>
      </c>
      <c r="AD649">
        <f>(AC649*0.0000002777777777)*-1</f>
        <v>4.8441358011127823E-3</v>
      </c>
      <c r="AE649">
        <f>(($W$18*0.0000002777777777)*-1)+$AD$65+$AD$145+$AD$164+$AD$184+$AD$206+$AD$265+$AD$289+$AD$304+$AD$345+$AD$363+$AD$373+$AD$399+$AD$418+$AD$430+$AD$519+$AD$540+$AD$564+$AD$608+$AD$631+$AD$637+$AD$649</f>
        <v>0.20750473245218667</v>
      </c>
      <c r="AG649">
        <f>(T649/1000)*(960*9.81*0.01+0.5*1.205*0.38*1.711274*(T649*T649)+960*4/3*3.14*AJ649)</f>
        <v>10.754371878791655</v>
      </c>
      <c r="AH649">
        <f>AH648+AG649</f>
        <v>576.60572343615036</v>
      </c>
      <c r="AJ649">
        <f>T650-T649</f>
        <v>0.13888888888888928</v>
      </c>
      <c r="AK649" s="53">
        <f t="shared" si="172"/>
        <v>14.611111111111111</v>
      </c>
      <c r="AL649" s="39">
        <f>0.5*1116.99*(T649*T649)</f>
        <v>119230.06375</v>
      </c>
      <c r="AM649" s="39">
        <f t="shared" si="171"/>
        <v>-2277.5046874999971</v>
      </c>
      <c r="AN649" s="39">
        <f>SUM($AM$649:$AM$656)+$AN$648</f>
        <v>-873316.39062499977</v>
      </c>
      <c r="AO649" s="39">
        <f t="shared" ref="AO649:AO712" si="178">(AN649*0.0000002777777777)*-1</f>
        <v>0.24258788621679755</v>
      </c>
      <c r="AP649" s="39">
        <f>SUM($AM$645:$AM$648)+$AP$644</f>
        <v>733070.36687500018</v>
      </c>
      <c r="AQ649" s="39">
        <f t="shared" ref="AQ649:AQ712" si="179">AP649*0.0000002777777777</f>
        <v>0.20363065740826125</v>
      </c>
      <c r="AR649" s="39">
        <f t="shared" si="174"/>
        <v>-2.2775046874999969</v>
      </c>
      <c r="AS649" s="39"/>
      <c r="AT649" s="51">
        <f>T649*$AS$8*0.38*0.01</f>
        <v>577.29346597000017</v>
      </c>
      <c r="AU649" s="51">
        <f t="shared" si="173"/>
        <v>0.5772934659700002</v>
      </c>
      <c r="AV649" s="51">
        <f t="shared" ref="AV649:AV712" si="180">0.000000277778*AT649</f>
        <v>1.603594243902147E-4</v>
      </c>
      <c r="AW649" s="39">
        <f>AB649*0.7</f>
        <v>0.11735608021405386</v>
      </c>
      <c r="AX649" s="40"/>
      <c r="AY649" s="40">
        <f t="shared" si="177"/>
        <v>0</v>
      </c>
      <c r="AZ649" s="40"/>
      <c r="BA649" s="40"/>
      <c r="BB649" s="40"/>
      <c r="BC649" s="39"/>
      <c r="BD649" s="39">
        <f>T649*2.23694</f>
        <v>32.684178888888887</v>
      </c>
      <c r="BE649" s="39">
        <f>AO649-$BC$8</f>
        <v>0.24146148721817909</v>
      </c>
      <c r="BF649" s="39">
        <f>AQ649-$BC$8</f>
        <v>0.20250425840964278</v>
      </c>
      <c r="BG649" s="52">
        <f t="shared" ref="BG649:BG712" si="181">BF649*0.9</f>
        <v>0.1822538325686785</v>
      </c>
      <c r="BH649" s="52">
        <f t="shared" ref="BH649:BH712" si="182">BF649*0.9</f>
        <v>0.1822538325686785</v>
      </c>
      <c r="BI649" s="52">
        <f t="shared" ref="BI649:BI712" si="183">BH649*3600000</f>
        <v>656113.79724724265</v>
      </c>
      <c r="BJ649" s="52">
        <f t="shared" ref="BJ649:BJ712" si="184">BI649/1000</f>
        <v>656.1137972472427</v>
      </c>
      <c r="BK649">
        <f t="shared" ref="BK649:BK712" si="185">(AM649*0.9)/1000</f>
        <v>-2.0497542187499977</v>
      </c>
    </row>
    <row r="650" spans="2:63" x14ac:dyDescent="0.25">
      <c r="B650" s="27" t="s">
        <v>52</v>
      </c>
      <c r="C650" s="27">
        <v>642</v>
      </c>
      <c r="D650" s="27">
        <v>53</v>
      </c>
      <c r="E650" s="26">
        <v>53.1</v>
      </c>
      <c r="F650" s="15">
        <f t="shared" ref="F650:F713" si="186">($E651-$E649)/2/3.6</f>
        <v>0.23611111111111052</v>
      </c>
      <c r="G650" s="15">
        <f t="shared" ref="G650:G713" si="187">($E651-$E649)/2</f>
        <v>0.84999999999999787</v>
      </c>
      <c r="R650">
        <f t="shared" si="175"/>
        <v>0</v>
      </c>
      <c r="S650">
        <f t="shared" si="176"/>
        <v>53.1</v>
      </c>
      <c r="T650">
        <f>$E650/3.6</f>
        <v>14.75</v>
      </c>
      <c r="U650">
        <f>(0.5*960*(T650*T650))</f>
        <v>104430</v>
      </c>
      <c r="V650">
        <f>$U650-$U651</f>
        <v>-4773.3333333333139</v>
      </c>
      <c r="X650">
        <f>W650/1000</f>
        <v>0</v>
      </c>
      <c r="Y650">
        <f>$X$43+$X$87+$X$158+$X$178+$X$188+$X$238+$X$279+$X$299+$X$307+$X$359+$X$365+$X$379+$X$408+$X$426+$X$438+$X$549+$X$569+$X$622+$X$645</f>
        <v>612.89925925925922</v>
      </c>
      <c r="Z650">
        <f>(0.5*960*(F650*F650))</f>
        <v>26.759259259259125</v>
      </c>
      <c r="AA650">
        <f>W650*0.0000002777777777</f>
        <v>0</v>
      </c>
      <c r="AB650">
        <f>AA$43+AA$87+$AA$158+$AA$178+$AA$238+$AA$279+$AA$299+$AA$307+$AA$359+$AA$365+$AA$379+$AA$408+$AA$426+$AA$438+$AA$526+$AA$549+$AA$569+$AA$622+$AA$645</f>
        <v>0.1676515431629341</v>
      </c>
      <c r="AD650">
        <f>(AC650*0.0000002777777777)*-1</f>
        <v>0</v>
      </c>
      <c r="AE650">
        <f>(($W$18*0.0000002777777777)*-1)+$AD$65+$AD$145+$AD$164+$AD$184+$AD$206+$AD$265+$AD$289+$AD$304+$AD$345+$AD$363+$AD$373+$AD$399+$AD$418+$AD$430+$AD$519+$AD$540+$AD$564+$AD$608+$AD$631+$AD$637+$AD$649</f>
        <v>0.20750473245218667</v>
      </c>
      <c r="AG650">
        <f>(T650/1000)*(960*9.81*0.01+0.5*1.205*0.38*1.711274*(T650*T650)+960*4/3*3.14*AJ650)</f>
        <v>22.407454981113343</v>
      </c>
      <c r="AH650">
        <f>AH649+AG650</f>
        <v>599.0131784172637</v>
      </c>
      <c r="AJ650">
        <f>T651-T650</f>
        <v>0.33333333333333215</v>
      </c>
      <c r="AK650" s="53">
        <f t="shared" si="172"/>
        <v>14.75</v>
      </c>
      <c r="AL650" s="39">
        <f>0.5*1116.99*(T650*T650)</f>
        <v>121507.5684375</v>
      </c>
      <c r="AM650" s="39">
        <f t="shared" si="171"/>
        <v>-5553.9224999999715</v>
      </c>
      <c r="AN650" s="39">
        <f>SUM($AM$649:$AM$656)+$AN$648</f>
        <v>-873316.39062499977</v>
      </c>
      <c r="AO650" s="39">
        <f t="shared" si="178"/>
        <v>0.24258788621679755</v>
      </c>
      <c r="AP650" s="39">
        <f>SUM($AM$645:$AM$648)+$AP$644</f>
        <v>733070.36687500018</v>
      </c>
      <c r="AQ650" s="39">
        <f t="shared" si="179"/>
        <v>0.20363065740826125</v>
      </c>
      <c r="AR650" s="39">
        <f t="shared" si="174"/>
        <v>-5.5539224999999712</v>
      </c>
      <c r="AS650" s="39"/>
      <c r="AT650" s="51">
        <f>T650*$AS$8*0.38*0.01</f>
        <v>582.78104644500013</v>
      </c>
      <c r="AU650" s="51">
        <f t="shared" si="173"/>
        <v>0.58278104644500017</v>
      </c>
      <c r="AV650" s="51">
        <f t="shared" si="180"/>
        <v>1.6188375351939923E-4</v>
      </c>
      <c r="AW650" s="39">
        <f>AB650*0.7</f>
        <v>0.11735608021405386</v>
      </c>
      <c r="AX650" s="40"/>
      <c r="AY650" s="40">
        <f t="shared" si="177"/>
        <v>0</v>
      </c>
      <c r="AZ650" s="40"/>
      <c r="BA650" s="40"/>
      <c r="BB650" s="40"/>
      <c r="BC650" s="39"/>
      <c r="BD650" s="39">
        <f>T650*2.23694</f>
        <v>32.994865000000004</v>
      </c>
      <c r="BE650" s="39">
        <f>AO650-$BC$8</f>
        <v>0.24146148721817909</v>
      </c>
      <c r="BF650" s="39">
        <f>AQ650-$BC$8</f>
        <v>0.20250425840964278</v>
      </c>
      <c r="BG650" s="52">
        <f t="shared" si="181"/>
        <v>0.1822538325686785</v>
      </c>
      <c r="BH650" s="52">
        <f t="shared" si="182"/>
        <v>0.1822538325686785</v>
      </c>
      <c r="BI650" s="52">
        <f t="shared" si="183"/>
        <v>656113.79724724265</v>
      </c>
      <c r="BJ650" s="52">
        <f t="shared" si="184"/>
        <v>656.1137972472427</v>
      </c>
      <c r="BK650">
        <f t="shared" si="185"/>
        <v>-4.9985302499999742</v>
      </c>
    </row>
    <row r="651" spans="2:63" x14ac:dyDescent="0.25">
      <c r="B651" s="27" t="s">
        <v>52</v>
      </c>
      <c r="C651" s="27">
        <v>643</v>
      </c>
      <c r="D651" s="27">
        <v>54</v>
      </c>
      <c r="E651" s="26">
        <v>54.3</v>
      </c>
      <c r="F651" s="15">
        <f t="shared" si="186"/>
        <v>0.29166666666666685</v>
      </c>
      <c r="G651" s="15">
        <f t="shared" si="187"/>
        <v>1.0500000000000007</v>
      </c>
      <c r="R651">
        <f t="shared" si="175"/>
        <v>0</v>
      </c>
      <c r="S651">
        <f t="shared" si="176"/>
        <v>54.3</v>
      </c>
      <c r="T651">
        <f>$E651/3.6</f>
        <v>15.083333333333332</v>
      </c>
      <c r="U651">
        <f>(0.5*960*(T651*T651))</f>
        <v>109203.33333333331</v>
      </c>
      <c r="V651">
        <f>$U651-$U652</f>
        <v>-3650.0000000000291</v>
      </c>
      <c r="X651">
        <f>W651/1000</f>
        <v>0</v>
      </c>
      <c r="Y651">
        <f>$X$43+$X$87+$X$158+$X$178+$X$188+$X$238+$X$279+$X$299+$X$307+$X$359+$X$365+$X$379+$X$408+$X$426+$X$438+$X$549+$X$569+$X$622+$X$645</f>
        <v>612.89925925925922</v>
      </c>
      <c r="Z651">
        <f>(0.5*960*(F651*F651))</f>
        <v>40.833333333333385</v>
      </c>
      <c r="AA651">
        <f>W651*0.0000002777777777</f>
        <v>0</v>
      </c>
      <c r="AB651">
        <f>AA$43+AA$87+$AA$158+$AA$178+$AA$238+$AA$279+$AA$299+$AA$307+$AA$359+$AA$365+$AA$379+$AA$408+$AA$426+$AA$438+$AA$526+$AA$549+$AA$569+$AA$622+$AA$645</f>
        <v>0.1676515431629341</v>
      </c>
      <c r="AD651">
        <f>(AC651*0.0000002777777777)*-1</f>
        <v>0</v>
      </c>
      <c r="AE651">
        <f>(($W$18*0.0000002777777777)*-1)+$AD$65+$AD$145+$AD$164+$AD$184+$AD$206+$AD$265+$AD$289+$AD$304+$AD$345+$AD$363+$AD$373+$AD$399+$AD$418+$AD$430+$AD$519+$AD$540+$AD$564+$AD$608+$AD$631+$AD$637+$AD$649</f>
        <v>0.20750473245218667</v>
      </c>
      <c r="AG651">
        <f>(T651/1000)*(960*9.81*0.01+0.5*1.205*0.38*1.711274*(T651*T651)+960*4/3*3.14*AJ651)</f>
        <v>17.920694646891185</v>
      </c>
      <c r="AH651">
        <f>AH650+AG651</f>
        <v>616.93387306415491</v>
      </c>
      <c r="AJ651">
        <f>T652-T651</f>
        <v>0.25000000000000178</v>
      </c>
      <c r="AK651" s="53">
        <f t="shared" si="172"/>
        <v>15.083333333333332</v>
      </c>
      <c r="AL651" s="39">
        <f>0.5*1116.99*(T651*T651)</f>
        <v>127061.49093749997</v>
      </c>
      <c r="AM651" s="39">
        <f t="shared" si="171"/>
        <v>-4246.8890625000349</v>
      </c>
      <c r="AN651" s="39">
        <f>SUM($AM$649:$AM$656)+$AN$648</f>
        <v>-873316.39062499977</v>
      </c>
      <c r="AO651" s="39">
        <f t="shared" si="178"/>
        <v>0.24258788621679755</v>
      </c>
      <c r="AP651" s="39">
        <f>SUM($AM$645:$AM$648)+$AP$644</f>
        <v>733070.36687500018</v>
      </c>
      <c r="AQ651" s="39">
        <f t="shared" si="179"/>
        <v>0.20363065740826125</v>
      </c>
      <c r="AR651" s="39">
        <f t="shared" si="174"/>
        <v>-4.2468890625000348</v>
      </c>
      <c r="AS651" s="39"/>
      <c r="AT651" s="51">
        <f>T651*$AS$8*0.38*0.01</f>
        <v>595.95123958500005</v>
      </c>
      <c r="AU651" s="51">
        <f t="shared" si="173"/>
        <v>0.59595123958500007</v>
      </c>
      <c r="AV651" s="51">
        <f t="shared" si="180"/>
        <v>1.6554214342944215E-4</v>
      </c>
      <c r="AW651" s="39">
        <f>AB651*0.7</f>
        <v>0.11735608021405386</v>
      </c>
      <c r="AX651" s="40"/>
      <c r="AY651" s="40">
        <f t="shared" si="177"/>
        <v>0</v>
      </c>
      <c r="AZ651" s="40"/>
      <c r="BA651" s="40"/>
      <c r="BB651" s="40"/>
      <c r="BC651" s="39"/>
      <c r="BD651" s="39">
        <f>T651*2.23694</f>
        <v>33.740511666666663</v>
      </c>
      <c r="BE651" s="39">
        <f>AO651-$BC$8</f>
        <v>0.24146148721817909</v>
      </c>
      <c r="BF651" s="39">
        <f>AQ651-$BC$8</f>
        <v>0.20250425840964278</v>
      </c>
      <c r="BG651" s="52">
        <f t="shared" si="181"/>
        <v>0.1822538325686785</v>
      </c>
      <c r="BH651" s="52">
        <f t="shared" si="182"/>
        <v>0.1822538325686785</v>
      </c>
      <c r="BI651" s="52">
        <f t="shared" si="183"/>
        <v>656113.79724724265</v>
      </c>
      <c r="BJ651" s="52">
        <f t="shared" si="184"/>
        <v>656.1137972472427</v>
      </c>
      <c r="BK651">
        <f t="shared" si="185"/>
        <v>-3.8222001562500312</v>
      </c>
    </row>
    <row r="652" spans="2:63" x14ac:dyDescent="0.25">
      <c r="B652" s="27" t="s">
        <v>52</v>
      </c>
      <c r="C652" s="27">
        <v>644</v>
      </c>
      <c r="D652" s="27">
        <v>55</v>
      </c>
      <c r="E652" s="26">
        <v>55.2</v>
      </c>
      <c r="F652" s="15">
        <f t="shared" si="186"/>
        <v>0.16666666666666705</v>
      </c>
      <c r="G652" s="15">
        <f t="shared" si="187"/>
        <v>0.60000000000000142</v>
      </c>
      <c r="R652">
        <f t="shared" si="175"/>
        <v>0</v>
      </c>
      <c r="S652">
        <f t="shared" si="176"/>
        <v>55.2</v>
      </c>
      <c r="T652">
        <f>$E652/3.6</f>
        <v>15.333333333333334</v>
      </c>
      <c r="U652">
        <f>(0.5*960*(T652*T652))</f>
        <v>112853.33333333334</v>
      </c>
      <c r="V652">
        <f>$U652-$U653</f>
        <v>-1229.9999999999709</v>
      </c>
      <c r="X652">
        <f>W652/1000</f>
        <v>0</v>
      </c>
      <c r="Y652">
        <f>$X$43+$X$87+$X$158+$X$178+$X$188+$X$238+$X$279+$X$299+$X$307+$X$359+$X$365+$X$379+$X$408+$X$426+$X$438+$X$549+$X$569+$X$622+$X$645</f>
        <v>612.89925925925922</v>
      </c>
      <c r="Z652">
        <f>(0.5*960*(F652*F652))</f>
        <v>13.333333333333394</v>
      </c>
      <c r="AA652">
        <f>W652*0.0000002777777777</f>
        <v>0</v>
      </c>
      <c r="AB652">
        <f>AA$43+AA$87+$AA$158+$AA$178+$AA$238+$AA$279+$AA$299+$AA$307+$AA$359+$AA$365+$AA$379+$AA$408+$AA$426+$AA$438+$AA$526+$AA$549+$AA$569+$AA$622+$AA$645</f>
        <v>0.1676515431629341</v>
      </c>
      <c r="AD652">
        <f>(AC652*0.0000002777777777)*-1</f>
        <v>0</v>
      </c>
      <c r="AE652">
        <f>(($W$18*0.0000002777777777)*-1)+$AD$65+$AD$145+$AD$164+$AD$184+$AD$206+$AD$265+$AD$289+$AD$304+$AD$345+$AD$363+$AD$373+$AD$399+$AD$418+$AD$430+$AD$519+$AD$540+$AD$564+$AD$608+$AD$631+$AD$637+$AD$649</f>
        <v>0.20750473245218667</v>
      </c>
      <c r="AG652">
        <f>(T652/1000)*(960*9.81*0.01+0.5*1.205*0.38*1.711274*(T652*T652)+960*4/3*3.14*AJ652)</f>
        <v>7.9921161926055877</v>
      </c>
      <c r="AH652">
        <f>AH651+AG652</f>
        <v>624.92598925676054</v>
      </c>
      <c r="AJ652">
        <f>T653-T652</f>
        <v>8.3333333333332149E-2</v>
      </c>
      <c r="AK652" s="53">
        <f t="shared" si="172"/>
        <v>15.333333333333334</v>
      </c>
      <c r="AL652" s="39">
        <f>0.5*1116.99*(T652*T652)</f>
        <v>131308.38</v>
      </c>
      <c r="AM652" s="39">
        <f t="shared" si="171"/>
        <v>-1431.1434374999953</v>
      </c>
      <c r="AN652" s="39">
        <f>SUM($AM$649:$AM$656)+$AN$648</f>
        <v>-873316.39062499977</v>
      </c>
      <c r="AO652" s="39">
        <f t="shared" si="178"/>
        <v>0.24258788621679755</v>
      </c>
      <c r="AP652" s="39">
        <f>SUM($AM$645:$AM$648)+$AP$644</f>
        <v>733070.36687500018</v>
      </c>
      <c r="AQ652" s="39">
        <f t="shared" si="179"/>
        <v>0.20363065740826125</v>
      </c>
      <c r="AR652" s="39">
        <f t="shared" si="174"/>
        <v>-1.4311434374999954</v>
      </c>
      <c r="AS652" s="39"/>
      <c r="AT652" s="51">
        <f>T652*$AS$8*0.38*0.01</f>
        <v>605.82888444000014</v>
      </c>
      <c r="AU652" s="51">
        <f t="shared" si="173"/>
        <v>0.60582888444000016</v>
      </c>
      <c r="AV652" s="51">
        <f t="shared" si="180"/>
        <v>1.6828593586197435E-4</v>
      </c>
      <c r="AW652" s="39">
        <f>AB652*0.7</f>
        <v>0.11735608021405386</v>
      </c>
      <c r="AX652" s="40"/>
      <c r="AY652" s="40">
        <f t="shared" si="177"/>
        <v>0</v>
      </c>
      <c r="AZ652" s="40"/>
      <c r="BA652" s="40"/>
      <c r="BB652" s="40"/>
      <c r="BC652" s="39"/>
      <c r="BD652" s="39">
        <f>T652*2.23694</f>
        <v>34.299746666666671</v>
      </c>
      <c r="BE652" s="39">
        <f>AO652-$BC$8</f>
        <v>0.24146148721817909</v>
      </c>
      <c r="BF652" s="39">
        <f>AQ652-$BC$8</f>
        <v>0.20250425840964278</v>
      </c>
      <c r="BG652" s="52">
        <f t="shared" si="181"/>
        <v>0.1822538325686785</v>
      </c>
      <c r="BH652" s="52">
        <f t="shared" si="182"/>
        <v>0.1822538325686785</v>
      </c>
      <c r="BI652" s="52">
        <f t="shared" si="183"/>
        <v>656113.79724724265</v>
      </c>
      <c r="BJ652" s="52">
        <f t="shared" si="184"/>
        <v>656.1137972472427</v>
      </c>
      <c r="BK652">
        <f t="shared" si="185"/>
        <v>-1.2880290937499959</v>
      </c>
    </row>
    <row r="653" spans="2:63" x14ac:dyDescent="0.25">
      <c r="B653" s="27" t="s">
        <v>52</v>
      </c>
      <c r="C653" s="27">
        <v>645</v>
      </c>
      <c r="D653" s="27">
        <v>56</v>
      </c>
      <c r="E653" s="26">
        <v>55.5</v>
      </c>
      <c r="F653" s="15">
        <f t="shared" si="186"/>
        <v>9.7222222222221627E-2</v>
      </c>
      <c r="G653" s="15">
        <f t="shared" si="187"/>
        <v>0.34999999999999787</v>
      </c>
      <c r="R653">
        <f t="shared" si="175"/>
        <v>0</v>
      </c>
      <c r="S653">
        <f t="shared" si="176"/>
        <v>55.5</v>
      </c>
      <c r="T653">
        <f>$E653/3.6</f>
        <v>15.416666666666666</v>
      </c>
      <c r="U653">
        <f>(0.5*960*(T653*T653))</f>
        <v>114083.33333333331</v>
      </c>
      <c r="V653">
        <f>$U653-$U654</f>
        <v>-1650.3703703703795</v>
      </c>
      <c r="X653">
        <f>W653/1000</f>
        <v>0</v>
      </c>
      <c r="Y653">
        <f>$X$43+$X$87+$X$158+$X$178+$X$188+$X$238+$X$279+$X$299+$X$307+$X$359+$X$365+$X$379+$X$408+$X$426+$X$438+$X$549+$X$569+$X$622+$X$645</f>
        <v>612.89925925925922</v>
      </c>
      <c r="Z653">
        <f>(0.5*960*(F653*F653))</f>
        <v>4.5370370370369812</v>
      </c>
      <c r="AA653">
        <f>W653*0.0000002777777777</f>
        <v>0</v>
      </c>
      <c r="AB653">
        <f>AA$43+AA$87+$AA$158+$AA$178+$AA$238+$AA$279+$AA$299+$AA$307+$AA$359+$AA$365+$AA$379+$AA$408+$AA$426+$AA$438+$AA$526+$AA$549+$AA$569+$AA$622+$AA$645</f>
        <v>0.1676515431629341</v>
      </c>
      <c r="AD653">
        <f>(AC653*0.0000002777777777)*-1</f>
        <v>0</v>
      </c>
      <c r="AE653">
        <f>(($W$18*0.0000002777777777)*-1)+$AD$65+$AD$145+$AD$164+$AD$184+$AD$206+$AD$265+$AD$289+$AD$304+$AD$345+$AD$363+$AD$373+$AD$399+$AD$418+$AD$430+$AD$519+$AD$540+$AD$564+$AD$608+$AD$631+$AD$637+$AD$649</f>
        <v>0.20750473245218667</v>
      </c>
      <c r="AG653">
        <f>(T653/1000)*(960*9.81*0.01+0.5*1.205*0.38*1.711274*(T653*T653)+960*4/3*3.14*AJ653)</f>
        <v>9.7722147816870351</v>
      </c>
      <c r="AH653">
        <f>AH652+AG653</f>
        <v>634.69820403844756</v>
      </c>
      <c r="AJ653">
        <f>T654-T653</f>
        <v>0.11111111111111072</v>
      </c>
      <c r="AK653" s="53">
        <f t="shared" si="172"/>
        <v>15.416666666666666</v>
      </c>
      <c r="AL653" s="39">
        <f>0.5*1116.99*(T653*T653)</f>
        <v>132739.5234375</v>
      </c>
      <c r="AM653" s="39">
        <f t="shared" si="171"/>
        <v>-1920.2574999999779</v>
      </c>
      <c r="AN653" s="39">
        <f>SUM($AM$649:$AM$656)+$AN$648</f>
        <v>-873316.39062499977</v>
      </c>
      <c r="AO653" s="39">
        <f t="shared" si="178"/>
        <v>0.24258788621679755</v>
      </c>
      <c r="AP653" s="39">
        <f>SUM($AM$645:$AM$648)+$AP$644</f>
        <v>733070.36687500018</v>
      </c>
      <c r="AQ653" s="39">
        <f t="shared" si="179"/>
        <v>0.20363065740826125</v>
      </c>
      <c r="AR653" s="39">
        <f t="shared" si="174"/>
        <v>-1.920257499999978</v>
      </c>
      <c r="AS653" s="39"/>
      <c r="AT653" s="51">
        <f>T653*$AS$8*0.38*0.01</f>
        <v>609.12143272500009</v>
      </c>
      <c r="AU653" s="51">
        <f t="shared" si="173"/>
        <v>0.60912143272500008</v>
      </c>
      <c r="AV653" s="51">
        <f t="shared" si="180"/>
        <v>1.6920053333948506E-4</v>
      </c>
      <c r="AW653" s="39">
        <f>AB653*0.7</f>
        <v>0.11735608021405386</v>
      </c>
      <c r="AX653" s="40"/>
      <c r="AY653" s="40">
        <f t="shared" si="177"/>
        <v>0</v>
      </c>
      <c r="AZ653" s="40"/>
      <c r="BA653" s="40"/>
      <c r="BB653" s="40"/>
      <c r="BC653" s="39"/>
      <c r="BD653" s="39">
        <f>T653*2.23694</f>
        <v>34.486158333333336</v>
      </c>
      <c r="BE653" s="39">
        <f>AO653-$BC$8</f>
        <v>0.24146148721817909</v>
      </c>
      <c r="BF653" s="39">
        <f>AQ653-$BC$8</f>
        <v>0.20250425840964278</v>
      </c>
      <c r="BG653" s="52">
        <f t="shared" si="181"/>
        <v>0.1822538325686785</v>
      </c>
      <c r="BH653" s="52">
        <f t="shared" si="182"/>
        <v>0.1822538325686785</v>
      </c>
      <c r="BI653" s="52">
        <f t="shared" si="183"/>
        <v>656113.79724724265</v>
      </c>
      <c r="BJ653" s="52">
        <f t="shared" si="184"/>
        <v>656.1137972472427</v>
      </c>
      <c r="BK653">
        <f t="shared" si="185"/>
        <v>-1.7282317499999802</v>
      </c>
    </row>
    <row r="654" spans="2:63" x14ac:dyDescent="0.25">
      <c r="B654" s="27" t="s">
        <v>52</v>
      </c>
      <c r="C654" s="27">
        <v>646</v>
      </c>
      <c r="D654" s="27">
        <v>57</v>
      </c>
      <c r="E654" s="26">
        <v>55.9</v>
      </c>
      <c r="F654" s="15">
        <f t="shared" si="186"/>
        <v>0.11111111111111072</v>
      </c>
      <c r="G654" s="15">
        <f t="shared" si="187"/>
        <v>0.39999999999999858</v>
      </c>
      <c r="R654">
        <f t="shared" si="175"/>
        <v>0</v>
      </c>
      <c r="S654">
        <f t="shared" si="176"/>
        <v>55.9</v>
      </c>
      <c r="T654">
        <f>$E654/3.6</f>
        <v>15.527777777777777</v>
      </c>
      <c r="U654">
        <f>(0.5*960*(T654*T654))</f>
        <v>115733.70370370369</v>
      </c>
      <c r="V654">
        <f>$U654-$U655</f>
        <v>-1662.2222222222044</v>
      </c>
      <c r="X654">
        <f>W654/1000</f>
        <v>0</v>
      </c>
      <c r="Y654">
        <f>$X$43+$X$87+$X$158+$X$178+$X$188+$X$238+$X$279+$X$299+$X$307+$X$359+$X$365+$X$379+$X$408+$X$426+$X$438+$X$549+$X$569+$X$622+$X$645</f>
        <v>612.89925925925922</v>
      </c>
      <c r="Z654">
        <f>(0.5*960*(F654*F654))</f>
        <v>5.9259259259258839</v>
      </c>
      <c r="AA654">
        <f>W654*0.0000002777777777</f>
        <v>0</v>
      </c>
      <c r="AB654">
        <f>AA$43+AA$87+$AA$158+$AA$178+$AA$238+$AA$279+$AA$299+$AA$307+$AA$359+$AA$365+$AA$379+$AA$408+$AA$426+$AA$438+$AA$526+$AA$549+$AA$569+$AA$622+$AA$645</f>
        <v>0.1676515431629341</v>
      </c>
      <c r="AD654">
        <f>(AC654*0.0000002777777777)*-1</f>
        <v>0</v>
      </c>
      <c r="AE654">
        <f>(($W$18*0.0000002777777777)*-1)+$AD$65+$AD$145+$AD$164+$AD$184+$AD$206+$AD$265+$AD$289+$AD$304+$AD$345+$AD$363+$AD$373+$AD$399+$AD$418+$AD$430+$AD$519+$AD$540+$AD$564+$AD$608+$AD$631+$AD$637+$AD$649</f>
        <v>0.20750473245218667</v>
      </c>
      <c r="AG654">
        <f>(T654/1000)*(960*9.81*0.01+0.5*1.205*0.38*1.711274*(T654*T654)+960*4/3*3.14*AJ654)</f>
        <v>9.8635626541554764</v>
      </c>
      <c r="AH654">
        <f>AH653+AG654</f>
        <v>644.56176669260299</v>
      </c>
      <c r="AJ654">
        <f>T655-T654</f>
        <v>0.11111111111111072</v>
      </c>
      <c r="AK654" s="53">
        <f t="shared" si="172"/>
        <v>15.527777777777777</v>
      </c>
      <c r="AL654" s="39">
        <f>0.5*1116.99*(T654*T654)</f>
        <v>134659.78093749998</v>
      </c>
      <c r="AM654" s="39">
        <f t="shared" si="171"/>
        <v>-1934.047499999986</v>
      </c>
      <c r="AN654" s="39">
        <f>SUM($AM$649:$AM$656)+$AN$648</f>
        <v>-873316.39062499977</v>
      </c>
      <c r="AO654" s="39">
        <f t="shared" si="178"/>
        <v>0.24258788621679755</v>
      </c>
      <c r="AP654" s="39">
        <f>SUM($AM$645:$AM$648)+$AP$644</f>
        <v>733070.36687500018</v>
      </c>
      <c r="AQ654" s="39">
        <f t="shared" si="179"/>
        <v>0.20363065740826125</v>
      </c>
      <c r="AR654" s="39">
        <f t="shared" si="174"/>
        <v>-1.9340474999999859</v>
      </c>
      <c r="AS654" s="39"/>
      <c r="AT654" s="51">
        <f>T654*$AS$8*0.38*0.01</f>
        <v>613.5114971050001</v>
      </c>
      <c r="AU654" s="51">
        <f t="shared" si="173"/>
        <v>0.61351149710500008</v>
      </c>
      <c r="AV654" s="51">
        <f t="shared" si="180"/>
        <v>1.7041999664283271E-4</v>
      </c>
      <c r="AW654" s="39">
        <f>AB654*0.7</f>
        <v>0.11735608021405386</v>
      </c>
      <c r="AX654" s="40"/>
      <c r="AY654" s="40">
        <f t="shared" si="177"/>
        <v>0</v>
      </c>
      <c r="AZ654" s="40"/>
      <c r="BA654" s="40"/>
      <c r="BB654" s="40"/>
      <c r="BC654" s="39"/>
      <c r="BD654" s="39">
        <f>T654*2.23694</f>
        <v>34.73470722222222</v>
      </c>
      <c r="BE654" s="39">
        <f>AO654-$BC$8</f>
        <v>0.24146148721817909</v>
      </c>
      <c r="BF654" s="39">
        <f>AQ654-$BC$8</f>
        <v>0.20250425840964278</v>
      </c>
      <c r="BG654" s="52">
        <f t="shared" si="181"/>
        <v>0.1822538325686785</v>
      </c>
      <c r="BH654" s="52">
        <f t="shared" si="182"/>
        <v>0.1822538325686785</v>
      </c>
      <c r="BI654" s="52">
        <f t="shared" si="183"/>
        <v>656113.79724724265</v>
      </c>
      <c r="BJ654" s="52">
        <f t="shared" si="184"/>
        <v>656.1137972472427</v>
      </c>
      <c r="BK654">
        <f t="shared" si="185"/>
        <v>-1.7406427499999875</v>
      </c>
    </row>
    <row r="655" spans="2:63" x14ac:dyDescent="0.25">
      <c r="B655" s="27" t="s">
        <v>52</v>
      </c>
      <c r="C655" s="27">
        <v>647</v>
      </c>
      <c r="D655" s="27">
        <v>58</v>
      </c>
      <c r="E655" s="26">
        <v>56.3</v>
      </c>
      <c r="F655" s="15">
        <f t="shared" si="186"/>
        <v>0.1111111111111117</v>
      </c>
      <c r="G655" s="15">
        <f t="shared" si="187"/>
        <v>0.40000000000000213</v>
      </c>
      <c r="R655">
        <f t="shared" si="175"/>
        <v>0</v>
      </c>
      <c r="S655">
        <f t="shared" si="176"/>
        <v>56.3</v>
      </c>
      <c r="T655">
        <f>$E655/3.6</f>
        <v>15.638888888888888</v>
      </c>
      <c r="U655">
        <f>(0.5*960*(T655*T655))</f>
        <v>117395.9259259259</v>
      </c>
      <c r="V655">
        <f>$U655-$U656</f>
        <v>-1674.0740740741021</v>
      </c>
      <c r="X655">
        <f>W655/1000</f>
        <v>0</v>
      </c>
      <c r="Y655">
        <f>$X$43+$X$87+$X$158+$X$178+$X$188+$X$238+$X$279+$X$299+$X$307+$X$359+$X$365+$X$379+$X$408+$X$426+$X$438+$X$549+$X$569+$X$622+$X$645</f>
        <v>612.89925925925922</v>
      </c>
      <c r="Z655">
        <f>(0.5*960*(F655*F655))</f>
        <v>5.9259259259259887</v>
      </c>
      <c r="AA655">
        <f>W655*0.0000002777777777</f>
        <v>0</v>
      </c>
      <c r="AB655">
        <f>AA$43+AA$87+$AA$158+$AA$178+$AA$238+$AA$279+$AA$299+$AA$307+$AA$359+$AA$365+$AA$379+$AA$408+$AA$426+$AA$438+$AA$526+$AA$549+$AA$569+$AA$622+$AA$645</f>
        <v>0.1676515431629341</v>
      </c>
      <c r="AD655">
        <f>(AC655*0.0000002777777777)*-1</f>
        <v>0</v>
      </c>
      <c r="AE655">
        <f>(($W$18*0.0000002777777777)*-1)+$AD$65+$AD$145+$AD$164+$AD$184+$AD$206+$AD$265+$AD$289+$AD$304+$AD$345+$AD$363+$AD$373+$AD$399+$AD$418+$AD$430+$AD$519+$AD$540+$AD$564+$AD$608+$AD$631+$AD$637+$AD$649</f>
        <v>0.20750473245218667</v>
      </c>
      <c r="AG655">
        <f>(T655/1000)*(960*9.81*0.01+0.5*1.205*0.38*1.711274*(T655*T655)+960*4/3*3.14*AJ655)</f>
        <v>9.9553611728501714</v>
      </c>
      <c r="AH655">
        <f>AH654+AG655</f>
        <v>654.51712786545318</v>
      </c>
      <c r="AJ655">
        <f>T656-T655</f>
        <v>0.11111111111111249</v>
      </c>
      <c r="AK655" s="53">
        <f t="shared" si="172"/>
        <v>15.638888888888888</v>
      </c>
      <c r="AL655" s="39">
        <f>0.5*1116.99*(T655*T655)</f>
        <v>136593.82843749996</v>
      </c>
      <c r="AM655" s="39">
        <f t="shared" si="171"/>
        <v>-1947.8375000000233</v>
      </c>
      <c r="AN655" s="39">
        <f>SUM($AM$649:$AM$656)+$AN$648</f>
        <v>-873316.39062499977</v>
      </c>
      <c r="AO655" s="39">
        <f t="shared" si="178"/>
        <v>0.24258788621679755</v>
      </c>
      <c r="AP655" s="39">
        <f>SUM($AM$645:$AM$648)+$AP$644</f>
        <v>733070.36687500018</v>
      </c>
      <c r="AQ655" s="39">
        <f t="shared" si="179"/>
        <v>0.20363065740826125</v>
      </c>
      <c r="AR655" s="39">
        <f t="shared" si="174"/>
        <v>-1.9478375000000232</v>
      </c>
      <c r="AS655" s="39"/>
      <c r="AT655" s="51">
        <f>T655*$AS$8*0.38*0.01</f>
        <v>617.90156148500012</v>
      </c>
      <c r="AU655" s="51">
        <f t="shared" si="173"/>
        <v>0.61790156148500008</v>
      </c>
      <c r="AV655" s="51">
        <f t="shared" si="180"/>
        <v>1.7163945994618036E-4</v>
      </c>
      <c r="AW655" s="39">
        <f>AB655*0.7</f>
        <v>0.11735608021405386</v>
      </c>
      <c r="AX655" s="40"/>
      <c r="AY655" s="40">
        <f t="shared" si="177"/>
        <v>0</v>
      </c>
      <c r="AZ655" s="40"/>
      <c r="BA655" s="40"/>
      <c r="BB655" s="40"/>
      <c r="BC655" s="39"/>
      <c r="BD655" s="39">
        <f>T655*2.23694</f>
        <v>34.98325611111111</v>
      </c>
      <c r="BE655" s="39">
        <f>AO655-$BC$8</f>
        <v>0.24146148721817909</v>
      </c>
      <c r="BF655" s="39">
        <f>AQ655-$BC$8</f>
        <v>0.20250425840964278</v>
      </c>
      <c r="BG655" s="52">
        <f t="shared" si="181"/>
        <v>0.1822538325686785</v>
      </c>
      <c r="BH655" s="52">
        <f t="shared" si="182"/>
        <v>0.1822538325686785</v>
      </c>
      <c r="BI655" s="52">
        <f t="shared" si="183"/>
        <v>656113.79724724265</v>
      </c>
      <c r="BJ655" s="52">
        <f t="shared" si="184"/>
        <v>656.1137972472427</v>
      </c>
      <c r="BK655">
        <f t="shared" si="185"/>
        <v>-1.7530537500000209</v>
      </c>
    </row>
    <row r="656" spans="2:63" x14ac:dyDescent="0.25">
      <c r="B656" s="27" t="s">
        <v>52</v>
      </c>
      <c r="C656" s="27">
        <v>648</v>
      </c>
      <c r="D656" s="27">
        <v>59</v>
      </c>
      <c r="E656" s="26">
        <v>56.7</v>
      </c>
      <c r="F656" s="15">
        <f t="shared" si="186"/>
        <v>8.3333333333333523E-2</v>
      </c>
      <c r="G656" s="15">
        <f t="shared" si="187"/>
        <v>0.30000000000000071</v>
      </c>
      <c r="R656">
        <f t="shared" si="175"/>
        <v>0</v>
      </c>
      <c r="S656">
        <f t="shared" si="176"/>
        <v>56.7</v>
      </c>
      <c r="T656">
        <f>$E656/3.6</f>
        <v>15.75</v>
      </c>
      <c r="U656">
        <f>(0.5*960*(T656*T656))</f>
        <v>119070</v>
      </c>
      <c r="V656">
        <f>$U656-$U657</f>
        <v>-841.48148148148903</v>
      </c>
      <c r="X656">
        <f>W656/1000</f>
        <v>0</v>
      </c>
      <c r="Y656">
        <f>$X$43+$X$87+$X$158+$X$178+$X$188+$X$238+$X$279+$X$299+$X$307+$X$359+$X$365+$X$379+$X$408+$X$426+$X$438+$X$549+$X$569+$X$622+$X$645+$X$657</f>
        <v>727.47740740740744</v>
      </c>
      <c r="Z656">
        <f>(0.5*960*(F656*F656))</f>
        <v>3.3333333333333486</v>
      </c>
      <c r="AA656">
        <f>W656*0.0000002777777777</f>
        <v>0</v>
      </c>
      <c r="AB656">
        <f>AA$43+AA$87+$AA$158+$AA$178+$AA$238+$AA$279+$AA$299+$AA$307+$AA$359+$AA$365+$AA$379+$AA$408+$AA$426+$AA$438+$AA$526+$AA$549+$AA$569+$AA$622+$AA$645+$AA$657</f>
        <v>0.19947880652850808</v>
      </c>
      <c r="AD656">
        <f>(AC656*0.0000002777777777)*-1</f>
        <v>0</v>
      </c>
      <c r="AE656">
        <f>(($W$18*0.0000002777777777)*-1)+$AD$65+$AD$145+$AD$164+$AD$184+$AD$206+$AD$265+$AD$289+$AD$304+$AD$345+$AD$363+$AD$373+$AD$399+$AD$418+$AD$430+$AD$519+$AD$540+$AD$564+$AD$608+$AD$631+$AD$637+$AD$649</f>
        <v>0.20750473245218667</v>
      </c>
      <c r="AG656">
        <f>(T656/1000)*(960*9.81*0.01+0.5*1.205*0.38*1.711274*(T656*T656)+960*4/3*3.14*AJ656)</f>
        <v>6.5308135624307404</v>
      </c>
      <c r="AH656">
        <f>AH655+AG656</f>
        <v>661.04794142788387</v>
      </c>
      <c r="AJ656">
        <f>T657-T656</f>
        <v>5.5555555555555358E-2</v>
      </c>
      <c r="AK656" s="53">
        <f t="shared" si="172"/>
        <v>15.75</v>
      </c>
      <c r="AL656" s="39">
        <f>0.5*1116.99*(T656*T656)</f>
        <v>138541.66593749999</v>
      </c>
      <c r="AM656" s="39">
        <f t="shared" si="171"/>
        <v>-979.09000000002561</v>
      </c>
      <c r="AN656" s="39">
        <f>SUM($AM$649:$AM$656)+$AN$648</f>
        <v>-873316.39062499977</v>
      </c>
      <c r="AO656" s="39">
        <f t="shared" si="178"/>
        <v>0.24258788621679755</v>
      </c>
      <c r="AP656" s="39">
        <f>SUM($AM$645:$AM$648)+$AP$644</f>
        <v>733070.36687500018</v>
      </c>
      <c r="AQ656" s="39">
        <f t="shared" si="179"/>
        <v>0.20363065740826125</v>
      </c>
      <c r="AR656" s="39">
        <f t="shared" si="174"/>
        <v>-0.97909000000002566</v>
      </c>
      <c r="AS656" s="39"/>
      <c r="AT656" s="51">
        <f>T656*$AS$8*0.38*0.01</f>
        <v>622.29162586500013</v>
      </c>
      <c r="AU656" s="51">
        <f t="shared" si="173"/>
        <v>0.62229162586500009</v>
      </c>
      <c r="AV656" s="51">
        <f t="shared" si="180"/>
        <v>1.7285892324952801E-4</v>
      </c>
      <c r="AW656" s="39">
        <f>AB656*0.7</f>
        <v>0.13963516456995564</v>
      </c>
      <c r="AX656" s="40"/>
      <c r="AY656" s="40">
        <f t="shared" si="177"/>
        <v>0</v>
      </c>
      <c r="AZ656" s="40"/>
      <c r="BA656" s="40"/>
      <c r="BB656" s="40"/>
      <c r="BC656" s="39"/>
      <c r="BD656" s="39">
        <f>T656*2.23694</f>
        <v>35.231805000000001</v>
      </c>
      <c r="BE656" s="39">
        <f>AO656-$BC$8</f>
        <v>0.24146148721817909</v>
      </c>
      <c r="BF656" s="39">
        <f>AQ656-$BC$8</f>
        <v>0.20250425840964278</v>
      </c>
      <c r="BG656" s="52">
        <f t="shared" si="181"/>
        <v>0.1822538325686785</v>
      </c>
      <c r="BH656" s="52">
        <f t="shared" si="182"/>
        <v>0.1822538325686785</v>
      </c>
      <c r="BI656" s="52">
        <f t="shared" si="183"/>
        <v>656113.79724724265</v>
      </c>
      <c r="BJ656" s="52">
        <f t="shared" si="184"/>
        <v>656.1137972472427</v>
      </c>
      <c r="BK656">
        <f t="shared" si="185"/>
        <v>-0.88118100000002308</v>
      </c>
    </row>
    <row r="657" spans="2:63" x14ac:dyDescent="0.25">
      <c r="B657" s="27" t="s">
        <v>52</v>
      </c>
      <c r="C657" s="27">
        <v>649</v>
      </c>
      <c r="D657" s="27">
        <v>60</v>
      </c>
      <c r="E657" s="26">
        <v>56.9</v>
      </c>
      <c r="F657" s="15">
        <f t="shared" si="186"/>
        <v>1.3888888888888099E-2</v>
      </c>
      <c r="G657" s="15">
        <f t="shared" si="187"/>
        <v>4.9999999999997158E-2</v>
      </c>
      <c r="R657">
        <f t="shared" si="175"/>
        <v>0</v>
      </c>
      <c r="S657">
        <f t="shared" si="176"/>
        <v>56.9</v>
      </c>
      <c r="T657">
        <f>$E657/3.6</f>
        <v>15.805555555555555</v>
      </c>
      <c r="U657">
        <f>(0.5*960*(T657*T657))</f>
        <v>119911.48148148149</v>
      </c>
      <c r="V657">
        <f>$U657-$U658</f>
        <v>421.11111111112405</v>
      </c>
      <c r="W657">
        <f>SUM(V657:V672)</f>
        <v>114578.14814814818</v>
      </c>
      <c r="X657">
        <f>W657/1000</f>
        <v>114.57814814814817</v>
      </c>
      <c r="Y657">
        <f>$X$43+$X$87+$X$158+$X$178+$X$188+$X$238+$X$279+$X$299+$X$307+$X$359+$X$365+$X$379+$X$408+$X$426+$X$438+$X$549+$X$569+$X$622+$X$645+$X$657</f>
        <v>727.47740740740744</v>
      </c>
      <c r="Z657">
        <f>(0.5*960*(F657*F657))</f>
        <v>9.2592592592582068E-2</v>
      </c>
      <c r="AA657">
        <f>W657*0.0000002777777777</f>
        <v>3.1827263365573975E-2</v>
      </c>
      <c r="AB657">
        <f>AA$43+AA$87+$AA$158+$AA$178+$AA$238+$AA$279+$AA$299+$AA$307+$AA$359+$AA$365+$AA$379+$AA$408+$AA$426+$AA$438+$AA$526+$AA$549+$AA$569+$AA$622+$AA$645+$AA$657</f>
        <v>0.19947880652850808</v>
      </c>
      <c r="AD657">
        <f>(AC657*0.0000002777777777)*-1</f>
        <v>0</v>
      </c>
      <c r="AE657">
        <f>(($W$18*0.0000002777777777)*-1)+$AD$65+$AD$145+$AD$164+$AD$184+$AD$206+$AD$265+$AD$289+$AD$304+$AD$345+$AD$363+$AD$373+$AD$399+$AD$418+$AD$430+$AD$519+$AD$540+$AD$564+$AD$608+$AD$631+$AD$637+$AD$649</f>
        <v>0.20750473245218667</v>
      </c>
      <c r="AG657">
        <f>(T657/1000)*(960*9.81*0.01+0.5*1.205*0.38*1.711274*(T657*T657)+960*4/3*3.14*AJ657)</f>
        <v>1.270898620830532</v>
      </c>
      <c r="AH657">
        <f>AH656+AG657</f>
        <v>662.31884004871438</v>
      </c>
      <c r="AJ657">
        <f>T658-T657</f>
        <v>-2.7777777777778567E-2</v>
      </c>
      <c r="AK657" s="53">
        <f t="shared" si="172"/>
        <v>15.805555555555555</v>
      </c>
      <c r="AL657" s="39">
        <f>0.5*1116.99*(T657*T657)</f>
        <v>139520.75593750001</v>
      </c>
      <c r="AM657" s="39">
        <f t="shared" si="171"/>
        <v>489.97593750001397</v>
      </c>
      <c r="AN657" s="39">
        <f>SUM($AM$649:$AM$656)+$AN$648</f>
        <v>-873316.39062499977</v>
      </c>
      <c r="AO657" s="39">
        <f t="shared" si="178"/>
        <v>0.24258788621679755</v>
      </c>
      <c r="AP657" s="39">
        <f>SUM($AM$657:$AM$672)+$AP$656</f>
        <v>866385.62281250022</v>
      </c>
      <c r="AQ657" s="39">
        <f t="shared" si="179"/>
        <v>0.24066267293608676</v>
      </c>
      <c r="AR657" s="39">
        <f t="shared" si="174"/>
        <v>0.48997593750001395</v>
      </c>
      <c r="AS657" s="39"/>
      <c r="AT657" s="51">
        <f>T657*$AS$8*0.38*0.01</f>
        <v>624.48665805500002</v>
      </c>
      <c r="AU657" s="51">
        <f t="shared" si="173"/>
        <v>0.62448665805500003</v>
      </c>
      <c r="AV657" s="51">
        <f t="shared" si="180"/>
        <v>1.7346865490120179E-4</v>
      </c>
      <c r="AW657" s="39">
        <f>AB657*0.7</f>
        <v>0.13963516456995564</v>
      </c>
      <c r="AX657" s="40"/>
      <c r="AY657" s="40">
        <f t="shared" si="177"/>
        <v>0</v>
      </c>
      <c r="AZ657" s="40"/>
      <c r="BA657" s="40"/>
      <c r="BB657" s="40"/>
      <c r="BC657" s="39"/>
      <c r="BD657" s="39">
        <f>T657*2.23694</f>
        <v>35.356079444444447</v>
      </c>
      <c r="BE657" s="39">
        <f>AO657-$BC$8</f>
        <v>0.24146148721817909</v>
      </c>
      <c r="BF657" s="39">
        <f>AQ657-$BC$8</f>
        <v>0.23953627393746829</v>
      </c>
      <c r="BG657" s="52">
        <f t="shared" si="181"/>
        <v>0.21558264654372147</v>
      </c>
      <c r="BH657" s="52">
        <f t="shared" si="182"/>
        <v>0.21558264654372147</v>
      </c>
      <c r="BI657" s="52">
        <f t="shared" si="183"/>
        <v>776097.52755739726</v>
      </c>
      <c r="BJ657" s="52">
        <f t="shared" si="184"/>
        <v>776.09752755739726</v>
      </c>
      <c r="BK657">
        <f t="shared" si="185"/>
        <v>0.4409783437500126</v>
      </c>
    </row>
    <row r="658" spans="2:63" x14ac:dyDescent="0.25">
      <c r="B658" s="27" t="s">
        <v>52</v>
      </c>
      <c r="C658" s="27">
        <v>650</v>
      </c>
      <c r="D658" s="27">
        <v>61</v>
      </c>
      <c r="E658" s="26">
        <v>56.8</v>
      </c>
      <c r="F658" s="15">
        <f t="shared" si="186"/>
        <v>-0.12499999999999981</v>
      </c>
      <c r="G658" s="15">
        <f t="shared" si="187"/>
        <v>-0.44999999999999929</v>
      </c>
      <c r="R658">
        <f t="shared" si="175"/>
        <v>0</v>
      </c>
      <c r="S658">
        <f t="shared" si="176"/>
        <v>56.8</v>
      </c>
      <c r="T658">
        <f>$E658/3.6</f>
        <v>15.777777777777777</v>
      </c>
      <c r="U658">
        <f>(0.5*960*(T658*T658))</f>
        <v>119490.37037037036</v>
      </c>
      <c r="V658">
        <f>$U658-$U659</f>
        <v>3342.222222222219</v>
      </c>
      <c r="X658">
        <f>W658/1000</f>
        <v>0</v>
      </c>
      <c r="Y658">
        <f>$X$43+$X$87+$X$158+$X$178+$X$188+$X$238+$X$279+$X$299+$X$307+$X$359+$X$365+$X$379+$X$408+$X$426+$X$438+$X$549+$X$569+$X$622+$X$645+$X$657</f>
        <v>727.47740740740744</v>
      </c>
      <c r="Z658">
        <f>(0.5*960*(F658*F658))</f>
        <v>7.4999999999999769</v>
      </c>
      <c r="AA658">
        <f>W658*0.0000002777777777</f>
        <v>0</v>
      </c>
      <c r="AB658">
        <f>AA$43+AA$87+$AA$158+$AA$178+$AA$238+$AA$279+$AA$299+$AA$307+$AA$359+$AA$365+$AA$379+$AA$408+$AA$426+$AA$438+$AA$526+$AA$549+$AA$569+$AA$622+$AA$645+$AA$657</f>
        <v>0.19947880652850808</v>
      </c>
      <c r="AD658">
        <f>(AC658*0.0000002777777777)*-1</f>
        <v>0</v>
      </c>
      <c r="AE658">
        <f>(($W$18*0.0000002777777777)*-1)+$AD$65+$AD$145+$AD$164+$AD$184+$AD$206+$AD$265+$AD$289+$AD$304+$AD$345+$AD$363+$AD$373+$AD$399+$AD$418+$AD$430+$AD$519+$AD$540+$AD$564+$AD$608+$AD$631+$AD$637+$AD$649</f>
        <v>0.20750473245218667</v>
      </c>
      <c r="AG658">
        <f>(T658/1000)*(960*9.81*0.01+0.5*1.205*0.38*1.711274*(T658*T658)+960*4/3*3.14*AJ658)</f>
        <v>-11.067266859773062</v>
      </c>
      <c r="AH658">
        <f>AH657+AG658</f>
        <v>651.25157318894128</v>
      </c>
      <c r="AJ658">
        <f>T659-T658</f>
        <v>-0.22222222222222143</v>
      </c>
      <c r="AK658" s="53">
        <f t="shared" si="172"/>
        <v>15.777777777777777</v>
      </c>
      <c r="AL658" s="39">
        <f>0.5*1116.99*(T658*T658)</f>
        <v>139030.78</v>
      </c>
      <c r="AM658" s="39">
        <f t="shared" si="171"/>
        <v>3888.7799999999988</v>
      </c>
      <c r="AN658" s="39">
        <f>SUM($AM$649:$AM$656)+$AN$648</f>
        <v>-873316.39062499977</v>
      </c>
      <c r="AO658" s="39">
        <f t="shared" si="178"/>
        <v>0.24258788621679755</v>
      </c>
      <c r="AP658" s="39">
        <f>SUM($AM$657:$AM$672)+$AP$656</f>
        <v>866385.62281250022</v>
      </c>
      <c r="AQ658" s="39">
        <f t="shared" si="179"/>
        <v>0.24066267293608676</v>
      </c>
      <c r="AR658" s="39">
        <f t="shared" si="174"/>
        <v>3.8887799999999988</v>
      </c>
      <c r="AS658" s="39"/>
      <c r="AT658" s="51">
        <f>T658*$AS$8*0.38*0.01</f>
        <v>623.38914196000007</v>
      </c>
      <c r="AU658" s="51">
        <f t="shared" si="173"/>
        <v>0.62338914196000006</v>
      </c>
      <c r="AV658" s="51">
        <f t="shared" si="180"/>
        <v>1.7316378907536489E-4</v>
      </c>
      <c r="AW658" s="39">
        <f>AB658*0.7</f>
        <v>0.13963516456995564</v>
      </c>
      <c r="AX658" s="40"/>
      <c r="AY658" s="40">
        <f t="shared" si="177"/>
        <v>0</v>
      </c>
      <c r="AZ658" s="40"/>
      <c r="BA658" s="40"/>
      <c r="BB658" s="40"/>
      <c r="BC658" s="39"/>
      <c r="BD658" s="39">
        <f>T658*2.23694</f>
        <v>35.293942222222221</v>
      </c>
      <c r="BE658" s="39">
        <f>AO658-$BC$8</f>
        <v>0.24146148721817909</v>
      </c>
      <c r="BF658" s="39">
        <f>AQ658-$BC$8</f>
        <v>0.23953627393746829</v>
      </c>
      <c r="BG658" s="52">
        <f t="shared" si="181"/>
        <v>0.21558264654372147</v>
      </c>
      <c r="BH658" s="52">
        <f t="shared" si="182"/>
        <v>0.21558264654372147</v>
      </c>
      <c r="BI658" s="52">
        <f t="shared" si="183"/>
        <v>776097.52755739726</v>
      </c>
      <c r="BJ658" s="52">
        <f t="shared" si="184"/>
        <v>776.09752755739726</v>
      </c>
      <c r="BK658">
        <f t="shared" si="185"/>
        <v>3.4999019999999992</v>
      </c>
    </row>
    <row r="659" spans="2:63" x14ac:dyDescent="0.25">
      <c r="B659" s="27" t="s">
        <v>52</v>
      </c>
      <c r="C659" s="27">
        <v>651</v>
      </c>
      <c r="D659" s="27">
        <v>62</v>
      </c>
      <c r="E659" s="26">
        <v>56</v>
      </c>
      <c r="F659" s="15">
        <f t="shared" si="186"/>
        <v>-0.36111111111111033</v>
      </c>
      <c r="G659" s="15">
        <f t="shared" si="187"/>
        <v>-1.2999999999999972</v>
      </c>
      <c r="R659">
        <f t="shared" si="175"/>
        <v>0</v>
      </c>
      <c r="S659">
        <f t="shared" si="176"/>
        <v>56</v>
      </c>
      <c r="T659">
        <f>$E659/3.6</f>
        <v>15.555555555555555</v>
      </c>
      <c r="U659">
        <f>(0.5*960*(T659*T659))</f>
        <v>116148.14814814815</v>
      </c>
      <c r="V659">
        <f>$U659-$U660</f>
        <v>7346.6666666666715</v>
      </c>
      <c r="X659">
        <f>W659/1000</f>
        <v>0</v>
      </c>
      <c r="Y659">
        <f>$X$43+$X$87+$X$158+$X$178+$X$188+$X$238+$X$279+$X$299+$X$307+$X$359+$X$365+$X$379+$X$408+$X$426+$X$438+$X$549+$X$569+$X$622+$X$645+$X$657</f>
        <v>727.47740740740744</v>
      </c>
      <c r="Z659">
        <f>(0.5*960*(F659*F659))</f>
        <v>62.592592592592325</v>
      </c>
      <c r="AA659">
        <f>W659*0.0000002777777777</f>
        <v>0</v>
      </c>
      <c r="AB659">
        <f>AA$43+AA$87+$AA$158+$AA$178+$AA$238+$AA$279+$AA$299+$AA$307+$AA$359+$AA$365+$AA$379+$AA$408+$AA$426+$AA$438+$AA$526+$AA$549+$AA$569+$AA$622+$AA$645+$AA$657</f>
        <v>0.19947880652850808</v>
      </c>
      <c r="AD659">
        <f>(AC659*0.0000002777777777)*-1</f>
        <v>0</v>
      </c>
      <c r="AE659">
        <f>(($W$18*0.0000002777777777)*-1)+$AD$65+$AD$145+$AD$164+$AD$184+$AD$206+$AD$265+$AD$289+$AD$304+$AD$345+$AD$363+$AD$373+$AD$399+$AD$418+$AD$430+$AD$519+$AD$540+$AD$564+$AD$608+$AD$631+$AD$637+$AD$649</f>
        <v>0.20750473245218667</v>
      </c>
      <c r="AG659">
        <f>(T659/1000)*(960*9.81*0.01+0.5*1.205*0.38*1.711274*(T659*T659)+960*4/3*3.14*AJ659)</f>
        <v>-28.320739966761046</v>
      </c>
      <c r="AH659">
        <f>AH658+AG659</f>
        <v>622.93083322218024</v>
      </c>
      <c r="AJ659">
        <f>T660-T659</f>
        <v>-0.5</v>
      </c>
      <c r="AK659" s="53">
        <f t="shared" si="172"/>
        <v>15.555555555555555</v>
      </c>
      <c r="AL659" s="39">
        <f>0.5*1116.99*(T659*T659)</f>
        <v>135142</v>
      </c>
      <c r="AM659" s="39">
        <f t="shared" si="171"/>
        <v>8548.0762499999983</v>
      </c>
      <c r="AN659" s="39">
        <f>SUM($AM$649:$AM$656)+$AN$648</f>
        <v>-873316.39062499977</v>
      </c>
      <c r="AO659" s="39">
        <f t="shared" si="178"/>
        <v>0.24258788621679755</v>
      </c>
      <c r="AP659" s="39">
        <f>SUM($AM$657:$AM$672)+$AP$656</f>
        <v>866385.62281250022</v>
      </c>
      <c r="AQ659" s="39">
        <f t="shared" si="179"/>
        <v>0.24066267293608676</v>
      </c>
      <c r="AR659" s="39">
        <f t="shared" si="174"/>
        <v>8.5480762499999976</v>
      </c>
      <c r="AS659" s="39"/>
      <c r="AT659" s="51">
        <f>T659*$AS$8*0.38*0.01</f>
        <v>614.60901320000005</v>
      </c>
      <c r="AU659" s="51">
        <f t="shared" si="173"/>
        <v>0.61460901320000005</v>
      </c>
      <c r="AV659" s="51">
        <f t="shared" si="180"/>
        <v>1.7072486246866962E-4</v>
      </c>
      <c r="AW659" s="39">
        <f>AB659*0.7</f>
        <v>0.13963516456995564</v>
      </c>
      <c r="AX659" s="40"/>
      <c r="AY659" s="40">
        <f t="shared" si="177"/>
        <v>0</v>
      </c>
      <c r="AZ659" s="40"/>
      <c r="BA659" s="40"/>
      <c r="BB659" s="40"/>
      <c r="BC659" s="39"/>
      <c r="BD659" s="39">
        <f>T659*2.23694</f>
        <v>34.796844444444446</v>
      </c>
      <c r="BE659" s="39">
        <f>AO659-$BC$8</f>
        <v>0.24146148721817909</v>
      </c>
      <c r="BF659" s="39">
        <f>AQ659-$BC$8</f>
        <v>0.23953627393746829</v>
      </c>
      <c r="BG659" s="52">
        <f t="shared" si="181"/>
        <v>0.21558264654372147</v>
      </c>
      <c r="BH659" s="52">
        <f t="shared" si="182"/>
        <v>0.21558264654372147</v>
      </c>
      <c r="BI659" s="52">
        <f t="shared" si="183"/>
        <v>776097.52755739726</v>
      </c>
      <c r="BJ659" s="52">
        <f t="shared" si="184"/>
        <v>776.09752755739726</v>
      </c>
      <c r="BK659">
        <f t="shared" si="185"/>
        <v>7.6932686249999991</v>
      </c>
    </row>
    <row r="660" spans="2:63" x14ac:dyDescent="0.25">
      <c r="B660" s="27" t="s">
        <v>52</v>
      </c>
      <c r="C660" s="27">
        <v>652</v>
      </c>
      <c r="D660" s="27">
        <v>63</v>
      </c>
      <c r="E660" s="26">
        <v>54.2</v>
      </c>
      <c r="F660" s="15">
        <f t="shared" si="186"/>
        <v>-0.54166666666666641</v>
      </c>
      <c r="G660" s="15">
        <f t="shared" si="187"/>
        <v>-1.9499999999999993</v>
      </c>
      <c r="R660">
        <f t="shared" si="175"/>
        <v>0</v>
      </c>
      <c r="S660">
        <f t="shared" si="176"/>
        <v>54.2</v>
      </c>
      <c r="T660">
        <f>$E660/3.6</f>
        <v>15.055555555555555</v>
      </c>
      <c r="U660">
        <f>(0.5*960*(T660*T660))</f>
        <v>108801.48148148147</v>
      </c>
      <c r="V660">
        <f>$U660-$U661</f>
        <v>8267.7777777777956</v>
      </c>
      <c r="X660">
        <f>W660/1000</f>
        <v>0</v>
      </c>
      <c r="Y660">
        <f>$X$43+$X$87+$X$158+$X$178+$X$188+$X$238+$X$279+$X$299+$X$307+$X$359+$X$365+$X$379+$X$408+$X$426+$X$438+$X$549+$X$569+$X$622+$X$645+$X$657</f>
        <v>727.47740740740744</v>
      </c>
      <c r="Z660">
        <f>(0.5*960*(F660*F660))</f>
        <v>140.8333333333332</v>
      </c>
      <c r="AA660">
        <f>W660*0.0000002777777777</f>
        <v>0</v>
      </c>
      <c r="AB660">
        <f>AA$43+AA$87+$AA$158+$AA$178+$AA$238+$AA$279+$AA$299+$AA$307+$AA$359+$AA$365+$AA$379+$AA$408+$AA$426+$AA$438+$AA$526+$AA$549+$AA$569+$AA$622+$AA$645+$AA$657</f>
        <v>0.19947880652850808</v>
      </c>
      <c r="AD660">
        <f>(AC660*0.0000002777777777)*-1</f>
        <v>0</v>
      </c>
      <c r="AE660">
        <f>(($W$18*0.0000002777777777)*-1)+$AD$65+$AD$145+$AD$164+$AD$184+$AD$206+$AD$265+$AD$289+$AD$304+$AD$345+$AD$363+$AD$373+$AD$399+$AD$418+$AD$430+$AD$519+$AD$540+$AD$564+$AD$608+$AD$631+$AD$637+$AD$649</f>
        <v>0.20750473245218667</v>
      </c>
      <c r="AG660">
        <f>(T660/1000)*(960*9.81*0.01+0.5*1.205*0.38*1.711274*(T660*T660)+960*4/3*3.14*AJ660)</f>
        <v>-32.543320896436292</v>
      </c>
      <c r="AH660">
        <f>AH659+AG660</f>
        <v>590.38751232574396</v>
      </c>
      <c r="AJ660">
        <f>T661-T660</f>
        <v>-0.58333333333333393</v>
      </c>
      <c r="AK660" s="53">
        <f t="shared" si="172"/>
        <v>15.055555555555555</v>
      </c>
      <c r="AL660" s="39">
        <f>0.5*1116.99*(T660*T660)</f>
        <v>126593.92375</v>
      </c>
      <c r="AM660" s="39">
        <f t="shared" ref="AM660:AM723" si="188">AL660-AL661</f>
        <v>9619.8178125000268</v>
      </c>
      <c r="AN660" s="39">
        <f>SUM($AM$649:$AM$656)+$AN$648</f>
        <v>-873316.39062499977</v>
      </c>
      <c r="AO660" s="39">
        <f t="shared" si="178"/>
        <v>0.24258788621679755</v>
      </c>
      <c r="AP660" s="39">
        <f>SUM($AM$657:$AM$672)+$AP$656</f>
        <v>866385.62281250022</v>
      </c>
      <c r="AQ660" s="39">
        <f t="shared" si="179"/>
        <v>0.24066267293608676</v>
      </c>
      <c r="AR660" s="39">
        <f t="shared" si="174"/>
        <v>9.6198178125000275</v>
      </c>
      <c r="AS660" s="39"/>
      <c r="AT660" s="51">
        <f>T660*$AS$8*0.38*0.01</f>
        <v>594.85372349000011</v>
      </c>
      <c r="AU660" s="51">
        <f t="shared" si="173"/>
        <v>0.5948537234900001</v>
      </c>
      <c r="AV660" s="51">
        <f t="shared" si="180"/>
        <v>1.6523727760360524E-4</v>
      </c>
      <c r="AW660" s="39">
        <f>AB660*0.7</f>
        <v>0.13963516456995564</v>
      </c>
      <c r="AX660" s="40"/>
      <c r="AY660" s="40">
        <f t="shared" si="177"/>
        <v>0</v>
      </c>
      <c r="AZ660" s="40"/>
      <c r="BA660" s="40"/>
      <c r="BB660" s="40"/>
      <c r="BC660" s="39"/>
      <c r="BD660" s="39">
        <f>T660*2.23694</f>
        <v>33.678374444444444</v>
      </c>
      <c r="BE660" s="39">
        <f>AO660-$BC$8</f>
        <v>0.24146148721817909</v>
      </c>
      <c r="BF660" s="39">
        <f>AQ660-$BC$8</f>
        <v>0.23953627393746829</v>
      </c>
      <c r="BG660" s="52">
        <f t="shared" si="181"/>
        <v>0.21558264654372147</v>
      </c>
      <c r="BH660" s="52">
        <f t="shared" si="182"/>
        <v>0.21558264654372147</v>
      </c>
      <c r="BI660" s="52">
        <f t="shared" si="183"/>
        <v>776097.52755739726</v>
      </c>
      <c r="BJ660" s="52">
        <f t="shared" si="184"/>
        <v>776.09752755739726</v>
      </c>
      <c r="BK660">
        <f t="shared" si="185"/>
        <v>8.6578360312500244</v>
      </c>
    </row>
    <row r="661" spans="2:63" x14ac:dyDescent="0.25">
      <c r="B661" s="27" t="s">
        <v>52</v>
      </c>
      <c r="C661" s="27">
        <v>653</v>
      </c>
      <c r="D661" s="27">
        <v>64</v>
      </c>
      <c r="E661" s="26">
        <v>52.1</v>
      </c>
      <c r="F661" s="15">
        <f t="shared" si="186"/>
        <v>-0.56944444444444464</v>
      </c>
      <c r="G661" s="15">
        <f t="shared" si="187"/>
        <v>-2.0500000000000007</v>
      </c>
      <c r="R661">
        <f t="shared" si="175"/>
        <v>0</v>
      </c>
      <c r="S661">
        <f t="shared" si="176"/>
        <v>52.1</v>
      </c>
      <c r="T661">
        <f>$E661/3.6</f>
        <v>14.472222222222221</v>
      </c>
      <c r="U661">
        <f>(0.5*960*(T661*T661))</f>
        <v>100533.70370370368</v>
      </c>
      <c r="V661">
        <f>$U661-$U662</f>
        <v>7570.370370370365</v>
      </c>
      <c r="X661">
        <f>W661/1000</f>
        <v>0</v>
      </c>
      <c r="Y661">
        <f>$X$43+$X$87+$X$158+$X$178+$X$188+$X$238+$X$279+$X$299+$X$307+$X$359+$X$365+$X$379+$X$408+$X$426+$X$438+$X$549+$X$569+$X$622+$X$645+$X$657</f>
        <v>727.47740740740744</v>
      </c>
      <c r="Z661">
        <f>(0.5*960*(F661*F661))</f>
        <v>155.64814814814824</v>
      </c>
      <c r="AA661">
        <f>W661*0.0000002777777777</f>
        <v>0</v>
      </c>
      <c r="AB661">
        <f>AA$43+AA$87+$AA$158+$AA$178+$AA$238+$AA$279+$AA$299+$AA$307+$AA$359+$AA$365+$AA$379+$AA$408+$AA$426+$AA$438+$AA$526+$AA$549+$AA$569+$AA$622+$AA$645+$AA$657</f>
        <v>0.19947880652850808</v>
      </c>
      <c r="AD661">
        <f>(AC661*0.0000002777777777)*-1</f>
        <v>0</v>
      </c>
      <c r="AE661">
        <f>(($W$18*0.0000002777777777)*-1)+$AD$65+$AD$145+$AD$164+$AD$184+$AD$206+$AD$265+$AD$289+$AD$304+$AD$345+$AD$363+$AD$373+$AD$399+$AD$418+$AD$430+$AD$519+$AD$540+$AD$564+$AD$608+$AD$631+$AD$637+$AD$649</f>
        <v>0.20750473245218667</v>
      </c>
      <c r="AG661">
        <f>(T661/1000)*(960*9.81*0.01+0.5*1.205*0.38*1.711274*(T661*T661)+960*4/3*3.14*AJ661)</f>
        <v>-29.76434001470848</v>
      </c>
      <c r="AH661">
        <f>AH660+AG661</f>
        <v>560.62317231103543</v>
      </c>
      <c r="AJ661">
        <f>T662-T661</f>
        <v>-0.55555555555555536</v>
      </c>
      <c r="AK661" s="53">
        <f t="shared" ref="AK661:AK724" si="189">$E661/3.6</f>
        <v>14.472222222222221</v>
      </c>
      <c r="AL661" s="39">
        <f>0.5*1116.99*(T661*T661)</f>
        <v>116974.10593749997</v>
      </c>
      <c r="AM661" s="39">
        <f t="shared" si="188"/>
        <v>8808.3624999999884</v>
      </c>
      <c r="AN661" s="39">
        <f>SUM($AM$649:$AM$656)+$AN$648</f>
        <v>-873316.39062499977</v>
      </c>
      <c r="AO661" s="39">
        <f t="shared" si="178"/>
        <v>0.24258788621679755</v>
      </c>
      <c r="AP661" s="39">
        <f>SUM($AM$657:$AM$672)+$AP$656</f>
        <v>866385.62281250022</v>
      </c>
      <c r="AQ661" s="39">
        <f t="shared" si="179"/>
        <v>0.24066267293608676</v>
      </c>
      <c r="AR661" s="39">
        <f t="shared" si="174"/>
        <v>8.8083624999999888</v>
      </c>
      <c r="AS661" s="39"/>
      <c r="AT661" s="51">
        <f>T661*$AS$8*0.38*0.01</f>
        <v>571.8058854950001</v>
      </c>
      <c r="AU661" s="51">
        <f t="shared" si="173"/>
        <v>0.57180588549500011</v>
      </c>
      <c r="AV661" s="51">
        <f t="shared" si="180"/>
        <v>1.5883509526103012E-4</v>
      </c>
      <c r="AW661" s="39">
        <f>AB661*0.7</f>
        <v>0.13963516456995564</v>
      </c>
      <c r="AX661" s="40"/>
      <c r="AY661" s="40">
        <f t="shared" si="177"/>
        <v>0</v>
      </c>
      <c r="AZ661" s="40"/>
      <c r="BA661" s="40"/>
      <c r="BB661" s="40"/>
      <c r="BC661" s="39"/>
      <c r="BD661" s="39">
        <f>T661*2.23694</f>
        <v>32.373492777777777</v>
      </c>
      <c r="BE661" s="39">
        <f>AO661-$BC$8</f>
        <v>0.24146148721817909</v>
      </c>
      <c r="BF661" s="39">
        <f>AQ661-$BC$8</f>
        <v>0.23953627393746829</v>
      </c>
      <c r="BG661" s="52">
        <f t="shared" si="181"/>
        <v>0.21558264654372147</v>
      </c>
      <c r="BH661" s="52">
        <f t="shared" si="182"/>
        <v>0.21558264654372147</v>
      </c>
      <c r="BI661" s="52">
        <f t="shared" si="183"/>
        <v>776097.52755739726</v>
      </c>
      <c r="BJ661" s="52">
        <f t="shared" si="184"/>
        <v>776.09752755739726</v>
      </c>
      <c r="BK661">
        <f t="shared" si="185"/>
        <v>7.9275262499999899</v>
      </c>
    </row>
    <row r="662" spans="2:63" x14ac:dyDescent="0.25">
      <c r="B662" s="27" t="s">
        <v>52</v>
      </c>
      <c r="C662" s="27">
        <v>654</v>
      </c>
      <c r="D662" s="27">
        <v>65</v>
      </c>
      <c r="E662" s="26">
        <v>50.1</v>
      </c>
      <c r="F662" s="15">
        <f t="shared" si="186"/>
        <v>-0.68055555555555536</v>
      </c>
      <c r="G662" s="15">
        <f t="shared" si="187"/>
        <v>-2.4499999999999993</v>
      </c>
      <c r="R662">
        <f t="shared" si="175"/>
        <v>0</v>
      </c>
      <c r="S662">
        <f t="shared" si="176"/>
        <v>50.1</v>
      </c>
      <c r="T662">
        <f>$E662/3.6</f>
        <v>13.916666666666666</v>
      </c>
      <c r="U662">
        <f>(0.5*960*(T662*T662))</f>
        <v>92963.333333333314</v>
      </c>
      <c r="V662">
        <f>$U662-$U663</f>
        <v>10450.74074074073</v>
      </c>
      <c r="X662">
        <f>W662/1000</f>
        <v>0</v>
      </c>
      <c r="Y662">
        <f>$X$43+$X$87+$X$158+$X$178+$X$188+$X$238+$X$279+$X$299+$X$307+$X$359+$X$365+$X$379+$X$408+$X$426+$X$438+$X$549+$X$569+$X$622+$X$645+$X$657</f>
        <v>727.47740740740744</v>
      </c>
      <c r="Z662">
        <f>(0.5*960*(F662*F662))</f>
        <v>222.31481481481467</v>
      </c>
      <c r="AA662">
        <f>W662*0.0000002777777777</f>
        <v>0</v>
      </c>
      <c r="AB662">
        <f>AA$43+AA$87+$AA$158+$AA$178+$AA$238+$AA$279+$AA$299+$AA$307+$AA$359+$AA$365+$AA$379+$AA$408+$AA$426+$AA$438+$AA$526+$AA$549+$AA$569+$AA$622+$AA$645+$AA$657</f>
        <v>0.19947880652850808</v>
      </c>
      <c r="AD662">
        <f>(AC662*0.0000002777777777)*-1</f>
        <v>0</v>
      </c>
      <c r="AE662">
        <f>(($W$18*0.0000002777777777)*-1)+$AD$65+$AD$145+$AD$164+$AD$184+$AD$206+$AD$265+$AD$289+$AD$304+$AD$345+$AD$363+$AD$373+$AD$399+$AD$418+$AD$430+$AD$519+$AD$540+$AD$564+$AD$608+$AD$631+$AD$637+$AD$649</f>
        <v>0.20750473245218667</v>
      </c>
      <c r="AG662">
        <f>(T662/1000)*(960*9.81*0.01+0.5*1.205*0.38*1.711274*(T662*T662)+960*4/3*3.14*AJ662)</f>
        <v>-42.691216278585927</v>
      </c>
      <c r="AH662">
        <f>AH661+AG662</f>
        <v>517.93195603244953</v>
      </c>
      <c r="AJ662">
        <f>T663-T662</f>
        <v>-0.80555555555555536</v>
      </c>
      <c r="AK662" s="53">
        <f t="shared" si="189"/>
        <v>13.916666666666666</v>
      </c>
      <c r="AL662" s="39">
        <f>0.5*1116.99*(T662*T662)</f>
        <v>108165.74343749999</v>
      </c>
      <c r="AM662" s="39">
        <f t="shared" si="188"/>
        <v>12159.763437500005</v>
      </c>
      <c r="AN662" s="39">
        <f>SUM($AM$649:$AM$656)+$AN$648</f>
        <v>-873316.39062499977</v>
      </c>
      <c r="AO662" s="39">
        <f t="shared" si="178"/>
        <v>0.24258788621679755</v>
      </c>
      <c r="AP662" s="39">
        <f>SUM($AM$657:$AM$672)+$AP$656</f>
        <v>866385.62281250022</v>
      </c>
      <c r="AQ662" s="39">
        <f t="shared" si="179"/>
        <v>0.24066267293608676</v>
      </c>
      <c r="AR662" s="39">
        <f t="shared" si="174"/>
        <v>12.159763437500006</v>
      </c>
      <c r="AS662" s="39"/>
      <c r="AT662" s="51">
        <f>T662*$AS$8*0.38*0.01</f>
        <v>549.85556359500004</v>
      </c>
      <c r="AU662" s="51">
        <f t="shared" si="173"/>
        <v>0.54985556359499999</v>
      </c>
      <c r="AV662" s="51">
        <f t="shared" si="180"/>
        <v>1.5273777874429191E-4</v>
      </c>
      <c r="AW662" s="39">
        <f>AB662*0.7</f>
        <v>0.13963516456995564</v>
      </c>
      <c r="AX662" s="40"/>
      <c r="AY662" s="40">
        <f t="shared" si="177"/>
        <v>0</v>
      </c>
      <c r="AZ662" s="40"/>
      <c r="BA662" s="40"/>
      <c r="BB662" s="40"/>
      <c r="BC662" s="39"/>
      <c r="BD662" s="39">
        <f>T662*2.23694</f>
        <v>31.130748333333333</v>
      </c>
      <c r="BE662" s="39">
        <f>AO662-$BC$8</f>
        <v>0.24146148721817909</v>
      </c>
      <c r="BF662" s="39">
        <f>AQ662-$BC$8</f>
        <v>0.23953627393746829</v>
      </c>
      <c r="BG662" s="52">
        <f t="shared" si="181"/>
        <v>0.21558264654372147</v>
      </c>
      <c r="BH662" s="52">
        <f t="shared" si="182"/>
        <v>0.21558264654372147</v>
      </c>
      <c r="BI662" s="52">
        <f t="shared" si="183"/>
        <v>776097.52755739726</v>
      </c>
      <c r="BJ662" s="52">
        <f t="shared" si="184"/>
        <v>776.09752755739726</v>
      </c>
      <c r="BK662">
        <f t="shared" si="185"/>
        <v>10.943787093750005</v>
      </c>
    </row>
    <row r="663" spans="2:63" x14ac:dyDescent="0.25">
      <c r="B663" s="27" t="s">
        <v>52</v>
      </c>
      <c r="C663" s="27">
        <v>655</v>
      </c>
      <c r="D663" s="27">
        <v>66</v>
      </c>
      <c r="E663" s="26">
        <v>47.2</v>
      </c>
      <c r="F663" s="15">
        <f t="shared" si="186"/>
        <v>-0.95833333333333315</v>
      </c>
      <c r="G663" s="15">
        <f t="shared" si="187"/>
        <v>-3.4499999999999993</v>
      </c>
      <c r="R663">
        <f t="shared" si="175"/>
        <v>0</v>
      </c>
      <c r="S663">
        <f t="shared" si="176"/>
        <v>47.2</v>
      </c>
      <c r="T663">
        <f>$E663/3.6</f>
        <v>13.111111111111111</v>
      </c>
      <c r="U663">
        <f>(0.5*960*(T663*T663))</f>
        <v>82512.592592592584</v>
      </c>
      <c r="V663">
        <f>$U663-$U664</f>
        <v>13392.592592592584</v>
      </c>
      <c r="X663">
        <f>W663/1000</f>
        <v>0</v>
      </c>
      <c r="Y663">
        <f>$X$43+$X$87+$X$158+$X$178+$X$188+$X$238+$X$279+$X$299+$X$307+$X$359+$X$365+$X$379+$X$408+$X$426+$X$438+$X$549+$X$569+$X$622+$X$645+$X$657</f>
        <v>727.47740740740744</v>
      </c>
      <c r="Z663">
        <f>(0.5*960*(F663*F663))</f>
        <v>440.8333333333332</v>
      </c>
      <c r="AA663">
        <f>W663*0.0000002777777777</f>
        <v>0</v>
      </c>
      <c r="AB663">
        <f>AA$43+AA$87+$AA$158+$AA$178+$AA$238+$AA$279+$AA$299+$AA$307+$AA$359+$AA$365+$AA$379+$AA$408+$AA$426+$AA$438+$AA$526+$AA$549+$AA$569+$AA$622+$AA$645+$AA$657</f>
        <v>0.19947880652850808</v>
      </c>
      <c r="AD663">
        <f>(AC663*0.0000002777777777)*-1</f>
        <v>0</v>
      </c>
      <c r="AE663">
        <f>(($W$18*0.0000002777777777)*-1)+$AD$65+$AD$145+$AD$164+$AD$184+$AD$206+$AD$265+$AD$289+$AD$304+$AD$345+$AD$363+$AD$373+$AD$399+$AD$418+$AD$430+$AD$519+$AD$540+$AD$564+$AD$608+$AD$631+$AD$637+$AD$649</f>
        <v>0.20750473245218667</v>
      </c>
      <c r="AG663">
        <f>(T663/1000)*(960*9.81*0.01+0.5*1.205*0.38*1.711274*(T663*T663)+960*4/3*3.14*AJ663)</f>
        <v>-56.43352006447634</v>
      </c>
      <c r="AH663">
        <f>AH662+AG663</f>
        <v>461.49843596797319</v>
      </c>
      <c r="AJ663">
        <f>T664-T663</f>
        <v>-1.1111111111111107</v>
      </c>
      <c r="AK663" s="53">
        <f t="shared" si="189"/>
        <v>13.111111111111111</v>
      </c>
      <c r="AL663" s="39">
        <f>0.5*1116.99*(T663*T663)</f>
        <v>96005.979999999981</v>
      </c>
      <c r="AM663" s="39">
        <f t="shared" si="188"/>
        <v>15582.699999999983</v>
      </c>
      <c r="AN663" s="39">
        <f>SUM($AM$649:$AM$656)+$AN$648</f>
        <v>-873316.39062499977</v>
      </c>
      <c r="AO663" s="39">
        <f t="shared" si="178"/>
        <v>0.24258788621679755</v>
      </c>
      <c r="AP663" s="39">
        <f>SUM($AM$657:$AM$672)+$AP$656</f>
        <v>866385.62281250022</v>
      </c>
      <c r="AQ663" s="39">
        <f t="shared" si="179"/>
        <v>0.24066267293608676</v>
      </c>
      <c r="AR663" s="39">
        <f t="shared" si="174"/>
        <v>15.582699999999983</v>
      </c>
      <c r="AS663" s="39"/>
      <c r="AT663" s="51">
        <f>T663*$AS$8*0.38*0.01</f>
        <v>518.02759684</v>
      </c>
      <c r="AU663" s="51">
        <f t="shared" si="173"/>
        <v>0.51802759683999999</v>
      </c>
      <c r="AV663" s="51">
        <f t="shared" si="180"/>
        <v>1.4389666979502152E-4</v>
      </c>
      <c r="AW663" s="39">
        <f>AB663*0.7</f>
        <v>0.13963516456995564</v>
      </c>
      <c r="AX663" s="40"/>
      <c r="AY663" s="40">
        <f t="shared" si="177"/>
        <v>0</v>
      </c>
      <c r="AZ663" s="40"/>
      <c r="BA663" s="40"/>
      <c r="BB663" s="40"/>
      <c r="BC663" s="39"/>
      <c r="BD663" s="39">
        <f>T663*2.23694</f>
        <v>29.328768888888892</v>
      </c>
      <c r="BE663" s="39">
        <f>AO663-$BC$8</f>
        <v>0.24146148721817909</v>
      </c>
      <c r="BF663" s="39">
        <f>AQ663-$BC$8</f>
        <v>0.23953627393746829</v>
      </c>
      <c r="BG663" s="52">
        <f t="shared" si="181"/>
        <v>0.21558264654372147</v>
      </c>
      <c r="BH663" s="52">
        <f t="shared" si="182"/>
        <v>0.21558264654372147</v>
      </c>
      <c r="BI663" s="52">
        <f t="shared" si="183"/>
        <v>776097.52755739726</v>
      </c>
      <c r="BJ663" s="52">
        <f t="shared" si="184"/>
        <v>776.09752755739726</v>
      </c>
      <c r="BK663">
        <f t="shared" si="185"/>
        <v>14.024429999999985</v>
      </c>
    </row>
    <row r="664" spans="2:63" x14ac:dyDescent="0.25">
      <c r="B664" s="27" t="s">
        <v>52</v>
      </c>
      <c r="C664" s="27">
        <v>656</v>
      </c>
      <c r="D664" s="27">
        <v>67</v>
      </c>
      <c r="E664" s="26">
        <v>43.2</v>
      </c>
      <c r="F664" s="15">
        <f t="shared" si="186"/>
        <v>-1.1111111111111112</v>
      </c>
      <c r="G664" s="15">
        <f t="shared" si="187"/>
        <v>-4</v>
      </c>
      <c r="R664">
        <f t="shared" si="175"/>
        <v>0</v>
      </c>
      <c r="S664">
        <f t="shared" si="176"/>
        <v>43.2</v>
      </c>
      <c r="T664">
        <f>$E664/3.6</f>
        <v>12</v>
      </c>
      <c r="U664">
        <f>(0.5*960*(T664*T664))</f>
        <v>69120</v>
      </c>
      <c r="V664">
        <f>$U664-$U665</f>
        <v>12207.407407407401</v>
      </c>
      <c r="X664">
        <f>W664/1000</f>
        <v>0</v>
      </c>
      <c r="Y664">
        <f>$X$43+$X$87+$X$158+$X$178+$X$188+$X$238+$X$279+$X$299+$X$307+$X$359+$X$365+$X$379+$X$408+$X$426+$X$438+$X$549+$X$569+$X$622+$X$645+$X$657</f>
        <v>727.47740740740744</v>
      </c>
      <c r="Z664">
        <f>(0.5*960*(F664*F664))</f>
        <v>592.59259259259261</v>
      </c>
      <c r="AA664">
        <f>W664*0.0000002777777777</f>
        <v>0</v>
      </c>
      <c r="AB664">
        <f>AA$43+AA$87+$AA$158+$AA$178+$AA$238+$AA$279+$AA$299+$AA$307+$AA$359+$AA$365+$AA$379+$AA$408+$AA$426+$AA$438+$AA$526+$AA$549+$AA$569+$AA$622+$AA$645+$AA$657</f>
        <v>0.19947880652850808</v>
      </c>
      <c r="AD664">
        <f>(AC664*0.0000002777777777)*-1</f>
        <v>0</v>
      </c>
      <c r="AE664">
        <f>(($W$18*0.0000002777777777)*-1)+$AD$65+$AD$145+$AD$164+$AD$184+$AD$206+$AD$265+$AD$289+$AD$304+$AD$345+$AD$363+$AD$373+$AD$399+$AD$418+$AD$430+$AD$519+$AD$540+$AD$564+$AD$608+$AD$631+$AD$637+$AD$649</f>
        <v>0.20750473245218667</v>
      </c>
      <c r="AG664">
        <f>(T664/1000)*(960*9.81*0.01+0.5*1.205*0.38*1.711274*(T664*T664)+960*4/3*3.14*AJ664)</f>
        <v>-51.782197530318925</v>
      </c>
      <c r="AH664">
        <f>AH663+AG664</f>
        <v>409.71623843765428</v>
      </c>
      <c r="AJ664">
        <f>T665-T664</f>
        <v>-1.1111111111111107</v>
      </c>
      <c r="AK664" s="53">
        <f t="shared" si="189"/>
        <v>12</v>
      </c>
      <c r="AL664" s="39">
        <f>0.5*1116.99*(T664*T664)</f>
        <v>80423.28</v>
      </c>
      <c r="AM664" s="39">
        <f t="shared" si="188"/>
        <v>14203.699999999997</v>
      </c>
      <c r="AN664" s="39">
        <f>SUM($AM$649:$AM$656)+$AN$648</f>
        <v>-873316.39062499977</v>
      </c>
      <c r="AO664" s="39">
        <f t="shared" si="178"/>
        <v>0.24258788621679755</v>
      </c>
      <c r="AP664" s="39">
        <f>SUM($AM$657:$AM$672)+$AP$656</f>
        <v>866385.62281250022</v>
      </c>
      <c r="AQ664" s="39">
        <f t="shared" si="179"/>
        <v>0.24066267293608676</v>
      </c>
      <c r="AR664" s="39">
        <f t="shared" si="174"/>
        <v>14.203699999999998</v>
      </c>
      <c r="AS664" s="39"/>
      <c r="AT664" s="51">
        <f>T664*$AS$8*0.38*0.01</f>
        <v>474.12695303999999</v>
      </c>
      <c r="AU664" s="51">
        <f t="shared" ref="AU664:AU727" si="190">AT664/1000</f>
        <v>0.47412695303999997</v>
      </c>
      <c r="AV664" s="51">
        <f t="shared" si="180"/>
        <v>1.3170203676154512E-4</v>
      </c>
      <c r="AW664" s="39">
        <f>AB664*0.7</f>
        <v>0.13963516456995564</v>
      </c>
      <c r="AX664" s="40"/>
      <c r="AY664" s="40">
        <f t="shared" si="177"/>
        <v>0</v>
      </c>
      <c r="AZ664" s="40"/>
      <c r="BA664" s="40"/>
      <c r="BB664" s="40"/>
      <c r="BC664" s="39"/>
      <c r="BD664" s="39">
        <f>T664*2.23694</f>
        <v>26.84328</v>
      </c>
      <c r="BE664" s="39">
        <f>AO664-$BC$8</f>
        <v>0.24146148721817909</v>
      </c>
      <c r="BF664" s="39">
        <f>AQ664-$BC$8</f>
        <v>0.23953627393746829</v>
      </c>
      <c r="BG664" s="52">
        <f t="shared" si="181"/>
        <v>0.21558264654372147</v>
      </c>
      <c r="BH664" s="52">
        <f t="shared" si="182"/>
        <v>0.21558264654372147</v>
      </c>
      <c r="BI664" s="52">
        <f t="shared" si="183"/>
        <v>776097.52755739726</v>
      </c>
      <c r="BJ664" s="52">
        <f t="shared" si="184"/>
        <v>776.09752755739726</v>
      </c>
      <c r="BK664">
        <f t="shared" si="185"/>
        <v>12.783329999999998</v>
      </c>
    </row>
    <row r="665" spans="2:63" x14ac:dyDescent="0.25">
      <c r="B665" s="27" t="s">
        <v>52</v>
      </c>
      <c r="C665" s="27">
        <v>657</v>
      </c>
      <c r="D665" s="27">
        <v>68</v>
      </c>
      <c r="E665" s="26">
        <v>39.200000000000003</v>
      </c>
      <c r="F665" s="15">
        <f t="shared" si="186"/>
        <v>-0.93055555555555591</v>
      </c>
      <c r="G665" s="15">
        <f t="shared" si="187"/>
        <v>-3.3500000000000014</v>
      </c>
      <c r="R665">
        <f t="shared" si="175"/>
        <v>0</v>
      </c>
      <c r="S665">
        <f t="shared" si="176"/>
        <v>39.200000000000003</v>
      </c>
      <c r="T665">
        <f>$E665/3.6</f>
        <v>10.888888888888889</v>
      </c>
      <c r="U665">
        <f>(0.5*960*(T665*T665))</f>
        <v>56912.592592592599</v>
      </c>
      <c r="V665">
        <f>$U665-$U666</f>
        <v>7570.0000000000073</v>
      </c>
      <c r="X665">
        <f>W665/1000</f>
        <v>0</v>
      </c>
      <c r="Y665">
        <f>$X$43+$X$87+$X$158+$X$178+$X$188+$X$238+$X$279+$X$299+$X$307+$X$359+$X$365+$X$379+$X$408+$X$426+$X$438+$X$549+$X$569+$X$622+$X$645+$X$657</f>
        <v>727.47740740740744</v>
      </c>
      <c r="Z665">
        <f>(0.5*960*(F665*F665))</f>
        <v>415.64814814814849</v>
      </c>
      <c r="AA665">
        <f>W665*0.0000002777777777</f>
        <v>0</v>
      </c>
      <c r="AB665">
        <f>AA$43+AA$87+$AA$158+$AA$178+$AA$238+$AA$279+$AA$299+$AA$307+$AA$359+$AA$365+$AA$379+$AA$408+$AA$426+$AA$438+$AA$526+$AA$549+$AA$569+$AA$622+$AA$645+$AA$657</f>
        <v>0.19947880652850808</v>
      </c>
      <c r="AD665">
        <f>(AC665*0.0000002777777777)*-1</f>
        <v>0</v>
      </c>
      <c r="AE665">
        <f>(($W$18*0.0000002777777777)*-1)+$AD$65+$AD$145+$AD$164+$AD$184+$AD$206+$AD$265+$AD$289+$AD$304+$AD$345+$AD$363+$AD$373+$AD$399+$AD$418+$AD$430+$AD$519+$AD$540+$AD$564+$AD$608+$AD$631+$AD$637+$AD$649</f>
        <v>0.20750473245218667</v>
      </c>
      <c r="AG665">
        <f>(T665/1000)*(960*9.81*0.01+0.5*1.205*0.38*1.711274*(T665*T665)+960*4/3*3.14*AJ665)</f>
        <v>-31.29215731082126</v>
      </c>
      <c r="AH665">
        <f>AH664+AG665</f>
        <v>378.42408112683302</v>
      </c>
      <c r="AJ665">
        <f>T666-T665</f>
        <v>-0.75</v>
      </c>
      <c r="AK665" s="53">
        <f t="shared" si="189"/>
        <v>10.888888888888889</v>
      </c>
      <c r="AL665" s="39">
        <f>0.5*1116.99*(T665*T665)</f>
        <v>66219.58</v>
      </c>
      <c r="AM665" s="39">
        <f t="shared" si="188"/>
        <v>8807.9315625000017</v>
      </c>
      <c r="AN665" s="39">
        <f>SUM($AM$649:$AM$656)+$AN$648</f>
        <v>-873316.39062499977</v>
      </c>
      <c r="AO665" s="39">
        <f t="shared" si="178"/>
        <v>0.24258788621679755</v>
      </c>
      <c r="AP665" s="39">
        <f>SUM($AM$657:$AM$672)+$AP$656</f>
        <v>866385.62281250022</v>
      </c>
      <c r="AQ665" s="39">
        <f t="shared" si="179"/>
        <v>0.24066267293608676</v>
      </c>
      <c r="AR665" s="39">
        <f t="shared" si="174"/>
        <v>8.8079315625000021</v>
      </c>
      <c r="AS665" s="39"/>
      <c r="AT665" s="51">
        <f>T665*$AS$8*0.38*0.01</f>
        <v>430.22630924000003</v>
      </c>
      <c r="AU665" s="51">
        <f t="shared" si="190"/>
        <v>0.43022630924000005</v>
      </c>
      <c r="AV665" s="51">
        <f t="shared" si="180"/>
        <v>1.1950740372806872E-4</v>
      </c>
      <c r="AW665" s="39">
        <f>AB665*0.7</f>
        <v>0.13963516456995564</v>
      </c>
      <c r="AX665" s="40"/>
      <c r="AY665" s="40">
        <f t="shared" si="177"/>
        <v>0</v>
      </c>
      <c r="AZ665" s="40"/>
      <c r="BA665" s="40"/>
      <c r="BB665" s="40"/>
      <c r="BC665" s="39"/>
      <c r="BD665" s="39">
        <f>T665*2.23694</f>
        <v>24.357791111111112</v>
      </c>
      <c r="BE665" s="39">
        <f>AO665-$BC$8</f>
        <v>0.24146148721817909</v>
      </c>
      <c r="BF665" s="39">
        <f>AQ665-$BC$8</f>
        <v>0.23953627393746829</v>
      </c>
      <c r="BG665" s="52">
        <f t="shared" si="181"/>
        <v>0.21558264654372147</v>
      </c>
      <c r="BH665" s="52">
        <f t="shared" si="182"/>
        <v>0.21558264654372147</v>
      </c>
      <c r="BI665" s="52">
        <f t="shared" si="183"/>
        <v>776097.52755739726</v>
      </c>
      <c r="BJ665" s="52">
        <f t="shared" si="184"/>
        <v>776.09752755739726</v>
      </c>
      <c r="BK665">
        <f t="shared" si="185"/>
        <v>7.9271384062500019</v>
      </c>
    </row>
    <row r="666" spans="2:63" x14ac:dyDescent="0.25">
      <c r="B666" s="27" t="s">
        <v>52</v>
      </c>
      <c r="C666" s="27">
        <v>658</v>
      </c>
      <c r="D666" s="27">
        <v>69</v>
      </c>
      <c r="E666" s="26">
        <v>36.5</v>
      </c>
      <c r="F666" s="15">
        <f t="shared" si="186"/>
        <v>-0.68055555555555636</v>
      </c>
      <c r="G666" s="15">
        <f t="shared" si="187"/>
        <v>-2.4500000000000028</v>
      </c>
      <c r="R666">
        <f t="shared" si="175"/>
        <v>0</v>
      </c>
      <c r="S666">
        <f t="shared" si="176"/>
        <v>36.5</v>
      </c>
      <c r="T666">
        <f>$E666/3.6</f>
        <v>10.138888888888889</v>
      </c>
      <c r="U666">
        <f>(0.5*960*(T666*T666))</f>
        <v>49342.592592592591</v>
      </c>
      <c r="V666">
        <f>$U666-$U667</f>
        <v>5768.8888888888905</v>
      </c>
      <c r="X666">
        <f>W666/1000</f>
        <v>0</v>
      </c>
      <c r="Y666">
        <f>$X$43+$X$87+$X$158+$X$178+$X$188+$X$238+$X$279+$X$299+$X$307+$X$359+$X$365+$X$379+$X$408+$X$426+$X$438+$X$549+$X$569+$X$622+$X$645+$X$657</f>
        <v>727.47740740740744</v>
      </c>
      <c r="Z666">
        <f>(0.5*960*(F666*F666))</f>
        <v>222.31481481481535</v>
      </c>
      <c r="AA666">
        <f>W666*0.0000002777777777</f>
        <v>0</v>
      </c>
      <c r="AB666">
        <f>AA$43+AA$87+$AA$158+$AA$178+$AA$238+$AA$279+$AA$299+$AA$307+$AA$359+$AA$365+$AA$379+$AA$408+$AA$426+$AA$438+$AA$526+$AA$549+$AA$569+$AA$622+$AA$645+$AA$657</f>
        <v>0.19947880652850808</v>
      </c>
      <c r="AD666">
        <f>(AC666*0.0000002777777777)*-1</f>
        <v>0</v>
      </c>
      <c r="AE666">
        <f>(($W$18*0.0000002777777777)*-1)+$AD$65+$AD$145+$AD$164+$AD$184+$AD$206+$AD$265+$AD$289+$AD$304+$AD$345+$AD$363+$AD$373+$AD$399+$AD$418+$AD$430+$AD$519+$AD$540+$AD$564+$AD$608+$AD$631+$AD$637+$AD$649</f>
        <v>0.20750473245218667</v>
      </c>
      <c r="AG666">
        <f>(T666/1000)*(960*9.81*0.01+0.5*1.205*0.38*1.711274*(T666*T666)+960*4/3*3.14*AJ666)</f>
        <v>-23.539724773422023</v>
      </c>
      <c r="AH666">
        <f>AH665+AG666</f>
        <v>354.88435635341102</v>
      </c>
      <c r="AJ666">
        <f>T667-T666</f>
        <v>-0.61111111111111249</v>
      </c>
      <c r="AK666" s="53">
        <f t="shared" si="189"/>
        <v>10.138888888888889</v>
      </c>
      <c r="AL666" s="39">
        <f>0.5*1116.99*(T666*T666)</f>
        <v>57411.6484375</v>
      </c>
      <c r="AM666" s="39">
        <f t="shared" si="188"/>
        <v>6712.2825000000084</v>
      </c>
      <c r="AN666" s="39">
        <f>SUM($AM$649:$AM$656)+$AN$648</f>
        <v>-873316.39062499977</v>
      </c>
      <c r="AO666" s="39">
        <f t="shared" si="178"/>
        <v>0.24258788621679755</v>
      </c>
      <c r="AP666" s="39">
        <f>SUM($AM$657:$AM$672)+$AP$656</f>
        <v>866385.62281250022</v>
      </c>
      <c r="AQ666" s="39">
        <f t="shared" si="179"/>
        <v>0.24066267293608676</v>
      </c>
      <c r="AR666" s="39">
        <f t="shared" si="174"/>
        <v>6.7122825000000086</v>
      </c>
      <c r="AS666" s="39"/>
      <c r="AT666" s="51">
        <f>T666*$AS$8*0.38*0.01</f>
        <v>400.59337467500012</v>
      </c>
      <c r="AU666" s="51">
        <f t="shared" si="190"/>
        <v>0.40059337467500011</v>
      </c>
      <c r="AV666" s="51">
        <f t="shared" si="180"/>
        <v>1.1127602643047217E-4</v>
      </c>
      <c r="AW666" s="39">
        <f>AB666*0.7</f>
        <v>0.13963516456995564</v>
      </c>
      <c r="AX666" s="40"/>
      <c r="AY666" s="40">
        <f t="shared" si="177"/>
        <v>0</v>
      </c>
      <c r="AZ666" s="40"/>
      <c r="BA666" s="40"/>
      <c r="BB666" s="40"/>
      <c r="BC666" s="39"/>
      <c r="BD666" s="39">
        <f>T666*2.23694</f>
        <v>22.680086111111113</v>
      </c>
      <c r="BE666" s="39">
        <f>AO666-$BC$8</f>
        <v>0.24146148721817909</v>
      </c>
      <c r="BF666" s="39">
        <f>AQ666-$BC$8</f>
        <v>0.23953627393746829</v>
      </c>
      <c r="BG666" s="52">
        <f t="shared" si="181"/>
        <v>0.21558264654372147</v>
      </c>
      <c r="BH666" s="52">
        <f t="shared" si="182"/>
        <v>0.21558264654372147</v>
      </c>
      <c r="BI666" s="52">
        <f t="shared" si="183"/>
        <v>776097.52755739726</v>
      </c>
      <c r="BJ666" s="52">
        <f t="shared" si="184"/>
        <v>776.09752755739726</v>
      </c>
      <c r="BK666">
        <f t="shared" si="185"/>
        <v>6.0410542500000073</v>
      </c>
    </row>
    <row r="667" spans="2:63" x14ac:dyDescent="0.25">
      <c r="B667" s="27" t="s">
        <v>52</v>
      </c>
      <c r="C667" s="27">
        <v>659</v>
      </c>
      <c r="D667" s="27">
        <v>70</v>
      </c>
      <c r="E667" s="26">
        <v>34.299999999999997</v>
      </c>
      <c r="F667" s="15">
        <f t="shared" si="186"/>
        <v>-0.76388888888888884</v>
      </c>
      <c r="G667" s="15">
        <f t="shared" si="187"/>
        <v>-2.75</v>
      </c>
      <c r="R667">
        <f t="shared" si="175"/>
        <v>0</v>
      </c>
      <c r="S667">
        <f t="shared" si="176"/>
        <v>34.299999999999997</v>
      </c>
      <c r="T667">
        <f>$E667/3.6</f>
        <v>9.5277777777777768</v>
      </c>
      <c r="U667">
        <f>(0.5*960*(T667*T667))</f>
        <v>43573.703703703701</v>
      </c>
      <c r="V667">
        <f>$U667-$U668</f>
        <v>7981.1111111111095</v>
      </c>
      <c r="X667">
        <f>W667/1000</f>
        <v>0</v>
      </c>
      <c r="Y667">
        <f>$X$43+$X$87+$X$158+$X$178+$X$188+$X$238+$X$279+$X$299+$X$307+$X$359+$X$365+$X$379+$X$408+$X$426+$X$438+$X$549+$X$569+$X$622+$X$645+$X$657</f>
        <v>727.47740740740744</v>
      </c>
      <c r="Z667">
        <f>(0.5*960*(F667*F667))</f>
        <v>280.09259259259255</v>
      </c>
      <c r="AA667">
        <f>W667*0.0000002777777777</f>
        <v>0</v>
      </c>
      <c r="AB667">
        <f>AA$43+AA$87+$AA$158+$AA$178+$AA$238+$AA$279+$AA$299+$AA$307+$AA$359+$AA$365+$AA$379+$AA$408+$AA$426+$AA$438+$AA$526+$AA$549+$AA$569+$AA$622+$AA$645+$AA$657</f>
        <v>0.19947880652850808</v>
      </c>
      <c r="AD667">
        <f>(AC667*0.0000002777777777)*-1</f>
        <v>0</v>
      </c>
      <c r="AE667">
        <f>(($W$18*0.0000002777777777)*-1)+$AD$65+$AD$145+$AD$164+$AD$184+$AD$206+$AD$265+$AD$289+$AD$304+$AD$345+$AD$363+$AD$373+$AD$399+$AD$418+$AD$430+$AD$519+$AD$540+$AD$564+$AD$608+$AD$631+$AD$637+$AD$649</f>
        <v>0.20750473245218667</v>
      </c>
      <c r="AG667">
        <f>(T667/1000)*(960*9.81*0.01+0.5*1.205*0.38*1.711274*(T667*T667)+960*4/3*3.14*AJ667)</f>
        <v>-33.866714564201054</v>
      </c>
      <c r="AH667">
        <f>AH666+AG667</f>
        <v>321.01764178920996</v>
      </c>
      <c r="AJ667">
        <f>T668-T667</f>
        <v>-0.91666666666666607</v>
      </c>
      <c r="AK667" s="53">
        <f t="shared" si="189"/>
        <v>9.5277777777777768</v>
      </c>
      <c r="AL667" s="39">
        <f>0.5*1116.99*(T667*T667)</f>
        <v>50699.365937499992</v>
      </c>
      <c r="AM667" s="39">
        <f t="shared" si="188"/>
        <v>9286.2721874999988</v>
      </c>
      <c r="AN667" s="39">
        <f>SUM($AM$649:$AM$656)+$AN$648</f>
        <v>-873316.39062499977</v>
      </c>
      <c r="AO667" s="39">
        <f t="shared" si="178"/>
        <v>0.24258788621679755</v>
      </c>
      <c r="AP667" s="39">
        <f>SUM($AM$657:$AM$672)+$AP$656</f>
        <v>866385.62281250022</v>
      </c>
      <c r="AQ667" s="39">
        <f t="shared" si="179"/>
        <v>0.24066267293608676</v>
      </c>
      <c r="AR667" s="39">
        <f t="shared" si="174"/>
        <v>9.2862721874999981</v>
      </c>
      <c r="AS667" s="39"/>
      <c r="AT667" s="51">
        <f>T667*$AS$8*0.38*0.01</f>
        <v>376.44802058500005</v>
      </c>
      <c r="AU667" s="51">
        <f t="shared" si="190"/>
        <v>0.37644802058500004</v>
      </c>
      <c r="AV667" s="51">
        <f t="shared" si="180"/>
        <v>1.0456897826206014E-4</v>
      </c>
      <c r="AW667" s="39">
        <f>AB667*0.7</f>
        <v>0.13963516456995564</v>
      </c>
      <c r="AX667" s="40"/>
      <c r="AY667" s="40">
        <f t="shared" si="177"/>
        <v>0</v>
      </c>
      <c r="AZ667" s="40"/>
      <c r="BA667" s="40"/>
      <c r="BB667" s="40"/>
      <c r="BC667" s="39"/>
      <c r="BD667" s="39">
        <f>T667*2.23694</f>
        <v>21.313067222222223</v>
      </c>
      <c r="BE667" s="39">
        <f>AO667-$BC$8</f>
        <v>0.24146148721817909</v>
      </c>
      <c r="BF667" s="39">
        <f>AQ667-$BC$8</f>
        <v>0.23953627393746829</v>
      </c>
      <c r="BG667" s="52">
        <f t="shared" si="181"/>
        <v>0.21558264654372147</v>
      </c>
      <c r="BH667" s="52">
        <f t="shared" si="182"/>
        <v>0.21558264654372147</v>
      </c>
      <c r="BI667" s="52">
        <f t="shared" si="183"/>
        <v>776097.52755739726</v>
      </c>
      <c r="BJ667" s="52">
        <f t="shared" si="184"/>
        <v>776.09752755739726</v>
      </c>
      <c r="BK667">
        <f t="shared" si="185"/>
        <v>8.3576449687499981</v>
      </c>
    </row>
    <row r="668" spans="2:63" x14ac:dyDescent="0.25">
      <c r="B668" s="27" t="s">
        <v>52</v>
      </c>
      <c r="C668" s="27">
        <v>660</v>
      </c>
      <c r="D668" s="27">
        <v>71</v>
      </c>
      <c r="E668" s="26">
        <v>31</v>
      </c>
      <c r="F668" s="15">
        <f t="shared" si="186"/>
        <v>-1.1527777777777775</v>
      </c>
      <c r="G668" s="15">
        <f t="shared" si="187"/>
        <v>-4.1499999999999986</v>
      </c>
      <c r="R668">
        <f t="shared" si="175"/>
        <v>0</v>
      </c>
      <c r="S668">
        <f t="shared" si="176"/>
        <v>31</v>
      </c>
      <c r="T668">
        <f>$E668/3.6</f>
        <v>8.6111111111111107</v>
      </c>
      <c r="U668">
        <f>(0.5*960*(T668*T668))</f>
        <v>35592.592592592591</v>
      </c>
      <c r="V668">
        <f>$U668-$U669</f>
        <v>10555.555555555555</v>
      </c>
      <c r="X668">
        <f>W668/1000</f>
        <v>0</v>
      </c>
      <c r="Y668">
        <f>$X$43+$X$87+$X$158+$X$178+$X$188+$X$238+$X$279+$X$299+$X$307+$X$359+$X$365+$X$379+$X$408+$X$426+$X$438+$X$549+$X$569+$X$622+$X$645+$X$657</f>
        <v>727.47740740740744</v>
      </c>
      <c r="Z668">
        <f>(0.5*960*(F668*F668))</f>
        <v>637.87037037036998</v>
      </c>
      <c r="AA668">
        <f>W668*0.0000002777777777</f>
        <v>0</v>
      </c>
      <c r="AB668">
        <f>AA$43+AA$87+$AA$158+$AA$178+$AA$238+$AA$279+$AA$299+$AA$307+$AA$359+$AA$365+$AA$379+$AA$408+$AA$426+$AA$438+$AA$526+$AA$549+$AA$569+$AA$622+$AA$645+$AA$657</f>
        <v>0.19947880652850808</v>
      </c>
      <c r="AD668">
        <f>(AC668*0.0000002777777777)*-1</f>
        <v>0</v>
      </c>
      <c r="AE668">
        <f>(($W$18*0.0000002777777777)*-1)+$AD$65+$AD$145+$AD$164+$AD$184+$AD$206+$AD$265+$AD$289+$AD$304+$AD$345+$AD$363+$AD$373+$AD$399+$AD$418+$AD$430+$AD$519+$AD$540+$AD$564+$AD$608+$AD$631+$AD$637+$AD$649</f>
        <v>0.20750473245218667</v>
      </c>
      <c r="AG668">
        <f>(T668/1000)*(960*9.81*0.01+0.5*1.205*0.38*1.711274*(T668*T668)+960*4/3*3.14*AJ668)</f>
        <v>-47.008004333271174</v>
      </c>
      <c r="AH668">
        <f>AH667+AG668</f>
        <v>274.00963745593879</v>
      </c>
      <c r="AJ668">
        <f>T669-T668</f>
        <v>-1.3888888888888884</v>
      </c>
      <c r="AK668" s="53">
        <f t="shared" si="189"/>
        <v>8.6111111111111107</v>
      </c>
      <c r="AL668" s="39">
        <f>0.5*1116.99*(T668*T668)</f>
        <v>41413.093749999993</v>
      </c>
      <c r="AM668" s="39">
        <f t="shared" si="188"/>
        <v>12281.718749999993</v>
      </c>
      <c r="AN668" s="39">
        <f>SUM($AM$649:$AM$656)+$AN$648</f>
        <v>-873316.39062499977</v>
      </c>
      <c r="AO668" s="39">
        <f t="shared" si="178"/>
        <v>0.24258788621679755</v>
      </c>
      <c r="AP668" s="39">
        <f>SUM($AM$657:$AM$672)+$AP$656</f>
        <v>866385.62281250022</v>
      </c>
      <c r="AQ668" s="39">
        <f t="shared" si="179"/>
        <v>0.24066267293608676</v>
      </c>
      <c r="AR668" s="39">
        <f t="shared" si="174"/>
        <v>12.281718749999992</v>
      </c>
      <c r="AS668" s="39"/>
      <c r="AT668" s="51">
        <f>T668*$AS$8*0.38*0.01</f>
        <v>340.22998945000001</v>
      </c>
      <c r="AU668" s="51">
        <f t="shared" si="190"/>
        <v>0.34022998944999999</v>
      </c>
      <c r="AV668" s="51">
        <f t="shared" si="180"/>
        <v>9.4508406009442101E-5</v>
      </c>
      <c r="AW668" s="39">
        <f>AB668*0.7</f>
        <v>0.13963516456995564</v>
      </c>
      <c r="AX668" s="40"/>
      <c r="AY668" s="40">
        <f t="shared" si="177"/>
        <v>0</v>
      </c>
      <c r="AZ668" s="40"/>
      <c r="BA668" s="40"/>
      <c r="BB668" s="40"/>
      <c r="BC668" s="39"/>
      <c r="BD668" s="39">
        <f>T668*2.23694</f>
        <v>19.262538888888891</v>
      </c>
      <c r="BE668" s="39">
        <f>AO668-$BC$8</f>
        <v>0.24146148721817909</v>
      </c>
      <c r="BF668" s="39">
        <f>AQ668-$BC$8</f>
        <v>0.23953627393746829</v>
      </c>
      <c r="BG668" s="52">
        <f t="shared" si="181"/>
        <v>0.21558264654372147</v>
      </c>
      <c r="BH668" s="52">
        <f t="shared" si="182"/>
        <v>0.21558264654372147</v>
      </c>
      <c r="BI668" s="52">
        <f t="shared" si="183"/>
        <v>776097.52755739726</v>
      </c>
      <c r="BJ668" s="52">
        <f t="shared" si="184"/>
        <v>776.09752755739726</v>
      </c>
      <c r="BK668">
        <f t="shared" si="185"/>
        <v>11.053546874999995</v>
      </c>
    </row>
    <row r="669" spans="2:63" x14ac:dyDescent="0.25">
      <c r="B669" s="27" t="s">
        <v>52</v>
      </c>
      <c r="C669" s="27">
        <v>661</v>
      </c>
      <c r="D669" s="27">
        <v>72</v>
      </c>
      <c r="E669" s="26">
        <v>26</v>
      </c>
      <c r="F669" s="15">
        <f t="shared" si="186"/>
        <v>-1.4305555555555556</v>
      </c>
      <c r="G669" s="15">
        <f t="shared" si="187"/>
        <v>-5.15</v>
      </c>
      <c r="R669">
        <f t="shared" si="175"/>
        <v>0</v>
      </c>
      <c r="S669">
        <f t="shared" si="176"/>
        <v>26</v>
      </c>
      <c r="T669">
        <f>$E669/3.6</f>
        <v>7.2222222222222223</v>
      </c>
      <c r="U669">
        <f>(0.5*960*(T669*T669))</f>
        <v>25037.037037037036</v>
      </c>
      <c r="V669">
        <f>$U669-$U670</f>
        <v>9167.0370370370365</v>
      </c>
      <c r="X669">
        <f>W669/1000</f>
        <v>0</v>
      </c>
      <c r="Y669">
        <f>$X$43+$X$87+$X$158+$X$178+$X$188+$X$238+$X$279+$X$299+$X$307+$X$359+$X$365+$X$379+$X$408+$X$426+$X$438+$X$549+$X$569+$X$622+$X$645+$X$657</f>
        <v>727.47740740740744</v>
      </c>
      <c r="Z669">
        <f>(0.5*960*(F669*F669))</f>
        <v>982.31481481481489</v>
      </c>
      <c r="AA669">
        <f>W669*0.0000002777777777</f>
        <v>0</v>
      </c>
      <c r="AB669">
        <f>AA$43+AA$87+$AA$158+$AA$178+$AA$238+$AA$279+$AA$299+$AA$307+$AA$359+$AA$365+$AA$379+$AA$408+$AA$426+$AA$438+$AA$526+$AA$549+$AA$569+$AA$622+$AA$645+$AA$657</f>
        <v>0.19947880652850808</v>
      </c>
      <c r="AD669">
        <f>(AC669*0.0000002777777777)*-1</f>
        <v>0</v>
      </c>
      <c r="AE669">
        <f>(($W$18*0.0000002777777777)*-1)+$AD$65+$AD$145+$AD$164+$AD$184+$AD$206+$AD$265+$AD$289+$AD$304+$AD$345+$AD$363+$AD$373+$AD$399+$AD$418+$AD$430+$AD$519+$AD$540+$AD$564+$AD$608+$AD$631+$AD$637+$AD$649</f>
        <v>0.20750473245218667</v>
      </c>
      <c r="AG669">
        <f>(T669/1000)*(960*9.81*0.01+0.5*1.205*0.38*1.711274*(T669*T669)+960*4/3*3.14*AJ669)</f>
        <v>-41.907256973163051</v>
      </c>
      <c r="AH669">
        <f>AH668+AG669</f>
        <v>232.10238048277574</v>
      </c>
      <c r="AJ669">
        <f>T670-T669</f>
        <v>-1.4722222222222223</v>
      </c>
      <c r="AK669" s="53">
        <f t="shared" si="189"/>
        <v>7.2222222222222223</v>
      </c>
      <c r="AL669" s="39">
        <f>0.5*1116.99*(T669*T669)</f>
        <v>29131.375</v>
      </c>
      <c r="AM669" s="39">
        <f t="shared" si="188"/>
        <v>10666.134062500001</v>
      </c>
      <c r="AN669" s="39">
        <f>SUM($AM$649:$AM$656)+$AN$648</f>
        <v>-873316.39062499977</v>
      </c>
      <c r="AO669" s="39">
        <f t="shared" si="178"/>
        <v>0.24258788621679755</v>
      </c>
      <c r="AP669" s="39">
        <f>SUM($AM$657:$AM$672)+$AP$656</f>
        <v>866385.62281250022</v>
      </c>
      <c r="AQ669" s="39">
        <f t="shared" si="179"/>
        <v>0.24066267293608676</v>
      </c>
      <c r="AR669" s="39">
        <f t="shared" si="174"/>
        <v>10.666134062500001</v>
      </c>
      <c r="AS669" s="39"/>
      <c r="AT669" s="51">
        <f>T669*$AS$8*0.38*0.01</f>
        <v>285.35418470000008</v>
      </c>
      <c r="AU669" s="51">
        <f t="shared" si="190"/>
        <v>0.28535418470000007</v>
      </c>
      <c r="AV669" s="51">
        <f t="shared" si="180"/>
        <v>7.9265114717596622E-5</v>
      </c>
      <c r="AW669" s="39">
        <f>AB669*0.7</f>
        <v>0.13963516456995564</v>
      </c>
      <c r="AX669" s="40"/>
      <c r="AY669" s="40">
        <f t="shared" si="177"/>
        <v>0</v>
      </c>
      <c r="AZ669" s="40"/>
      <c r="BA669" s="40"/>
      <c r="BB669" s="40"/>
      <c r="BC669" s="39"/>
      <c r="BD669" s="39">
        <f>T669*2.23694</f>
        <v>16.155677777777779</v>
      </c>
      <c r="BE669" s="39">
        <f>AO669-$BC$8</f>
        <v>0.24146148721817909</v>
      </c>
      <c r="BF669" s="39">
        <f>AQ669-$BC$8</f>
        <v>0.23953627393746829</v>
      </c>
      <c r="BG669" s="52">
        <f t="shared" si="181"/>
        <v>0.21558264654372147</v>
      </c>
      <c r="BH669" s="52">
        <f t="shared" si="182"/>
        <v>0.21558264654372147</v>
      </c>
      <c r="BI669" s="52">
        <f t="shared" si="183"/>
        <v>776097.52755739726</v>
      </c>
      <c r="BJ669" s="52">
        <f t="shared" si="184"/>
        <v>776.09752755739726</v>
      </c>
      <c r="BK669">
        <f t="shared" si="185"/>
        <v>9.5995206562500002</v>
      </c>
    </row>
    <row r="670" spans="2:63" x14ac:dyDescent="0.25">
      <c r="B670" s="27" t="s">
        <v>52</v>
      </c>
      <c r="C670" s="27">
        <v>662</v>
      </c>
      <c r="D670" s="27">
        <v>73</v>
      </c>
      <c r="E670" s="26">
        <v>20.7</v>
      </c>
      <c r="F670" s="15">
        <f t="shared" si="186"/>
        <v>-1.4722222222222221</v>
      </c>
      <c r="G670" s="15">
        <f t="shared" si="187"/>
        <v>-5.3</v>
      </c>
      <c r="R670">
        <f t="shared" si="175"/>
        <v>0</v>
      </c>
      <c r="S670">
        <f t="shared" si="176"/>
        <v>20.7</v>
      </c>
      <c r="T670">
        <f>$E670/3.6</f>
        <v>5.75</v>
      </c>
      <c r="U670">
        <f>(0.5*960*(T670*T670))</f>
        <v>15870</v>
      </c>
      <c r="V670">
        <f>$U670-$U671</f>
        <v>7086.2962962962956</v>
      </c>
      <c r="X670">
        <f>W670/1000</f>
        <v>0</v>
      </c>
      <c r="Y670">
        <f>$X$43+$X$87+$X$158+$X$178+$X$188+$X$238+$X$279+$X$299+$X$307+$X$359+$X$365+$X$379+$X$408+$X$426+$X$438+$X$549+$X$569+$X$622+$X$645+$X$657</f>
        <v>727.47740740740744</v>
      </c>
      <c r="Z670">
        <f>(0.5*960*(F670*F670))</f>
        <v>1040.3703703703702</v>
      </c>
      <c r="AA670">
        <f>W670*0.0000002777777777</f>
        <v>0</v>
      </c>
      <c r="AB670">
        <f>AA$43+AA$87+$AA$158+$AA$178+$AA$238+$AA$279+$AA$299+$AA$307+$AA$359+$AA$365+$AA$379+$AA$408+$AA$426+$AA$438+$AA$526+$AA$549+$AA$569+$AA$622+$AA$645+$AA$657</f>
        <v>0.19947880652850808</v>
      </c>
      <c r="AD670">
        <f>(AC670*0.0000002777777777)*-1</f>
        <v>0</v>
      </c>
      <c r="AE670">
        <f>(($W$18*0.0000002777777777)*-1)+$AD$65+$AD$145+$AD$164+$AD$184+$AD$206+$AD$265+$AD$289+$AD$304+$AD$345+$AD$363+$AD$373+$AD$399+$AD$418+$AD$430+$AD$519+$AD$540+$AD$564+$AD$608+$AD$631+$AD$637+$AD$649</f>
        <v>0.20750473245218667</v>
      </c>
      <c r="AG670">
        <f>(T670/1000)*(960*9.81*0.01+0.5*1.205*0.38*1.711274*(T670*T670)+960*4/3*3.14*AJ670)</f>
        <v>-33.407648317100005</v>
      </c>
      <c r="AH670">
        <f>AH669+AG670</f>
        <v>198.69473216567573</v>
      </c>
      <c r="AJ670">
        <f>T671-T670</f>
        <v>-1.4722222222222223</v>
      </c>
      <c r="AK670" s="53">
        <f t="shared" si="189"/>
        <v>5.75</v>
      </c>
      <c r="AL670" s="39">
        <f>0.5*1116.99*(T670*T670)</f>
        <v>18465.240937499999</v>
      </c>
      <c r="AM670" s="39">
        <f t="shared" si="188"/>
        <v>8245.1271874999984</v>
      </c>
      <c r="AN670" s="39">
        <f>SUM($AM$649:$AM$656)+$AN$648</f>
        <v>-873316.39062499977</v>
      </c>
      <c r="AO670" s="39">
        <f t="shared" si="178"/>
        <v>0.24258788621679755</v>
      </c>
      <c r="AP670" s="39">
        <f>SUM($AM$657:$AM$672)+$AP$656</f>
        <v>866385.62281250022</v>
      </c>
      <c r="AQ670" s="39">
        <f t="shared" si="179"/>
        <v>0.24066267293608676</v>
      </c>
      <c r="AR670" s="39">
        <f t="shared" si="174"/>
        <v>8.2451271874999978</v>
      </c>
      <c r="AS670" s="39"/>
      <c r="AT670" s="51">
        <f>T670*$AS$8*0.38*0.01</f>
        <v>227.18583166500005</v>
      </c>
      <c r="AU670" s="51">
        <f t="shared" si="190"/>
        <v>0.22718583166500006</v>
      </c>
      <c r="AV670" s="51">
        <f t="shared" si="180"/>
        <v>6.3107225948240387E-5</v>
      </c>
      <c r="AW670" s="39">
        <f>AB670*0.7</f>
        <v>0.13963516456995564</v>
      </c>
      <c r="AX670" s="40"/>
      <c r="AY670" s="40">
        <f t="shared" si="177"/>
        <v>0</v>
      </c>
      <c r="AZ670" s="40"/>
      <c r="BA670" s="40"/>
      <c r="BB670" s="40"/>
      <c r="BC670" s="39"/>
      <c r="BD670" s="39">
        <f>T670*2.23694</f>
        <v>12.862405000000001</v>
      </c>
      <c r="BE670" s="39">
        <f>AO670-$BC$8</f>
        <v>0.24146148721817909</v>
      </c>
      <c r="BF670" s="39">
        <f>AQ670-$BC$8</f>
        <v>0.23953627393746829</v>
      </c>
      <c r="BG670" s="52">
        <f t="shared" si="181"/>
        <v>0.21558264654372147</v>
      </c>
      <c r="BH670" s="52">
        <f t="shared" si="182"/>
        <v>0.21558264654372147</v>
      </c>
      <c r="BI670" s="52">
        <f t="shared" si="183"/>
        <v>776097.52755739726</v>
      </c>
      <c r="BJ670" s="52">
        <f t="shared" si="184"/>
        <v>776.09752755739726</v>
      </c>
      <c r="BK670">
        <f t="shared" si="185"/>
        <v>7.4206144687499993</v>
      </c>
    </row>
    <row r="671" spans="2:63" x14ac:dyDescent="0.25">
      <c r="B671" s="27" t="s">
        <v>52</v>
      </c>
      <c r="C671" s="27">
        <v>663</v>
      </c>
      <c r="D671" s="27">
        <v>74</v>
      </c>
      <c r="E671" s="26">
        <v>15.4</v>
      </c>
      <c r="F671" s="15">
        <f t="shared" si="186"/>
        <v>-1.0555555555555556</v>
      </c>
      <c r="G671" s="15">
        <f t="shared" si="187"/>
        <v>-3.8</v>
      </c>
      <c r="R671">
        <f t="shared" si="175"/>
        <v>0</v>
      </c>
      <c r="S671">
        <f t="shared" si="176"/>
        <v>15.4</v>
      </c>
      <c r="T671">
        <f>$E671/3.6</f>
        <v>4.2777777777777777</v>
      </c>
      <c r="U671">
        <f>(0.5*960*(T671*T671))</f>
        <v>8783.7037037037044</v>
      </c>
      <c r="V671">
        <f>$U671-$U672</f>
        <v>2427.7777777777783</v>
      </c>
      <c r="X671">
        <f>W671/1000</f>
        <v>0</v>
      </c>
      <c r="Y671">
        <f>$X$43+$X$87+$X$158+$X$178+$X$188+$X$238+$X$279+$X$299+$X$307+$X$359+$X$365+$X$379+$X$408+$X$426+$X$438+$X$549+$X$569+$X$622+$X$645+$X$657</f>
        <v>727.47740740740744</v>
      </c>
      <c r="Z671">
        <f>(0.5*960*(F671*F671))</f>
        <v>534.81481481481489</v>
      </c>
      <c r="AA671">
        <f>W671*0.0000002777777777</f>
        <v>0</v>
      </c>
      <c r="AB671">
        <f>AA$43+AA$87+$AA$158+$AA$178+$AA$238+$AA$279+$AA$299+$AA$307+$AA$359+$AA$365+$AA$379+$AA$408+$AA$426+$AA$438+$AA$526+$AA$549+$AA$569+$AA$622+$AA$645+$AA$657</f>
        <v>0.19947880652850808</v>
      </c>
      <c r="AD671">
        <f>(AC671*0.0000002777777777)*-1</f>
        <v>0</v>
      </c>
      <c r="AE671">
        <f>(($W$18*0.0000002777777777)*-1)+$AD$65+$AD$145+$AD$164+$AD$184+$AD$206+$AD$265+$AD$289+$AD$304+$AD$345+$AD$363+$AD$373+$AD$399+$AD$418+$AD$430+$AD$519+$AD$540+$AD$564+$AD$608+$AD$631+$AD$637+$AD$649</f>
        <v>0.20750473245218667</v>
      </c>
      <c r="AG671">
        <f>(T671/1000)*(960*9.81*0.01+0.5*1.205*0.38*1.711274*(T671*T671)+960*4/3*3.14*AJ671)</f>
        <v>-10.551038762946851</v>
      </c>
      <c r="AH671">
        <f>AH670+AG671</f>
        <v>188.14369340272887</v>
      </c>
      <c r="AJ671">
        <f>T672-T671</f>
        <v>-0.63888888888888884</v>
      </c>
      <c r="AK671" s="53">
        <f t="shared" si="189"/>
        <v>4.2777777777777777</v>
      </c>
      <c r="AL671" s="39">
        <f>0.5*1116.99*(T671*T671)</f>
        <v>10220.11375</v>
      </c>
      <c r="AM671" s="39">
        <f t="shared" si="188"/>
        <v>2824.7953125000004</v>
      </c>
      <c r="AN671" s="39">
        <f>SUM($AM$649:$AM$656)+$AN$648</f>
        <v>-873316.39062499977</v>
      </c>
      <c r="AO671" s="39">
        <f t="shared" si="178"/>
        <v>0.24258788621679755</v>
      </c>
      <c r="AP671" s="39">
        <f>SUM($AM$657:$AM$672)+$AP$656</f>
        <v>866385.62281250022</v>
      </c>
      <c r="AQ671" s="39">
        <f t="shared" si="179"/>
        <v>0.24066267293608676</v>
      </c>
      <c r="AR671" s="39">
        <f t="shared" si="174"/>
        <v>2.8247953125000005</v>
      </c>
      <c r="AS671" s="39"/>
      <c r="AT671" s="51">
        <f>T671*$AS$8*0.38*0.01</f>
        <v>169.01747863000006</v>
      </c>
      <c r="AU671" s="51">
        <f t="shared" si="190"/>
        <v>0.16901747863000005</v>
      </c>
      <c r="AV671" s="51">
        <f t="shared" si="180"/>
        <v>4.6949337178884152E-5</v>
      </c>
      <c r="AW671" s="39">
        <f>AB671*0.7</f>
        <v>0.13963516456995564</v>
      </c>
      <c r="AX671" s="40"/>
      <c r="AY671" s="40">
        <f t="shared" si="177"/>
        <v>0</v>
      </c>
      <c r="AZ671" s="40"/>
      <c r="BA671" s="40"/>
      <c r="BB671" s="40"/>
      <c r="BC671" s="39"/>
      <c r="BD671" s="39">
        <f>T671*2.23694</f>
        <v>9.5691322222222226</v>
      </c>
      <c r="BE671" s="39">
        <f>AO671-$BC$8</f>
        <v>0.24146148721817909</v>
      </c>
      <c r="BF671" s="39">
        <f>AQ671-$BC$8</f>
        <v>0.23953627393746829</v>
      </c>
      <c r="BG671" s="52">
        <f t="shared" si="181"/>
        <v>0.21558264654372147</v>
      </c>
      <c r="BH671" s="52">
        <f t="shared" si="182"/>
        <v>0.21558264654372147</v>
      </c>
      <c r="BI671" s="52">
        <f t="shared" si="183"/>
        <v>776097.52755739726</v>
      </c>
      <c r="BJ671" s="52">
        <f t="shared" si="184"/>
        <v>776.09752755739726</v>
      </c>
      <c r="BK671">
        <f t="shared" si="185"/>
        <v>2.5423157812500001</v>
      </c>
    </row>
    <row r="672" spans="2:63" x14ac:dyDescent="0.25">
      <c r="B672" s="27" t="s">
        <v>52</v>
      </c>
      <c r="C672" s="27">
        <v>664</v>
      </c>
      <c r="D672" s="27">
        <v>75</v>
      </c>
      <c r="E672" s="26">
        <v>13.1</v>
      </c>
      <c r="F672" s="15">
        <f t="shared" si="186"/>
        <v>-0.47222222222222227</v>
      </c>
      <c r="G672" s="15">
        <f t="shared" si="187"/>
        <v>-1.7000000000000002</v>
      </c>
      <c r="R672">
        <f t="shared" si="175"/>
        <v>0</v>
      </c>
      <c r="S672">
        <f t="shared" si="176"/>
        <v>13.1</v>
      </c>
      <c r="T672">
        <f>$E672/3.6</f>
        <v>3.6388888888888888</v>
      </c>
      <c r="U672">
        <f>(0.5*960*(T672*T672))</f>
        <v>6355.9259259259261</v>
      </c>
      <c r="V672">
        <f>$U672-$U673</f>
        <v>1022.592592592594</v>
      </c>
      <c r="X672">
        <f>W672/1000</f>
        <v>0</v>
      </c>
      <c r="Y672">
        <f>$X$43+$X$87+$X$158+$X$178+$X$188+$X$238+$X$279+$X$299+$X$307+$X$359+$X$365+$X$379+$X$408+$X$426+$X$438+$X$549+$X$569+$X$622+$X$645+$X$657</f>
        <v>727.47740740740744</v>
      </c>
      <c r="Z672">
        <f>(0.5*960*(F672*F672))</f>
        <v>107.03703703703707</v>
      </c>
      <c r="AA672">
        <f>W672*0.0000002777777777</f>
        <v>0</v>
      </c>
      <c r="AB672">
        <f>AA$43+AA$87+$AA$158+$AA$178+$AA$238+$AA$279+$AA$299+$AA$307+$AA$359+$AA$365+$AA$379+$AA$408+$AA$426+$AA$438+$AA$526+$AA$549+$AA$569+$AA$622+$AA$645+$AA$657</f>
        <v>0.19947880652850808</v>
      </c>
      <c r="AD672">
        <f>(AC672*0.0000002777777777)*-1</f>
        <v>0</v>
      </c>
      <c r="AE672">
        <f>(($W$18*0.0000002777777777)*-1)+$AD$65+$AD$145+$AD$164+$AD$184+$AD$206+$AD$265+$AD$289+$AD$304+$AD$345+$AD$363+$AD$373+$AD$399+$AD$418+$AD$430+$AD$519+$AD$540+$AD$564+$AD$608+$AD$631+$AD$637+$AD$649</f>
        <v>0.20750473245218667</v>
      </c>
      <c r="AG672">
        <f>(T672/1000)*(960*9.81*0.01+0.5*1.205*0.38*1.711274*(T672*T672)+960*4/3*3.14*AJ672)</f>
        <v>-4.1073045514561288</v>
      </c>
      <c r="AH672">
        <f>AH671+AG672</f>
        <v>184.03638885127273</v>
      </c>
      <c r="AJ672">
        <f>T673-T672</f>
        <v>-0.3055555555555558</v>
      </c>
      <c r="AK672" s="53">
        <f t="shared" si="189"/>
        <v>3.6388888888888888</v>
      </c>
      <c r="AL672" s="39">
        <f>0.5*1116.99*(T672*T672)</f>
        <v>7395.3184375000001</v>
      </c>
      <c r="AM672" s="39">
        <f t="shared" si="188"/>
        <v>1189.818437500001</v>
      </c>
      <c r="AN672" s="39">
        <f>SUM($AM$649:$AM$656)+$AN$648</f>
        <v>-873316.39062499977</v>
      </c>
      <c r="AO672" s="39">
        <f t="shared" si="178"/>
        <v>0.24258788621679755</v>
      </c>
      <c r="AP672" s="39">
        <f>SUM($AM$657:$AM$672)+$AP$656</f>
        <v>866385.62281250022</v>
      </c>
      <c r="AQ672" s="39">
        <f t="shared" si="179"/>
        <v>0.24066267293608676</v>
      </c>
      <c r="AR672" s="39">
        <f t="shared" si="174"/>
        <v>1.1898184375000009</v>
      </c>
      <c r="AS672" s="39"/>
      <c r="AT672" s="51">
        <f>T672*$AS$8*0.38*0.01</f>
        <v>143.77460844500001</v>
      </c>
      <c r="AU672" s="51">
        <f t="shared" si="190"/>
        <v>0.14377460844500001</v>
      </c>
      <c r="AV672" s="51">
        <f t="shared" si="180"/>
        <v>3.993742318463521E-5</v>
      </c>
      <c r="AW672" s="39">
        <f>AB672*0.7</f>
        <v>0.13963516456995564</v>
      </c>
      <c r="AX672" s="40"/>
      <c r="AY672" s="40">
        <f t="shared" si="177"/>
        <v>0</v>
      </c>
      <c r="AZ672" s="40"/>
      <c r="BA672" s="40"/>
      <c r="BB672" s="40"/>
      <c r="BC672" s="39"/>
      <c r="BD672" s="39">
        <f>T672*2.23694</f>
        <v>8.1399761111111122</v>
      </c>
      <c r="BE672" s="39">
        <f>AO672-$BC$8</f>
        <v>0.24146148721817909</v>
      </c>
      <c r="BF672" s="39">
        <f>AQ672-$BC$8</f>
        <v>0.23953627393746829</v>
      </c>
      <c r="BG672" s="52">
        <f t="shared" si="181"/>
        <v>0.21558264654372147</v>
      </c>
      <c r="BH672" s="52">
        <f t="shared" si="182"/>
        <v>0.21558264654372147</v>
      </c>
      <c r="BI672" s="52">
        <f t="shared" si="183"/>
        <v>776097.52755739726</v>
      </c>
      <c r="BJ672" s="52">
        <f t="shared" si="184"/>
        <v>776.09752755739726</v>
      </c>
      <c r="BK672">
        <f t="shared" si="185"/>
        <v>1.0708365937500008</v>
      </c>
    </row>
    <row r="673" spans="2:63" x14ac:dyDescent="0.25">
      <c r="B673" s="27" t="s">
        <v>52</v>
      </c>
      <c r="C673" s="27">
        <v>665</v>
      </c>
      <c r="D673" s="27">
        <v>76</v>
      </c>
      <c r="E673" s="26">
        <v>12</v>
      </c>
      <c r="F673" s="15">
        <f t="shared" si="186"/>
        <v>-8.3333333333333287E-2</v>
      </c>
      <c r="G673" s="15">
        <f t="shared" si="187"/>
        <v>-0.29999999999999982</v>
      </c>
      <c r="R673">
        <f t="shared" si="175"/>
        <v>0</v>
      </c>
      <c r="S673">
        <f t="shared" si="176"/>
        <v>12</v>
      </c>
      <c r="T673">
        <f>$E673/3.6</f>
        <v>3.333333333333333</v>
      </c>
      <c r="U673">
        <f>(0.5*960*(T673*T673))</f>
        <v>5333.3333333333321</v>
      </c>
      <c r="V673">
        <f>$U673-$U674</f>
        <v>-453.70370370370529</v>
      </c>
      <c r="X673">
        <f>W673/1000</f>
        <v>0</v>
      </c>
      <c r="Y673">
        <f>$X$43+$X$87+$X$158+$X$178+$X$188+$X$238+$X$279+$X$299+$X$307+$X$359+$X$365+$X$379+$X$408+$X$426+$X$438+$X$549+$X$569+$X$622+$X$645+$X$657</f>
        <v>727.47740740740744</v>
      </c>
      <c r="Z673">
        <f>(0.5*960*(F673*F673))</f>
        <v>3.3333333333333299</v>
      </c>
      <c r="AA673">
        <f>W673*0.0000002777777777</f>
        <v>0</v>
      </c>
      <c r="AB673">
        <f>AA$43+AA$87+$AA$158+$AA$178+$AA$238+$AA$279+$AA$299+$AA$307+$AA$359+$AA$365+$AA$379+$AA$408+$AA$426+$AA$438+$AA$526+$AA$549+$AA$569+$AA$622+$AA$645+$AA$657</f>
        <v>0.19947880652850808</v>
      </c>
      <c r="AC673">
        <f>SUM(V673:V684)</f>
        <v>-55416.666666666672</v>
      </c>
      <c r="AD673">
        <f>(AC673*0.0000002777777777)*-1</f>
        <v>1.5393518514208336E-2</v>
      </c>
      <c r="AE673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3">
        <f>(T673/1000)*(960*9.81*0.01+0.5*1.205*0.38*1.711274*(T673*T673)+960*4/3*3.14*AJ673)</f>
        <v>2.189171710455561</v>
      </c>
      <c r="AH673">
        <f>AH672+AG673</f>
        <v>186.22556056172829</v>
      </c>
      <c r="AJ673">
        <f>T674-T673</f>
        <v>0.13888888888888928</v>
      </c>
      <c r="AK673" s="53">
        <f t="shared" si="189"/>
        <v>3.333333333333333</v>
      </c>
      <c r="AL673" s="39">
        <f>0.5*1116.99*(T673*T673)</f>
        <v>6205.4999999999991</v>
      </c>
      <c r="AM673" s="39">
        <f t="shared" si="188"/>
        <v>-527.89843750000091</v>
      </c>
      <c r="AN673" s="39">
        <f>SUM($AM$673:$AM$684)+$AN$672</f>
        <v>-937795.41406249977</v>
      </c>
      <c r="AO673" s="39">
        <f t="shared" si="178"/>
        <v>0.26049872605553254</v>
      </c>
      <c r="AP673" s="39">
        <f>SUM($AM$657:$AM$672)+$AP$656</f>
        <v>866385.62281250022</v>
      </c>
      <c r="AQ673" s="39">
        <f t="shared" si="179"/>
        <v>0.24066267293608676</v>
      </c>
      <c r="AR673" s="39">
        <f t="shared" si="174"/>
        <v>-0.52789843750000087</v>
      </c>
      <c r="AS673" s="39"/>
      <c r="AT673" s="51">
        <f>T673*$AS$8*0.38*0.01</f>
        <v>131.70193140000001</v>
      </c>
      <c r="AU673" s="51">
        <f t="shared" si="190"/>
        <v>0.1317019314</v>
      </c>
      <c r="AV673" s="51">
        <f t="shared" si="180"/>
        <v>3.6583899100429198E-5</v>
      </c>
      <c r="AW673" s="39">
        <f>AB673*0.7</f>
        <v>0.13963516456995564</v>
      </c>
      <c r="AX673" s="40"/>
      <c r="AY673" s="40">
        <f t="shared" si="177"/>
        <v>0</v>
      </c>
      <c r="AZ673" s="40"/>
      <c r="BA673" s="40"/>
      <c r="BB673" s="40"/>
      <c r="BC673" s="39"/>
      <c r="BD673" s="39">
        <f>T673*2.23694</f>
        <v>7.4564666666666666</v>
      </c>
      <c r="BE673" s="39">
        <f>AO673-$BC$8</f>
        <v>0.25937232705691404</v>
      </c>
      <c r="BF673" s="39">
        <f>AQ673-$BC$8</f>
        <v>0.23953627393746829</v>
      </c>
      <c r="BG673" s="52">
        <f t="shared" si="181"/>
        <v>0.21558264654372147</v>
      </c>
      <c r="BH673" s="52">
        <f t="shared" si="182"/>
        <v>0.21558264654372147</v>
      </c>
      <c r="BI673" s="52">
        <f t="shared" si="183"/>
        <v>776097.52755739726</v>
      </c>
      <c r="BJ673" s="52">
        <f t="shared" si="184"/>
        <v>776.09752755739726</v>
      </c>
      <c r="BK673">
        <f t="shared" si="185"/>
        <v>-0.47510859375000081</v>
      </c>
    </row>
    <row r="674" spans="2:63" x14ac:dyDescent="0.25">
      <c r="B674" s="27" t="s">
        <v>52</v>
      </c>
      <c r="C674" s="27">
        <v>666</v>
      </c>
      <c r="D674" s="27">
        <v>77</v>
      </c>
      <c r="E674" s="26">
        <v>12.5</v>
      </c>
      <c r="F674" s="15">
        <f t="shared" si="186"/>
        <v>0.27777777777777779</v>
      </c>
      <c r="G674" s="15">
        <f t="shared" si="187"/>
        <v>1</v>
      </c>
      <c r="R674">
        <f t="shared" si="175"/>
        <v>0</v>
      </c>
      <c r="S674">
        <f t="shared" si="176"/>
        <v>12.5</v>
      </c>
      <c r="T674">
        <f>$E674/3.6</f>
        <v>3.4722222222222223</v>
      </c>
      <c r="U674">
        <f>(0.5*960*(T674*T674))</f>
        <v>5787.0370370370374</v>
      </c>
      <c r="V674">
        <f>$U674-$U675</f>
        <v>-1472.2222222222217</v>
      </c>
      <c r="X674">
        <f>W674/1000</f>
        <v>0</v>
      </c>
      <c r="Y674">
        <f>$X$43+$X$87+$X$158+$X$178+$X$188+$X$238+$X$279+$X$299+$X$307+$X$359+$X$365+$X$379+$X$408+$X$426+$X$438+$X$549+$X$569+$X$622+$X$645+$X$657</f>
        <v>727.47740740740744</v>
      </c>
      <c r="Z674">
        <f>(0.5*960*(F674*F674))</f>
        <v>37.037037037037038</v>
      </c>
      <c r="AA674">
        <f>W674*0.0000002777777777</f>
        <v>0</v>
      </c>
      <c r="AB674">
        <f>AA$43+AA$87+$AA$158+$AA$178+$AA$238+$AA$279+$AA$299+$AA$307+$AA$359+$AA$365+$AA$379+$AA$408+$AA$426+$AA$438+$AA$526+$AA$549+$AA$569+$AA$622+$AA$645+$AA$657</f>
        <v>0.19947880652850808</v>
      </c>
      <c r="AD674">
        <f>(AC674*0.0000002777777777)*-1</f>
        <v>0</v>
      </c>
      <c r="AE674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4">
        <f>(T674/1000)*(960*9.81*0.01+0.5*1.205*0.38*1.711274*(T674*T674)+960*4/3*3.14*AJ674)</f>
        <v>6.1582162834052347</v>
      </c>
      <c r="AH674">
        <f>AH673+AG674</f>
        <v>192.38377684513353</v>
      </c>
      <c r="AJ674">
        <f>T675-T674</f>
        <v>0.41666666666666652</v>
      </c>
      <c r="AK674" s="53">
        <f t="shared" si="189"/>
        <v>3.4722222222222223</v>
      </c>
      <c r="AL674" s="39">
        <f>0.5*1116.99*(T674*T674)</f>
        <v>6733.3984375</v>
      </c>
      <c r="AM674" s="39">
        <f t="shared" si="188"/>
        <v>-1712.9765625</v>
      </c>
      <c r="AN674" s="39">
        <f>SUM($AM$673:$AM$684)+$AN$672</f>
        <v>-937795.41406249977</v>
      </c>
      <c r="AO674" s="39">
        <f t="shared" si="178"/>
        <v>0.26049872605553254</v>
      </c>
      <c r="AP674" s="39">
        <f>SUM($AM$657:$AM$672)+$AP$656</f>
        <v>866385.62281250022</v>
      </c>
      <c r="AQ674" s="39">
        <f t="shared" si="179"/>
        <v>0.24066267293608676</v>
      </c>
      <c r="AR674" s="39">
        <f t="shared" si="174"/>
        <v>-1.7129765625</v>
      </c>
      <c r="AS674" s="39"/>
      <c r="AT674" s="51">
        <f>T674*$AS$8*0.38*0.01</f>
        <v>137.18951187500002</v>
      </c>
      <c r="AU674" s="51">
        <f t="shared" si="190"/>
        <v>0.13718951187500003</v>
      </c>
      <c r="AV674" s="51">
        <f t="shared" si="180"/>
        <v>3.8108228229613758E-5</v>
      </c>
      <c r="AW674" s="39">
        <f>AB674*0.7</f>
        <v>0.13963516456995564</v>
      </c>
      <c r="AX674" s="40"/>
      <c r="AY674" s="40">
        <f t="shared" si="177"/>
        <v>0</v>
      </c>
      <c r="AZ674" s="40"/>
      <c r="BA674" s="40"/>
      <c r="BB674" s="40"/>
      <c r="BC674" s="39"/>
      <c r="BD674" s="39">
        <f>T674*2.23694</f>
        <v>7.7671527777777785</v>
      </c>
      <c r="BE674" s="39">
        <f>AO674-$BC$8</f>
        <v>0.25937232705691404</v>
      </c>
      <c r="BF674" s="39">
        <f>AQ674-$BC$8</f>
        <v>0.23953627393746829</v>
      </c>
      <c r="BG674" s="52">
        <f t="shared" si="181"/>
        <v>0.21558264654372147</v>
      </c>
      <c r="BH674" s="52">
        <f t="shared" si="182"/>
        <v>0.21558264654372147</v>
      </c>
      <c r="BI674" s="52">
        <f t="shared" si="183"/>
        <v>776097.52755739726</v>
      </c>
      <c r="BJ674" s="52">
        <f t="shared" si="184"/>
        <v>776.09752755739726</v>
      </c>
      <c r="BK674">
        <f t="shared" si="185"/>
        <v>-1.54167890625</v>
      </c>
    </row>
    <row r="675" spans="2:63" x14ac:dyDescent="0.25">
      <c r="B675" s="27" t="s">
        <v>52</v>
      </c>
      <c r="C675" s="27">
        <v>667</v>
      </c>
      <c r="D675" s="27">
        <v>78</v>
      </c>
      <c r="E675" s="26">
        <v>14</v>
      </c>
      <c r="F675" s="15">
        <f t="shared" si="186"/>
        <v>0.90277777777777779</v>
      </c>
      <c r="G675" s="15">
        <f t="shared" si="187"/>
        <v>3.25</v>
      </c>
      <c r="R675">
        <f t="shared" si="175"/>
        <v>0</v>
      </c>
      <c r="S675">
        <f t="shared" si="176"/>
        <v>14</v>
      </c>
      <c r="T675">
        <f>$E675/3.6</f>
        <v>3.8888888888888888</v>
      </c>
      <c r="U675">
        <f>(0.5*960*(T675*T675))</f>
        <v>7259.2592592592591</v>
      </c>
      <c r="V675">
        <f>$U675-$U676</f>
        <v>-6111.1111111111095</v>
      </c>
      <c r="X675">
        <f>W675/1000</f>
        <v>0</v>
      </c>
      <c r="Y675">
        <f>$X$43+$X$87+$X$158+$X$178+$X$188+$X$238+$X$279+$X$299+$X$307+$X$359+$X$365+$X$379+$X$408+$X$426+$X$438+$X$549+$X$569+$X$622+$X$645+$X$657</f>
        <v>727.47740740740744</v>
      </c>
      <c r="Z675">
        <f>(0.5*960*(F675*F675))</f>
        <v>391.2037037037037</v>
      </c>
      <c r="AA675">
        <f>W675*0.0000002777777777</f>
        <v>0</v>
      </c>
      <c r="AB675">
        <f>AA$43+AA$87+$AA$158+$AA$178+$AA$238+$AA$279+$AA$299+$AA$307+$AA$359+$AA$365+$AA$379+$AA$408+$AA$426+$AA$438+$AA$526+$AA$549+$AA$569+$AA$622+$AA$645+$AA$657</f>
        <v>0.19947880652850808</v>
      </c>
      <c r="AD675">
        <f>(AC675*0.0000002777777777)*-1</f>
        <v>0</v>
      </c>
      <c r="AE675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5">
        <f>(T675/1000)*(960*9.81*0.01+0.5*1.205*0.38*1.711274*(T675*T675)+960*4/3*3.14*AJ675)</f>
        <v>22.097924857772444</v>
      </c>
      <c r="AH675">
        <f>AH674+AG675</f>
        <v>214.48170170290598</v>
      </c>
      <c r="AJ675">
        <f>T676-T675</f>
        <v>1.3888888888888888</v>
      </c>
      <c r="AK675" s="53">
        <f t="shared" si="189"/>
        <v>3.8888888888888888</v>
      </c>
      <c r="AL675" s="39">
        <f>0.5*1116.99*(T675*T675)</f>
        <v>8446.375</v>
      </c>
      <c r="AM675" s="39">
        <f t="shared" si="188"/>
        <v>-7110.46875</v>
      </c>
      <c r="AN675" s="39">
        <f>SUM($AM$673:$AM$684)+$AN$672</f>
        <v>-937795.41406249977</v>
      </c>
      <c r="AO675" s="39">
        <f t="shared" si="178"/>
        <v>0.26049872605553254</v>
      </c>
      <c r="AP675" s="39">
        <f>SUM($AM$657:$AM$672)+$AP$656</f>
        <v>866385.62281250022</v>
      </c>
      <c r="AQ675" s="39">
        <f t="shared" si="179"/>
        <v>0.24066267293608676</v>
      </c>
      <c r="AR675" s="39">
        <f t="shared" si="174"/>
        <v>-7.1104687499999999</v>
      </c>
      <c r="AS675" s="39"/>
      <c r="AT675" s="51">
        <f>T675*$AS$8*0.38*0.01</f>
        <v>153.65225330000001</v>
      </c>
      <c r="AU675" s="51">
        <f t="shared" si="190"/>
        <v>0.15365225330000001</v>
      </c>
      <c r="AV675" s="51">
        <f t="shared" si="180"/>
        <v>4.2681215617167404E-5</v>
      </c>
      <c r="AW675" s="39">
        <f>AB675*0.7</f>
        <v>0.13963516456995564</v>
      </c>
      <c r="AX675" s="40"/>
      <c r="AY675" s="40">
        <f t="shared" si="177"/>
        <v>0</v>
      </c>
      <c r="AZ675" s="40"/>
      <c r="BA675" s="40"/>
      <c r="BB675" s="40"/>
      <c r="BC675" s="39"/>
      <c r="BD675" s="39">
        <f>T675*2.23694</f>
        <v>8.6992111111111114</v>
      </c>
      <c r="BE675" s="39">
        <f>AO675-$BC$8</f>
        <v>0.25937232705691404</v>
      </c>
      <c r="BF675" s="39">
        <f>AQ675-$BC$8</f>
        <v>0.23953627393746829</v>
      </c>
      <c r="BG675" s="52">
        <f t="shared" si="181"/>
        <v>0.21558264654372147</v>
      </c>
      <c r="BH675" s="52">
        <f t="shared" si="182"/>
        <v>0.21558264654372147</v>
      </c>
      <c r="BI675" s="52">
        <f t="shared" si="183"/>
        <v>776097.52755739726</v>
      </c>
      <c r="BJ675" s="52">
        <f t="shared" si="184"/>
        <v>776.09752755739726</v>
      </c>
      <c r="BK675">
        <f t="shared" si="185"/>
        <v>-6.3994218749999998</v>
      </c>
    </row>
    <row r="676" spans="2:63" x14ac:dyDescent="0.25">
      <c r="B676" s="27" t="s">
        <v>52</v>
      </c>
      <c r="C676" s="27">
        <v>668</v>
      </c>
      <c r="D676" s="27">
        <v>79</v>
      </c>
      <c r="E676" s="26">
        <v>19</v>
      </c>
      <c r="F676" s="15">
        <f t="shared" si="186"/>
        <v>1.2777777777777777</v>
      </c>
      <c r="G676" s="15">
        <f t="shared" si="187"/>
        <v>4.5999999999999996</v>
      </c>
      <c r="R676">
        <f t="shared" si="175"/>
        <v>0</v>
      </c>
      <c r="S676">
        <f t="shared" si="176"/>
        <v>19</v>
      </c>
      <c r="T676">
        <f>$E676/3.6</f>
        <v>5.2777777777777777</v>
      </c>
      <c r="U676">
        <f>(0.5*960*(T676*T676))</f>
        <v>13370.370370370369</v>
      </c>
      <c r="V676">
        <f>$U676-$U677</f>
        <v>-6564.4444444444416</v>
      </c>
      <c r="X676">
        <f>W676/1000</f>
        <v>0</v>
      </c>
      <c r="Y676">
        <f>$X$43+$X$87+$X$158+$X$178+$X$188+$X$238+$X$279+$X$299+$X$307+$X$359+$X$365+$X$379+$X$408+$X$426+$X$438+$X$549+$X$569+$X$622+$X$645+$X$657</f>
        <v>727.47740740740744</v>
      </c>
      <c r="Z676">
        <f>(0.5*960*(F676*F676))</f>
        <v>783.70370370370358</v>
      </c>
      <c r="AA676">
        <f>W676*0.0000002777777777</f>
        <v>0</v>
      </c>
      <c r="AB676">
        <f>AA$43+AA$87+$AA$158+$AA$178+$AA$238+$AA$279+$AA$299+$AA$307+$AA$359+$AA$365+$AA$379+$AA$408+$AA$426+$AA$438+$AA$526+$AA$549+$AA$569+$AA$622+$AA$645+$AA$657</f>
        <v>0.19947880652850808</v>
      </c>
      <c r="AD676">
        <f>(AC676*0.0000002777777777)*-1</f>
        <v>0</v>
      </c>
      <c r="AE676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6">
        <f>(T676/1000)*(960*9.81*0.01+0.5*1.205*0.38*1.711274*(T676*T676)+960*4/3*3.14*AJ676)</f>
        <v>25.30249066045943</v>
      </c>
      <c r="AH676">
        <f>AH675+AG676</f>
        <v>239.78419236336541</v>
      </c>
      <c r="AJ676">
        <f>T677-T676</f>
        <v>1.1666666666666661</v>
      </c>
      <c r="AK676" s="53">
        <f t="shared" si="189"/>
        <v>5.2777777777777777</v>
      </c>
      <c r="AL676" s="39">
        <f>0.5*1116.99*(T676*T676)</f>
        <v>15556.84375</v>
      </c>
      <c r="AM676" s="39">
        <f t="shared" si="188"/>
        <v>-7637.9362499999952</v>
      </c>
      <c r="AN676" s="39">
        <f>SUM($AM$673:$AM$684)+$AN$672</f>
        <v>-937795.41406249977</v>
      </c>
      <c r="AO676" s="39">
        <f t="shared" si="178"/>
        <v>0.26049872605553254</v>
      </c>
      <c r="AP676" s="39">
        <f>SUM($AM$657:$AM$672)+$AP$656</f>
        <v>866385.62281250022</v>
      </c>
      <c r="AQ676" s="39">
        <f t="shared" si="179"/>
        <v>0.24066267293608676</v>
      </c>
      <c r="AR676" s="39">
        <f t="shared" si="174"/>
        <v>-7.6379362499999948</v>
      </c>
      <c r="AS676" s="39"/>
      <c r="AT676" s="51">
        <f>T676*$AS$8*0.38*0.01</f>
        <v>208.52805805</v>
      </c>
      <c r="AU676" s="51">
        <f t="shared" si="190"/>
        <v>0.20852805804999999</v>
      </c>
      <c r="AV676" s="51">
        <f t="shared" si="180"/>
        <v>5.7924506909012896E-5</v>
      </c>
      <c r="AW676" s="39">
        <f>AB676*0.7</f>
        <v>0.13963516456995564</v>
      </c>
      <c r="AX676" s="40"/>
      <c r="AY676" s="40">
        <f t="shared" si="177"/>
        <v>0</v>
      </c>
      <c r="AZ676" s="40"/>
      <c r="BA676" s="40"/>
      <c r="BB676" s="40"/>
      <c r="BC676" s="39"/>
      <c r="BD676" s="39">
        <f>T676*2.23694</f>
        <v>11.806072222222223</v>
      </c>
      <c r="BE676" s="39">
        <f>AO676-$BC$8</f>
        <v>0.25937232705691404</v>
      </c>
      <c r="BF676" s="39">
        <f>AQ676-$BC$8</f>
        <v>0.23953627393746829</v>
      </c>
      <c r="BG676" s="52">
        <f t="shared" si="181"/>
        <v>0.21558264654372147</v>
      </c>
      <c r="BH676" s="52">
        <f t="shared" si="182"/>
        <v>0.21558264654372147</v>
      </c>
      <c r="BI676" s="52">
        <f t="shared" si="183"/>
        <v>776097.52755739726</v>
      </c>
      <c r="BJ676" s="52">
        <f t="shared" si="184"/>
        <v>776.09752755739726</v>
      </c>
      <c r="BK676">
        <f t="shared" si="185"/>
        <v>-6.8741426249999957</v>
      </c>
    </row>
    <row r="677" spans="2:63" x14ac:dyDescent="0.25">
      <c r="B677" s="27" t="s">
        <v>52</v>
      </c>
      <c r="C677" s="27">
        <v>669</v>
      </c>
      <c r="D677" s="27">
        <v>80</v>
      </c>
      <c r="E677" s="26">
        <v>23.2</v>
      </c>
      <c r="F677" s="15">
        <f t="shared" si="186"/>
        <v>1.25</v>
      </c>
      <c r="G677" s="15">
        <f t="shared" si="187"/>
        <v>4.5</v>
      </c>
      <c r="R677">
        <f t="shared" si="175"/>
        <v>0</v>
      </c>
      <c r="S677">
        <f t="shared" si="176"/>
        <v>23.2</v>
      </c>
      <c r="T677">
        <f>$E677/3.6</f>
        <v>6.4444444444444438</v>
      </c>
      <c r="U677">
        <f>(0.5*960*(T677*T677))</f>
        <v>19934.81481481481</v>
      </c>
      <c r="V677">
        <f>$U677-$U678</f>
        <v>-9102.2222222222263</v>
      </c>
      <c r="X677">
        <f>W677/1000</f>
        <v>0</v>
      </c>
      <c r="Y677">
        <f>$X$43+$X$87+$X$158+$X$178+$X$188+$X$238+$X$279+$X$299+$X$307+$X$359+$X$365+$X$379+$X$408+$X$426+$X$438+$X$549+$X$569+$X$622+$X$645+$X$657</f>
        <v>727.47740740740744</v>
      </c>
      <c r="Z677">
        <f>(0.5*960*(F677*F677))</f>
        <v>750</v>
      </c>
      <c r="AA677">
        <f>W677*0.0000002777777777</f>
        <v>0</v>
      </c>
      <c r="AB677">
        <f>AA$43+AA$87+$AA$158+$AA$178+$AA$238+$AA$279+$AA$299+$AA$307+$AA$359+$AA$365+$AA$379+$AA$408+$AA$426+$AA$438+$AA$526+$AA$549+$AA$569+$AA$622+$AA$645+$AA$657</f>
        <v>0.19947880652850808</v>
      </c>
      <c r="AD677">
        <f>(AC677*0.0000002777777777)*-1</f>
        <v>0</v>
      </c>
      <c r="AE677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7">
        <f>(T677/1000)*(960*9.81*0.01+0.5*1.205*0.38*1.711274*(T677*T677)+960*4/3*3.14*AJ677)</f>
        <v>35.247121789740639</v>
      </c>
      <c r="AH677">
        <f>AH676+AG677</f>
        <v>275.03131415310605</v>
      </c>
      <c r="AJ677">
        <f>T678-T677</f>
        <v>1.3333333333333339</v>
      </c>
      <c r="AK677" s="53">
        <f t="shared" si="189"/>
        <v>6.4444444444444438</v>
      </c>
      <c r="AL677" s="39">
        <f>0.5*1116.99*(T677*T677)</f>
        <v>23194.779999999995</v>
      </c>
      <c r="AM677" s="39">
        <f t="shared" si="188"/>
        <v>-10590.720000000005</v>
      </c>
      <c r="AN677" s="39">
        <f>SUM($AM$673:$AM$684)+$AN$672</f>
        <v>-937795.41406249977</v>
      </c>
      <c r="AO677" s="39">
        <f t="shared" si="178"/>
        <v>0.26049872605553254</v>
      </c>
      <c r="AP677" s="39">
        <f>SUM($AM$657:$AM$672)+$AP$656</f>
        <v>866385.62281250022</v>
      </c>
      <c r="AQ677" s="39">
        <f t="shared" si="179"/>
        <v>0.24066267293608676</v>
      </c>
      <c r="AR677" s="39">
        <f t="shared" si="174"/>
        <v>-10.590720000000005</v>
      </c>
      <c r="AS677" s="39"/>
      <c r="AT677" s="51">
        <f>T677*$AS$8*0.38*0.01</f>
        <v>254.62373404000002</v>
      </c>
      <c r="AU677" s="51">
        <f t="shared" si="190"/>
        <v>0.25462373403999999</v>
      </c>
      <c r="AV677" s="51">
        <f t="shared" si="180"/>
        <v>7.0728871594163126E-5</v>
      </c>
      <c r="AW677" s="39">
        <f>AB677*0.7</f>
        <v>0.13963516456995564</v>
      </c>
      <c r="AX677" s="40"/>
      <c r="AY677" s="40">
        <f t="shared" si="177"/>
        <v>0</v>
      </c>
      <c r="AZ677" s="40"/>
      <c r="BA677" s="40"/>
      <c r="BB677" s="40"/>
      <c r="BC677" s="39"/>
      <c r="BD677" s="39">
        <f>T677*2.23694</f>
        <v>14.415835555555555</v>
      </c>
      <c r="BE677" s="39">
        <f>AO677-$BC$8</f>
        <v>0.25937232705691404</v>
      </c>
      <c r="BF677" s="39">
        <f>AQ677-$BC$8</f>
        <v>0.23953627393746829</v>
      </c>
      <c r="BG677" s="52">
        <f t="shared" si="181"/>
        <v>0.21558264654372147</v>
      </c>
      <c r="BH677" s="52">
        <f t="shared" si="182"/>
        <v>0.21558264654372147</v>
      </c>
      <c r="BI677" s="52">
        <f t="shared" si="183"/>
        <v>776097.52755739726</v>
      </c>
      <c r="BJ677" s="52">
        <f t="shared" si="184"/>
        <v>776.09752755739726</v>
      </c>
      <c r="BK677">
        <f t="shared" si="185"/>
        <v>-9.5316480000000041</v>
      </c>
    </row>
    <row r="678" spans="2:63" x14ac:dyDescent="0.25">
      <c r="B678" s="27" t="s">
        <v>52</v>
      </c>
      <c r="C678" s="27">
        <v>670</v>
      </c>
      <c r="D678" s="27">
        <v>81</v>
      </c>
      <c r="E678" s="26">
        <v>28</v>
      </c>
      <c r="F678" s="15">
        <f t="shared" si="186"/>
        <v>1.2222222222222223</v>
      </c>
      <c r="G678" s="15">
        <f t="shared" si="187"/>
        <v>4.4000000000000004</v>
      </c>
      <c r="R678">
        <f t="shared" si="175"/>
        <v>0</v>
      </c>
      <c r="S678">
        <f t="shared" si="176"/>
        <v>28</v>
      </c>
      <c r="T678">
        <f>$E678/3.6</f>
        <v>7.7777777777777777</v>
      </c>
      <c r="U678">
        <f>(0.5*960*(T678*T678))</f>
        <v>29037.037037037036</v>
      </c>
      <c r="V678">
        <f>$U678-$U679</f>
        <v>-8888.8888888888905</v>
      </c>
      <c r="X678">
        <f>W678/1000</f>
        <v>0</v>
      </c>
      <c r="Y678">
        <f>$X$43+$X$87+$X$158+$X$178+$X$188+$X$238+$X$279+$X$299+$X$307+$X$359+$X$365+$X$379+$X$408+$X$426+$X$438+$X$549+$X$569+$X$622+$X$645+$X$657</f>
        <v>727.47740740740744</v>
      </c>
      <c r="Z678">
        <f>(0.5*960*(F678*F678))</f>
        <v>717.03703703703718</v>
      </c>
      <c r="AA678">
        <f>W678*0.0000002777777777</f>
        <v>0</v>
      </c>
      <c r="AB678">
        <f>AA$43+AA$87+$AA$158+$AA$178+$AA$238+$AA$279+$AA$299+$AA$307+$AA$359+$AA$365+$AA$379+$AA$408+$AA$426+$AA$438+$AA$526+$AA$549+$AA$569+$AA$622+$AA$645+$AA$657</f>
        <v>0.19947880652850808</v>
      </c>
      <c r="AD678">
        <f>(AC678*0.0000002777777777)*-1</f>
        <v>0</v>
      </c>
      <c r="AE678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8">
        <f>(T678/1000)*(960*9.81*0.01+0.5*1.205*0.38*1.711274*(T678*T678)+960*4/3*3.14*AJ678)</f>
        <v>35.65065022020427</v>
      </c>
      <c r="AH678">
        <f>AH677+AG678</f>
        <v>310.68196437331034</v>
      </c>
      <c r="AJ678">
        <f>T679-T678</f>
        <v>1.1111111111111116</v>
      </c>
      <c r="AK678" s="53">
        <f t="shared" si="189"/>
        <v>7.7777777777777777</v>
      </c>
      <c r="AL678" s="39">
        <f>0.5*1116.99*(T678*T678)</f>
        <v>33785.5</v>
      </c>
      <c r="AM678" s="39">
        <f t="shared" si="188"/>
        <v>-10342.500000000007</v>
      </c>
      <c r="AN678" s="39">
        <f>SUM($AM$673:$AM$684)+$AN$672</f>
        <v>-937795.41406249977</v>
      </c>
      <c r="AO678" s="39">
        <f t="shared" si="178"/>
        <v>0.26049872605553254</v>
      </c>
      <c r="AP678" s="39">
        <f>SUM($AM$657:$AM$672)+$AP$656</f>
        <v>866385.62281250022</v>
      </c>
      <c r="AQ678" s="39">
        <f t="shared" si="179"/>
        <v>0.24066267293608676</v>
      </c>
      <c r="AR678" s="39">
        <f t="shared" si="174"/>
        <v>-10.342500000000006</v>
      </c>
      <c r="AS678" s="39"/>
      <c r="AT678" s="51">
        <f>T678*$AS$8*0.38*0.01</f>
        <v>307.30450660000002</v>
      </c>
      <c r="AU678" s="51">
        <f t="shared" si="190"/>
        <v>0.30730450660000003</v>
      </c>
      <c r="AV678" s="51">
        <f t="shared" si="180"/>
        <v>8.5362431234334808E-5</v>
      </c>
      <c r="AW678" s="39">
        <f>AB678*0.7</f>
        <v>0.13963516456995564</v>
      </c>
      <c r="AX678" s="40"/>
      <c r="AY678" s="40">
        <f t="shared" si="177"/>
        <v>0</v>
      </c>
      <c r="AZ678" s="40"/>
      <c r="BA678" s="40"/>
      <c r="BB678" s="40"/>
      <c r="BC678" s="39"/>
      <c r="BD678" s="39">
        <f>T678*2.23694</f>
        <v>17.398422222222223</v>
      </c>
      <c r="BE678" s="39">
        <f>AO678-$BC$8</f>
        <v>0.25937232705691404</v>
      </c>
      <c r="BF678" s="39">
        <f>AQ678-$BC$8</f>
        <v>0.23953627393746829</v>
      </c>
      <c r="BG678" s="52">
        <f t="shared" si="181"/>
        <v>0.21558264654372147</v>
      </c>
      <c r="BH678" s="52">
        <f t="shared" si="182"/>
        <v>0.21558264654372147</v>
      </c>
      <c r="BI678" s="52">
        <f t="shared" si="183"/>
        <v>776097.52755739726</v>
      </c>
      <c r="BJ678" s="52">
        <f t="shared" si="184"/>
        <v>776.09752755739726</v>
      </c>
      <c r="BK678">
        <f t="shared" si="185"/>
        <v>-9.3082500000000081</v>
      </c>
    </row>
    <row r="679" spans="2:63" x14ac:dyDescent="0.25">
      <c r="B679" s="27" t="s">
        <v>52</v>
      </c>
      <c r="C679" s="27">
        <v>671</v>
      </c>
      <c r="D679" s="27">
        <v>82</v>
      </c>
      <c r="E679" s="26">
        <v>32</v>
      </c>
      <c r="F679" s="15">
        <f t="shared" si="186"/>
        <v>0.83333333333333326</v>
      </c>
      <c r="G679" s="15">
        <f t="shared" si="187"/>
        <v>3</v>
      </c>
      <c r="R679">
        <f t="shared" si="175"/>
        <v>0</v>
      </c>
      <c r="S679">
        <f t="shared" si="176"/>
        <v>32</v>
      </c>
      <c r="T679">
        <f>$E679/3.6</f>
        <v>8.8888888888888893</v>
      </c>
      <c r="U679">
        <f>(0.5*960*(T679*T679))</f>
        <v>37925.925925925927</v>
      </c>
      <c r="V679">
        <f>$U679-$U680</f>
        <v>-4888.8888888888905</v>
      </c>
      <c r="X679">
        <f>W679/1000</f>
        <v>0</v>
      </c>
      <c r="Y679">
        <f>$X$43+$X$87+$X$158+$X$178+$X$188+$X$238+$X$279+$X$299+$X$307+$X$359+$X$365+$X$379+$X$408+$X$426+$X$438+$X$549+$X$569+$X$622+$X$645+$X$657</f>
        <v>727.47740740740744</v>
      </c>
      <c r="Z679">
        <f>(0.5*960*(F679*F679))</f>
        <v>333.33333333333326</v>
      </c>
      <c r="AA679">
        <f>W679*0.0000002777777777</f>
        <v>0</v>
      </c>
      <c r="AB679">
        <f>AA$43+AA$87+$AA$158+$AA$178+$AA$238+$AA$279+$AA$299+$AA$307+$AA$359+$AA$365+$AA$379+$AA$408+$AA$426+$AA$438+$AA$526+$AA$549+$AA$569+$AA$622+$AA$645+$AA$657</f>
        <v>0.19947880652850808</v>
      </c>
      <c r="AD679">
        <f>(AC679*0.0000002777777777)*-1</f>
        <v>0</v>
      </c>
      <c r="AE679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79">
        <f>(T679/1000)*(960*9.81*0.01+0.5*1.205*0.38*1.711274*(T679*T679)+960*4/3*3.14*AJ679)</f>
        <v>20.960192215826606</v>
      </c>
      <c r="AH679">
        <f>AH678+AG679</f>
        <v>331.64215658913696</v>
      </c>
      <c r="AJ679">
        <f>T680-T679</f>
        <v>0.55555555555555536</v>
      </c>
      <c r="AK679" s="53">
        <f t="shared" si="189"/>
        <v>8.8888888888888893</v>
      </c>
      <c r="AL679" s="39">
        <f>0.5*1116.99*(T679*T679)</f>
        <v>44128.000000000007</v>
      </c>
      <c r="AM679" s="39">
        <f t="shared" si="188"/>
        <v>-5688.3749999999927</v>
      </c>
      <c r="AN679" s="39">
        <f>SUM($AM$673:$AM$684)+$AN$672</f>
        <v>-937795.41406249977</v>
      </c>
      <c r="AO679" s="39">
        <f t="shared" si="178"/>
        <v>0.26049872605553254</v>
      </c>
      <c r="AP679" s="39">
        <f>SUM($AM$657:$AM$672)+$AP$656</f>
        <v>866385.62281250022</v>
      </c>
      <c r="AQ679" s="39">
        <f t="shared" si="179"/>
        <v>0.24066267293608676</v>
      </c>
      <c r="AR679" s="39">
        <f t="shared" si="174"/>
        <v>-5.6883749999999926</v>
      </c>
      <c r="AS679" s="39"/>
      <c r="AT679" s="51">
        <f>T679*$AS$8*0.38*0.01</f>
        <v>351.20515040000004</v>
      </c>
      <c r="AU679" s="51">
        <f t="shared" si="190"/>
        <v>0.35120515040000005</v>
      </c>
      <c r="AV679" s="51">
        <f t="shared" si="180"/>
        <v>9.7557064267811208E-5</v>
      </c>
      <c r="AW679" s="39">
        <f>AB679*0.7</f>
        <v>0.13963516456995564</v>
      </c>
      <c r="AX679" s="40"/>
      <c r="AY679" s="40">
        <f t="shared" si="177"/>
        <v>0</v>
      </c>
      <c r="AZ679" s="40"/>
      <c r="BA679" s="40"/>
      <c r="BB679" s="40"/>
      <c r="BC679" s="39"/>
      <c r="BD679" s="39">
        <f>T679*2.23694</f>
        <v>19.883911111111114</v>
      </c>
      <c r="BE679" s="39">
        <f>AO679-$BC$8</f>
        <v>0.25937232705691404</v>
      </c>
      <c r="BF679" s="39">
        <f>AQ679-$BC$8</f>
        <v>0.23953627393746829</v>
      </c>
      <c r="BG679" s="52">
        <f t="shared" si="181"/>
        <v>0.21558264654372147</v>
      </c>
      <c r="BH679" s="52">
        <f t="shared" si="182"/>
        <v>0.21558264654372147</v>
      </c>
      <c r="BI679" s="52">
        <f t="shared" si="183"/>
        <v>776097.52755739726</v>
      </c>
      <c r="BJ679" s="52">
        <f t="shared" si="184"/>
        <v>776.09752755739726</v>
      </c>
      <c r="BK679">
        <f t="shared" si="185"/>
        <v>-5.1195374999999936</v>
      </c>
    </row>
    <row r="680" spans="2:63" x14ac:dyDescent="0.25">
      <c r="B680" s="27" t="s">
        <v>52</v>
      </c>
      <c r="C680" s="27">
        <v>672</v>
      </c>
      <c r="D680" s="27">
        <v>83</v>
      </c>
      <c r="E680" s="26">
        <v>34</v>
      </c>
      <c r="F680" s="15">
        <f t="shared" si="186"/>
        <v>0.55555555555555558</v>
      </c>
      <c r="G680" s="15">
        <f t="shared" si="187"/>
        <v>2</v>
      </c>
      <c r="R680">
        <f t="shared" si="175"/>
        <v>0</v>
      </c>
      <c r="S680">
        <f t="shared" si="176"/>
        <v>34</v>
      </c>
      <c r="T680">
        <f>$E680/3.6</f>
        <v>9.4444444444444446</v>
      </c>
      <c r="U680">
        <f>(0.5*960*(T680*T680))</f>
        <v>42814.814814814818</v>
      </c>
      <c r="V680">
        <f>$U680-$U681</f>
        <v>-5185.1851851851825</v>
      </c>
      <c r="X680">
        <f>W680/1000</f>
        <v>0</v>
      </c>
      <c r="Y680">
        <f>$X$43+$X$87+$X$158+$X$178+$X$188+$X$238+$X$279+$X$299+$X$307+$X$359+$X$365+$X$379+$X$408+$X$426+$X$438+$X$549+$X$569+$X$622+$X$645+$X$657</f>
        <v>727.47740740740744</v>
      </c>
      <c r="Z680">
        <f>(0.5*960*(F680*F680))</f>
        <v>148.14814814814815</v>
      </c>
      <c r="AA680">
        <f>W680*0.0000002777777777</f>
        <v>0</v>
      </c>
      <c r="AB680">
        <f>AA$43+AA$87+$AA$158+$AA$178+$AA$238+$AA$279+$AA$299+$AA$307+$AA$359+$AA$365+$AA$379+$AA$408+$AA$426+$AA$438+$AA$526+$AA$549+$AA$569+$AA$622+$AA$645+$AA$657</f>
        <v>0.19947880652850808</v>
      </c>
      <c r="AD680">
        <f>(AC680*0.0000002777777777)*-1</f>
        <v>0</v>
      </c>
      <c r="AE680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0">
        <f>(T680/1000)*(960*9.81*0.01+0.5*1.205*0.38*1.711274*(T680*T680)+960*4/3*3.14*AJ680)</f>
        <v>22.307892442325077</v>
      </c>
      <c r="AH680">
        <f>AH679+AG680</f>
        <v>353.95004903146202</v>
      </c>
      <c r="AJ680">
        <f>T681-T680</f>
        <v>0.55555555555555536</v>
      </c>
      <c r="AK680" s="53">
        <f t="shared" si="189"/>
        <v>9.4444444444444446</v>
      </c>
      <c r="AL680" s="39">
        <f>0.5*1116.99*(T680*T680)</f>
        <v>49816.375</v>
      </c>
      <c r="AM680" s="39">
        <f t="shared" si="188"/>
        <v>-6033.125</v>
      </c>
      <c r="AN680" s="39">
        <f>SUM($AM$673:$AM$684)+$AN$672</f>
        <v>-937795.41406249977</v>
      </c>
      <c r="AO680" s="39">
        <f t="shared" si="178"/>
        <v>0.26049872605553254</v>
      </c>
      <c r="AP680" s="39">
        <f>SUM($AM$657:$AM$672)+$AP$656</f>
        <v>866385.62281250022</v>
      </c>
      <c r="AQ680" s="39">
        <f t="shared" si="179"/>
        <v>0.24066267293608676</v>
      </c>
      <c r="AR680" s="39">
        <f t="shared" si="174"/>
        <v>-6.0331250000000001</v>
      </c>
      <c r="AS680" s="39"/>
      <c r="AT680" s="51">
        <f>T680*$AS$8*0.38*0.01</f>
        <v>373.15547230000004</v>
      </c>
      <c r="AU680" s="51">
        <f t="shared" si="190"/>
        <v>0.37315547230000007</v>
      </c>
      <c r="AV680" s="51">
        <f t="shared" si="180"/>
        <v>1.0365438078454941E-4</v>
      </c>
      <c r="AW680" s="39">
        <f>AB680*0.7</f>
        <v>0.13963516456995564</v>
      </c>
      <c r="AX680" s="40"/>
      <c r="AY680" s="40">
        <f t="shared" si="177"/>
        <v>0</v>
      </c>
      <c r="AZ680" s="40"/>
      <c r="BA680" s="40"/>
      <c r="BB680" s="40"/>
      <c r="BC680" s="39"/>
      <c r="BD680" s="39">
        <f>T680*2.23694</f>
        <v>21.126655555555558</v>
      </c>
      <c r="BE680" s="39">
        <f>AO680-$BC$8</f>
        <v>0.25937232705691404</v>
      </c>
      <c r="BF680" s="39">
        <f>AQ680-$BC$8</f>
        <v>0.23953627393746829</v>
      </c>
      <c r="BG680" s="52">
        <f t="shared" si="181"/>
        <v>0.21558264654372147</v>
      </c>
      <c r="BH680" s="52">
        <f t="shared" si="182"/>
        <v>0.21558264654372147</v>
      </c>
      <c r="BI680" s="52">
        <f t="shared" si="183"/>
        <v>776097.52755739726</v>
      </c>
      <c r="BJ680" s="52">
        <f t="shared" si="184"/>
        <v>776.09752755739726</v>
      </c>
      <c r="BK680">
        <f t="shared" si="185"/>
        <v>-5.4298124999999997</v>
      </c>
    </row>
    <row r="681" spans="2:63" x14ac:dyDescent="0.25">
      <c r="B681" s="27" t="s">
        <v>52</v>
      </c>
      <c r="C681" s="27">
        <v>673</v>
      </c>
      <c r="D681" s="27">
        <v>84</v>
      </c>
      <c r="E681" s="26">
        <v>36</v>
      </c>
      <c r="F681" s="15">
        <f t="shared" si="186"/>
        <v>0.55555555555555558</v>
      </c>
      <c r="G681" s="15">
        <f t="shared" si="187"/>
        <v>2</v>
      </c>
      <c r="R681">
        <f t="shared" si="175"/>
        <v>0</v>
      </c>
      <c r="S681">
        <f t="shared" si="176"/>
        <v>36</v>
      </c>
      <c r="T681">
        <f>$E681/3.6</f>
        <v>10</v>
      </c>
      <c r="U681">
        <f>(0.5*960*(T681*T681))</f>
        <v>48000</v>
      </c>
      <c r="V681">
        <f>$U681-$U682</f>
        <v>-5481.4814814814745</v>
      </c>
      <c r="X681">
        <f>W681/1000</f>
        <v>0</v>
      </c>
      <c r="Y681">
        <f>$X$43+$X$87+$X$158+$X$178+$X$188+$X$238+$X$279+$X$299+$X$307+$X$359+$X$365+$X$379+$X$408+$X$426+$X$438+$X$549+$X$569+$X$622+$X$645+$X$657</f>
        <v>727.47740740740744</v>
      </c>
      <c r="Z681">
        <f>(0.5*960*(F681*F681))</f>
        <v>148.14814814814815</v>
      </c>
      <c r="AA681">
        <f>W681*0.0000002777777777</f>
        <v>0</v>
      </c>
      <c r="AB681">
        <f>AA$43+AA$87+$AA$158+$AA$178+$AA$238+$AA$279+$AA$299+$AA$307+$AA$359+$AA$365+$AA$379+$AA$408+$AA$426+$AA$438+$AA$526+$AA$549+$AA$569+$AA$622+$AA$645+$AA$657</f>
        <v>0.19947880652850808</v>
      </c>
      <c r="AD681">
        <f>(AC681*0.0000002777777777)*-1</f>
        <v>0</v>
      </c>
      <c r="AE681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1">
        <f>(T681/1000)*(960*9.81*0.01+0.5*1.205*0.38*1.711274*(T681*T681)+960*4/3*3.14*AJ681)</f>
        <v>23.662445071188881</v>
      </c>
      <c r="AH681">
        <f>AH680+AG681</f>
        <v>377.61249410265088</v>
      </c>
      <c r="AJ681">
        <f>T682-T681</f>
        <v>0.55555555555555536</v>
      </c>
      <c r="AK681" s="53">
        <f t="shared" si="189"/>
        <v>10</v>
      </c>
      <c r="AL681" s="39">
        <f>0.5*1116.99*(T681*T681)</f>
        <v>55849.5</v>
      </c>
      <c r="AM681" s="39">
        <f t="shared" si="188"/>
        <v>-6377.875</v>
      </c>
      <c r="AN681" s="39">
        <f>SUM($AM$673:$AM$684)+$AN$672</f>
        <v>-937795.41406249977</v>
      </c>
      <c r="AO681" s="39">
        <f t="shared" si="178"/>
        <v>0.26049872605553254</v>
      </c>
      <c r="AP681" s="39">
        <f>SUM($AM$657:$AM$672)+$AP$656</f>
        <v>866385.62281250022</v>
      </c>
      <c r="AQ681" s="39">
        <f t="shared" si="179"/>
        <v>0.24066267293608676</v>
      </c>
      <c r="AR681" s="39">
        <f t="shared" si="174"/>
        <v>-6.3778750000000004</v>
      </c>
      <c r="AS681" s="39"/>
      <c r="AT681" s="51">
        <f>T681*$AS$8*0.38*0.01</f>
        <v>395.1057942000001</v>
      </c>
      <c r="AU681" s="51">
        <f t="shared" si="190"/>
        <v>0.39510579420000008</v>
      </c>
      <c r="AV681" s="51">
        <f t="shared" si="180"/>
        <v>1.0975169730128762E-4</v>
      </c>
      <c r="AW681" s="39">
        <f>AB681*0.7</f>
        <v>0.13963516456995564</v>
      </c>
      <c r="AX681" s="40"/>
      <c r="AY681" s="40">
        <f t="shared" si="177"/>
        <v>0</v>
      </c>
      <c r="AZ681" s="40"/>
      <c r="BA681" s="40"/>
      <c r="BB681" s="40"/>
      <c r="BC681" s="39"/>
      <c r="BD681" s="39">
        <f>T681*2.23694</f>
        <v>22.369400000000002</v>
      </c>
      <c r="BE681" s="39">
        <f>AO681-$BC$8</f>
        <v>0.25937232705691404</v>
      </c>
      <c r="BF681" s="39">
        <f>AQ681-$BC$8</f>
        <v>0.23953627393746829</v>
      </c>
      <c r="BG681" s="52">
        <f t="shared" si="181"/>
        <v>0.21558264654372147</v>
      </c>
      <c r="BH681" s="52">
        <f t="shared" si="182"/>
        <v>0.21558264654372147</v>
      </c>
      <c r="BI681" s="52">
        <f t="shared" si="183"/>
        <v>776097.52755739726</v>
      </c>
      <c r="BJ681" s="52">
        <f t="shared" si="184"/>
        <v>776.09752755739726</v>
      </c>
      <c r="BK681">
        <f t="shared" si="185"/>
        <v>-5.7400875000000005</v>
      </c>
    </row>
    <row r="682" spans="2:63" x14ac:dyDescent="0.25">
      <c r="B682" s="27" t="s">
        <v>52</v>
      </c>
      <c r="C682" s="27">
        <v>674</v>
      </c>
      <c r="D682" s="27">
        <v>85</v>
      </c>
      <c r="E682" s="26">
        <v>38</v>
      </c>
      <c r="F682" s="15">
        <f t="shared" si="186"/>
        <v>0.55555555555555558</v>
      </c>
      <c r="G682" s="15">
        <f t="shared" si="187"/>
        <v>2</v>
      </c>
      <c r="R682">
        <f t="shared" si="175"/>
        <v>0</v>
      </c>
      <c r="S682">
        <f t="shared" si="176"/>
        <v>38</v>
      </c>
      <c r="T682">
        <f>$E682/3.6</f>
        <v>10.555555555555555</v>
      </c>
      <c r="U682">
        <f>(0.5*960*(T682*T682))</f>
        <v>53481.481481481474</v>
      </c>
      <c r="V682">
        <f>$U682-$U683</f>
        <v>-5777.777777777781</v>
      </c>
      <c r="X682">
        <f>W682/1000</f>
        <v>0</v>
      </c>
      <c r="Y682">
        <f>$X$43+$X$87+$X$158+$X$178+$X$188+$X$238+$X$279+$X$299+$X$307+$X$359+$X$365+$X$379+$X$408+$X$426+$X$438+$X$549+$X$569+$X$622+$X$645+$X$657</f>
        <v>727.47740740740744</v>
      </c>
      <c r="Z682">
        <f>(0.5*960*(F682*F682))</f>
        <v>148.14814814814815</v>
      </c>
      <c r="AA682">
        <f>W682*0.0000002777777777</f>
        <v>0</v>
      </c>
      <c r="AB682">
        <f>AA$43+AA$87+$AA$158+$AA$178+$AA$238+$AA$279+$AA$299+$AA$307+$AA$359+$AA$365+$AA$379+$AA$408+$AA$426+$AA$438+$AA$526+$AA$549+$AA$569+$AA$622+$AA$645+$AA$657</f>
        <v>0.19947880652850808</v>
      </c>
      <c r="AD682">
        <f>(AC682*0.0000002777777777)*-1</f>
        <v>0</v>
      </c>
      <c r="AE682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2">
        <f>(T682/1000)*(960*9.81*0.01+0.5*1.205*0.38*1.711274*(T682*T682)+960*4/3*3.14*AJ682)</f>
        <v>25.024253184910094</v>
      </c>
      <c r="AH682">
        <f>AH681+AG682</f>
        <v>402.63674728756098</v>
      </c>
      <c r="AJ682">
        <f>T683-T682</f>
        <v>0.55555555555555536</v>
      </c>
      <c r="AK682" s="53">
        <f t="shared" si="189"/>
        <v>10.555555555555555</v>
      </c>
      <c r="AL682" s="39">
        <f>0.5*1116.99*(T682*T682)</f>
        <v>62227.375</v>
      </c>
      <c r="AM682" s="39">
        <f t="shared" si="188"/>
        <v>-6722.625</v>
      </c>
      <c r="AN682" s="39">
        <f>SUM($AM$673:$AM$684)+$AN$672</f>
        <v>-937795.41406249977</v>
      </c>
      <c r="AO682" s="39">
        <f t="shared" si="178"/>
        <v>0.26049872605553254</v>
      </c>
      <c r="AP682" s="39">
        <f>SUM($AM$657:$AM$672)+$AP$656</f>
        <v>866385.62281250022</v>
      </c>
      <c r="AQ682" s="39">
        <f t="shared" si="179"/>
        <v>0.24066267293608676</v>
      </c>
      <c r="AR682" s="39">
        <f t="shared" si="174"/>
        <v>-6.7226249999999999</v>
      </c>
      <c r="AS682" s="39"/>
      <c r="AT682" s="51">
        <f>T682*$AS$8*0.38*0.01</f>
        <v>417.0561161</v>
      </c>
      <c r="AU682" s="51">
        <f t="shared" si="190"/>
        <v>0.41705611609999999</v>
      </c>
      <c r="AV682" s="51">
        <f t="shared" si="180"/>
        <v>1.1584901381802579E-4</v>
      </c>
      <c r="AW682" s="39">
        <f>AB682*0.7</f>
        <v>0.13963516456995564</v>
      </c>
      <c r="AX682" s="40"/>
      <c r="AY682" s="40">
        <f t="shared" si="177"/>
        <v>0</v>
      </c>
      <c r="AZ682" s="40"/>
      <c r="BA682" s="40"/>
      <c r="BB682" s="40"/>
      <c r="BC682" s="39"/>
      <c r="BD682" s="39">
        <f>T682*2.23694</f>
        <v>23.612144444444446</v>
      </c>
      <c r="BE682" s="39">
        <f>AO682-$BC$8</f>
        <v>0.25937232705691404</v>
      </c>
      <c r="BF682" s="39">
        <f>AQ682-$BC$8</f>
        <v>0.23953627393746829</v>
      </c>
      <c r="BG682" s="52">
        <f t="shared" si="181"/>
        <v>0.21558264654372147</v>
      </c>
      <c r="BH682" s="52">
        <f t="shared" si="182"/>
        <v>0.21558264654372147</v>
      </c>
      <c r="BI682" s="52">
        <f t="shared" si="183"/>
        <v>776097.52755739726</v>
      </c>
      <c r="BJ682" s="52">
        <f t="shared" si="184"/>
        <v>776.09752755739726</v>
      </c>
      <c r="BK682">
        <f t="shared" si="185"/>
        <v>-6.0503625000000003</v>
      </c>
    </row>
    <row r="683" spans="2:63" x14ac:dyDescent="0.25">
      <c r="B683" s="27" t="s">
        <v>52</v>
      </c>
      <c r="C683" s="27">
        <v>675</v>
      </c>
      <c r="D683" s="27">
        <v>86</v>
      </c>
      <c r="E683" s="26">
        <v>40</v>
      </c>
      <c r="F683" s="15">
        <f t="shared" si="186"/>
        <v>0.31944444444444403</v>
      </c>
      <c r="G683" s="15">
        <f t="shared" si="187"/>
        <v>1.1499999999999986</v>
      </c>
      <c r="R683">
        <f t="shared" si="175"/>
        <v>0</v>
      </c>
      <c r="S683">
        <f t="shared" si="176"/>
        <v>40</v>
      </c>
      <c r="T683">
        <f>$E683/3.6</f>
        <v>11.111111111111111</v>
      </c>
      <c r="U683">
        <f>(0.5*960*(T683*T683))</f>
        <v>59259.259259259255</v>
      </c>
      <c r="V683">
        <f>$U683-$U684</f>
        <v>-892.22222222220444</v>
      </c>
      <c r="X683">
        <f>W683/1000</f>
        <v>0</v>
      </c>
      <c r="Y683">
        <f>$X$43+$X$87+$X$158+$X$178+$X$188+$X$238+$X$279+$X$299+$X$307+$X$359+$X$365+$X$379+$X$408+$X$426+$X$438+$X$549+$X$569+$X$622+$X$645+$X$657</f>
        <v>727.47740740740744</v>
      </c>
      <c r="Z683">
        <f>(0.5*960*(F683*F683))</f>
        <v>48.981481481481353</v>
      </c>
      <c r="AA683">
        <f>W683*0.0000002777777777</f>
        <v>0</v>
      </c>
      <c r="AB683">
        <f>AA$43+AA$87+$AA$158+$AA$178+$AA$238+$AA$279+$AA$299+$AA$307+$AA$359+$AA$365+$AA$379+$AA$408+$AA$426+$AA$438+$AA$526+$AA$549+$AA$569+$AA$622+$AA$645+$AA$657</f>
        <v>0.19947880652850808</v>
      </c>
      <c r="AD683">
        <f>(AC683*0.0000002777777777)*-1</f>
        <v>0</v>
      </c>
      <c r="AE683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3">
        <f>(T683/1000)*(960*9.81*0.01+0.5*1.205*0.38*1.711274*(T683*T683)+960*4/3*3.14*AJ683)</f>
        <v>5.305324804252348</v>
      </c>
      <c r="AH683">
        <f>AH682+AG683</f>
        <v>407.94207209181332</v>
      </c>
      <c r="AJ683">
        <f>T684-T683</f>
        <v>8.3333333333332149E-2</v>
      </c>
      <c r="AK683" s="53">
        <f t="shared" si="189"/>
        <v>11.111111111111111</v>
      </c>
      <c r="AL683" s="39">
        <f>0.5*1116.99*(T683*T683)</f>
        <v>68950</v>
      </c>
      <c r="AM683" s="39">
        <f t="shared" si="188"/>
        <v>-1038.1284374999814</v>
      </c>
      <c r="AN683" s="39">
        <f>SUM($AM$673:$AM$684)+$AN$672</f>
        <v>-937795.41406249977</v>
      </c>
      <c r="AO683" s="39">
        <f t="shared" si="178"/>
        <v>0.26049872605553254</v>
      </c>
      <c r="AP683" s="39">
        <f>SUM($AM$657:$AM$672)+$AP$656</f>
        <v>866385.62281250022</v>
      </c>
      <c r="AQ683" s="39">
        <f t="shared" si="179"/>
        <v>0.24066267293608676</v>
      </c>
      <c r="AR683" s="39">
        <f t="shared" si="174"/>
        <v>-1.0381284374999813</v>
      </c>
      <c r="AS683" s="39"/>
      <c r="AT683" s="51">
        <f>T683*$AS$8*0.38*0.01</f>
        <v>439.00643800000006</v>
      </c>
      <c r="AU683" s="51">
        <f t="shared" si="190"/>
        <v>0.43900643800000005</v>
      </c>
      <c r="AV683" s="51">
        <f t="shared" si="180"/>
        <v>1.2194633033476401E-4</v>
      </c>
      <c r="AW683" s="39">
        <f>AB683*0.7</f>
        <v>0.13963516456995564</v>
      </c>
      <c r="AX683" s="40"/>
      <c r="AY683" s="40">
        <f t="shared" si="177"/>
        <v>0</v>
      </c>
      <c r="AZ683" s="40"/>
      <c r="BA683" s="40"/>
      <c r="BB683" s="40"/>
      <c r="BC683" s="39"/>
      <c r="BD683" s="39">
        <f>T683*2.23694</f>
        <v>24.85488888888889</v>
      </c>
      <c r="BE683" s="39">
        <f>AO683-$BC$8</f>
        <v>0.25937232705691404</v>
      </c>
      <c r="BF683" s="39">
        <f>AQ683-$BC$8</f>
        <v>0.23953627393746829</v>
      </c>
      <c r="BG683" s="52">
        <f t="shared" si="181"/>
        <v>0.21558264654372147</v>
      </c>
      <c r="BH683" s="52">
        <f t="shared" si="182"/>
        <v>0.21558264654372147</v>
      </c>
      <c r="BI683" s="52">
        <f t="shared" si="183"/>
        <v>776097.52755739726</v>
      </c>
      <c r="BJ683" s="52">
        <f t="shared" si="184"/>
        <v>776.09752755739726</v>
      </c>
      <c r="BK683">
        <f t="shared" si="185"/>
        <v>-0.93431559374998319</v>
      </c>
    </row>
    <row r="684" spans="2:63" x14ac:dyDescent="0.25">
      <c r="B684" s="27" t="s">
        <v>52</v>
      </c>
      <c r="C684" s="27">
        <v>676</v>
      </c>
      <c r="D684" s="27">
        <v>87</v>
      </c>
      <c r="E684" s="26">
        <v>40.299999999999997</v>
      </c>
      <c r="F684" s="15">
        <f t="shared" si="186"/>
        <v>6.9444444444444448E-2</v>
      </c>
      <c r="G684" s="15">
        <f t="shared" si="187"/>
        <v>0.25</v>
      </c>
      <c r="R684">
        <f t="shared" si="175"/>
        <v>0</v>
      </c>
      <c r="S684">
        <f t="shared" si="176"/>
        <v>40.299999999999997</v>
      </c>
      <c r="T684">
        <f>$E684/3.6</f>
        <v>11.194444444444443</v>
      </c>
      <c r="U684">
        <f>(0.5*960*(T684*T684))</f>
        <v>60151.48148148146</v>
      </c>
      <c r="V684">
        <f>$U684-$U685</f>
        <v>-598.51851851854008</v>
      </c>
      <c r="X684">
        <f>W684/1000</f>
        <v>0</v>
      </c>
      <c r="Y684">
        <f>$X$43+$X$87+$X$158+$X$178+$X$188+$X$238+$X$279+$X$299+$X$307+$X$359+$X$365+$X$379+$X$408+$X$426+$X$438+$X$549+$X$569+$X$622+$X$645+$X$657+$X$685</f>
        <v>774.99740740740742</v>
      </c>
      <c r="Z684">
        <f>(0.5*960*(F684*F684))</f>
        <v>2.3148148148148149</v>
      </c>
      <c r="AA684">
        <f>W684*0.0000002777777777</f>
        <v>0</v>
      </c>
      <c r="AB684">
        <f>AA$43+AA$87+$AA$158+$AA$178+$AA$238+$AA$279+$AA$299+$AA$307+$AA$359+$AA$365+$AA$379+$AA$408+$AA$426+$AA$438+$AA$526+$AA$549+$AA$569+$AA$622+$AA$645+$AA$657+$AA$685</f>
        <v>0.21267880652481208</v>
      </c>
      <c r="AD684">
        <f>(AC684*0.0000002777777777)*-1</f>
        <v>0</v>
      </c>
      <c r="AE684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4">
        <f>(T684/1000)*(960*9.81*0.01+0.5*1.205*0.38*1.711274*(T684*T684)+960*4/3*3.14*AJ684)</f>
        <v>4.1034697795563497</v>
      </c>
      <c r="AH684">
        <f>AH683+AG684</f>
        <v>412.04554187136966</v>
      </c>
      <c r="AJ684">
        <f>T685-T684</f>
        <v>5.5555555555557135E-2</v>
      </c>
      <c r="AK684" s="53">
        <f t="shared" si="189"/>
        <v>11.194444444444443</v>
      </c>
      <c r="AL684" s="39">
        <f>0.5*1116.99*(T684*T684)</f>
        <v>69988.128437499981</v>
      </c>
      <c r="AM684" s="39">
        <f t="shared" si="188"/>
        <v>-696.39500000001863</v>
      </c>
      <c r="AN684" s="39">
        <f>SUM($AM$673:$AM$684)+$AN$672</f>
        <v>-937795.41406249977</v>
      </c>
      <c r="AO684" s="39">
        <f t="shared" si="178"/>
        <v>0.26049872605553254</v>
      </c>
      <c r="AP684" s="39">
        <f>SUM($AM$657:$AM$672)+$AP$656</f>
        <v>866385.62281250022</v>
      </c>
      <c r="AQ684" s="39">
        <f t="shared" si="179"/>
        <v>0.24066267293608676</v>
      </c>
      <c r="AR684" s="39">
        <f t="shared" ref="AR684:AR747" si="191">AM684/1000</f>
        <v>-0.69639500000001864</v>
      </c>
      <c r="AS684" s="39"/>
      <c r="AT684" s="51">
        <f>T684*$AS$8*0.38*0.01</f>
        <v>442.29898628500001</v>
      </c>
      <c r="AU684" s="51">
        <f t="shared" si="190"/>
        <v>0.44229898628500003</v>
      </c>
      <c r="AV684" s="51">
        <f t="shared" si="180"/>
        <v>1.2286092781227474E-4</v>
      </c>
      <c r="AW684" s="39">
        <f>AB684*0.7</f>
        <v>0.14887516456736843</v>
      </c>
      <c r="AX684" s="40"/>
      <c r="AY684" s="40">
        <f t="shared" si="177"/>
        <v>0</v>
      </c>
      <c r="AZ684" s="40"/>
      <c r="BA684" s="40"/>
      <c r="BB684" s="40"/>
      <c r="BC684" s="39"/>
      <c r="BD684" s="39">
        <f>T684*2.23694</f>
        <v>25.041300555555555</v>
      </c>
      <c r="BE684" s="39">
        <f>AO684-$BC$8</f>
        <v>0.25937232705691404</v>
      </c>
      <c r="BF684" s="39">
        <f>AQ684-$BC$8</f>
        <v>0.23953627393746829</v>
      </c>
      <c r="BG684" s="52">
        <f t="shared" si="181"/>
        <v>0.21558264654372147</v>
      </c>
      <c r="BH684" s="52">
        <f t="shared" si="182"/>
        <v>0.21558264654372147</v>
      </c>
      <c r="BI684" s="52">
        <f t="shared" si="183"/>
        <v>776097.52755739726</v>
      </c>
      <c r="BJ684" s="52">
        <f t="shared" si="184"/>
        <v>776.09752755739726</v>
      </c>
      <c r="BK684">
        <f t="shared" si="185"/>
        <v>-0.62675550000001679</v>
      </c>
    </row>
    <row r="685" spans="2:63" x14ac:dyDescent="0.25">
      <c r="B685" s="27" t="s">
        <v>52</v>
      </c>
      <c r="C685" s="27">
        <v>677</v>
      </c>
      <c r="D685" s="27">
        <v>88</v>
      </c>
      <c r="E685" s="26">
        <v>40.5</v>
      </c>
      <c r="F685" s="15">
        <f t="shared" si="186"/>
        <v>-0.18055555555555516</v>
      </c>
      <c r="G685" s="15">
        <f t="shared" si="187"/>
        <v>-0.64999999999999858</v>
      </c>
      <c r="R685">
        <f t="shared" si="175"/>
        <v>0</v>
      </c>
      <c r="S685">
        <f t="shared" si="176"/>
        <v>40.5</v>
      </c>
      <c r="T685">
        <f>$E685/3.6</f>
        <v>11.25</v>
      </c>
      <c r="U685">
        <f>(0.5*960*(T685*T685))</f>
        <v>60750</v>
      </c>
      <c r="V685">
        <f>$U685-$U686</f>
        <v>4416.666666666657</v>
      </c>
      <c r="W685">
        <f>SUM(V685:V692)</f>
        <v>47520.000000000015</v>
      </c>
      <c r="X685">
        <f>W685/1000</f>
        <v>47.520000000000017</v>
      </c>
      <c r="Y685">
        <f>$X$43+$X$87+$X$158+$X$178+$X$188+$X$238+$X$279+$X$299+$X$307+$X$359+$X$365+$X$379+$X$408+$X$426+$X$438+$X$549+$X$569+$X$622+$X$645+$X$657+$X$685</f>
        <v>774.99740740740742</v>
      </c>
      <c r="Z685">
        <f>(0.5*960*(F685*F685))</f>
        <v>15.648148148148081</v>
      </c>
      <c r="AA685">
        <f>W685*0.0000002777777777</f>
        <v>1.3199999996304005E-2</v>
      </c>
      <c r="AB685">
        <f>AA$43+AA$87+$AA$158+$AA$178+$AA$238+$AA$279+$AA$299+$AA$307+$AA$359+$AA$365+$AA$379+$AA$408+$AA$426+$AA$438+$AA$526+$AA$549+$AA$569+$AA$622+$AA$645+$AA$657+$AA$685</f>
        <v>0.21267880652481208</v>
      </c>
      <c r="AD685">
        <f>(AC685*0.0000002777777777)*-1</f>
        <v>0</v>
      </c>
      <c r="AE685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5">
        <f>(T685/1000)*(960*9.81*0.01+0.5*1.205*0.38*1.711274*(T685*T685)+960*4/3*3.14*AJ685)</f>
        <v>-17.222669576373608</v>
      </c>
      <c r="AH685">
        <f>AH684+AG685</f>
        <v>394.82287229499605</v>
      </c>
      <c r="AJ685">
        <f>T686-T685</f>
        <v>-0.41666666666666607</v>
      </c>
      <c r="AK685" s="53">
        <f t="shared" si="189"/>
        <v>11.25</v>
      </c>
      <c r="AL685" s="39">
        <f>0.5*1116.99*(T685*T685)</f>
        <v>70684.5234375</v>
      </c>
      <c r="AM685" s="39">
        <f t="shared" si="188"/>
        <v>5138.9296874999854</v>
      </c>
      <c r="AN685" s="39">
        <f>SUM($AM$673:$AM$684)+$AN$672</f>
        <v>-937795.41406249977</v>
      </c>
      <c r="AO685" s="39">
        <f t="shared" si="178"/>
        <v>0.26049872605553254</v>
      </c>
      <c r="AP685" s="39">
        <f>SUM($AM$685:$AM$692)+$AP$684</f>
        <v>921676.62781250023</v>
      </c>
      <c r="AQ685" s="39">
        <f t="shared" si="179"/>
        <v>0.25602128543178632</v>
      </c>
      <c r="AR685" s="39">
        <f t="shared" si="191"/>
        <v>5.138929687499985</v>
      </c>
      <c r="AS685" s="39"/>
      <c r="AT685" s="51">
        <f>T685*$AS$8*0.38*0.01</f>
        <v>444.49401847500013</v>
      </c>
      <c r="AU685" s="51">
        <f t="shared" si="190"/>
        <v>0.44449401847500014</v>
      </c>
      <c r="AV685" s="51">
        <f t="shared" si="180"/>
        <v>1.2347065946394857E-4</v>
      </c>
      <c r="AW685" s="39">
        <f>AB685*0.7</f>
        <v>0.14887516456736843</v>
      </c>
      <c r="AX685" s="40"/>
      <c r="AY685" s="40">
        <f t="shared" si="177"/>
        <v>0</v>
      </c>
      <c r="AZ685" s="40"/>
      <c r="BA685" s="40"/>
      <c r="BB685" s="40"/>
      <c r="BC685" s="39"/>
      <c r="BD685" s="39">
        <f>T685*2.23694</f>
        <v>25.165575</v>
      </c>
      <c r="BE685" s="39">
        <f>AO685-$BC$8</f>
        <v>0.25937232705691404</v>
      </c>
      <c r="BF685" s="39">
        <f>AQ685-$BC$8</f>
        <v>0.25489488643316782</v>
      </c>
      <c r="BG685" s="52">
        <f t="shared" si="181"/>
        <v>0.22940539778985106</v>
      </c>
      <c r="BH685" s="52">
        <f t="shared" si="182"/>
        <v>0.22940539778985106</v>
      </c>
      <c r="BI685" s="52">
        <f t="shared" si="183"/>
        <v>825859.43204346381</v>
      </c>
      <c r="BJ685" s="52">
        <f t="shared" si="184"/>
        <v>825.85943204346381</v>
      </c>
      <c r="BK685">
        <f t="shared" si="185"/>
        <v>4.6250367187499872</v>
      </c>
    </row>
    <row r="686" spans="2:63" x14ac:dyDescent="0.25">
      <c r="B686" s="27" t="s">
        <v>52</v>
      </c>
      <c r="C686" s="27">
        <v>678</v>
      </c>
      <c r="D686" s="27">
        <v>89</v>
      </c>
      <c r="E686" s="26">
        <v>39</v>
      </c>
      <c r="F686" s="15">
        <f t="shared" si="186"/>
        <v>-0.6666666666666663</v>
      </c>
      <c r="G686" s="15">
        <f t="shared" si="187"/>
        <v>-2.3999999999999986</v>
      </c>
      <c r="R686">
        <f t="shared" si="175"/>
        <v>0</v>
      </c>
      <c r="S686">
        <f t="shared" si="176"/>
        <v>39</v>
      </c>
      <c r="T686">
        <f>$E686/3.6</f>
        <v>10.833333333333334</v>
      </c>
      <c r="U686">
        <f>(0.5*960*(T686*T686))</f>
        <v>56333.333333333343</v>
      </c>
      <c r="V686">
        <f>$U686-$U687</f>
        <v>9130</v>
      </c>
      <c r="X686">
        <f>W686/1000</f>
        <v>0</v>
      </c>
      <c r="Y686">
        <f>$X$43+$X$87+$X$158+$X$178+$X$188+$X$238+$X$279+$X$299+$X$307+$X$359+$X$365+$X$379+$X$408+$X$426+$X$438+$X$549+$X$569+$X$622+$X$645+$X$657+$X$685</f>
        <v>774.99740740740742</v>
      </c>
      <c r="Z686">
        <f>(0.5*960*(F686*F686))</f>
        <v>213.33333333333312</v>
      </c>
      <c r="AA686">
        <f>W686*0.0000002777777777</f>
        <v>0</v>
      </c>
      <c r="AB686">
        <f>AA$43+AA$87+$AA$158+$AA$178+$AA$238+$AA$279+$AA$299+$AA$307+$AA$359+$AA$365+$AA$379+$AA$408+$AA$426+$AA$438+$AA$526+$AA$549+$AA$569+$AA$622+$AA$645+$AA$657+$AA$685</f>
        <v>0.21267880652481208</v>
      </c>
      <c r="AD686">
        <f>(AC686*0.0000002777777777)*-1</f>
        <v>0</v>
      </c>
      <c r="AE686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6">
        <f>(T686/1000)*(960*9.81*0.01+0.5*1.205*0.38*1.711274*(T686*T686)+960*4/3*3.14*AJ686)</f>
        <v>-38.394514506647496</v>
      </c>
      <c r="AH686">
        <f>AH685+AG686</f>
        <v>356.42835778834853</v>
      </c>
      <c r="AJ686">
        <f>T687-T686</f>
        <v>-0.91666666666666607</v>
      </c>
      <c r="AK686" s="53">
        <f t="shared" si="189"/>
        <v>10.833333333333334</v>
      </c>
      <c r="AL686" s="39">
        <f>0.5*1116.99*(T686*T686)</f>
        <v>65545.593750000015</v>
      </c>
      <c r="AM686" s="39">
        <f t="shared" si="188"/>
        <v>10623.040312500001</v>
      </c>
      <c r="AN686" s="39">
        <f>SUM($AM$673:$AM$684)+$AN$672</f>
        <v>-937795.41406249977</v>
      </c>
      <c r="AO686" s="39">
        <f t="shared" si="178"/>
        <v>0.26049872605553254</v>
      </c>
      <c r="AP686" s="39">
        <f>SUM($AM$685:$AM$692)+$AP$684</f>
        <v>921676.62781250023</v>
      </c>
      <c r="AQ686" s="39">
        <f t="shared" si="179"/>
        <v>0.25602128543178632</v>
      </c>
      <c r="AR686" s="39">
        <f t="shared" si="191"/>
        <v>10.623040312500001</v>
      </c>
      <c r="AS686" s="39"/>
      <c r="AT686" s="51">
        <f>T686*$AS$8*0.38*0.01</f>
        <v>428.03127705000009</v>
      </c>
      <c r="AU686" s="51">
        <f t="shared" si="190"/>
        <v>0.4280312770500001</v>
      </c>
      <c r="AV686" s="51">
        <f t="shared" si="180"/>
        <v>1.1889767207639491E-4</v>
      </c>
      <c r="AW686" s="39">
        <f>AB686*0.7</f>
        <v>0.14887516456736843</v>
      </c>
      <c r="AX686" s="40"/>
      <c r="AY686" s="40">
        <f t="shared" si="177"/>
        <v>0</v>
      </c>
      <c r="AZ686" s="40"/>
      <c r="BA686" s="40"/>
      <c r="BB686" s="40"/>
      <c r="BC686" s="39"/>
      <c r="BD686" s="39">
        <f>T686*2.23694</f>
        <v>24.23351666666667</v>
      </c>
      <c r="BE686" s="39">
        <f>AO686-$BC$8</f>
        <v>0.25937232705691404</v>
      </c>
      <c r="BF686" s="39">
        <f>AQ686-$BC$8</f>
        <v>0.25489488643316782</v>
      </c>
      <c r="BG686" s="52">
        <f t="shared" si="181"/>
        <v>0.22940539778985106</v>
      </c>
      <c r="BH686" s="52">
        <f t="shared" si="182"/>
        <v>0.22940539778985106</v>
      </c>
      <c r="BI686" s="52">
        <f t="shared" si="183"/>
        <v>825859.43204346381</v>
      </c>
      <c r="BJ686" s="52">
        <f t="shared" si="184"/>
        <v>825.85943204346381</v>
      </c>
      <c r="BK686">
        <f t="shared" si="185"/>
        <v>9.5607362812500014</v>
      </c>
    </row>
    <row r="687" spans="2:63" x14ac:dyDescent="0.25">
      <c r="B687" s="27" t="s">
        <v>52</v>
      </c>
      <c r="C687" s="27">
        <v>679</v>
      </c>
      <c r="D687" s="27">
        <v>90</v>
      </c>
      <c r="E687" s="26">
        <v>35.700000000000003</v>
      </c>
      <c r="F687" s="15">
        <f t="shared" si="186"/>
        <v>-0.99999999999999989</v>
      </c>
      <c r="G687" s="15">
        <f t="shared" si="187"/>
        <v>-3.5999999999999996</v>
      </c>
      <c r="R687">
        <f t="shared" si="175"/>
        <v>0</v>
      </c>
      <c r="S687">
        <f t="shared" si="176"/>
        <v>35.700000000000003</v>
      </c>
      <c r="T687">
        <f>$E687/3.6</f>
        <v>9.9166666666666679</v>
      </c>
      <c r="U687">
        <f>(0.5*960*(T687*T687))</f>
        <v>47203.333333333343</v>
      </c>
      <c r="V687">
        <f>$U687-$U688</f>
        <v>9750.0000000000073</v>
      </c>
      <c r="X687">
        <f>W687/1000</f>
        <v>0</v>
      </c>
      <c r="Y687">
        <f>$X$43+$X$87+$X$158+$X$178+$X$188+$X$238+$X$279+$X$299+$X$307+$X$359+$X$365+$X$379+$X$408+$X$426+$X$438+$X$549+$X$569+$X$622+$X$645+$X$657+$X$685</f>
        <v>774.99740740740742</v>
      </c>
      <c r="Z687">
        <f>(0.5*960*(F687*F687))</f>
        <v>479.99999999999989</v>
      </c>
      <c r="AA687">
        <f>W687*0.0000002777777777</f>
        <v>0</v>
      </c>
      <c r="AB687">
        <f>AA$43+AA$87+$AA$158+$AA$178+$AA$238+$AA$279+$AA$299+$AA$307+$AA$359+$AA$365+$AA$379+$AA$408+$AA$426+$AA$438+$AA$526+$AA$549+$AA$569+$AA$622+$AA$645+$AA$657+$AA$685</f>
        <v>0.21267880652481208</v>
      </c>
      <c r="AD687">
        <f>(AC687*0.0000002777777777)*-1</f>
        <v>0</v>
      </c>
      <c r="AE687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7">
        <f>(T687/1000)*(960*9.81*0.01+0.5*1.205*0.38*1.711274*(T687*T687)+960*4/3*3.14*AJ687)</f>
        <v>-41.862494213675674</v>
      </c>
      <c r="AH687">
        <f>AH686+AG687</f>
        <v>314.56586357467285</v>
      </c>
      <c r="AJ687">
        <f>T688-T687</f>
        <v>-1.0833333333333339</v>
      </c>
      <c r="AK687" s="53">
        <f t="shared" si="189"/>
        <v>9.9166666666666679</v>
      </c>
      <c r="AL687" s="39">
        <f>0.5*1116.99*(T687*T687)</f>
        <v>54922.553437500013</v>
      </c>
      <c r="AM687" s="39">
        <f t="shared" si="188"/>
        <v>11344.429687500007</v>
      </c>
      <c r="AN687" s="39">
        <f>SUM($AM$673:$AM$684)+$AN$672</f>
        <v>-937795.41406249977</v>
      </c>
      <c r="AO687" s="39">
        <f t="shared" si="178"/>
        <v>0.26049872605553254</v>
      </c>
      <c r="AP687" s="39">
        <f>SUM($AM$685:$AM$692)+$AP$684</f>
        <v>921676.62781250023</v>
      </c>
      <c r="AQ687" s="39">
        <f t="shared" si="179"/>
        <v>0.25602128543178632</v>
      </c>
      <c r="AR687" s="39">
        <f t="shared" si="191"/>
        <v>11.344429687500007</v>
      </c>
      <c r="AS687" s="39"/>
      <c r="AT687" s="51">
        <f>T687*$AS$8*0.38*0.01</f>
        <v>391.8132459150001</v>
      </c>
      <c r="AU687" s="51">
        <f t="shared" si="190"/>
        <v>0.39181324591500011</v>
      </c>
      <c r="AV687" s="51">
        <f t="shared" si="180"/>
        <v>1.0883709982377689E-4</v>
      </c>
      <c r="AW687" s="39">
        <f>AB687*0.7</f>
        <v>0.14887516456736843</v>
      </c>
      <c r="AX687" s="40"/>
      <c r="AY687" s="40">
        <f t="shared" si="177"/>
        <v>0</v>
      </c>
      <c r="AZ687" s="40"/>
      <c r="BA687" s="40"/>
      <c r="BB687" s="40"/>
      <c r="BC687" s="39"/>
      <c r="BD687" s="39">
        <f>T687*2.23694</f>
        <v>22.182988333333338</v>
      </c>
      <c r="BE687" s="39">
        <f>AO687-$BC$8</f>
        <v>0.25937232705691404</v>
      </c>
      <c r="BF687" s="39">
        <f>AQ687-$BC$8</f>
        <v>0.25489488643316782</v>
      </c>
      <c r="BG687" s="52">
        <f t="shared" si="181"/>
        <v>0.22940539778985106</v>
      </c>
      <c r="BH687" s="52">
        <f t="shared" si="182"/>
        <v>0.22940539778985106</v>
      </c>
      <c r="BI687" s="52">
        <f t="shared" si="183"/>
        <v>825859.43204346381</v>
      </c>
      <c r="BJ687" s="52">
        <f t="shared" si="184"/>
        <v>825.85943204346381</v>
      </c>
      <c r="BK687">
        <f t="shared" si="185"/>
        <v>10.209986718750008</v>
      </c>
    </row>
    <row r="688" spans="2:63" x14ac:dyDescent="0.25">
      <c r="B688" s="27" t="s">
        <v>52</v>
      </c>
      <c r="C688" s="27">
        <v>680</v>
      </c>
      <c r="D688" s="27">
        <v>91</v>
      </c>
      <c r="E688" s="26">
        <v>31.8</v>
      </c>
      <c r="F688" s="15">
        <f t="shared" si="186"/>
        <v>-1.1944444444444446</v>
      </c>
      <c r="G688" s="15">
        <f t="shared" si="187"/>
        <v>-4.3000000000000007</v>
      </c>
      <c r="R688">
        <f t="shared" si="175"/>
        <v>0</v>
      </c>
      <c r="S688">
        <f t="shared" si="176"/>
        <v>31.8</v>
      </c>
      <c r="T688">
        <f>$E688/3.6</f>
        <v>8.8333333333333339</v>
      </c>
      <c r="U688">
        <f>(0.5*960*(T688*T688))</f>
        <v>37453.333333333336</v>
      </c>
      <c r="V688">
        <f>$U688-$U689</f>
        <v>10252.962962962967</v>
      </c>
      <c r="X688">
        <f>W688/1000</f>
        <v>0</v>
      </c>
      <c r="Y688">
        <f>$X$43+$X$87+$X$158+$X$178+$X$188+$X$238+$X$279+$X$299+$X$307+$X$359+$X$365+$X$379+$X$408+$X$426+$X$438+$X$549+$X$569+$X$622+$X$645+$X$657+$X$685</f>
        <v>774.99740740740742</v>
      </c>
      <c r="Z688">
        <f>(0.5*960*(F688*F688))</f>
        <v>684.81481481481501</v>
      </c>
      <c r="AA688">
        <f>W688*0.0000002777777777</f>
        <v>0</v>
      </c>
      <c r="AB688">
        <f>AA$43+AA$87+$AA$158+$AA$178+$AA$238+$AA$279+$AA$299+$AA$307+$AA$359+$AA$365+$AA$379+$AA$408+$AA$426+$AA$438+$AA$526+$AA$549+$AA$569+$AA$622+$AA$645+$AA$657+$AA$685</f>
        <v>0.21267880652481208</v>
      </c>
      <c r="AD688">
        <f>(AC688*0.0000002777777777)*-1</f>
        <v>0</v>
      </c>
      <c r="AE688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8">
        <f>(T688/1000)*(960*9.81*0.01+0.5*1.205*0.38*1.711274*(T688*T688)+960*4/3*3.14*AJ688)</f>
        <v>-45.249120147072816</v>
      </c>
      <c r="AH688">
        <f>AH687+AG688</f>
        <v>269.31674342760004</v>
      </c>
      <c r="AJ688">
        <f>T689-T688</f>
        <v>-1.3055555555555562</v>
      </c>
      <c r="AK688" s="53">
        <f t="shared" si="189"/>
        <v>8.8333333333333339</v>
      </c>
      <c r="AL688" s="39">
        <f>0.5*1116.99*(T688*T688)</f>
        <v>43578.123750000006</v>
      </c>
      <c r="AM688" s="39">
        <f t="shared" si="188"/>
        <v>11929.642812500006</v>
      </c>
      <c r="AN688" s="39">
        <f>SUM($AM$673:$AM$684)+$AN$672</f>
        <v>-937795.41406249977</v>
      </c>
      <c r="AO688" s="39">
        <f t="shared" si="178"/>
        <v>0.26049872605553254</v>
      </c>
      <c r="AP688" s="39">
        <f>SUM($AM$685:$AM$692)+$AP$684</f>
        <v>921676.62781250023</v>
      </c>
      <c r="AQ688" s="39">
        <f t="shared" si="179"/>
        <v>0.25602128543178632</v>
      </c>
      <c r="AR688" s="39">
        <f t="shared" si="191"/>
        <v>11.929642812500006</v>
      </c>
      <c r="AS688" s="39"/>
      <c r="AT688" s="51">
        <f>T688*$AS$8*0.38*0.01</f>
        <v>349.01011821000009</v>
      </c>
      <c r="AU688" s="51">
        <f t="shared" si="190"/>
        <v>0.34901011821000011</v>
      </c>
      <c r="AV688" s="51">
        <f t="shared" si="180"/>
        <v>9.6947332616137397E-5</v>
      </c>
      <c r="AW688" s="39">
        <f>AB688*0.7</f>
        <v>0.14887516456736843</v>
      </c>
      <c r="AX688" s="40"/>
      <c r="AY688" s="40">
        <f t="shared" si="177"/>
        <v>0</v>
      </c>
      <c r="AZ688" s="40"/>
      <c r="BA688" s="40"/>
      <c r="BB688" s="40"/>
      <c r="BC688" s="39"/>
      <c r="BD688" s="39">
        <f>T688*2.23694</f>
        <v>19.759636666666669</v>
      </c>
      <c r="BE688" s="39">
        <f>AO688-$BC$8</f>
        <v>0.25937232705691404</v>
      </c>
      <c r="BF688" s="39">
        <f>AQ688-$BC$8</f>
        <v>0.25489488643316782</v>
      </c>
      <c r="BG688" s="52">
        <f t="shared" si="181"/>
        <v>0.22940539778985106</v>
      </c>
      <c r="BH688" s="52">
        <f t="shared" si="182"/>
        <v>0.22940539778985106</v>
      </c>
      <c r="BI688" s="52">
        <f t="shared" si="183"/>
        <v>825859.43204346381</v>
      </c>
      <c r="BJ688" s="52">
        <f t="shared" si="184"/>
        <v>825.85943204346381</v>
      </c>
      <c r="BK688">
        <f t="shared" si="185"/>
        <v>10.736678531250005</v>
      </c>
    </row>
    <row r="689" spans="2:63" x14ac:dyDescent="0.25">
      <c r="B689" s="27" t="s">
        <v>52</v>
      </c>
      <c r="C689" s="27">
        <v>681</v>
      </c>
      <c r="D689" s="27">
        <v>92</v>
      </c>
      <c r="E689" s="26">
        <v>27.1</v>
      </c>
      <c r="F689" s="15">
        <f t="shared" si="186"/>
        <v>-1.25</v>
      </c>
      <c r="G689" s="15">
        <f t="shared" si="187"/>
        <v>-4.5</v>
      </c>
      <c r="R689">
        <f t="shared" si="175"/>
        <v>0</v>
      </c>
      <c r="S689">
        <f t="shared" si="176"/>
        <v>27.1</v>
      </c>
      <c r="T689">
        <f>$E689/3.6</f>
        <v>7.5277777777777777</v>
      </c>
      <c r="U689">
        <f>(0.5*960*(T689*T689))</f>
        <v>27200.370370370369</v>
      </c>
      <c r="V689">
        <f>$U689-$U690</f>
        <v>7947.0370370370365</v>
      </c>
      <c r="X689">
        <f>W689/1000</f>
        <v>0</v>
      </c>
      <c r="Y689">
        <f>$X$43+$X$87+$X$158+$X$178+$X$188+$X$238+$X$279+$X$299+$X$307+$X$359+$X$365+$X$379+$X$408+$X$426+$X$438+$X$549+$X$569+$X$622+$X$645+$X$657+$X$685</f>
        <v>774.99740740740742</v>
      </c>
      <c r="Z689">
        <f>(0.5*960*(F689*F689))</f>
        <v>750</v>
      </c>
      <c r="AA689">
        <f>W689*0.0000002777777777</f>
        <v>0</v>
      </c>
      <c r="AB689">
        <f>AA$43+AA$87+$AA$158+$AA$178+$AA$238+$AA$279+$AA$299+$AA$307+$AA$359+$AA$365+$AA$379+$AA$408+$AA$426+$AA$438+$AA$526+$AA$549+$AA$569+$AA$622+$AA$645+$AA$657+$AA$685</f>
        <v>0.21267880652481208</v>
      </c>
      <c r="AD689">
        <f>(AC689*0.0000002777777777)*-1</f>
        <v>0</v>
      </c>
      <c r="AE689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89">
        <f>(T689/1000)*(960*9.81*0.01+0.5*1.205*0.38*1.711274*(T689*T689)+960*4/3*3.14*AJ689)</f>
        <v>-35.262618050326139</v>
      </c>
      <c r="AH689">
        <f>AH688+AG689</f>
        <v>234.05412537727392</v>
      </c>
      <c r="AJ689">
        <f>T690-T689</f>
        <v>-1.1944444444444446</v>
      </c>
      <c r="AK689" s="53">
        <f t="shared" si="189"/>
        <v>7.5277777777777777</v>
      </c>
      <c r="AL689" s="39">
        <f>0.5*1116.99*(T689*T689)</f>
        <v>31648.4809375</v>
      </c>
      <c r="AM689" s="39">
        <f t="shared" si="188"/>
        <v>9246.6259375000009</v>
      </c>
      <c r="AN689" s="39">
        <f>SUM($AM$673:$AM$684)+$AN$672</f>
        <v>-937795.41406249977</v>
      </c>
      <c r="AO689" s="39">
        <f t="shared" si="178"/>
        <v>0.26049872605553254</v>
      </c>
      <c r="AP689" s="39">
        <f>SUM($AM$685:$AM$692)+$AP$684</f>
        <v>921676.62781250023</v>
      </c>
      <c r="AQ689" s="39">
        <f t="shared" si="179"/>
        <v>0.25602128543178632</v>
      </c>
      <c r="AR689" s="39">
        <f t="shared" si="191"/>
        <v>9.2466259375000011</v>
      </c>
      <c r="AS689" s="39"/>
      <c r="AT689" s="51">
        <f>T689*$AS$8*0.38*0.01</f>
        <v>297.42686174500005</v>
      </c>
      <c r="AU689" s="51">
        <f t="shared" si="190"/>
        <v>0.29742686174500005</v>
      </c>
      <c r="AV689" s="51">
        <f t="shared" si="180"/>
        <v>8.261863880180262E-5</v>
      </c>
      <c r="AW689" s="39">
        <f>AB689*0.7</f>
        <v>0.14887516456736843</v>
      </c>
      <c r="AX689" s="40"/>
      <c r="AY689" s="40">
        <f t="shared" si="177"/>
        <v>0</v>
      </c>
      <c r="AZ689" s="40"/>
      <c r="BA689" s="40"/>
      <c r="BB689" s="40"/>
      <c r="BC689" s="39"/>
      <c r="BD689" s="39">
        <f>T689*2.23694</f>
        <v>16.839187222222222</v>
      </c>
      <c r="BE689" s="39">
        <f>AO689-$BC$8</f>
        <v>0.25937232705691404</v>
      </c>
      <c r="BF689" s="39">
        <f>AQ689-$BC$8</f>
        <v>0.25489488643316782</v>
      </c>
      <c r="BG689" s="52">
        <f t="shared" si="181"/>
        <v>0.22940539778985106</v>
      </c>
      <c r="BH689" s="52">
        <f t="shared" si="182"/>
        <v>0.22940539778985106</v>
      </c>
      <c r="BI689" s="52">
        <f t="shared" si="183"/>
        <v>825859.43204346381</v>
      </c>
      <c r="BJ689" s="52">
        <f t="shared" si="184"/>
        <v>825.85943204346381</v>
      </c>
      <c r="BK689">
        <f t="shared" si="185"/>
        <v>8.3219633437500011</v>
      </c>
    </row>
    <row r="690" spans="2:63" x14ac:dyDescent="0.25">
      <c r="B690" s="27" t="s">
        <v>52</v>
      </c>
      <c r="C690" s="27">
        <v>682</v>
      </c>
      <c r="D690" s="27">
        <v>93</v>
      </c>
      <c r="E690" s="26">
        <v>22.8</v>
      </c>
      <c r="F690" s="15">
        <f t="shared" si="186"/>
        <v>-0.83333333333333326</v>
      </c>
      <c r="G690" s="15">
        <f t="shared" si="187"/>
        <v>-3</v>
      </c>
      <c r="R690">
        <f t="shared" si="175"/>
        <v>0</v>
      </c>
      <c r="S690">
        <f t="shared" si="176"/>
        <v>22.8</v>
      </c>
      <c r="T690">
        <f>$E690/3.6</f>
        <v>6.333333333333333</v>
      </c>
      <c r="U690">
        <f>(0.5*960*(T690*T690))</f>
        <v>19253.333333333332</v>
      </c>
      <c r="V690">
        <f>$U690-$U691</f>
        <v>2764.0740740740694</v>
      </c>
      <c r="X690">
        <f>W690/1000</f>
        <v>0</v>
      </c>
      <c r="Y690">
        <f>$X$43+$X$87+$X$158+$X$178+$X$188+$X$238+$X$279+$X$299+$X$307+$X$359+$X$365+$X$379+$X$408+$X$426+$X$438+$X$549+$X$569+$X$622+$X$645+$X$657+$X$685</f>
        <v>774.99740740740742</v>
      </c>
      <c r="Z690">
        <f>(0.5*960*(F690*F690))</f>
        <v>333.33333333333326</v>
      </c>
      <c r="AA690">
        <f>W690*0.0000002777777777</f>
        <v>0</v>
      </c>
      <c r="AB690">
        <f>AA$43+AA$87+$AA$158+$AA$178+$AA$238+$AA$279+$AA$299+$AA$307+$AA$359+$AA$365+$AA$379+$AA$408+$AA$426+$AA$438+$AA$526+$AA$549+$AA$569+$AA$622+$AA$645+$AA$657+$AA$685</f>
        <v>0.21267880652481208</v>
      </c>
      <c r="AD690">
        <f>(AC690*0.0000002777777777)*-1</f>
        <v>0</v>
      </c>
      <c r="AE690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90">
        <f>(T690/1000)*(960*9.81*0.01+0.5*1.205*0.38*1.711274*(T690*T690)+960*4/3*3.14*AJ690)</f>
        <v>-11.324406443911252</v>
      </c>
      <c r="AH690">
        <f>AH689+AG690</f>
        <v>222.72971893336268</v>
      </c>
      <c r="AJ690">
        <f>T691-T690</f>
        <v>-0.47222222222222143</v>
      </c>
      <c r="AK690" s="53">
        <f t="shared" si="189"/>
        <v>6.333333333333333</v>
      </c>
      <c r="AL690" s="39">
        <f>0.5*1116.99*(T690*T690)</f>
        <v>22401.855</v>
      </c>
      <c r="AM690" s="39">
        <f t="shared" si="188"/>
        <v>3216.0865624999969</v>
      </c>
      <c r="AN690" s="39">
        <f>SUM($AM$673:$AM$684)+$AN$672</f>
        <v>-937795.41406249977</v>
      </c>
      <c r="AO690" s="39">
        <f t="shared" si="178"/>
        <v>0.26049872605553254</v>
      </c>
      <c r="AP690" s="39">
        <f>SUM($AM$685:$AM$692)+$AP$684</f>
        <v>921676.62781250023</v>
      </c>
      <c r="AQ690" s="39">
        <f t="shared" si="179"/>
        <v>0.25602128543178632</v>
      </c>
      <c r="AR690" s="39">
        <f t="shared" si="191"/>
        <v>3.216086562499997</v>
      </c>
      <c r="AS690" s="39"/>
      <c r="AT690" s="51">
        <f>T690*$AS$8*0.38*0.01</f>
        <v>250.23366966000003</v>
      </c>
      <c r="AU690" s="51">
        <f t="shared" si="190"/>
        <v>0.25023366966000005</v>
      </c>
      <c r="AV690" s="51">
        <f t="shared" si="180"/>
        <v>6.9509408290815492E-5</v>
      </c>
      <c r="AW690" s="39">
        <f>AB690*0.7</f>
        <v>0.14887516456736843</v>
      </c>
      <c r="AX690" s="40"/>
      <c r="AY690" s="40">
        <f t="shared" si="177"/>
        <v>0</v>
      </c>
      <c r="AZ690" s="40"/>
      <c r="BA690" s="40"/>
      <c r="BB690" s="40"/>
      <c r="BC690" s="39"/>
      <c r="BD690" s="39">
        <f>T690*2.23694</f>
        <v>14.167286666666667</v>
      </c>
      <c r="BE690" s="39">
        <f>AO690-$BC$8</f>
        <v>0.25937232705691404</v>
      </c>
      <c r="BF690" s="39">
        <f>AQ690-$BC$8</f>
        <v>0.25489488643316782</v>
      </c>
      <c r="BG690" s="52">
        <f t="shared" si="181"/>
        <v>0.22940539778985106</v>
      </c>
      <c r="BH690" s="52">
        <f t="shared" si="182"/>
        <v>0.22940539778985106</v>
      </c>
      <c r="BI690" s="52">
        <f t="shared" si="183"/>
        <v>825859.43204346381</v>
      </c>
      <c r="BJ690" s="52">
        <f t="shared" si="184"/>
        <v>825.85943204346381</v>
      </c>
      <c r="BK690">
        <f t="shared" si="185"/>
        <v>2.8944779062499975</v>
      </c>
    </row>
    <row r="691" spans="2:63" x14ac:dyDescent="0.25">
      <c r="B691" s="27" t="s">
        <v>52</v>
      </c>
      <c r="C691" s="27">
        <v>683</v>
      </c>
      <c r="D691" s="27">
        <v>94</v>
      </c>
      <c r="E691" s="26">
        <v>21.1</v>
      </c>
      <c r="F691" s="15">
        <f t="shared" si="186"/>
        <v>-0.54166666666666696</v>
      </c>
      <c r="G691" s="15">
        <f t="shared" si="187"/>
        <v>-1.9500000000000011</v>
      </c>
      <c r="R691">
        <f t="shared" si="175"/>
        <v>0</v>
      </c>
      <c r="S691">
        <f t="shared" si="176"/>
        <v>21.1</v>
      </c>
      <c r="T691">
        <f>$E691/3.6</f>
        <v>5.8611111111111116</v>
      </c>
      <c r="U691">
        <f>(0.5*960*(T691*T691))</f>
        <v>16489.259259259263</v>
      </c>
      <c r="V691">
        <f>$U691-$U692</f>
        <v>3259.2592592592682</v>
      </c>
      <c r="X691">
        <f>W691/1000</f>
        <v>0</v>
      </c>
      <c r="Y691">
        <f>$X$43+$X$87+$X$158+$X$178+$X$188+$X$238+$X$279+$X$299+$X$307+$X$359+$X$365+$X$379+$X$408+$X$426+$X$438+$X$549+$X$569+$X$622+$X$645+$X$657+$X$685</f>
        <v>774.99740740740742</v>
      </c>
      <c r="Z691">
        <f>(0.5*960*(F691*F691))</f>
        <v>140.83333333333348</v>
      </c>
      <c r="AA691">
        <f>W691*0.0000002777777777</f>
        <v>0</v>
      </c>
      <c r="AB691">
        <f>AA$43+AA$87+$AA$158+$AA$178+$AA$238+$AA$279+$AA$299+$AA$307+$AA$359+$AA$365+$AA$379+$AA$408+$AA$426+$AA$438+$AA$526+$AA$549+$AA$569+$AA$622+$AA$645+$AA$657+$AA$685</f>
        <v>0.21267880652481208</v>
      </c>
      <c r="AD691">
        <f>(AC691*0.0000002777777777)*-1</f>
        <v>0</v>
      </c>
      <c r="AE691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91">
        <f>(T691/1000)*(960*9.81*0.01+0.5*1.205*0.38*1.711274*(T691*T691)+960*4/3*3.14*AJ691)</f>
        <v>-13.765068840908178</v>
      </c>
      <c r="AH691">
        <f>AH690+AG691</f>
        <v>208.96465009245449</v>
      </c>
      <c r="AJ691">
        <f>T692-T691</f>
        <v>-0.61111111111111249</v>
      </c>
      <c r="AK691" s="53">
        <f t="shared" si="189"/>
        <v>5.8611111111111116</v>
      </c>
      <c r="AL691" s="39">
        <f>0.5*1116.99*(T691*T691)</f>
        <v>19185.768437500003</v>
      </c>
      <c r="AM691" s="39">
        <f t="shared" si="188"/>
        <v>3792.2500000000091</v>
      </c>
      <c r="AN691" s="39">
        <f>SUM($AM$673:$AM$684)+$AN$672</f>
        <v>-937795.41406249977</v>
      </c>
      <c r="AO691" s="39">
        <f t="shared" si="178"/>
        <v>0.26049872605553254</v>
      </c>
      <c r="AP691" s="39">
        <f>SUM($AM$685:$AM$692)+$AP$684</f>
        <v>921676.62781250023</v>
      </c>
      <c r="AQ691" s="39">
        <f t="shared" si="179"/>
        <v>0.25602128543178632</v>
      </c>
      <c r="AR691" s="39">
        <f t="shared" si="191"/>
        <v>3.792250000000009</v>
      </c>
      <c r="AS691" s="39"/>
      <c r="AT691" s="51">
        <f>T691*$AS$8*0.38*0.01</f>
        <v>231.57589604500004</v>
      </c>
      <c r="AU691" s="51">
        <f t="shared" si="190"/>
        <v>0.23157589604500003</v>
      </c>
      <c r="AV691" s="51">
        <f t="shared" si="180"/>
        <v>6.4326689251588022E-5</v>
      </c>
      <c r="AW691" s="39">
        <f>AB691*0.7</f>
        <v>0.14887516456736843</v>
      </c>
      <c r="AX691" s="40"/>
      <c r="AY691" s="40">
        <f t="shared" si="177"/>
        <v>0</v>
      </c>
      <c r="AZ691" s="40"/>
      <c r="BA691" s="40"/>
      <c r="BB691" s="40"/>
      <c r="BC691" s="39"/>
      <c r="BD691" s="39">
        <f>T691*2.23694</f>
        <v>13.110953888888892</v>
      </c>
      <c r="BE691" s="39">
        <f>AO691-$BC$8</f>
        <v>0.25937232705691404</v>
      </c>
      <c r="BF691" s="39">
        <f>AQ691-$BC$8</f>
        <v>0.25489488643316782</v>
      </c>
      <c r="BG691" s="52">
        <f t="shared" si="181"/>
        <v>0.22940539778985106</v>
      </c>
      <c r="BH691" s="52">
        <f t="shared" si="182"/>
        <v>0.22940539778985106</v>
      </c>
      <c r="BI691" s="52">
        <f t="shared" si="183"/>
        <v>825859.43204346381</v>
      </c>
      <c r="BJ691" s="52">
        <f t="shared" si="184"/>
        <v>825.85943204346381</v>
      </c>
      <c r="BK691">
        <f t="shared" si="185"/>
        <v>3.4130250000000082</v>
      </c>
    </row>
    <row r="692" spans="2:63" x14ac:dyDescent="0.25">
      <c r="B692" s="27" t="s">
        <v>52</v>
      </c>
      <c r="C692" s="27">
        <v>684</v>
      </c>
      <c r="D692" s="27">
        <v>95</v>
      </c>
      <c r="E692" s="26">
        <v>18.899999999999999</v>
      </c>
      <c r="F692" s="15">
        <f t="shared" si="186"/>
        <v>-0.30555555555555597</v>
      </c>
      <c r="G692" s="15">
        <f t="shared" si="187"/>
        <v>-1.1000000000000014</v>
      </c>
      <c r="R692">
        <f t="shared" si="175"/>
        <v>0</v>
      </c>
      <c r="S692">
        <f t="shared" si="176"/>
        <v>18.899999999999999</v>
      </c>
      <c r="T692">
        <f>$E692/3.6</f>
        <v>5.2499999999999991</v>
      </c>
      <c r="U692">
        <f>(0.5*960*(T692*T692))</f>
        <v>13229.999999999995</v>
      </c>
      <c r="V692">
        <f>$U692-$U693</f>
        <v>0</v>
      </c>
      <c r="X692">
        <f>W692/1000</f>
        <v>0</v>
      </c>
      <c r="Y692">
        <f>$X$43+$X$87+$X$158+$X$178+$X$188+$X$238+$X$279+$X$299+$X$307+$X$359+$X$365+$X$379+$X$408+$X$426+$X$438+$X$549+$X$569+$X$622+$X$645+$X$657+$X$685</f>
        <v>774.99740740740742</v>
      </c>
      <c r="Z692">
        <f>(0.5*960*(F692*F692))</f>
        <v>44.814814814814937</v>
      </c>
      <c r="AA692">
        <f>W692*0.0000002777777777</f>
        <v>0</v>
      </c>
      <c r="AB692">
        <f>AA$43+AA$87+$AA$158+$AA$178+$AA$238+$AA$279+$AA$299+$AA$307+$AA$359+$AA$365+$AA$379+$AA$408+$AA$426+$AA$438+$AA$526+$AA$549+$AA$569+$AA$622+$AA$645+$AA$657+$AA$685</f>
        <v>0.21267880652481208</v>
      </c>
      <c r="AD692">
        <f>(AC692*0.0000002777777777)*-1</f>
        <v>0</v>
      </c>
      <c r="AE692">
        <f>(($W$18*0.0000002777777777)*-1)+$AD$65+$AD$145+$AD$164+$AD$184+$AD$206+$AD$265+$AD$289+$AD$304+$AD$345+$AD$363+$AD$373+$AD$399+$AD$418+$AD$430+$AD$519+$AD$540+$AD$564+$AD$608+$AD$631+$AD$637+$AD$649+$AD$673</f>
        <v>0.22289825096639501</v>
      </c>
      <c r="AG692">
        <f>(T692/1000)*(960*9.81*0.01+0.5*1.205*0.38*1.711274*(T692*T692)+960*4/3*3.14*AJ692)</f>
        <v>0.55111813194187964</v>
      </c>
      <c r="AH692">
        <f>AH691+AG692</f>
        <v>209.51576822439637</v>
      </c>
      <c r="AJ692">
        <f>T693-T692</f>
        <v>0</v>
      </c>
      <c r="AK692" s="53">
        <f t="shared" si="189"/>
        <v>5.2499999999999991</v>
      </c>
      <c r="AL692" s="39">
        <f>0.5*1116.99*(T692*T692)</f>
        <v>15393.518437499994</v>
      </c>
      <c r="AM692" s="39">
        <f t="shared" si="188"/>
        <v>0</v>
      </c>
      <c r="AN692" s="39">
        <f>SUM($AM$673:$AM$684)+$AN$672</f>
        <v>-937795.41406249977</v>
      </c>
      <c r="AO692" s="39">
        <f t="shared" si="178"/>
        <v>0.26049872605553254</v>
      </c>
      <c r="AP692" s="39">
        <f>SUM($AM$685:$AM$692)+$AP$684</f>
        <v>921676.62781250023</v>
      </c>
      <c r="AQ692" s="39">
        <f t="shared" si="179"/>
        <v>0.25602128543178632</v>
      </c>
      <c r="AR692" s="39">
        <f t="shared" si="191"/>
        <v>0</v>
      </c>
      <c r="AS692" s="39"/>
      <c r="AT692" s="51">
        <f>T692*$AS$8*0.38*0.01</f>
        <v>207.43054195499997</v>
      </c>
      <c r="AU692" s="51">
        <f t="shared" si="190"/>
        <v>0.20743054195499996</v>
      </c>
      <c r="AV692" s="51">
        <f t="shared" si="180"/>
        <v>5.7619641083175978E-5</v>
      </c>
      <c r="AW692" s="39">
        <f>AB692*0.7</f>
        <v>0.14887516456736843</v>
      </c>
      <c r="AX692" s="40"/>
      <c r="AY692" s="40">
        <f t="shared" si="177"/>
        <v>0</v>
      </c>
      <c r="AZ692" s="40"/>
      <c r="BA692" s="40"/>
      <c r="BB692" s="40"/>
      <c r="BC692" s="39"/>
      <c r="BD692" s="39">
        <f>T692*2.23694</f>
        <v>11.743934999999999</v>
      </c>
      <c r="BE692" s="39">
        <f>AO692-$BC$8</f>
        <v>0.25937232705691404</v>
      </c>
      <c r="BF692" s="39">
        <f>AQ692-$BC$8</f>
        <v>0.25489488643316782</v>
      </c>
      <c r="BG692" s="52">
        <f t="shared" si="181"/>
        <v>0.22940539778985106</v>
      </c>
      <c r="BH692" s="52">
        <f t="shared" si="182"/>
        <v>0.22940539778985106</v>
      </c>
      <c r="BI692" s="52">
        <f t="shared" si="183"/>
        <v>825859.43204346381</v>
      </c>
      <c r="BJ692" s="52">
        <f t="shared" si="184"/>
        <v>825.85943204346381</v>
      </c>
      <c r="BK692">
        <f t="shared" si="185"/>
        <v>0</v>
      </c>
    </row>
    <row r="693" spans="2:63" x14ac:dyDescent="0.25">
      <c r="B693" s="27" t="s">
        <v>52</v>
      </c>
      <c r="C693" s="27">
        <v>685</v>
      </c>
      <c r="D693" s="27">
        <v>96</v>
      </c>
      <c r="E693" s="26">
        <v>18.899999999999999</v>
      </c>
      <c r="F693" s="15">
        <f t="shared" si="186"/>
        <v>0.33333333333333365</v>
      </c>
      <c r="G693" s="15">
        <f t="shared" si="187"/>
        <v>1.2000000000000011</v>
      </c>
      <c r="R693">
        <f t="shared" si="175"/>
        <v>0</v>
      </c>
      <c r="S693">
        <f t="shared" si="176"/>
        <v>18.899999999999999</v>
      </c>
      <c r="T693">
        <f>$E693/3.6</f>
        <v>5.2499999999999991</v>
      </c>
      <c r="U693">
        <f>(0.5*960*(T693*T693))</f>
        <v>13229.999999999995</v>
      </c>
      <c r="V693">
        <f>$U693-$U694</f>
        <v>-3573.3333333333412</v>
      </c>
      <c r="X693">
        <f>W693/1000</f>
        <v>0</v>
      </c>
      <c r="Y693">
        <f>$X$43+$X$87+$X$158+$X$178+$X$188+$X$238+$X$279+$X$299+$X$307+$X$359+$X$365+$X$379+$X$408+$X$426+$X$438+$X$549+$X$569+$X$622+$X$645+$X$657+$X$685</f>
        <v>774.99740740740742</v>
      </c>
      <c r="Z693">
        <f>(0.5*960*(F693*F693))</f>
        <v>53.333333333333435</v>
      </c>
      <c r="AA693">
        <f>W693*0.0000002777777777</f>
        <v>0</v>
      </c>
      <c r="AB693">
        <f>AA$43+AA$87+$AA$158+$AA$178+$AA$238+$AA$279+$AA$299+$AA$307+$AA$359+$AA$365+$AA$379+$AA$408+$AA$426+$AA$438+$AA$526+$AA$549+$AA$569+$AA$622+$AA$645+$AA$657+$AA$685</f>
        <v>0.21267880652481208</v>
      </c>
      <c r="AC693">
        <f>SUM(V693:V702)</f>
        <v>-27593.703703703723</v>
      </c>
      <c r="AD693">
        <f>(AC693*0.0000002777777777)*-1</f>
        <v>7.66491769332708E-3</v>
      </c>
      <c r="AE693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3">
        <f>(T693/1000)*(960*9.81*0.01+0.5*1.205*0.38*1.711274*(T693*T693)+960*4/3*3.14*AJ693)</f>
        <v>14.618318131941905</v>
      </c>
      <c r="AH693">
        <f>AH692+AG693</f>
        <v>224.13408635633829</v>
      </c>
      <c r="AJ693">
        <f>T694-T693</f>
        <v>0.66666666666666785</v>
      </c>
      <c r="AK693" s="53">
        <f t="shared" si="189"/>
        <v>5.2499999999999991</v>
      </c>
      <c r="AL693" s="39">
        <f>0.5*1116.99*(T693*T693)</f>
        <v>15393.518437499994</v>
      </c>
      <c r="AM693" s="39">
        <f t="shared" si="188"/>
        <v>-4157.6850000000104</v>
      </c>
      <c r="AN693" s="39">
        <f>SUM($AM$693:$AM$702)+$AN$692</f>
        <v>-969901.5506249998</v>
      </c>
      <c r="AO693" s="39">
        <f t="shared" si="178"/>
        <v>0.26941709732039648</v>
      </c>
      <c r="AP693" s="39">
        <f>SUM($AM$685:$AM$692)+$AP$684</f>
        <v>921676.62781250023</v>
      </c>
      <c r="AQ693" s="39">
        <f t="shared" si="179"/>
        <v>0.25602128543178632</v>
      </c>
      <c r="AR693" s="39">
        <f t="shared" si="191"/>
        <v>-4.1576850000000105</v>
      </c>
      <c r="AS693" s="39"/>
      <c r="AT693" s="51">
        <f>T693*$AS$8*0.38*0.01</f>
        <v>207.43054195499997</v>
      </c>
      <c r="AU693" s="51">
        <f t="shared" si="190"/>
        <v>0.20743054195499996</v>
      </c>
      <c r="AV693" s="51">
        <f t="shared" si="180"/>
        <v>5.7619641083175978E-5</v>
      </c>
      <c r="AW693" s="39">
        <f>AB693*0.7</f>
        <v>0.14887516456736843</v>
      </c>
      <c r="AX693" s="40"/>
      <c r="AY693" s="40">
        <f t="shared" si="177"/>
        <v>0</v>
      </c>
      <c r="AZ693" s="40"/>
      <c r="BA693" s="40"/>
      <c r="BB693" s="40"/>
      <c r="BC693" s="39"/>
      <c r="BD693" s="39">
        <f>T693*2.23694</f>
        <v>11.743934999999999</v>
      </c>
      <c r="BE693" s="39">
        <f>AO693-$BC$8</f>
        <v>0.26829069832177799</v>
      </c>
      <c r="BF693" s="39">
        <f>AQ693-$BC$8</f>
        <v>0.25489488643316782</v>
      </c>
      <c r="BG693" s="52">
        <f t="shared" si="181"/>
        <v>0.22940539778985106</v>
      </c>
      <c r="BH693" s="52">
        <f t="shared" si="182"/>
        <v>0.22940539778985106</v>
      </c>
      <c r="BI693" s="52">
        <f t="shared" si="183"/>
        <v>825859.43204346381</v>
      </c>
      <c r="BJ693" s="52">
        <f t="shared" si="184"/>
        <v>825.85943204346381</v>
      </c>
      <c r="BK693">
        <f t="shared" si="185"/>
        <v>-3.7419165000000092</v>
      </c>
    </row>
    <row r="694" spans="2:63" x14ac:dyDescent="0.25">
      <c r="B694" s="27" t="s">
        <v>52</v>
      </c>
      <c r="C694" s="27">
        <v>686</v>
      </c>
      <c r="D694" s="27">
        <v>97</v>
      </c>
      <c r="E694" s="26">
        <v>21.3</v>
      </c>
      <c r="F694" s="15">
        <f t="shared" si="186"/>
        <v>0.69444444444444442</v>
      </c>
      <c r="G694" s="15">
        <f t="shared" si="187"/>
        <v>2.5</v>
      </c>
      <c r="R694">
        <f t="shared" si="175"/>
        <v>0</v>
      </c>
      <c r="S694">
        <f t="shared" si="176"/>
        <v>21.3</v>
      </c>
      <c r="T694">
        <f>$E694/3.6</f>
        <v>5.916666666666667</v>
      </c>
      <c r="U694">
        <f>(0.5*960*(T694*T694))</f>
        <v>16803.333333333336</v>
      </c>
      <c r="V694">
        <f>$U694-$U695</f>
        <v>-4352.5925925925876</v>
      </c>
      <c r="X694">
        <f>W694/1000</f>
        <v>0</v>
      </c>
      <c r="Y694">
        <f>$X$43+$X$87+$X$158+$X$178+$X$188+$X$238+$X$279+$X$299+$X$307+$X$359+$X$365+$X$379+$X$408+$X$426+$X$438+$X$549+$X$569+$X$622+$X$645+$X$657+$X$685</f>
        <v>774.99740740740742</v>
      </c>
      <c r="Z694">
        <f>(0.5*960*(F694*F694))</f>
        <v>231.48148148148147</v>
      </c>
      <c r="AA694">
        <f>W694*0.0000002777777777</f>
        <v>0</v>
      </c>
      <c r="AB694">
        <f>AA$43+AA$87+$AA$158+$AA$178+$AA$238+$AA$279+$AA$299+$AA$307+$AA$359+$AA$365+$AA$379+$AA$408+$AA$426+$AA$438+$AA$526+$AA$549+$AA$569+$AA$622+$AA$645+$AA$657+$AA$685</f>
        <v>0.21267880652481208</v>
      </c>
      <c r="AD694">
        <f>(AC694*0.0000002777777777)*-1</f>
        <v>0</v>
      </c>
      <c r="AE694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4">
        <f>(T694/1000)*(960*9.81*0.01+0.5*1.205*0.38*1.711274*(T694*T694)+960*4/3*3.14*AJ694)</f>
        <v>17.812995594562008</v>
      </c>
      <c r="AH694">
        <f>AH693+AG694</f>
        <v>241.9470819509003</v>
      </c>
      <c r="AJ694">
        <f>T695-T694</f>
        <v>0.72222222222222143</v>
      </c>
      <c r="AK694" s="53">
        <f t="shared" si="189"/>
        <v>5.916666666666667</v>
      </c>
      <c r="AL694" s="39">
        <f>0.5*1116.99*(T694*T694)</f>
        <v>19551.203437500004</v>
      </c>
      <c r="AM694" s="39">
        <f t="shared" si="188"/>
        <v>-5064.3774999999951</v>
      </c>
      <c r="AN694" s="39">
        <f>SUM($AM$693:$AM$702)+$AN$692</f>
        <v>-969901.5506249998</v>
      </c>
      <c r="AO694" s="39">
        <f t="shared" si="178"/>
        <v>0.26941709732039648</v>
      </c>
      <c r="AP694" s="39">
        <f>SUM($AM$685:$AM$692)+$AP$684</f>
        <v>921676.62781250023</v>
      </c>
      <c r="AQ694" s="39">
        <f t="shared" si="179"/>
        <v>0.25602128543178632</v>
      </c>
      <c r="AR694" s="39">
        <f t="shared" si="191"/>
        <v>-5.0643774999999946</v>
      </c>
      <c r="AS694" s="39"/>
      <c r="AT694" s="51">
        <f>T694*$AS$8*0.38*0.01</f>
        <v>233.77092823500004</v>
      </c>
      <c r="AU694" s="51">
        <f t="shared" si="190"/>
        <v>0.23377092823500004</v>
      </c>
      <c r="AV694" s="51">
        <f t="shared" si="180"/>
        <v>6.4936420903261832E-5</v>
      </c>
      <c r="AW694" s="39">
        <f>AB694*0.7</f>
        <v>0.14887516456736843</v>
      </c>
      <c r="AX694" s="40"/>
      <c r="AY694" s="40">
        <f t="shared" si="177"/>
        <v>0</v>
      </c>
      <c r="AZ694" s="40"/>
      <c r="BA694" s="40"/>
      <c r="BB694" s="40"/>
      <c r="BC694" s="39"/>
      <c r="BD694" s="39">
        <f>T694*2.23694</f>
        <v>13.235228333333335</v>
      </c>
      <c r="BE694" s="39">
        <f>AO694-$BC$8</f>
        <v>0.26829069832177799</v>
      </c>
      <c r="BF694" s="39">
        <f>AQ694-$BC$8</f>
        <v>0.25489488643316782</v>
      </c>
      <c r="BG694" s="52">
        <f t="shared" si="181"/>
        <v>0.22940539778985106</v>
      </c>
      <c r="BH694" s="52">
        <f t="shared" si="182"/>
        <v>0.22940539778985106</v>
      </c>
      <c r="BI694" s="52">
        <f t="shared" si="183"/>
        <v>825859.43204346381</v>
      </c>
      <c r="BJ694" s="52">
        <f t="shared" si="184"/>
        <v>825.85943204346381</v>
      </c>
      <c r="BK694">
        <f t="shared" si="185"/>
        <v>-4.5579397499999956</v>
      </c>
    </row>
    <row r="695" spans="2:63" x14ac:dyDescent="0.25">
      <c r="B695" s="27" t="s">
        <v>52</v>
      </c>
      <c r="C695" s="27">
        <v>687</v>
      </c>
      <c r="D695" s="27">
        <v>98</v>
      </c>
      <c r="E695" s="26">
        <v>23.9</v>
      </c>
      <c r="F695" s="15">
        <f t="shared" si="186"/>
        <v>0.63888888888888862</v>
      </c>
      <c r="G695" s="15">
        <f t="shared" si="187"/>
        <v>2.2999999999999989</v>
      </c>
      <c r="R695">
        <f t="shared" si="175"/>
        <v>0</v>
      </c>
      <c r="S695">
        <f t="shared" si="176"/>
        <v>23.9</v>
      </c>
      <c r="T695">
        <f>$E695/3.6</f>
        <v>6.6388888888888884</v>
      </c>
      <c r="U695">
        <f>(0.5*960*(T695*T695))</f>
        <v>21155.925925925923</v>
      </c>
      <c r="V695">
        <f>$U695-$U696</f>
        <v>-3688.8888888888869</v>
      </c>
      <c r="X695">
        <f>W695/1000</f>
        <v>0</v>
      </c>
      <c r="Y695">
        <f>$X$43+$X$87+$X$158+$X$178+$X$188+$X$238+$X$279+$X$299+$X$307+$X$359+$X$365+$X$379+$X$408+$X$426+$X$438+$X$549+$X$569+$X$622+$X$645+$X$657+$X$685</f>
        <v>774.99740740740742</v>
      </c>
      <c r="Z695">
        <f>(0.5*960*(F695*F695))</f>
        <v>195.92592592592575</v>
      </c>
      <c r="AA695">
        <f>W695*0.0000002777777777</f>
        <v>0</v>
      </c>
      <c r="AB695">
        <f>AA$43+AA$87+$AA$158+$AA$178+$AA$238+$AA$279+$AA$299+$AA$307+$AA$359+$AA$365+$AA$379+$AA$408+$AA$426+$AA$438+$AA$526+$AA$549+$AA$569+$AA$622+$AA$645+$AA$657+$AA$685</f>
        <v>0.21267880652481208</v>
      </c>
      <c r="AD695">
        <f>(AC695*0.0000002777777777)*-1</f>
        <v>0</v>
      </c>
      <c r="AE695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5">
        <f>(T695/1000)*(960*9.81*0.01+0.5*1.205*0.38*1.711274*(T695*T695)+960*4/3*3.14*AJ695)</f>
        <v>15.563767933154763</v>
      </c>
      <c r="AH695">
        <f>AH694+AG695</f>
        <v>257.51084988405506</v>
      </c>
      <c r="AJ695">
        <f>T696-T695</f>
        <v>0.55555555555555536</v>
      </c>
      <c r="AK695" s="53">
        <f t="shared" si="189"/>
        <v>6.6388888888888884</v>
      </c>
      <c r="AL695" s="39">
        <f>0.5*1116.99*(T695*T695)</f>
        <v>24615.580937499999</v>
      </c>
      <c r="AM695" s="39">
        <f t="shared" si="188"/>
        <v>-4292.1374999999935</v>
      </c>
      <c r="AN695" s="39">
        <f>SUM($AM$693:$AM$702)+$AN$692</f>
        <v>-969901.5506249998</v>
      </c>
      <c r="AO695" s="39">
        <f t="shared" si="178"/>
        <v>0.26941709732039648</v>
      </c>
      <c r="AP695" s="39">
        <f>SUM($AM$685:$AM$692)+$AP$684</f>
        <v>921676.62781250023</v>
      </c>
      <c r="AQ695" s="39">
        <f t="shared" si="179"/>
        <v>0.25602128543178632</v>
      </c>
      <c r="AR695" s="39">
        <f t="shared" si="191"/>
        <v>-4.2921374999999937</v>
      </c>
      <c r="AS695" s="39"/>
      <c r="AT695" s="51">
        <f>T695*$AS$8*0.38*0.01</f>
        <v>262.30634670500001</v>
      </c>
      <c r="AU695" s="51">
        <f t="shared" si="190"/>
        <v>0.26230634670500003</v>
      </c>
      <c r="AV695" s="51">
        <f t="shared" si="180"/>
        <v>7.286293237502149E-5</v>
      </c>
      <c r="AW695" s="39">
        <f>AB695*0.7</f>
        <v>0.14887516456736843</v>
      </c>
      <c r="AX695" s="40"/>
      <c r="AY695" s="40">
        <f t="shared" si="177"/>
        <v>0</v>
      </c>
      <c r="AZ695" s="40"/>
      <c r="BA695" s="40"/>
      <c r="BB695" s="40"/>
      <c r="BC695" s="39"/>
      <c r="BD695" s="39">
        <f>T695*2.23694</f>
        <v>14.85079611111111</v>
      </c>
      <c r="BE695" s="39">
        <f>AO695-$BC$8</f>
        <v>0.26829069832177799</v>
      </c>
      <c r="BF695" s="39">
        <f>AQ695-$BC$8</f>
        <v>0.25489488643316782</v>
      </c>
      <c r="BG695" s="52">
        <f t="shared" si="181"/>
        <v>0.22940539778985106</v>
      </c>
      <c r="BH695" s="52">
        <f t="shared" si="182"/>
        <v>0.22940539778985106</v>
      </c>
      <c r="BI695" s="52">
        <f t="shared" si="183"/>
        <v>825859.43204346381</v>
      </c>
      <c r="BJ695" s="52">
        <f t="shared" si="184"/>
        <v>825.85943204346381</v>
      </c>
      <c r="BK695">
        <f t="shared" si="185"/>
        <v>-3.862923749999994</v>
      </c>
    </row>
    <row r="696" spans="2:63" x14ac:dyDescent="0.25">
      <c r="B696" s="27" t="s">
        <v>52</v>
      </c>
      <c r="C696" s="27">
        <v>688</v>
      </c>
      <c r="D696" s="27">
        <v>99</v>
      </c>
      <c r="E696" s="26">
        <v>25.9</v>
      </c>
      <c r="F696" s="15">
        <f t="shared" si="186"/>
        <v>0.625</v>
      </c>
      <c r="G696" s="15">
        <f t="shared" si="187"/>
        <v>2.25</v>
      </c>
      <c r="R696">
        <f t="shared" si="175"/>
        <v>0</v>
      </c>
      <c r="S696">
        <f t="shared" si="176"/>
        <v>25.9</v>
      </c>
      <c r="T696">
        <f>$E696/3.6</f>
        <v>7.1944444444444438</v>
      </c>
      <c r="U696">
        <f>(0.5*960*(T696*T696))</f>
        <v>24844.81481481481</v>
      </c>
      <c r="V696">
        <f>$U696-$U697</f>
        <v>-5027.777777777781</v>
      </c>
      <c r="X696">
        <f>W696/1000</f>
        <v>0</v>
      </c>
      <c r="Y696">
        <f>$X$43+$X$87+$X$158+$X$178+$X$188+$X$238+$X$279+$X$299+$X$307+$X$359+$X$365+$X$379+$X$408+$X$426+$X$438+$X$549+$X$569+$X$622+$X$645+$X$657+$X$685</f>
        <v>774.99740740740742</v>
      </c>
      <c r="Z696">
        <f>(0.5*960*(F696*F696))</f>
        <v>187.5</v>
      </c>
      <c r="AA696">
        <f>W696*0.0000002777777777</f>
        <v>0</v>
      </c>
      <c r="AB696">
        <f>AA$43+AA$87+$AA$158+$AA$178+$AA$238+$AA$279+$AA$299+$AA$307+$AA$359+$AA$365+$AA$379+$AA$408+$AA$426+$AA$438+$AA$526+$AA$549+$AA$569+$AA$622+$AA$645+$AA$657+$AA$685</f>
        <v>0.21267880652481208</v>
      </c>
      <c r="AD696">
        <f>(AC696*0.0000002777777777)*-1</f>
        <v>0</v>
      </c>
      <c r="AE696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6">
        <f>(T696/1000)*(960*9.81*0.01+0.5*1.205*0.38*1.711274*(T696*T696)+960*4/3*3.14*AJ696)</f>
        <v>20.903936717840377</v>
      </c>
      <c r="AH696">
        <f>AH695+AG696</f>
        <v>278.41478660189546</v>
      </c>
      <c r="AJ696">
        <f>T697-T696</f>
        <v>0.69444444444444464</v>
      </c>
      <c r="AK696" s="53">
        <f t="shared" si="189"/>
        <v>7.1944444444444438</v>
      </c>
      <c r="AL696" s="39">
        <f>0.5*1116.99*(T696*T696)</f>
        <v>28907.718437499992</v>
      </c>
      <c r="AM696" s="39">
        <f t="shared" si="188"/>
        <v>-5849.9765625000073</v>
      </c>
      <c r="AN696" s="39">
        <f>SUM($AM$693:$AM$702)+$AN$692</f>
        <v>-969901.5506249998</v>
      </c>
      <c r="AO696" s="39">
        <f t="shared" si="178"/>
        <v>0.26941709732039648</v>
      </c>
      <c r="AP696" s="39">
        <f>SUM($AM$685:$AM$692)+$AP$684</f>
        <v>921676.62781250023</v>
      </c>
      <c r="AQ696" s="39">
        <f t="shared" si="179"/>
        <v>0.25602128543178632</v>
      </c>
      <c r="AR696" s="39">
        <f t="shared" si="191"/>
        <v>-5.8499765625000073</v>
      </c>
      <c r="AS696" s="39"/>
      <c r="AT696" s="51">
        <f>T696*$AS$8*0.38*0.01</f>
        <v>284.25666860500002</v>
      </c>
      <c r="AU696" s="51">
        <f t="shared" si="190"/>
        <v>0.28425666860500004</v>
      </c>
      <c r="AV696" s="51">
        <f t="shared" si="180"/>
        <v>7.896024889175969E-5</v>
      </c>
      <c r="AW696" s="39">
        <f>AB696*0.7</f>
        <v>0.14887516456736843</v>
      </c>
      <c r="AX696" s="40"/>
      <c r="AY696" s="40">
        <f t="shared" si="177"/>
        <v>0</v>
      </c>
      <c r="AZ696" s="40"/>
      <c r="BA696" s="40"/>
      <c r="BB696" s="40"/>
      <c r="BC696" s="39"/>
      <c r="BD696" s="39">
        <f>T696*2.23694</f>
        <v>16.093540555555556</v>
      </c>
      <c r="BE696" s="39">
        <f>AO696-$BC$8</f>
        <v>0.26829069832177799</v>
      </c>
      <c r="BF696" s="39">
        <f>AQ696-$BC$8</f>
        <v>0.25489488643316782</v>
      </c>
      <c r="BG696" s="52">
        <f t="shared" si="181"/>
        <v>0.22940539778985106</v>
      </c>
      <c r="BH696" s="52">
        <f t="shared" si="182"/>
        <v>0.22940539778985106</v>
      </c>
      <c r="BI696" s="52">
        <f t="shared" si="183"/>
        <v>825859.43204346381</v>
      </c>
      <c r="BJ696" s="52">
        <f t="shared" si="184"/>
        <v>825.85943204346381</v>
      </c>
      <c r="BK696">
        <f t="shared" si="185"/>
        <v>-5.2649789062500068</v>
      </c>
    </row>
    <row r="697" spans="2:63" x14ac:dyDescent="0.25">
      <c r="B697" s="27" t="s">
        <v>52</v>
      </c>
      <c r="C697" s="27">
        <v>689</v>
      </c>
      <c r="D697" s="27">
        <v>100</v>
      </c>
      <c r="E697" s="26">
        <v>28.4</v>
      </c>
      <c r="F697" s="15">
        <f t="shared" si="186"/>
        <v>0.61111111111111138</v>
      </c>
      <c r="G697" s="15">
        <f t="shared" si="187"/>
        <v>2.2000000000000011</v>
      </c>
      <c r="R697">
        <f t="shared" si="175"/>
        <v>0</v>
      </c>
      <c r="S697">
        <f t="shared" si="176"/>
        <v>28.4</v>
      </c>
      <c r="T697">
        <f>$E697/3.6</f>
        <v>7.8888888888888884</v>
      </c>
      <c r="U697">
        <f>(0.5*960*(T697*T697))</f>
        <v>29872.592592592591</v>
      </c>
      <c r="V697">
        <f>$U697-$U698</f>
        <v>-4130.7407407407372</v>
      </c>
      <c r="X697">
        <f>W697/1000</f>
        <v>0</v>
      </c>
      <c r="Y697">
        <f>$X$43+$X$87+$X$158+$X$178+$X$188+$X$238+$X$279+$X$299+$X$307+$X$359+$X$365+$X$379+$X$408+$X$426+$X$438+$X$549+$X$569+$X$622+$X$645+$X$657+$X$685</f>
        <v>774.99740740740742</v>
      </c>
      <c r="Z697">
        <f>(0.5*960*(F697*F697))</f>
        <v>179.25925925925941</v>
      </c>
      <c r="AA697">
        <f>W697*0.0000002777777777</f>
        <v>0</v>
      </c>
      <c r="AB697">
        <f>AA$43+AA$87+$AA$158+$AA$178+$AA$238+$AA$279+$AA$299+$AA$307+$AA$359+$AA$365+$AA$379+$AA$408+$AA$426+$AA$438+$AA$526+$AA$549+$AA$569+$AA$622+$AA$645+$AA$657+$AA$685</f>
        <v>0.21267880652481208</v>
      </c>
      <c r="AD697">
        <f>(AC697*0.0000002777777777)*-1</f>
        <v>0</v>
      </c>
      <c r="AE697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7">
        <f>(T697/1000)*(960*9.81*0.01+0.5*1.205*0.38*1.711274*(T697*T697)+960*4/3*3.14*AJ697)</f>
        <v>17.669562605491318</v>
      </c>
      <c r="AH697">
        <f>AH696+AG697</f>
        <v>296.08434920738677</v>
      </c>
      <c r="AJ697">
        <f>T698-T697</f>
        <v>0.52777777777777768</v>
      </c>
      <c r="AK697" s="53">
        <f t="shared" si="189"/>
        <v>7.8888888888888884</v>
      </c>
      <c r="AL697" s="39">
        <f>0.5*1116.99*(T697*T697)</f>
        <v>34757.695</v>
      </c>
      <c r="AM697" s="39">
        <f t="shared" si="188"/>
        <v>-4806.2459374999962</v>
      </c>
      <c r="AN697" s="39">
        <f>SUM($AM$693:$AM$702)+$AN$692</f>
        <v>-969901.5506249998</v>
      </c>
      <c r="AO697" s="39">
        <f t="shared" si="178"/>
        <v>0.26941709732039648</v>
      </c>
      <c r="AP697" s="39">
        <f>SUM($AM$685:$AM$692)+$AP$684</f>
        <v>921676.62781250023</v>
      </c>
      <c r="AQ697" s="39">
        <f t="shared" si="179"/>
        <v>0.25602128543178632</v>
      </c>
      <c r="AR697" s="39">
        <f t="shared" si="191"/>
        <v>-4.8062459374999964</v>
      </c>
      <c r="AS697" s="39"/>
      <c r="AT697" s="51">
        <f>T697*$AS$8*0.38*0.01</f>
        <v>311.69457098000004</v>
      </c>
      <c r="AU697" s="51">
        <f t="shared" si="190"/>
        <v>0.31169457098000003</v>
      </c>
      <c r="AV697" s="51">
        <f t="shared" si="180"/>
        <v>8.6581894537682443E-5</v>
      </c>
      <c r="AW697" s="39">
        <f>AB697*0.7</f>
        <v>0.14887516456736843</v>
      </c>
      <c r="AX697" s="40"/>
      <c r="AY697" s="40">
        <f t="shared" si="177"/>
        <v>0</v>
      </c>
      <c r="AZ697" s="40"/>
      <c r="BA697" s="40"/>
      <c r="BB697" s="40"/>
      <c r="BC697" s="39"/>
      <c r="BD697" s="39">
        <f>T697*2.23694</f>
        <v>17.64697111111111</v>
      </c>
      <c r="BE697" s="39">
        <f>AO697-$BC$8</f>
        <v>0.26829069832177799</v>
      </c>
      <c r="BF697" s="39">
        <f>AQ697-$BC$8</f>
        <v>0.25489488643316782</v>
      </c>
      <c r="BG697" s="52">
        <f t="shared" si="181"/>
        <v>0.22940539778985106</v>
      </c>
      <c r="BH697" s="52">
        <f t="shared" si="182"/>
        <v>0.22940539778985106</v>
      </c>
      <c r="BI697" s="52">
        <f t="shared" si="183"/>
        <v>825859.43204346381</v>
      </c>
      <c r="BJ697" s="52">
        <f t="shared" si="184"/>
        <v>825.85943204346381</v>
      </c>
      <c r="BK697">
        <f t="shared" si="185"/>
        <v>-4.3256213437499964</v>
      </c>
    </row>
    <row r="698" spans="2:63" x14ac:dyDescent="0.25">
      <c r="B698" s="27" t="s">
        <v>52</v>
      </c>
      <c r="C698" s="27">
        <v>690</v>
      </c>
      <c r="D698" s="27">
        <v>101</v>
      </c>
      <c r="E698" s="26">
        <v>30.3</v>
      </c>
      <c r="F698" s="15">
        <f t="shared" si="186"/>
        <v>0.34722222222222221</v>
      </c>
      <c r="G698" s="15">
        <f t="shared" si="187"/>
        <v>1.25</v>
      </c>
      <c r="R698">
        <f t="shared" si="175"/>
        <v>0</v>
      </c>
      <c r="S698">
        <f t="shared" si="176"/>
        <v>30.3</v>
      </c>
      <c r="T698">
        <f>$E698/3.6</f>
        <v>8.4166666666666661</v>
      </c>
      <c r="U698">
        <f>(0.5*960*(T698*T698))</f>
        <v>34003.333333333328</v>
      </c>
      <c r="V698">
        <f>$U698-$U699</f>
        <v>-1359.9999999999927</v>
      </c>
      <c r="X698">
        <f>W698/1000</f>
        <v>0</v>
      </c>
      <c r="Y698">
        <f>$X$43+$X$87+$X$158+$X$178+$X$188+$X$238+$X$279+$X$299+$X$307+$X$359+$X$365+$X$379+$X$408+$X$426+$X$438+$X$549+$X$569+$X$622+$X$645+$X$657+$X$685</f>
        <v>774.99740740740742</v>
      </c>
      <c r="Z698">
        <f>(0.5*960*(F698*F698))</f>
        <v>57.870370370370367</v>
      </c>
      <c r="AA698">
        <f>W698*0.0000002777777777</f>
        <v>0</v>
      </c>
      <c r="AB698">
        <f>AA$43+AA$87+$AA$158+$AA$178+$AA$238+$AA$279+$AA$299+$AA$307+$AA$359+$AA$365+$AA$379+$AA$408+$AA$426+$AA$438+$AA$526+$AA$549+$AA$569+$AA$622+$AA$645+$AA$657+$AA$685</f>
        <v>0.21267880652481208</v>
      </c>
      <c r="AD698">
        <f>(AC698*0.0000002777777777)*-1</f>
        <v>0</v>
      </c>
      <c r="AE698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8">
        <f>(T698/1000)*(960*9.81*0.01+0.5*1.205*0.38*1.711274*(T698*T698)+960*4/3*3.14*AJ698)</f>
        <v>6.664296610196665</v>
      </c>
      <c r="AH698">
        <f>AH697+AG698</f>
        <v>302.74864581758345</v>
      </c>
      <c r="AJ698">
        <f>T699-T698</f>
        <v>0.16666666666666607</v>
      </c>
      <c r="AK698" s="53">
        <f t="shared" si="189"/>
        <v>8.4166666666666661</v>
      </c>
      <c r="AL698" s="39">
        <f>0.5*1116.99*(T698*T698)</f>
        <v>39563.940937499996</v>
      </c>
      <c r="AM698" s="39">
        <f t="shared" si="188"/>
        <v>-1582.4024999999892</v>
      </c>
      <c r="AN698" s="39">
        <f>SUM($AM$693:$AM$702)+$AN$692</f>
        <v>-969901.5506249998</v>
      </c>
      <c r="AO698" s="39">
        <f t="shared" si="178"/>
        <v>0.26941709732039648</v>
      </c>
      <c r="AP698" s="39">
        <f>SUM($AM$685:$AM$692)+$AP$684</f>
        <v>921676.62781250023</v>
      </c>
      <c r="AQ698" s="39">
        <f t="shared" si="179"/>
        <v>0.25602128543178632</v>
      </c>
      <c r="AR698" s="39">
        <f t="shared" si="191"/>
        <v>-1.5824024999999893</v>
      </c>
      <c r="AS698" s="39"/>
      <c r="AT698" s="51">
        <f>T698*$AS$8*0.38*0.01</f>
        <v>332.54737678500004</v>
      </c>
      <c r="AU698" s="51">
        <f t="shared" si="190"/>
        <v>0.33254737678500002</v>
      </c>
      <c r="AV698" s="51">
        <f t="shared" si="180"/>
        <v>9.2374345228583737E-5</v>
      </c>
      <c r="AW698" s="39">
        <f>AB698*0.7</f>
        <v>0.14887516456736843</v>
      </c>
      <c r="AX698" s="40"/>
      <c r="AY698" s="40">
        <f t="shared" si="177"/>
        <v>0</v>
      </c>
      <c r="AZ698" s="40"/>
      <c r="BA698" s="40"/>
      <c r="BB698" s="40"/>
      <c r="BC698" s="39"/>
      <c r="BD698" s="39">
        <f>T698*2.23694</f>
        <v>18.827578333333332</v>
      </c>
      <c r="BE698" s="39">
        <f>AO698-$BC$8</f>
        <v>0.26829069832177799</v>
      </c>
      <c r="BF698" s="39">
        <f>AQ698-$BC$8</f>
        <v>0.25489488643316782</v>
      </c>
      <c r="BG698" s="52">
        <f t="shared" si="181"/>
        <v>0.22940539778985106</v>
      </c>
      <c r="BH698" s="52">
        <f t="shared" si="182"/>
        <v>0.22940539778985106</v>
      </c>
      <c r="BI698" s="52">
        <f t="shared" si="183"/>
        <v>825859.43204346381</v>
      </c>
      <c r="BJ698" s="52">
        <f t="shared" si="184"/>
        <v>825.85943204346381</v>
      </c>
      <c r="BK698">
        <f t="shared" si="185"/>
        <v>-1.4241622499999904</v>
      </c>
    </row>
    <row r="699" spans="2:63" x14ac:dyDescent="0.25">
      <c r="B699" s="27" t="s">
        <v>52</v>
      </c>
      <c r="C699" s="27">
        <v>691</v>
      </c>
      <c r="D699" s="27">
        <v>102</v>
      </c>
      <c r="E699" s="26">
        <v>30.9</v>
      </c>
      <c r="F699" s="15">
        <f t="shared" si="186"/>
        <v>0.1111111111111112</v>
      </c>
      <c r="G699" s="15">
        <f t="shared" si="187"/>
        <v>0.40000000000000036</v>
      </c>
      <c r="R699">
        <f t="shared" si="175"/>
        <v>0</v>
      </c>
      <c r="S699">
        <f t="shared" si="176"/>
        <v>30.9</v>
      </c>
      <c r="T699">
        <f>$E699/3.6</f>
        <v>8.5833333333333321</v>
      </c>
      <c r="U699">
        <f>(0.5*960*(T699*T699))</f>
        <v>35363.333333333321</v>
      </c>
      <c r="V699">
        <f>$U699-$U700</f>
        <v>-459.25925925927731</v>
      </c>
      <c r="X699">
        <f>W699/1000</f>
        <v>0</v>
      </c>
      <c r="Y699">
        <f>$X$43+$X$87+$X$158+$X$178+$X$188+$X$238+$X$279+$X$299+$X$307+$X$359+$X$365+$X$379+$X$408+$X$426+$X$438+$X$549+$X$569+$X$622+$X$645+$X$657+$X$685</f>
        <v>774.99740740740742</v>
      </c>
      <c r="Z699">
        <f>(0.5*960*(F699*F699))</f>
        <v>5.9259259259259354</v>
      </c>
      <c r="AA699">
        <f>W699*0.0000002777777777</f>
        <v>0</v>
      </c>
      <c r="AB699">
        <f>AA$43+AA$87+$AA$158+$AA$178+$AA$238+$AA$279+$AA$299+$AA$307+$AA$359+$AA$365+$AA$379+$AA$408+$AA$426+$AA$438+$AA$526+$AA$549+$AA$569+$AA$622+$AA$645+$AA$657+$AA$685</f>
        <v>0.21267880652481208</v>
      </c>
      <c r="AD699">
        <f>(AC699*0.0000002777777777)*-1</f>
        <v>0</v>
      </c>
      <c r="AE699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699">
        <f>(T699/1000)*(960*9.81*0.01+0.5*1.205*0.38*1.711274*(T699*T699)+960*4/3*3.14*AJ699)</f>
        <v>2.9726652192686491</v>
      </c>
      <c r="AH699">
        <f>AH698+AG699</f>
        <v>305.72131103685211</v>
      </c>
      <c r="AJ699">
        <f>T700-T699</f>
        <v>5.5555555555557135E-2</v>
      </c>
      <c r="AK699" s="53">
        <f t="shared" si="189"/>
        <v>8.5833333333333321</v>
      </c>
      <c r="AL699" s="39">
        <f>0.5*1116.99*(T699*T699)</f>
        <v>41146.343437499985</v>
      </c>
      <c r="AM699" s="39">
        <f t="shared" si="188"/>
        <v>-534.36250000002474</v>
      </c>
      <c r="AN699" s="39">
        <f>SUM($AM$693:$AM$702)+$AN$692</f>
        <v>-969901.5506249998</v>
      </c>
      <c r="AO699" s="39">
        <f t="shared" si="178"/>
        <v>0.26941709732039648</v>
      </c>
      <c r="AP699" s="39">
        <f>SUM($AM$685:$AM$692)+$AP$684</f>
        <v>921676.62781250023</v>
      </c>
      <c r="AQ699" s="39">
        <f t="shared" si="179"/>
        <v>0.25602128543178632</v>
      </c>
      <c r="AR699" s="39">
        <f t="shared" si="191"/>
        <v>-0.53436250000002472</v>
      </c>
      <c r="AS699" s="39"/>
      <c r="AT699" s="51">
        <f>T699*$AS$8*0.38*0.01</f>
        <v>339.13247335499995</v>
      </c>
      <c r="AU699" s="51">
        <f t="shared" si="190"/>
        <v>0.33913247335499996</v>
      </c>
      <c r="AV699" s="51">
        <f t="shared" si="180"/>
        <v>9.4203540183605169E-5</v>
      </c>
      <c r="AW699" s="39">
        <f>AB699*0.7</f>
        <v>0.14887516456736843</v>
      </c>
      <c r="AX699" s="40"/>
      <c r="AY699" s="40">
        <f t="shared" si="177"/>
        <v>0</v>
      </c>
      <c r="AZ699" s="40"/>
      <c r="BA699" s="40"/>
      <c r="BB699" s="40"/>
      <c r="BC699" s="39"/>
      <c r="BD699" s="39">
        <f>T699*2.23694</f>
        <v>19.200401666666664</v>
      </c>
      <c r="BE699" s="39">
        <f>AO699-$BC$8</f>
        <v>0.26829069832177799</v>
      </c>
      <c r="BF699" s="39">
        <f>AQ699-$BC$8</f>
        <v>0.25489488643316782</v>
      </c>
      <c r="BG699" s="52">
        <f t="shared" si="181"/>
        <v>0.22940539778985106</v>
      </c>
      <c r="BH699" s="52">
        <f t="shared" si="182"/>
        <v>0.22940539778985106</v>
      </c>
      <c r="BI699" s="52">
        <f t="shared" si="183"/>
        <v>825859.43204346381</v>
      </c>
      <c r="BJ699" s="52">
        <f t="shared" si="184"/>
        <v>825.85943204346381</v>
      </c>
      <c r="BK699">
        <f t="shared" si="185"/>
        <v>-0.48092625000002226</v>
      </c>
    </row>
    <row r="700" spans="2:63" x14ac:dyDescent="0.25">
      <c r="B700" s="27" t="s">
        <v>52</v>
      </c>
      <c r="C700" s="27">
        <v>692</v>
      </c>
      <c r="D700" s="27">
        <v>103</v>
      </c>
      <c r="E700" s="26">
        <v>31.1</v>
      </c>
      <c r="F700" s="15">
        <f t="shared" si="186"/>
        <v>0.12500000000000031</v>
      </c>
      <c r="G700" s="15">
        <f t="shared" si="187"/>
        <v>0.45000000000000107</v>
      </c>
      <c r="R700">
        <f t="shared" si="175"/>
        <v>0</v>
      </c>
      <c r="S700">
        <f t="shared" si="176"/>
        <v>31.1</v>
      </c>
      <c r="T700">
        <f>$E700/3.6</f>
        <v>8.6388888888888893</v>
      </c>
      <c r="U700">
        <f>(0.5*960*(T700*T700))</f>
        <v>35822.592592592599</v>
      </c>
      <c r="V700">
        <f>$U700-$U701</f>
        <v>-1630.7407407407372</v>
      </c>
      <c r="X700">
        <f>W700/1000</f>
        <v>0</v>
      </c>
      <c r="Y700">
        <f>$X$43+$X$87+$X$158+$X$178+$X$188+$X$238+$X$279+$X$299+$X$307+$X$359+$X$365+$X$379+$X$408+$X$426+$X$438+$X$549+$X$569+$X$622+$X$645+$X$657+$X$685</f>
        <v>774.99740740740742</v>
      </c>
      <c r="Z700">
        <f>(0.5*960*(F700*F700))</f>
        <v>7.5000000000000364</v>
      </c>
      <c r="AA700">
        <f>W700*0.0000002777777777</f>
        <v>0</v>
      </c>
      <c r="AB700">
        <f>AA$43+AA$87+$AA$158+$AA$178+$AA$238+$AA$279+$AA$299+$AA$307+$AA$359+$AA$365+$AA$379+$AA$408+$AA$426+$AA$438+$AA$526+$AA$549+$AA$569+$AA$622+$AA$645+$AA$657+$AA$685</f>
        <v>0.21267880652481208</v>
      </c>
      <c r="AD700">
        <f>(AC700*0.0000002777777777)*-1</f>
        <v>0</v>
      </c>
      <c r="AE700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0">
        <f>(T700/1000)*(960*9.81*0.01+0.5*1.205*0.38*1.711274*(T700*T700)+960*4/3*3.14*AJ700)</f>
        <v>7.8175639558578194</v>
      </c>
      <c r="AH700">
        <f>AH699+AG700</f>
        <v>313.53887499270991</v>
      </c>
      <c r="AJ700">
        <f>T701-T700</f>
        <v>0.19444444444444464</v>
      </c>
      <c r="AK700" s="53">
        <f t="shared" si="189"/>
        <v>8.6388888888888893</v>
      </c>
      <c r="AL700" s="39">
        <f>0.5*1116.99*(T700*T700)</f>
        <v>41680.70593750001</v>
      </c>
      <c r="AM700" s="39">
        <f t="shared" si="188"/>
        <v>-1897.4178124999962</v>
      </c>
      <c r="AN700" s="39">
        <f>SUM($AM$693:$AM$702)+$AN$692</f>
        <v>-969901.5506249998</v>
      </c>
      <c r="AO700" s="39">
        <f t="shared" si="178"/>
        <v>0.26941709732039648</v>
      </c>
      <c r="AP700" s="39">
        <f>SUM($AM$685:$AM$692)+$AP$684</f>
        <v>921676.62781250023</v>
      </c>
      <c r="AQ700" s="39">
        <f t="shared" si="179"/>
        <v>0.25602128543178632</v>
      </c>
      <c r="AR700" s="39">
        <f t="shared" si="191"/>
        <v>-1.8974178124999963</v>
      </c>
      <c r="AS700" s="39"/>
      <c r="AT700" s="51">
        <f>T700*$AS$8*0.38*0.01</f>
        <v>341.32750554500001</v>
      </c>
      <c r="AU700" s="51">
        <f t="shared" si="190"/>
        <v>0.34132750554500002</v>
      </c>
      <c r="AV700" s="51">
        <f t="shared" si="180"/>
        <v>9.4813271835279006E-5</v>
      </c>
      <c r="AW700" s="39">
        <f>AB700*0.7</f>
        <v>0.14887516456736843</v>
      </c>
      <c r="AX700" s="40"/>
      <c r="AY700" s="40">
        <f t="shared" si="177"/>
        <v>0</v>
      </c>
      <c r="AZ700" s="40"/>
      <c r="BA700" s="40"/>
      <c r="BB700" s="40"/>
      <c r="BC700" s="39"/>
      <c r="BD700" s="39">
        <f>T700*2.23694</f>
        <v>19.324676111111113</v>
      </c>
      <c r="BE700" s="39">
        <f>AO700-$BC$8</f>
        <v>0.26829069832177799</v>
      </c>
      <c r="BF700" s="39">
        <f>AQ700-$BC$8</f>
        <v>0.25489488643316782</v>
      </c>
      <c r="BG700" s="52">
        <f t="shared" si="181"/>
        <v>0.22940539778985106</v>
      </c>
      <c r="BH700" s="52">
        <f t="shared" si="182"/>
        <v>0.22940539778985106</v>
      </c>
      <c r="BI700" s="52">
        <f t="shared" si="183"/>
        <v>825859.43204346381</v>
      </c>
      <c r="BJ700" s="52">
        <f t="shared" si="184"/>
        <v>825.85943204346381</v>
      </c>
      <c r="BK700">
        <f t="shared" si="185"/>
        <v>-1.7076760312499966</v>
      </c>
    </row>
    <row r="701" spans="2:63" x14ac:dyDescent="0.25">
      <c r="B701" s="27" t="s">
        <v>52</v>
      </c>
      <c r="C701" s="27">
        <v>693</v>
      </c>
      <c r="D701" s="27">
        <v>104</v>
      </c>
      <c r="E701" s="26">
        <v>31.8</v>
      </c>
      <c r="F701" s="15">
        <f t="shared" si="186"/>
        <v>0.2222222222222224</v>
      </c>
      <c r="G701" s="15">
        <f t="shared" si="187"/>
        <v>0.80000000000000071</v>
      </c>
      <c r="R701">
        <f t="shared" si="175"/>
        <v>0</v>
      </c>
      <c r="S701">
        <f t="shared" si="176"/>
        <v>31.8</v>
      </c>
      <c r="T701">
        <f>$E701/3.6</f>
        <v>8.8333333333333339</v>
      </c>
      <c r="U701">
        <f>(0.5*960*(T701*T701))</f>
        <v>37453.333333333336</v>
      </c>
      <c r="V701">
        <f>$U701-$U702</f>
        <v>-2150.0000000000073</v>
      </c>
      <c r="X701">
        <f>W701/1000</f>
        <v>0</v>
      </c>
      <c r="Y701">
        <f>$X$43+$X$87+$X$158+$X$178+$X$188+$X$238+$X$279+$X$299+$X$307+$X$359+$X$365+$X$379+$X$408+$X$426+$X$438+$X$549+$X$569+$X$622+$X$645+$X$657+$X$685</f>
        <v>774.99740740740742</v>
      </c>
      <c r="Z701">
        <f>(0.5*960*(F701*F701))</f>
        <v>23.703703703703741</v>
      </c>
      <c r="AA701">
        <f>W701*0.0000002777777777</f>
        <v>0</v>
      </c>
      <c r="AB701">
        <f>AA$43+AA$87+$AA$158+$AA$178+$AA$238+$AA$279+$AA$299+$AA$307+$AA$359+$AA$365+$AA$379+$AA$408+$AA$426+$AA$438+$AA$526+$AA$549+$AA$569+$AA$622+$AA$645+$AA$657+$AA$685</f>
        <v>0.21267880652481208</v>
      </c>
      <c r="AD701">
        <f>(AC701*0.0000002777777777)*-1</f>
        <v>0</v>
      </c>
      <c r="AE701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1">
        <f>(T701/1000)*(960*9.81*0.01+0.5*1.205*0.38*1.711274*(T701*T701)+960*4/3*3.14*AJ701)</f>
        <v>9.977665038112395</v>
      </c>
      <c r="AH701">
        <f>AH700+AG701</f>
        <v>323.51654003082228</v>
      </c>
      <c r="AJ701">
        <f>T702-T701</f>
        <v>0.25</v>
      </c>
      <c r="AK701" s="53">
        <f t="shared" si="189"/>
        <v>8.8333333333333339</v>
      </c>
      <c r="AL701" s="39">
        <f>0.5*1116.99*(T701*T701)</f>
        <v>43578.123750000006</v>
      </c>
      <c r="AM701" s="39">
        <f t="shared" si="188"/>
        <v>-2501.5921874999985</v>
      </c>
      <c r="AN701" s="39">
        <f>SUM($AM$693:$AM$702)+$AN$692</f>
        <v>-969901.5506249998</v>
      </c>
      <c r="AO701" s="39">
        <f t="shared" si="178"/>
        <v>0.26941709732039648</v>
      </c>
      <c r="AP701" s="39">
        <f>SUM($AM$685:$AM$692)+$AP$684</f>
        <v>921676.62781250023</v>
      </c>
      <c r="AQ701" s="39">
        <f t="shared" si="179"/>
        <v>0.25602128543178632</v>
      </c>
      <c r="AR701" s="39">
        <f t="shared" si="191"/>
        <v>-2.5015921874999987</v>
      </c>
      <c r="AS701" s="39"/>
      <c r="AT701" s="51">
        <f>T701*$AS$8*0.38*0.01</f>
        <v>349.01011821000009</v>
      </c>
      <c r="AU701" s="51">
        <f t="shared" si="190"/>
        <v>0.34901011821000011</v>
      </c>
      <c r="AV701" s="51">
        <f t="shared" si="180"/>
        <v>9.6947332616137397E-5</v>
      </c>
      <c r="AW701" s="39">
        <f>AB701*0.7</f>
        <v>0.14887516456736843</v>
      </c>
      <c r="AX701" s="40"/>
      <c r="AY701" s="40">
        <f t="shared" si="177"/>
        <v>0</v>
      </c>
      <c r="AZ701" s="40"/>
      <c r="BA701" s="40"/>
      <c r="BB701" s="40"/>
      <c r="BC701" s="39"/>
      <c r="BD701" s="39">
        <f>T701*2.23694</f>
        <v>19.759636666666669</v>
      </c>
      <c r="BE701" s="39">
        <f>AO701-$BC$8</f>
        <v>0.26829069832177799</v>
      </c>
      <c r="BF701" s="39">
        <f>AQ701-$BC$8</f>
        <v>0.25489488643316782</v>
      </c>
      <c r="BG701" s="52">
        <f t="shared" si="181"/>
        <v>0.22940539778985106</v>
      </c>
      <c r="BH701" s="52">
        <f t="shared" si="182"/>
        <v>0.22940539778985106</v>
      </c>
      <c r="BI701" s="52">
        <f t="shared" si="183"/>
        <v>825859.43204346381</v>
      </c>
      <c r="BJ701" s="52">
        <f t="shared" si="184"/>
        <v>825.85943204346381</v>
      </c>
      <c r="BK701">
        <f t="shared" si="185"/>
        <v>-2.2514329687499988</v>
      </c>
    </row>
    <row r="702" spans="2:63" x14ac:dyDescent="0.25">
      <c r="B702" s="27" t="s">
        <v>52</v>
      </c>
      <c r="C702" s="27">
        <v>694</v>
      </c>
      <c r="D702" s="27">
        <v>105</v>
      </c>
      <c r="E702" s="26">
        <v>32.700000000000003</v>
      </c>
      <c r="F702" s="15">
        <f t="shared" si="186"/>
        <v>0.19444444444444473</v>
      </c>
      <c r="G702" s="15">
        <f t="shared" si="187"/>
        <v>0.70000000000000107</v>
      </c>
      <c r="R702">
        <f t="shared" si="175"/>
        <v>0</v>
      </c>
      <c r="S702">
        <f t="shared" si="176"/>
        <v>32.700000000000003</v>
      </c>
      <c r="T702">
        <f>$E702/3.6</f>
        <v>9.0833333333333339</v>
      </c>
      <c r="U702">
        <f>(0.5*960*(T702*T702))</f>
        <v>39603.333333333343</v>
      </c>
      <c r="V702">
        <f>$U702-$U703</f>
        <v>-1220.3703703703723</v>
      </c>
      <c r="X702">
        <f>W702/1000</f>
        <v>0</v>
      </c>
      <c r="Y702">
        <f>$X$43+$X$87+$X$158+$X$178+$X$188+$X$238+$X$279+$X$299+$X$307+$X$359+$X$365+$X$379+$X$408+$X$426+$X$438+$X$549+$X$569+$X$622+$X$645+$X$657+$X$685+$X$703</f>
        <v>810.48777777777775</v>
      </c>
      <c r="Z702">
        <f>(0.5*960*(F702*F702))</f>
        <v>18.148148148148202</v>
      </c>
      <c r="AA702">
        <f>W702*0.0000002777777777</f>
        <v>0</v>
      </c>
      <c r="AB702">
        <f>AA$43+AA$87+$AA$158+$AA$178+$AA$238+$AA$279+$AA$299+$AA$307+$AA$359+$AA$365+$AA$379+$AA$408+$AA$426+$AA$438+$AA$526+$AA$549+$AA$569+$AA$622+$AA$645+$AA$657+$AA$685+$AA$703</f>
        <v>0.2225372427360435</v>
      </c>
      <c r="AD702">
        <f>(AC702*0.0000002777777777)*-1</f>
        <v>0</v>
      </c>
      <c r="AE702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2">
        <f>(T702/1000)*(960*9.81*0.01+0.5*1.205*0.38*1.711274*(T702*T702)+960*4/3*3.14*AJ702)</f>
        <v>6.2195774966248916</v>
      </c>
      <c r="AH702">
        <f>AH701+AG702</f>
        <v>329.73611752744716</v>
      </c>
      <c r="AJ702">
        <f>T703-T702</f>
        <v>0.13888888888888928</v>
      </c>
      <c r="AK702" s="53">
        <f t="shared" si="189"/>
        <v>9.0833333333333339</v>
      </c>
      <c r="AL702" s="39">
        <f>0.5*1116.99*(T702*T702)</f>
        <v>46079.715937500005</v>
      </c>
      <c r="AM702" s="39">
        <f t="shared" si="188"/>
        <v>-1419.9390625000087</v>
      </c>
      <c r="AN702" s="39">
        <f>SUM($AM$693:$AM$702)+$AN$692</f>
        <v>-969901.5506249998</v>
      </c>
      <c r="AO702" s="39">
        <f t="shared" si="178"/>
        <v>0.26941709732039648</v>
      </c>
      <c r="AP702" s="39">
        <f>SUM($AM$685:$AM$692)+$AP$684</f>
        <v>921676.62781250023</v>
      </c>
      <c r="AQ702" s="39">
        <f t="shared" si="179"/>
        <v>0.25602128543178632</v>
      </c>
      <c r="AR702" s="39">
        <f t="shared" si="191"/>
        <v>-1.4199390625000088</v>
      </c>
      <c r="AS702" s="39"/>
      <c r="AT702" s="51">
        <f>T702*$AS$8*0.38*0.01</f>
        <v>358.88776306500012</v>
      </c>
      <c r="AU702" s="51">
        <f t="shared" si="190"/>
        <v>0.35888776306500014</v>
      </c>
      <c r="AV702" s="51">
        <f t="shared" si="180"/>
        <v>9.9691125048669598E-5</v>
      </c>
      <c r="AW702" s="39">
        <f>AB702*0.7</f>
        <v>0.15577606991523044</v>
      </c>
      <c r="AX702" s="40"/>
      <c r="AY702" s="40">
        <f t="shared" si="177"/>
        <v>0</v>
      </c>
      <c r="AZ702" s="40"/>
      <c r="BA702" s="40"/>
      <c r="BB702" s="40"/>
      <c r="BC702" s="39"/>
      <c r="BD702" s="39">
        <f>T702*2.23694</f>
        <v>20.31887166666667</v>
      </c>
      <c r="BE702" s="39">
        <f>AO702-$BC$8</f>
        <v>0.26829069832177799</v>
      </c>
      <c r="BF702" s="39">
        <f>AQ702-$BC$8</f>
        <v>0.25489488643316782</v>
      </c>
      <c r="BG702" s="52">
        <f t="shared" si="181"/>
        <v>0.22940539778985106</v>
      </c>
      <c r="BH702" s="52">
        <f t="shared" si="182"/>
        <v>0.22940539778985106</v>
      </c>
      <c r="BI702" s="52">
        <f t="shared" si="183"/>
        <v>825859.43204346381</v>
      </c>
      <c r="BJ702" s="52">
        <f t="shared" si="184"/>
        <v>825.85943204346381</v>
      </c>
      <c r="BK702">
        <f t="shared" si="185"/>
        <v>-1.2779451562500077</v>
      </c>
    </row>
    <row r="703" spans="2:63" x14ac:dyDescent="0.25">
      <c r="B703" s="27" t="s">
        <v>52</v>
      </c>
      <c r="C703" s="27">
        <v>695</v>
      </c>
      <c r="D703" s="27">
        <v>106</v>
      </c>
      <c r="E703" s="26">
        <v>33.200000000000003</v>
      </c>
      <c r="F703" s="15">
        <f t="shared" si="186"/>
        <v>-4.1666666666667261E-2</v>
      </c>
      <c r="G703" s="15">
        <f t="shared" si="187"/>
        <v>-0.15000000000000213</v>
      </c>
      <c r="R703">
        <f t="shared" si="175"/>
        <v>0</v>
      </c>
      <c r="S703">
        <f t="shared" si="176"/>
        <v>33.200000000000003</v>
      </c>
      <c r="T703">
        <f>$E703/3.6</f>
        <v>9.2222222222222232</v>
      </c>
      <c r="U703">
        <f>(0.5*960*(T703*T703))</f>
        <v>40823.703703703715</v>
      </c>
      <c r="V703">
        <f>$U703-$U704</f>
        <v>1943.7037037037153</v>
      </c>
      <c r="W703">
        <f>SUM(V703:V716)</f>
        <v>35490.37037037038</v>
      </c>
      <c r="X703">
        <f>W703/1000</f>
        <v>35.490370370370378</v>
      </c>
      <c r="Y703">
        <f>$X$43+$X$87+$X$158+$X$178+$X$188+$X$238+$X$279+$X$299+$X$307+$X$359+$X$365+$X$379+$X$408+$X$426+$X$438+$X$549+$X$569+$X$622+$X$645+$X$657+$X$685+$X$703</f>
        <v>810.48777777777775</v>
      </c>
      <c r="Z703">
        <f>(0.5*960*(F703*F703))</f>
        <v>0.83333333333335713</v>
      </c>
      <c r="AA703">
        <f>W703*0.0000002777777777</f>
        <v>9.8584362112314108E-3</v>
      </c>
      <c r="AB703">
        <f>AA$43+AA$87+$AA$158+$AA$178+$AA$238+$AA$279+$AA$299+$AA$307+$AA$359+$AA$365+$AA$379+$AA$408+$AA$426+$AA$438+$AA$526+$AA$549+$AA$569+$AA$622+$AA$645+$AA$657+$AA$685+$AA$703</f>
        <v>0.2225372427360435</v>
      </c>
      <c r="AD703">
        <f>(AC703*0.0000002777777777)*-1</f>
        <v>0</v>
      </c>
      <c r="AE703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3">
        <f>(T703/1000)*(960*9.81*0.01+0.5*1.205*0.38*1.711274*(T703*T703)+960*4/3*3.14*AJ703)</f>
        <v>-7.0610639071485011</v>
      </c>
      <c r="AH703">
        <f>AH702+AG703</f>
        <v>322.67505362029868</v>
      </c>
      <c r="AJ703">
        <f>T704-T703</f>
        <v>-0.22222222222222321</v>
      </c>
      <c r="AK703" s="53">
        <f t="shared" si="189"/>
        <v>9.2222222222222232</v>
      </c>
      <c r="AL703" s="39">
        <f>0.5*1116.99*(T703*T703)</f>
        <v>47499.655000000013</v>
      </c>
      <c r="AM703" s="39">
        <f t="shared" si="188"/>
        <v>2261.5600000000122</v>
      </c>
      <c r="AN703" s="39">
        <f>SUM($AM$693:$AM$702)+$AN$692</f>
        <v>-969901.5506249998</v>
      </c>
      <c r="AO703" s="39">
        <f t="shared" si="178"/>
        <v>0.26941709732039648</v>
      </c>
      <c r="AP703" s="39">
        <f>SUM($AM$703:$AM$716)+$AP$702</f>
        <v>962970.78281250026</v>
      </c>
      <c r="AQ703" s="39">
        <f t="shared" si="179"/>
        <v>0.26749188403968571</v>
      </c>
      <c r="AR703" s="39">
        <f t="shared" si="191"/>
        <v>2.2615600000000122</v>
      </c>
      <c r="AS703" s="39"/>
      <c r="AT703" s="51">
        <f>T703*$AS$8*0.38*0.01</f>
        <v>364.37534354000013</v>
      </c>
      <c r="AU703" s="51">
        <f t="shared" si="190"/>
        <v>0.36437534354000012</v>
      </c>
      <c r="AV703" s="51">
        <f t="shared" si="180"/>
        <v>1.0121545417785415E-4</v>
      </c>
      <c r="AW703" s="39">
        <f>AB703*0.7</f>
        <v>0.15577606991523044</v>
      </c>
      <c r="AX703" s="40"/>
      <c r="AY703" s="40">
        <f t="shared" si="177"/>
        <v>0</v>
      </c>
      <c r="AZ703" s="40"/>
      <c r="BA703" s="40"/>
      <c r="BB703" s="40"/>
      <c r="BC703" s="39"/>
      <c r="BD703" s="39">
        <f>T703*2.23694</f>
        <v>20.62955777777778</v>
      </c>
      <c r="BE703" s="39">
        <f>AO703-$BC$8</f>
        <v>0.26829069832177799</v>
      </c>
      <c r="BF703" s="39">
        <f>AQ703-$BC$8</f>
        <v>0.26636548504106722</v>
      </c>
      <c r="BG703" s="52">
        <f t="shared" si="181"/>
        <v>0.23972893653696051</v>
      </c>
      <c r="BH703" s="52">
        <f t="shared" si="182"/>
        <v>0.23972893653696051</v>
      </c>
      <c r="BI703" s="52">
        <f t="shared" si="183"/>
        <v>863024.17153305782</v>
      </c>
      <c r="BJ703" s="52">
        <f t="shared" si="184"/>
        <v>863.02417153305782</v>
      </c>
      <c r="BK703">
        <f t="shared" si="185"/>
        <v>2.0354040000000113</v>
      </c>
    </row>
    <row r="704" spans="2:63" x14ac:dyDescent="0.25">
      <c r="B704" s="27" t="s">
        <v>52</v>
      </c>
      <c r="C704" s="27">
        <v>696</v>
      </c>
      <c r="D704" s="27">
        <v>107</v>
      </c>
      <c r="E704" s="26">
        <v>32.4</v>
      </c>
      <c r="F704" s="15">
        <f t="shared" si="186"/>
        <v>-0.6805555555555558</v>
      </c>
      <c r="G704" s="15">
        <f t="shared" si="187"/>
        <v>-2.4500000000000011</v>
      </c>
      <c r="R704">
        <f t="shared" si="175"/>
        <v>0</v>
      </c>
      <c r="S704">
        <f t="shared" si="176"/>
        <v>32.4</v>
      </c>
      <c r="T704">
        <f>$E704/3.6</f>
        <v>9</v>
      </c>
      <c r="U704">
        <f>(0.5*960*(T704*T704))</f>
        <v>38880</v>
      </c>
      <c r="V704">
        <f>$U704-$U705</f>
        <v>9217.4074074074088</v>
      </c>
      <c r="X704">
        <f>W704/1000</f>
        <v>0</v>
      </c>
      <c r="Y704">
        <f>$X$43+$X$87+$X$158+$X$178+$X$188+$X$238+$X$279+$X$299+$X$307+$X$359+$X$365+$X$379+$X$408+$X$426+$X$438+$X$549+$X$569+$X$622+$X$645+$X$657+$X$685+$X$703</f>
        <v>810.48777777777775</v>
      </c>
      <c r="Z704">
        <f>(0.5*960*(F704*F704))</f>
        <v>222.31481481481498</v>
      </c>
      <c r="AA704">
        <f>W704*0.0000002777777777</f>
        <v>0</v>
      </c>
      <c r="AB704">
        <f>AA$43+AA$87+$AA$158+$AA$178+$AA$238+$AA$279+$AA$299+$AA$307+$AA$359+$AA$365+$AA$379+$AA$408+$AA$426+$AA$438+$AA$526+$AA$549+$AA$569+$AA$622+$AA$645+$AA$657+$AA$685+$AA$703</f>
        <v>0.2225372427360435</v>
      </c>
      <c r="AD704">
        <f>(AC704*0.0000002777777777)*-1</f>
        <v>0</v>
      </c>
      <c r="AE704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4">
        <f>(T704/1000)*(960*9.81*0.01+0.5*1.205*0.38*1.711274*(T704*T704)+960*4/3*3.14*AJ704)</f>
        <v>-40.063596583103319</v>
      </c>
      <c r="AH704">
        <f>AH703+AG704</f>
        <v>282.61145703719535</v>
      </c>
      <c r="AJ704">
        <f>T705-T704</f>
        <v>-1.1388888888888893</v>
      </c>
      <c r="AK704" s="53">
        <f t="shared" si="189"/>
        <v>9</v>
      </c>
      <c r="AL704" s="39">
        <f>0.5*1116.99*(T704*T704)</f>
        <v>45238.095000000001</v>
      </c>
      <c r="AM704" s="39">
        <f t="shared" si="188"/>
        <v>10724.741562500007</v>
      </c>
      <c r="AN704" s="39">
        <f>SUM($AM$693:$AM$702)+$AN$692</f>
        <v>-969901.5506249998</v>
      </c>
      <c r="AO704" s="39">
        <f t="shared" si="178"/>
        <v>0.26941709732039648</v>
      </c>
      <c r="AP704" s="39">
        <f>SUM($AM$703:$AM$716)+$AP$702</f>
        <v>962970.78281250026</v>
      </c>
      <c r="AQ704" s="39">
        <f t="shared" si="179"/>
        <v>0.26749188403968571</v>
      </c>
      <c r="AR704" s="39">
        <f t="shared" si="191"/>
        <v>10.724741562500007</v>
      </c>
      <c r="AS704" s="39"/>
      <c r="AT704" s="51">
        <f>T704*$AS$8*0.38*0.01</f>
        <v>355.59521478000005</v>
      </c>
      <c r="AU704" s="51">
        <f t="shared" si="190"/>
        <v>0.35559521478000006</v>
      </c>
      <c r="AV704" s="51">
        <f t="shared" si="180"/>
        <v>9.8776527571158856E-5</v>
      </c>
      <c r="AW704" s="39">
        <f>AB704*0.7</f>
        <v>0.15577606991523044</v>
      </c>
      <c r="AX704" s="40"/>
      <c r="AY704" s="40">
        <f t="shared" si="177"/>
        <v>0</v>
      </c>
      <c r="AZ704" s="40"/>
      <c r="BA704" s="40"/>
      <c r="BB704" s="40"/>
      <c r="BC704" s="39"/>
      <c r="BD704" s="39">
        <f>T704*2.23694</f>
        <v>20.132460000000002</v>
      </c>
      <c r="BE704" s="39">
        <f>AO704-$BC$8</f>
        <v>0.26829069832177799</v>
      </c>
      <c r="BF704" s="39">
        <f>AQ704-$BC$8</f>
        <v>0.26636548504106722</v>
      </c>
      <c r="BG704" s="52">
        <f t="shared" si="181"/>
        <v>0.23972893653696051</v>
      </c>
      <c r="BH704" s="52">
        <f t="shared" si="182"/>
        <v>0.23972893653696051</v>
      </c>
      <c r="BI704" s="52">
        <f t="shared" si="183"/>
        <v>863024.17153305782</v>
      </c>
      <c r="BJ704" s="52">
        <f t="shared" si="184"/>
        <v>863.02417153305782</v>
      </c>
      <c r="BK704">
        <f t="shared" si="185"/>
        <v>9.6522674062500062</v>
      </c>
    </row>
    <row r="705" spans="2:63" x14ac:dyDescent="0.25">
      <c r="B705" s="27" t="s">
        <v>52</v>
      </c>
      <c r="C705" s="27">
        <v>697</v>
      </c>
      <c r="D705" s="27">
        <v>108</v>
      </c>
      <c r="E705" s="26">
        <v>28.3</v>
      </c>
      <c r="F705" s="15">
        <f t="shared" si="186"/>
        <v>-0.9166666666666663</v>
      </c>
      <c r="G705" s="15">
        <f t="shared" si="187"/>
        <v>-3.2999999999999989</v>
      </c>
      <c r="R705">
        <f t="shared" si="175"/>
        <v>0</v>
      </c>
      <c r="S705">
        <f t="shared" si="176"/>
        <v>28.3</v>
      </c>
      <c r="T705">
        <f>$E705/3.6</f>
        <v>7.8611111111111107</v>
      </c>
      <c r="U705">
        <f>(0.5*960*(T705*T705))</f>
        <v>29662.592592592591</v>
      </c>
      <c r="V705">
        <f>$U705-$U706</f>
        <v>5009.2592592592555</v>
      </c>
      <c r="X705">
        <f>W705/1000</f>
        <v>0</v>
      </c>
      <c r="Y705">
        <f>$X$43+$X$87+$X$158+$X$178+$X$188+$X$238+$X$279+$X$299+$X$307+$X$359+$X$365+$X$379+$X$408+$X$426+$X$438+$X$549+$X$569+$X$622+$X$645+$X$657+$X$685+$X$703</f>
        <v>810.48777777777775</v>
      </c>
      <c r="Z705">
        <f>(0.5*960*(F705*F705))</f>
        <v>403.33333333333303</v>
      </c>
      <c r="AA705">
        <f>W705*0.0000002777777777</f>
        <v>0</v>
      </c>
      <c r="AB705">
        <f>AA$43+AA$87+$AA$158+$AA$178+$AA$238+$AA$279+$AA$299+$AA$307+$AA$359+$AA$365+$AA$379+$AA$408+$AA$426+$AA$438+$AA$526+$AA$549+$AA$569+$AA$622+$AA$645+$AA$657+$AA$685+$AA$703</f>
        <v>0.2225372427360435</v>
      </c>
      <c r="AD705">
        <f>(AC705*0.0000002777777777)*-1</f>
        <v>0</v>
      </c>
      <c r="AE705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5">
        <f>(T705/1000)*(960*9.81*0.01+0.5*1.205*0.38*1.711274*(T705*T705)+960*4/3*3.14*AJ705)</f>
        <v>-21.010574483330835</v>
      </c>
      <c r="AH705">
        <f>AH704+AG705</f>
        <v>261.60088255386449</v>
      </c>
      <c r="AJ705">
        <f>T706-T705</f>
        <v>-0.69444444444444375</v>
      </c>
      <c r="AK705" s="53">
        <f t="shared" si="189"/>
        <v>7.8611111111111107</v>
      </c>
      <c r="AL705" s="39">
        <f>0.5*1116.99*(T705*T705)</f>
        <v>34513.353437499994</v>
      </c>
      <c r="AM705" s="39">
        <f t="shared" si="188"/>
        <v>5828.4296874999927</v>
      </c>
      <c r="AN705" s="39">
        <f>SUM($AM$693:$AM$702)+$AN$692</f>
        <v>-969901.5506249998</v>
      </c>
      <c r="AO705" s="39">
        <f t="shared" si="178"/>
        <v>0.26941709732039648</v>
      </c>
      <c r="AP705" s="39">
        <f>SUM($AM$703:$AM$716)+$AP$702</f>
        <v>962970.78281250026</v>
      </c>
      <c r="AQ705" s="39">
        <f t="shared" si="179"/>
        <v>0.26749188403968571</v>
      </c>
      <c r="AR705" s="39">
        <f t="shared" si="191"/>
        <v>5.8284296874999928</v>
      </c>
      <c r="AS705" s="39"/>
      <c r="AT705" s="51">
        <f>T705*$AS$8*0.38*0.01</f>
        <v>310.59705488500009</v>
      </c>
      <c r="AU705" s="51">
        <f t="shared" si="190"/>
        <v>0.31059705488500011</v>
      </c>
      <c r="AV705" s="51">
        <f t="shared" si="180"/>
        <v>8.6277028711845551E-5</v>
      </c>
      <c r="AW705" s="39">
        <f>AB705*0.7</f>
        <v>0.15577606991523044</v>
      </c>
      <c r="AX705" s="40"/>
      <c r="AY705" s="40">
        <f t="shared" si="177"/>
        <v>0</v>
      </c>
      <c r="AZ705" s="40"/>
      <c r="BA705" s="40"/>
      <c r="BB705" s="40"/>
      <c r="BC705" s="39"/>
      <c r="BD705" s="39">
        <f>T705*2.23694</f>
        <v>17.584833888888888</v>
      </c>
      <c r="BE705" s="39">
        <f>AO705-$BC$8</f>
        <v>0.26829069832177799</v>
      </c>
      <c r="BF705" s="39">
        <f>AQ705-$BC$8</f>
        <v>0.26636548504106722</v>
      </c>
      <c r="BG705" s="52">
        <f t="shared" si="181"/>
        <v>0.23972893653696051</v>
      </c>
      <c r="BH705" s="52">
        <f t="shared" si="182"/>
        <v>0.23972893653696051</v>
      </c>
      <c r="BI705" s="52">
        <f t="shared" si="183"/>
        <v>863024.17153305782</v>
      </c>
      <c r="BJ705" s="52">
        <f t="shared" si="184"/>
        <v>863.02417153305782</v>
      </c>
      <c r="BK705">
        <f t="shared" si="185"/>
        <v>5.2455867187499932</v>
      </c>
    </row>
    <row r="706" spans="2:63" x14ac:dyDescent="0.25">
      <c r="B706" s="27" t="s">
        <v>52</v>
      </c>
      <c r="C706" s="27">
        <v>698</v>
      </c>
      <c r="D706" s="27">
        <v>109</v>
      </c>
      <c r="E706" s="26">
        <v>25.8</v>
      </c>
      <c r="F706" s="15">
        <f t="shared" si="186"/>
        <v>-0.7222222222222221</v>
      </c>
      <c r="G706" s="15">
        <f t="shared" si="187"/>
        <v>-2.5999999999999996</v>
      </c>
      <c r="R706">
        <f t="shared" si="175"/>
        <v>0</v>
      </c>
      <c r="S706">
        <f t="shared" si="176"/>
        <v>25.8</v>
      </c>
      <c r="T706">
        <f>$E706/3.6</f>
        <v>7.166666666666667</v>
      </c>
      <c r="U706">
        <f>(0.5*960*(T706*T706))</f>
        <v>24653.333333333336</v>
      </c>
      <c r="V706">
        <f>$U706-$U707</f>
        <v>4890</v>
      </c>
      <c r="X706">
        <f>W706/1000</f>
        <v>0</v>
      </c>
      <c r="Y706">
        <f>$X$43+$X$87+$X$158+$X$178+$X$188+$X$238+$X$279+$X$299+$X$307+$X$359+$X$365+$X$379+$X$408+$X$426+$X$438+$X$549+$X$569+$X$622+$X$645+$X$657+$X$685+$X$703</f>
        <v>810.48777777777775</v>
      </c>
      <c r="Z706">
        <f>(0.5*960*(F706*F706))</f>
        <v>250.37037037037032</v>
      </c>
      <c r="AA706">
        <f>W706*0.0000002777777777</f>
        <v>0</v>
      </c>
      <c r="AB706">
        <f>AA$43+AA$87+$AA$158+$AA$178+$AA$238+$AA$279+$AA$299+$AA$307+$AA$359+$AA$365+$AA$379+$AA$408+$AA$426+$AA$438+$AA$526+$AA$549+$AA$569+$AA$622+$AA$645+$AA$657+$AA$685+$AA$703</f>
        <v>0.2225372427360435</v>
      </c>
      <c r="AD706">
        <f>(AC706*0.0000002777777777)*-1</f>
        <v>0</v>
      </c>
      <c r="AE706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6">
        <f>(T706/1000)*(960*9.81*0.01+0.5*1.205*0.38*1.711274*(T706*T706)+960*4/3*3.14*AJ706)</f>
        <v>-20.784056541360528</v>
      </c>
      <c r="AH706">
        <f>AH705+AG706</f>
        <v>240.81682601250395</v>
      </c>
      <c r="AJ706">
        <f>T707-T706</f>
        <v>-0.75</v>
      </c>
      <c r="AK706" s="53">
        <f t="shared" si="189"/>
        <v>7.166666666666667</v>
      </c>
      <c r="AL706" s="39">
        <f>0.5*1116.99*(T706*T706)</f>
        <v>28684.923750000002</v>
      </c>
      <c r="AM706" s="39">
        <f t="shared" si="188"/>
        <v>5689.6678124999999</v>
      </c>
      <c r="AN706" s="39">
        <f>SUM($AM$693:$AM$702)+$AN$692</f>
        <v>-969901.5506249998</v>
      </c>
      <c r="AO706" s="39">
        <f t="shared" si="178"/>
        <v>0.26941709732039648</v>
      </c>
      <c r="AP706" s="39">
        <f>SUM($AM$703:$AM$716)+$AP$702</f>
        <v>962970.78281250026</v>
      </c>
      <c r="AQ706" s="39">
        <f t="shared" si="179"/>
        <v>0.26749188403968571</v>
      </c>
      <c r="AR706" s="39">
        <f t="shared" si="191"/>
        <v>5.6896678124999998</v>
      </c>
      <c r="AS706" s="39"/>
      <c r="AT706" s="51">
        <f>T706*$AS$8*0.38*0.01</f>
        <v>283.15915251000007</v>
      </c>
      <c r="AU706" s="51">
        <f t="shared" si="190"/>
        <v>0.28315915251000007</v>
      </c>
      <c r="AV706" s="51">
        <f t="shared" si="180"/>
        <v>7.8655383065922798E-5</v>
      </c>
      <c r="AW706" s="39">
        <f>AB706*0.7</f>
        <v>0.15577606991523044</v>
      </c>
      <c r="AX706" s="40"/>
      <c r="AY706" s="40">
        <f t="shared" si="177"/>
        <v>0</v>
      </c>
      <c r="AZ706" s="40"/>
      <c r="BA706" s="40"/>
      <c r="BB706" s="40"/>
      <c r="BC706" s="39"/>
      <c r="BD706" s="39">
        <f>T706*2.23694</f>
        <v>16.031403333333333</v>
      </c>
      <c r="BE706" s="39">
        <f>AO706-$BC$8</f>
        <v>0.26829069832177799</v>
      </c>
      <c r="BF706" s="39">
        <f>AQ706-$BC$8</f>
        <v>0.26636548504106722</v>
      </c>
      <c r="BG706" s="52">
        <f t="shared" si="181"/>
        <v>0.23972893653696051</v>
      </c>
      <c r="BH706" s="52">
        <f t="shared" si="182"/>
        <v>0.23972893653696051</v>
      </c>
      <c r="BI706" s="52">
        <f t="shared" si="183"/>
        <v>863024.17153305782</v>
      </c>
      <c r="BJ706" s="52">
        <f t="shared" si="184"/>
        <v>863.02417153305782</v>
      </c>
      <c r="BK706">
        <f t="shared" si="185"/>
        <v>5.1207010312499994</v>
      </c>
    </row>
    <row r="707" spans="2:63" x14ac:dyDescent="0.25">
      <c r="B707" s="27" t="s">
        <v>52</v>
      </c>
      <c r="C707" s="27">
        <v>699</v>
      </c>
      <c r="D707" s="27">
        <v>110</v>
      </c>
      <c r="E707" s="26">
        <v>23.1</v>
      </c>
      <c r="F707" s="15">
        <f t="shared" si="186"/>
        <v>-0.55555555555555558</v>
      </c>
      <c r="G707" s="15">
        <f t="shared" si="187"/>
        <v>-2</v>
      </c>
      <c r="R707">
        <f t="shared" si="175"/>
        <v>0</v>
      </c>
      <c r="S707">
        <f t="shared" si="176"/>
        <v>23.1</v>
      </c>
      <c r="T707">
        <f>$E707/3.6</f>
        <v>6.416666666666667</v>
      </c>
      <c r="U707">
        <f>(0.5*960*(T707*T707))</f>
        <v>19763.333333333336</v>
      </c>
      <c r="V707">
        <f>$U707-$U708</f>
        <v>2161.851851851854</v>
      </c>
      <c r="X707">
        <f>W707/1000</f>
        <v>0</v>
      </c>
      <c r="Y707">
        <f>$X$43+$X$87+$X$158+$X$178+$X$188+$X$238+$X$279+$X$299+$X$307+$X$359+$X$365+$X$379+$X$408+$X$426+$X$438+$X$549+$X$569+$X$622+$X$645+$X$657+$X$685+$X$703</f>
        <v>810.48777777777775</v>
      </c>
      <c r="Z707">
        <f>(0.5*960*(F707*F707))</f>
        <v>148.14814814814815</v>
      </c>
      <c r="AA707">
        <f>W707*0.0000002777777777</f>
        <v>0</v>
      </c>
      <c r="AB707">
        <f>AA$43+AA$87+$AA$158+$AA$178+$AA$238+$AA$279+$AA$299+$AA$307+$AA$359+$AA$365+$AA$379+$AA$408+$AA$426+$AA$438+$AA$526+$AA$549+$AA$569+$AA$622+$AA$645+$AA$657+$AA$685+$AA$703</f>
        <v>0.2225372427360435</v>
      </c>
      <c r="AD707">
        <f>(AC707*0.0000002777777777)*-1</f>
        <v>0</v>
      </c>
      <c r="AE707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7">
        <f>(T707/1000)*(960*9.81*0.01+0.5*1.205*0.38*1.711274*(T707*T707)+960*4/3*3.14*AJ707)</f>
        <v>-8.6051998990197092</v>
      </c>
      <c r="AH707">
        <f>AH706+AG707</f>
        <v>232.21162611348424</v>
      </c>
      <c r="AJ707">
        <f>T708-T707</f>
        <v>-0.3611111111111116</v>
      </c>
      <c r="AK707" s="53">
        <f t="shared" si="189"/>
        <v>6.416666666666667</v>
      </c>
      <c r="AL707" s="39">
        <f>0.5*1116.99*(T707*T707)</f>
        <v>22995.255937500002</v>
      </c>
      <c r="AM707" s="39">
        <f t="shared" si="188"/>
        <v>2515.3821875000031</v>
      </c>
      <c r="AN707" s="39">
        <f>SUM($AM$693:$AM$702)+$AN$692</f>
        <v>-969901.5506249998</v>
      </c>
      <c r="AO707" s="39">
        <f t="shared" si="178"/>
        <v>0.26941709732039648</v>
      </c>
      <c r="AP707" s="39">
        <f>SUM($AM$703:$AM$716)+$AP$702</f>
        <v>962970.78281250026</v>
      </c>
      <c r="AQ707" s="39">
        <f t="shared" si="179"/>
        <v>0.26749188403968571</v>
      </c>
      <c r="AR707" s="39">
        <f t="shared" si="191"/>
        <v>2.5153821875000029</v>
      </c>
      <c r="AS707" s="39"/>
      <c r="AT707" s="51">
        <f>T707*$AS$8*0.38*0.01</f>
        <v>253.52621794500004</v>
      </c>
      <c r="AU707" s="51">
        <f t="shared" si="190"/>
        <v>0.25352621794500002</v>
      </c>
      <c r="AV707" s="51">
        <f t="shared" si="180"/>
        <v>7.0424005768326221E-5</v>
      </c>
      <c r="AW707" s="39">
        <f>AB707*0.7</f>
        <v>0.15577606991523044</v>
      </c>
      <c r="AX707" s="40"/>
      <c r="AY707" s="40">
        <f t="shared" si="177"/>
        <v>0</v>
      </c>
      <c r="AZ707" s="40"/>
      <c r="BA707" s="40"/>
      <c r="BB707" s="40"/>
      <c r="BC707" s="39"/>
      <c r="BD707" s="39">
        <f>T707*2.23694</f>
        <v>14.353698333333336</v>
      </c>
      <c r="BE707" s="39">
        <f>AO707-$BC$8</f>
        <v>0.26829069832177799</v>
      </c>
      <c r="BF707" s="39">
        <f>AQ707-$BC$8</f>
        <v>0.26636548504106722</v>
      </c>
      <c r="BG707" s="52">
        <f t="shared" si="181"/>
        <v>0.23972893653696051</v>
      </c>
      <c r="BH707" s="52">
        <f t="shared" si="182"/>
        <v>0.23972893653696051</v>
      </c>
      <c r="BI707" s="52">
        <f t="shared" si="183"/>
        <v>863024.17153305782</v>
      </c>
      <c r="BJ707" s="52">
        <f t="shared" si="184"/>
        <v>863.02417153305782</v>
      </c>
      <c r="BK707">
        <f t="shared" si="185"/>
        <v>2.2638439687500025</v>
      </c>
    </row>
    <row r="708" spans="2:63" x14ac:dyDescent="0.25">
      <c r="B708" s="27" t="s">
        <v>52</v>
      </c>
      <c r="C708" s="27">
        <v>700</v>
      </c>
      <c r="D708" s="27">
        <v>111</v>
      </c>
      <c r="E708" s="26">
        <v>21.8</v>
      </c>
      <c r="F708" s="15">
        <f t="shared" si="186"/>
        <v>-0.26388888888888917</v>
      </c>
      <c r="G708" s="15">
        <f t="shared" si="187"/>
        <v>-0.95000000000000107</v>
      </c>
      <c r="R708">
        <f t="shared" si="175"/>
        <v>0</v>
      </c>
      <c r="S708">
        <f t="shared" si="176"/>
        <v>21.8</v>
      </c>
      <c r="T708">
        <f>$E708/3.6</f>
        <v>6.0555555555555554</v>
      </c>
      <c r="U708">
        <f>(0.5*960*(T708*T708))</f>
        <v>17601.481481481482</v>
      </c>
      <c r="V708">
        <f>$U708-$U709</f>
        <v>955.55555555555839</v>
      </c>
      <c r="X708">
        <f>W708/1000</f>
        <v>0</v>
      </c>
      <c r="Y708">
        <f>$X$43+$X$87+$X$158+$X$178+$X$188+$X$238+$X$279+$X$299+$X$307+$X$359+$X$365+$X$379+$X$408+$X$426+$X$438+$X$549+$X$569+$X$622+$X$645+$X$657+$X$685+$X$703</f>
        <v>810.48777777777775</v>
      </c>
      <c r="Z708">
        <f>(0.5*960*(F708*F708))</f>
        <v>33.425925925926002</v>
      </c>
      <c r="AA708">
        <f>W708*0.0000002777777777</f>
        <v>0</v>
      </c>
      <c r="AB708">
        <f>AA$43+AA$87+$AA$158+$AA$178+$AA$238+$AA$279+$AA$299+$AA$307+$AA$359+$AA$365+$AA$379+$AA$408+$AA$426+$AA$438+$AA$526+$AA$549+$AA$569+$AA$622+$AA$645+$AA$657+$AA$685+$AA$703</f>
        <v>0.2225372427360435</v>
      </c>
      <c r="AD708">
        <f>(AC708*0.0000002777777777)*-1</f>
        <v>0</v>
      </c>
      <c r="AE708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8">
        <f>(T708/1000)*(960*9.81*0.01+0.5*1.205*0.38*1.711274*(T708*T708)+960*4/3*3.14*AJ708)</f>
        <v>-3.399126228709235</v>
      </c>
      <c r="AH708">
        <f>AH707+AG708</f>
        <v>228.81249988477501</v>
      </c>
      <c r="AJ708">
        <f>T709-T708</f>
        <v>-0.16666666666666696</v>
      </c>
      <c r="AK708" s="53">
        <f t="shared" si="189"/>
        <v>6.0555555555555554</v>
      </c>
      <c r="AL708" s="39">
        <f>0.5*1116.99*(T708*T708)</f>
        <v>20479.873749999999</v>
      </c>
      <c r="AM708" s="39">
        <f t="shared" si="188"/>
        <v>1111.8187500000022</v>
      </c>
      <c r="AN708" s="39">
        <f>SUM($AM$693:$AM$702)+$AN$692</f>
        <v>-969901.5506249998</v>
      </c>
      <c r="AO708" s="39">
        <f t="shared" si="178"/>
        <v>0.26941709732039648</v>
      </c>
      <c r="AP708" s="39">
        <f>SUM($AM$703:$AM$716)+$AP$702</f>
        <v>962970.78281250026</v>
      </c>
      <c r="AQ708" s="39">
        <f t="shared" si="179"/>
        <v>0.26749188403968571</v>
      </c>
      <c r="AR708" s="39">
        <f t="shared" si="191"/>
        <v>1.1118187500000021</v>
      </c>
      <c r="AS708" s="39"/>
      <c r="AT708" s="51">
        <f>T708*$AS$8*0.38*0.01</f>
        <v>239.25850871000003</v>
      </c>
      <c r="AU708" s="51">
        <f t="shared" si="190"/>
        <v>0.23925850871000004</v>
      </c>
      <c r="AV708" s="51">
        <f t="shared" si="180"/>
        <v>6.6460750032446385E-5</v>
      </c>
      <c r="AW708" s="39">
        <f>AB708*0.7</f>
        <v>0.15577606991523044</v>
      </c>
      <c r="AX708" s="40"/>
      <c r="AY708" s="40">
        <f t="shared" si="177"/>
        <v>0</v>
      </c>
      <c r="AZ708" s="40"/>
      <c r="BA708" s="40"/>
      <c r="BB708" s="40"/>
      <c r="BC708" s="39"/>
      <c r="BD708" s="39">
        <f>T708*2.23694</f>
        <v>13.545914444444445</v>
      </c>
      <c r="BE708" s="39">
        <f>AO708-$BC$8</f>
        <v>0.26829069832177799</v>
      </c>
      <c r="BF708" s="39">
        <f>AQ708-$BC$8</f>
        <v>0.26636548504106722</v>
      </c>
      <c r="BG708" s="52">
        <f t="shared" si="181"/>
        <v>0.23972893653696051</v>
      </c>
      <c r="BH708" s="52">
        <f t="shared" si="182"/>
        <v>0.23972893653696051</v>
      </c>
      <c r="BI708" s="52">
        <f t="shared" si="183"/>
        <v>863024.17153305782</v>
      </c>
      <c r="BJ708" s="52">
        <f t="shared" si="184"/>
        <v>863.02417153305782</v>
      </c>
      <c r="BK708">
        <f t="shared" si="185"/>
        <v>1.0006368750000019</v>
      </c>
    </row>
    <row r="709" spans="2:63" x14ac:dyDescent="0.25">
      <c r="B709" s="27" t="s">
        <v>52</v>
      </c>
      <c r="C709" s="27">
        <v>701</v>
      </c>
      <c r="D709" s="27">
        <v>112</v>
      </c>
      <c r="E709" s="26">
        <v>21.2</v>
      </c>
      <c r="F709" s="15">
        <f t="shared" si="186"/>
        <v>-0.1111111111111112</v>
      </c>
      <c r="G709" s="15">
        <f t="shared" si="187"/>
        <v>-0.40000000000000036</v>
      </c>
      <c r="R709">
        <f t="shared" si="175"/>
        <v>0</v>
      </c>
      <c r="S709">
        <f t="shared" si="176"/>
        <v>21.2</v>
      </c>
      <c r="T709">
        <f>$E709/3.6</f>
        <v>5.8888888888888884</v>
      </c>
      <c r="U709">
        <f>(0.5*960*(T709*T709))</f>
        <v>16645.925925925923</v>
      </c>
      <c r="V709">
        <f>$U709-$U710</f>
        <v>312.59259259259306</v>
      </c>
      <c r="X709">
        <f>W709/1000</f>
        <v>0</v>
      </c>
      <c r="Y709">
        <f>$X$43+$X$87+$X$158+$X$178+$X$188+$X$238+$X$279+$X$299+$X$307+$X$359+$X$365+$X$379+$X$408+$X$426+$X$438+$X$549+$X$569+$X$622+$X$645+$X$657+$X$685+$X$703</f>
        <v>810.48777777777775</v>
      </c>
      <c r="Z709">
        <f>(0.5*960*(F709*F709))</f>
        <v>5.9259259259259354</v>
      </c>
      <c r="AA709">
        <f>W709*0.0000002777777777</f>
        <v>0</v>
      </c>
      <c r="AB709">
        <f>AA$43+AA$87+$AA$158+$AA$178+$AA$238+$AA$279+$AA$299+$AA$307+$AA$359+$AA$365+$AA$379+$AA$408+$AA$426+$AA$438+$AA$526+$AA$549+$AA$569+$AA$622+$AA$645+$AA$657+$AA$685+$AA$703</f>
        <v>0.2225372427360435</v>
      </c>
      <c r="AD709">
        <f>(AC709*0.0000002777777777)*-1</f>
        <v>0</v>
      </c>
      <c r="AE709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09">
        <f>(T709/1000)*(960*9.81*0.01+0.5*1.205*0.38*1.711274*(T709*T709)+960*4/3*3.14*AJ709)</f>
        <v>-0.68031850722595288</v>
      </c>
      <c r="AH709">
        <f>AH708+AG709</f>
        <v>228.13218137754905</v>
      </c>
      <c r="AJ709">
        <f>T710-T709</f>
        <v>-5.5555555555555358E-2</v>
      </c>
      <c r="AK709" s="53">
        <f t="shared" si="189"/>
        <v>5.8888888888888884</v>
      </c>
      <c r="AL709" s="39">
        <f>0.5*1116.99*(T709*T709)</f>
        <v>19368.054999999997</v>
      </c>
      <c r="AM709" s="39">
        <f t="shared" si="188"/>
        <v>363.71125000000029</v>
      </c>
      <c r="AN709" s="39">
        <f>SUM($AM$693:$AM$702)+$AN$692</f>
        <v>-969901.5506249998</v>
      </c>
      <c r="AO709" s="39">
        <f t="shared" si="178"/>
        <v>0.26941709732039648</v>
      </c>
      <c r="AP709" s="39">
        <f>SUM($AM$703:$AM$716)+$AP$702</f>
        <v>962970.78281250026</v>
      </c>
      <c r="AQ709" s="39">
        <f t="shared" si="179"/>
        <v>0.26749188403968571</v>
      </c>
      <c r="AR709" s="39">
        <f t="shared" si="191"/>
        <v>0.36371125000000026</v>
      </c>
      <c r="AS709" s="39"/>
      <c r="AT709" s="51">
        <f>T709*$AS$8*0.38*0.01</f>
        <v>232.67341214000001</v>
      </c>
      <c r="AU709" s="51">
        <f t="shared" si="190"/>
        <v>0.23267341214000001</v>
      </c>
      <c r="AV709" s="51">
        <f t="shared" si="180"/>
        <v>6.4631555077424913E-5</v>
      </c>
      <c r="AW709" s="39">
        <f>AB709*0.7</f>
        <v>0.15577606991523044</v>
      </c>
      <c r="AX709" s="40"/>
      <c r="AY709" s="40">
        <f t="shared" si="177"/>
        <v>0</v>
      </c>
      <c r="AZ709" s="40"/>
      <c r="BA709" s="40"/>
      <c r="BB709" s="40"/>
      <c r="BC709" s="39"/>
      <c r="BD709" s="39">
        <f>T709*2.23694</f>
        <v>13.173091111111111</v>
      </c>
      <c r="BE709" s="39">
        <f>AO709-$BC$8</f>
        <v>0.26829069832177799</v>
      </c>
      <c r="BF709" s="39">
        <f>AQ709-$BC$8</f>
        <v>0.26636548504106722</v>
      </c>
      <c r="BG709" s="52">
        <f t="shared" si="181"/>
        <v>0.23972893653696051</v>
      </c>
      <c r="BH709" s="52">
        <f t="shared" si="182"/>
        <v>0.23972893653696051</v>
      </c>
      <c r="BI709" s="52">
        <f t="shared" si="183"/>
        <v>863024.17153305782</v>
      </c>
      <c r="BJ709" s="52">
        <f t="shared" si="184"/>
        <v>863.02417153305782</v>
      </c>
      <c r="BK709">
        <f t="shared" si="185"/>
        <v>0.32734012500000026</v>
      </c>
    </row>
    <row r="710" spans="2:63" x14ac:dyDescent="0.25">
      <c r="B710" s="27" t="s">
        <v>52</v>
      </c>
      <c r="C710" s="27">
        <v>702</v>
      </c>
      <c r="D710" s="27">
        <v>113</v>
      </c>
      <c r="E710" s="26">
        <v>21</v>
      </c>
      <c r="F710" s="15">
        <f t="shared" si="186"/>
        <v>-2.7777777777777679E-2</v>
      </c>
      <c r="G710" s="15">
        <f t="shared" si="187"/>
        <v>-9.9999999999999645E-2</v>
      </c>
      <c r="R710">
        <f t="shared" si="175"/>
        <v>0</v>
      </c>
      <c r="S710">
        <f t="shared" si="176"/>
        <v>21</v>
      </c>
      <c r="T710">
        <f>$E710/3.6</f>
        <v>5.833333333333333</v>
      </c>
      <c r="U710">
        <f>(0.5*960*(T710*T710))</f>
        <v>16333.33333333333</v>
      </c>
      <c r="V710">
        <f>$U710-$U711</f>
        <v>0</v>
      </c>
      <c r="X710">
        <f>W710/1000</f>
        <v>0</v>
      </c>
      <c r="Y710">
        <f>$X$43+$X$87+$X$158+$X$178+$X$188+$X$238+$X$279+$X$299+$X$307+$X$359+$X$365+$X$379+$X$408+$X$426+$X$438+$X$549+$X$569+$X$622+$X$645+$X$657+$X$685+$X$703</f>
        <v>810.48777777777775</v>
      </c>
      <c r="Z710">
        <f>(0.5*960*(F710*F710))</f>
        <v>0.37037037037036774</v>
      </c>
      <c r="AA710">
        <f>W710*0.0000002777777777</f>
        <v>0</v>
      </c>
      <c r="AB710">
        <f>AA$43+AA$87+$AA$158+$AA$178+$AA$238+$AA$279+$AA$299+$AA$307+$AA$359+$AA$365+$AA$379+$AA$408+$AA$426+$AA$438+$AA$526+$AA$549+$AA$569+$AA$622+$AA$645+$AA$657+$AA$685+$AA$703</f>
        <v>0.2225372427360435</v>
      </c>
      <c r="AD710">
        <f>(AC710*0.0000002777777777)*-1</f>
        <v>0</v>
      </c>
      <c r="AE710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10">
        <f>(T710/1000)*(960*9.81*0.01+0.5*1.205*0.38*1.711274*(T710*T710)+960*4/3*3.14*AJ710)</f>
        <v>0.62712972831533553</v>
      </c>
      <c r="AH710">
        <f>AH709+AG710</f>
        <v>228.75931110586438</v>
      </c>
      <c r="AJ710">
        <f>T711-T710</f>
        <v>0</v>
      </c>
      <c r="AK710" s="53">
        <f t="shared" si="189"/>
        <v>5.833333333333333</v>
      </c>
      <c r="AL710" s="39">
        <f>0.5*1116.99*(T710*T710)</f>
        <v>19004.343749999996</v>
      </c>
      <c r="AM710" s="39">
        <f t="shared" si="188"/>
        <v>0</v>
      </c>
      <c r="AN710" s="39">
        <f>SUM($AM$693:$AM$702)+$AN$692</f>
        <v>-969901.5506249998</v>
      </c>
      <c r="AO710" s="39">
        <f t="shared" si="178"/>
        <v>0.26941709732039648</v>
      </c>
      <c r="AP710" s="39">
        <f>SUM($AM$703:$AM$716)+$AP$702</f>
        <v>962970.78281250026</v>
      </c>
      <c r="AQ710" s="39">
        <f t="shared" si="179"/>
        <v>0.26749188403968571</v>
      </c>
      <c r="AR710" s="39">
        <f t="shared" si="191"/>
        <v>0</v>
      </c>
      <c r="AS710" s="39"/>
      <c r="AT710" s="51">
        <f>T710*$AS$8*0.38*0.01</f>
        <v>230.47837995000003</v>
      </c>
      <c r="AU710" s="51">
        <f t="shared" si="190"/>
        <v>0.23047837995000003</v>
      </c>
      <c r="AV710" s="51">
        <f t="shared" si="180"/>
        <v>6.4021823425751103E-5</v>
      </c>
      <c r="AW710" s="39">
        <f>AB710*0.7</f>
        <v>0.15577606991523044</v>
      </c>
      <c r="AX710" s="40"/>
      <c r="AY710" s="40">
        <f t="shared" si="177"/>
        <v>0</v>
      </c>
      <c r="AZ710" s="40"/>
      <c r="BA710" s="40"/>
      <c r="BB710" s="40"/>
      <c r="BC710" s="39"/>
      <c r="BD710" s="39">
        <f>T710*2.23694</f>
        <v>13.048816666666667</v>
      </c>
      <c r="BE710" s="39">
        <f>AO710-$BC$8</f>
        <v>0.26829069832177799</v>
      </c>
      <c r="BF710" s="39">
        <f>AQ710-$BC$8</f>
        <v>0.26636548504106722</v>
      </c>
      <c r="BG710" s="52">
        <f t="shared" si="181"/>
        <v>0.23972893653696051</v>
      </c>
      <c r="BH710" s="52">
        <f t="shared" si="182"/>
        <v>0.23972893653696051</v>
      </c>
      <c r="BI710" s="52">
        <f t="shared" si="183"/>
        <v>863024.17153305782</v>
      </c>
      <c r="BJ710" s="52">
        <f t="shared" si="184"/>
        <v>863.02417153305782</v>
      </c>
      <c r="BK710">
        <f t="shared" si="185"/>
        <v>0</v>
      </c>
    </row>
    <row r="711" spans="2:63" x14ac:dyDescent="0.25">
      <c r="B711" s="27" t="s">
        <v>52</v>
      </c>
      <c r="C711" s="27">
        <v>703</v>
      </c>
      <c r="D711" s="27">
        <v>114</v>
      </c>
      <c r="E711" s="26">
        <v>21</v>
      </c>
      <c r="F711" s="15">
        <f t="shared" si="186"/>
        <v>-1.3888888888889086E-2</v>
      </c>
      <c r="G711" s="15">
        <f t="shared" si="187"/>
        <v>-5.0000000000000711E-2</v>
      </c>
      <c r="R711">
        <f t="shared" si="175"/>
        <v>0</v>
      </c>
      <c r="S711">
        <f t="shared" si="176"/>
        <v>21</v>
      </c>
      <c r="T711">
        <f>$E711/3.6</f>
        <v>5.833333333333333</v>
      </c>
      <c r="U711">
        <f>(0.5*960*(T711*T711))</f>
        <v>16333.33333333333</v>
      </c>
      <c r="V711">
        <f>$U711-$U712</f>
        <v>155.18518518518249</v>
      </c>
      <c r="X711">
        <f>W711/1000</f>
        <v>0</v>
      </c>
      <c r="Y711">
        <f>$X$43+$X$87+$X$158+$X$178+$X$188+$X$238+$X$279+$X$299+$X$307+$X$359+$X$365+$X$379+$X$408+$X$426+$X$438+$X$549+$X$569+$X$622+$X$645+$X$657+$X$685+$X$703</f>
        <v>810.48777777777775</v>
      </c>
      <c r="Z711">
        <f>(0.5*960*(F711*F711))</f>
        <v>9.259259259259521E-2</v>
      </c>
      <c r="AA711">
        <f>W711*0.0000002777777777</f>
        <v>0</v>
      </c>
      <c r="AB711">
        <f>AA$43+AA$87+$AA$158+$AA$178+$AA$238+$AA$279+$AA$299+$AA$307+$AA$359+$AA$365+$AA$379+$AA$408+$AA$426+$AA$438+$AA$526+$AA$549+$AA$569+$AA$622+$AA$645+$AA$657+$AA$685+$AA$703</f>
        <v>0.2225372427360435</v>
      </c>
      <c r="AD711">
        <f>(AC711*0.0000002777777777)*-1</f>
        <v>0</v>
      </c>
      <c r="AE711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11">
        <f>(T711/1000)*(960*9.81*0.01+0.5*1.205*0.38*1.711274*(T711*T711)+960*4/3*3.14*AJ711)</f>
        <v>-2.4129530943921399E-2</v>
      </c>
      <c r="AH711">
        <f>AH710+AG711</f>
        <v>228.73518157492046</v>
      </c>
      <c r="AJ711">
        <f>T712-T711</f>
        <v>-2.7777777777777679E-2</v>
      </c>
      <c r="AK711" s="53">
        <f t="shared" si="189"/>
        <v>5.833333333333333</v>
      </c>
      <c r="AL711" s="39">
        <f>0.5*1116.99*(T711*T711)</f>
        <v>19004.343749999996</v>
      </c>
      <c r="AM711" s="39">
        <f t="shared" si="188"/>
        <v>180.56281249999665</v>
      </c>
      <c r="AN711" s="39">
        <f>SUM($AM$693:$AM$702)+$AN$692</f>
        <v>-969901.5506249998</v>
      </c>
      <c r="AO711" s="39">
        <f t="shared" si="178"/>
        <v>0.26941709732039648</v>
      </c>
      <c r="AP711" s="39">
        <f>SUM($AM$703:$AM$716)+$AP$702</f>
        <v>962970.78281250026</v>
      </c>
      <c r="AQ711" s="39">
        <f t="shared" si="179"/>
        <v>0.26749188403968571</v>
      </c>
      <c r="AR711" s="39">
        <f t="shared" si="191"/>
        <v>0.18056281249999664</v>
      </c>
      <c r="AS711" s="39"/>
      <c r="AT711" s="51">
        <f>T711*$AS$8*0.38*0.01</f>
        <v>230.47837995000003</v>
      </c>
      <c r="AU711" s="51">
        <f t="shared" si="190"/>
        <v>0.23047837995000003</v>
      </c>
      <c r="AV711" s="51">
        <f t="shared" si="180"/>
        <v>6.4021823425751103E-5</v>
      </c>
      <c r="AW711" s="39">
        <f>AB711*0.7</f>
        <v>0.15577606991523044</v>
      </c>
      <c r="AX711" s="40"/>
      <c r="AY711" s="40">
        <f t="shared" si="177"/>
        <v>0</v>
      </c>
      <c r="AZ711" s="40"/>
      <c r="BA711" s="40"/>
      <c r="BB711" s="40"/>
      <c r="BC711" s="39"/>
      <c r="BD711" s="39">
        <f>T711*2.23694</f>
        <v>13.048816666666667</v>
      </c>
      <c r="BE711" s="39">
        <f>AO711-$BC$8</f>
        <v>0.26829069832177799</v>
      </c>
      <c r="BF711" s="39">
        <f>AQ711-$BC$8</f>
        <v>0.26636548504106722</v>
      </c>
      <c r="BG711" s="52">
        <f t="shared" si="181"/>
        <v>0.23972893653696051</v>
      </c>
      <c r="BH711" s="52">
        <f t="shared" si="182"/>
        <v>0.23972893653696051</v>
      </c>
      <c r="BI711" s="52">
        <f t="shared" si="183"/>
        <v>863024.17153305782</v>
      </c>
      <c r="BJ711" s="52">
        <f t="shared" si="184"/>
        <v>863.02417153305782</v>
      </c>
      <c r="BK711">
        <f t="shared" si="185"/>
        <v>0.16250653124999698</v>
      </c>
    </row>
    <row r="712" spans="2:63" x14ac:dyDescent="0.25">
      <c r="B712" s="27" t="s">
        <v>52</v>
      </c>
      <c r="C712" s="27">
        <v>704</v>
      </c>
      <c r="D712" s="27">
        <v>115</v>
      </c>
      <c r="E712" s="26">
        <v>20.9</v>
      </c>
      <c r="F712" s="15">
        <f t="shared" si="186"/>
        <v>-0.15277777777777798</v>
      </c>
      <c r="G712" s="15">
        <f t="shared" si="187"/>
        <v>-0.55000000000000071</v>
      </c>
      <c r="R712">
        <f t="shared" ref="R712:R775" si="192">IF(E712&lt;1,1,0)</f>
        <v>0</v>
      </c>
      <c r="S712">
        <f t="shared" ref="S712:S775" si="193">IF(R712=1,"",E712)</f>
        <v>20.9</v>
      </c>
      <c r="T712">
        <f>$E712/3.6</f>
        <v>5.8055555555555554</v>
      </c>
      <c r="U712">
        <f>(0.5*960*(T712*T712))</f>
        <v>16178.148148148148</v>
      </c>
      <c r="V712">
        <f>$U712-$U713</f>
        <v>1511.1111111111113</v>
      </c>
      <c r="X712">
        <f>W712/1000</f>
        <v>0</v>
      </c>
      <c r="Y712">
        <f>$X$43+$X$87+$X$158+$X$178+$X$188+$X$238+$X$279+$X$299+$X$307+$X$359+$X$365+$X$379+$X$408+$X$426+$X$438+$X$549+$X$569+$X$622+$X$645+$X$657+$X$685+$X$703</f>
        <v>810.48777777777775</v>
      </c>
      <c r="Z712">
        <f>(0.5*960*(F712*F712))</f>
        <v>11.203703703703734</v>
      </c>
      <c r="AA712">
        <f>W712*0.0000002777777777</f>
        <v>0</v>
      </c>
      <c r="AB712">
        <f>AA$43+AA$87+$AA$158+$AA$178+$AA$238+$AA$279+$AA$299+$AA$307+$AA$359+$AA$365+$AA$379+$AA$408+$AA$426+$AA$438+$AA$526+$AA$549+$AA$569+$AA$622+$AA$645+$AA$657+$AA$685+$AA$703</f>
        <v>0.2225372427360435</v>
      </c>
      <c r="AD712">
        <f>(AC712*0.0000002777777777)*-1</f>
        <v>0</v>
      </c>
      <c r="AE712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12">
        <f>(T712/1000)*(960*9.81*0.01+0.5*1.205*0.38*1.711274*(T712*T712)+960*4/3*3.14*AJ712)</f>
        <v>-5.8581722326568757</v>
      </c>
      <c r="AH712">
        <f>AH711+AG712</f>
        <v>222.87700934226359</v>
      </c>
      <c r="AJ712">
        <f>T713-T712</f>
        <v>-0.27777777777777768</v>
      </c>
      <c r="AK712" s="53">
        <f t="shared" si="189"/>
        <v>5.8055555555555554</v>
      </c>
      <c r="AL712" s="39">
        <f>0.5*1116.99*(T712*T712)</f>
        <v>18823.7809375</v>
      </c>
      <c r="AM712" s="39">
        <f t="shared" si="188"/>
        <v>1758.2249999999985</v>
      </c>
      <c r="AN712" s="39">
        <f>SUM($AM$693:$AM$702)+$AN$692</f>
        <v>-969901.5506249998</v>
      </c>
      <c r="AO712" s="39">
        <f t="shared" si="178"/>
        <v>0.26941709732039648</v>
      </c>
      <c r="AP712" s="39">
        <f>SUM($AM$703:$AM$716)+$AP$702</f>
        <v>962970.78281250026</v>
      </c>
      <c r="AQ712" s="39">
        <f t="shared" si="179"/>
        <v>0.26749188403968571</v>
      </c>
      <c r="AR712" s="39">
        <f t="shared" si="191"/>
        <v>1.7582249999999986</v>
      </c>
      <c r="AS712" s="39"/>
      <c r="AT712" s="51">
        <f>T712*$AS$8*0.38*0.01</f>
        <v>229.38086385500003</v>
      </c>
      <c r="AU712" s="51">
        <f t="shared" si="190"/>
        <v>0.22938086385500003</v>
      </c>
      <c r="AV712" s="51">
        <f t="shared" si="180"/>
        <v>6.3716957599914198E-5</v>
      </c>
      <c r="AW712" s="39">
        <f>AB712*0.7</f>
        <v>0.15577606991523044</v>
      </c>
      <c r="AX712" s="40"/>
      <c r="AY712" s="40">
        <f t="shared" ref="AY712:AY775" si="194">AX712/1000</f>
        <v>0</v>
      </c>
      <c r="AZ712" s="40"/>
      <c r="BA712" s="40"/>
      <c r="BB712" s="40"/>
      <c r="BC712" s="39"/>
      <c r="BD712" s="39">
        <f>T712*2.23694</f>
        <v>12.986679444444444</v>
      </c>
      <c r="BE712" s="39">
        <f>AO712-$BC$8</f>
        <v>0.26829069832177799</v>
      </c>
      <c r="BF712" s="39">
        <f>AQ712-$BC$8</f>
        <v>0.26636548504106722</v>
      </c>
      <c r="BG712" s="52">
        <f t="shared" si="181"/>
        <v>0.23972893653696051</v>
      </c>
      <c r="BH712" s="52">
        <f t="shared" si="182"/>
        <v>0.23972893653696051</v>
      </c>
      <c r="BI712" s="52">
        <f t="shared" si="183"/>
        <v>863024.17153305782</v>
      </c>
      <c r="BJ712" s="52">
        <f t="shared" si="184"/>
        <v>863.02417153305782</v>
      </c>
      <c r="BK712">
        <f t="shared" si="185"/>
        <v>1.5824024999999988</v>
      </c>
    </row>
    <row r="713" spans="2:63" x14ac:dyDescent="0.25">
      <c r="B713" s="27" t="s">
        <v>52</v>
      </c>
      <c r="C713" s="27">
        <v>705</v>
      </c>
      <c r="D713" s="27">
        <v>116</v>
      </c>
      <c r="E713" s="26">
        <v>19.899999999999999</v>
      </c>
      <c r="F713" s="15">
        <f t="shared" si="186"/>
        <v>-0.41666666666666663</v>
      </c>
      <c r="G713" s="15">
        <f t="shared" si="187"/>
        <v>-1.5</v>
      </c>
      <c r="R713">
        <f t="shared" si="192"/>
        <v>0</v>
      </c>
      <c r="S713">
        <f t="shared" si="193"/>
        <v>19.899999999999999</v>
      </c>
      <c r="T713">
        <f>$E713/3.6</f>
        <v>5.5277777777777777</v>
      </c>
      <c r="U713">
        <f>(0.5*960*(T713*T713))</f>
        <v>14667.037037037036</v>
      </c>
      <c r="V713">
        <f>$U713-$U714</f>
        <v>2800.0000000000036</v>
      </c>
      <c r="X713">
        <f>W713/1000</f>
        <v>0</v>
      </c>
      <c r="Y713">
        <f>$X$43+$X$87+$X$158+$X$178+$X$188+$X$238+$X$279+$X$299+$X$307+$X$359+$X$365+$X$379+$X$408+$X$426+$X$438+$X$549+$X$569+$X$622+$X$645+$X$657+$X$685+$X$703</f>
        <v>810.48777777777775</v>
      </c>
      <c r="Z713">
        <f>(0.5*960*(F713*F713))</f>
        <v>83.333333333333314</v>
      </c>
      <c r="AA713">
        <f>W713*0.0000002777777777</f>
        <v>0</v>
      </c>
      <c r="AB713">
        <f>AA$43+AA$87+$AA$158+$AA$178+$AA$238+$AA$279+$AA$299+$AA$307+$AA$359+$AA$365+$AA$379+$AA$408+$AA$426+$AA$438+$AA$526+$AA$549+$AA$569+$AA$622+$AA$645+$AA$657+$AA$685+$AA$703</f>
        <v>0.2225372427360435</v>
      </c>
      <c r="AD713">
        <f>(AC713*0.0000002777777777)*-1</f>
        <v>0</v>
      </c>
      <c r="AE713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13">
        <f>(T713/1000)*(960*9.81*0.01+0.5*1.205*0.38*1.711274*(T713*T713)+960*4/3*3.14*AJ713)</f>
        <v>-11.756151840997159</v>
      </c>
      <c r="AH713">
        <f>AH712+AG713</f>
        <v>211.12085750126644</v>
      </c>
      <c r="AJ713">
        <f>T714-T713</f>
        <v>-0.55555555555555625</v>
      </c>
      <c r="AK713" s="53">
        <f t="shared" si="189"/>
        <v>5.5277777777777777</v>
      </c>
      <c r="AL713" s="39">
        <f>0.5*1116.99*(T713*T713)</f>
        <v>17065.555937500001</v>
      </c>
      <c r="AM713" s="39">
        <f t="shared" si="188"/>
        <v>3257.8875000000044</v>
      </c>
      <c r="AN713" s="39">
        <f>SUM($AM$693:$AM$702)+$AN$692</f>
        <v>-969901.5506249998</v>
      </c>
      <c r="AO713" s="39">
        <f t="shared" ref="AO713:AO776" si="195">(AN713*0.0000002777777777)*-1</f>
        <v>0.26941709732039648</v>
      </c>
      <c r="AP713" s="39">
        <f>SUM($AM$703:$AM$716)+$AP$702</f>
        <v>962970.78281250026</v>
      </c>
      <c r="AQ713" s="39">
        <f t="shared" ref="AQ713:AQ776" si="196">AP713*0.0000002777777777</f>
        <v>0.26749188403968571</v>
      </c>
      <c r="AR713" s="39">
        <f t="shared" si="191"/>
        <v>3.2578875000000043</v>
      </c>
      <c r="AS713" s="39"/>
      <c r="AT713" s="51">
        <f>T713*$AS$8*0.38*0.01</f>
        <v>218.40570290500003</v>
      </c>
      <c r="AU713" s="51">
        <f t="shared" si="190"/>
        <v>0.21840570290500003</v>
      </c>
      <c r="AV713" s="51">
        <f t="shared" ref="AV713:AV776" si="197">0.000000277778*AT713</f>
        <v>6.0668299341545098E-5</v>
      </c>
      <c r="AW713" s="39">
        <f>AB713*0.7</f>
        <v>0.15577606991523044</v>
      </c>
      <c r="AX713" s="40"/>
      <c r="AY713" s="40">
        <f t="shared" si="194"/>
        <v>0</v>
      </c>
      <c r="AZ713" s="40"/>
      <c r="BA713" s="40"/>
      <c r="BB713" s="40"/>
      <c r="BC713" s="39"/>
      <c r="BD713" s="39">
        <f>T713*2.23694</f>
        <v>12.365307222222222</v>
      </c>
      <c r="BE713" s="39">
        <f>AO713-$BC$8</f>
        <v>0.26829069832177799</v>
      </c>
      <c r="BF713" s="39">
        <f>AQ713-$BC$8</f>
        <v>0.26636548504106722</v>
      </c>
      <c r="BG713" s="52">
        <f t="shared" ref="BG713:BG776" si="198">BF713*0.9</f>
        <v>0.23972893653696051</v>
      </c>
      <c r="BH713" s="52">
        <f t="shared" ref="BH713:BH776" si="199">BF713*0.9</f>
        <v>0.23972893653696051</v>
      </c>
      <c r="BI713" s="52">
        <f t="shared" ref="BI713:BI776" si="200">BH713*3600000</f>
        <v>863024.17153305782</v>
      </c>
      <c r="BJ713" s="52">
        <f t="shared" ref="BJ713:BJ776" si="201">BI713/1000</f>
        <v>863.02417153305782</v>
      </c>
      <c r="BK713">
        <f t="shared" ref="BK713:BK776" si="202">(AM713*0.9)/1000</f>
        <v>2.9320987500000042</v>
      </c>
    </row>
    <row r="714" spans="2:63" x14ac:dyDescent="0.25">
      <c r="B714" s="27" t="s">
        <v>52</v>
      </c>
      <c r="C714" s="27">
        <v>706</v>
      </c>
      <c r="D714" s="27">
        <v>117</v>
      </c>
      <c r="E714" s="26">
        <v>17.899999999999999</v>
      </c>
      <c r="F714" s="15">
        <f t="shared" ref="F714:F777" si="203">($E715-$E713)/2/3.6</f>
        <v>-0.66666666666666652</v>
      </c>
      <c r="G714" s="15">
        <f t="shared" ref="G714:G777" si="204">($E715-$E713)/2</f>
        <v>-2.3999999999999995</v>
      </c>
      <c r="R714">
        <f t="shared" si="192"/>
        <v>0</v>
      </c>
      <c r="S714">
        <f t="shared" si="193"/>
        <v>17.899999999999999</v>
      </c>
      <c r="T714">
        <f>$E714/3.6</f>
        <v>4.9722222222222214</v>
      </c>
      <c r="U714">
        <f>(0.5*960*(T714*T714))</f>
        <v>11867.037037037033</v>
      </c>
      <c r="V714">
        <f>$U714-$U715</f>
        <v>3422.2222222222172</v>
      </c>
      <c r="X714">
        <f>W714/1000</f>
        <v>0</v>
      </c>
      <c r="Y714">
        <f>$X$43+$X$87+$X$158+$X$178+$X$188+$X$238+$X$279+$X$299+$X$307+$X$359+$X$365+$X$379+$X$408+$X$426+$X$438+$X$549+$X$569+$X$622+$X$645+$X$657+$X$685+$X$703</f>
        <v>810.48777777777775</v>
      </c>
      <c r="Z714">
        <f>(0.5*960*(F714*F714))</f>
        <v>213.33333333333323</v>
      </c>
      <c r="AA714">
        <f>W714*0.0000002777777777</f>
        <v>0</v>
      </c>
      <c r="AB714">
        <f>AA$43+AA$87+$AA$158+$AA$178+$AA$238+$AA$279+$AA$299+$AA$307+$AA$359+$AA$365+$AA$379+$AA$408+$AA$426+$AA$438+$AA$526+$AA$549+$AA$569+$AA$622+$AA$645+$AA$657+$AA$685+$AA$703</f>
        <v>0.2225372427360435</v>
      </c>
      <c r="AD714">
        <f>(AC714*0.0000002777777777)*-1</f>
        <v>0</v>
      </c>
      <c r="AE714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14">
        <f>(T714/1000)*(960*9.81*0.01+0.5*1.205*0.38*1.711274*(T714*T714)+960*4/3*3.14*AJ714)</f>
        <v>-15.026960847299442</v>
      </c>
      <c r="AH714">
        <f>AH713+AG714</f>
        <v>196.09389665396699</v>
      </c>
      <c r="AJ714">
        <f>T715-T714</f>
        <v>-0.77777777777777679</v>
      </c>
      <c r="AK714" s="53">
        <f t="shared" si="189"/>
        <v>4.9722222222222214</v>
      </c>
      <c r="AL714" s="39">
        <f>0.5*1116.99*(T714*T714)</f>
        <v>13807.668437499997</v>
      </c>
      <c r="AM714" s="39">
        <f t="shared" si="188"/>
        <v>3981.8624999999956</v>
      </c>
      <c r="AN714" s="39">
        <f>SUM($AM$693:$AM$702)+$AN$692</f>
        <v>-969901.5506249998</v>
      </c>
      <c r="AO714" s="39">
        <f t="shared" si="195"/>
        <v>0.26941709732039648</v>
      </c>
      <c r="AP714" s="39">
        <f>SUM($AM$703:$AM$716)+$AP$702</f>
        <v>962970.78281250026</v>
      </c>
      <c r="AQ714" s="39">
        <f t="shared" si="196"/>
        <v>0.26749188403968571</v>
      </c>
      <c r="AR714" s="39">
        <f t="shared" si="191"/>
        <v>3.9818624999999956</v>
      </c>
      <c r="AS714" s="39"/>
      <c r="AT714" s="51">
        <f>T714*$AS$8*0.38*0.01</f>
        <v>196.45538100500002</v>
      </c>
      <c r="AU714" s="51">
        <f t="shared" si="190"/>
        <v>0.19645538100500001</v>
      </c>
      <c r="AV714" s="51">
        <f t="shared" si="197"/>
        <v>5.4570982824806891E-5</v>
      </c>
      <c r="AW714" s="39">
        <f>AB714*0.7</f>
        <v>0.15577606991523044</v>
      </c>
      <c r="AX714" s="40"/>
      <c r="AY714" s="40">
        <f t="shared" si="194"/>
        <v>0</v>
      </c>
      <c r="AZ714" s="40"/>
      <c r="BA714" s="40"/>
      <c r="BB714" s="40"/>
      <c r="BC714" s="39"/>
      <c r="BD714" s="39">
        <f>T714*2.23694</f>
        <v>11.122562777777777</v>
      </c>
      <c r="BE714" s="39">
        <f>AO714-$BC$8</f>
        <v>0.26829069832177799</v>
      </c>
      <c r="BF714" s="39">
        <f>AQ714-$BC$8</f>
        <v>0.26636548504106722</v>
      </c>
      <c r="BG714" s="52">
        <f t="shared" si="198"/>
        <v>0.23972893653696051</v>
      </c>
      <c r="BH714" s="52">
        <f t="shared" si="199"/>
        <v>0.23972893653696051</v>
      </c>
      <c r="BI714" s="52">
        <f t="shared" si="200"/>
        <v>863024.17153305782</v>
      </c>
      <c r="BJ714" s="52">
        <f t="shared" si="201"/>
        <v>863.02417153305782</v>
      </c>
      <c r="BK714">
        <f t="shared" si="202"/>
        <v>3.5836762499999963</v>
      </c>
    </row>
    <row r="715" spans="2:63" x14ac:dyDescent="0.25">
      <c r="B715" s="27" t="s">
        <v>52</v>
      </c>
      <c r="C715" s="27">
        <v>707</v>
      </c>
      <c r="D715" s="27">
        <v>118</v>
      </c>
      <c r="E715" s="26">
        <v>15.1</v>
      </c>
      <c r="F715" s="15">
        <f t="shared" si="203"/>
        <v>-0.70833333333333304</v>
      </c>
      <c r="G715" s="15">
        <f t="shared" si="204"/>
        <v>-2.5499999999999989</v>
      </c>
      <c r="R715">
        <f t="shared" si="192"/>
        <v>0</v>
      </c>
      <c r="S715">
        <f t="shared" si="193"/>
        <v>15.1</v>
      </c>
      <c r="T715">
        <f>$E715/3.6</f>
        <v>4.1944444444444446</v>
      </c>
      <c r="U715">
        <f>(0.5*960*(T715*T715))</f>
        <v>8444.8148148148157</v>
      </c>
      <c r="V715">
        <f>$U715-$U716</f>
        <v>2376.666666666667</v>
      </c>
      <c r="X715">
        <f>W715/1000</f>
        <v>0</v>
      </c>
      <c r="Y715">
        <f>$X$43+$X$87+$X$158+$X$178+$X$188+$X$238+$X$279+$X$299+$X$307+$X$359+$X$365+$X$379+$X$408+$X$426+$X$438+$X$549+$X$569+$X$622+$X$645+$X$657+$X$685+$X$703</f>
        <v>810.48777777777775</v>
      </c>
      <c r="Z715">
        <f>(0.5*960*(F715*F715))</f>
        <v>240.83333333333314</v>
      </c>
      <c r="AA715">
        <f>W715*0.0000002777777777</f>
        <v>0</v>
      </c>
      <c r="AB715">
        <f>AA$43+AA$87+$AA$158+$AA$178+$AA$238+$AA$279+$AA$299+$AA$307+$AA$359+$AA$365+$AA$379+$AA$408+$AA$426+$AA$438+$AA$526+$AA$549+$AA$569+$AA$622+$AA$645+$AA$657+$AA$685+$AA$703</f>
        <v>0.2225372427360435</v>
      </c>
      <c r="AD715">
        <f>(AC715*0.0000002777777777)*-1</f>
        <v>0</v>
      </c>
      <c r="AE715">
        <f>(($W$18*0.0000002777777777)*-1)+$AD$65+$AD$145+$AD$164+$AD$184+$AD$206+$AD$265+$AD$289+$AD$304+$AD$345+$AD$363+$AD$373+$AD$399+$AD$418+$AD$430+$AD$519+$AD$540+$AD$564+$AD$608+$AD$631+$AD$637+$AD$649+$AD$673+$AD$693</f>
        <v>0.2305631686597221</v>
      </c>
      <c r="AG715">
        <f>(T715/1000)*(960*9.81*0.01+0.5*1.205*0.38*1.711274*(T715*T715)+960*4/3*3.14*AJ715)</f>
        <v>-10.346659294546338</v>
      </c>
      <c r="AH715">
        <f>AH714+AG715</f>
        <v>185.74723735942067</v>
      </c>
      <c r="AJ715">
        <f>T716-T715</f>
        <v>-0.63888888888888884</v>
      </c>
      <c r="AK715" s="53">
        <f t="shared" si="189"/>
        <v>4.1944444444444446</v>
      </c>
      <c r="AL715" s="39">
        <f>0.5*1116.99*(T715*T715)</f>
        <v>9825.8059375000012</v>
      </c>
      <c r="AM715" s="39">
        <f t="shared" si="188"/>
        <v>2765.3259375000007</v>
      </c>
      <c r="AN715" s="39">
        <f>SUM($AM$693:$AM$702)+$AN$692</f>
        <v>-969901.5506249998</v>
      </c>
      <c r="AO715" s="39">
        <f t="shared" si="195"/>
        <v>0.26941709732039648</v>
      </c>
      <c r="AP715" s="39">
        <f>SUM($AM$703:$AM$716)+$AP$702</f>
        <v>962970.78281250026</v>
      </c>
      <c r="AQ715" s="39">
        <f t="shared" si="196"/>
        <v>0.26749188403968571</v>
      </c>
      <c r="AR715" s="39">
        <f t="shared" si="191"/>
        <v>2.7653259375000006</v>
      </c>
      <c r="AS715" s="39"/>
      <c r="AT715" s="51">
        <f>T715*$AS$8*0.38*0.01</f>
        <v>165.72493034500005</v>
      </c>
      <c r="AU715" s="51">
        <f t="shared" si="190"/>
        <v>0.16572493034500005</v>
      </c>
      <c r="AV715" s="51">
        <f t="shared" si="197"/>
        <v>4.6034739701373423E-5</v>
      </c>
      <c r="AW715" s="39">
        <f>AB715*0.7</f>
        <v>0.15577606991523044</v>
      </c>
      <c r="AX715" s="40"/>
      <c r="AY715" s="40">
        <f t="shared" si="194"/>
        <v>0</v>
      </c>
      <c r="AZ715" s="40"/>
      <c r="BA715" s="40"/>
      <c r="BB715" s="40"/>
      <c r="BC715" s="39"/>
      <c r="BD715" s="39">
        <f>T715*2.23694</f>
        <v>9.3827205555555562</v>
      </c>
      <c r="BE715" s="39">
        <f>AO715-$BC$8</f>
        <v>0.26829069832177799</v>
      </c>
      <c r="BF715" s="39">
        <f>AQ715-$BC$8</f>
        <v>0.26636548504106722</v>
      </c>
      <c r="BG715" s="52">
        <f t="shared" si="198"/>
        <v>0.23972893653696051</v>
      </c>
      <c r="BH715" s="52">
        <f t="shared" si="199"/>
        <v>0.23972893653696051</v>
      </c>
      <c r="BI715" s="52">
        <f t="shared" si="200"/>
        <v>863024.17153305782</v>
      </c>
      <c r="BJ715" s="52">
        <f t="shared" si="201"/>
        <v>863.02417153305782</v>
      </c>
      <c r="BK715">
        <f t="shared" si="202"/>
        <v>2.4887933437500007</v>
      </c>
    </row>
    <row r="716" spans="2:63" x14ac:dyDescent="0.25">
      <c r="B716" s="27" t="s">
        <v>52</v>
      </c>
      <c r="C716" s="27">
        <v>708</v>
      </c>
      <c r="D716" s="27">
        <v>119</v>
      </c>
      <c r="E716" s="26">
        <v>12.8</v>
      </c>
      <c r="F716" s="15">
        <f t="shared" si="203"/>
        <v>-0.43055555555555547</v>
      </c>
      <c r="G716" s="15">
        <f t="shared" si="204"/>
        <v>-1.5499999999999998</v>
      </c>
      <c r="R716">
        <f t="shared" si="192"/>
        <v>0</v>
      </c>
      <c r="S716">
        <f t="shared" si="193"/>
        <v>12.8</v>
      </c>
      <c r="T716">
        <f>$E716/3.6</f>
        <v>3.5555555555555558</v>
      </c>
      <c r="U716">
        <f>(0.5*960*(T716*T716))</f>
        <v>6068.1481481481487</v>
      </c>
      <c r="V716">
        <f>$U716-$U717</f>
        <v>734.8148148148166</v>
      </c>
      <c r="X716">
        <f>W716/1000</f>
        <v>0</v>
      </c>
      <c r="Y716">
        <f>$X$43+$X$87+$X$158+$X$178+$X$188+$X$238+$X$279+$X$299+$X$307+$X$359+$X$365+$X$379+$X$408+$X$426+$X$438+$X$549+$X$569+$X$622+$X$645+$X$657+$X$685+$X$703</f>
        <v>810.48777777777775</v>
      </c>
      <c r="Z716">
        <f>(0.5*960*(F716*F716))</f>
        <v>88.981481481481438</v>
      </c>
      <c r="AA716">
        <f>W716*0.0000002777777777</f>
        <v>0</v>
      </c>
      <c r="AB716">
        <f>AA$43+AA$87+$AA$158+$AA$178+$AA$238+$AA$279+$AA$299+$AA$307+$AA$359+$AA$365+$AA$379+$AA$408+$AA$426+$AA$438+$AA$526+$AA$549+$AA$569+$AA$622+$AA$645+$AA$657+$AA$685+$AA$703</f>
        <v>0.2225372427360435</v>
      </c>
      <c r="AD716">
        <f>(AC716*0.0000002777777777)*-1</f>
        <v>0</v>
      </c>
      <c r="AE716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16">
        <f>(T716/1000)*(960*9.81*0.01+0.5*1.205*0.38*1.711274*(T716*T716)+960*4/3*3.14*AJ716)</f>
        <v>-2.8232052547303153</v>
      </c>
      <c r="AH716">
        <f>AH715+AG716</f>
        <v>182.92403210469035</v>
      </c>
      <c r="AJ716">
        <f>T717-T716</f>
        <v>-0.22222222222222276</v>
      </c>
      <c r="AK716" s="53">
        <f t="shared" si="189"/>
        <v>3.5555555555555558</v>
      </c>
      <c r="AL716" s="39">
        <f>0.5*1116.99*(T716*T716)</f>
        <v>7060.4800000000005</v>
      </c>
      <c r="AM716" s="39">
        <f t="shared" si="188"/>
        <v>854.98000000000138</v>
      </c>
      <c r="AN716" s="39">
        <f>SUM($AM$693:$AM$702)+$AN$692</f>
        <v>-969901.5506249998</v>
      </c>
      <c r="AO716" s="39">
        <f t="shared" si="195"/>
        <v>0.26941709732039648</v>
      </c>
      <c r="AP716" s="39">
        <f>SUM($AM$703:$AM$716)+$AP$702</f>
        <v>962970.78281250026</v>
      </c>
      <c r="AQ716" s="39">
        <f t="shared" si="196"/>
        <v>0.26749188403968571</v>
      </c>
      <c r="AR716" s="39">
        <f t="shared" si="191"/>
        <v>0.85498000000000141</v>
      </c>
      <c r="AS716" s="39"/>
      <c r="AT716" s="51">
        <f>T716*$AS$8*0.38*0.01</f>
        <v>140.48206016000003</v>
      </c>
      <c r="AU716" s="51">
        <f t="shared" si="190"/>
        <v>0.14048206016000003</v>
      </c>
      <c r="AV716" s="51">
        <f t="shared" si="197"/>
        <v>3.9022825707124487E-5</v>
      </c>
      <c r="AW716" s="39">
        <f>AB716*0.7</f>
        <v>0.15577606991523044</v>
      </c>
      <c r="AX716" s="40"/>
      <c r="AY716" s="40">
        <f t="shared" si="194"/>
        <v>0</v>
      </c>
      <c r="AZ716" s="40"/>
      <c r="BA716" s="40"/>
      <c r="BB716" s="40"/>
      <c r="BC716" s="39"/>
      <c r="BD716" s="39">
        <f>T716*2.23694</f>
        <v>7.9535644444444458</v>
      </c>
      <c r="BE716" s="39">
        <f>AO716-$BC$8</f>
        <v>0.26829069832177799</v>
      </c>
      <c r="BF716" s="39">
        <f>AQ716-$BC$8</f>
        <v>0.26636548504106722</v>
      </c>
      <c r="BG716" s="52">
        <f t="shared" si="198"/>
        <v>0.23972893653696051</v>
      </c>
      <c r="BH716" s="52">
        <f t="shared" si="199"/>
        <v>0.23972893653696051</v>
      </c>
      <c r="BI716" s="52">
        <f t="shared" si="200"/>
        <v>863024.17153305782</v>
      </c>
      <c r="BJ716" s="52">
        <f t="shared" si="201"/>
        <v>863.02417153305782</v>
      </c>
      <c r="BK716">
        <f t="shared" si="202"/>
        <v>0.76948200000000122</v>
      </c>
    </row>
    <row r="717" spans="2:63" x14ac:dyDescent="0.25">
      <c r="B717" s="27" t="s">
        <v>52</v>
      </c>
      <c r="C717" s="27">
        <v>709</v>
      </c>
      <c r="D717" s="27">
        <v>120</v>
      </c>
      <c r="E717" s="26">
        <v>12</v>
      </c>
      <c r="F717" s="15">
        <f t="shared" si="203"/>
        <v>5.5555555555555358E-2</v>
      </c>
      <c r="G717" s="15">
        <f t="shared" si="204"/>
        <v>0.19999999999999929</v>
      </c>
      <c r="R717">
        <f t="shared" si="192"/>
        <v>0</v>
      </c>
      <c r="S717">
        <f t="shared" si="193"/>
        <v>12</v>
      </c>
      <c r="T717">
        <f>$E717/3.6</f>
        <v>3.333333333333333</v>
      </c>
      <c r="U717">
        <f>(0.5*960*(T717*T717))</f>
        <v>5333.3333333333321</v>
      </c>
      <c r="V717">
        <f>$U717-$U718</f>
        <v>-1120</v>
      </c>
      <c r="X717">
        <f>W717/1000</f>
        <v>0</v>
      </c>
      <c r="Y717">
        <f>$X$43+$X$87+$X$158+$X$178+$X$188+$X$238+$X$279+$X$299+$X$307+$X$359+$X$365+$X$379+$X$408+$X$426+$X$438+$X$549+$X$569+$X$622+$X$645+$X$657+$X$685+$X$703</f>
        <v>810.48777777777775</v>
      </c>
      <c r="Z717">
        <f>(0.5*960*(F717*F717))</f>
        <v>1.481481481481471</v>
      </c>
      <c r="AA717">
        <f>W717*0.0000002777777777</f>
        <v>0</v>
      </c>
      <c r="AB717">
        <f>AA$43+AA$87+$AA$158+$AA$178+$AA$238+$AA$279+$AA$299+$AA$307+$AA$359+$AA$365+$AA$379+$AA$408+$AA$426+$AA$438+$AA$526+$AA$549+$AA$569+$AA$622+$AA$645+$AA$657+$AA$685+$AA$703</f>
        <v>0.2225372427360435</v>
      </c>
      <c r="AD717">
        <f>(AC717*0.0000002777777777)*-1</f>
        <v>0</v>
      </c>
      <c r="AE717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17">
        <f>(T717/1000)*(960*9.81*0.01+0.5*1.205*0.38*1.711274*(T717*T717)+960*4/3*3.14*AJ717)</f>
        <v>4.7942087474925943</v>
      </c>
      <c r="AH717">
        <f>AH716+AG717</f>
        <v>187.71824085218296</v>
      </c>
      <c r="AJ717">
        <f>T718-T717</f>
        <v>0.33333333333333348</v>
      </c>
      <c r="AK717" s="53">
        <f t="shared" si="189"/>
        <v>3.333333333333333</v>
      </c>
      <c r="AL717" s="39">
        <f>0.5*1116.99*(T717*T717)</f>
        <v>6205.4999999999991</v>
      </c>
      <c r="AM717" s="39">
        <f t="shared" si="188"/>
        <v>-1303.1549999999997</v>
      </c>
      <c r="AN717" s="39">
        <f>SUM($AM$717:$AM$720)+$AN$716</f>
        <v>-984175.92437499983</v>
      </c>
      <c r="AO717" s="39">
        <f t="shared" si="195"/>
        <v>0.27338220113873074</v>
      </c>
      <c r="AP717" s="39">
        <f>SUM($AM$703:$AM$716)+$AP$702</f>
        <v>962970.78281250026</v>
      </c>
      <c r="AQ717" s="39">
        <f t="shared" si="196"/>
        <v>0.26749188403968571</v>
      </c>
      <c r="AR717" s="39">
        <f t="shared" si="191"/>
        <v>-1.3031549999999998</v>
      </c>
      <c r="AS717" s="39"/>
      <c r="AT717" s="51">
        <f>T717*$AS$8*0.38*0.01</f>
        <v>131.70193140000001</v>
      </c>
      <c r="AU717" s="51">
        <f t="shared" si="190"/>
        <v>0.1317019314</v>
      </c>
      <c r="AV717" s="51">
        <f t="shared" si="197"/>
        <v>3.6583899100429198E-5</v>
      </c>
      <c r="AW717" s="39">
        <f>AB717*0.7</f>
        <v>0.15577606991523044</v>
      </c>
      <c r="AX717" s="40"/>
      <c r="AY717" s="40">
        <f t="shared" si="194"/>
        <v>0</v>
      </c>
      <c r="AZ717" s="40"/>
      <c r="BA717" s="40"/>
      <c r="BB717" s="40"/>
      <c r="BC717" s="39"/>
      <c r="BD717" s="39">
        <f>T717*2.23694</f>
        <v>7.4564666666666666</v>
      </c>
      <c r="BE717" s="39">
        <f>AO717-$BC$8</f>
        <v>0.27225580214011225</v>
      </c>
      <c r="BF717" s="39">
        <f>AQ717-$BC$8</f>
        <v>0.26636548504106722</v>
      </c>
      <c r="BG717" s="52">
        <f t="shared" si="198"/>
        <v>0.23972893653696051</v>
      </c>
      <c r="BH717" s="52">
        <f t="shared" si="199"/>
        <v>0.23972893653696051</v>
      </c>
      <c r="BI717" s="52">
        <f t="shared" si="200"/>
        <v>863024.17153305782</v>
      </c>
      <c r="BJ717" s="52">
        <f t="shared" si="201"/>
        <v>863.02417153305782</v>
      </c>
      <c r="BK717">
        <f t="shared" si="202"/>
        <v>-1.1728394999999998</v>
      </c>
    </row>
    <row r="718" spans="2:63" x14ac:dyDescent="0.25">
      <c r="B718" s="27" t="s">
        <v>52</v>
      </c>
      <c r="C718" s="27">
        <v>710</v>
      </c>
      <c r="D718" s="27">
        <v>121</v>
      </c>
      <c r="E718" s="26">
        <v>13.2</v>
      </c>
      <c r="F718" s="15">
        <f t="shared" si="203"/>
        <v>0.70833333333333348</v>
      </c>
      <c r="G718" s="15">
        <f t="shared" si="204"/>
        <v>2.5500000000000007</v>
      </c>
      <c r="R718">
        <f t="shared" si="192"/>
        <v>0</v>
      </c>
      <c r="S718">
        <f t="shared" si="193"/>
        <v>13.2</v>
      </c>
      <c r="T718">
        <f>$E718/3.6</f>
        <v>3.6666666666666665</v>
      </c>
      <c r="U718">
        <f>(0.5*960*(T718*T718))</f>
        <v>6453.3333333333321</v>
      </c>
      <c r="V718">
        <f>$U718-$U719</f>
        <v>-4376.6666666666679</v>
      </c>
      <c r="X718">
        <f>W718/1000</f>
        <v>0</v>
      </c>
      <c r="Y718">
        <f>$X$43+$X$87+$X$158+$X$178+$X$188+$X$238+$X$279+$X$299+$X$307+$X$359+$X$365+$X$379+$X$408+$X$426+$X$438+$X$549+$X$569+$X$622+$X$645+$X$657+$X$685+$X$703</f>
        <v>810.48777777777775</v>
      </c>
      <c r="Z718">
        <f>(0.5*960*(F718*F718))</f>
        <v>240.8333333333334</v>
      </c>
      <c r="AA718">
        <f>W718*0.0000002777777777</f>
        <v>0</v>
      </c>
      <c r="AB718">
        <f>AA$43+AA$87+$AA$158+$AA$178+$AA$238+$AA$279+$AA$299+$AA$307+$AA$359+$AA$365+$AA$379+$AA$408+$AA$426+$AA$438+$AA$526+$AA$549+$AA$569+$AA$622+$AA$645+$AA$657+$AA$685+$AA$703</f>
        <v>0.2225372427360435</v>
      </c>
      <c r="AC718">
        <f>SUM(V717:V720)</f>
        <v>-12268.14814814815</v>
      </c>
      <c r="AD718">
        <f>(AC718*0.0000002777777777)*-1</f>
        <v>3.4078189290869636E-3</v>
      </c>
      <c r="AE718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18">
        <f>(T718/1000)*(960*9.81*0.01+0.5*1.205*0.38*1.711274*(T718*T718)+960*4/3*3.14*AJ718)</f>
        <v>16.329781656245977</v>
      </c>
      <c r="AH718">
        <f>AH717+AG718</f>
        <v>204.04802250842894</v>
      </c>
      <c r="AJ718">
        <f>T719-T718</f>
        <v>1.0833333333333335</v>
      </c>
      <c r="AK718" s="53">
        <f t="shared" si="189"/>
        <v>3.6666666666666665</v>
      </c>
      <c r="AL718" s="39">
        <f>0.5*1116.99*(T718*T718)</f>
        <v>7508.6549999999988</v>
      </c>
      <c r="AM718" s="39">
        <f t="shared" si="188"/>
        <v>-5092.3884375000016</v>
      </c>
      <c r="AN718" s="39">
        <f>SUM($AM$717:$AM$720)+$AN$716</f>
        <v>-984175.92437499983</v>
      </c>
      <c r="AO718" s="39">
        <f t="shared" si="195"/>
        <v>0.27338220113873074</v>
      </c>
      <c r="AP718" s="39">
        <f>SUM($AM$703:$AM$716)+$AP$702</f>
        <v>962970.78281250026</v>
      </c>
      <c r="AQ718" s="39">
        <f t="shared" si="196"/>
        <v>0.26749188403968571</v>
      </c>
      <c r="AR718" s="39">
        <f t="shared" si="191"/>
        <v>-5.0923884375000013</v>
      </c>
      <c r="AS718" s="39"/>
      <c r="AT718" s="51">
        <f>T718*$AS$8*0.38*0.01</f>
        <v>144.87212454000002</v>
      </c>
      <c r="AU718" s="51">
        <f t="shared" si="190"/>
        <v>0.14487212454000001</v>
      </c>
      <c r="AV718" s="51">
        <f t="shared" si="197"/>
        <v>4.0242289010472122E-5</v>
      </c>
      <c r="AW718" s="39">
        <f>AB718*0.7</f>
        <v>0.15577606991523044</v>
      </c>
      <c r="AX718" s="40"/>
      <c r="AY718" s="40">
        <f t="shared" si="194"/>
        <v>0</v>
      </c>
      <c r="AZ718" s="40"/>
      <c r="BA718" s="40"/>
      <c r="BB718" s="40"/>
      <c r="BC718" s="39"/>
      <c r="BD718" s="39">
        <f>T718*2.23694</f>
        <v>8.2021133333333331</v>
      </c>
      <c r="BE718" s="39">
        <f>AO718-$BC$8</f>
        <v>0.27225580214011225</v>
      </c>
      <c r="BF718" s="39">
        <f>AQ718-$BC$8</f>
        <v>0.26636548504106722</v>
      </c>
      <c r="BG718" s="52">
        <f t="shared" si="198"/>
        <v>0.23972893653696051</v>
      </c>
      <c r="BH718" s="52">
        <f t="shared" si="199"/>
        <v>0.23972893653696051</v>
      </c>
      <c r="BI718" s="52">
        <f t="shared" si="200"/>
        <v>863024.17153305782</v>
      </c>
      <c r="BJ718" s="52">
        <f t="shared" si="201"/>
        <v>863.02417153305782</v>
      </c>
      <c r="BK718">
        <f t="shared" si="202"/>
        <v>-4.5831495937500009</v>
      </c>
    </row>
    <row r="719" spans="2:63" x14ac:dyDescent="0.25">
      <c r="B719" s="27" t="s">
        <v>52</v>
      </c>
      <c r="C719" s="27">
        <v>711</v>
      </c>
      <c r="D719" s="27">
        <v>122</v>
      </c>
      <c r="E719" s="26">
        <v>17.100000000000001</v>
      </c>
      <c r="F719" s="15">
        <f t="shared" si="203"/>
        <v>1.0972222222222225</v>
      </c>
      <c r="G719" s="15">
        <f t="shared" si="204"/>
        <v>3.9500000000000011</v>
      </c>
      <c r="R719">
        <f t="shared" si="192"/>
        <v>0</v>
      </c>
      <c r="S719">
        <f t="shared" si="193"/>
        <v>17.100000000000001</v>
      </c>
      <c r="T719">
        <f>$E719/3.6</f>
        <v>4.75</v>
      </c>
      <c r="U719">
        <f>(0.5*960*(T719*T719))</f>
        <v>10830</v>
      </c>
      <c r="V719">
        <f>$U719-$U720</f>
        <v>-5659.2592592592628</v>
      </c>
      <c r="X719">
        <f>W719/1000</f>
        <v>0</v>
      </c>
      <c r="Y719">
        <f>$X$43+$X$87+$X$158+$X$178+$X$188+$X$238+$X$279+$X$299+$X$307+$X$359+$X$365+$X$379+$X$408+$X$426+$X$438+$X$549+$X$569+$X$622+$X$645+$X$657+$X$685+$X$703</f>
        <v>810.48777777777775</v>
      </c>
      <c r="Z719">
        <f>(0.5*960*(F719*F719))</f>
        <v>577.87037037037067</v>
      </c>
      <c r="AA719">
        <f>W719*0.0000002777777777</f>
        <v>0</v>
      </c>
      <c r="AB719">
        <f>AA$43+AA$87+$AA$158+$AA$178+$AA$238+$AA$279+$AA$299+$AA$307+$AA$359+$AA$365+$AA$379+$AA$408+$AA$426+$AA$438+$AA$526+$AA$549+$AA$569+$AA$622+$AA$645+$AA$657+$AA$685+$AA$703</f>
        <v>0.2225372427360435</v>
      </c>
      <c r="AD719">
        <f>(AC719*0.0000002777777777)*-1</f>
        <v>0</v>
      </c>
      <c r="AE719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19">
        <f>(T719/1000)*(960*9.81*0.01+0.5*1.205*0.38*1.711274*(T719*T719)+960*4/3*3.14*AJ719)</f>
        <v>21.701769975919387</v>
      </c>
      <c r="AH719">
        <f>AH718+AG719</f>
        <v>225.74979248434832</v>
      </c>
      <c r="AJ719">
        <f>T720-T719</f>
        <v>1.1111111111111116</v>
      </c>
      <c r="AK719" s="53">
        <f t="shared" si="189"/>
        <v>4.75</v>
      </c>
      <c r="AL719" s="39">
        <f>0.5*1116.99*(T719*T719)</f>
        <v>12601.0434375</v>
      </c>
      <c r="AM719" s="39">
        <f t="shared" si="188"/>
        <v>-6584.7250000000022</v>
      </c>
      <c r="AN719" s="39">
        <f>SUM($AM$717:$AM$720)+$AN$716</f>
        <v>-984175.92437499983</v>
      </c>
      <c r="AO719" s="39">
        <f t="shared" si="195"/>
        <v>0.27338220113873074</v>
      </c>
      <c r="AP719" s="39">
        <f>SUM($AM$703:$AM$716)+$AP$702</f>
        <v>962970.78281250026</v>
      </c>
      <c r="AQ719" s="39">
        <f t="shared" si="196"/>
        <v>0.26749188403968571</v>
      </c>
      <c r="AR719" s="39">
        <f t="shared" si="191"/>
        <v>-6.5847250000000024</v>
      </c>
      <c r="AS719" s="39"/>
      <c r="AT719" s="51">
        <f>T719*$AS$8*0.38*0.01</f>
        <v>187.67525224500005</v>
      </c>
      <c r="AU719" s="51">
        <f t="shared" si="190"/>
        <v>0.18767525224500006</v>
      </c>
      <c r="AV719" s="51">
        <f t="shared" si="197"/>
        <v>5.2132056218111622E-5</v>
      </c>
      <c r="AW719" s="39">
        <f>AB719*0.7</f>
        <v>0.15577606991523044</v>
      </c>
      <c r="AX719" s="40"/>
      <c r="AY719" s="40">
        <f t="shared" si="194"/>
        <v>0</v>
      </c>
      <c r="AZ719" s="40"/>
      <c r="BA719" s="40"/>
      <c r="BB719" s="40"/>
      <c r="BC719" s="39"/>
      <c r="BD719" s="39">
        <f>T719*2.23694</f>
        <v>10.625465</v>
      </c>
      <c r="BE719" s="39">
        <f>AO719-$BC$8</f>
        <v>0.27225580214011225</v>
      </c>
      <c r="BF719" s="39">
        <f>AQ719-$BC$8</f>
        <v>0.26636548504106722</v>
      </c>
      <c r="BG719" s="52">
        <f t="shared" si="198"/>
        <v>0.23972893653696051</v>
      </c>
      <c r="BH719" s="52">
        <f t="shared" si="199"/>
        <v>0.23972893653696051</v>
      </c>
      <c r="BI719" s="52">
        <f t="shared" si="200"/>
        <v>863024.17153305782</v>
      </c>
      <c r="BJ719" s="52">
        <f t="shared" si="201"/>
        <v>863.02417153305782</v>
      </c>
      <c r="BK719">
        <f t="shared" si="202"/>
        <v>-5.9262525000000021</v>
      </c>
    </row>
    <row r="720" spans="2:63" x14ac:dyDescent="0.25">
      <c r="B720" s="27" t="s">
        <v>52</v>
      </c>
      <c r="C720" s="27">
        <v>712</v>
      </c>
      <c r="D720" s="27">
        <v>123</v>
      </c>
      <c r="E720" s="26">
        <v>21.1</v>
      </c>
      <c r="F720" s="15">
        <f t="shared" si="203"/>
        <v>0.65277777777777768</v>
      </c>
      <c r="G720" s="15">
        <f t="shared" si="204"/>
        <v>2.3499999999999996</v>
      </c>
      <c r="R720">
        <f t="shared" si="192"/>
        <v>0</v>
      </c>
      <c r="S720">
        <f t="shared" si="193"/>
        <v>21.1</v>
      </c>
      <c r="T720">
        <f>$E720/3.6</f>
        <v>5.8611111111111116</v>
      </c>
      <c r="U720">
        <f>(0.5*960*(T720*T720))</f>
        <v>16489.259259259263</v>
      </c>
      <c r="V720">
        <f>$U720-$U721</f>
        <v>-1112.222222222219</v>
      </c>
      <c r="X720">
        <f>W720/1000</f>
        <v>0</v>
      </c>
      <c r="Y720">
        <f>$X$43+$X$87+$X$158+$X$178+$X$188+$X$238+$X$279+$X$299+$X$307+$X$359+$X$365+$X$379+$X$408+$X$426+$X$438+$X$549+$X$569+$X$622+$X$645+$X$657+$X$685+$X$703+$X$721</f>
        <v>822.75592592592591</v>
      </c>
      <c r="Z720">
        <f>(0.5*960*(F720*F720))</f>
        <v>204.53703703703698</v>
      </c>
      <c r="AA720">
        <f>W720*0.0000002777777777</f>
        <v>0</v>
      </c>
      <c r="AB720">
        <f>AA$43+AA$87+$AA$158+$AA$178+$AA$238+$AA$279+$AA$299+$AA$307+$AA$359+$AA$365+$AA$379+$AA$408+$AA$426+$AA$438+$AA$526+$AA$549+$AA$569+$AA$622+$AA$645+$AA$657+$AA$685+$AA$703+$AA$721</f>
        <v>0.22594506166513045</v>
      </c>
      <c r="AD720">
        <f>(AC720*0.0000002777777777)*-1</f>
        <v>0</v>
      </c>
      <c r="AE720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20">
        <f>(T720/1000)*(960*9.81*0.01+0.5*1.205*0.38*1.711274*(T720*T720)+960*4/3*3.14*AJ720)</f>
        <v>5.2113854800794934</v>
      </c>
      <c r="AH720">
        <f>AH719+AG720</f>
        <v>230.9611779644278</v>
      </c>
      <c r="AJ720">
        <f>T721-T720</f>
        <v>0.19444444444444375</v>
      </c>
      <c r="AK720" s="53">
        <f t="shared" si="189"/>
        <v>5.8611111111111116</v>
      </c>
      <c r="AL720" s="39">
        <f>0.5*1116.99*(T720*T720)</f>
        <v>19185.768437500003</v>
      </c>
      <c r="AM720" s="39">
        <f t="shared" si="188"/>
        <v>-1294.1053124999962</v>
      </c>
      <c r="AN720" s="39">
        <f>SUM($AM$717:$AM$720)+$AN$716</f>
        <v>-984175.92437499983</v>
      </c>
      <c r="AO720" s="39">
        <f t="shared" si="195"/>
        <v>0.27338220113873074</v>
      </c>
      <c r="AP720" s="39">
        <f>SUM($AM$703:$AM$716)+$AP$702</f>
        <v>962970.78281250026</v>
      </c>
      <c r="AQ720" s="39">
        <f t="shared" si="196"/>
        <v>0.26749188403968571</v>
      </c>
      <c r="AR720" s="39">
        <f t="shared" si="191"/>
        <v>-1.2941053124999962</v>
      </c>
      <c r="AS720" s="39"/>
      <c r="AT720" s="51">
        <f>T720*$AS$8*0.38*0.01</f>
        <v>231.57589604500004</v>
      </c>
      <c r="AU720" s="51">
        <f t="shared" si="190"/>
        <v>0.23157589604500003</v>
      </c>
      <c r="AV720" s="51">
        <f t="shared" si="197"/>
        <v>6.4326689251588022E-5</v>
      </c>
      <c r="AW720" s="39">
        <f>AB720*0.7</f>
        <v>0.15816154316559131</v>
      </c>
      <c r="AX720" s="40"/>
      <c r="AY720" s="40">
        <f t="shared" si="194"/>
        <v>0</v>
      </c>
      <c r="AZ720" s="40"/>
      <c r="BA720" s="40"/>
      <c r="BB720" s="40"/>
      <c r="BC720" s="39"/>
      <c r="BD720" s="39">
        <f>T720*2.23694</f>
        <v>13.110953888888892</v>
      </c>
      <c r="BE720" s="39">
        <f>AO720-$BC$8</f>
        <v>0.27225580214011225</v>
      </c>
      <c r="BF720" s="39">
        <f>AQ720-$BC$8</f>
        <v>0.26636548504106722</v>
      </c>
      <c r="BG720" s="52">
        <f t="shared" si="198"/>
        <v>0.23972893653696051</v>
      </c>
      <c r="BH720" s="52">
        <f t="shared" si="199"/>
        <v>0.23972893653696051</v>
      </c>
      <c r="BI720" s="52">
        <f t="shared" si="200"/>
        <v>863024.17153305782</v>
      </c>
      <c r="BJ720" s="52">
        <f t="shared" si="201"/>
        <v>863.02417153305782</v>
      </c>
      <c r="BK720">
        <f t="shared" si="202"/>
        <v>-1.1646947812499966</v>
      </c>
    </row>
    <row r="721" spans="2:63" x14ac:dyDescent="0.25">
      <c r="B721" s="27" t="s">
        <v>52</v>
      </c>
      <c r="C721" s="27">
        <v>713</v>
      </c>
      <c r="D721" s="27">
        <v>124</v>
      </c>
      <c r="E721" s="26">
        <v>21.8</v>
      </c>
      <c r="F721" s="15">
        <f t="shared" si="203"/>
        <v>1.3888888888888593E-2</v>
      </c>
      <c r="G721" s="15">
        <f t="shared" si="204"/>
        <v>4.9999999999998934E-2</v>
      </c>
      <c r="R721">
        <f t="shared" si="192"/>
        <v>0</v>
      </c>
      <c r="S721">
        <f t="shared" si="193"/>
        <v>21.8</v>
      </c>
      <c r="T721">
        <f>$E721/3.6</f>
        <v>6.0555555555555554</v>
      </c>
      <c r="U721">
        <f>(0.5*960*(T721*T721))</f>
        <v>17601.481481481482</v>
      </c>
      <c r="V721">
        <f>$U721-$U722</f>
        <v>955.55555555555839</v>
      </c>
      <c r="W721">
        <f>SUM(V721:V725)</f>
        <v>12268.14814814815</v>
      </c>
      <c r="X721">
        <f>W721/1000</f>
        <v>12.26814814814815</v>
      </c>
      <c r="Y721">
        <f>$X$43+$X$87+$X$158+$X$178+$X$188+$X$238+$X$279+$X$299+$X$307+$X$359+$X$365+$X$379+$X$408+$X$426+$X$438+$X$549+$X$569+$X$622+$X$645+$X$657+$X$685+$X$703+$X$721</f>
        <v>822.75592592592591</v>
      </c>
      <c r="Z721">
        <f>(0.5*960*(F721*F721))</f>
        <v>9.2592592592588646E-2</v>
      </c>
      <c r="AA721">
        <f>W721*0.0000002777777777</f>
        <v>3.4078189290869636E-3</v>
      </c>
      <c r="AB721">
        <f>AA$43+AA$87+$AA$158+$AA$178+$AA$238+$AA$279+$AA$299+$AA$307+$AA$359+$AA$365+$AA$379+$AA$408+$AA$426+$AA$438+$AA$526+$AA$549+$AA$569+$AA$622+$AA$645+$AA$657+$AA$685+$AA$703+$AA$721</f>
        <v>0.22594506166513045</v>
      </c>
      <c r="AD721">
        <f>(AC721*0.0000002777777777)*-1</f>
        <v>0</v>
      </c>
      <c r="AE721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21">
        <f>(T721/1000)*(960*9.81*0.01+0.5*1.205*0.38*1.711274*(T721*T721)+960*4/3*3.14*AJ721)</f>
        <v>-3.399126228709235</v>
      </c>
      <c r="AH721">
        <f>AH720+AG721</f>
        <v>227.56205173571857</v>
      </c>
      <c r="AJ721">
        <f>T722-T721</f>
        <v>-0.16666666666666696</v>
      </c>
      <c r="AK721" s="53">
        <f t="shared" si="189"/>
        <v>6.0555555555555554</v>
      </c>
      <c r="AL721" s="39">
        <f>0.5*1116.99*(T721*T721)</f>
        <v>20479.873749999999</v>
      </c>
      <c r="AM721" s="39">
        <f t="shared" si="188"/>
        <v>1111.8187500000022</v>
      </c>
      <c r="AN721" s="39">
        <f>SUM($AM$717:$AM$720)+$AN$716</f>
        <v>-984175.92437499983</v>
      </c>
      <c r="AO721" s="39">
        <f t="shared" si="195"/>
        <v>0.27338220113873074</v>
      </c>
      <c r="AP721" s="39">
        <f>SUM($AM$721:$AM$725)+$AP$720</f>
        <v>977245.15656250028</v>
      </c>
      <c r="AQ721" s="39">
        <f t="shared" si="196"/>
        <v>0.27145698785801992</v>
      </c>
      <c r="AR721" s="39">
        <f t="shared" si="191"/>
        <v>1.1118187500000021</v>
      </c>
      <c r="AS721" s="39"/>
      <c r="AT721" s="51">
        <f>T721*$AS$8*0.38*0.01</f>
        <v>239.25850871000003</v>
      </c>
      <c r="AU721" s="51">
        <f t="shared" si="190"/>
        <v>0.23925850871000004</v>
      </c>
      <c r="AV721" s="51">
        <f t="shared" si="197"/>
        <v>6.6460750032446385E-5</v>
      </c>
      <c r="AW721" s="39">
        <f>AB721*0.7</f>
        <v>0.15816154316559131</v>
      </c>
      <c r="AX721" s="40"/>
      <c r="AY721" s="40">
        <f t="shared" si="194"/>
        <v>0</v>
      </c>
      <c r="AZ721" s="40"/>
      <c r="BA721" s="40"/>
      <c r="BB721" s="40"/>
      <c r="BC721" s="39"/>
      <c r="BD721" s="39">
        <f>T721*2.23694</f>
        <v>13.545914444444445</v>
      </c>
      <c r="BE721" s="39">
        <f>AO721-$BC$8</f>
        <v>0.27225580214011225</v>
      </c>
      <c r="BF721" s="39">
        <f>AQ721-$BC$8</f>
        <v>0.27033058885940142</v>
      </c>
      <c r="BG721" s="52">
        <f t="shared" si="198"/>
        <v>0.2432975299734613</v>
      </c>
      <c r="BH721" s="52">
        <f t="shared" si="199"/>
        <v>0.2432975299734613</v>
      </c>
      <c r="BI721" s="52">
        <f t="shared" si="200"/>
        <v>875871.10790446063</v>
      </c>
      <c r="BJ721" s="52">
        <f t="shared" si="201"/>
        <v>875.87110790446059</v>
      </c>
      <c r="BK721">
        <f t="shared" si="202"/>
        <v>1.0006368750000019</v>
      </c>
    </row>
    <row r="722" spans="2:63" x14ac:dyDescent="0.25">
      <c r="B722" s="27" t="s">
        <v>52</v>
      </c>
      <c r="C722" s="27">
        <v>714</v>
      </c>
      <c r="D722" s="27">
        <v>125</v>
      </c>
      <c r="E722" s="26">
        <v>21.2</v>
      </c>
      <c r="F722" s="15">
        <f t="shared" si="203"/>
        <v>-0.45833333333333343</v>
      </c>
      <c r="G722" s="15">
        <f t="shared" si="204"/>
        <v>-1.6500000000000004</v>
      </c>
      <c r="R722">
        <f t="shared" si="192"/>
        <v>0</v>
      </c>
      <c r="S722">
        <f t="shared" si="193"/>
        <v>21.2</v>
      </c>
      <c r="T722">
        <f>$E722/3.6</f>
        <v>5.8888888888888884</v>
      </c>
      <c r="U722">
        <f>(0.5*960*(T722*T722))</f>
        <v>16645.925925925923</v>
      </c>
      <c r="V722">
        <f>$U722-$U723</f>
        <v>3970</v>
      </c>
      <c r="X722">
        <f>W722/1000</f>
        <v>0</v>
      </c>
      <c r="Y722">
        <f>$X$43+$X$87+$X$158+$X$178+$X$188+$X$238+$X$279+$X$299+$X$307+$X$359+$X$365+$X$379+$X$408+$X$426+$X$438+$X$549+$X$569+$X$622+$X$645+$X$657+$X$685+$X$703+$X$721</f>
        <v>822.75592592592591</v>
      </c>
      <c r="Z722">
        <f>(0.5*960*(F722*F722))</f>
        <v>100.83333333333337</v>
      </c>
      <c r="AA722">
        <f>W722*0.0000002777777777</f>
        <v>0</v>
      </c>
      <c r="AB722">
        <f>AA$43+AA$87+$AA$158+$AA$178+$AA$238+$AA$279+$AA$299+$AA$307+$AA$359+$AA$365+$AA$379+$AA$408+$AA$426+$AA$438+$AA$526+$AA$549+$AA$569+$AA$622+$AA$645+$AA$657+$AA$685+$AA$703+$AA$721</f>
        <v>0.22594506166513045</v>
      </c>
      <c r="AD722">
        <f>(AC722*0.0000002777777777)*-1</f>
        <v>0</v>
      </c>
      <c r="AE722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22">
        <f>(T722/1000)*(960*9.81*0.01+0.5*1.205*0.38*1.711274*(T722*T722)+960*4/3*3.14*AJ722)</f>
        <v>-17.116861717102502</v>
      </c>
      <c r="AH722">
        <f>AH721+AG722</f>
        <v>210.44519001861607</v>
      </c>
      <c r="AJ722">
        <f>T723-T722</f>
        <v>-0.75</v>
      </c>
      <c r="AK722" s="53">
        <f t="shared" si="189"/>
        <v>5.8888888888888884</v>
      </c>
      <c r="AL722" s="39">
        <f>0.5*1116.99*(T722*T722)</f>
        <v>19368.054999999997</v>
      </c>
      <c r="AM722" s="39">
        <f t="shared" si="188"/>
        <v>4619.2190625000003</v>
      </c>
      <c r="AN722" s="39">
        <f>SUM($AM$717:$AM$720)+$AN$716</f>
        <v>-984175.92437499983</v>
      </c>
      <c r="AO722" s="39">
        <f t="shared" si="195"/>
        <v>0.27338220113873074</v>
      </c>
      <c r="AP722" s="39">
        <f>SUM($AM$721:$AM$725)+$AP$720</f>
        <v>977245.15656250028</v>
      </c>
      <c r="AQ722" s="39">
        <f t="shared" si="196"/>
        <v>0.27145698785801992</v>
      </c>
      <c r="AR722" s="39">
        <f t="shared" si="191"/>
        <v>4.6192190625</v>
      </c>
      <c r="AS722" s="39"/>
      <c r="AT722" s="51">
        <f>T722*$AS$8*0.38*0.01</f>
        <v>232.67341214000001</v>
      </c>
      <c r="AU722" s="51">
        <f t="shared" si="190"/>
        <v>0.23267341214000001</v>
      </c>
      <c r="AV722" s="51">
        <f t="shared" si="197"/>
        <v>6.4631555077424913E-5</v>
      </c>
      <c r="AW722" s="39">
        <f>AB722*0.7</f>
        <v>0.15816154316559131</v>
      </c>
      <c r="AX722" s="40"/>
      <c r="AY722" s="40">
        <f t="shared" si="194"/>
        <v>0</v>
      </c>
      <c r="AZ722" s="40"/>
      <c r="BA722" s="40"/>
      <c r="BB722" s="40"/>
      <c r="BC722" s="39"/>
      <c r="BD722" s="39">
        <f>T722*2.23694</f>
        <v>13.173091111111111</v>
      </c>
      <c r="BE722" s="39">
        <f>AO722-$BC$8</f>
        <v>0.27225580214011225</v>
      </c>
      <c r="BF722" s="39">
        <f>AQ722-$BC$8</f>
        <v>0.27033058885940142</v>
      </c>
      <c r="BG722" s="52">
        <f t="shared" si="198"/>
        <v>0.2432975299734613</v>
      </c>
      <c r="BH722" s="52">
        <f t="shared" si="199"/>
        <v>0.2432975299734613</v>
      </c>
      <c r="BI722" s="52">
        <f t="shared" si="200"/>
        <v>875871.10790446063</v>
      </c>
      <c r="BJ722" s="52">
        <f t="shared" si="201"/>
        <v>875.87110790446059</v>
      </c>
      <c r="BK722">
        <f t="shared" si="202"/>
        <v>4.1572971562500003</v>
      </c>
    </row>
    <row r="723" spans="2:63" x14ac:dyDescent="0.25">
      <c r="B723" s="27" t="s">
        <v>52</v>
      </c>
      <c r="C723" s="27">
        <v>715</v>
      </c>
      <c r="D723" s="27">
        <v>126</v>
      </c>
      <c r="E723" s="26">
        <v>18.5</v>
      </c>
      <c r="F723" s="15">
        <f t="shared" si="203"/>
        <v>-1.0138888888888886</v>
      </c>
      <c r="G723" s="15">
        <f t="shared" si="204"/>
        <v>-3.6499999999999995</v>
      </c>
      <c r="R723">
        <f t="shared" si="192"/>
        <v>0</v>
      </c>
      <c r="S723">
        <f t="shared" si="193"/>
        <v>18.5</v>
      </c>
      <c r="T723">
        <f>$E723/3.6</f>
        <v>5.1388888888888884</v>
      </c>
      <c r="U723">
        <f>(0.5*960*(T723*T723))</f>
        <v>12675.925925925923</v>
      </c>
      <c r="V723">
        <f>$U723-$U724</f>
        <v>5519.9999999999973</v>
      </c>
      <c r="X723">
        <f>W723/1000</f>
        <v>0</v>
      </c>
      <c r="Y723">
        <f>$X$43+$X$87+$X$158+$X$178+$X$188+$X$238+$X$279+$X$299+$X$307+$X$359+$X$365+$X$379+$X$408+$X$426+$X$438+$X$549+$X$569+$X$622+$X$645+$X$657+$X$685+$X$703+$X$721</f>
        <v>822.75592592592591</v>
      </c>
      <c r="Z723">
        <f>(0.5*960*(F723*F723))</f>
        <v>493.42592592592564</v>
      </c>
      <c r="AA723">
        <f>W723*0.0000002777777777</f>
        <v>0</v>
      </c>
      <c r="AB723">
        <f>AA$43+AA$87+$AA$158+$AA$178+$AA$238+$AA$279+$AA$299+$AA$307+$AA$359+$AA$365+$AA$379+$AA$408+$AA$426+$AA$438+$AA$526+$AA$549+$AA$569+$AA$622+$AA$645+$AA$657+$AA$685+$AA$703+$AA$721</f>
        <v>0.22594506166513045</v>
      </c>
      <c r="AD723">
        <f>(AC723*0.0000002777777777)*-1</f>
        <v>0</v>
      </c>
      <c r="AE723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23">
        <f>(T723/1000)*(960*9.81*0.01+0.5*1.205*0.38*1.711274*(T723*T723)+960*4/3*3.14*AJ723)</f>
        <v>-25.854376023174815</v>
      </c>
      <c r="AH723">
        <f>AH722+AG723</f>
        <v>184.59081399544127</v>
      </c>
      <c r="AJ723">
        <f>T724-T723</f>
        <v>-1.2777777777777772</v>
      </c>
      <c r="AK723" s="53">
        <f t="shared" si="189"/>
        <v>5.1388888888888884</v>
      </c>
      <c r="AL723" s="39">
        <f>0.5*1116.99*(T723*T723)</f>
        <v>14748.835937499996</v>
      </c>
      <c r="AM723" s="39">
        <f t="shared" si="188"/>
        <v>6422.6924999999956</v>
      </c>
      <c r="AN723" s="39">
        <f>SUM($AM$717:$AM$720)+$AN$716</f>
        <v>-984175.92437499983</v>
      </c>
      <c r="AO723" s="39">
        <f t="shared" si="195"/>
        <v>0.27338220113873074</v>
      </c>
      <c r="AP723" s="39">
        <f>SUM($AM$721:$AM$725)+$AP$720</f>
        <v>977245.15656250028</v>
      </c>
      <c r="AQ723" s="39">
        <f t="shared" si="196"/>
        <v>0.27145698785801992</v>
      </c>
      <c r="AR723" s="39">
        <f t="shared" si="191"/>
        <v>6.4226924999999957</v>
      </c>
      <c r="AS723" s="39"/>
      <c r="AT723" s="51">
        <f>T723*$AS$8*0.38*0.01</f>
        <v>203.04047757500001</v>
      </c>
      <c r="AU723" s="51">
        <f t="shared" si="190"/>
        <v>0.20304047757500002</v>
      </c>
      <c r="AV723" s="51">
        <f t="shared" si="197"/>
        <v>5.640017777982835E-5</v>
      </c>
      <c r="AW723" s="39">
        <f>AB723*0.7</f>
        <v>0.15816154316559131</v>
      </c>
      <c r="AX723" s="40"/>
      <c r="AY723" s="40">
        <f t="shared" si="194"/>
        <v>0</v>
      </c>
      <c r="AZ723" s="40"/>
      <c r="BA723" s="40"/>
      <c r="BB723" s="40"/>
      <c r="BC723" s="39"/>
      <c r="BD723" s="39">
        <f>T723*2.23694</f>
        <v>11.495386111111111</v>
      </c>
      <c r="BE723" s="39">
        <f>AO723-$BC$8</f>
        <v>0.27225580214011225</v>
      </c>
      <c r="BF723" s="39">
        <f>AQ723-$BC$8</f>
        <v>0.27033058885940142</v>
      </c>
      <c r="BG723" s="52">
        <f t="shared" si="198"/>
        <v>0.2432975299734613</v>
      </c>
      <c r="BH723" s="52">
        <f t="shared" si="199"/>
        <v>0.2432975299734613</v>
      </c>
      <c r="BI723" s="52">
        <f t="shared" si="200"/>
        <v>875871.10790446063</v>
      </c>
      <c r="BJ723" s="52">
        <f t="shared" si="201"/>
        <v>875.87110790446059</v>
      </c>
      <c r="BK723">
        <f t="shared" si="202"/>
        <v>5.7804232499999966</v>
      </c>
    </row>
    <row r="724" spans="2:63" x14ac:dyDescent="0.25">
      <c r="B724" s="27" t="s">
        <v>52</v>
      </c>
      <c r="C724" s="27">
        <v>716</v>
      </c>
      <c r="D724" s="27">
        <v>127</v>
      </c>
      <c r="E724" s="26">
        <v>13.9</v>
      </c>
      <c r="F724" s="15">
        <f t="shared" si="203"/>
        <v>-0.90277777777777779</v>
      </c>
      <c r="G724" s="15">
        <f t="shared" si="204"/>
        <v>-3.25</v>
      </c>
      <c r="R724">
        <f t="shared" si="192"/>
        <v>0</v>
      </c>
      <c r="S724">
        <f t="shared" si="193"/>
        <v>13.9</v>
      </c>
      <c r="T724">
        <f>$E724/3.6</f>
        <v>3.8611111111111112</v>
      </c>
      <c r="U724">
        <f>(0.5*960*(T724*T724))</f>
        <v>7155.9259259259261</v>
      </c>
      <c r="V724">
        <f>$U724-$U725</f>
        <v>1822.592592592594</v>
      </c>
      <c r="X724">
        <f>W724/1000</f>
        <v>0</v>
      </c>
      <c r="Y724">
        <f>$X$43+$X$87+$X$158+$X$178+$X$188+$X$238+$X$279+$X$299+$X$307+$X$359+$X$365+$X$379+$X$408+$X$426+$X$438+$X$549+$X$569+$X$622+$X$645+$X$657+$X$685+$X$703+$X$721</f>
        <v>822.75592592592591</v>
      </c>
      <c r="Z724">
        <f>(0.5*960*(F724*F724))</f>
        <v>391.2037037037037</v>
      </c>
      <c r="AA724">
        <f>W724*0.0000002777777777</f>
        <v>0</v>
      </c>
      <c r="AB724">
        <f>AA$43+AA$87+$AA$158+$AA$178+$AA$238+$AA$279+$AA$299+$AA$307+$AA$359+$AA$365+$AA$379+$AA$408+$AA$426+$AA$438+$AA$526+$AA$549+$AA$569+$AA$622+$AA$645+$AA$657+$AA$685+$AA$703+$AA$721</f>
        <v>0.22594506166513045</v>
      </c>
      <c r="AD724">
        <f>(AC724*0.0000002777777777)*-1</f>
        <v>0</v>
      </c>
      <c r="AE724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24">
        <f>(T724/1000)*(960*9.81*0.01+0.5*1.205*0.38*1.711274*(T724*T724)+960*4/3*3.14*AJ724)</f>
        <v>-7.8041838688419043</v>
      </c>
      <c r="AH724">
        <f>AH723+AG724</f>
        <v>176.78663012659936</v>
      </c>
      <c r="AJ724">
        <f>T725-T724</f>
        <v>-0.52777777777777812</v>
      </c>
      <c r="AK724" s="53">
        <f t="shared" si="189"/>
        <v>3.8611111111111112</v>
      </c>
      <c r="AL724" s="39">
        <f>0.5*1116.99*(T724*T724)</f>
        <v>8326.1434375000008</v>
      </c>
      <c r="AM724" s="39">
        <f t="shared" ref="AM724:AM787" si="205">AL724-AL725</f>
        <v>2120.6434375000017</v>
      </c>
      <c r="AN724" s="39">
        <f>SUM($AM$717:$AM$720)+$AN$716</f>
        <v>-984175.92437499983</v>
      </c>
      <c r="AO724" s="39">
        <f t="shared" si="195"/>
        <v>0.27338220113873074</v>
      </c>
      <c r="AP724" s="39">
        <f>SUM($AM$721:$AM$725)+$AP$720</f>
        <v>977245.15656250028</v>
      </c>
      <c r="AQ724" s="39">
        <f t="shared" si="196"/>
        <v>0.27145698785801992</v>
      </c>
      <c r="AR724" s="39">
        <f t="shared" si="191"/>
        <v>2.1206434375000018</v>
      </c>
      <c r="AS724" s="39"/>
      <c r="AT724" s="51">
        <f>T724*$AS$8*0.38*0.01</f>
        <v>152.55473720500004</v>
      </c>
      <c r="AU724" s="51">
        <f t="shared" si="190"/>
        <v>0.15255473720500004</v>
      </c>
      <c r="AV724" s="51">
        <f t="shared" si="197"/>
        <v>4.2376349791330499E-5</v>
      </c>
      <c r="AW724" s="39">
        <f>AB724*0.7</f>
        <v>0.15816154316559131</v>
      </c>
      <c r="AX724" s="40"/>
      <c r="AY724" s="40">
        <f t="shared" si="194"/>
        <v>0</v>
      </c>
      <c r="AZ724" s="40"/>
      <c r="BA724" s="40"/>
      <c r="BB724" s="40"/>
      <c r="BC724" s="39"/>
      <c r="BD724" s="39">
        <f>T724*2.23694</f>
        <v>8.6370738888888887</v>
      </c>
      <c r="BE724" s="39">
        <f>AO724-$BC$8</f>
        <v>0.27225580214011225</v>
      </c>
      <c r="BF724" s="39">
        <f>AQ724-$BC$8</f>
        <v>0.27033058885940142</v>
      </c>
      <c r="BG724" s="52">
        <f t="shared" si="198"/>
        <v>0.2432975299734613</v>
      </c>
      <c r="BH724" s="52">
        <f t="shared" si="199"/>
        <v>0.2432975299734613</v>
      </c>
      <c r="BI724" s="52">
        <f t="shared" si="200"/>
        <v>875871.10790446063</v>
      </c>
      <c r="BJ724" s="52">
        <f t="shared" si="201"/>
        <v>875.87110790446059</v>
      </c>
      <c r="BK724">
        <f t="shared" si="202"/>
        <v>1.9085790937500016</v>
      </c>
    </row>
    <row r="725" spans="2:63" x14ac:dyDescent="0.25">
      <c r="B725" s="27" t="s">
        <v>52</v>
      </c>
      <c r="C725" s="27">
        <v>717</v>
      </c>
      <c r="D725" s="27">
        <v>128</v>
      </c>
      <c r="E725" s="26">
        <v>12</v>
      </c>
      <c r="F725" s="15">
        <f t="shared" si="203"/>
        <v>-0.26388888888888895</v>
      </c>
      <c r="G725" s="15">
        <f t="shared" si="204"/>
        <v>-0.95000000000000018</v>
      </c>
      <c r="R725">
        <f t="shared" si="192"/>
        <v>0</v>
      </c>
      <c r="S725">
        <f t="shared" si="193"/>
        <v>12</v>
      </c>
      <c r="T725">
        <f>$E725/3.6</f>
        <v>3.333333333333333</v>
      </c>
      <c r="U725">
        <f>(0.5*960*(T725*T725))</f>
        <v>5333.3333333333321</v>
      </c>
      <c r="V725">
        <f>$U725-$U726</f>
        <v>0</v>
      </c>
      <c r="X725">
        <f>W725/1000</f>
        <v>0</v>
      </c>
      <c r="Y725">
        <f>$X$43+$X$87+$X$158+$X$178+$X$188+$X$238+$X$279+$X$299+$X$307+$X$359+$X$365+$X$379+$X$408+$X$426+$X$438+$X$549+$X$569+$X$622+$X$645+$X$657+$X$685+$X$703+$X$721</f>
        <v>822.75592592592591</v>
      </c>
      <c r="Z725">
        <f>(0.5*960*(F725*F725))</f>
        <v>33.425925925925938</v>
      </c>
      <c r="AA725">
        <f>W725*0.0000002777777777</f>
        <v>0</v>
      </c>
      <c r="AB725">
        <f>AA$43+AA$87+$AA$158+$AA$178+$AA$238+$AA$279+$AA$299+$AA$307+$AA$359+$AA$365+$AA$379+$AA$408+$AA$426+$AA$438+$AA$526+$AA$549+$AA$569+$AA$622+$AA$645+$AA$657+$AA$685+$AA$703+$AA$721</f>
        <v>0.22594506166513045</v>
      </c>
      <c r="AD725">
        <f>(AC725*0.0000002777777777)*-1</f>
        <v>0</v>
      </c>
      <c r="AE725">
        <f>(($W$18*0.0000002777777777)*-1)+$AD$65+$AD$145+$AD$164+$AD$184+$AD$206+$AD$265+$AD$289+$AD$304+$AD$345+$AD$363+$AD$373+$AD$399+$AD$418+$AD$430+$AD$519+$AD$540+$AD$564+$AD$608+$AD$631+$AD$637+$AD$649+$AD$673+$AD$693+$AD$718</f>
        <v>0.23397098758880905</v>
      </c>
      <c r="AG725">
        <f>(T725/1000)*(960*9.81*0.01+0.5*1.205*0.38*1.711274*(T725*T725)+960*4/3*3.14*AJ725)</f>
        <v>0.32843096971481478</v>
      </c>
      <c r="AH725">
        <f>AH724+AG725</f>
        <v>177.11506109631418</v>
      </c>
      <c r="AJ725">
        <f>T726-T725</f>
        <v>0</v>
      </c>
      <c r="AK725" s="53">
        <f t="shared" ref="AK725:AK788" si="206">$E725/3.6</f>
        <v>3.333333333333333</v>
      </c>
      <c r="AL725" s="39">
        <f>0.5*1116.99*(T725*T725)</f>
        <v>6205.4999999999991</v>
      </c>
      <c r="AM725" s="39">
        <f t="shared" si="205"/>
        <v>0</v>
      </c>
      <c r="AN725" s="39">
        <f>SUM($AM$717:$AM$720)+$AN$716</f>
        <v>-984175.92437499983</v>
      </c>
      <c r="AO725" s="39">
        <f t="shared" si="195"/>
        <v>0.27338220113873074</v>
      </c>
      <c r="AP725" s="39">
        <f>SUM($AM$721:$AM$725)+$AP$720</f>
        <v>977245.15656250028</v>
      </c>
      <c r="AQ725" s="39">
        <f t="shared" si="196"/>
        <v>0.27145698785801992</v>
      </c>
      <c r="AR725" s="39">
        <f t="shared" si="191"/>
        <v>0</v>
      </c>
      <c r="AS725" s="39"/>
      <c r="AT725" s="51">
        <f>T725*$AS$8*0.38*0.01</f>
        <v>131.70193140000001</v>
      </c>
      <c r="AU725" s="51">
        <f t="shared" si="190"/>
        <v>0.1317019314</v>
      </c>
      <c r="AV725" s="51">
        <f t="shared" si="197"/>
        <v>3.6583899100429198E-5</v>
      </c>
      <c r="AW725" s="39">
        <f>AB725*0.7</f>
        <v>0.15816154316559131</v>
      </c>
      <c r="AX725" s="40"/>
      <c r="AY725" s="40">
        <f t="shared" si="194"/>
        <v>0</v>
      </c>
      <c r="AZ725" s="40"/>
      <c r="BA725" s="40"/>
      <c r="BB725" s="40"/>
      <c r="BC725" s="39"/>
      <c r="BD725" s="39">
        <f>T725*2.23694</f>
        <v>7.4564666666666666</v>
      </c>
      <c r="BE725" s="39">
        <f>AO725-$BC$8</f>
        <v>0.27225580214011225</v>
      </c>
      <c r="BF725" s="39">
        <f>AQ725-$BC$8</f>
        <v>0.27033058885940142</v>
      </c>
      <c r="BG725" s="52">
        <f t="shared" si="198"/>
        <v>0.2432975299734613</v>
      </c>
      <c r="BH725" s="52">
        <f t="shared" si="199"/>
        <v>0.2432975299734613</v>
      </c>
      <c r="BI725" s="52">
        <f t="shared" si="200"/>
        <v>875871.10790446063</v>
      </c>
      <c r="BJ725" s="52">
        <f t="shared" si="201"/>
        <v>875.87110790446059</v>
      </c>
      <c r="BK725">
        <f t="shared" si="202"/>
        <v>0</v>
      </c>
    </row>
    <row r="726" spans="2:63" x14ac:dyDescent="0.25">
      <c r="B726" s="27" t="s">
        <v>52</v>
      </c>
      <c r="C726" s="27">
        <v>718</v>
      </c>
      <c r="D726" s="27">
        <v>129</v>
      </c>
      <c r="E726" s="26">
        <v>12</v>
      </c>
      <c r="F726" s="15">
        <f t="shared" si="203"/>
        <v>0.1388888888888889</v>
      </c>
      <c r="G726" s="15">
        <f t="shared" si="204"/>
        <v>0.5</v>
      </c>
      <c r="R726">
        <f t="shared" si="192"/>
        <v>0</v>
      </c>
      <c r="S726">
        <f t="shared" si="193"/>
        <v>12</v>
      </c>
      <c r="T726">
        <f>$E726/3.6</f>
        <v>3.333333333333333</v>
      </c>
      <c r="U726">
        <f>(0.5*960*(T726*T726))</f>
        <v>5333.3333333333321</v>
      </c>
      <c r="V726">
        <f>$U726-$U727</f>
        <v>-925.925925925927</v>
      </c>
      <c r="X726">
        <f>W726/1000</f>
        <v>0</v>
      </c>
      <c r="Y726">
        <f>$X$43+$X$87+$X$158+$X$178+$X$188+$X$238+$X$279+$X$299+$X$307+$X$359+$X$365+$X$379+$X$408+$X$426+$X$438+$X$549+$X$569+$X$622+$X$645+$X$657+$X$685+$X$703+$X$721</f>
        <v>822.75592592592591</v>
      </c>
      <c r="Z726">
        <f>(0.5*960*(F726*F726))</f>
        <v>9.2592592592592595</v>
      </c>
      <c r="AA726">
        <f>W726*0.0000002777777777</f>
        <v>0</v>
      </c>
      <c r="AB726">
        <f>AA$43+AA$87+$AA$158+$AA$178+$AA$238+$AA$279+$AA$299+$AA$307+$AA$359+$AA$365+$AA$379+$AA$408+$AA$426+$AA$438+$AA$526+$AA$549+$AA$569+$AA$622+$AA$645+$AA$657+$AA$685+$AA$703+$AA$721</f>
        <v>0.22594506166513045</v>
      </c>
      <c r="AC726">
        <f>SUM(V726:V757)</f>
        <v>-86519.999999999985</v>
      </c>
      <c r="AD726">
        <f>(AC726*0.0000002777777777)*-1</f>
        <v>2.4033333326603998E-2</v>
      </c>
      <c r="AE726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26">
        <f>(T726/1000)*(960*9.81*0.01+0.5*1.205*0.38*1.711274*(T726*T726)+960*4/3*3.14*AJ726)</f>
        <v>4.0499124511963007</v>
      </c>
      <c r="AH726">
        <f>AH725+AG726</f>
        <v>181.16497354751047</v>
      </c>
      <c r="AJ726">
        <f>T727-T726</f>
        <v>0.27777777777777812</v>
      </c>
      <c r="AK726" s="53">
        <f t="shared" si="206"/>
        <v>3.333333333333333</v>
      </c>
      <c r="AL726" s="39">
        <f>0.5*1116.99*(T726*T726)</f>
        <v>6205.4999999999991</v>
      </c>
      <c r="AM726" s="39">
        <f t="shared" si="205"/>
        <v>-1077.3437500000009</v>
      </c>
      <c r="AN726" s="39">
        <f>SUM($AM$726:$AM$757)+$AN$725</f>
        <v>-1084844.6481249998</v>
      </c>
      <c r="AO726" s="39">
        <f t="shared" si="195"/>
        <v>0.30134573550590094</v>
      </c>
      <c r="AP726" s="39">
        <f>SUM($AM$721:$AM$725)+$AP$720</f>
        <v>977245.15656250028</v>
      </c>
      <c r="AQ726" s="39">
        <f t="shared" si="196"/>
        <v>0.27145698785801992</v>
      </c>
      <c r="AR726" s="39">
        <f t="shared" si="191"/>
        <v>-1.0773437500000009</v>
      </c>
      <c r="AS726" s="39"/>
      <c r="AT726" s="51">
        <f>T726*$AS$8*0.38*0.01</f>
        <v>131.70193140000001</v>
      </c>
      <c r="AU726" s="51">
        <f t="shared" si="190"/>
        <v>0.1317019314</v>
      </c>
      <c r="AV726" s="51">
        <f t="shared" si="197"/>
        <v>3.6583899100429198E-5</v>
      </c>
      <c r="AW726" s="39">
        <f>AB726*0.7</f>
        <v>0.15816154316559131</v>
      </c>
      <c r="AX726" s="40"/>
      <c r="AY726" s="40">
        <f t="shared" si="194"/>
        <v>0</v>
      </c>
      <c r="AZ726" s="40"/>
      <c r="BA726" s="40"/>
      <c r="BB726" s="40"/>
      <c r="BC726" s="39"/>
      <c r="BD726" s="39">
        <f>T726*2.23694</f>
        <v>7.4564666666666666</v>
      </c>
      <c r="BE726" s="39">
        <f>AO726-$BC$8</f>
        <v>0.30021933650728244</v>
      </c>
      <c r="BF726" s="39">
        <f>AQ726-$BC$8</f>
        <v>0.27033058885940142</v>
      </c>
      <c r="BG726" s="52">
        <f t="shared" si="198"/>
        <v>0.2432975299734613</v>
      </c>
      <c r="BH726" s="52">
        <f t="shared" si="199"/>
        <v>0.2432975299734613</v>
      </c>
      <c r="BI726" s="52">
        <f t="shared" si="200"/>
        <v>875871.10790446063</v>
      </c>
      <c r="BJ726" s="52">
        <f t="shared" si="201"/>
        <v>875.87110790446059</v>
      </c>
      <c r="BK726">
        <f t="shared" si="202"/>
        <v>-0.96960937500000077</v>
      </c>
    </row>
    <row r="727" spans="2:63" x14ac:dyDescent="0.25">
      <c r="B727" s="27" t="s">
        <v>52</v>
      </c>
      <c r="C727" s="27">
        <v>719</v>
      </c>
      <c r="D727" s="27">
        <v>130</v>
      </c>
      <c r="E727" s="26">
        <v>13</v>
      </c>
      <c r="F727" s="15">
        <f t="shared" si="203"/>
        <v>0.55555555555555558</v>
      </c>
      <c r="G727" s="15">
        <f t="shared" si="204"/>
        <v>2</v>
      </c>
      <c r="R727">
        <f t="shared" si="192"/>
        <v>0</v>
      </c>
      <c r="S727">
        <f t="shared" si="193"/>
        <v>13</v>
      </c>
      <c r="T727">
        <f>$E727/3.6</f>
        <v>3.6111111111111112</v>
      </c>
      <c r="U727">
        <f>(0.5*960*(T727*T727))</f>
        <v>6259.2592592592591</v>
      </c>
      <c r="V727">
        <f>$U727-$U728</f>
        <v>-3222.2222222222226</v>
      </c>
      <c r="X727">
        <f>W727/1000</f>
        <v>0</v>
      </c>
      <c r="Y727">
        <f>$X$43+$X$87+$X$158+$X$178+$X$188+$X$238+$X$279+$X$299+$X$307+$X$359+$X$365+$X$379+$X$408+$X$426+$X$438+$X$549+$X$569+$X$622+$X$645+$X$657+$X$685+$X$703+$X$721</f>
        <v>822.75592592592591</v>
      </c>
      <c r="Z727">
        <f>(0.5*960*(F727*F727))</f>
        <v>148.14814814814815</v>
      </c>
      <c r="AA727">
        <f>W727*0.0000002777777777</f>
        <v>0</v>
      </c>
      <c r="AB727">
        <f>AA$43+AA$87+$AA$158+$AA$178+$AA$238+$AA$279+$AA$299+$AA$307+$AA$359+$AA$365+$AA$379+$AA$408+$AA$426+$AA$438+$AA$526+$AA$549+$AA$569+$AA$622+$AA$645+$AA$657+$AA$685+$AA$703+$AA$721</f>
        <v>0.22594506166513045</v>
      </c>
      <c r="AD727">
        <f>(AC727*0.0000002777777777)*-1</f>
        <v>0</v>
      </c>
      <c r="AE727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27">
        <f>(T727/1000)*(960*9.81*0.01+0.5*1.205*0.38*1.711274*(T727*T727)+960*4/3*3.14*AJ727)</f>
        <v>12.453344236379312</v>
      </c>
      <c r="AH727">
        <f>AH726+AG727</f>
        <v>193.61831778388978</v>
      </c>
      <c r="AJ727">
        <f>T728-T727</f>
        <v>0.83333333333333348</v>
      </c>
      <c r="AK727" s="53">
        <f t="shared" si="206"/>
        <v>3.6111111111111112</v>
      </c>
      <c r="AL727" s="39">
        <f>0.5*1116.99*(T727*T727)</f>
        <v>7282.84375</v>
      </c>
      <c r="AM727" s="39">
        <f t="shared" si="205"/>
        <v>-3749.1562500000018</v>
      </c>
      <c r="AN727" s="39">
        <f>SUM($AM$726:$AM$757)+$AN$725</f>
        <v>-1084844.6481249998</v>
      </c>
      <c r="AO727" s="39">
        <f t="shared" si="195"/>
        <v>0.30134573550590094</v>
      </c>
      <c r="AP727" s="39">
        <f>SUM($AM$721:$AM$725)+$AP$720</f>
        <v>977245.15656250028</v>
      </c>
      <c r="AQ727" s="39">
        <f t="shared" si="196"/>
        <v>0.27145698785801992</v>
      </c>
      <c r="AR727" s="39">
        <f t="shared" si="191"/>
        <v>-3.7491562500000017</v>
      </c>
      <c r="AS727" s="39"/>
      <c r="AT727" s="51">
        <f>T727*$AS$8*0.38*0.01</f>
        <v>142.67709235000004</v>
      </c>
      <c r="AU727" s="51">
        <f t="shared" si="190"/>
        <v>0.14267709235000003</v>
      </c>
      <c r="AV727" s="51">
        <f t="shared" si="197"/>
        <v>3.9632557358798311E-5</v>
      </c>
      <c r="AW727" s="39">
        <f>AB727*0.7</f>
        <v>0.15816154316559131</v>
      </c>
      <c r="AX727" s="40"/>
      <c r="AY727" s="40">
        <f t="shared" si="194"/>
        <v>0</v>
      </c>
      <c r="AZ727" s="40"/>
      <c r="BA727" s="40"/>
      <c r="BB727" s="40"/>
      <c r="BC727" s="39"/>
      <c r="BD727" s="39">
        <f>T727*2.23694</f>
        <v>8.0778388888888895</v>
      </c>
      <c r="BE727" s="39">
        <f>AO727-$BC$8</f>
        <v>0.30021933650728244</v>
      </c>
      <c r="BF727" s="39">
        <f>AQ727-$BC$8</f>
        <v>0.27033058885940142</v>
      </c>
      <c r="BG727" s="52">
        <f t="shared" si="198"/>
        <v>0.2432975299734613</v>
      </c>
      <c r="BH727" s="52">
        <f t="shared" si="199"/>
        <v>0.2432975299734613</v>
      </c>
      <c r="BI727" s="52">
        <f t="shared" si="200"/>
        <v>875871.10790446063</v>
      </c>
      <c r="BJ727" s="52">
        <f t="shared" si="201"/>
        <v>875.87110790446059</v>
      </c>
      <c r="BK727">
        <f t="shared" si="202"/>
        <v>-3.3742406250000019</v>
      </c>
    </row>
    <row r="728" spans="2:63" x14ac:dyDescent="0.25">
      <c r="B728" s="27" t="s">
        <v>52</v>
      </c>
      <c r="C728" s="27">
        <v>720</v>
      </c>
      <c r="D728" s="27">
        <v>131</v>
      </c>
      <c r="E728" s="26">
        <v>16</v>
      </c>
      <c r="F728" s="15">
        <f t="shared" si="203"/>
        <v>0.76388888888888884</v>
      </c>
      <c r="G728" s="15">
        <f t="shared" si="204"/>
        <v>2.75</v>
      </c>
      <c r="R728">
        <f t="shared" si="192"/>
        <v>0</v>
      </c>
      <c r="S728">
        <f t="shared" si="193"/>
        <v>16</v>
      </c>
      <c r="T728">
        <f>$E728/3.6</f>
        <v>4.4444444444444446</v>
      </c>
      <c r="U728">
        <f>(0.5*960*(T728*T728))</f>
        <v>9481.4814814814818</v>
      </c>
      <c r="V728">
        <f>$U728-$U729</f>
        <v>-3194.4444444444416</v>
      </c>
      <c r="X728">
        <f>W728/1000</f>
        <v>0</v>
      </c>
      <c r="Y728">
        <f>$X$43+$X$87+$X$158+$X$178+$X$188+$X$238+$X$279+$X$299+$X$307+$X$359+$X$365+$X$379+$X$408+$X$426+$X$438+$X$549+$X$569+$X$622+$X$645+$X$657+$X$685+$X$703+$X$721</f>
        <v>822.75592592592591</v>
      </c>
      <c r="Z728">
        <f>(0.5*960*(F728*F728))</f>
        <v>280.09259259259255</v>
      </c>
      <c r="AA728">
        <f>W728*0.0000002777777777</f>
        <v>0</v>
      </c>
      <c r="AB728">
        <f>AA$43+AA$87+$AA$158+$AA$178+$AA$238+$AA$279+$AA$299+$AA$307+$AA$359+$AA$365+$AA$379+$AA$408+$AA$426+$AA$438+$AA$526+$AA$549+$AA$569+$AA$622+$AA$645+$AA$657+$AA$685+$AA$703+$AA$721</f>
        <v>0.22594506166513045</v>
      </c>
      <c r="AD728">
        <f>(AC728*0.0000002777777777)*-1</f>
        <v>0</v>
      </c>
      <c r="AE728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28">
        <f>(T728/1000)*(960*9.81*0.01+0.5*1.205*0.38*1.711274*(T728*T728)+960*4/3*3.14*AJ728)</f>
        <v>12.857894644262265</v>
      </c>
      <c r="AH728">
        <f>AH727+AG728</f>
        <v>206.47621242815205</v>
      </c>
      <c r="AJ728">
        <f>T729-T728</f>
        <v>0.69444444444444375</v>
      </c>
      <c r="AK728" s="53">
        <f t="shared" si="206"/>
        <v>4.4444444444444446</v>
      </c>
      <c r="AL728" s="39">
        <f>0.5*1116.99*(T728*T728)</f>
        <v>11032.000000000002</v>
      </c>
      <c r="AM728" s="39">
        <f t="shared" si="205"/>
        <v>-3716.8359374999945</v>
      </c>
      <c r="AN728" s="39">
        <f>SUM($AM$726:$AM$757)+$AN$725</f>
        <v>-1084844.6481249998</v>
      </c>
      <c r="AO728" s="39">
        <f t="shared" si="195"/>
        <v>0.30134573550590094</v>
      </c>
      <c r="AP728" s="39">
        <f>SUM($AM$721:$AM$725)+$AP$720</f>
        <v>977245.15656250028</v>
      </c>
      <c r="AQ728" s="39">
        <f t="shared" si="196"/>
        <v>0.27145698785801992</v>
      </c>
      <c r="AR728" s="39">
        <f t="shared" si="191"/>
        <v>-3.7168359374999946</v>
      </c>
      <c r="AS728" s="39"/>
      <c r="AT728" s="51">
        <f>T728*$AS$8*0.38*0.01</f>
        <v>175.60257520000002</v>
      </c>
      <c r="AU728" s="51">
        <f t="shared" ref="AU728:AU791" si="207">AT728/1000</f>
        <v>0.17560257520000003</v>
      </c>
      <c r="AV728" s="51">
        <f t="shared" si="197"/>
        <v>4.8778532133905604E-5</v>
      </c>
      <c r="AW728" s="39">
        <f>AB728*0.7</f>
        <v>0.15816154316559131</v>
      </c>
      <c r="AX728" s="40"/>
      <c r="AY728" s="40">
        <f t="shared" si="194"/>
        <v>0</v>
      </c>
      <c r="AZ728" s="40"/>
      <c r="BA728" s="40"/>
      <c r="BB728" s="40"/>
      <c r="BC728" s="39"/>
      <c r="BD728" s="39">
        <f>T728*2.23694</f>
        <v>9.9419555555555572</v>
      </c>
      <c r="BE728" s="39">
        <f>AO728-$BC$8</f>
        <v>0.30021933650728244</v>
      </c>
      <c r="BF728" s="39">
        <f>AQ728-$BC$8</f>
        <v>0.27033058885940142</v>
      </c>
      <c r="BG728" s="52">
        <f t="shared" si="198"/>
        <v>0.2432975299734613</v>
      </c>
      <c r="BH728" s="52">
        <f t="shared" si="199"/>
        <v>0.2432975299734613</v>
      </c>
      <c r="BI728" s="52">
        <f t="shared" si="200"/>
        <v>875871.10790446063</v>
      </c>
      <c r="BJ728" s="52">
        <f t="shared" si="201"/>
        <v>875.87110790446059</v>
      </c>
      <c r="BK728">
        <f t="shared" si="202"/>
        <v>-3.3451523437499948</v>
      </c>
    </row>
    <row r="729" spans="2:63" x14ac:dyDescent="0.25">
      <c r="B729" s="27" t="s">
        <v>52</v>
      </c>
      <c r="C729" s="27">
        <v>721</v>
      </c>
      <c r="D729" s="27">
        <v>132</v>
      </c>
      <c r="E729" s="26">
        <v>18.5</v>
      </c>
      <c r="F729" s="15">
        <f t="shared" si="203"/>
        <v>0.63888888888888906</v>
      </c>
      <c r="G729" s="15">
        <f t="shared" si="204"/>
        <v>2.3000000000000007</v>
      </c>
      <c r="R729">
        <f t="shared" si="192"/>
        <v>0</v>
      </c>
      <c r="S729">
        <f t="shared" si="193"/>
        <v>18.5</v>
      </c>
      <c r="T729">
        <f>$E729/3.6</f>
        <v>5.1388888888888884</v>
      </c>
      <c r="U729">
        <f>(0.5*960*(T729*T729))</f>
        <v>12675.925925925923</v>
      </c>
      <c r="V729">
        <f>$U729-$U730</f>
        <v>-3041.111111111115</v>
      </c>
      <c r="X729">
        <f>W729/1000</f>
        <v>0</v>
      </c>
      <c r="Y729">
        <f>$X$43+$X$87+$X$158+$X$178+$X$188+$X$238+$X$279+$X$299+$X$307+$X$359+$X$365+$X$379+$X$408+$X$426+$X$438+$X$549+$X$569+$X$622+$X$645+$X$657+$X$685+$X$703+$X$721</f>
        <v>822.75592592592591</v>
      </c>
      <c r="Z729">
        <f>(0.5*960*(F729*F729))</f>
        <v>195.92592592592604</v>
      </c>
      <c r="AA729">
        <f>W729*0.0000002777777777</f>
        <v>0</v>
      </c>
      <c r="AB729">
        <f>AA$43+AA$87+$AA$158+$AA$178+$AA$238+$AA$279+$AA$299+$AA$307+$AA$359+$AA$365+$AA$379+$AA$408+$AA$426+$AA$438+$AA$526+$AA$549+$AA$569+$AA$622+$AA$645+$AA$657+$AA$685+$AA$703+$AA$721</f>
        <v>0.22594506166513045</v>
      </c>
      <c r="AD729">
        <f>(AC729*0.0000002777777777)*-1</f>
        <v>0</v>
      </c>
      <c r="AE729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29">
        <f>(T729/1000)*(960*9.81*0.01+0.5*1.205*0.38*1.711274*(T729*T729)+960*4/3*3.14*AJ729)</f>
        <v>12.585426445960987</v>
      </c>
      <c r="AH729">
        <f>AH728+AG729</f>
        <v>219.06163887411304</v>
      </c>
      <c r="AJ729">
        <f>T730-T729</f>
        <v>0.58333333333333393</v>
      </c>
      <c r="AK729" s="53">
        <f t="shared" si="206"/>
        <v>5.1388888888888884</v>
      </c>
      <c r="AL729" s="39">
        <f>0.5*1116.99*(T729*T729)</f>
        <v>14748.835937499996</v>
      </c>
      <c r="AM729" s="39">
        <f t="shared" si="205"/>
        <v>-3538.4278125000055</v>
      </c>
      <c r="AN729" s="39">
        <f>SUM($AM$726:$AM$757)+$AN$725</f>
        <v>-1084844.6481249998</v>
      </c>
      <c r="AO729" s="39">
        <f t="shared" si="195"/>
        <v>0.30134573550590094</v>
      </c>
      <c r="AP729" s="39">
        <f>SUM($AM$721:$AM$725)+$AP$720</f>
        <v>977245.15656250028</v>
      </c>
      <c r="AQ729" s="39">
        <f t="shared" si="196"/>
        <v>0.27145698785801992</v>
      </c>
      <c r="AR729" s="39">
        <f t="shared" si="191"/>
        <v>-3.5384278125000055</v>
      </c>
      <c r="AS729" s="39"/>
      <c r="AT729" s="51">
        <f>T729*$AS$8*0.38*0.01</f>
        <v>203.04047757500001</v>
      </c>
      <c r="AU729" s="51">
        <f t="shared" si="207"/>
        <v>0.20304047757500002</v>
      </c>
      <c r="AV729" s="51">
        <f t="shared" si="197"/>
        <v>5.640017777982835E-5</v>
      </c>
      <c r="AW729" s="39">
        <f>AB729*0.7</f>
        <v>0.15816154316559131</v>
      </c>
      <c r="AX729" s="40"/>
      <c r="AY729" s="40">
        <f t="shared" si="194"/>
        <v>0</v>
      </c>
      <c r="AZ729" s="40"/>
      <c r="BA729" s="40"/>
      <c r="BB729" s="40"/>
      <c r="BC729" s="39"/>
      <c r="BD729" s="39">
        <f>T729*2.23694</f>
        <v>11.495386111111111</v>
      </c>
      <c r="BE729" s="39">
        <f>AO729-$BC$8</f>
        <v>0.30021933650728244</v>
      </c>
      <c r="BF729" s="39">
        <f>AQ729-$BC$8</f>
        <v>0.27033058885940142</v>
      </c>
      <c r="BG729" s="52">
        <f t="shared" si="198"/>
        <v>0.2432975299734613</v>
      </c>
      <c r="BH729" s="52">
        <f t="shared" si="199"/>
        <v>0.2432975299734613</v>
      </c>
      <c r="BI729" s="52">
        <f t="shared" si="200"/>
        <v>875871.10790446063</v>
      </c>
      <c r="BJ729" s="52">
        <f t="shared" si="201"/>
        <v>875.87110790446059</v>
      </c>
      <c r="BK729">
        <f t="shared" si="202"/>
        <v>-3.184585031250005</v>
      </c>
    </row>
    <row r="730" spans="2:63" x14ac:dyDescent="0.25">
      <c r="B730" s="27" t="s">
        <v>52</v>
      </c>
      <c r="C730" s="27">
        <v>722</v>
      </c>
      <c r="D730" s="27">
        <v>133</v>
      </c>
      <c r="E730" s="26">
        <v>20.6</v>
      </c>
      <c r="F730" s="15">
        <f t="shared" si="203"/>
        <v>0.55555555555555558</v>
      </c>
      <c r="G730" s="15">
        <f t="shared" si="204"/>
        <v>2</v>
      </c>
      <c r="R730">
        <f t="shared" si="192"/>
        <v>0</v>
      </c>
      <c r="S730">
        <f t="shared" si="193"/>
        <v>20.6</v>
      </c>
      <c r="T730">
        <f>$E730/3.6</f>
        <v>5.7222222222222223</v>
      </c>
      <c r="U730">
        <f>(0.5*960*(T730*T730))</f>
        <v>15717.037037037038</v>
      </c>
      <c r="V730">
        <f>$U730-$U731</f>
        <v>-3032.9629629629617</v>
      </c>
      <c r="X730">
        <f>W730/1000</f>
        <v>0</v>
      </c>
      <c r="Y730">
        <f>$X$43+$X$87+$X$158+$X$178+$X$188+$X$238+$X$279+$X$299+$X$307+$X$359+$X$365+$X$379+$X$408+$X$426+$X$438+$X$549+$X$569+$X$622+$X$645+$X$657+$X$685+$X$703+$X$721</f>
        <v>822.75592592592591</v>
      </c>
      <c r="Z730">
        <f>(0.5*960*(F730*F730))</f>
        <v>148.14814814814815</v>
      </c>
      <c r="AA730">
        <f>W730*0.0000002777777777</f>
        <v>0</v>
      </c>
      <c r="AB730">
        <f>AA$43+AA$87+$AA$158+$AA$178+$AA$238+$AA$279+$AA$299+$AA$307+$AA$359+$AA$365+$AA$379+$AA$408+$AA$426+$AA$438+$AA$526+$AA$549+$AA$569+$AA$622+$AA$645+$AA$657+$AA$685+$AA$703+$AA$721</f>
        <v>0.22594506166513045</v>
      </c>
      <c r="AD730">
        <f>(AC730*0.0000002777777777)*-1</f>
        <v>0</v>
      </c>
      <c r="AE730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0">
        <f>(T730/1000)*(960*9.81*0.01+0.5*1.205*0.38*1.711274*(T730*T730)+960*4/3*3.14*AJ730)</f>
        <v>12.750537952485617</v>
      </c>
      <c r="AH730">
        <f>AH729+AG730</f>
        <v>231.81217682659866</v>
      </c>
      <c r="AJ730">
        <f>T731-T730</f>
        <v>0.52777777777777768</v>
      </c>
      <c r="AK730" s="53">
        <f t="shared" si="206"/>
        <v>5.7222222222222223</v>
      </c>
      <c r="AL730" s="39">
        <f>0.5*1116.99*(T730*T730)</f>
        <v>18287.263750000002</v>
      </c>
      <c r="AM730" s="39">
        <f t="shared" si="205"/>
        <v>-3528.9471874999981</v>
      </c>
      <c r="AN730" s="39">
        <f>SUM($AM$726:$AM$757)+$AN$725</f>
        <v>-1084844.6481249998</v>
      </c>
      <c r="AO730" s="39">
        <f t="shared" si="195"/>
        <v>0.30134573550590094</v>
      </c>
      <c r="AP730" s="39">
        <f>SUM($AM$721:$AM$725)+$AP$720</f>
        <v>977245.15656250028</v>
      </c>
      <c r="AQ730" s="39">
        <f t="shared" si="196"/>
        <v>0.27145698785801992</v>
      </c>
      <c r="AR730" s="39">
        <f t="shared" si="191"/>
        <v>-3.5289471874999983</v>
      </c>
      <c r="AS730" s="39"/>
      <c r="AT730" s="51">
        <f>T730*$AS$8*0.38*0.01</f>
        <v>226.08831557000005</v>
      </c>
      <c r="AU730" s="51">
        <f t="shared" si="207"/>
        <v>0.22608831557000006</v>
      </c>
      <c r="AV730" s="51">
        <f t="shared" si="197"/>
        <v>6.2802360122403468E-5</v>
      </c>
      <c r="AW730" s="39">
        <f>AB730*0.7</f>
        <v>0.15816154316559131</v>
      </c>
      <c r="AX730" s="40"/>
      <c r="AY730" s="40">
        <f t="shared" si="194"/>
        <v>0</v>
      </c>
      <c r="AZ730" s="40"/>
      <c r="BA730" s="40"/>
      <c r="BB730" s="40"/>
      <c r="BC730" s="39"/>
      <c r="BD730" s="39">
        <f>T730*2.23694</f>
        <v>12.800267777777778</v>
      </c>
      <c r="BE730" s="39">
        <f>AO730-$BC$8</f>
        <v>0.30021933650728244</v>
      </c>
      <c r="BF730" s="39">
        <f>AQ730-$BC$8</f>
        <v>0.27033058885940142</v>
      </c>
      <c r="BG730" s="52">
        <f t="shared" si="198"/>
        <v>0.2432975299734613</v>
      </c>
      <c r="BH730" s="52">
        <f t="shared" si="199"/>
        <v>0.2432975299734613</v>
      </c>
      <c r="BI730" s="52">
        <f t="shared" si="200"/>
        <v>875871.10790446063</v>
      </c>
      <c r="BJ730" s="52">
        <f t="shared" si="201"/>
        <v>875.87110790446059</v>
      </c>
      <c r="BK730">
        <f t="shared" si="202"/>
        <v>-3.1760524687499982</v>
      </c>
    </row>
    <row r="731" spans="2:63" x14ac:dyDescent="0.25">
      <c r="B731" s="27" t="s">
        <v>52</v>
      </c>
      <c r="C731" s="27">
        <v>723</v>
      </c>
      <c r="D731" s="27">
        <v>134</v>
      </c>
      <c r="E731" s="26">
        <v>22.5</v>
      </c>
      <c r="F731" s="15">
        <f t="shared" si="203"/>
        <v>0.47222222222222199</v>
      </c>
      <c r="G731" s="15">
        <f t="shared" si="204"/>
        <v>1.6999999999999993</v>
      </c>
      <c r="R731">
        <f t="shared" si="192"/>
        <v>0</v>
      </c>
      <c r="S731">
        <f t="shared" si="193"/>
        <v>22.5</v>
      </c>
      <c r="T731">
        <f>$E731/3.6</f>
        <v>6.25</v>
      </c>
      <c r="U731">
        <f>(0.5*960*(T731*T731))</f>
        <v>18750</v>
      </c>
      <c r="V731">
        <f>$U731-$U732</f>
        <v>-2583.3333333333285</v>
      </c>
      <c r="X731">
        <f>W731/1000</f>
        <v>0</v>
      </c>
      <c r="Y731">
        <f>$X$43+$X$87+$X$158+$X$178+$X$188+$X$238+$X$279+$X$299+$X$307+$X$359+$X$365+$X$379+$X$408+$X$426+$X$438+$X$549+$X$569+$X$622+$X$645+$X$657+$X$685+$X$703+$X$721</f>
        <v>822.75592592592591</v>
      </c>
      <c r="Z731">
        <f>(0.5*960*(F731*F731))</f>
        <v>107.03703703703692</v>
      </c>
      <c r="AA731">
        <f>W731*0.0000002777777777</f>
        <v>0</v>
      </c>
      <c r="AB731">
        <f>AA$43+AA$87+$AA$158+$AA$178+$AA$238+$AA$279+$AA$299+$AA$307+$AA$359+$AA$365+$AA$379+$AA$408+$AA$426+$AA$438+$AA$526+$AA$549+$AA$569+$AA$622+$AA$645+$AA$657+$AA$685+$AA$703+$AA$721</f>
        <v>0.22594506166513045</v>
      </c>
      <c r="AD731">
        <f>(AC731*0.0000002777777777)*-1</f>
        <v>0</v>
      </c>
      <c r="AE731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1">
        <f>(T731/1000)*(960*9.81*0.01+0.5*1.205*0.38*1.711274*(T731*T731)+960*4/3*3.14*AJ731)</f>
        <v>11.15092003148599</v>
      </c>
      <c r="AH731">
        <f>AH730+AG731</f>
        <v>242.96309685808464</v>
      </c>
      <c r="AJ731">
        <f>T732-T731</f>
        <v>0.41666666666666607</v>
      </c>
      <c r="AK731" s="53">
        <f t="shared" si="206"/>
        <v>6.25</v>
      </c>
      <c r="AL731" s="39">
        <f>0.5*1116.99*(T731*T731)</f>
        <v>21816.2109375</v>
      </c>
      <c r="AM731" s="39">
        <f t="shared" si="205"/>
        <v>-3005.7890624999964</v>
      </c>
      <c r="AN731" s="39">
        <f>SUM($AM$726:$AM$757)+$AN$725</f>
        <v>-1084844.6481249998</v>
      </c>
      <c r="AO731" s="39">
        <f t="shared" si="195"/>
        <v>0.30134573550590094</v>
      </c>
      <c r="AP731" s="39">
        <f>SUM($AM$721:$AM$725)+$AP$720</f>
        <v>977245.15656250028</v>
      </c>
      <c r="AQ731" s="39">
        <f t="shared" si="196"/>
        <v>0.27145698785801992</v>
      </c>
      <c r="AR731" s="39">
        <f t="shared" si="191"/>
        <v>-3.0057890624999963</v>
      </c>
      <c r="AS731" s="39"/>
      <c r="AT731" s="51">
        <f>T731*$AS$8*0.38*0.01</f>
        <v>246.94112137500005</v>
      </c>
      <c r="AU731" s="51">
        <f t="shared" si="207"/>
        <v>0.24694112137500004</v>
      </c>
      <c r="AV731" s="51">
        <f t="shared" si="197"/>
        <v>6.8594810813304763E-5</v>
      </c>
      <c r="AW731" s="39">
        <f>AB731*0.7</f>
        <v>0.15816154316559131</v>
      </c>
      <c r="AX731" s="40"/>
      <c r="AY731" s="40">
        <f t="shared" si="194"/>
        <v>0</v>
      </c>
      <c r="AZ731" s="40"/>
      <c r="BA731" s="40"/>
      <c r="BB731" s="40"/>
      <c r="BC731" s="39"/>
      <c r="BD731" s="39">
        <f>T731*2.23694</f>
        <v>13.980875000000001</v>
      </c>
      <c r="BE731" s="39">
        <f>AO731-$BC$8</f>
        <v>0.30021933650728244</v>
      </c>
      <c r="BF731" s="39">
        <f>AQ731-$BC$8</f>
        <v>0.27033058885940142</v>
      </c>
      <c r="BG731" s="52">
        <f t="shared" si="198"/>
        <v>0.2432975299734613</v>
      </c>
      <c r="BH731" s="52">
        <f t="shared" si="199"/>
        <v>0.2432975299734613</v>
      </c>
      <c r="BI731" s="52">
        <f t="shared" si="200"/>
        <v>875871.10790446063</v>
      </c>
      <c r="BJ731" s="52">
        <f t="shared" si="201"/>
        <v>875.87110790446059</v>
      </c>
      <c r="BK731">
        <f t="shared" si="202"/>
        <v>-2.7052101562499971</v>
      </c>
    </row>
    <row r="732" spans="2:63" x14ac:dyDescent="0.25">
      <c r="B732" s="27" t="s">
        <v>52</v>
      </c>
      <c r="C732" s="27">
        <v>724</v>
      </c>
      <c r="D732" s="27">
        <v>135</v>
      </c>
      <c r="E732" s="26">
        <v>24</v>
      </c>
      <c r="F732" s="15">
        <f t="shared" si="203"/>
        <v>0.56944444444444464</v>
      </c>
      <c r="G732" s="15">
        <f t="shared" si="204"/>
        <v>2.0500000000000007</v>
      </c>
      <c r="R732">
        <f t="shared" si="192"/>
        <v>0</v>
      </c>
      <c r="S732">
        <f t="shared" si="193"/>
        <v>24</v>
      </c>
      <c r="T732">
        <f>$E732/3.6</f>
        <v>6.6666666666666661</v>
      </c>
      <c r="U732">
        <f>(0.5*960*(T732*T732))</f>
        <v>21333.333333333328</v>
      </c>
      <c r="V732">
        <f>$U732-$U733</f>
        <v>-4872.5925925925985</v>
      </c>
      <c r="X732">
        <f>W732/1000</f>
        <v>0</v>
      </c>
      <c r="Y732">
        <f>$X$43+$X$87+$X$158+$X$178+$X$188+$X$238+$X$279+$X$299+$X$307+$X$359+$X$365+$X$379+$X$408+$X$426+$X$438+$X$549+$X$569+$X$622+$X$645+$X$657+$X$685+$X$703+$X$721</f>
        <v>822.75592592592591</v>
      </c>
      <c r="Z732">
        <f>(0.5*960*(F732*F732))</f>
        <v>155.64814814814824</v>
      </c>
      <c r="AA732">
        <f>W732*0.0000002777777777</f>
        <v>0</v>
      </c>
      <c r="AB732">
        <f>AA$43+AA$87+$AA$158+$AA$178+$AA$238+$AA$279+$AA$299+$AA$307+$AA$359+$AA$365+$AA$379+$AA$408+$AA$426+$AA$438+$AA$526+$AA$549+$AA$569+$AA$622+$AA$645+$AA$657+$AA$685+$AA$703+$AA$721</f>
        <v>0.22594506166513045</v>
      </c>
      <c r="AD732">
        <f>(AC732*0.0000002777777777)*-1</f>
        <v>0</v>
      </c>
      <c r="AE732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2">
        <f>(T732/1000)*(960*9.81*0.01+0.5*1.205*0.38*1.711274*(T732*T732)+960*4/3*3.14*AJ732)</f>
        <v>20.095631461422247</v>
      </c>
      <c r="AH732">
        <f>AH731+AG732</f>
        <v>263.05872831950688</v>
      </c>
      <c r="AJ732">
        <f>T733-T732</f>
        <v>0.72222222222222321</v>
      </c>
      <c r="AK732" s="53">
        <f t="shared" si="206"/>
        <v>6.6666666666666661</v>
      </c>
      <c r="AL732" s="39">
        <f>0.5*1116.99*(T732*T732)</f>
        <v>24821.999999999996</v>
      </c>
      <c r="AM732" s="39">
        <f t="shared" si="205"/>
        <v>-5669.413750000007</v>
      </c>
      <c r="AN732" s="39">
        <f>SUM($AM$726:$AM$757)+$AN$725</f>
        <v>-1084844.6481249998</v>
      </c>
      <c r="AO732" s="39">
        <f t="shared" si="195"/>
        <v>0.30134573550590094</v>
      </c>
      <c r="AP732" s="39">
        <f>SUM($AM$721:$AM$725)+$AP$720</f>
        <v>977245.15656250028</v>
      </c>
      <c r="AQ732" s="39">
        <f t="shared" si="196"/>
        <v>0.27145698785801992</v>
      </c>
      <c r="AR732" s="39">
        <f t="shared" si="191"/>
        <v>-5.6694137500000066</v>
      </c>
      <c r="AS732" s="39"/>
      <c r="AT732" s="51">
        <f>T732*$AS$8*0.38*0.01</f>
        <v>263.40386280000001</v>
      </c>
      <c r="AU732" s="51">
        <f t="shared" si="207"/>
        <v>0.2634038628</v>
      </c>
      <c r="AV732" s="51">
        <f t="shared" si="197"/>
        <v>7.3167798200858395E-5</v>
      </c>
      <c r="AW732" s="39">
        <f>AB732*0.7</f>
        <v>0.15816154316559131</v>
      </c>
      <c r="AX732" s="40"/>
      <c r="AY732" s="40">
        <f t="shared" si="194"/>
        <v>0</v>
      </c>
      <c r="AZ732" s="40"/>
      <c r="BA732" s="40"/>
      <c r="BB732" s="40"/>
      <c r="BC732" s="39"/>
      <c r="BD732" s="39">
        <f>T732*2.23694</f>
        <v>14.912933333333333</v>
      </c>
      <c r="BE732" s="39">
        <f>AO732-$BC$8</f>
        <v>0.30021933650728244</v>
      </c>
      <c r="BF732" s="39">
        <f>AQ732-$BC$8</f>
        <v>0.27033058885940142</v>
      </c>
      <c r="BG732" s="52">
        <f t="shared" si="198"/>
        <v>0.2432975299734613</v>
      </c>
      <c r="BH732" s="52">
        <f t="shared" si="199"/>
        <v>0.2432975299734613</v>
      </c>
      <c r="BI732" s="52">
        <f t="shared" si="200"/>
        <v>875871.10790446063</v>
      </c>
      <c r="BJ732" s="52">
        <f t="shared" si="201"/>
        <v>875.87110790446059</v>
      </c>
      <c r="BK732">
        <f t="shared" si="202"/>
        <v>-5.1024723750000067</v>
      </c>
    </row>
    <row r="733" spans="2:63" x14ac:dyDescent="0.25">
      <c r="B733" s="27" t="s">
        <v>52</v>
      </c>
      <c r="C733" s="27">
        <v>725</v>
      </c>
      <c r="D733" s="27">
        <v>136</v>
      </c>
      <c r="E733" s="26">
        <v>26.6</v>
      </c>
      <c r="F733" s="15">
        <f t="shared" si="203"/>
        <v>0.8194444444444442</v>
      </c>
      <c r="G733" s="15">
        <f t="shared" si="204"/>
        <v>2.9499999999999993</v>
      </c>
      <c r="R733">
        <f t="shared" si="192"/>
        <v>0</v>
      </c>
      <c r="S733">
        <f t="shared" si="193"/>
        <v>26.6</v>
      </c>
      <c r="T733">
        <f>$E733/3.6</f>
        <v>7.3888888888888893</v>
      </c>
      <c r="U733">
        <f>(0.5*960*(T733*T733))</f>
        <v>26205.925925925927</v>
      </c>
      <c r="V733">
        <f>$U733-$U734</f>
        <v>-6905.5555555555475</v>
      </c>
      <c r="X733">
        <f>W733/1000</f>
        <v>0</v>
      </c>
      <c r="Y733">
        <f>$X$43+$X$87+$X$158+$X$178+$X$188+$X$238+$X$279+$X$299+$X$307+$X$359+$X$365+$X$379+$X$408+$X$426+$X$438+$X$549+$X$569+$X$622+$X$645+$X$657+$X$685+$X$703+$X$721</f>
        <v>822.75592592592591</v>
      </c>
      <c r="Z733">
        <f>(0.5*960*(F733*F733))</f>
        <v>322.31481481481461</v>
      </c>
      <c r="AA733">
        <f>W733*0.0000002777777777</f>
        <v>0</v>
      </c>
      <c r="AB733">
        <f>AA$43+AA$87+$AA$158+$AA$178+$AA$238+$AA$279+$AA$299+$AA$307+$AA$359+$AA$365+$AA$379+$AA$408+$AA$426+$AA$438+$AA$526+$AA$549+$AA$569+$AA$622+$AA$645+$AA$657+$AA$685+$AA$703+$AA$721</f>
        <v>0.22594506166513045</v>
      </c>
      <c r="AD733">
        <f>(AC733*0.0000002777777777)*-1</f>
        <v>0</v>
      </c>
      <c r="AE733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3">
        <f>(T733/1000)*(960*9.81*0.01+0.5*1.205*0.38*1.711274*(T733*T733)+960*4/3*3.14*AJ733)</f>
        <v>28.076544167856248</v>
      </c>
      <c r="AH733">
        <f>AH732+AG733</f>
        <v>291.13527248736312</v>
      </c>
      <c r="AJ733">
        <f>T734-T733</f>
        <v>0.91666666666666607</v>
      </c>
      <c r="AK733" s="53">
        <f t="shared" si="206"/>
        <v>7.3888888888888893</v>
      </c>
      <c r="AL733" s="39">
        <f>0.5*1116.99*(T733*T733)</f>
        <v>30491.413750000003</v>
      </c>
      <c r="AM733" s="39">
        <f t="shared" si="205"/>
        <v>-8034.8296874999905</v>
      </c>
      <c r="AN733" s="39">
        <f>SUM($AM$726:$AM$757)+$AN$725</f>
        <v>-1084844.6481249998</v>
      </c>
      <c r="AO733" s="39">
        <f t="shared" si="195"/>
        <v>0.30134573550590094</v>
      </c>
      <c r="AP733" s="39">
        <f>SUM($AM$721:$AM$725)+$AP$720</f>
        <v>977245.15656250028</v>
      </c>
      <c r="AQ733" s="39">
        <f t="shared" si="196"/>
        <v>0.27145698785801992</v>
      </c>
      <c r="AR733" s="39">
        <f t="shared" si="191"/>
        <v>-8.0348296874999914</v>
      </c>
      <c r="AS733" s="39"/>
      <c r="AT733" s="51">
        <f>T733*$AS$8*0.38*0.01</f>
        <v>291.93928127000009</v>
      </c>
      <c r="AU733" s="51">
        <f t="shared" si="207"/>
        <v>0.29193928127000007</v>
      </c>
      <c r="AV733" s="51">
        <f t="shared" si="197"/>
        <v>8.1094309672618081E-5</v>
      </c>
      <c r="AW733" s="39">
        <f>AB733*0.7</f>
        <v>0.15816154316559131</v>
      </c>
      <c r="AX733" s="40"/>
      <c r="AY733" s="40">
        <f t="shared" si="194"/>
        <v>0</v>
      </c>
      <c r="AZ733" s="40"/>
      <c r="BA733" s="40"/>
      <c r="BB733" s="40"/>
      <c r="BC733" s="39"/>
      <c r="BD733" s="39">
        <f>T733*2.23694</f>
        <v>16.528501111111112</v>
      </c>
      <c r="BE733" s="39">
        <f>AO733-$BC$8</f>
        <v>0.30021933650728244</v>
      </c>
      <c r="BF733" s="39">
        <f>AQ733-$BC$8</f>
        <v>0.27033058885940142</v>
      </c>
      <c r="BG733" s="52">
        <f t="shared" si="198"/>
        <v>0.2432975299734613</v>
      </c>
      <c r="BH733" s="52">
        <f t="shared" si="199"/>
        <v>0.2432975299734613</v>
      </c>
      <c r="BI733" s="52">
        <f t="shared" si="200"/>
        <v>875871.10790446063</v>
      </c>
      <c r="BJ733" s="52">
        <f t="shared" si="201"/>
        <v>875.87110790446059</v>
      </c>
      <c r="BK733">
        <f t="shared" si="202"/>
        <v>-7.2313467187499922</v>
      </c>
    </row>
    <row r="734" spans="2:63" x14ac:dyDescent="0.25">
      <c r="B734" s="27" t="s">
        <v>52</v>
      </c>
      <c r="C734" s="27">
        <v>726</v>
      </c>
      <c r="D734" s="27">
        <v>137</v>
      </c>
      <c r="E734" s="26">
        <v>29.9</v>
      </c>
      <c r="F734" s="15">
        <f t="shared" si="203"/>
        <v>1.1388888888888882</v>
      </c>
      <c r="G734" s="15">
        <f t="shared" si="204"/>
        <v>4.0999999999999979</v>
      </c>
      <c r="R734">
        <f t="shared" si="192"/>
        <v>0</v>
      </c>
      <c r="S734">
        <f t="shared" si="193"/>
        <v>29.9</v>
      </c>
      <c r="T734">
        <f>$E734/3.6</f>
        <v>8.3055555555555554</v>
      </c>
      <c r="U734">
        <f>(0.5*960*(T734*T734))</f>
        <v>33111.481481481474</v>
      </c>
      <c r="V734">
        <f>$U734-$U735</f>
        <v>-11741.851851851854</v>
      </c>
      <c r="X734">
        <f>W734/1000</f>
        <v>0</v>
      </c>
      <c r="Y734">
        <f>$X$43+$X$87+$X$158+$X$178+$X$188+$X$238+$X$279+$X$299+$X$307+$X$359+$X$365+$X$379+$X$408+$X$426+$X$438+$X$549+$X$569+$X$622+$X$645+$X$657+$X$685+$X$703+$X$721</f>
        <v>822.75592592592591</v>
      </c>
      <c r="Z734">
        <f>(0.5*960*(F734*F734))</f>
        <v>622.59259259259181</v>
      </c>
      <c r="AA734">
        <f>W734*0.0000002777777777</f>
        <v>0</v>
      </c>
      <c r="AB734">
        <f>AA$43+AA$87+$AA$158+$AA$178+$AA$238+$AA$279+$AA$299+$AA$307+$AA$359+$AA$365+$AA$379+$AA$408+$AA$426+$AA$438+$AA$526+$AA$549+$AA$569+$AA$622+$AA$645+$AA$657+$AA$685+$AA$703+$AA$721</f>
        <v>0.22594506166513045</v>
      </c>
      <c r="AD734">
        <f>(AC734*0.0000002777777777)*-1</f>
        <v>0</v>
      </c>
      <c r="AE734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4">
        <f>(T734/1000)*(960*9.81*0.01+0.5*1.205*0.38*1.711274*(T734*T734)+960*4/3*3.14*AJ734)</f>
        <v>46.442845766496198</v>
      </c>
      <c r="AH734">
        <f>AH733+AG734</f>
        <v>337.57811825385932</v>
      </c>
      <c r="AJ734">
        <f>T735-T734</f>
        <v>1.3611111111111107</v>
      </c>
      <c r="AK734" s="53">
        <f t="shared" si="206"/>
        <v>8.3055555555555554</v>
      </c>
      <c r="AL734" s="39">
        <f>0.5*1116.99*(T734*T734)</f>
        <v>38526.243437499994</v>
      </c>
      <c r="AM734" s="39">
        <f t="shared" si="205"/>
        <v>-13662.011562499996</v>
      </c>
      <c r="AN734" s="39">
        <f>SUM($AM$726:$AM$757)+$AN$725</f>
        <v>-1084844.6481249998</v>
      </c>
      <c r="AO734" s="39">
        <f t="shared" si="195"/>
        <v>0.30134573550590094</v>
      </c>
      <c r="AP734" s="39">
        <f>SUM($AM$721:$AM$725)+$AP$720</f>
        <v>977245.15656250028</v>
      </c>
      <c r="AQ734" s="39">
        <f t="shared" si="196"/>
        <v>0.27145698785801992</v>
      </c>
      <c r="AR734" s="39">
        <f t="shared" si="191"/>
        <v>-13.662011562499996</v>
      </c>
      <c r="AS734" s="39"/>
      <c r="AT734" s="51">
        <f>T734*$AS$8*0.38*0.01</f>
        <v>328.15731240500003</v>
      </c>
      <c r="AU734" s="51">
        <f t="shared" si="207"/>
        <v>0.32815731240500001</v>
      </c>
      <c r="AV734" s="51">
        <f t="shared" si="197"/>
        <v>9.1154881925236089E-5</v>
      </c>
      <c r="AW734" s="39">
        <f>AB734*0.7</f>
        <v>0.15816154316559131</v>
      </c>
      <c r="AX734" s="40"/>
      <c r="AY734" s="40">
        <f t="shared" si="194"/>
        <v>0</v>
      </c>
      <c r="AZ734" s="40"/>
      <c r="BA734" s="40"/>
      <c r="BB734" s="40"/>
      <c r="BC734" s="39"/>
      <c r="BD734" s="39">
        <f>T734*2.23694</f>
        <v>18.579029444444444</v>
      </c>
      <c r="BE734" s="39">
        <f>AO734-$BC$8</f>
        <v>0.30021933650728244</v>
      </c>
      <c r="BF734" s="39">
        <f>AQ734-$BC$8</f>
        <v>0.27033058885940142</v>
      </c>
      <c r="BG734" s="52">
        <f t="shared" si="198"/>
        <v>0.2432975299734613</v>
      </c>
      <c r="BH734" s="52">
        <f t="shared" si="199"/>
        <v>0.2432975299734613</v>
      </c>
      <c r="BI734" s="52">
        <f t="shared" si="200"/>
        <v>875871.10790446063</v>
      </c>
      <c r="BJ734" s="52">
        <f t="shared" si="201"/>
        <v>875.87110790446059</v>
      </c>
      <c r="BK734">
        <f t="shared" si="202"/>
        <v>-12.295810406249997</v>
      </c>
    </row>
    <row r="735" spans="2:63" x14ac:dyDescent="0.25">
      <c r="B735" s="27" t="s">
        <v>52</v>
      </c>
      <c r="C735" s="27">
        <v>727</v>
      </c>
      <c r="D735" s="27">
        <v>138</v>
      </c>
      <c r="E735" s="26">
        <v>34.799999999999997</v>
      </c>
      <c r="F735" s="15">
        <f t="shared" si="203"/>
        <v>1.0972222222222221</v>
      </c>
      <c r="G735" s="15">
        <f t="shared" si="204"/>
        <v>3.9499999999999993</v>
      </c>
      <c r="R735">
        <f t="shared" si="192"/>
        <v>0</v>
      </c>
      <c r="S735">
        <f t="shared" si="193"/>
        <v>34.799999999999997</v>
      </c>
      <c r="T735">
        <f>$E735/3.6</f>
        <v>9.6666666666666661</v>
      </c>
      <c r="U735">
        <f>(0.5*960*(T735*T735))</f>
        <v>44853.333333333328</v>
      </c>
      <c r="V735">
        <f>$U735-$U736</f>
        <v>-8066.6666666666497</v>
      </c>
      <c r="X735">
        <f>W735/1000</f>
        <v>0</v>
      </c>
      <c r="Y735">
        <f>$X$43+$X$87+$X$158+$X$178+$X$188+$X$238+$X$279+$X$299+$X$307+$X$359+$X$365+$X$379+$X$408+$X$426+$X$438+$X$549+$X$569+$X$622+$X$645+$X$657+$X$685+$X$703+$X$721</f>
        <v>822.75592592592591</v>
      </c>
      <c r="Z735">
        <f>(0.5*960*(F735*F735))</f>
        <v>577.87037037037021</v>
      </c>
      <c r="AA735">
        <f>W735*0.0000002777777777</f>
        <v>0</v>
      </c>
      <c r="AB735">
        <f>AA$43+AA$87+$AA$158+$AA$178+$AA$238+$AA$279+$AA$299+$AA$307+$AA$359+$AA$365+$AA$379+$AA$408+$AA$426+$AA$438+$AA$526+$AA$549+$AA$569+$AA$622+$AA$645+$AA$657+$AA$685+$AA$703+$AA$721</f>
        <v>0.22594506166513045</v>
      </c>
      <c r="AD735">
        <f>(AC735*0.0000002777777777)*-1</f>
        <v>0</v>
      </c>
      <c r="AE735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5">
        <f>(T735/1000)*(960*9.81*0.01+0.5*1.205*0.38*1.711274*(T735*T735)+960*4/3*3.14*AJ735)</f>
        <v>33.641164929263461</v>
      </c>
      <c r="AH735">
        <f>AH734+AG735</f>
        <v>371.2192831831228</v>
      </c>
      <c r="AJ735">
        <f>T736-T735</f>
        <v>0.83333333333333215</v>
      </c>
      <c r="AK735" s="53">
        <f t="shared" si="206"/>
        <v>9.6666666666666661</v>
      </c>
      <c r="AL735" s="39">
        <f>0.5*1116.99*(T735*T735)</f>
        <v>52188.25499999999</v>
      </c>
      <c r="AM735" s="39">
        <f t="shared" si="205"/>
        <v>-9385.818749999984</v>
      </c>
      <c r="AN735" s="39">
        <f>SUM($AM$726:$AM$757)+$AN$725</f>
        <v>-1084844.6481249998</v>
      </c>
      <c r="AO735" s="39">
        <f t="shared" si="195"/>
        <v>0.30134573550590094</v>
      </c>
      <c r="AP735" s="39">
        <f>SUM($AM$721:$AM$725)+$AP$720</f>
        <v>977245.15656250028</v>
      </c>
      <c r="AQ735" s="39">
        <f t="shared" si="196"/>
        <v>0.27145698785801992</v>
      </c>
      <c r="AR735" s="39">
        <f t="shared" si="191"/>
        <v>-9.3858187499999843</v>
      </c>
      <c r="AS735" s="39"/>
      <c r="AT735" s="51">
        <f>T735*$AS$8*0.38*0.01</f>
        <v>381.93560106000007</v>
      </c>
      <c r="AU735" s="51">
        <f t="shared" si="207"/>
        <v>0.38193560106000007</v>
      </c>
      <c r="AV735" s="51">
        <f t="shared" si="197"/>
        <v>1.0609330739124469E-4</v>
      </c>
      <c r="AW735" s="39">
        <f>AB735*0.7</f>
        <v>0.15816154316559131</v>
      </c>
      <c r="AX735" s="40"/>
      <c r="AY735" s="40">
        <f t="shared" si="194"/>
        <v>0</v>
      </c>
      <c r="AZ735" s="40"/>
      <c r="BA735" s="40"/>
      <c r="BB735" s="40"/>
      <c r="BC735" s="39"/>
      <c r="BD735" s="39">
        <f>T735*2.23694</f>
        <v>21.623753333333333</v>
      </c>
      <c r="BE735" s="39">
        <f>AO735-$BC$8</f>
        <v>0.30021933650728244</v>
      </c>
      <c r="BF735" s="39">
        <f>AQ735-$BC$8</f>
        <v>0.27033058885940142</v>
      </c>
      <c r="BG735" s="52">
        <f t="shared" si="198"/>
        <v>0.2432975299734613</v>
      </c>
      <c r="BH735" s="52">
        <f t="shared" si="199"/>
        <v>0.2432975299734613</v>
      </c>
      <c r="BI735" s="52">
        <f t="shared" si="200"/>
        <v>875871.10790446063</v>
      </c>
      <c r="BJ735" s="52">
        <f t="shared" si="201"/>
        <v>875.87110790446059</v>
      </c>
      <c r="BK735">
        <f t="shared" si="202"/>
        <v>-8.4472368749999855</v>
      </c>
    </row>
    <row r="736" spans="2:63" x14ac:dyDescent="0.25">
      <c r="B736" s="27" t="s">
        <v>52</v>
      </c>
      <c r="C736" s="27">
        <v>728</v>
      </c>
      <c r="D736" s="27">
        <v>139</v>
      </c>
      <c r="E736" s="26">
        <v>37.799999999999997</v>
      </c>
      <c r="F736" s="15">
        <f t="shared" si="203"/>
        <v>0.75000000000000078</v>
      </c>
      <c r="G736" s="15">
        <f t="shared" si="204"/>
        <v>2.7000000000000028</v>
      </c>
      <c r="R736">
        <f t="shared" si="192"/>
        <v>0</v>
      </c>
      <c r="S736">
        <f t="shared" si="193"/>
        <v>37.799999999999997</v>
      </c>
      <c r="T736">
        <f>$E736/3.6</f>
        <v>10.499999999999998</v>
      </c>
      <c r="U736">
        <f>(0.5*960*(T736*T736))</f>
        <v>52919.999999999978</v>
      </c>
      <c r="V736">
        <f>$U736-$U737</f>
        <v>-6933.3333333333649</v>
      </c>
      <c r="X736">
        <f>W736/1000</f>
        <v>0</v>
      </c>
      <c r="Y736">
        <f>$X$43+$X$87+$X$158+$X$178+$X$188+$X$238+$X$279+$X$299+$X$307+$X$359+$X$365+$X$379+$X$408+$X$426+$X$438+$X$549+$X$569+$X$622+$X$645+$X$657+$X$685+$X$703+$X$721</f>
        <v>822.75592592592591</v>
      </c>
      <c r="Z736">
        <f>(0.5*960*(F736*F736))</f>
        <v>270.00000000000051</v>
      </c>
      <c r="AA736">
        <f>W736*0.0000002777777777</f>
        <v>0</v>
      </c>
      <c r="AB736">
        <f>AA$43+AA$87+$AA$158+$AA$178+$AA$238+$AA$279+$AA$299+$AA$307+$AA$359+$AA$365+$AA$379+$AA$408+$AA$426+$AA$438+$AA$526+$AA$549+$AA$569+$AA$622+$AA$645+$AA$657+$AA$685+$AA$703+$AA$721</f>
        <v>0.22594506166513045</v>
      </c>
      <c r="AD736">
        <f>(AC736*0.0000002777777777)*-1</f>
        <v>0</v>
      </c>
      <c r="AE736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6">
        <f>(T736/1000)*(960*9.81*0.01+0.5*1.205*0.38*1.711274*(T736*T736)+960*4/3*3.14*AJ736)</f>
        <v>29.576801055535164</v>
      </c>
      <c r="AH736">
        <f>AH735+AG736</f>
        <v>400.79608423865795</v>
      </c>
      <c r="AJ736">
        <f>T737-T736</f>
        <v>0.66666666666666963</v>
      </c>
      <c r="AK736" s="53">
        <f t="shared" si="206"/>
        <v>10.499999999999998</v>
      </c>
      <c r="AL736" s="39">
        <f>0.5*1116.99*(T736*T736)</f>
        <v>61574.073749999974</v>
      </c>
      <c r="AM736" s="39">
        <f t="shared" si="205"/>
        <v>-8067.1500000000451</v>
      </c>
      <c r="AN736" s="39">
        <f>SUM($AM$726:$AM$757)+$AN$725</f>
        <v>-1084844.6481249998</v>
      </c>
      <c r="AO736" s="39">
        <f t="shared" si="195"/>
        <v>0.30134573550590094</v>
      </c>
      <c r="AP736" s="39">
        <f>SUM($AM$721:$AM$725)+$AP$720</f>
        <v>977245.15656250028</v>
      </c>
      <c r="AQ736" s="39">
        <f t="shared" si="196"/>
        <v>0.27145698785801992</v>
      </c>
      <c r="AR736" s="39">
        <f t="shared" si="191"/>
        <v>-8.0671500000000442</v>
      </c>
      <c r="AS736" s="39"/>
      <c r="AT736" s="51">
        <f>T736*$AS$8*0.38*0.01</f>
        <v>414.86108390999993</v>
      </c>
      <c r="AU736" s="51">
        <f t="shared" si="207"/>
        <v>0.41486108390999993</v>
      </c>
      <c r="AV736" s="51">
        <f t="shared" si="197"/>
        <v>1.1523928216635196E-4</v>
      </c>
      <c r="AW736" s="39">
        <f>AB736*0.7</f>
        <v>0.15816154316559131</v>
      </c>
      <c r="AX736" s="40"/>
      <c r="AY736" s="40">
        <f t="shared" si="194"/>
        <v>0</v>
      </c>
      <c r="AZ736" s="40"/>
      <c r="BA736" s="40"/>
      <c r="BB736" s="40"/>
      <c r="BC736" s="39"/>
      <c r="BD736" s="39">
        <f>T736*2.23694</f>
        <v>23.487869999999997</v>
      </c>
      <c r="BE736" s="39">
        <f>AO736-$BC$8</f>
        <v>0.30021933650728244</v>
      </c>
      <c r="BF736" s="39">
        <f>AQ736-$BC$8</f>
        <v>0.27033058885940142</v>
      </c>
      <c r="BG736" s="52">
        <f t="shared" si="198"/>
        <v>0.2432975299734613</v>
      </c>
      <c r="BH736" s="52">
        <f t="shared" si="199"/>
        <v>0.2432975299734613</v>
      </c>
      <c r="BI736" s="52">
        <f t="shared" si="200"/>
        <v>875871.10790446063</v>
      </c>
      <c r="BJ736" s="52">
        <f t="shared" si="201"/>
        <v>875.87110790446059</v>
      </c>
      <c r="BK736">
        <f t="shared" si="202"/>
        <v>-7.2604350000000402</v>
      </c>
    </row>
    <row r="737" spans="2:63" x14ac:dyDescent="0.25">
      <c r="B737" s="27" t="s">
        <v>52</v>
      </c>
      <c r="C737" s="27">
        <v>729</v>
      </c>
      <c r="D737" s="27">
        <v>140</v>
      </c>
      <c r="E737" s="26">
        <v>40.200000000000003</v>
      </c>
      <c r="F737" s="15">
        <f t="shared" si="203"/>
        <v>0.52777777777777835</v>
      </c>
      <c r="G737" s="15">
        <f t="shared" si="204"/>
        <v>1.9000000000000021</v>
      </c>
      <c r="R737">
        <f t="shared" si="192"/>
        <v>0</v>
      </c>
      <c r="S737">
        <f t="shared" si="193"/>
        <v>40.200000000000003</v>
      </c>
      <c r="T737">
        <f>$E737/3.6</f>
        <v>11.166666666666668</v>
      </c>
      <c r="U737">
        <f>(0.5*960*(T737*T737))</f>
        <v>59853.333333333343</v>
      </c>
      <c r="V737">
        <f>$U737-$U738</f>
        <v>-4241.4814814814672</v>
      </c>
      <c r="X737">
        <f>W737/1000</f>
        <v>0</v>
      </c>
      <c r="Y737">
        <f>$X$43+$X$87+$X$158+$X$178+$X$188+$X$238+$X$279+$X$299+$X$307+$X$359+$X$365+$X$379+$X$408+$X$426+$X$438+$X$549+$X$569+$X$622+$X$645+$X$657+$X$685+$X$703+$X$721</f>
        <v>822.75592592592591</v>
      </c>
      <c r="Z737">
        <f>(0.5*960*(F737*F737))</f>
        <v>133.70370370370401</v>
      </c>
      <c r="AA737">
        <f>W737*0.0000002777777777</f>
        <v>0</v>
      </c>
      <c r="AB737">
        <f>AA$43+AA$87+$AA$158+$AA$178+$AA$238+$AA$279+$AA$299+$AA$307+$AA$359+$AA$365+$AA$379+$AA$408+$AA$426+$AA$438+$AA$526+$AA$549+$AA$569+$AA$622+$AA$645+$AA$657+$AA$685+$AA$703+$AA$721</f>
        <v>0.22594506166513045</v>
      </c>
      <c r="AD737">
        <f>(AC737*0.0000002777777777)*-1</f>
        <v>0</v>
      </c>
      <c r="AE737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7">
        <f>(T737/1000)*(960*9.81*0.01+0.5*1.205*0.38*1.711274*(T737*T737)+960*4/3*3.14*AJ737)</f>
        <v>19.050925496190196</v>
      </c>
      <c r="AH737">
        <f>AH736+AG737</f>
        <v>419.84700973484814</v>
      </c>
      <c r="AJ737">
        <f>T738-T737</f>
        <v>0.38888888888888751</v>
      </c>
      <c r="AK737" s="53">
        <f t="shared" si="206"/>
        <v>11.166666666666668</v>
      </c>
      <c r="AL737" s="39">
        <f>0.5*1116.99*(T737*T737)</f>
        <v>69641.223750000019</v>
      </c>
      <c r="AM737" s="39">
        <f t="shared" si="205"/>
        <v>-4935.0962499999732</v>
      </c>
      <c r="AN737" s="39">
        <f>SUM($AM$726:$AM$757)+$AN$725</f>
        <v>-1084844.6481249998</v>
      </c>
      <c r="AO737" s="39">
        <f t="shared" si="195"/>
        <v>0.30134573550590094</v>
      </c>
      <c r="AP737" s="39">
        <f>SUM($AM$721:$AM$725)+$AP$720</f>
        <v>977245.15656250028</v>
      </c>
      <c r="AQ737" s="39">
        <f t="shared" si="196"/>
        <v>0.27145698785801992</v>
      </c>
      <c r="AR737" s="39">
        <f t="shared" si="191"/>
        <v>-4.9350962499999733</v>
      </c>
      <c r="AS737" s="39"/>
      <c r="AT737" s="51">
        <f>T737*$AS$8*0.38*0.01</f>
        <v>441.20147019000012</v>
      </c>
      <c r="AU737" s="51">
        <f t="shared" si="207"/>
        <v>0.44120147019000011</v>
      </c>
      <c r="AV737" s="51">
        <f t="shared" si="197"/>
        <v>1.2255606198643786E-4</v>
      </c>
      <c r="AW737" s="39">
        <f>AB737*0.7</f>
        <v>0.15816154316559131</v>
      </c>
      <c r="AX737" s="40"/>
      <c r="AY737" s="40">
        <f t="shared" si="194"/>
        <v>0</v>
      </c>
      <c r="AZ737" s="40"/>
      <c r="BA737" s="40"/>
      <c r="BB737" s="40"/>
      <c r="BC737" s="39"/>
      <c r="BD737" s="39">
        <f>T737*2.23694</f>
        <v>24.979163333333339</v>
      </c>
      <c r="BE737" s="39">
        <f>AO737-$BC$8</f>
        <v>0.30021933650728244</v>
      </c>
      <c r="BF737" s="39">
        <f>AQ737-$BC$8</f>
        <v>0.27033058885940142</v>
      </c>
      <c r="BG737" s="52">
        <f t="shared" si="198"/>
        <v>0.2432975299734613</v>
      </c>
      <c r="BH737" s="52">
        <f t="shared" si="199"/>
        <v>0.2432975299734613</v>
      </c>
      <c r="BI737" s="52">
        <f t="shared" si="200"/>
        <v>875871.10790446063</v>
      </c>
      <c r="BJ737" s="52">
        <f t="shared" si="201"/>
        <v>875.87110790446059</v>
      </c>
      <c r="BK737">
        <f t="shared" si="202"/>
        <v>-4.4415866249999763</v>
      </c>
    </row>
    <row r="738" spans="2:63" x14ac:dyDescent="0.25">
      <c r="B738" s="27" t="s">
        <v>52</v>
      </c>
      <c r="C738" s="27">
        <v>730</v>
      </c>
      <c r="D738" s="27">
        <v>141</v>
      </c>
      <c r="E738" s="26">
        <v>41.6</v>
      </c>
      <c r="F738" s="15">
        <f t="shared" si="203"/>
        <v>0.23611111111111052</v>
      </c>
      <c r="G738" s="15">
        <f t="shared" si="204"/>
        <v>0.84999999999999787</v>
      </c>
      <c r="R738">
        <f t="shared" si="192"/>
        <v>0</v>
      </c>
      <c r="S738">
        <f t="shared" si="193"/>
        <v>41.6</v>
      </c>
      <c r="T738">
        <f>$E738/3.6</f>
        <v>11.555555555555555</v>
      </c>
      <c r="U738">
        <f>(0.5*960*(T738*T738))</f>
        <v>64094.81481481481</v>
      </c>
      <c r="V738">
        <f>$U738-$U739</f>
        <v>-927.77777777777374</v>
      </c>
      <c r="X738">
        <f>W738/1000</f>
        <v>0</v>
      </c>
      <c r="Y738">
        <f>$X$43+$X$87+$X$158+$X$178+$X$188+$X$238+$X$279+$X$299+$X$307+$X$359+$X$365+$X$379+$X$408+$X$426+$X$438+$X$549+$X$569+$X$622+$X$645+$X$657+$X$685+$X$703+$X$721</f>
        <v>822.75592592592591</v>
      </c>
      <c r="Z738">
        <f>(0.5*960*(F738*F738))</f>
        <v>26.759259259259125</v>
      </c>
      <c r="AA738">
        <f>W738*0.0000002777777777</f>
        <v>0</v>
      </c>
      <c r="AB738">
        <f>AA$43+AA$87+$AA$158+$AA$178+$AA$238+$AA$279+$AA$299+$AA$307+$AA$359+$AA$365+$AA$379+$AA$408+$AA$426+$AA$438+$AA$526+$AA$549+$AA$569+$AA$622+$AA$645+$AA$657+$AA$685+$AA$703+$AA$721</f>
        <v>0.22594506166513045</v>
      </c>
      <c r="AD738">
        <f>(AC738*0.0000002777777777)*-1</f>
        <v>0</v>
      </c>
      <c r="AE738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8">
        <f>(T738/1000)*(960*9.81*0.01+0.5*1.205*0.38*1.711274*(T738*T738)+960*4/3*3.14*AJ738)</f>
        <v>5.5631473865660732</v>
      </c>
      <c r="AH738">
        <f>AH737+AG738</f>
        <v>425.41015712141422</v>
      </c>
      <c r="AJ738">
        <f>T739-T738</f>
        <v>8.3333333333332149E-2</v>
      </c>
      <c r="AK738" s="53">
        <f t="shared" si="206"/>
        <v>11.555555555555555</v>
      </c>
      <c r="AL738" s="39">
        <f>0.5*1116.99*(T738*T738)</f>
        <v>74576.319999999992</v>
      </c>
      <c r="AM738" s="39">
        <f t="shared" si="205"/>
        <v>-1079.4984374999913</v>
      </c>
      <c r="AN738" s="39">
        <f>SUM($AM$726:$AM$757)+$AN$725</f>
        <v>-1084844.6481249998</v>
      </c>
      <c r="AO738" s="39">
        <f t="shared" si="195"/>
        <v>0.30134573550590094</v>
      </c>
      <c r="AP738" s="39">
        <f>SUM($AM$721:$AM$725)+$AP$720</f>
        <v>977245.15656250028</v>
      </c>
      <c r="AQ738" s="39">
        <f t="shared" si="196"/>
        <v>0.27145698785801992</v>
      </c>
      <c r="AR738" s="39">
        <f t="shared" si="191"/>
        <v>-1.0794984374999912</v>
      </c>
      <c r="AS738" s="39"/>
      <c r="AT738" s="51">
        <f>T738*$AS$8*0.38*0.01</f>
        <v>456.56669552000005</v>
      </c>
      <c r="AU738" s="51">
        <f t="shared" si="207"/>
        <v>0.45656669552000007</v>
      </c>
      <c r="AV738" s="51">
        <f t="shared" si="197"/>
        <v>1.2682418354815456E-4</v>
      </c>
      <c r="AW738" s="39">
        <f>AB738*0.7</f>
        <v>0.15816154316559131</v>
      </c>
      <c r="AX738" s="40"/>
      <c r="AY738" s="40">
        <f t="shared" si="194"/>
        <v>0</v>
      </c>
      <c r="AZ738" s="40"/>
      <c r="BA738" s="40"/>
      <c r="BB738" s="40"/>
      <c r="BC738" s="39"/>
      <c r="BD738" s="39">
        <f>T738*2.23694</f>
        <v>25.849084444444447</v>
      </c>
      <c r="BE738" s="39">
        <f>AO738-$BC$8</f>
        <v>0.30021933650728244</v>
      </c>
      <c r="BF738" s="39">
        <f>AQ738-$BC$8</f>
        <v>0.27033058885940142</v>
      </c>
      <c r="BG738" s="52">
        <f t="shared" si="198"/>
        <v>0.2432975299734613</v>
      </c>
      <c r="BH738" s="52">
        <f t="shared" si="199"/>
        <v>0.2432975299734613</v>
      </c>
      <c r="BI738" s="52">
        <f t="shared" si="200"/>
        <v>875871.10790446063</v>
      </c>
      <c r="BJ738" s="52">
        <f t="shared" si="201"/>
        <v>875.87110790446059</v>
      </c>
      <c r="BK738">
        <f t="shared" si="202"/>
        <v>-0.97154859374999214</v>
      </c>
    </row>
    <row r="739" spans="2:63" x14ac:dyDescent="0.25">
      <c r="B739" s="27" t="s">
        <v>52</v>
      </c>
      <c r="C739" s="27">
        <v>731</v>
      </c>
      <c r="D739" s="27">
        <v>142</v>
      </c>
      <c r="E739" s="26">
        <v>41.9</v>
      </c>
      <c r="F739" s="15">
        <f t="shared" si="203"/>
        <v>5.5555555555555358E-2</v>
      </c>
      <c r="G739" s="15">
        <f t="shared" si="204"/>
        <v>0.19999999999999929</v>
      </c>
      <c r="R739">
        <f t="shared" si="192"/>
        <v>0</v>
      </c>
      <c r="S739">
        <f t="shared" si="193"/>
        <v>41.9</v>
      </c>
      <c r="T739">
        <f>$E739/3.6</f>
        <v>11.638888888888888</v>
      </c>
      <c r="U739">
        <f>(0.5*960*(T739*T739))</f>
        <v>65022.592592592584</v>
      </c>
      <c r="V739">
        <f>$U739-$U740</f>
        <v>-310.74074074073724</v>
      </c>
      <c r="X739">
        <f>W739/1000</f>
        <v>0</v>
      </c>
      <c r="Y739">
        <f>$X$43+$X$87+$X$158+$X$178+$X$188+$X$238+$X$279+$X$299+$X$307+$X$359+$X$365+$X$379+$X$408+$X$426+$X$438+$X$549+$X$569+$X$622+$X$645+$X$657+$X$685+$X$703+$X$721</f>
        <v>822.75592592592591</v>
      </c>
      <c r="Z739">
        <f>(0.5*960*(F739*F739))</f>
        <v>1.481481481481471</v>
      </c>
      <c r="AA739">
        <f>W739*0.0000002777777777</f>
        <v>0</v>
      </c>
      <c r="AB739">
        <f>AA$43+AA$87+$AA$158+$AA$178+$AA$238+$AA$279+$AA$299+$AA$307+$AA$359+$AA$365+$AA$379+$AA$408+$AA$426+$AA$438+$AA$526+$AA$549+$AA$569+$AA$622+$AA$645+$AA$657+$AA$685+$AA$703+$AA$721</f>
        <v>0.22594506166513045</v>
      </c>
      <c r="AD739">
        <f>(AC739*0.0000002777777777)*-1</f>
        <v>0</v>
      </c>
      <c r="AE739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39">
        <f>(T739/1000)*(960*9.81*0.01+0.5*1.205*0.38*1.711274*(T739*T739)+960*4/3*3.14*AJ739)</f>
        <v>3.0132456985160423</v>
      </c>
      <c r="AH739">
        <f>AH738+AG739</f>
        <v>428.42340281993023</v>
      </c>
      <c r="AJ739">
        <f>T740-T739</f>
        <v>2.7777777777778567E-2</v>
      </c>
      <c r="AK739" s="53">
        <f t="shared" si="206"/>
        <v>11.638888888888888</v>
      </c>
      <c r="AL739" s="39">
        <f>0.5*1116.99*(T739*T739)</f>
        <v>75655.818437499984</v>
      </c>
      <c r="AM739" s="39">
        <f t="shared" si="205"/>
        <v>-361.55656250000175</v>
      </c>
      <c r="AN739" s="39">
        <f>SUM($AM$726:$AM$757)+$AN$725</f>
        <v>-1084844.6481249998</v>
      </c>
      <c r="AO739" s="39">
        <f t="shared" si="195"/>
        <v>0.30134573550590094</v>
      </c>
      <c r="AP739" s="39">
        <f>SUM($AM$721:$AM$725)+$AP$720</f>
        <v>977245.15656250028</v>
      </c>
      <c r="AQ739" s="39">
        <f t="shared" si="196"/>
        <v>0.27145698785801992</v>
      </c>
      <c r="AR739" s="39">
        <f t="shared" si="191"/>
        <v>-0.36155656250000173</v>
      </c>
      <c r="AS739" s="39"/>
      <c r="AT739" s="51">
        <f>T739*$AS$8*0.38*0.01</f>
        <v>459.85924380500001</v>
      </c>
      <c r="AU739" s="51">
        <f t="shared" si="207"/>
        <v>0.45985924380499998</v>
      </c>
      <c r="AV739" s="51">
        <f t="shared" si="197"/>
        <v>1.2773878102566527E-4</v>
      </c>
      <c r="AW739" s="39">
        <f>AB739*0.7</f>
        <v>0.15816154316559131</v>
      </c>
      <c r="AX739" s="40"/>
      <c r="AY739" s="40">
        <f t="shared" si="194"/>
        <v>0</v>
      </c>
      <c r="AZ739" s="40"/>
      <c r="BA739" s="40"/>
      <c r="BB739" s="40"/>
      <c r="BC739" s="39"/>
      <c r="BD739" s="39">
        <f>T739*2.23694</f>
        <v>26.035496111111108</v>
      </c>
      <c r="BE739" s="39">
        <f>AO739-$BC$8</f>
        <v>0.30021933650728244</v>
      </c>
      <c r="BF739" s="39">
        <f>AQ739-$BC$8</f>
        <v>0.27033058885940142</v>
      </c>
      <c r="BG739" s="52">
        <f t="shared" si="198"/>
        <v>0.2432975299734613</v>
      </c>
      <c r="BH739" s="52">
        <f t="shared" si="199"/>
        <v>0.2432975299734613</v>
      </c>
      <c r="BI739" s="52">
        <f t="shared" si="200"/>
        <v>875871.10790446063</v>
      </c>
      <c r="BJ739" s="52">
        <f t="shared" si="201"/>
        <v>875.87110790446059</v>
      </c>
      <c r="BK739">
        <f t="shared" si="202"/>
        <v>-0.32540090625000156</v>
      </c>
    </row>
    <row r="740" spans="2:63" x14ac:dyDescent="0.25">
      <c r="B740" s="27" t="s">
        <v>52</v>
      </c>
      <c r="C740" s="27">
        <v>732</v>
      </c>
      <c r="D740" s="27">
        <v>143</v>
      </c>
      <c r="E740" s="26">
        <v>42</v>
      </c>
      <c r="F740" s="15">
        <f t="shared" si="203"/>
        <v>4.1666666666667261E-2</v>
      </c>
      <c r="G740" s="15">
        <f t="shared" si="204"/>
        <v>0.15000000000000213</v>
      </c>
      <c r="R740">
        <f t="shared" si="192"/>
        <v>0</v>
      </c>
      <c r="S740">
        <f t="shared" si="193"/>
        <v>42</v>
      </c>
      <c r="T740">
        <f>$E740/3.6</f>
        <v>11.666666666666666</v>
      </c>
      <c r="U740">
        <f>(0.5*960*(T740*T740))</f>
        <v>65333.333333333321</v>
      </c>
      <c r="V740">
        <f>$U740-$U741</f>
        <v>-623.70370370372984</v>
      </c>
      <c r="X740">
        <f>W740/1000</f>
        <v>0</v>
      </c>
      <c r="Y740">
        <f>$X$43+$X$87+$X$158+$X$178+$X$188+$X$238+$X$279+$X$299+$X$307+$X$359+$X$365+$X$379+$X$408+$X$426+$X$438+$X$549+$X$569+$X$622+$X$645+$X$657+$X$685+$X$703+$X$721</f>
        <v>822.75592592592591</v>
      </c>
      <c r="Z740">
        <f>(0.5*960*(F740*F740))</f>
        <v>0.83333333333335713</v>
      </c>
      <c r="AA740">
        <f>W740*0.0000002777777777</f>
        <v>0</v>
      </c>
      <c r="AB740">
        <f>AA$43+AA$87+$AA$158+$AA$178+$AA$238+$AA$279+$AA$299+$AA$307+$AA$359+$AA$365+$AA$379+$AA$408+$AA$426+$AA$438+$AA$526+$AA$549+$AA$569+$AA$622+$AA$645+$AA$657+$AA$685+$AA$703+$AA$721</f>
        <v>0.22594506166513045</v>
      </c>
      <c r="AD740">
        <f>(AC740*0.0000002777777777)*-1</f>
        <v>0</v>
      </c>
      <c r="AE740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0">
        <f>(T740/1000)*(960*9.81*0.01+0.5*1.205*0.38*1.711274*(T740*T740)+960*4/3*3.14*AJ740)</f>
        <v>4.3259148635597953</v>
      </c>
      <c r="AH740">
        <f>AH739+AG740</f>
        <v>432.74931768349001</v>
      </c>
      <c r="AJ740">
        <f>T741-T740</f>
        <v>5.5555555555557135E-2</v>
      </c>
      <c r="AK740" s="53">
        <f t="shared" si="206"/>
        <v>11.666666666666666</v>
      </c>
      <c r="AL740" s="39">
        <f>0.5*1116.99*(T740*T740)</f>
        <v>76017.374999999985</v>
      </c>
      <c r="AM740" s="39">
        <f t="shared" si="205"/>
        <v>-725.69875000002503</v>
      </c>
      <c r="AN740" s="39">
        <f>SUM($AM$726:$AM$757)+$AN$725</f>
        <v>-1084844.6481249998</v>
      </c>
      <c r="AO740" s="39">
        <f t="shared" si="195"/>
        <v>0.30134573550590094</v>
      </c>
      <c r="AP740" s="39">
        <f>SUM($AM$721:$AM$725)+$AP$720</f>
        <v>977245.15656250028</v>
      </c>
      <c r="AQ740" s="39">
        <f t="shared" si="196"/>
        <v>0.27145698785801992</v>
      </c>
      <c r="AR740" s="39">
        <f t="shared" si="191"/>
        <v>-0.72569875000002504</v>
      </c>
      <c r="AS740" s="39"/>
      <c r="AT740" s="51">
        <f>T740*$AS$8*0.38*0.01</f>
        <v>460.95675990000007</v>
      </c>
      <c r="AU740" s="51">
        <f t="shared" si="207"/>
        <v>0.46095675990000007</v>
      </c>
      <c r="AV740" s="51">
        <f t="shared" si="197"/>
        <v>1.2804364685150221E-4</v>
      </c>
      <c r="AW740" s="39">
        <f>AB740*0.7</f>
        <v>0.15816154316559131</v>
      </c>
      <c r="AX740" s="40"/>
      <c r="AY740" s="40">
        <f t="shared" si="194"/>
        <v>0</v>
      </c>
      <c r="AZ740" s="40"/>
      <c r="BA740" s="40"/>
      <c r="BB740" s="40"/>
      <c r="BC740" s="39"/>
      <c r="BD740" s="39">
        <f>T740*2.23694</f>
        <v>26.097633333333334</v>
      </c>
      <c r="BE740" s="39">
        <f>AO740-$BC$8</f>
        <v>0.30021933650728244</v>
      </c>
      <c r="BF740" s="39">
        <f>AQ740-$BC$8</f>
        <v>0.27033058885940142</v>
      </c>
      <c r="BG740" s="52">
        <f t="shared" si="198"/>
        <v>0.2432975299734613</v>
      </c>
      <c r="BH740" s="52">
        <f t="shared" si="199"/>
        <v>0.2432975299734613</v>
      </c>
      <c r="BI740" s="52">
        <f t="shared" si="200"/>
        <v>875871.10790446063</v>
      </c>
      <c r="BJ740" s="52">
        <f t="shared" si="201"/>
        <v>875.87110790446059</v>
      </c>
      <c r="BK740">
        <f t="shared" si="202"/>
        <v>-0.65312887500002248</v>
      </c>
    </row>
    <row r="741" spans="2:63" x14ac:dyDescent="0.25">
      <c r="B741" s="27" t="s">
        <v>52</v>
      </c>
      <c r="C741" s="27">
        <v>733</v>
      </c>
      <c r="D741" s="27">
        <v>144</v>
      </c>
      <c r="E741" s="26">
        <v>42.2</v>
      </c>
      <c r="F741" s="15">
        <f t="shared" si="203"/>
        <v>5.5555555555555358E-2</v>
      </c>
      <c r="G741" s="15">
        <f t="shared" si="204"/>
        <v>0.19999999999999929</v>
      </c>
      <c r="R741">
        <f t="shared" si="192"/>
        <v>0</v>
      </c>
      <c r="S741">
        <f t="shared" si="193"/>
        <v>42.2</v>
      </c>
      <c r="T741">
        <f>$E741/3.6</f>
        <v>11.722222222222223</v>
      </c>
      <c r="U741">
        <f>(0.5*960*(T741*T741))</f>
        <v>65957.037037037051</v>
      </c>
      <c r="V741">
        <f>$U741-$U742</f>
        <v>-626.66666666664241</v>
      </c>
      <c r="X741">
        <f>W741/1000</f>
        <v>0</v>
      </c>
      <c r="Y741">
        <f>$X$43+$X$87+$X$158+$X$178+$X$188+$X$238+$X$279+$X$299+$X$307+$X$359+$X$365+$X$379+$X$408+$X$426+$X$438+$X$549+$X$569+$X$622+$X$645+$X$657+$X$685+$X$703+$X$721</f>
        <v>822.75592592592591</v>
      </c>
      <c r="Z741">
        <f>(0.5*960*(F741*F741))</f>
        <v>1.481481481481471</v>
      </c>
      <c r="AA741">
        <f>W741*0.0000002777777777</f>
        <v>0</v>
      </c>
      <c r="AB741">
        <f>AA$43+AA$87+$AA$158+$AA$178+$AA$238+$AA$279+$AA$299+$AA$307+$AA$359+$AA$365+$AA$379+$AA$408+$AA$426+$AA$438+$AA$526+$AA$549+$AA$569+$AA$622+$AA$645+$AA$657+$AA$685+$AA$703+$AA$721</f>
        <v>0.22594506166513045</v>
      </c>
      <c r="AD741">
        <f>(AC741*0.0000002777777777)*-1</f>
        <v>0</v>
      </c>
      <c r="AE741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1">
        <f>(T741/1000)*(960*9.81*0.01+0.5*1.205*0.38*1.711274*(T741*T741)+960*4/3*3.14*AJ741)</f>
        <v>4.3524821616236427</v>
      </c>
      <c r="AH741">
        <f>AH740+AG741</f>
        <v>437.10179984511365</v>
      </c>
      <c r="AJ741">
        <f>T742-T741</f>
        <v>5.5555555555553582E-2</v>
      </c>
      <c r="AK741" s="53">
        <f t="shared" si="206"/>
        <v>11.722222222222223</v>
      </c>
      <c r="AL741" s="39">
        <f>0.5*1116.99*(T741*T741)</f>
        <v>76743.07375000001</v>
      </c>
      <c r="AM741" s="39">
        <f t="shared" si="205"/>
        <v>-729.14624999997613</v>
      </c>
      <c r="AN741" s="39">
        <f>SUM($AM$726:$AM$757)+$AN$725</f>
        <v>-1084844.6481249998</v>
      </c>
      <c r="AO741" s="39">
        <f t="shared" si="195"/>
        <v>0.30134573550590094</v>
      </c>
      <c r="AP741" s="39">
        <f>SUM($AM$721:$AM$725)+$AP$720</f>
        <v>977245.15656250028</v>
      </c>
      <c r="AQ741" s="39">
        <f t="shared" si="196"/>
        <v>0.27145698785801992</v>
      </c>
      <c r="AR741" s="39">
        <f t="shared" si="191"/>
        <v>-0.72914624999997613</v>
      </c>
      <c r="AS741" s="39"/>
      <c r="AT741" s="51">
        <f>T741*$AS$8*0.38*0.01</f>
        <v>463.15179209000007</v>
      </c>
      <c r="AU741" s="51">
        <f t="shared" si="207"/>
        <v>0.46315179209000007</v>
      </c>
      <c r="AV741" s="51">
        <f t="shared" si="197"/>
        <v>1.2865337850317604E-4</v>
      </c>
      <c r="AW741" s="39">
        <f>AB741*0.7</f>
        <v>0.15816154316559131</v>
      </c>
      <c r="AX741" s="40"/>
      <c r="AY741" s="40">
        <f t="shared" si="194"/>
        <v>0</v>
      </c>
      <c r="AZ741" s="40"/>
      <c r="BA741" s="40"/>
      <c r="BB741" s="40"/>
      <c r="BC741" s="39"/>
      <c r="BD741" s="39">
        <f>T741*2.23694</f>
        <v>26.221907777777783</v>
      </c>
      <c r="BE741" s="39">
        <f>AO741-$BC$8</f>
        <v>0.30021933650728244</v>
      </c>
      <c r="BF741" s="39">
        <f>AQ741-$BC$8</f>
        <v>0.27033058885940142</v>
      </c>
      <c r="BG741" s="52">
        <f t="shared" si="198"/>
        <v>0.2432975299734613</v>
      </c>
      <c r="BH741" s="52">
        <f t="shared" si="199"/>
        <v>0.2432975299734613</v>
      </c>
      <c r="BI741" s="52">
        <f t="shared" si="200"/>
        <v>875871.10790446063</v>
      </c>
      <c r="BJ741" s="52">
        <f t="shared" si="201"/>
        <v>875.87110790446059</v>
      </c>
      <c r="BK741">
        <f t="shared" si="202"/>
        <v>-0.65623162499997856</v>
      </c>
    </row>
    <row r="742" spans="2:63" x14ac:dyDescent="0.25">
      <c r="B742" s="27" t="s">
        <v>52</v>
      </c>
      <c r="C742" s="27">
        <v>734</v>
      </c>
      <c r="D742" s="27">
        <v>145</v>
      </c>
      <c r="E742" s="26">
        <v>42.4</v>
      </c>
      <c r="F742" s="15">
        <f t="shared" si="203"/>
        <v>6.9444444444444448E-2</v>
      </c>
      <c r="G742" s="15">
        <f t="shared" si="204"/>
        <v>0.25</v>
      </c>
      <c r="R742">
        <f t="shared" si="192"/>
        <v>0</v>
      </c>
      <c r="S742">
        <f t="shared" si="193"/>
        <v>42.4</v>
      </c>
      <c r="T742">
        <f>$E742/3.6</f>
        <v>11.777777777777777</v>
      </c>
      <c r="U742">
        <f>(0.5*960*(T742*T742))</f>
        <v>66583.703703703693</v>
      </c>
      <c r="V742">
        <f>$U742-$U743</f>
        <v>-945.55555555559113</v>
      </c>
      <c r="X742">
        <f>W742/1000</f>
        <v>0</v>
      </c>
      <c r="Y742">
        <f>$X$43+$X$87+$X$158+$X$178+$X$188+$X$238+$X$279+$X$299+$X$307+$X$359+$X$365+$X$379+$X$408+$X$426+$X$438+$X$549+$X$569+$X$622+$X$645+$X$657+$X$685+$X$703+$X$721</f>
        <v>822.75592592592591</v>
      </c>
      <c r="Z742">
        <f>(0.5*960*(F742*F742))</f>
        <v>2.3148148148148149</v>
      </c>
      <c r="AA742">
        <f>W742*0.0000002777777777</f>
        <v>0</v>
      </c>
      <c r="AB742">
        <f>AA$43+AA$87+$AA$158+$AA$178+$AA$238+$AA$279+$AA$299+$AA$307+$AA$359+$AA$365+$AA$379+$AA$408+$AA$426+$AA$438+$AA$526+$AA$549+$AA$569+$AA$622+$AA$645+$AA$657+$AA$685+$AA$703+$AA$721</f>
        <v>0.22594506166513045</v>
      </c>
      <c r="AD742">
        <f>(AC742*0.0000002777777777)*-1</f>
        <v>0</v>
      </c>
      <c r="AE742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2">
        <f>(T742/1000)*(960*9.81*0.01+0.5*1.205*0.38*1.711274*(T742*T742)+960*4/3*3.14*AJ742)</f>
        <v>5.694057966883812</v>
      </c>
      <c r="AH742">
        <f>AH741+AG742</f>
        <v>442.79585781199745</v>
      </c>
      <c r="AJ742">
        <f>T743-T742</f>
        <v>8.3333333333335702E-2</v>
      </c>
      <c r="AK742" s="53">
        <f t="shared" si="206"/>
        <v>11.777777777777777</v>
      </c>
      <c r="AL742" s="39">
        <f>0.5*1116.99*(T742*T742)</f>
        <v>77472.219999999987</v>
      </c>
      <c r="AM742" s="39">
        <f t="shared" si="205"/>
        <v>-1100.1834375000326</v>
      </c>
      <c r="AN742" s="39">
        <f>SUM($AM$726:$AM$757)+$AN$725</f>
        <v>-1084844.6481249998</v>
      </c>
      <c r="AO742" s="39">
        <f t="shared" si="195"/>
        <v>0.30134573550590094</v>
      </c>
      <c r="AP742" s="39">
        <f>SUM($AM$721:$AM$725)+$AP$720</f>
        <v>977245.15656250028</v>
      </c>
      <c r="AQ742" s="39">
        <f t="shared" si="196"/>
        <v>0.27145698785801992</v>
      </c>
      <c r="AR742" s="39">
        <f t="shared" si="191"/>
        <v>-1.1001834375000326</v>
      </c>
      <c r="AS742" s="39"/>
      <c r="AT742" s="51">
        <f>T742*$AS$8*0.38*0.01</f>
        <v>465.34682428000002</v>
      </c>
      <c r="AU742" s="51">
        <f t="shared" si="207"/>
        <v>0.46534682428000002</v>
      </c>
      <c r="AV742" s="51">
        <f t="shared" si="197"/>
        <v>1.2926311015484983E-4</v>
      </c>
      <c r="AW742" s="39">
        <f>AB742*0.7</f>
        <v>0.15816154316559131</v>
      </c>
      <c r="AX742" s="40"/>
      <c r="AY742" s="40">
        <f t="shared" si="194"/>
        <v>0</v>
      </c>
      <c r="AZ742" s="40"/>
      <c r="BA742" s="40"/>
      <c r="BB742" s="40"/>
      <c r="BC742" s="39"/>
      <c r="BD742" s="39">
        <f>T742*2.23694</f>
        <v>26.346182222222222</v>
      </c>
      <c r="BE742" s="39">
        <f>AO742-$BC$8</f>
        <v>0.30021933650728244</v>
      </c>
      <c r="BF742" s="39">
        <f>AQ742-$BC$8</f>
        <v>0.27033058885940142</v>
      </c>
      <c r="BG742" s="52">
        <f t="shared" si="198"/>
        <v>0.2432975299734613</v>
      </c>
      <c r="BH742" s="52">
        <f t="shared" si="199"/>
        <v>0.2432975299734613</v>
      </c>
      <c r="BI742" s="52">
        <f t="shared" si="200"/>
        <v>875871.10790446063</v>
      </c>
      <c r="BJ742" s="52">
        <f t="shared" si="201"/>
        <v>875.87110790446059</v>
      </c>
      <c r="BK742">
        <f t="shared" si="202"/>
        <v>-0.99016509375002937</v>
      </c>
    </row>
    <row r="743" spans="2:63" x14ac:dyDescent="0.25">
      <c r="B743" s="27" t="s">
        <v>52</v>
      </c>
      <c r="C743" s="27">
        <v>735</v>
      </c>
      <c r="D743" s="27">
        <v>146</v>
      </c>
      <c r="E743" s="26">
        <v>42.7</v>
      </c>
      <c r="F743" s="15">
        <f t="shared" si="203"/>
        <v>9.7222222222222612E-2</v>
      </c>
      <c r="G743" s="15">
        <f t="shared" si="204"/>
        <v>0.35000000000000142</v>
      </c>
      <c r="R743">
        <f t="shared" si="192"/>
        <v>0</v>
      </c>
      <c r="S743">
        <f t="shared" si="193"/>
        <v>42.7</v>
      </c>
      <c r="T743">
        <f>$E743/3.6</f>
        <v>11.861111111111112</v>
      </c>
      <c r="U743">
        <f>(0.5*960*(T743*T743))</f>
        <v>67529.259259259285</v>
      </c>
      <c r="V743">
        <f>$U743-$U744</f>
        <v>-1271.1111111110949</v>
      </c>
      <c r="X743">
        <f>W743/1000</f>
        <v>0</v>
      </c>
      <c r="Y743">
        <f>$X$43+$X$87+$X$158+$X$178+$X$188+$X$238+$X$279+$X$299+$X$307+$X$359+$X$365+$X$379+$X$408+$X$426+$X$438+$X$549+$X$569+$X$622+$X$645+$X$657+$X$685+$X$703+$X$721</f>
        <v>822.75592592592591</v>
      </c>
      <c r="Z743">
        <f>(0.5*960*(F743*F743))</f>
        <v>4.5370370370370736</v>
      </c>
      <c r="AA743">
        <f>W743*0.0000002777777777</f>
        <v>0</v>
      </c>
      <c r="AB743">
        <f>AA$43+AA$87+$AA$158+$AA$178+$AA$238+$AA$279+$AA$299+$AA$307+$AA$359+$AA$365+$AA$379+$AA$408+$AA$426+$AA$438+$AA$526+$AA$549+$AA$569+$AA$622+$AA$645+$AA$657+$AA$685+$AA$703+$AA$721</f>
        <v>0.22594506166513045</v>
      </c>
      <c r="AD743">
        <f>(AC743*0.0000002777777777)*-1</f>
        <v>0</v>
      </c>
      <c r="AE743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3">
        <f>(T743/1000)*(960*9.81*0.01+0.5*1.205*0.38*1.711274*(T743*T743)+960*4/3*3.14*AJ743)</f>
        <v>7.0677277050398537</v>
      </c>
      <c r="AH743">
        <f>AH742+AG743</f>
        <v>449.86358551703728</v>
      </c>
      <c r="AJ743">
        <f>T744-T743</f>
        <v>0.11111111111111072</v>
      </c>
      <c r="AK743" s="53">
        <f t="shared" si="206"/>
        <v>11.861111111111112</v>
      </c>
      <c r="AL743" s="39">
        <f>0.5*1116.99*(T743*T743)</f>
        <v>78572.403437500019</v>
      </c>
      <c r="AM743" s="39">
        <f t="shared" si="205"/>
        <v>-1478.9774999999936</v>
      </c>
      <c r="AN743" s="39">
        <f>SUM($AM$726:$AM$757)+$AN$725</f>
        <v>-1084844.6481249998</v>
      </c>
      <c r="AO743" s="39">
        <f t="shared" si="195"/>
        <v>0.30134573550590094</v>
      </c>
      <c r="AP743" s="39">
        <f>SUM($AM$721:$AM$725)+$AP$720</f>
        <v>977245.15656250028</v>
      </c>
      <c r="AQ743" s="39">
        <f t="shared" si="196"/>
        <v>0.27145698785801992</v>
      </c>
      <c r="AR743" s="39">
        <f t="shared" si="191"/>
        <v>-1.4789774999999936</v>
      </c>
      <c r="AS743" s="39"/>
      <c r="AT743" s="51">
        <f>T743*$AS$8*0.38*0.01</f>
        <v>468.63937256500009</v>
      </c>
      <c r="AU743" s="51">
        <f t="shared" si="207"/>
        <v>0.4686393725650001</v>
      </c>
      <c r="AV743" s="51">
        <f t="shared" si="197"/>
        <v>1.301777076323606E-4</v>
      </c>
      <c r="AW743" s="39">
        <f>AB743*0.7</f>
        <v>0.15816154316559131</v>
      </c>
      <c r="AX743" s="40"/>
      <c r="AY743" s="40">
        <f t="shared" si="194"/>
        <v>0</v>
      </c>
      <c r="AZ743" s="40"/>
      <c r="BA743" s="40"/>
      <c r="BB743" s="40"/>
      <c r="BC743" s="39"/>
      <c r="BD743" s="39">
        <f>T743*2.23694</f>
        <v>26.532593888888893</v>
      </c>
      <c r="BE743" s="39">
        <f>AO743-$BC$8</f>
        <v>0.30021933650728244</v>
      </c>
      <c r="BF743" s="39">
        <f>AQ743-$BC$8</f>
        <v>0.27033058885940142</v>
      </c>
      <c r="BG743" s="52">
        <f t="shared" si="198"/>
        <v>0.2432975299734613</v>
      </c>
      <c r="BH743" s="52">
        <f t="shared" si="199"/>
        <v>0.2432975299734613</v>
      </c>
      <c r="BI743" s="52">
        <f t="shared" si="200"/>
        <v>875871.10790446063</v>
      </c>
      <c r="BJ743" s="52">
        <f t="shared" si="201"/>
        <v>875.87110790446059</v>
      </c>
      <c r="BK743">
        <f t="shared" si="202"/>
        <v>-1.3310797499999942</v>
      </c>
    </row>
    <row r="744" spans="2:63" x14ac:dyDescent="0.25">
      <c r="B744" s="27" t="s">
        <v>52</v>
      </c>
      <c r="C744" s="27">
        <v>736</v>
      </c>
      <c r="D744" s="27">
        <v>147</v>
      </c>
      <c r="E744" s="26">
        <v>43.1</v>
      </c>
      <c r="F744" s="15">
        <f t="shared" si="203"/>
        <v>0.1388888888888889</v>
      </c>
      <c r="G744" s="15">
        <f t="shared" si="204"/>
        <v>0.5</v>
      </c>
      <c r="R744">
        <f t="shared" si="192"/>
        <v>0</v>
      </c>
      <c r="S744">
        <f t="shared" si="193"/>
        <v>43.1</v>
      </c>
      <c r="T744">
        <f>$E744/3.6</f>
        <v>11.972222222222223</v>
      </c>
      <c r="U744">
        <f>(0.5*960*(T744*T744))</f>
        <v>68800.37037037038</v>
      </c>
      <c r="V744">
        <f>$U744-$U745</f>
        <v>-1928.888888888876</v>
      </c>
      <c r="X744">
        <f>W744/1000</f>
        <v>0</v>
      </c>
      <c r="Y744">
        <f>$X$43+$X$87+$X$158+$X$178+$X$188+$X$238+$X$279+$X$299+$X$307+$X$359+$X$365+$X$379+$X$408+$X$426+$X$438+$X$549+$X$569+$X$622+$X$645+$X$657+$X$685+$X$703+$X$721</f>
        <v>822.75592592592591</v>
      </c>
      <c r="Z744">
        <f>(0.5*960*(F744*F744))</f>
        <v>9.2592592592592595</v>
      </c>
      <c r="AA744">
        <f>W744*0.0000002777777777</f>
        <v>0</v>
      </c>
      <c r="AB744">
        <f>AA$43+AA$87+$AA$158+$AA$178+$AA$238+$AA$279+$AA$299+$AA$307+$AA$359+$AA$365+$AA$379+$AA$408+$AA$426+$AA$438+$AA$526+$AA$549+$AA$569+$AA$622+$AA$645+$AA$657+$AA$685+$AA$703+$AA$721</f>
        <v>0.22594506166513045</v>
      </c>
      <c r="AD744">
        <f>(AC744*0.0000002777777777)*-1</f>
        <v>0</v>
      </c>
      <c r="AE744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4">
        <f>(T744/1000)*(960*9.81*0.01+0.5*1.205*0.38*1.711274*(T744*T744)+960*4/3*3.14*AJ744)</f>
        <v>9.8196217162490989</v>
      </c>
      <c r="AH744">
        <f>AH743+AG744</f>
        <v>459.6832072332864</v>
      </c>
      <c r="AJ744">
        <f>T745-T744</f>
        <v>0.16666666666666607</v>
      </c>
      <c r="AK744" s="53">
        <f t="shared" si="206"/>
        <v>11.972222222222223</v>
      </c>
      <c r="AL744" s="39">
        <f>0.5*1116.99*(T744*T744)</f>
        <v>80051.380937500013</v>
      </c>
      <c r="AM744" s="39">
        <f t="shared" si="205"/>
        <v>-2244.3224999999948</v>
      </c>
      <c r="AN744" s="39">
        <f>SUM($AM$726:$AM$757)+$AN$725</f>
        <v>-1084844.6481249998</v>
      </c>
      <c r="AO744" s="39">
        <f t="shared" si="195"/>
        <v>0.30134573550590094</v>
      </c>
      <c r="AP744" s="39">
        <f>SUM($AM$721:$AM$725)+$AP$720</f>
        <v>977245.15656250028</v>
      </c>
      <c r="AQ744" s="39">
        <f t="shared" si="196"/>
        <v>0.27145698785801992</v>
      </c>
      <c r="AR744" s="39">
        <f t="shared" si="191"/>
        <v>-2.2443224999999947</v>
      </c>
      <c r="AS744" s="39"/>
      <c r="AT744" s="51">
        <f>T744*$AS$8*0.38*0.01</f>
        <v>473.02943694500016</v>
      </c>
      <c r="AU744" s="51">
        <f t="shared" si="207"/>
        <v>0.47302943694500016</v>
      </c>
      <c r="AV744" s="51">
        <f t="shared" si="197"/>
        <v>1.3139717093570824E-4</v>
      </c>
      <c r="AW744" s="39">
        <f>AB744*0.7</f>
        <v>0.15816154316559131</v>
      </c>
      <c r="AX744" s="40"/>
      <c r="AY744" s="40">
        <f t="shared" si="194"/>
        <v>0</v>
      </c>
      <c r="AZ744" s="40"/>
      <c r="BA744" s="40"/>
      <c r="BB744" s="40"/>
      <c r="BC744" s="39"/>
      <c r="BD744" s="39">
        <f>T744*2.23694</f>
        <v>26.781142777777781</v>
      </c>
      <c r="BE744" s="39">
        <f>AO744-$BC$8</f>
        <v>0.30021933650728244</v>
      </c>
      <c r="BF744" s="39">
        <f>AQ744-$BC$8</f>
        <v>0.27033058885940142</v>
      </c>
      <c r="BG744" s="52">
        <f t="shared" si="198"/>
        <v>0.2432975299734613</v>
      </c>
      <c r="BH744" s="52">
        <f t="shared" si="199"/>
        <v>0.2432975299734613</v>
      </c>
      <c r="BI744" s="52">
        <f t="shared" si="200"/>
        <v>875871.10790446063</v>
      </c>
      <c r="BJ744" s="52">
        <f t="shared" si="201"/>
        <v>875.87110790446059</v>
      </c>
      <c r="BK744">
        <f t="shared" si="202"/>
        <v>-2.0198902499999956</v>
      </c>
    </row>
    <row r="745" spans="2:63" x14ac:dyDescent="0.25">
      <c r="B745" s="27" t="s">
        <v>52</v>
      </c>
      <c r="C745" s="27">
        <v>737</v>
      </c>
      <c r="D745" s="27">
        <v>148</v>
      </c>
      <c r="E745" s="26">
        <v>43.7</v>
      </c>
      <c r="F745" s="15">
        <f t="shared" si="203"/>
        <v>0.12499999999999981</v>
      </c>
      <c r="G745" s="15">
        <f t="shared" si="204"/>
        <v>0.44999999999999929</v>
      </c>
      <c r="R745">
        <f t="shared" si="192"/>
        <v>0</v>
      </c>
      <c r="S745">
        <f t="shared" si="193"/>
        <v>43.7</v>
      </c>
      <c r="T745">
        <f>$E745/3.6</f>
        <v>12.138888888888889</v>
      </c>
      <c r="U745">
        <f>(0.5*960*(T745*T745))</f>
        <v>70729.259259259255</v>
      </c>
      <c r="V745">
        <f>$U745-$U746</f>
        <v>-974.44444444443798</v>
      </c>
      <c r="X745">
        <f>W745/1000</f>
        <v>0</v>
      </c>
      <c r="Y745">
        <f>$X$43+$X$87+$X$158+$X$178+$X$188+$X$238+$X$279+$X$299+$X$307+$X$359+$X$365+$X$379+$X$408+$X$426+$X$438+$X$549+$X$569+$X$622+$X$645+$X$657+$X$685+$X$703+$X$721</f>
        <v>822.75592592592591</v>
      </c>
      <c r="Z745">
        <f>(0.5*960*(F745*F745))</f>
        <v>7.4999999999999769</v>
      </c>
      <c r="AA745">
        <f>W745*0.0000002777777777</f>
        <v>0</v>
      </c>
      <c r="AB745">
        <f>AA$43+AA$87+$AA$158+$AA$178+$AA$238+$AA$279+$AA$299+$AA$307+$AA$359+$AA$365+$AA$379+$AA$408+$AA$426+$AA$438+$AA$526+$AA$549+$AA$569+$AA$622+$AA$645+$AA$657+$AA$685+$AA$703+$AA$721</f>
        <v>0.22594506166513045</v>
      </c>
      <c r="AD745">
        <f>(AC745*0.0000002777777777)*-1</f>
        <v>0</v>
      </c>
      <c r="AE745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5">
        <f>(T745/1000)*(960*9.81*0.01+0.5*1.205*0.38*1.711274*(T745*T745)+960*4/3*3.14*AJ745)</f>
        <v>5.9097152228470042</v>
      </c>
      <c r="AH745">
        <f>AH744+AG745</f>
        <v>465.59292245613341</v>
      </c>
      <c r="AJ745">
        <f>T746-T745</f>
        <v>8.3333333333332149E-2</v>
      </c>
      <c r="AK745" s="53">
        <f t="shared" si="206"/>
        <v>12.138888888888889</v>
      </c>
      <c r="AL745" s="39">
        <f>0.5*1116.99*(T745*T745)</f>
        <v>82295.703437500008</v>
      </c>
      <c r="AM745" s="39">
        <f t="shared" si="205"/>
        <v>-1133.7965624999924</v>
      </c>
      <c r="AN745" s="39">
        <f>SUM($AM$726:$AM$757)+$AN$725</f>
        <v>-1084844.6481249998</v>
      </c>
      <c r="AO745" s="39">
        <f t="shared" si="195"/>
        <v>0.30134573550590094</v>
      </c>
      <c r="AP745" s="39">
        <f>SUM($AM$721:$AM$725)+$AP$720</f>
        <v>977245.15656250028</v>
      </c>
      <c r="AQ745" s="39">
        <f t="shared" si="196"/>
        <v>0.27145698785801992</v>
      </c>
      <c r="AR745" s="39">
        <f t="shared" si="191"/>
        <v>-1.1337965624999924</v>
      </c>
      <c r="AS745" s="39"/>
      <c r="AT745" s="51">
        <f>T745*$AS$8*0.38*0.01</f>
        <v>479.61453351500006</v>
      </c>
      <c r="AU745" s="51">
        <f t="shared" si="207"/>
        <v>0.47961453351500005</v>
      </c>
      <c r="AV745" s="51">
        <f t="shared" si="197"/>
        <v>1.3322636589072968E-4</v>
      </c>
      <c r="AW745" s="39">
        <f>AB745*0.7</f>
        <v>0.15816154316559131</v>
      </c>
      <c r="AX745" s="40"/>
      <c r="AY745" s="40">
        <f t="shared" si="194"/>
        <v>0</v>
      </c>
      <c r="AZ745" s="40"/>
      <c r="BA745" s="40"/>
      <c r="BB745" s="40"/>
      <c r="BC745" s="39"/>
      <c r="BD745" s="39">
        <f>T745*2.23694</f>
        <v>27.153966111111114</v>
      </c>
      <c r="BE745" s="39">
        <f>AO745-$BC$8</f>
        <v>0.30021933650728244</v>
      </c>
      <c r="BF745" s="39">
        <f>AQ745-$BC$8</f>
        <v>0.27033058885940142</v>
      </c>
      <c r="BG745" s="52">
        <f t="shared" si="198"/>
        <v>0.2432975299734613</v>
      </c>
      <c r="BH745" s="52">
        <f t="shared" si="199"/>
        <v>0.2432975299734613</v>
      </c>
      <c r="BI745" s="52">
        <f t="shared" si="200"/>
        <v>875871.10790446063</v>
      </c>
      <c r="BJ745" s="52">
        <f t="shared" si="201"/>
        <v>875.87110790446059</v>
      </c>
      <c r="BK745">
        <f t="shared" si="202"/>
        <v>-1.0204169062499933</v>
      </c>
    </row>
    <row r="746" spans="2:63" x14ac:dyDescent="0.25">
      <c r="B746" s="27" t="s">
        <v>52</v>
      </c>
      <c r="C746" s="27">
        <v>738</v>
      </c>
      <c r="D746" s="27">
        <v>149</v>
      </c>
      <c r="E746" s="26">
        <v>44</v>
      </c>
      <c r="F746" s="15">
        <f t="shared" si="203"/>
        <v>5.5555555555555358E-2</v>
      </c>
      <c r="G746" s="15">
        <f t="shared" si="204"/>
        <v>0.19999999999999929</v>
      </c>
      <c r="R746">
        <f t="shared" si="192"/>
        <v>0</v>
      </c>
      <c r="S746">
        <f t="shared" si="193"/>
        <v>44</v>
      </c>
      <c r="T746">
        <f>$E746/3.6</f>
        <v>12.222222222222221</v>
      </c>
      <c r="U746">
        <f>(0.5*960*(T746*T746))</f>
        <v>71703.703703703693</v>
      </c>
      <c r="V746">
        <f>$U746-$U747</f>
        <v>-326.29629629630654</v>
      </c>
      <c r="X746">
        <f>W746/1000</f>
        <v>0</v>
      </c>
      <c r="Y746">
        <f>$X$43+$X$87+$X$158+$X$178+$X$188+$X$238+$X$279+$X$299+$X$307+$X$359+$X$365+$X$379+$X$408+$X$426+$X$438+$X$549+$X$569+$X$622+$X$645+$X$657+$X$685+$X$703+$X$721</f>
        <v>822.75592592592591</v>
      </c>
      <c r="Z746">
        <f>(0.5*960*(F746*F746))</f>
        <v>1.481481481481471</v>
      </c>
      <c r="AA746">
        <f>W746*0.0000002777777777</f>
        <v>0</v>
      </c>
      <c r="AB746">
        <f>AA$43+AA$87+$AA$158+$AA$178+$AA$238+$AA$279+$AA$299+$AA$307+$AA$359+$AA$365+$AA$379+$AA$408+$AA$426+$AA$438+$AA$526+$AA$549+$AA$569+$AA$622+$AA$645+$AA$657+$AA$685+$AA$703+$AA$721</f>
        <v>0.22594506166513045</v>
      </c>
      <c r="AD746">
        <f>(AC746*0.0000002777777777)*-1</f>
        <v>0</v>
      </c>
      <c r="AE746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6">
        <f>(T746/1000)*(960*9.81*0.01+0.5*1.205*0.38*1.711274*(T746*T746)+960*4/3*3.14*AJ746)</f>
        <v>3.2309202724846755</v>
      </c>
      <c r="AH746">
        <f>AH745+AG746</f>
        <v>468.8238427286181</v>
      </c>
      <c r="AJ746">
        <f>T747-T746</f>
        <v>2.7777777777778567E-2</v>
      </c>
      <c r="AK746" s="53">
        <f t="shared" si="206"/>
        <v>12.222222222222221</v>
      </c>
      <c r="AL746" s="39">
        <f>0.5*1116.99*(T746*T746)</f>
        <v>83429.5</v>
      </c>
      <c r="AM746" s="39">
        <f t="shared" si="205"/>
        <v>-379.65593750000698</v>
      </c>
      <c r="AN746" s="39">
        <f>SUM($AM$726:$AM$757)+$AN$725</f>
        <v>-1084844.6481249998</v>
      </c>
      <c r="AO746" s="39">
        <f t="shared" si="195"/>
        <v>0.30134573550590094</v>
      </c>
      <c r="AP746" s="39">
        <f>SUM($AM$721:$AM$725)+$AP$720</f>
        <v>977245.15656250028</v>
      </c>
      <c r="AQ746" s="39">
        <f t="shared" si="196"/>
        <v>0.27145698785801992</v>
      </c>
      <c r="AR746" s="39">
        <f t="shared" si="191"/>
        <v>-0.37965593750000698</v>
      </c>
      <c r="AS746" s="39"/>
      <c r="AT746" s="51">
        <f>T746*$AS$8*0.38*0.01</f>
        <v>482.90708180000001</v>
      </c>
      <c r="AU746" s="51">
        <f t="shared" si="207"/>
        <v>0.48290708180000003</v>
      </c>
      <c r="AV746" s="51">
        <f t="shared" si="197"/>
        <v>1.3414096336824039E-4</v>
      </c>
      <c r="AW746" s="39">
        <f>AB746*0.7</f>
        <v>0.15816154316559131</v>
      </c>
      <c r="AX746" s="40"/>
      <c r="AY746" s="40">
        <f t="shared" si="194"/>
        <v>0</v>
      </c>
      <c r="AZ746" s="40"/>
      <c r="BA746" s="40"/>
      <c r="BB746" s="40"/>
      <c r="BC746" s="39"/>
      <c r="BD746" s="39">
        <f>T746*2.23694</f>
        <v>27.340377777777778</v>
      </c>
      <c r="BE746" s="39">
        <f>AO746-$BC$8</f>
        <v>0.30021933650728244</v>
      </c>
      <c r="BF746" s="39">
        <f>AQ746-$BC$8</f>
        <v>0.27033058885940142</v>
      </c>
      <c r="BG746" s="52">
        <f t="shared" si="198"/>
        <v>0.2432975299734613</v>
      </c>
      <c r="BH746" s="52">
        <f t="shared" si="199"/>
        <v>0.2432975299734613</v>
      </c>
      <c r="BI746" s="52">
        <f t="shared" si="200"/>
        <v>875871.10790446063</v>
      </c>
      <c r="BJ746" s="52">
        <f t="shared" si="201"/>
        <v>875.87110790446059</v>
      </c>
      <c r="BK746">
        <f t="shared" si="202"/>
        <v>-0.34169034375000634</v>
      </c>
    </row>
    <row r="747" spans="2:63" x14ac:dyDescent="0.25">
      <c r="B747" s="27" t="s">
        <v>52</v>
      </c>
      <c r="C747" s="27">
        <v>739</v>
      </c>
      <c r="D747" s="27">
        <v>150</v>
      </c>
      <c r="E747" s="26">
        <v>44.1</v>
      </c>
      <c r="F747" s="15">
        <f t="shared" si="203"/>
        <v>0.18055555555555516</v>
      </c>
      <c r="G747" s="15">
        <f t="shared" si="204"/>
        <v>0.64999999999999858</v>
      </c>
      <c r="R747">
        <f t="shared" si="192"/>
        <v>0</v>
      </c>
      <c r="S747">
        <f t="shared" si="193"/>
        <v>44.1</v>
      </c>
      <c r="T747">
        <f>$E747/3.6</f>
        <v>12.25</v>
      </c>
      <c r="U747">
        <f>(0.5*960*(T747*T747))</f>
        <v>72030</v>
      </c>
      <c r="V747">
        <f>$U747-$U748</f>
        <v>-3973.3333333333139</v>
      </c>
      <c r="X747">
        <f>W747/1000</f>
        <v>0</v>
      </c>
      <c r="Y747">
        <f>$X$43+$X$87+$X$158+$X$178+$X$188+$X$238+$X$279+$X$299+$X$307+$X$359+$X$365+$X$379+$X$408+$X$426+$X$438+$X$549+$X$569+$X$622+$X$645+$X$657+$X$685+$X$703+$X$721</f>
        <v>822.75592592592591</v>
      </c>
      <c r="Z747">
        <f>(0.5*960*(F747*F747))</f>
        <v>15.648148148148081</v>
      </c>
      <c r="AA747">
        <f>W747*0.0000002777777777</f>
        <v>0</v>
      </c>
      <c r="AB747">
        <f>AA$43+AA$87+$AA$158+$AA$178+$AA$238+$AA$279+$AA$299+$AA$307+$AA$359+$AA$365+$AA$379+$AA$408+$AA$426+$AA$438+$AA$526+$AA$549+$AA$569+$AA$622+$AA$645+$AA$657+$AA$685+$AA$703+$AA$721</f>
        <v>0.22594506166513045</v>
      </c>
      <c r="AD747">
        <f>(AC747*0.0000002777777777)*-1</f>
        <v>0</v>
      </c>
      <c r="AE747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7">
        <f>(T747/1000)*(960*9.81*0.01+0.5*1.205*0.38*1.711274*(T747*T747)+960*4/3*3.14*AJ747)</f>
        <v>18.285614787261601</v>
      </c>
      <c r="AH747">
        <f>AH746+AG747</f>
        <v>487.10945751587968</v>
      </c>
      <c r="AJ747">
        <f>T748-T747</f>
        <v>0.33333333333333215</v>
      </c>
      <c r="AK747" s="53">
        <f t="shared" si="206"/>
        <v>12.25</v>
      </c>
      <c r="AL747" s="39">
        <f>0.5*1116.99*(T747*T747)</f>
        <v>83809.155937500007</v>
      </c>
      <c r="AM747" s="39">
        <f t="shared" si="205"/>
        <v>-4623.0974999999744</v>
      </c>
      <c r="AN747" s="39">
        <f>SUM($AM$726:$AM$757)+$AN$725</f>
        <v>-1084844.6481249998</v>
      </c>
      <c r="AO747" s="39">
        <f t="shared" si="195"/>
        <v>0.30134573550590094</v>
      </c>
      <c r="AP747" s="39">
        <f>SUM($AM$721:$AM$725)+$AP$720</f>
        <v>977245.15656250028</v>
      </c>
      <c r="AQ747" s="39">
        <f t="shared" si="196"/>
        <v>0.27145698785801992</v>
      </c>
      <c r="AR747" s="39">
        <f t="shared" si="191"/>
        <v>-4.6230974999999743</v>
      </c>
      <c r="AS747" s="39"/>
      <c r="AT747" s="51">
        <f>T747*$AS$8*0.38*0.01</f>
        <v>484.00459789500007</v>
      </c>
      <c r="AU747" s="51">
        <f t="shared" si="207"/>
        <v>0.48400459789500005</v>
      </c>
      <c r="AV747" s="51">
        <f t="shared" si="197"/>
        <v>1.3444582919407732E-4</v>
      </c>
      <c r="AW747" s="39">
        <f>AB747*0.7</f>
        <v>0.15816154316559131</v>
      </c>
      <c r="AX747" s="40"/>
      <c r="AY747" s="40">
        <f t="shared" si="194"/>
        <v>0</v>
      </c>
      <c r="AZ747" s="40"/>
      <c r="BA747" s="40"/>
      <c r="BB747" s="40"/>
      <c r="BC747" s="39"/>
      <c r="BD747" s="39">
        <f>T747*2.23694</f>
        <v>27.402515000000001</v>
      </c>
      <c r="BE747" s="39">
        <f>AO747-$BC$8</f>
        <v>0.30021933650728244</v>
      </c>
      <c r="BF747" s="39">
        <f>AQ747-$BC$8</f>
        <v>0.27033058885940142</v>
      </c>
      <c r="BG747" s="52">
        <f t="shared" si="198"/>
        <v>0.2432975299734613</v>
      </c>
      <c r="BH747" s="52">
        <f t="shared" si="199"/>
        <v>0.2432975299734613</v>
      </c>
      <c r="BI747" s="52">
        <f t="shared" si="200"/>
        <v>875871.10790446063</v>
      </c>
      <c r="BJ747" s="52">
        <f t="shared" si="201"/>
        <v>875.87110790446059</v>
      </c>
      <c r="BK747">
        <f t="shared" si="202"/>
        <v>-4.1607877499999768</v>
      </c>
    </row>
    <row r="748" spans="2:63" x14ac:dyDescent="0.25">
      <c r="B748" s="27" t="s">
        <v>52</v>
      </c>
      <c r="C748" s="27">
        <v>740</v>
      </c>
      <c r="D748" s="27">
        <v>151</v>
      </c>
      <c r="E748" s="26">
        <v>45.3</v>
      </c>
      <c r="F748" s="15">
        <f t="shared" si="203"/>
        <v>0.31944444444444403</v>
      </c>
      <c r="G748" s="15">
        <f t="shared" si="204"/>
        <v>1.1499999999999986</v>
      </c>
      <c r="R748">
        <f t="shared" si="192"/>
        <v>0</v>
      </c>
      <c r="S748">
        <f t="shared" si="193"/>
        <v>45.3</v>
      </c>
      <c r="T748">
        <f>$E748/3.6</f>
        <v>12.583333333333332</v>
      </c>
      <c r="U748">
        <f>(0.5*960*(T748*T748))</f>
        <v>76003.333333333314</v>
      </c>
      <c r="V748">
        <f>$U748-$U749</f>
        <v>-3735.925925925927</v>
      </c>
      <c r="X748">
        <f>W748/1000</f>
        <v>0</v>
      </c>
      <c r="Y748">
        <f>$X$43+$X$87+$X$158+$X$178+$X$188+$X$238+$X$279+$X$299+$X$307+$X$359+$X$365+$X$379+$X$408+$X$426+$X$438+$X$549+$X$569+$X$622+$X$645+$X$657+$X$685+$X$703+$X$721</f>
        <v>822.75592592592591</v>
      </c>
      <c r="Z748">
        <f>(0.5*960*(F748*F748))</f>
        <v>48.981481481481353</v>
      </c>
      <c r="AA748">
        <f>W748*0.0000002777777777</f>
        <v>0</v>
      </c>
      <c r="AB748">
        <f>AA$43+AA$87+$AA$158+$AA$178+$AA$238+$AA$279+$AA$299+$AA$307+$AA$359+$AA$365+$AA$379+$AA$408+$AA$426+$AA$438+$AA$526+$AA$549+$AA$569+$AA$622+$AA$645+$AA$657+$AA$685+$AA$703+$AA$721</f>
        <v>0.22594506166513045</v>
      </c>
      <c r="AD748">
        <f>(AC748*0.0000002777777777)*-1</f>
        <v>0</v>
      </c>
      <c r="AE748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8">
        <f>(T748/1000)*(960*9.81*0.01+0.5*1.205*0.38*1.711274*(T748*T748)+960*4/3*3.14*AJ748)</f>
        <v>17.419133565767332</v>
      </c>
      <c r="AH748">
        <f>AH747+AG748</f>
        <v>504.52859108164699</v>
      </c>
      <c r="AJ748">
        <f>T749-T748</f>
        <v>0.30555555555555536</v>
      </c>
      <c r="AK748" s="53">
        <f t="shared" si="206"/>
        <v>12.583333333333332</v>
      </c>
      <c r="AL748" s="39">
        <f>0.5*1116.99*(T748*T748)</f>
        <v>88432.253437499981</v>
      </c>
      <c r="AM748" s="39">
        <f t="shared" si="205"/>
        <v>-4346.8665624999994</v>
      </c>
      <c r="AN748" s="39">
        <f>SUM($AM$726:$AM$757)+$AN$725</f>
        <v>-1084844.6481249998</v>
      </c>
      <c r="AO748" s="39">
        <f t="shared" si="195"/>
        <v>0.30134573550590094</v>
      </c>
      <c r="AP748" s="39">
        <f>SUM($AM$721:$AM$725)+$AP$720</f>
        <v>977245.15656250028</v>
      </c>
      <c r="AQ748" s="39">
        <f t="shared" si="196"/>
        <v>0.27145698785801992</v>
      </c>
      <c r="AR748" s="39">
        <f t="shared" ref="AR748:AR811" si="208">AM748/1000</f>
        <v>-4.3468665624999998</v>
      </c>
      <c r="AS748" s="39"/>
      <c r="AT748" s="51">
        <f>T748*$AS$8*0.38*0.01</f>
        <v>497.17479103500006</v>
      </c>
      <c r="AU748" s="51">
        <f t="shared" si="207"/>
        <v>0.49717479103500006</v>
      </c>
      <c r="AV748" s="51">
        <f t="shared" si="197"/>
        <v>1.3810421910412024E-4</v>
      </c>
      <c r="AW748" s="39">
        <f>AB748*0.7</f>
        <v>0.15816154316559131</v>
      </c>
      <c r="AX748" s="40"/>
      <c r="AY748" s="40">
        <f t="shared" si="194"/>
        <v>0</v>
      </c>
      <c r="AZ748" s="40"/>
      <c r="BA748" s="40"/>
      <c r="BB748" s="40"/>
      <c r="BC748" s="39"/>
      <c r="BD748" s="39">
        <f>T748*2.23694</f>
        <v>28.148161666666667</v>
      </c>
      <c r="BE748" s="39">
        <f>AO748-$BC$8</f>
        <v>0.30021933650728244</v>
      </c>
      <c r="BF748" s="39">
        <f>AQ748-$BC$8</f>
        <v>0.27033058885940142</v>
      </c>
      <c r="BG748" s="52">
        <f t="shared" si="198"/>
        <v>0.2432975299734613</v>
      </c>
      <c r="BH748" s="52">
        <f t="shared" si="199"/>
        <v>0.2432975299734613</v>
      </c>
      <c r="BI748" s="52">
        <f t="shared" si="200"/>
        <v>875871.10790446063</v>
      </c>
      <c r="BJ748" s="52">
        <f t="shared" si="201"/>
        <v>875.87110790446059</v>
      </c>
      <c r="BK748">
        <f t="shared" si="202"/>
        <v>-3.9121799062499996</v>
      </c>
    </row>
    <row r="749" spans="2:63" x14ac:dyDescent="0.25">
      <c r="B749" s="27" t="s">
        <v>52</v>
      </c>
      <c r="C749" s="27">
        <v>741</v>
      </c>
      <c r="D749" s="27">
        <v>152</v>
      </c>
      <c r="E749" s="26">
        <v>46.4</v>
      </c>
      <c r="F749" s="15">
        <f t="shared" si="203"/>
        <v>0.26388888888888967</v>
      </c>
      <c r="G749" s="15">
        <f t="shared" si="204"/>
        <v>0.95000000000000284</v>
      </c>
      <c r="R749">
        <f t="shared" si="192"/>
        <v>0</v>
      </c>
      <c r="S749">
        <f t="shared" si="193"/>
        <v>46.4</v>
      </c>
      <c r="T749">
        <f>$E749/3.6</f>
        <v>12.888888888888888</v>
      </c>
      <c r="U749">
        <f>(0.5*960*(T749*T749))</f>
        <v>79739.259259259241</v>
      </c>
      <c r="V749">
        <f>$U749-$U750</f>
        <v>-2773.333333333343</v>
      </c>
      <c r="X749">
        <f>W749/1000</f>
        <v>0</v>
      </c>
      <c r="Y749">
        <f>$X$43+$X$87+$X$158+$X$178+$X$188+$X$238+$X$279+$X$299+$X$307+$X$359+$X$365+$X$379+$X$408+$X$426+$X$438+$X$549+$X$569+$X$622+$X$645+$X$657+$X$685+$X$703+$X$721</f>
        <v>822.75592592592591</v>
      </c>
      <c r="Z749">
        <f>(0.5*960*(F749*F749))</f>
        <v>33.42592592592613</v>
      </c>
      <c r="AA749">
        <f>W749*0.0000002777777777</f>
        <v>0</v>
      </c>
      <c r="AB749">
        <f>AA$43+AA$87+$AA$158+$AA$178+$AA$238+$AA$279+$AA$299+$AA$307+$AA$359+$AA$365+$AA$379+$AA$408+$AA$426+$AA$438+$AA$526+$AA$549+$AA$569+$AA$622+$AA$645+$AA$657+$AA$685+$AA$703+$AA$721</f>
        <v>0.22594506166513045</v>
      </c>
      <c r="AD749">
        <f>(AC749*0.0000002777777777)*-1</f>
        <v>0</v>
      </c>
      <c r="AE749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49">
        <f>(T749/1000)*(960*9.81*0.01+0.5*1.205*0.38*1.711274*(T749*T749)+960*4/3*3.14*AJ749)</f>
        <v>13.56449984878927</v>
      </c>
      <c r="AH749">
        <f>AH748+AG749</f>
        <v>518.09309093043623</v>
      </c>
      <c r="AJ749">
        <f>T750-T749</f>
        <v>0.22222222222222321</v>
      </c>
      <c r="AK749" s="53">
        <f t="shared" si="206"/>
        <v>12.888888888888888</v>
      </c>
      <c r="AL749" s="39">
        <f>0.5*1116.99*(T749*T749)</f>
        <v>92779.119999999981</v>
      </c>
      <c r="AM749" s="39">
        <f t="shared" si="205"/>
        <v>-3226.8600000000006</v>
      </c>
      <c r="AN749" s="39">
        <f>SUM($AM$726:$AM$757)+$AN$725</f>
        <v>-1084844.6481249998</v>
      </c>
      <c r="AO749" s="39">
        <f t="shared" si="195"/>
        <v>0.30134573550590094</v>
      </c>
      <c r="AP749" s="39">
        <f>SUM($AM$721:$AM$725)+$AP$720</f>
        <v>977245.15656250028</v>
      </c>
      <c r="AQ749" s="39">
        <f t="shared" si="196"/>
        <v>0.27145698785801992</v>
      </c>
      <c r="AR749" s="39">
        <f t="shared" si="208"/>
        <v>-3.2268600000000007</v>
      </c>
      <c r="AS749" s="39"/>
      <c r="AT749" s="51">
        <f>T749*$AS$8*0.38*0.01</f>
        <v>509.24746808000003</v>
      </c>
      <c r="AU749" s="51">
        <f t="shared" si="207"/>
        <v>0.50924746807999999</v>
      </c>
      <c r="AV749" s="51">
        <f t="shared" si="197"/>
        <v>1.4145774318832625E-4</v>
      </c>
      <c r="AW749" s="39">
        <f>AB749*0.7</f>
        <v>0.15816154316559131</v>
      </c>
      <c r="AX749" s="40"/>
      <c r="AY749" s="40">
        <f t="shared" si="194"/>
        <v>0</v>
      </c>
      <c r="AZ749" s="40"/>
      <c r="BA749" s="40"/>
      <c r="BB749" s="40"/>
      <c r="BC749" s="39"/>
      <c r="BD749" s="39">
        <f>T749*2.23694</f>
        <v>28.83167111111111</v>
      </c>
      <c r="BE749" s="39">
        <f>AO749-$BC$8</f>
        <v>0.30021933650728244</v>
      </c>
      <c r="BF749" s="39">
        <f>AQ749-$BC$8</f>
        <v>0.27033058885940142</v>
      </c>
      <c r="BG749" s="52">
        <f t="shared" si="198"/>
        <v>0.2432975299734613</v>
      </c>
      <c r="BH749" s="52">
        <f t="shared" si="199"/>
        <v>0.2432975299734613</v>
      </c>
      <c r="BI749" s="52">
        <f t="shared" si="200"/>
        <v>875871.10790446063</v>
      </c>
      <c r="BJ749" s="52">
        <f t="shared" si="201"/>
        <v>875.87110790446059</v>
      </c>
      <c r="BK749">
        <f t="shared" si="202"/>
        <v>-2.9041740000000003</v>
      </c>
    </row>
    <row r="750" spans="2:63" x14ac:dyDescent="0.25">
      <c r="B750" s="27" t="s">
        <v>52</v>
      </c>
      <c r="C750" s="27">
        <v>742</v>
      </c>
      <c r="D750" s="27">
        <v>153</v>
      </c>
      <c r="E750" s="26">
        <v>47.2</v>
      </c>
      <c r="F750" s="15">
        <f t="shared" si="203"/>
        <v>0.12499999999999981</v>
      </c>
      <c r="G750" s="15">
        <f t="shared" si="204"/>
        <v>0.44999999999999929</v>
      </c>
      <c r="R750">
        <f t="shared" si="192"/>
        <v>0</v>
      </c>
      <c r="S750">
        <f t="shared" si="193"/>
        <v>47.2</v>
      </c>
      <c r="T750">
        <f>$E750/3.6</f>
        <v>13.111111111111111</v>
      </c>
      <c r="U750">
        <f>(0.5*960*(T750*T750))</f>
        <v>82512.592592592584</v>
      </c>
      <c r="V750">
        <f>$U750-$U751</f>
        <v>-350</v>
      </c>
      <c r="X750">
        <f>W750/1000</f>
        <v>0</v>
      </c>
      <c r="Y750">
        <f>$X$43+$X$87+$X$158+$X$178+$X$188+$X$238+$X$279+$X$299+$X$307+$X$359+$X$365+$X$379+$X$408+$X$426+$X$438+$X$549+$X$569+$X$622+$X$645+$X$657+$X$685+$X$703+$X$721</f>
        <v>822.75592592592591</v>
      </c>
      <c r="Z750">
        <f>(0.5*960*(F750*F750))</f>
        <v>7.4999999999999769</v>
      </c>
      <c r="AA750">
        <f>W750*0.0000002777777777</f>
        <v>0</v>
      </c>
      <c r="AB750">
        <f>AA$43+AA$87+$AA$158+$AA$178+$AA$238+$AA$279+$AA$299+$AA$307+$AA$359+$AA$365+$AA$379+$AA$408+$AA$426+$AA$438+$AA$526+$AA$549+$AA$569+$AA$622+$AA$645+$AA$657+$AA$685+$AA$703+$AA$721</f>
        <v>0.22594506166513045</v>
      </c>
      <c r="AD750">
        <f>(AC750*0.0000002777777777)*-1</f>
        <v>0</v>
      </c>
      <c r="AE750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0">
        <f>(T750/1000)*(960*9.81*0.01+0.5*1.205*0.38*1.711274*(T750*T750)+960*4/3*3.14*AJ750)</f>
        <v>3.5815712935482797</v>
      </c>
      <c r="AH750">
        <f>AH749+AG750</f>
        <v>521.67466222398457</v>
      </c>
      <c r="AJ750">
        <f>T751-T750</f>
        <v>2.7777777777776791E-2</v>
      </c>
      <c r="AK750" s="53">
        <f t="shared" si="206"/>
        <v>13.111111111111111</v>
      </c>
      <c r="AL750" s="39">
        <f>0.5*1116.99*(T750*T750)</f>
        <v>96005.979999999981</v>
      </c>
      <c r="AM750" s="39">
        <f t="shared" si="205"/>
        <v>-407.23593750000873</v>
      </c>
      <c r="AN750" s="39">
        <f>SUM($AM$726:$AM$757)+$AN$725</f>
        <v>-1084844.6481249998</v>
      </c>
      <c r="AO750" s="39">
        <f t="shared" si="195"/>
        <v>0.30134573550590094</v>
      </c>
      <c r="AP750" s="39">
        <f>SUM($AM$721:$AM$725)+$AP$720</f>
        <v>977245.15656250028</v>
      </c>
      <c r="AQ750" s="39">
        <f t="shared" si="196"/>
        <v>0.27145698785801992</v>
      </c>
      <c r="AR750" s="39">
        <f t="shared" si="208"/>
        <v>-0.40723593750000875</v>
      </c>
      <c r="AS750" s="39"/>
      <c r="AT750" s="51">
        <f>T750*$AS$8*0.38*0.01</f>
        <v>518.02759684</v>
      </c>
      <c r="AU750" s="51">
        <f t="shared" si="207"/>
        <v>0.51802759683999999</v>
      </c>
      <c r="AV750" s="51">
        <f t="shared" si="197"/>
        <v>1.4389666979502152E-4</v>
      </c>
      <c r="AW750" s="39">
        <f>AB750*0.7</f>
        <v>0.15816154316559131</v>
      </c>
      <c r="AX750" s="40"/>
      <c r="AY750" s="40">
        <f t="shared" si="194"/>
        <v>0</v>
      </c>
      <c r="AZ750" s="40"/>
      <c r="BA750" s="40"/>
      <c r="BB750" s="40"/>
      <c r="BC750" s="39"/>
      <c r="BD750" s="39">
        <f>T750*2.23694</f>
        <v>29.328768888888892</v>
      </c>
      <c r="BE750" s="39">
        <f>AO750-$BC$8</f>
        <v>0.30021933650728244</v>
      </c>
      <c r="BF750" s="39">
        <f>AQ750-$BC$8</f>
        <v>0.27033058885940142</v>
      </c>
      <c r="BG750" s="52">
        <f t="shared" si="198"/>
        <v>0.2432975299734613</v>
      </c>
      <c r="BH750" s="52">
        <f t="shared" si="199"/>
        <v>0.2432975299734613</v>
      </c>
      <c r="BI750" s="52">
        <f t="shared" si="200"/>
        <v>875871.10790446063</v>
      </c>
      <c r="BJ750" s="52">
        <f t="shared" si="201"/>
        <v>875.87110790446059</v>
      </c>
      <c r="BK750">
        <f t="shared" si="202"/>
        <v>-0.36651234375000785</v>
      </c>
    </row>
    <row r="751" spans="2:63" x14ac:dyDescent="0.25">
      <c r="B751" s="27" t="s">
        <v>52</v>
      </c>
      <c r="C751" s="27">
        <v>743</v>
      </c>
      <c r="D751" s="27">
        <v>154</v>
      </c>
      <c r="E751" s="26">
        <v>47.3</v>
      </c>
      <c r="F751" s="15">
        <f t="shared" si="203"/>
        <v>2.7777777777777186E-2</v>
      </c>
      <c r="G751" s="15">
        <f t="shared" si="204"/>
        <v>9.9999999999997868E-2</v>
      </c>
      <c r="R751">
        <f t="shared" si="192"/>
        <v>0</v>
      </c>
      <c r="S751">
        <f t="shared" si="193"/>
        <v>47.3</v>
      </c>
      <c r="T751">
        <f>$E751/3.6</f>
        <v>13.138888888888888</v>
      </c>
      <c r="U751">
        <f>(0.5*960*(T751*T751))</f>
        <v>82862.592592592584</v>
      </c>
      <c r="V751">
        <f>$U751-$U752</f>
        <v>-350.74074074072996</v>
      </c>
      <c r="X751">
        <f>W751/1000</f>
        <v>0</v>
      </c>
      <c r="Y751">
        <f>$X$43+$X$87+$X$158+$X$178+$X$188+$X$238+$X$279+$X$299+$X$307+$X$359+$X$365+$X$379+$X$408+$X$426+$X$438+$X$549+$X$569+$X$622+$X$645+$X$657+$X$685+$X$703+$X$721</f>
        <v>822.75592592592591</v>
      </c>
      <c r="Z751">
        <f>(0.5*960*(F751*F751))</f>
        <v>0.37037037037035458</v>
      </c>
      <c r="AA751">
        <f>W751*0.0000002777777777</f>
        <v>0</v>
      </c>
      <c r="AB751">
        <f>AA$43+AA$87+$AA$158+$AA$178+$AA$238+$AA$279+$AA$299+$AA$307+$AA$359+$AA$365+$AA$379+$AA$408+$AA$426+$AA$438+$AA$526+$AA$549+$AA$569+$AA$622+$AA$645+$AA$657+$AA$685+$AA$703+$AA$721</f>
        <v>0.22594506166513045</v>
      </c>
      <c r="AD751">
        <f>(AC751*0.0000002777777777)*-1</f>
        <v>0</v>
      </c>
      <c r="AE751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1">
        <f>(T751/1000)*(960*9.81*0.01+0.5*1.205*0.38*1.711274*(T751*T751)+960*4/3*3.14*AJ751)</f>
        <v>3.5929129480670388</v>
      </c>
      <c r="AH751">
        <f>AH750+AG751</f>
        <v>525.26757517205158</v>
      </c>
      <c r="AJ751">
        <f>T752-T751</f>
        <v>2.7777777777778567E-2</v>
      </c>
      <c r="AK751" s="53">
        <f t="shared" si="206"/>
        <v>13.138888888888888</v>
      </c>
      <c r="AL751" s="39">
        <f>0.5*1116.99*(T751*T751)</f>
        <v>96413.21593749999</v>
      </c>
      <c r="AM751" s="39">
        <f t="shared" si="205"/>
        <v>-408.09781249999651</v>
      </c>
      <c r="AN751" s="39">
        <f>SUM($AM$726:$AM$757)+$AN$725</f>
        <v>-1084844.6481249998</v>
      </c>
      <c r="AO751" s="39">
        <f t="shared" si="195"/>
        <v>0.30134573550590094</v>
      </c>
      <c r="AP751" s="39">
        <f>SUM($AM$721:$AM$725)+$AP$720</f>
        <v>977245.15656250028</v>
      </c>
      <c r="AQ751" s="39">
        <f t="shared" si="196"/>
        <v>0.27145698785801992</v>
      </c>
      <c r="AR751" s="39">
        <f t="shared" si="208"/>
        <v>-0.40809781249999649</v>
      </c>
      <c r="AS751" s="39"/>
      <c r="AT751" s="51">
        <f>T751*$AS$8*0.38*0.01</f>
        <v>519.12511293500006</v>
      </c>
      <c r="AU751" s="51">
        <f t="shared" si="207"/>
        <v>0.51912511293500008</v>
      </c>
      <c r="AV751" s="51">
        <f t="shared" si="197"/>
        <v>1.4420153562085843E-4</v>
      </c>
      <c r="AW751" s="39">
        <f>AB751*0.7</f>
        <v>0.15816154316559131</v>
      </c>
      <c r="AX751" s="40"/>
      <c r="AY751" s="40">
        <f t="shared" si="194"/>
        <v>0</v>
      </c>
      <c r="AZ751" s="40"/>
      <c r="BA751" s="40"/>
      <c r="BB751" s="40"/>
      <c r="BC751" s="39"/>
      <c r="BD751" s="39">
        <f>T751*2.23694</f>
        <v>29.390906111111111</v>
      </c>
      <c r="BE751" s="39">
        <f>AO751-$BC$8</f>
        <v>0.30021933650728244</v>
      </c>
      <c r="BF751" s="39">
        <f>AQ751-$BC$8</f>
        <v>0.27033058885940142</v>
      </c>
      <c r="BG751" s="52">
        <f t="shared" si="198"/>
        <v>0.2432975299734613</v>
      </c>
      <c r="BH751" s="52">
        <f t="shared" si="199"/>
        <v>0.2432975299734613</v>
      </c>
      <c r="BI751" s="52">
        <f t="shared" si="200"/>
        <v>875871.10790446063</v>
      </c>
      <c r="BJ751" s="52">
        <f t="shared" si="201"/>
        <v>875.87110790446059</v>
      </c>
      <c r="BK751">
        <f t="shared" si="202"/>
        <v>-0.36728803124999687</v>
      </c>
    </row>
    <row r="752" spans="2:63" x14ac:dyDescent="0.25">
      <c r="B752" s="27" t="s">
        <v>52</v>
      </c>
      <c r="C752" s="27">
        <v>744</v>
      </c>
      <c r="D752" s="27">
        <v>155</v>
      </c>
      <c r="E752" s="26">
        <v>47.4</v>
      </c>
      <c r="F752" s="15">
        <f t="shared" si="203"/>
        <v>1.3888888888889086E-2</v>
      </c>
      <c r="G752" s="15">
        <f t="shared" si="204"/>
        <v>5.0000000000000711E-2</v>
      </c>
      <c r="R752">
        <f t="shared" si="192"/>
        <v>0</v>
      </c>
      <c r="S752">
        <f t="shared" si="193"/>
        <v>47.4</v>
      </c>
      <c r="T752">
        <f>$E752/3.6</f>
        <v>13.166666666666666</v>
      </c>
      <c r="U752">
        <f>(0.5*960*(T752*T752))</f>
        <v>83213.333333333314</v>
      </c>
      <c r="V752">
        <f>$U752-$U753</f>
        <v>0</v>
      </c>
      <c r="X752">
        <f>W752/1000</f>
        <v>0</v>
      </c>
      <c r="Y752">
        <f>$X$43+$X$87+$X$158+$X$178+$X$188+$X$238+$X$279+$X$299+$X$307+$X$359+$X$365+$X$379+$X$408+$X$426+$X$438+$X$549+$X$569+$X$622+$X$645+$X$657+$X$685+$X$703+$X$721</f>
        <v>822.75592592592591</v>
      </c>
      <c r="Z752">
        <f>(0.5*960*(F752*F752))</f>
        <v>9.259259259259521E-2</v>
      </c>
      <c r="AA752">
        <f>W752*0.0000002777777777</f>
        <v>0</v>
      </c>
      <c r="AB752">
        <f>AA$43+AA$87+$AA$158+$AA$178+$AA$238+$AA$279+$AA$299+$AA$307+$AA$359+$AA$365+$AA$379+$AA$408+$AA$426+$AA$438+$AA$526+$AA$549+$AA$569+$AA$622+$AA$645+$AA$657+$AA$685+$AA$703+$AA$721</f>
        <v>0.22594506166513045</v>
      </c>
      <c r="AD752">
        <f>(AC752*0.0000002777777777)*-1</f>
        <v>0</v>
      </c>
      <c r="AE752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2">
        <f>(T752/1000)*(960*9.81*0.01+0.5*1.205*0.38*1.711274*(T752*T752)+960*4/3*3.14*AJ752)</f>
        <v>2.1342932496528229</v>
      </c>
      <c r="AH752">
        <f>AH751+AG752</f>
        <v>527.40186842170442</v>
      </c>
      <c r="AJ752">
        <f>T753-T752</f>
        <v>0</v>
      </c>
      <c r="AK752" s="53">
        <f t="shared" si="206"/>
        <v>13.166666666666666</v>
      </c>
      <c r="AL752" s="39">
        <f>0.5*1116.99*(T752*T752)</f>
        <v>96821.313749999987</v>
      </c>
      <c r="AM752" s="39">
        <f t="shared" si="205"/>
        <v>0</v>
      </c>
      <c r="AN752" s="39">
        <f>SUM($AM$726:$AM$757)+$AN$725</f>
        <v>-1084844.6481249998</v>
      </c>
      <c r="AO752" s="39">
        <f t="shared" si="195"/>
        <v>0.30134573550590094</v>
      </c>
      <c r="AP752" s="39">
        <f>SUM($AM$721:$AM$725)+$AP$720</f>
        <v>977245.15656250028</v>
      </c>
      <c r="AQ752" s="39">
        <f t="shared" si="196"/>
        <v>0.27145698785801992</v>
      </c>
      <c r="AR752" s="39">
        <f t="shared" si="208"/>
        <v>0</v>
      </c>
      <c r="AS752" s="39"/>
      <c r="AT752" s="51">
        <f>T752*$AS$8*0.38*0.01</f>
        <v>520.22262903000001</v>
      </c>
      <c r="AU752" s="51">
        <f t="shared" si="207"/>
        <v>0.52022262903000005</v>
      </c>
      <c r="AV752" s="51">
        <f t="shared" si="197"/>
        <v>1.4450640144669533E-4</v>
      </c>
      <c r="AW752" s="39">
        <f>AB752*0.7</f>
        <v>0.15816154316559131</v>
      </c>
      <c r="AX752" s="40"/>
      <c r="AY752" s="40">
        <f t="shared" si="194"/>
        <v>0</v>
      </c>
      <c r="AZ752" s="40"/>
      <c r="BA752" s="40"/>
      <c r="BB752" s="40"/>
      <c r="BC752" s="39"/>
      <c r="BD752" s="39">
        <f>T752*2.23694</f>
        <v>29.453043333333333</v>
      </c>
      <c r="BE752" s="39">
        <f>AO752-$BC$8</f>
        <v>0.30021933650728244</v>
      </c>
      <c r="BF752" s="39">
        <f>AQ752-$BC$8</f>
        <v>0.27033058885940142</v>
      </c>
      <c r="BG752" s="52">
        <f t="shared" si="198"/>
        <v>0.2432975299734613</v>
      </c>
      <c r="BH752" s="52">
        <f t="shared" si="199"/>
        <v>0.2432975299734613</v>
      </c>
      <c r="BI752" s="52">
        <f t="shared" si="200"/>
        <v>875871.10790446063</v>
      </c>
      <c r="BJ752" s="52">
        <f t="shared" si="201"/>
        <v>875.87110790446059</v>
      </c>
      <c r="BK752">
        <f t="shared" si="202"/>
        <v>0</v>
      </c>
    </row>
    <row r="753" spans="2:63" x14ac:dyDescent="0.25">
      <c r="B753" s="27" t="s">
        <v>52</v>
      </c>
      <c r="C753" s="27">
        <v>745</v>
      </c>
      <c r="D753" s="27">
        <v>156</v>
      </c>
      <c r="E753" s="26">
        <v>47.4</v>
      </c>
      <c r="F753" s="15">
        <f t="shared" si="203"/>
        <v>1.3888888888889086E-2</v>
      </c>
      <c r="G753" s="15">
        <f t="shared" si="204"/>
        <v>5.0000000000000711E-2</v>
      </c>
      <c r="R753">
        <f t="shared" si="192"/>
        <v>0</v>
      </c>
      <c r="S753">
        <f t="shared" si="193"/>
        <v>47.4</v>
      </c>
      <c r="T753">
        <f>$E753/3.6</f>
        <v>13.166666666666666</v>
      </c>
      <c r="U753">
        <f>(0.5*960*(T753*T753))</f>
        <v>83213.333333333314</v>
      </c>
      <c r="V753">
        <f>$U753-$U754</f>
        <v>-351.48148148150358</v>
      </c>
      <c r="X753">
        <f>W753/1000</f>
        <v>0</v>
      </c>
      <c r="Y753">
        <f>$X$43+$X$87+$X$158+$X$178+$X$188+$X$238+$X$279+$X$299+$X$307+$X$359+$X$365+$X$379+$X$408+$X$426+$X$438+$X$549+$X$569+$X$622+$X$645+$X$657+$X$685+$X$703+$X$721</f>
        <v>822.75592592592591</v>
      </c>
      <c r="Z753">
        <f>(0.5*960*(F753*F753))</f>
        <v>9.259259259259521E-2</v>
      </c>
      <c r="AA753">
        <f>W753*0.0000002777777777</f>
        <v>0</v>
      </c>
      <c r="AB753">
        <f>AA$43+AA$87+$AA$158+$AA$178+$AA$238+$AA$279+$AA$299+$AA$307+$AA$359+$AA$365+$AA$379+$AA$408+$AA$426+$AA$438+$AA$526+$AA$549+$AA$569+$AA$622+$AA$645+$AA$657+$AA$685+$AA$703+$AA$721</f>
        <v>0.22594506166513045</v>
      </c>
      <c r="AD753">
        <f>(AC753*0.0000002777777777)*-1</f>
        <v>0</v>
      </c>
      <c r="AE753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3">
        <f>(T753/1000)*(960*9.81*0.01+0.5*1.205*0.38*1.711274*(T753*T753)+960*4/3*3.14*AJ753)</f>
        <v>3.6042784348380494</v>
      </c>
      <c r="AH753">
        <f>AH752+AG753</f>
        <v>531.0061468565425</v>
      </c>
      <c r="AJ753">
        <f>T754-T753</f>
        <v>2.7777777777778567E-2</v>
      </c>
      <c r="AK753" s="53">
        <f t="shared" si="206"/>
        <v>13.166666666666666</v>
      </c>
      <c r="AL753" s="39">
        <f>0.5*1116.99*(T753*T753)</f>
        <v>96821.313749999987</v>
      </c>
      <c r="AM753" s="39">
        <f t="shared" si="205"/>
        <v>-408.95968750001339</v>
      </c>
      <c r="AN753" s="39">
        <f>SUM($AM$726:$AM$757)+$AN$725</f>
        <v>-1084844.6481249998</v>
      </c>
      <c r="AO753" s="39">
        <f t="shared" si="195"/>
        <v>0.30134573550590094</v>
      </c>
      <c r="AP753" s="39">
        <f>SUM($AM$721:$AM$725)+$AP$720</f>
        <v>977245.15656250028</v>
      </c>
      <c r="AQ753" s="39">
        <f t="shared" si="196"/>
        <v>0.27145698785801992</v>
      </c>
      <c r="AR753" s="39">
        <f t="shared" si="208"/>
        <v>-0.40895968750001338</v>
      </c>
      <c r="AS753" s="39"/>
      <c r="AT753" s="51">
        <f>T753*$AS$8*0.38*0.01</f>
        <v>520.22262903000001</v>
      </c>
      <c r="AU753" s="51">
        <f t="shared" si="207"/>
        <v>0.52022262903000005</v>
      </c>
      <c r="AV753" s="51">
        <f t="shared" si="197"/>
        <v>1.4450640144669533E-4</v>
      </c>
      <c r="AW753" s="39">
        <f>AB753*0.7</f>
        <v>0.15816154316559131</v>
      </c>
      <c r="AX753" s="40"/>
      <c r="AY753" s="40">
        <f t="shared" si="194"/>
        <v>0</v>
      </c>
      <c r="AZ753" s="40"/>
      <c r="BA753" s="40"/>
      <c r="BB753" s="40"/>
      <c r="BC753" s="39"/>
      <c r="BD753" s="39">
        <f>T753*2.23694</f>
        <v>29.453043333333333</v>
      </c>
      <c r="BE753" s="39">
        <f>AO753-$BC$8</f>
        <v>0.30021933650728244</v>
      </c>
      <c r="BF753" s="39">
        <f>AQ753-$BC$8</f>
        <v>0.27033058885940142</v>
      </c>
      <c r="BG753" s="52">
        <f t="shared" si="198"/>
        <v>0.2432975299734613</v>
      </c>
      <c r="BH753" s="52">
        <f t="shared" si="199"/>
        <v>0.2432975299734613</v>
      </c>
      <c r="BI753" s="52">
        <f t="shared" si="200"/>
        <v>875871.10790446063</v>
      </c>
      <c r="BJ753" s="52">
        <f t="shared" si="201"/>
        <v>875.87110790446059</v>
      </c>
      <c r="BK753">
        <f t="shared" si="202"/>
        <v>-0.36806371875001209</v>
      </c>
    </row>
    <row r="754" spans="2:63" x14ac:dyDescent="0.25">
      <c r="B754" s="27" t="s">
        <v>52</v>
      </c>
      <c r="C754" s="27">
        <v>746</v>
      </c>
      <c r="D754" s="27">
        <v>157</v>
      </c>
      <c r="E754" s="26">
        <v>47.5</v>
      </c>
      <c r="F754" s="15">
        <f t="shared" si="203"/>
        <v>6.9444444444444448E-2</v>
      </c>
      <c r="G754" s="15">
        <f t="shared" si="204"/>
        <v>0.25</v>
      </c>
      <c r="R754">
        <f t="shared" si="192"/>
        <v>0</v>
      </c>
      <c r="S754">
        <f t="shared" si="193"/>
        <v>47.5</v>
      </c>
      <c r="T754">
        <f>$E754/3.6</f>
        <v>13.194444444444445</v>
      </c>
      <c r="U754">
        <f>(0.5*960*(T754*T754))</f>
        <v>83564.814814814818</v>
      </c>
      <c r="V754">
        <f>$U754-$U755</f>
        <v>-1413.3333333333285</v>
      </c>
      <c r="X754">
        <f>W754/1000</f>
        <v>0</v>
      </c>
      <c r="Y754">
        <f>$X$43+$X$87+$X$158+$X$178+$X$188+$X$238+$X$279+$X$299+$X$307+$X$359+$X$365+$X$379+$X$408+$X$426+$X$438+$X$549+$X$569+$X$622+$X$645+$X$657+$X$685+$X$703+$X$721</f>
        <v>822.75592592592591</v>
      </c>
      <c r="Z754">
        <f>(0.5*960*(F754*F754))</f>
        <v>2.3148148148148149</v>
      </c>
      <c r="AA754">
        <f>W754*0.0000002777777777</f>
        <v>0</v>
      </c>
      <c r="AB754">
        <f>AA$43+AA$87+$AA$158+$AA$178+$AA$238+$AA$279+$AA$299+$AA$307+$AA$359+$AA$365+$AA$379+$AA$408+$AA$426+$AA$438+$AA$526+$AA$549+$AA$569+$AA$622+$AA$645+$AA$657+$AA$685+$AA$703+$AA$721</f>
        <v>0.22594506166513045</v>
      </c>
      <c r="AD754">
        <f>(AC754*0.0000002777777777)*-1</f>
        <v>0</v>
      </c>
      <c r="AE754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4">
        <f>(T754/1000)*(960*9.81*0.01+0.5*1.205*0.38*1.711274*(T754*T754)+960*4/3*3.14*AJ754)</f>
        <v>8.0349270635059131</v>
      </c>
      <c r="AH754">
        <f>AH753+AG754</f>
        <v>539.04107392004846</v>
      </c>
      <c r="AJ754">
        <f>T755-T754</f>
        <v>0.11111111111111072</v>
      </c>
      <c r="AK754" s="53">
        <f t="shared" si="206"/>
        <v>13.194444444444445</v>
      </c>
      <c r="AL754" s="39">
        <f>0.5*1116.99*(T754*T754)</f>
        <v>97230.2734375</v>
      </c>
      <c r="AM754" s="39">
        <f t="shared" si="205"/>
        <v>-1644.4575000000041</v>
      </c>
      <c r="AN754" s="39">
        <f>SUM($AM$726:$AM$757)+$AN$725</f>
        <v>-1084844.6481249998</v>
      </c>
      <c r="AO754" s="39">
        <f t="shared" si="195"/>
        <v>0.30134573550590094</v>
      </c>
      <c r="AP754" s="39">
        <f>SUM($AM$721:$AM$725)+$AP$720</f>
        <v>977245.15656250028</v>
      </c>
      <c r="AQ754" s="39">
        <f t="shared" si="196"/>
        <v>0.27145698785801992</v>
      </c>
      <c r="AR754" s="39">
        <f t="shared" si="208"/>
        <v>-1.6444575000000041</v>
      </c>
      <c r="AS754" s="39"/>
      <c r="AT754" s="51">
        <f>T754*$AS$8*0.38*0.01</f>
        <v>521.32014512500018</v>
      </c>
      <c r="AU754" s="51">
        <f t="shared" si="207"/>
        <v>0.52132014512500013</v>
      </c>
      <c r="AV754" s="51">
        <f t="shared" si="197"/>
        <v>1.4481126727253229E-4</v>
      </c>
      <c r="AW754" s="39">
        <f>AB754*0.7</f>
        <v>0.15816154316559131</v>
      </c>
      <c r="AX754" s="40"/>
      <c r="AY754" s="40">
        <f t="shared" si="194"/>
        <v>0</v>
      </c>
      <c r="AZ754" s="40"/>
      <c r="BA754" s="40"/>
      <c r="BB754" s="40"/>
      <c r="BC754" s="39"/>
      <c r="BD754" s="39">
        <f>T754*2.23694</f>
        <v>29.51518055555556</v>
      </c>
      <c r="BE754" s="39">
        <f>AO754-$BC$8</f>
        <v>0.30021933650728244</v>
      </c>
      <c r="BF754" s="39">
        <f>AQ754-$BC$8</f>
        <v>0.27033058885940142</v>
      </c>
      <c r="BG754" s="52">
        <f t="shared" si="198"/>
        <v>0.2432975299734613</v>
      </c>
      <c r="BH754" s="52">
        <f t="shared" si="199"/>
        <v>0.2432975299734613</v>
      </c>
      <c r="BI754" s="52">
        <f t="shared" si="200"/>
        <v>875871.10790446063</v>
      </c>
      <c r="BJ754" s="52">
        <f t="shared" si="201"/>
        <v>875.87110790446059</v>
      </c>
      <c r="BK754">
        <f t="shared" si="202"/>
        <v>-1.4800117500000038</v>
      </c>
    </row>
    <row r="755" spans="2:63" x14ac:dyDescent="0.25">
      <c r="B755" s="27" t="s">
        <v>52</v>
      </c>
      <c r="C755" s="27">
        <v>747</v>
      </c>
      <c r="D755" s="27">
        <v>158</v>
      </c>
      <c r="E755" s="26">
        <v>47.9</v>
      </c>
      <c r="F755" s="15">
        <f t="shared" si="203"/>
        <v>0.15277777777777798</v>
      </c>
      <c r="G755" s="15">
        <f t="shared" si="204"/>
        <v>0.55000000000000071</v>
      </c>
      <c r="R755">
        <f t="shared" si="192"/>
        <v>0</v>
      </c>
      <c r="S755">
        <f t="shared" si="193"/>
        <v>47.9</v>
      </c>
      <c r="T755">
        <f>$E755/3.6</f>
        <v>13.305555555555555</v>
      </c>
      <c r="U755">
        <f>(0.5*960*(T755*T755))</f>
        <v>84978.148148148146</v>
      </c>
      <c r="V755">
        <f>$U755-$U756</f>
        <v>-2501.851851851854</v>
      </c>
      <c r="X755">
        <f>W755/1000</f>
        <v>0</v>
      </c>
      <c r="Y755">
        <f>$X$43+$X$87+$X$158+$X$178+$X$188+$X$238+$X$279+$X$299+$X$307+$X$359+$X$365+$X$379+$X$408+$X$426+$X$438+$X$549+$X$569+$X$622+$X$645+$X$657+$X$685+$X$703+$X$721</f>
        <v>822.75592592592591</v>
      </c>
      <c r="Z755">
        <f>(0.5*960*(F755*F755))</f>
        <v>11.203703703703734</v>
      </c>
      <c r="AA755">
        <f>W755*0.0000002777777777</f>
        <v>0</v>
      </c>
      <c r="AB755">
        <f>AA$43+AA$87+$AA$158+$AA$178+$AA$238+$AA$279+$AA$299+$AA$307+$AA$359+$AA$365+$AA$379+$AA$408+$AA$426+$AA$438+$AA$526+$AA$549+$AA$569+$AA$622+$AA$645+$AA$657+$AA$685+$AA$703+$AA$721</f>
        <v>0.22594506166513045</v>
      </c>
      <c r="AD755">
        <f>(AC755*0.0000002777777777)*-1</f>
        <v>0</v>
      </c>
      <c r="AE755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5">
        <f>(T755/1000)*(960*9.81*0.01+0.5*1.205*0.38*1.711274*(T755*T755)+960*4/3*3.14*AJ755)</f>
        <v>12.574413264112284</v>
      </c>
      <c r="AH755">
        <f>AH754+AG755</f>
        <v>551.61548718416077</v>
      </c>
      <c r="AJ755">
        <f>T756-T755</f>
        <v>0.19444444444444464</v>
      </c>
      <c r="AK755" s="53">
        <f t="shared" si="206"/>
        <v>13.305555555555555</v>
      </c>
      <c r="AL755" s="39">
        <f>0.5*1116.99*(T755*T755)</f>
        <v>98874.730937500004</v>
      </c>
      <c r="AM755" s="39">
        <f t="shared" si="205"/>
        <v>-2910.9828124999913</v>
      </c>
      <c r="AN755" s="39">
        <f>SUM($AM$726:$AM$757)+$AN$725</f>
        <v>-1084844.6481249998</v>
      </c>
      <c r="AO755" s="39">
        <f t="shared" si="195"/>
        <v>0.30134573550590094</v>
      </c>
      <c r="AP755" s="39">
        <f>SUM($AM$721:$AM$725)+$AP$720</f>
        <v>977245.15656250028</v>
      </c>
      <c r="AQ755" s="39">
        <f t="shared" si="196"/>
        <v>0.27145698785801992</v>
      </c>
      <c r="AR755" s="39">
        <f t="shared" si="208"/>
        <v>-2.9109828124999915</v>
      </c>
      <c r="AS755" s="39"/>
      <c r="AT755" s="51">
        <f>T755*$AS$8*0.38*0.01</f>
        <v>525.71020950500008</v>
      </c>
      <c r="AU755" s="51">
        <f t="shared" si="207"/>
        <v>0.52571020950500003</v>
      </c>
      <c r="AV755" s="51">
        <f t="shared" si="197"/>
        <v>1.4603073057587991E-4</v>
      </c>
      <c r="AW755" s="39">
        <f>AB755*0.7</f>
        <v>0.15816154316559131</v>
      </c>
      <c r="AX755" s="40"/>
      <c r="AY755" s="40">
        <f t="shared" si="194"/>
        <v>0</v>
      </c>
      <c r="AZ755" s="40"/>
      <c r="BA755" s="40"/>
      <c r="BB755" s="40"/>
      <c r="BC755" s="39"/>
      <c r="BD755" s="39">
        <f>T755*2.23694</f>
        <v>29.763729444444447</v>
      </c>
      <c r="BE755" s="39">
        <f>AO755-$BC$8</f>
        <v>0.30021933650728244</v>
      </c>
      <c r="BF755" s="39">
        <f>AQ755-$BC$8</f>
        <v>0.27033058885940142</v>
      </c>
      <c r="BG755" s="52">
        <f t="shared" si="198"/>
        <v>0.2432975299734613</v>
      </c>
      <c r="BH755" s="52">
        <f t="shared" si="199"/>
        <v>0.2432975299734613</v>
      </c>
      <c r="BI755" s="52">
        <f t="shared" si="200"/>
        <v>875871.10790446063</v>
      </c>
      <c r="BJ755" s="52">
        <f t="shared" si="201"/>
        <v>875.87110790446059</v>
      </c>
      <c r="BK755">
        <f t="shared" si="202"/>
        <v>-2.6198845312499919</v>
      </c>
    </row>
    <row r="756" spans="2:63" x14ac:dyDescent="0.25">
      <c r="B756" s="27" t="s">
        <v>52</v>
      </c>
      <c r="C756" s="27">
        <v>748</v>
      </c>
      <c r="D756" s="27">
        <v>159</v>
      </c>
      <c r="E756" s="26">
        <v>48.6</v>
      </c>
      <c r="F756" s="15">
        <f t="shared" si="203"/>
        <v>0.20833333333333331</v>
      </c>
      <c r="G756" s="15">
        <f t="shared" si="204"/>
        <v>0.75</v>
      </c>
      <c r="R756">
        <f t="shared" si="192"/>
        <v>0</v>
      </c>
      <c r="S756">
        <f t="shared" si="193"/>
        <v>48.6</v>
      </c>
      <c r="T756">
        <f>$E756/3.6</f>
        <v>13.5</v>
      </c>
      <c r="U756">
        <f>(0.5*960*(T756*T756))</f>
        <v>87480</v>
      </c>
      <c r="V756">
        <f>$U756-$U757</f>
        <v>-2903.7037037036935</v>
      </c>
      <c r="X756">
        <f>W756/1000</f>
        <v>0</v>
      </c>
      <c r="Y756">
        <f>$X$43+$X$87+$X$158+$X$178+$X$188+$X$238+$X$279+$X$299+$X$307+$X$359+$X$365+$X$379+$X$408+$X$426+$X$438+$X$549+$X$569+$X$622+$X$645+$X$657+$X$685+$X$703+$X$721</f>
        <v>822.75592592592591</v>
      </c>
      <c r="Z756">
        <f>(0.5*960*(F756*F756))</f>
        <v>20.833333333333329</v>
      </c>
      <c r="AA756">
        <f>W756*0.0000002777777777</f>
        <v>0</v>
      </c>
      <c r="AB756">
        <f>AA$43+AA$87+$AA$158+$AA$178+$AA$238+$AA$279+$AA$299+$AA$307+$AA$359+$AA$365+$AA$379+$AA$408+$AA$426+$AA$438+$AA$526+$AA$549+$AA$569+$AA$622+$AA$645+$AA$657+$AA$685+$AA$703+$AA$721</f>
        <v>0.22594506166513045</v>
      </c>
      <c r="AD756">
        <f>(AC756*0.0000002777777777)*-1</f>
        <v>0</v>
      </c>
      <c r="AE756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6">
        <f>(T756/1000)*(960*9.81*0.01+0.5*1.205*0.38*1.711274*(T756*T756)+960*4/3*3.14*AJ756)</f>
        <v>14.292941532026321</v>
      </c>
      <c r="AH756">
        <f>AH755+AG756</f>
        <v>565.90842871618713</v>
      </c>
      <c r="AJ756">
        <f>T757-T756</f>
        <v>0.22222222222222143</v>
      </c>
      <c r="AK756" s="53">
        <f t="shared" si="206"/>
        <v>13.5</v>
      </c>
      <c r="AL756" s="39">
        <f>0.5*1116.99*(T756*T756)</f>
        <v>101785.71375</v>
      </c>
      <c r="AM756" s="39">
        <f t="shared" si="205"/>
        <v>-3378.5500000000029</v>
      </c>
      <c r="AN756" s="39">
        <f>SUM($AM$726:$AM$757)+$AN$725</f>
        <v>-1084844.6481249998</v>
      </c>
      <c r="AO756" s="39">
        <f t="shared" si="195"/>
        <v>0.30134573550590094</v>
      </c>
      <c r="AP756" s="39">
        <f>SUM($AM$721:$AM$725)+$AP$720</f>
        <v>977245.15656250028</v>
      </c>
      <c r="AQ756" s="39">
        <f t="shared" si="196"/>
        <v>0.27145698785801992</v>
      </c>
      <c r="AR756" s="39">
        <f t="shared" si="208"/>
        <v>-3.3785500000000028</v>
      </c>
      <c r="AS756" s="39"/>
      <c r="AT756" s="51">
        <f>T756*$AS$8*0.38*0.01</f>
        <v>533.39282217000004</v>
      </c>
      <c r="AU756" s="51">
        <f t="shared" si="207"/>
        <v>0.53339282217000006</v>
      </c>
      <c r="AV756" s="51">
        <f t="shared" si="197"/>
        <v>1.4816479135673828E-4</v>
      </c>
      <c r="AW756" s="39">
        <f>AB756*0.7</f>
        <v>0.15816154316559131</v>
      </c>
      <c r="AX756" s="40"/>
      <c r="AY756" s="40">
        <f t="shared" si="194"/>
        <v>0</v>
      </c>
      <c r="AZ756" s="40"/>
      <c r="BA756" s="40"/>
      <c r="BB756" s="40"/>
      <c r="BC756" s="39"/>
      <c r="BD756" s="39">
        <f>T756*2.23694</f>
        <v>30.198690000000003</v>
      </c>
      <c r="BE756" s="39">
        <f>AO756-$BC$8</f>
        <v>0.30021933650728244</v>
      </c>
      <c r="BF756" s="39">
        <f>AQ756-$BC$8</f>
        <v>0.27033058885940142</v>
      </c>
      <c r="BG756" s="52">
        <f t="shared" si="198"/>
        <v>0.2432975299734613</v>
      </c>
      <c r="BH756" s="52">
        <f t="shared" si="199"/>
        <v>0.2432975299734613</v>
      </c>
      <c r="BI756" s="52">
        <f t="shared" si="200"/>
        <v>875871.10790446063</v>
      </c>
      <c r="BJ756" s="52">
        <f t="shared" si="201"/>
        <v>875.87110790446059</v>
      </c>
      <c r="BK756">
        <f t="shared" si="202"/>
        <v>-3.040695000000003</v>
      </c>
    </row>
    <row r="757" spans="2:63" x14ac:dyDescent="0.25">
      <c r="B757" s="27" t="s">
        <v>52</v>
      </c>
      <c r="C757" s="27">
        <v>749</v>
      </c>
      <c r="D757" s="27">
        <v>160</v>
      </c>
      <c r="E757" s="26">
        <v>49.4</v>
      </c>
      <c r="F757" s="15">
        <f t="shared" si="203"/>
        <v>0.16666666666666607</v>
      </c>
      <c r="G757" s="15">
        <f t="shared" si="204"/>
        <v>0.59999999999999787</v>
      </c>
      <c r="R757">
        <f t="shared" si="192"/>
        <v>0</v>
      </c>
      <c r="S757">
        <f t="shared" si="193"/>
        <v>49.4</v>
      </c>
      <c r="T757">
        <f>$E757/3.6</f>
        <v>13.722222222222221</v>
      </c>
      <c r="U757">
        <f>(0.5*960*(T757*T757))</f>
        <v>90383.703703703693</v>
      </c>
      <c r="V757">
        <f>$U757-$U758</f>
        <v>-1469.6296296296205</v>
      </c>
      <c r="X757">
        <f>W757/1000</f>
        <v>0</v>
      </c>
      <c r="Y757">
        <f>$X$43+$X$87+$X$158+$X$178+$X$188+$X$238+$X$279+$X$299+$X$307+$X$359+$X$365+$X$379+$X$408+$X$426+$X$438+$X$549+$X$569+$X$622+$X$645+$X$657+$X$685+$X$703+$X$721+$X$758</f>
        <v>909.27592592592589</v>
      </c>
      <c r="Z757">
        <f>(0.5*960*(F757*F757))</f>
        <v>13.33333333333324</v>
      </c>
      <c r="AA757">
        <f>W757*0.0000002777777777</f>
        <v>0</v>
      </c>
      <c r="AB757">
        <f>AA$43+AA$87+$AA$158+$AA$178+$AA$238+$AA$279+$AA$299+$AA$307+$AA$359+$AA$365+$AA$379+$AA$408+$AA$426+$AA$438+$AA$526+$AA$549+$AA$569+$AA$622+$AA$645+$AA$657+$AA$685+$AA$703+$AA$721+$AA$758</f>
        <v>0.24997839499173444</v>
      </c>
      <c r="AD757">
        <f>(AC757*0.0000002777777777)*-1</f>
        <v>0</v>
      </c>
      <c r="AE757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7">
        <f>(T757/1000)*(960*9.81*0.01+0.5*1.205*0.38*1.711274*(T757*T757)+960*4/3*3.14*AJ757)</f>
        <v>8.4327001662598118</v>
      </c>
      <c r="AH757">
        <f>AH756+AG757</f>
        <v>574.34112888244692</v>
      </c>
      <c r="AJ757">
        <f>T758-T757</f>
        <v>0.11111111111111072</v>
      </c>
      <c r="AK757" s="53">
        <f t="shared" si="206"/>
        <v>13.722222222222221</v>
      </c>
      <c r="AL757" s="39">
        <f>0.5*1116.99*(T757*T757)</f>
        <v>105164.26375</v>
      </c>
      <c r="AM757" s="39">
        <f t="shared" si="205"/>
        <v>-1709.9599999999919</v>
      </c>
      <c r="AN757" s="39">
        <f>SUM($AM$726:$AM$757)+$AN$725</f>
        <v>-1084844.6481249998</v>
      </c>
      <c r="AO757" s="39">
        <f t="shared" si="195"/>
        <v>0.30134573550590094</v>
      </c>
      <c r="AP757" s="39">
        <f>SUM($AM$721:$AM$725)+$AP$720</f>
        <v>977245.15656250028</v>
      </c>
      <c r="AQ757" s="39">
        <f t="shared" si="196"/>
        <v>0.27145698785801992</v>
      </c>
      <c r="AR757" s="39">
        <f t="shared" si="208"/>
        <v>-1.7099599999999919</v>
      </c>
      <c r="AS757" s="39"/>
      <c r="AT757" s="51">
        <f>T757*$AS$8*0.38*0.01</f>
        <v>542.17295093000007</v>
      </c>
      <c r="AU757" s="51">
        <f t="shared" si="207"/>
        <v>0.54217295093000006</v>
      </c>
      <c r="AV757" s="51">
        <f t="shared" si="197"/>
        <v>1.5060371796343355E-4</v>
      </c>
      <c r="AW757" s="39">
        <f>AB757*0.7</f>
        <v>0.1749848764942141</v>
      </c>
      <c r="AX757" s="40"/>
      <c r="AY757" s="40">
        <f t="shared" si="194"/>
        <v>0</v>
      </c>
      <c r="AZ757" s="40"/>
      <c r="BA757" s="40"/>
      <c r="BB757" s="40"/>
      <c r="BC757" s="39"/>
      <c r="BD757" s="39">
        <f>T757*2.23694</f>
        <v>30.695787777777777</v>
      </c>
      <c r="BE757" s="39">
        <f>AO757-$BC$8</f>
        <v>0.30021933650728244</v>
      </c>
      <c r="BF757" s="39">
        <f>AQ757-$BC$8</f>
        <v>0.27033058885940142</v>
      </c>
      <c r="BG757" s="52">
        <f t="shared" si="198"/>
        <v>0.2432975299734613</v>
      </c>
      <c r="BH757" s="52">
        <f t="shared" si="199"/>
        <v>0.2432975299734613</v>
      </c>
      <c r="BI757" s="52">
        <f t="shared" si="200"/>
        <v>875871.10790446063</v>
      </c>
      <c r="BJ757" s="52">
        <f t="shared" si="201"/>
        <v>875.87110790446059</v>
      </c>
      <c r="BK757">
        <f t="shared" si="202"/>
        <v>-1.5389639999999927</v>
      </c>
    </row>
    <row r="758" spans="2:63" x14ac:dyDescent="0.25">
      <c r="B758" s="27" t="s">
        <v>52</v>
      </c>
      <c r="C758" s="27">
        <v>750</v>
      </c>
      <c r="D758" s="27">
        <v>161</v>
      </c>
      <c r="E758" s="26">
        <v>49.8</v>
      </c>
      <c r="F758" s="15">
        <f t="shared" si="203"/>
        <v>5.5555555555555358E-2</v>
      </c>
      <c r="G758" s="15">
        <f t="shared" si="204"/>
        <v>0.19999999999999929</v>
      </c>
      <c r="R758">
        <f t="shared" si="192"/>
        <v>0</v>
      </c>
      <c r="S758">
        <f t="shared" si="193"/>
        <v>49.8</v>
      </c>
      <c r="T758">
        <f>$E758/3.6</f>
        <v>13.833333333333332</v>
      </c>
      <c r="U758">
        <f>(0.5*960*(T758*T758))</f>
        <v>91853.333333333314</v>
      </c>
      <c r="V758">
        <f>$U758-$U759</f>
        <v>0</v>
      </c>
      <c r="W758">
        <f>SUM(V758:V771)</f>
        <v>86519.999999999971</v>
      </c>
      <c r="X758">
        <f>W758/1000</f>
        <v>86.519999999999968</v>
      </c>
      <c r="Y758">
        <f>$X$43+$X$87+$X$158+$X$178+$X$188+$X$238+$X$279+$X$299+$X$307+$X$359+$X$365+$X$379+$X$408+$X$426+$X$438+$X$549+$X$569+$X$622+$X$645+$X$657+$X$685+$X$703+$X$721+$X$758</f>
        <v>909.27592592592589</v>
      </c>
      <c r="Z758">
        <f>(0.5*960*(F758*F758))</f>
        <v>1.481481481481471</v>
      </c>
      <c r="AA758">
        <f>W758*0.0000002777777777</f>
        <v>2.4033333326603994E-2</v>
      </c>
      <c r="AB758">
        <f>AA$43+AA$87+$AA$158+$AA$178+$AA$238+$AA$279+$AA$299+$AA$307+$AA$359+$AA$365+$AA$379+$AA$408+$AA$426+$AA$438+$AA$526+$AA$549+$AA$569+$AA$622+$AA$645+$AA$657+$AA$685+$AA$703+$AA$721+$AA$758</f>
        <v>0.24997839499173444</v>
      </c>
      <c r="AD758">
        <f>(AC758*0.0000002777777777)*-1</f>
        <v>0</v>
      </c>
      <c r="AE758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8">
        <f>(T758/1000)*(960*9.81*0.01+0.5*1.205*0.38*1.711274*(T758*T758)+960*4/3*3.14*AJ758)</f>
        <v>2.3399159800406024</v>
      </c>
      <c r="AH758">
        <f>AH757+AG758</f>
        <v>576.68104486248751</v>
      </c>
      <c r="AJ758">
        <f>T759-T758</f>
        <v>0</v>
      </c>
      <c r="AK758" s="53">
        <f t="shared" si="206"/>
        <v>13.833333333333332</v>
      </c>
      <c r="AL758" s="39">
        <f>0.5*1116.99*(T758*T758)</f>
        <v>106874.22374999999</v>
      </c>
      <c r="AM758" s="39">
        <f t="shared" si="205"/>
        <v>0</v>
      </c>
      <c r="AN758" s="39">
        <f>SUM($AM$726:$AM$757)+$AN$725</f>
        <v>-1084844.6481249998</v>
      </c>
      <c r="AO758" s="39">
        <f t="shared" si="195"/>
        <v>0.30134573550590094</v>
      </c>
      <c r="AP758" s="39">
        <f>SUM($AM$721:$AM$725)+$AP$720</f>
        <v>977245.15656250028</v>
      </c>
      <c r="AQ758" s="39">
        <f t="shared" si="196"/>
        <v>0.27145698785801992</v>
      </c>
      <c r="AR758" s="39">
        <f t="shared" si="208"/>
        <v>0</v>
      </c>
      <c r="AS758" s="39"/>
      <c r="AT758" s="51">
        <f>T758*$AS$8*0.38*0.01</f>
        <v>546.56301530999997</v>
      </c>
      <c r="AU758" s="51">
        <f t="shared" si="207"/>
        <v>0.54656301530999996</v>
      </c>
      <c r="AV758" s="51">
        <f t="shared" si="197"/>
        <v>1.5182318126678117E-4</v>
      </c>
      <c r="AW758" s="39">
        <f>AB758*0.7</f>
        <v>0.1749848764942141</v>
      </c>
      <c r="AX758" s="40"/>
      <c r="AY758" s="40">
        <f t="shared" si="194"/>
        <v>0</v>
      </c>
      <c r="AZ758" s="40"/>
      <c r="BA758" s="40"/>
      <c r="BB758" s="40"/>
      <c r="BC758" s="39"/>
      <c r="BD758" s="39">
        <f>T758*2.23694</f>
        <v>30.944336666666665</v>
      </c>
      <c r="BE758" s="39">
        <f>AO758-$BC$8</f>
        <v>0.30021933650728244</v>
      </c>
      <c r="BF758" s="39">
        <f>AQ758-$BC$8</f>
        <v>0.27033058885940142</v>
      </c>
      <c r="BG758" s="52">
        <f t="shared" si="198"/>
        <v>0.2432975299734613</v>
      </c>
      <c r="BH758" s="52">
        <f t="shared" si="199"/>
        <v>0.2432975299734613</v>
      </c>
      <c r="BI758" s="52">
        <f t="shared" si="200"/>
        <v>875871.10790446063</v>
      </c>
      <c r="BJ758" s="52">
        <f t="shared" si="201"/>
        <v>875.87110790446059</v>
      </c>
      <c r="BK758">
        <f t="shared" si="202"/>
        <v>0</v>
      </c>
    </row>
    <row r="759" spans="2:63" x14ac:dyDescent="0.25">
      <c r="B759" s="27" t="s">
        <v>52</v>
      </c>
      <c r="C759" s="27">
        <v>751</v>
      </c>
      <c r="D759" s="27">
        <v>162</v>
      </c>
      <c r="E759" s="26">
        <v>49.8</v>
      </c>
      <c r="F759" s="15">
        <f t="shared" si="203"/>
        <v>-1.3888888888888099E-2</v>
      </c>
      <c r="G759" s="15">
        <f t="shared" si="204"/>
        <v>-4.9999999999997158E-2</v>
      </c>
      <c r="R759">
        <f t="shared" si="192"/>
        <v>0</v>
      </c>
      <c r="S759">
        <f t="shared" si="193"/>
        <v>49.8</v>
      </c>
      <c r="T759">
        <f>$E759/3.6</f>
        <v>13.833333333333332</v>
      </c>
      <c r="U759">
        <f>(0.5*960*(T759*T759))</f>
        <v>91853.333333333314</v>
      </c>
      <c r="V759">
        <f>$U759-$U760</f>
        <v>368.51851851849642</v>
      </c>
      <c r="X759">
        <f>W759/1000</f>
        <v>0</v>
      </c>
      <c r="Y759">
        <f>$X$43+$X$87+$X$158+$X$178+$X$188+$X$238+$X$279+$X$299+$X$307+$X$359+$X$365+$X$379+$X$408+$X$426+$X$438+$X$549+$X$569+$X$622+$X$645+$X$657+$X$685+$X$703+$X$721+$X$758</f>
        <v>909.27592592592589</v>
      </c>
      <c r="Z759">
        <f>(0.5*960*(F759*F759))</f>
        <v>9.2592592592582068E-2</v>
      </c>
      <c r="AA759">
        <f>W759*0.0000002777777777</f>
        <v>0</v>
      </c>
      <c r="AB759">
        <f>AA$43+AA$87+$AA$158+$AA$178+$AA$238+$AA$279+$AA$299+$AA$307+$AA$359+$AA$365+$AA$379+$AA$408+$AA$426+$AA$438+$AA$526+$AA$549+$AA$569+$AA$622+$AA$645+$AA$657+$AA$685+$AA$703+$AA$721+$AA$758</f>
        <v>0.24997839499173444</v>
      </c>
      <c r="AD759">
        <f>(AC759*0.0000002777777777)*-1</f>
        <v>0</v>
      </c>
      <c r="AE759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59">
        <f>(T759/1000)*(960*9.81*0.01+0.5*1.205*0.38*1.711274*(T759*T759)+960*4/3*3.14*AJ759)</f>
        <v>0.79550116522584235</v>
      </c>
      <c r="AH759">
        <f>AH758+AG759</f>
        <v>577.47654602771331</v>
      </c>
      <c r="AJ759">
        <f>T760-T759</f>
        <v>-2.7777777777776791E-2</v>
      </c>
      <c r="AK759" s="53">
        <f t="shared" si="206"/>
        <v>13.833333333333332</v>
      </c>
      <c r="AL759" s="39">
        <f>0.5*1116.99*(T759*T759)</f>
        <v>106874.22374999999</v>
      </c>
      <c r="AM759" s="39">
        <f t="shared" si="205"/>
        <v>428.78281249999418</v>
      </c>
      <c r="AN759" s="39">
        <f>SUM($AM$726:$AM$757)+$AN$725</f>
        <v>-1084844.6481249998</v>
      </c>
      <c r="AO759" s="39">
        <f t="shared" si="195"/>
        <v>0.30134573550590094</v>
      </c>
      <c r="AP759" s="39">
        <f>SUM($AM$759:$AM$771)+$AP$758</f>
        <v>1077913.8803125003</v>
      </c>
      <c r="AQ759" s="39">
        <f t="shared" si="196"/>
        <v>0.29942052222519011</v>
      </c>
      <c r="AR759" s="39">
        <f t="shared" si="208"/>
        <v>0.42878281249999417</v>
      </c>
      <c r="AS759" s="39"/>
      <c r="AT759" s="51">
        <f>T759*$AS$8*0.38*0.01</f>
        <v>546.56301530999997</v>
      </c>
      <c r="AU759" s="51">
        <f t="shared" si="207"/>
        <v>0.54656301530999996</v>
      </c>
      <c r="AV759" s="51">
        <f t="shared" si="197"/>
        <v>1.5182318126678117E-4</v>
      </c>
      <c r="AW759" s="39">
        <f>AB759*0.7</f>
        <v>0.1749848764942141</v>
      </c>
      <c r="AX759" s="40"/>
      <c r="AY759" s="40">
        <f t="shared" si="194"/>
        <v>0</v>
      </c>
      <c r="AZ759" s="40"/>
      <c r="BA759" s="40"/>
      <c r="BB759" s="40"/>
      <c r="BC759" s="39"/>
      <c r="BD759" s="39">
        <f>T759*2.23694</f>
        <v>30.944336666666665</v>
      </c>
      <c r="BE759" s="39">
        <f>AO759-$BC$8</f>
        <v>0.30021933650728244</v>
      </c>
      <c r="BF759" s="39">
        <f>AQ759-$BC$8</f>
        <v>0.29829412322657162</v>
      </c>
      <c r="BG759" s="52">
        <f t="shared" si="198"/>
        <v>0.26846471090391444</v>
      </c>
      <c r="BH759" s="52">
        <f t="shared" si="199"/>
        <v>0.26846471090391444</v>
      </c>
      <c r="BI759" s="52">
        <f t="shared" si="200"/>
        <v>966472.95925409195</v>
      </c>
      <c r="BJ759" s="52">
        <f t="shared" si="201"/>
        <v>966.47295925409196</v>
      </c>
      <c r="BK759">
        <f t="shared" si="202"/>
        <v>0.38590453124999474</v>
      </c>
    </row>
    <row r="760" spans="2:63" x14ac:dyDescent="0.25">
      <c r="B760" s="27" t="s">
        <v>52</v>
      </c>
      <c r="C760" s="27">
        <v>752</v>
      </c>
      <c r="D760" s="27">
        <v>163</v>
      </c>
      <c r="E760" s="26">
        <v>49.7</v>
      </c>
      <c r="F760" s="15">
        <f t="shared" si="203"/>
        <v>-6.9444444444444448E-2</v>
      </c>
      <c r="G760" s="15">
        <f t="shared" si="204"/>
        <v>-0.25</v>
      </c>
      <c r="R760">
        <f t="shared" si="192"/>
        <v>0</v>
      </c>
      <c r="S760">
        <f t="shared" si="193"/>
        <v>49.7</v>
      </c>
      <c r="T760">
        <f>$E760/3.6</f>
        <v>13.805555555555555</v>
      </c>
      <c r="U760">
        <f>(0.5*960*(T760*T760))</f>
        <v>91484.814814814818</v>
      </c>
      <c r="V760">
        <f>$U760-$U761</f>
        <v>1466.6666666666861</v>
      </c>
      <c r="X760">
        <f>W760/1000</f>
        <v>0</v>
      </c>
      <c r="Y760">
        <f>$X$43+$X$87+$X$158+$X$178+$X$188+$X$238+$X$279+$X$299+$X$307+$X$359+$X$365+$X$379+$X$408+$X$426+$X$438+$X$549+$X$569+$X$622+$X$645+$X$657+$X$685+$X$703+$X$721+$X$758</f>
        <v>909.27592592592589</v>
      </c>
      <c r="Z760">
        <f>(0.5*960*(F760*F760))</f>
        <v>2.3148148148148149</v>
      </c>
      <c r="AA760">
        <f>W760*0.0000002777777777</f>
        <v>0</v>
      </c>
      <c r="AB760">
        <f>AA$43+AA$87+$AA$158+$AA$178+$AA$238+$AA$279+$AA$299+$AA$307+$AA$359+$AA$365+$AA$379+$AA$408+$AA$426+$AA$438+$AA$526+$AA$549+$AA$569+$AA$622+$AA$645+$AA$657+$AA$685+$AA$703+$AA$721+$AA$758</f>
        <v>0.24997839499173444</v>
      </c>
      <c r="AD760">
        <f>(AC760*0.0000002777777777)*-1</f>
        <v>0</v>
      </c>
      <c r="AE760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0">
        <f>(T760/1000)*(960*9.81*0.01+0.5*1.205*0.38*1.711274*(T760*T760)+960*4/3*3.14*AJ760)</f>
        <v>-3.8341896827999498</v>
      </c>
      <c r="AH760">
        <f>AH759+AG760</f>
        <v>573.64235634491331</v>
      </c>
      <c r="AJ760">
        <f>T761-T760</f>
        <v>-0.11111111111111249</v>
      </c>
      <c r="AK760" s="53">
        <f t="shared" si="206"/>
        <v>13.805555555555555</v>
      </c>
      <c r="AL760" s="39">
        <f>0.5*1116.99*(T760*T760)</f>
        <v>106445.4409375</v>
      </c>
      <c r="AM760" s="39">
        <f t="shared" si="205"/>
        <v>1706.5125000000262</v>
      </c>
      <c r="AN760" s="39">
        <f>SUM($AM$726:$AM$757)+$AN$725</f>
        <v>-1084844.6481249998</v>
      </c>
      <c r="AO760" s="39">
        <f t="shared" si="195"/>
        <v>0.30134573550590094</v>
      </c>
      <c r="AP760" s="39">
        <f>SUM($AM$759:$AM$771)+$AP$758</f>
        <v>1077913.8803125003</v>
      </c>
      <c r="AQ760" s="39">
        <f t="shared" si="196"/>
        <v>0.29942052222519011</v>
      </c>
      <c r="AR760" s="39">
        <f t="shared" si="208"/>
        <v>1.7065125000000263</v>
      </c>
      <c r="AS760" s="39"/>
      <c r="AT760" s="51">
        <f>T760*$AS$8*0.38*0.01</f>
        <v>545.46549921500014</v>
      </c>
      <c r="AU760" s="51">
        <f t="shared" si="207"/>
        <v>0.54546549921500009</v>
      </c>
      <c r="AV760" s="51">
        <f t="shared" si="197"/>
        <v>1.5151831544094429E-4</v>
      </c>
      <c r="AW760" s="39">
        <f>AB760*0.7</f>
        <v>0.1749848764942141</v>
      </c>
      <c r="AX760" s="40"/>
      <c r="AY760" s="40">
        <f t="shared" si="194"/>
        <v>0</v>
      </c>
      <c r="AZ760" s="40"/>
      <c r="BA760" s="40"/>
      <c r="BB760" s="40"/>
      <c r="BC760" s="39"/>
      <c r="BD760" s="39">
        <f>T760*2.23694</f>
        <v>30.882199444444446</v>
      </c>
      <c r="BE760" s="39">
        <f>AO760-$BC$8</f>
        <v>0.30021933650728244</v>
      </c>
      <c r="BF760" s="39">
        <f>AQ760-$BC$8</f>
        <v>0.29829412322657162</v>
      </c>
      <c r="BG760" s="52">
        <f t="shared" si="198"/>
        <v>0.26846471090391444</v>
      </c>
      <c r="BH760" s="52">
        <f t="shared" si="199"/>
        <v>0.26846471090391444</v>
      </c>
      <c r="BI760" s="52">
        <f t="shared" si="200"/>
        <v>966472.95925409195</v>
      </c>
      <c r="BJ760" s="52">
        <f t="shared" si="201"/>
        <v>966.47295925409196</v>
      </c>
      <c r="BK760">
        <f t="shared" si="202"/>
        <v>1.5358612500000235</v>
      </c>
    </row>
    <row r="761" spans="2:63" x14ac:dyDescent="0.25">
      <c r="B761" s="27" t="s">
        <v>52</v>
      </c>
      <c r="C761" s="27">
        <v>753</v>
      </c>
      <c r="D761" s="27">
        <v>164</v>
      </c>
      <c r="E761" s="26">
        <v>49.3</v>
      </c>
      <c r="F761" s="15">
        <f t="shared" si="203"/>
        <v>-0.16666666666666705</v>
      </c>
      <c r="G761" s="15">
        <f t="shared" si="204"/>
        <v>-0.60000000000000142</v>
      </c>
      <c r="R761">
        <f t="shared" si="192"/>
        <v>0</v>
      </c>
      <c r="S761">
        <f t="shared" si="193"/>
        <v>49.3</v>
      </c>
      <c r="T761">
        <f>$E761/3.6</f>
        <v>13.694444444444443</v>
      </c>
      <c r="U761">
        <f>(0.5*960*(T761*T761))</f>
        <v>90018.148148148131</v>
      </c>
      <c r="V761">
        <f>$U761-$U762</f>
        <v>2897.7777777777665</v>
      </c>
      <c r="X761">
        <f>W761/1000</f>
        <v>0</v>
      </c>
      <c r="Y761">
        <f>$X$43+$X$87+$X$158+$X$178+$X$188+$X$238+$X$279+$X$299+$X$307+$X$359+$X$365+$X$379+$X$408+$X$426+$X$438+$X$549+$X$569+$X$622+$X$645+$X$657+$X$685+$X$703+$X$721+$X$758</f>
        <v>909.27592592592589</v>
      </c>
      <c r="Z761">
        <f>(0.5*960*(F761*F761))</f>
        <v>13.333333333333394</v>
      </c>
      <c r="AA761">
        <f>W761*0.0000002777777777</f>
        <v>0</v>
      </c>
      <c r="AB761">
        <f>AA$43+AA$87+$AA$158+$AA$178+$AA$238+$AA$279+$AA$299+$AA$307+$AA$359+$AA$365+$AA$379+$AA$408+$AA$426+$AA$438+$AA$526+$AA$549+$AA$569+$AA$622+$AA$645+$AA$657+$AA$685+$AA$703+$AA$721+$AA$758</f>
        <v>0.24997839499173444</v>
      </c>
      <c r="AD761">
        <f>(AC761*0.0000002777777777)*-1</f>
        <v>0</v>
      </c>
      <c r="AE761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1">
        <f>(T761/1000)*(960*9.81*0.01+0.5*1.205*0.38*1.711274*(T761*T761)+960*4/3*3.14*AJ761)</f>
        <v>-9.935359953880841</v>
      </c>
      <c r="AH761">
        <f>AH760+AG761</f>
        <v>563.70699639103248</v>
      </c>
      <c r="AJ761">
        <f>T762-T761</f>
        <v>-0.22222222222222143</v>
      </c>
      <c r="AK761" s="53">
        <f t="shared" si="206"/>
        <v>13.694444444444443</v>
      </c>
      <c r="AL761" s="39">
        <f>0.5*1116.99*(T761*T761)</f>
        <v>104738.92843749997</v>
      </c>
      <c r="AM761" s="39">
        <f t="shared" si="205"/>
        <v>3371.6549999999843</v>
      </c>
      <c r="AN761" s="39">
        <f>SUM($AM$726:$AM$757)+$AN$725</f>
        <v>-1084844.6481249998</v>
      </c>
      <c r="AO761" s="39">
        <f t="shared" si="195"/>
        <v>0.30134573550590094</v>
      </c>
      <c r="AP761" s="39">
        <f>SUM($AM$759:$AM$771)+$AP$758</f>
        <v>1077913.8803125003</v>
      </c>
      <c r="AQ761" s="39">
        <f t="shared" si="196"/>
        <v>0.29942052222519011</v>
      </c>
      <c r="AR761" s="39">
        <f t="shared" si="208"/>
        <v>3.3716549999999841</v>
      </c>
      <c r="AS761" s="39"/>
      <c r="AT761" s="51">
        <f>T761*$AS$8*0.38*0.01</f>
        <v>541.07543483500001</v>
      </c>
      <c r="AU761" s="51">
        <f t="shared" si="207"/>
        <v>0.54107543483499998</v>
      </c>
      <c r="AV761" s="51">
        <f t="shared" si="197"/>
        <v>1.5029885213759661E-4</v>
      </c>
      <c r="AW761" s="39">
        <f>AB761*0.7</f>
        <v>0.1749848764942141</v>
      </c>
      <c r="AX761" s="40"/>
      <c r="AY761" s="40">
        <f t="shared" si="194"/>
        <v>0</v>
      </c>
      <c r="AZ761" s="40"/>
      <c r="BA761" s="40"/>
      <c r="BB761" s="40"/>
      <c r="BC761" s="39"/>
      <c r="BD761" s="39">
        <f>T761*2.23694</f>
        <v>30.633650555555555</v>
      </c>
      <c r="BE761" s="39">
        <f>AO761-$BC$8</f>
        <v>0.30021933650728244</v>
      </c>
      <c r="BF761" s="39">
        <f>AQ761-$BC$8</f>
        <v>0.29829412322657162</v>
      </c>
      <c r="BG761" s="52">
        <f t="shared" si="198"/>
        <v>0.26846471090391444</v>
      </c>
      <c r="BH761" s="52">
        <f t="shared" si="199"/>
        <v>0.26846471090391444</v>
      </c>
      <c r="BI761" s="52">
        <f t="shared" si="200"/>
        <v>966472.95925409195</v>
      </c>
      <c r="BJ761" s="52">
        <f t="shared" si="201"/>
        <v>966.47295925409196</v>
      </c>
      <c r="BK761">
        <f t="shared" si="202"/>
        <v>3.0344894999999861</v>
      </c>
    </row>
    <row r="762" spans="2:63" x14ac:dyDescent="0.25">
      <c r="B762" s="27" t="s">
        <v>52</v>
      </c>
      <c r="C762" s="27">
        <v>754</v>
      </c>
      <c r="D762" s="27">
        <v>165</v>
      </c>
      <c r="E762" s="26">
        <v>48.5</v>
      </c>
      <c r="F762" s="15">
        <f t="shared" si="203"/>
        <v>-0.23611111111111052</v>
      </c>
      <c r="G762" s="15">
        <f t="shared" si="204"/>
        <v>-0.84999999999999787</v>
      </c>
      <c r="R762">
        <f t="shared" si="192"/>
        <v>0</v>
      </c>
      <c r="S762">
        <f t="shared" si="193"/>
        <v>48.5</v>
      </c>
      <c r="T762">
        <f>$E762/3.6</f>
        <v>13.472222222222221</v>
      </c>
      <c r="U762">
        <f>(0.5*960*(T762*T762))</f>
        <v>87120.370370370365</v>
      </c>
      <c r="V762">
        <f>$U762-$U763</f>
        <v>3203.333333333343</v>
      </c>
      <c r="X762">
        <f>W762/1000</f>
        <v>0</v>
      </c>
      <c r="Y762">
        <f>$X$43+$X$87+$X$158+$X$178+$X$188+$X$238+$X$279+$X$299+$X$307+$X$359+$X$365+$X$379+$X$408+$X$426+$X$438+$X$549+$X$569+$X$622+$X$645+$X$657+$X$685+$X$703+$X$721+$X$758</f>
        <v>909.27592592592589</v>
      </c>
      <c r="Z762">
        <f>(0.5*960*(F762*F762))</f>
        <v>26.759259259259125</v>
      </c>
      <c r="AA762">
        <f>W762*0.0000002777777777</f>
        <v>0</v>
      </c>
      <c r="AB762">
        <f>AA$43+AA$87+$AA$158+$AA$178+$AA$238+$AA$279+$AA$299+$AA$307+$AA$359+$AA$365+$AA$379+$AA$408+$AA$426+$AA$438+$AA$526+$AA$549+$AA$569+$AA$622+$AA$645+$AA$657+$AA$685+$AA$703+$AA$721+$AA$758</f>
        <v>0.24997839499173444</v>
      </c>
      <c r="AD762">
        <f>(AC762*0.0000002777777777)*-1</f>
        <v>0</v>
      </c>
      <c r="AE762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2">
        <f>(T762/1000)*(960*9.81*0.01+0.5*1.205*0.38*1.711274*(T762*T762)+960*4/3*3.14*AJ762)</f>
        <v>-11.310101526148063</v>
      </c>
      <c r="AH762">
        <f>AH761+AG762</f>
        <v>552.39689486488442</v>
      </c>
      <c r="AJ762">
        <f>T763-T762</f>
        <v>-0.25</v>
      </c>
      <c r="AK762" s="53">
        <f t="shared" si="206"/>
        <v>13.472222222222221</v>
      </c>
      <c r="AL762" s="39">
        <f>0.5*1116.99*(T762*T762)</f>
        <v>101367.27343749999</v>
      </c>
      <c r="AM762" s="39">
        <f t="shared" si="205"/>
        <v>3727.1784374999988</v>
      </c>
      <c r="AN762" s="39">
        <f>SUM($AM$726:$AM$757)+$AN$725</f>
        <v>-1084844.6481249998</v>
      </c>
      <c r="AO762" s="39">
        <f t="shared" si="195"/>
        <v>0.30134573550590094</v>
      </c>
      <c r="AP762" s="39">
        <f>SUM($AM$759:$AM$771)+$AP$758</f>
        <v>1077913.8803125003</v>
      </c>
      <c r="AQ762" s="39">
        <f t="shared" si="196"/>
        <v>0.29942052222519011</v>
      </c>
      <c r="AR762" s="39">
        <f t="shared" si="208"/>
        <v>3.7271784374999988</v>
      </c>
      <c r="AS762" s="39"/>
      <c r="AT762" s="51">
        <f>T762*$AS$8*0.38*0.01</f>
        <v>532.2953060750001</v>
      </c>
      <c r="AU762" s="51">
        <f t="shared" si="207"/>
        <v>0.53229530607500009</v>
      </c>
      <c r="AV762" s="51">
        <f t="shared" si="197"/>
        <v>1.4785992553090137E-4</v>
      </c>
      <c r="AW762" s="39">
        <f>AB762*0.7</f>
        <v>0.1749848764942141</v>
      </c>
      <c r="AX762" s="40"/>
      <c r="AY762" s="40">
        <f t="shared" si="194"/>
        <v>0</v>
      </c>
      <c r="AZ762" s="40"/>
      <c r="BA762" s="40"/>
      <c r="BB762" s="40"/>
      <c r="BC762" s="39"/>
      <c r="BD762" s="39">
        <f>T762*2.23694</f>
        <v>30.136552777777776</v>
      </c>
      <c r="BE762" s="39">
        <f>AO762-$BC$8</f>
        <v>0.30021933650728244</v>
      </c>
      <c r="BF762" s="39">
        <f>AQ762-$BC$8</f>
        <v>0.29829412322657162</v>
      </c>
      <c r="BG762" s="52">
        <f t="shared" si="198"/>
        <v>0.26846471090391444</v>
      </c>
      <c r="BH762" s="52">
        <f t="shared" si="199"/>
        <v>0.26846471090391444</v>
      </c>
      <c r="BI762" s="52">
        <f t="shared" si="200"/>
        <v>966472.95925409195</v>
      </c>
      <c r="BJ762" s="52">
        <f t="shared" si="201"/>
        <v>966.47295925409196</v>
      </c>
      <c r="BK762">
        <f t="shared" si="202"/>
        <v>3.3544605937499989</v>
      </c>
    </row>
    <row r="763" spans="2:63" x14ac:dyDescent="0.25">
      <c r="B763" s="27" t="s">
        <v>52</v>
      </c>
      <c r="C763" s="27">
        <v>755</v>
      </c>
      <c r="D763" s="27">
        <v>166</v>
      </c>
      <c r="E763" s="26">
        <v>47.6</v>
      </c>
      <c r="F763" s="15">
        <f t="shared" si="203"/>
        <v>-0.30555555555555597</v>
      </c>
      <c r="G763" s="15">
        <f t="shared" si="204"/>
        <v>-1.1000000000000014</v>
      </c>
      <c r="R763">
        <f t="shared" si="192"/>
        <v>0</v>
      </c>
      <c r="S763">
        <f t="shared" si="193"/>
        <v>47.6</v>
      </c>
      <c r="T763">
        <f>$E763/3.6</f>
        <v>13.222222222222221</v>
      </c>
      <c r="U763">
        <f>(0.5*960*(T763*T763))</f>
        <v>83917.037037037022</v>
      </c>
      <c r="V763">
        <f>$U763-$U764</f>
        <v>4521.1111111110949</v>
      </c>
      <c r="X763">
        <f>W763/1000</f>
        <v>0</v>
      </c>
      <c r="Y763">
        <f>$X$43+$X$87+$X$158+$X$178+$X$188+$X$238+$X$279+$X$299+$X$307+$X$359+$X$365+$X$379+$X$408+$X$426+$X$438+$X$549+$X$569+$X$622+$X$645+$X$657+$X$685+$X$703+$X$721+$X$758</f>
        <v>909.27592592592589</v>
      </c>
      <c r="Z763">
        <f>(0.5*960*(F763*F763))</f>
        <v>44.814814814814937</v>
      </c>
      <c r="AA763">
        <f>W763*0.0000002777777777</f>
        <v>0</v>
      </c>
      <c r="AB763">
        <f>AA$43+AA$87+$AA$158+$AA$178+$AA$238+$AA$279+$AA$299+$AA$307+$AA$359+$AA$365+$AA$379+$AA$408+$AA$426+$AA$438+$AA$526+$AA$549+$AA$569+$AA$622+$AA$645+$AA$657+$AA$685+$AA$703+$AA$721+$AA$758</f>
        <v>0.24997839499173444</v>
      </c>
      <c r="AD763">
        <f>(AC763*0.0000002777777777)*-1</f>
        <v>0</v>
      </c>
      <c r="AE763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3">
        <f>(T763/1000)*(960*9.81*0.01+0.5*1.205*0.38*1.711274*(T763*T763)+960*4/3*3.14*AJ763)</f>
        <v>-17.039546053815503</v>
      </c>
      <c r="AH763">
        <f>AH762+AG763</f>
        <v>535.35734881106896</v>
      </c>
      <c r="AJ763">
        <f>T764-T763</f>
        <v>-0.36111111111111072</v>
      </c>
      <c r="AK763" s="53">
        <f t="shared" si="206"/>
        <v>13.222222222222221</v>
      </c>
      <c r="AL763" s="39">
        <f>0.5*1116.99*(T763*T763)</f>
        <v>97640.094999999987</v>
      </c>
      <c r="AM763" s="39">
        <f t="shared" si="205"/>
        <v>5260.4540624999936</v>
      </c>
      <c r="AN763" s="39">
        <f>SUM($AM$726:$AM$757)+$AN$725</f>
        <v>-1084844.6481249998</v>
      </c>
      <c r="AO763" s="39">
        <f t="shared" si="195"/>
        <v>0.30134573550590094</v>
      </c>
      <c r="AP763" s="39">
        <f>SUM($AM$759:$AM$771)+$AP$758</f>
        <v>1077913.8803125003</v>
      </c>
      <c r="AQ763" s="39">
        <f t="shared" si="196"/>
        <v>0.29942052222519011</v>
      </c>
      <c r="AR763" s="39">
        <f t="shared" si="208"/>
        <v>5.2604540624999938</v>
      </c>
      <c r="AS763" s="39"/>
      <c r="AT763" s="51">
        <f>T763*$AS$8*0.38*0.01</f>
        <v>522.41766122000013</v>
      </c>
      <c r="AU763" s="51">
        <f t="shared" si="207"/>
        <v>0.52241766122000011</v>
      </c>
      <c r="AV763" s="51">
        <f t="shared" si="197"/>
        <v>1.451161330983692E-4</v>
      </c>
      <c r="AW763" s="39">
        <f>AB763*0.7</f>
        <v>0.1749848764942141</v>
      </c>
      <c r="AX763" s="40"/>
      <c r="AY763" s="40">
        <f t="shared" si="194"/>
        <v>0</v>
      </c>
      <c r="AZ763" s="40"/>
      <c r="BA763" s="40"/>
      <c r="BB763" s="40"/>
      <c r="BC763" s="39"/>
      <c r="BD763" s="39">
        <f>T763*2.23694</f>
        <v>29.577317777777779</v>
      </c>
      <c r="BE763" s="39">
        <f>AO763-$BC$8</f>
        <v>0.30021933650728244</v>
      </c>
      <c r="BF763" s="39">
        <f>AQ763-$BC$8</f>
        <v>0.29829412322657162</v>
      </c>
      <c r="BG763" s="52">
        <f t="shared" si="198"/>
        <v>0.26846471090391444</v>
      </c>
      <c r="BH763" s="52">
        <f t="shared" si="199"/>
        <v>0.26846471090391444</v>
      </c>
      <c r="BI763" s="52">
        <f t="shared" si="200"/>
        <v>966472.95925409195</v>
      </c>
      <c r="BJ763" s="52">
        <f t="shared" si="201"/>
        <v>966.47295925409196</v>
      </c>
      <c r="BK763">
        <f t="shared" si="202"/>
        <v>4.7344086562499941</v>
      </c>
    </row>
    <row r="764" spans="2:63" x14ac:dyDescent="0.25">
      <c r="B764" s="27" t="s">
        <v>52</v>
      </c>
      <c r="C764" s="27">
        <v>756</v>
      </c>
      <c r="D764" s="27">
        <v>167</v>
      </c>
      <c r="E764" s="26">
        <v>46.3</v>
      </c>
      <c r="F764" s="15">
        <f t="shared" si="203"/>
        <v>-0.54166666666666641</v>
      </c>
      <c r="G764" s="15">
        <f t="shared" si="204"/>
        <v>-1.9499999999999993</v>
      </c>
      <c r="R764">
        <f t="shared" si="192"/>
        <v>0</v>
      </c>
      <c r="S764">
        <f t="shared" si="193"/>
        <v>46.3</v>
      </c>
      <c r="T764">
        <f>$E764/3.6</f>
        <v>12.861111111111111</v>
      </c>
      <c r="U764">
        <f>(0.5*960*(T764*T764))</f>
        <v>79395.925925925927</v>
      </c>
      <c r="V764">
        <f>$U764-$U765</f>
        <v>8666.6666666666715</v>
      </c>
      <c r="X764">
        <f>W764/1000</f>
        <v>0</v>
      </c>
      <c r="Y764">
        <f>$X$43+$X$87+$X$158+$X$178+$X$188+$X$238+$X$279+$X$299+$X$307+$X$359+$X$365+$X$379+$X$408+$X$426+$X$438+$X$549+$X$569+$X$622+$X$645+$X$657+$X$685+$X$703+$X$721+$X$758</f>
        <v>909.27592592592589</v>
      </c>
      <c r="Z764">
        <f>(0.5*960*(F764*F764))</f>
        <v>140.8333333333332</v>
      </c>
      <c r="AA764">
        <f>W764*0.0000002777777777</f>
        <v>0</v>
      </c>
      <c r="AB764">
        <f>AA$43+AA$87+$AA$158+$AA$178+$AA$238+$AA$279+$AA$299+$AA$307+$AA$359+$AA$365+$AA$379+$AA$408+$AA$426+$AA$438+$AA$526+$AA$549+$AA$569+$AA$622+$AA$645+$AA$657+$AA$685+$AA$703+$AA$721+$AA$758</f>
        <v>0.24997839499173444</v>
      </c>
      <c r="AD764">
        <f>(AC764*0.0000002777777777)*-1</f>
        <v>0</v>
      </c>
      <c r="AE764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4">
        <f>(T764/1000)*(960*9.81*0.01+0.5*1.205*0.38*1.711274*(T764*T764)+960*4/3*3.14*AJ764)</f>
        <v>-35.28797279267387</v>
      </c>
      <c r="AH764">
        <f>AH763+AG764</f>
        <v>500.06937601839508</v>
      </c>
      <c r="AJ764">
        <f>T765-T764</f>
        <v>-0.72222222222222143</v>
      </c>
      <c r="AK764" s="53">
        <f t="shared" si="206"/>
        <v>12.861111111111111</v>
      </c>
      <c r="AL764" s="39">
        <f>0.5*1116.99*(T764*T764)</f>
        <v>92379.640937499993</v>
      </c>
      <c r="AM764" s="39">
        <f t="shared" si="205"/>
        <v>10083.937499999985</v>
      </c>
      <c r="AN764" s="39">
        <f>SUM($AM$726:$AM$757)+$AN$725</f>
        <v>-1084844.6481249998</v>
      </c>
      <c r="AO764" s="39">
        <f t="shared" si="195"/>
        <v>0.30134573550590094</v>
      </c>
      <c r="AP764" s="39">
        <f>SUM($AM$759:$AM$771)+$AP$758</f>
        <v>1077913.8803125003</v>
      </c>
      <c r="AQ764" s="39">
        <f t="shared" si="196"/>
        <v>0.29942052222519011</v>
      </c>
      <c r="AR764" s="39">
        <f t="shared" si="208"/>
        <v>10.083937499999985</v>
      </c>
      <c r="AS764" s="39"/>
      <c r="AT764" s="51">
        <f>T764*$AS$8*0.38*0.01</f>
        <v>508.14995198500009</v>
      </c>
      <c r="AU764" s="51">
        <f t="shared" si="207"/>
        <v>0.50814995198500013</v>
      </c>
      <c r="AV764" s="51">
        <f t="shared" si="197"/>
        <v>1.4115287736248935E-4</v>
      </c>
      <c r="AW764" s="39">
        <f>AB764*0.7</f>
        <v>0.1749848764942141</v>
      </c>
      <c r="AX764" s="40"/>
      <c r="AY764" s="40">
        <f t="shared" si="194"/>
        <v>0</v>
      </c>
      <c r="AZ764" s="40"/>
      <c r="BA764" s="40"/>
      <c r="BB764" s="40"/>
      <c r="BC764" s="39"/>
      <c r="BD764" s="39">
        <f>T764*2.23694</f>
        <v>28.769533888888891</v>
      </c>
      <c r="BE764" s="39">
        <f>AO764-$BC$8</f>
        <v>0.30021933650728244</v>
      </c>
      <c r="BF764" s="39">
        <f>AQ764-$BC$8</f>
        <v>0.29829412322657162</v>
      </c>
      <c r="BG764" s="52">
        <f t="shared" si="198"/>
        <v>0.26846471090391444</v>
      </c>
      <c r="BH764" s="52">
        <f t="shared" si="199"/>
        <v>0.26846471090391444</v>
      </c>
      <c r="BI764" s="52">
        <f t="shared" si="200"/>
        <v>966472.95925409195</v>
      </c>
      <c r="BJ764" s="52">
        <f t="shared" si="201"/>
        <v>966.47295925409196</v>
      </c>
      <c r="BK764">
        <f t="shared" si="202"/>
        <v>9.0755437499999871</v>
      </c>
    </row>
    <row r="765" spans="2:63" x14ac:dyDescent="0.25">
      <c r="B765" s="27" t="s">
        <v>52</v>
      </c>
      <c r="C765" s="27">
        <v>757</v>
      </c>
      <c r="D765" s="27">
        <v>168</v>
      </c>
      <c r="E765" s="26">
        <v>43.7</v>
      </c>
      <c r="F765" s="15">
        <f t="shared" si="203"/>
        <v>-0.97222222222222221</v>
      </c>
      <c r="G765" s="15">
        <f t="shared" si="204"/>
        <v>-3.5</v>
      </c>
      <c r="R765">
        <f t="shared" si="192"/>
        <v>0</v>
      </c>
      <c r="S765">
        <f t="shared" si="193"/>
        <v>43.7</v>
      </c>
      <c r="T765">
        <f>$E765/3.6</f>
        <v>12.138888888888889</v>
      </c>
      <c r="U765">
        <f>(0.5*960*(T765*T765))</f>
        <v>70729.259259259255</v>
      </c>
      <c r="V765">
        <f>$U765-$U766</f>
        <v>13525.925925925927</v>
      </c>
      <c r="X765">
        <f>W765/1000</f>
        <v>0</v>
      </c>
      <c r="Y765">
        <f>$X$43+$X$87+$X$158+$X$178+$X$188+$X$238+$X$279+$X$299+$X$307+$X$359+$X$365+$X$379+$X$408+$X$426+$X$438+$X$549+$X$569+$X$622+$X$645+$X$657+$X$685+$X$703+$X$721+$X$758</f>
        <v>909.27592592592589</v>
      </c>
      <c r="Z765">
        <f>(0.5*960*(F765*F765))</f>
        <v>453.7037037037037</v>
      </c>
      <c r="AA765">
        <f>W765*0.0000002777777777</f>
        <v>0</v>
      </c>
      <c r="AB765">
        <f>AA$43+AA$87+$AA$158+$AA$178+$AA$238+$AA$279+$AA$299+$AA$307+$AA$359+$AA$365+$AA$379+$AA$408+$AA$426+$AA$438+$AA$526+$AA$549+$AA$569+$AA$622+$AA$645+$AA$657+$AA$685+$AA$703+$AA$721+$AA$758</f>
        <v>0.24997839499173444</v>
      </c>
      <c r="AD765">
        <f>(AC765*0.0000002777777777)*-1</f>
        <v>0</v>
      </c>
      <c r="AE765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5">
        <f>(T765/1000)*(960*9.81*0.01+0.5*1.205*0.38*1.711274*(T765*T765)+960*4/3*3.14*AJ765)</f>
        <v>-57.786541567276451</v>
      </c>
      <c r="AH765">
        <f>AH764+AG765</f>
        <v>442.28283445111862</v>
      </c>
      <c r="AJ765">
        <f>T766-T765</f>
        <v>-1.2222222222222232</v>
      </c>
      <c r="AK765" s="53">
        <f t="shared" si="206"/>
        <v>12.138888888888889</v>
      </c>
      <c r="AL765" s="39">
        <f>0.5*1116.99*(T765*T765)</f>
        <v>82295.703437500008</v>
      </c>
      <c r="AM765" s="39">
        <f t="shared" si="205"/>
        <v>15737.837500000009</v>
      </c>
      <c r="AN765" s="39">
        <f>SUM($AM$726:$AM$757)+$AN$725</f>
        <v>-1084844.6481249998</v>
      </c>
      <c r="AO765" s="39">
        <f t="shared" si="195"/>
        <v>0.30134573550590094</v>
      </c>
      <c r="AP765" s="39">
        <f>SUM($AM$759:$AM$771)+$AP$758</f>
        <v>1077913.8803125003</v>
      </c>
      <c r="AQ765" s="39">
        <f t="shared" si="196"/>
        <v>0.29942052222519011</v>
      </c>
      <c r="AR765" s="39">
        <f t="shared" si="208"/>
        <v>15.737837500000008</v>
      </c>
      <c r="AS765" s="39"/>
      <c r="AT765" s="51">
        <f>T765*$AS$8*0.38*0.01</f>
        <v>479.61453351500006</v>
      </c>
      <c r="AU765" s="51">
        <f t="shared" si="207"/>
        <v>0.47961453351500005</v>
      </c>
      <c r="AV765" s="51">
        <f t="shared" si="197"/>
        <v>1.3322636589072968E-4</v>
      </c>
      <c r="AW765" s="39">
        <f>AB765*0.7</f>
        <v>0.1749848764942141</v>
      </c>
      <c r="AX765" s="40"/>
      <c r="AY765" s="40">
        <f t="shared" si="194"/>
        <v>0</v>
      </c>
      <c r="AZ765" s="40"/>
      <c r="BA765" s="40"/>
      <c r="BB765" s="40"/>
      <c r="BC765" s="39"/>
      <c r="BD765" s="39">
        <f>T765*2.23694</f>
        <v>27.153966111111114</v>
      </c>
      <c r="BE765" s="39">
        <f>AO765-$BC$8</f>
        <v>0.30021933650728244</v>
      </c>
      <c r="BF765" s="39">
        <f>AQ765-$BC$8</f>
        <v>0.29829412322657162</v>
      </c>
      <c r="BG765" s="52">
        <f t="shared" si="198"/>
        <v>0.26846471090391444</v>
      </c>
      <c r="BH765" s="52">
        <f t="shared" si="199"/>
        <v>0.26846471090391444</v>
      </c>
      <c r="BI765" s="52">
        <f t="shared" si="200"/>
        <v>966472.95925409195</v>
      </c>
      <c r="BJ765" s="52">
        <f t="shared" si="201"/>
        <v>966.47295925409196</v>
      </c>
      <c r="BK765">
        <f t="shared" si="202"/>
        <v>14.164053750000008</v>
      </c>
    </row>
    <row r="766" spans="2:63" x14ac:dyDescent="0.25">
      <c r="B766" s="27" t="s">
        <v>52</v>
      </c>
      <c r="C766" s="27">
        <v>758</v>
      </c>
      <c r="D766" s="27">
        <v>169</v>
      </c>
      <c r="E766" s="26">
        <v>39.299999999999997</v>
      </c>
      <c r="F766" s="15">
        <f t="shared" si="203"/>
        <v>-1.3333333333333335</v>
      </c>
      <c r="G766" s="15">
        <f t="shared" si="204"/>
        <v>-4.8000000000000007</v>
      </c>
      <c r="R766">
        <f t="shared" si="192"/>
        <v>0</v>
      </c>
      <c r="S766">
        <f t="shared" si="193"/>
        <v>39.299999999999997</v>
      </c>
      <c r="T766">
        <f>$E766/3.6</f>
        <v>10.916666666666666</v>
      </c>
      <c r="U766">
        <f>(0.5*960*(T766*T766))</f>
        <v>57203.333333333328</v>
      </c>
      <c r="V766">
        <f>$U766-$U767</f>
        <v>14136.296296296285</v>
      </c>
      <c r="X766">
        <f>W766/1000</f>
        <v>0</v>
      </c>
      <c r="Y766">
        <f>$X$43+$X$87+$X$158+$X$178+$X$188+$X$238+$X$279+$X$299+$X$307+$X$359+$X$365+$X$379+$X$408+$X$426+$X$438+$X$549+$X$569+$X$622+$X$645+$X$657+$X$685+$X$703+$X$721+$X$758</f>
        <v>909.27592592592589</v>
      </c>
      <c r="Z766">
        <f>(0.5*960*(F766*F766))</f>
        <v>853.33333333333348</v>
      </c>
      <c r="AA766">
        <f>W766*0.0000002777777777</f>
        <v>0</v>
      </c>
      <c r="AB766">
        <f>AA$43+AA$87+$AA$158+$AA$178+$AA$238+$AA$279+$AA$299+$AA$307+$AA$359+$AA$365+$AA$379+$AA$408+$AA$426+$AA$438+$AA$526+$AA$549+$AA$569+$AA$622+$AA$645+$AA$657+$AA$685+$AA$703+$AA$721+$AA$758</f>
        <v>0.24997839499173444</v>
      </c>
      <c r="AD766">
        <f>(AC766*0.0000002777777777)*-1</f>
        <v>0</v>
      </c>
      <c r="AE766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6">
        <f>(T766/1000)*(960*9.81*0.01+0.5*1.205*0.38*1.711274*(T766*T766)+960*4/3*3.14*AJ766)</f>
        <v>-61.839023185611637</v>
      </c>
      <c r="AH766">
        <f>AH765+AG766</f>
        <v>380.44381126550695</v>
      </c>
      <c r="AJ766">
        <f>T767-T766</f>
        <v>-1.4444444444444429</v>
      </c>
      <c r="AK766" s="53">
        <f t="shared" si="206"/>
        <v>10.916666666666666</v>
      </c>
      <c r="AL766" s="39">
        <f>0.5*1116.99*(T766*T766)</f>
        <v>66557.865937499999</v>
      </c>
      <c r="AM766" s="39">
        <f t="shared" si="205"/>
        <v>16448.022499999992</v>
      </c>
      <c r="AN766" s="39">
        <f>SUM($AM$726:$AM$757)+$AN$725</f>
        <v>-1084844.6481249998</v>
      </c>
      <c r="AO766" s="39">
        <f t="shared" si="195"/>
        <v>0.30134573550590094</v>
      </c>
      <c r="AP766" s="39">
        <f>SUM($AM$759:$AM$771)+$AP$758</f>
        <v>1077913.8803125003</v>
      </c>
      <c r="AQ766" s="39">
        <f t="shared" si="196"/>
        <v>0.29942052222519011</v>
      </c>
      <c r="AR766" s="39">
        <f t="shared" si="208"/>
        <v>16.448022499999993</v>
      </c>
      <c r="AS766" s="39"/>
      <c r="AT766" s="51">
        <f>T766*$AS$8*0.38*0.01</f>
        <v>431.32382533500009</v>
      </c>
      <c r="AU766" s="51">
        <f t="shared" si="207"/>
        <v>0.43132382533500008</v>
      </c>
      <c r="AV766" s="51">
        <f t="shared" si="197"/>
        <v>1.1981226955390566E-4</v>
      </c>
      <c r="AW766" s="39">
        <f>AB766*0.7</f>
        <v>0.1749848764942141</v>
      </c>
      <c r="AX766" s="40"/>
      <c r="AY766" s="40">
        <f t="shared" si="194"/>
        <v>0</v>
      </c>
      <c r="AZ766" s="40"/>
      <c r="BA766" s="40"/>
      <c r="BB766" s="40"/>
      <c r="BC766" s="39"/>
      <c r="BD766" s="39">
        <f>T766*2.23694</f>
        <v>24.419928333333335</v>
      </c>
      <c r="BE766" s="39">
        <f>AO766-$BC$8</f>
        <v>0.30021933650728244</v>
      </c>
      <c r="BF766" s="39">
        <f>AQ766-$BC$8</f>
        <v>0.29829412322657162</v>
      </c>
      <c r="BG766" s="52">
        <f t="shared" si="198"/>
        <v>0.26846471090391444</v>
      </c>
      <c r="BH766" s="52">
        <f t="shared" si="199"/>
        <v>0.26846471090391444</v>
      </c>
      <c r="BI766" s="52">
        <f t="shared" si="200"/>
        <v>966472.95925409195</v>
      </c>
      <c r="BJ766" s="52">
        <f t="shared" si="201"/>
        <v>966.47295925409196</v>
      </c>
      <c r="BK766">
        <f t="shared" si="202"/>
        <v>14.803220249999994</v>
      </c>
    </row>
    <row r="767" spans="2:63" x14ac:dyDescent="0.25">
      <c r="B767" s="27" t="s">
        <v>52</v>
      </c>
      <c r="C767" s="27">
        <v>759</v>
      </c>
      <c r="D767" s="27">
        <v>170</v>
      </c>
      <c r="E767" s="26">
        <v>34.1</v>
      </c>
      <c r="F767" s="15">
        <f t="shared" si="203"/>
        <v>-1.4305555555555551</v>
      </c>
      <c r="G767" s="15">
        <f t="shared" si="204"/>
        <v>-5.1499999999999986</v>
      </c>
      <c r="R767">
        <f t="shared" si="192"/>
        <v>0</v>
      </c>
      <c r="S767">
        <f t="shared" si="193"/>
        <v>34.1</v>
      </c>
      <c r="T767">
        <f>$E767/3.6</f>
        <v>9.4722222222222232</v>
      </c>
      <c r="U767">
        <f>(0.5*960*(T767*T767))</f>
        <v>43067.037037037044</v>
      </c>
      <c r="V767">
        <f>$U767-$U768</f>
        <v>11918.888888888898</v>
      </c>
      <c r="X767">
        <f>W767/1000</f>
        <v>0</v>
      </c>
      <c r="Y767">
        <f>$X$43+$X$87+$X$158+$X$178+$X$188+$X$238+$X$279+$X$299+$X$307+$X$359+$X$365+$X$379+$X$408+$X$426+$X$438+$X$549+$X$569+$X$622+$X$645+$X$657+$X$685+$X$703+$X$721+$X$758</f>
        <v>909.27592592592589</v>
      </c>
      <c r="Z767">
        <f>(0.5*960*(F767*F767))</f>
        <v>982.31481481481421</v>
      </c>
      <c r="AA767">
        <f>W767*0.0000002777777777</f>
        <v>0</v>
      </c>
      <c r="AB767">
        <f>AA$43+AA$87+$AA$158+$AA$178+$AA$238+$AA$279+$AA$299+$AA$307+$AA$359+$AA$365+$AA$379+$AA$408+$AA$426+$AA$438+$AA$526+$AA$549+$AA$569+$AA$622+$AA$645+$AA$657+$AA$685+$AA$703+$AA$721+$AA$758</f>
        <v>0.24997839499173444</v>
      </c>
      <c r="AD767">
        <f>(AC767*0.0000002777777777)*-1</f>
        <v>0</v>
      </c>
      <c r="AE767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7">
        <f>(T767/1000)*(960*9.81*0.01+0.5*1.205*0.38*1.711274*(T767*T767)+960*4/3*3.14*AJ767)</f>
        <v>-52.708536144867971</v>
      </c>
      <c r="AH767">
        <f>AH766+AG767</f>
        <v>327.73527512063896</v>
      </c>
      <c r="AJ767">
        <f>T768-T767</f>
        <v>-1.4166666666666679</v>
      </c>
      <c r="AK767" s="53">
        <f t="shared" si="206"/>
        <v>9.4722222222222232</v>
      </c>
      <c r="AL767" s="39">
        <f>0.5*1116.99*(T767*T767)</f>
        <v>50109.843437500007</v>
      </c>
      <c r="AM767" s="39">
        <f t="shared" si="205"/>
        <v>13867.999687500007</v>
      </c>
      <c r="AN767" s="39">
        <f>SUM($AM$726:$AM$757)+$AN$725</f>
        <v>-1084844.6481249998</v>
      </c>
      <c r="AO767" s="39">
        <f t="shared" si="195"/>
        <v>0.30134573550590094</v>
      </c>
      <c r="AP767" s="39">
        <f>SUM($AM$759:$AM$771)+$AP$758</f>
        <v>1077913.8803125003</v>
      </c>
      <c r="AQ767" s="39">
        <f t="shared" si="196"/>
        <v>0.29942052222519011</v>
      </c>
      <c r="AR767" s="39">
        <f t="shared" si="208"/>
        <v>13.867999687500006</v>
      </c>
      <c r="AS767" s="39"/>
      <c r="AT767" s="51">
        <f>T767*$AS$8*0.38*0.01</f>
        <v>374.25298839500005</v>
      </c>
      <c r="AU767" s="51">
        <f t="shared" si="207"/>
        <v>0.37425298839500004</v>
      </c>
      <c r="AV767" s="51">
        <f t="shared" si="197"/>
        <v>1.0395924661038631E-4</v>
      </c>
      <c r="AW767" s="39">
        <f>AB767*0.7</f>
        <v>0.1749848764942141</v>
      </c>
      <c r="AX767" s="40"/>
      <c r="AY767" s="40">
        <f t="shared" si="194"/>
        <v>0</v>
      </c>
      <c r="AZ767" s="40"/>
      <c r="BA767" s="40"/>
      <c r="BB767" s="40"/>
      <c r="BC767" s="39"/>
      <c r="BD767" s="39">
        <f>T767*2.23694</f>
        <v>21.188792777777781</v>
      </c>
      <c r="BE767" s="39">
        <f>AO767-$BC$8</f>
        <v>0.30021933650728244</v>
      </c>
      <c r="BF767" s="39">
        <f>AQ767-$BC$8</f>
        <v>0.29829412322657162</v>
      </c>
      <c r="BG767" s="52">
        <f t="shared" si="198"/>
        <v>0.26846471090391444</v>
      </c>
      <c r="BH767" s="52">
        <f t="shared" si="199"/>
        <v>0.26846471090391444</v>
      </c>
      <c r="BI767" s="52">
        <f t="shared" si="200"/>
        <v>966472.95925409195</v>
      </c>
      <c r="BJ767" s="52">
        <f t="shared" si="201"/>
        <v>966.47295925409196</v>
      </c>
      <c r="BK767">
        <f t="shared" si="202"/>
        <v>12.481199718750007</v>
      </c>
    </row>
    <row r="768" spans="2:63" x14ac:dyDescent="0.25">
      <c r="B768" s="27" t="s">
        <v>52</v>
      </c>
      <c r="C768" s="27">
        <v>760</v>
      </c>
      <c r="D768" s="27">
        <v>171</v>
      </c>
      <c r="E768" s="26">
        <v>29</v>
      </c>
      <c r="F768" s="15">
        <f t="shared" si="203"/>
        <v>-1.4444444444444446</v>
      </c>
      <c r="G768" s="15">
        <f t="shared" si="204"/>
        <v>-5.2000000000000011</v>
      </c>
      <c r="R768">
        <f t="shared" si="192"/>
        <v>0</v>
      </c>
      <c r="S768">
        <f t="shared" si="193"/>
        <v>29</v>
      </c>
      <c r="T768">
        <f>$E768/3.6</f>
        <v>8.0555555555555554</v>
      </c>
      <c r="U768">
        <f>(0.5*960*(T768*T768))</f>
        <v>31148.148148148146</v>
      </c>
      <c r="V768">
        <f>$U768-$U769</f>
        <v>10344.814814814818</v>
      </c>
      <c r="X768">
        <f>W768/1000</f>
        <v>0</v>
      </c>
      <c r="Y768">
        <f>$X$43+$X$87+$X$158+$X$178+$X$188+$X$238+$X$279+$X$299+$X$307+$X$359+$X$365+$X$379+$X$408+$X$426+$X$438+$X$549+$X$569+$X$622+$X$645+$X$657+$X$685+$X$703+$X$721+$X$758</f>
        <v>909.27592592592589</v>
      </c>
      <c r="Z768">
        <f>(0.5*960*(F768*F768))</f>
        <v>1001.4814814814816</v>
      </c>
      <c r="AA768">
        <f>W768*0.0000002777777777</f>
        <v>0</v>
      </c>
      <c r="AB768">
        <f>AA$43+AA$87+$AA$158+$AA$178+$AA$238+$AA$279+$AA$299+$AA$307+$AA$359+$AA$365+$AA$379+$AA$408+$AA$426+$AA$438+$AA$526+$AA$549+$AA$569+$AA$622+$AA$645+$AA$657+$AA$685+$AA$703+$AA$721+$AA$758</f>
        <v>0.24997839499173444</v>
      </c>
      <c r="AD768">
        <f>(AC768*0.0000002777777777)*-1</f>
        <v>0</v>
      </c>
      <c r="AE768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8">
        <f>(T768/1000)*(960*9.81*0.01+0.5*1.205*0.38*1.711274*(T768*T768)+960*4/3*3.14*AJ768)</f>
        <v>-46.702527414906662</v>
      </c>
      <c r="AH768">
        <f>AH767+AG768</f>
        <v>281.03274770573228</v>
      </c>
      <c r="AJ768">
        <f>T769-T768</f>
        <v>-1.4722222222222223</v>
      </c>
      <c r="AK768" s="53">
        <f t="shared" si="206"/>
        <v>8.0555555555555554</v>
      </c>
      <c r="AL768" s="39">
        <f>0.5*1116.99*(T768*T768)</f>
        <v>36241.84375</v>
      </c>
      <c r="AM768" s="39">
        <f t="shared" si="205"/>
        <v>12036.515312500003</v>
      </c>
      <c r="AN768" s="39">
        <f>SUM($AM$726:$AM$757)+$AN$725</f>
        <v>-1084844.6481249998</v>
      </c>
      <c r="AO768" s="39">
        <f t="shared" si="195"/>
        <v>0.30134573550590094</v>
      </c>
      <c r="AP768" s="39">
        <f>SUM($AM$759:$AM$771)+$AP$758</f>
        <v>1077913.8803125003</v>
      </c>
      <c r="AQ768" s="39">
        <f t="shared" si="196"/>
        <v>0.29942052222519011</v>
      </c>
      <c r="AR768" s="39">
        <f t="shared" si="208"/>
        <v>12.036515312500004</v>
      </c>
      <c r="AS768" s="39"/>
      <c r="AT768" s="51">
        <f>T768*$AS$8*0.38*0.01</f>
        <v>318.27966755000006</v>
      </c>
      <c r="AU768" s="51">
        <f t="shared" si="207"/>
        <v>0.31827966755000003</v>
      </c>
      <c r="AV768" s="51">
        <f t="shared" si="197"/>
        <v>8.8411089492703915E-5</v>
      </c>
      <c r="AW768" s="39">
        <f>AB768*0.7</f>
        <v>0.1749848764942141</v>
      </c>
      <c r="AX768" s="40"/>
      <c r="AY768" s="40">
        <f t="shared" si="194"/>
        <v>0</v>
      </c>
      <c r="AZ768" s="40"/>
      <c r="BA768" s="40"/>
      <c r="BB768" s="40"/>
      <c r="BC768" s="39"/>
      <c r="BD768" s="39">
        <f>T768*2.23694</f>
        <v>18.019794444444447</v>
      </c>
      <c r="BE768" s="39">
        <f>AO768-$BC$8</f>
        <v>0.30021933650728244</v>
      </c>
      <c r="BF768" s="39">
        <f>AQ768-$BC$8</f>
        <v>0.29829412322657162</v>
      </c>
      <c r="BG768" s="52">
        <f t="shared" si="198"/>
        <v>0.26846471090391444</v>
      </c>
      <c r="BH768" s="52">
        <f t="shared" si="199"/>
        <v>0.26846471090391444</v>
      </c>
      <c r="BI768" s="52">
        <f t="shared" si="200"/>
        <v>966472.95925409195</v>
      </c>
      <c r="BJ768" s="52">
        <f t="shared" si="201"/>
        <v>966.47295925409196</v>
      </c>
      <c r="BK768">
        <f t="shared" si="202"/>
        <v>10.832863781250003</v>
      </c>
    </row>
    <row r="769" spans="2:63" x14ac:dyDescent="0.25">
      <c r="B769" s="27" t="s">
        <v>52</v>
      </c>
      <c r="C769" s="27">
        <v>761</v>
      </c>
      <c r="D769" s="27">
        <v>172</v>
      </c>
      <c r="E769" s="26">
        <v>23.7</v>
      </c>
      <c r="F769" s="15">
        <f t="shared" si="203"/>
        <v>-1.4722222222222223</v>
      </c>
      <c r="G769" s="15">
        <f t="shared" si="204"/>
        <v>-5.3000000000000007</v>
      </c>
      <c r="R769">
        <f t="shared" si="192"/>
        <v>0</v>
      </c>
      <c r="S769">
        <f t="shared" si="193"/>
        <v>23.7</v>
      </c>
      <c r="T769">
        <f>$E769/3.6</f>
        <v>6.583333333333333</v>
      </c>
      <c r="U769">
        <f>(0.5*960*(T769*T769))</f>
        <v>20803.333333333328</v>
      </c>
      <c r="V769">
        <f>$U769-$U770</f>
        <v>8264.0740740740712</v>
      </c>
      <c r="X769">
        <f>W769/1000</f>
        <v>0</v>
      </c>
      <c r="Y769">
        <f>$X$43+$X$87+$X$158+$X$178+$X$188+$X$238+$X$279+$X$299+$X$307+$X$359+$X$365+$X$379+$X$408+$X$426+$X$438+$X$549+$X$569+$X$622+$X$645+$X$657+$X$685+$X$703+$X$721+$X$758</f>
        <v>909.27592592592589</v>
      </c>
      <c r="Z769">
        <f>(0.5*960*(F769*F769))</f>
        <v>1040.3703703703707</v>
      </c>
      <c r="AA769">
        <f>W769*0.0000002777777777</f>
        <v>0</v>
      </c>
      <c r="AB769">
        <f>AA$43+AA$87+$AA$158+$AA$178+$AA$238+$AA$279+$AA$299+$AA$307+$AA$359+$AA$365+$AA$379+$AA$408+$AA$426+$AA$438+$AA$526+$AA$549+$AA$569+$AA$622+$AA$645+$AA$657+$AA$685+$AA$703+$AA$721+$AA$758</f>
        <v>0.24997839499173444</v>
      </c>
      <c r="AD769">
        <f>(AC769*0.0000002777777777)*-1</f>
        <v>0</v>
      </c>
      <c r="AE769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69">
        <f>(T769/1000)*(960*9.81*0.01+0.5*1.205*0.38*1.711274*(T769*T769)+960*4/3*3.14*AJ769)</f>
        <v>-38.222826751200806</v>
      </c>
      <c r="AH769">
        <f>AH768+AG769</f>
        <v>242.80992095453146</v>
      </c>
      <c r="AJ769">
        <f>T770-T769</f>
        <v>-1.4722222222222223</v>
      </c>
      <c r="AK769" s="53">
        <f t="shared" si="206"/>
        <v>6.583333333333333</v>
      </c>
      <c r="AL769" s="39">
        <f>0.5*1116.99*(T769*T769)</f>
        <v>24205.328437499997</v>
      </c>
      <c r="AM769" s="39">
        <f t="shared" si="205"/>
        <v>9615.5084374999988</v>
      </c>
      <c r="AN769" s="39">
        <f>SUM($AM$726:$AM$757)+$AN$725</f>
        <v>-1084844.6481249998</v>
      </c>
      <c r="AO769" s="39">
        <f t="shared" si="195"/>
        <v>0.30134573550590094</v>
      </c>
      <c r="AP769" s="39">
        <f>SUM($AM$759:$AM$771)+$AP$758</f>
        <v>1077913.8803125003</v>
      </c>
      <c r="AQ769" s="39">
        <f t="shared" si="196"/>
        <v>0.29942052222519011</v>
      </c>
      <c r="AR769" s="39">
        <f t="shared" si="208"/>
        <v>9.6155084374999991</v>
      </c>
      <c r="AS769" s="39"/>
      <c r="AT769" s="51">
        <f>T769*$AS$8*0.38*0.01</f>
        <v>260.111314515</v>
      </c>
      <c r="AU769" s="51">
        <f t="shared" si="207"/>
        <v>0.26011131451500002</v>
      </c>
      <c r="AV769" s="51">
        <f t="shared" si="197"/>
        <v>7.2253200723347666E-5</v>
      </c>
      <c r="AW769" s="39">
        <f>AB769*0.7</f>
        <v>0.1749848764942141</v>
      </c>
      <c r="AX769" s="40"/>
      <c r="AY769" s="40">
        <f t="shared" si="194"/>
        <v>0</v>
      </c>
      <c r="AZ769" s="40"/>
      <c r="BA769" s="40"/>
      <c r="BB769" s="40"/>
      <c r="BC769" s="39"/>
      <c r="BD769" s="39">
        <f>T769*2.23694</f>
        <v>14.726521666666667</v>
      </c>
      <c r="BE769" s="39">
        <f>AO769-$BC$8</f>
        <v>0.30021933650728244</v>
      </c>
      <c r="BF769" s="39">
        <f>AQ769-$BC$8</f>
        <v>0.29829412322657162</v>
      </c>
      <c r="BG769" s="52">
        <f t="shared" si="198"/>
        <v>0.26846471090391444</v>
      </c>
      <c r="BH769" s="52">
        <f t="shared" si="199"/>
        <v>0.26846471090391444</v>
      </c>
      <c r="BI769" s="52">
        <f t="shared" si="200"/>
        <v>966472.95925409195</v>
      </c>
      <c r="BJ769" s="52">
        <f t="shared" si="201"/>
        <v>966.47295925409196</v>
      </c>
      <c r="BK769">
        <f t="shared" si="202"/>
        <v>8.6539575937499986</v>
      </c>
    </row>
    <row r="770" spans="2:63" x14ac:dyDescent="0.25">
      <c r="B770" s="27" t="s">
        <v>52</v>
      </c>
      <c r="C770" s="27">
        <v>762</v>
      </c>
      <c r="D770" s="27">
        <v>173</v>
      </c>
      <c r="E770" s="26">
        <v>18.399999999999999</v>
      </c>
      <c r="F770" s="15">
        <f t="shared" si="203"/>
        <v>-1.3055555555555554</v>
      </c>
      <c r="G770" s="15">
        <f t="shared" si="204"/>
        <v>-4.6999999999999993</v>
      </c>
      <c r="R770">
        <f t="shared" si="192"/>
        <v>0</v>
      </c>
      <c r="S770">
        <f t="shared" si="193"/>
        <v>18.399999999999999</v>
      </c>
      <c r="T770">
        <f>$E770/3.6</f>
        <v>5.1111111111111107</v>
      </c>
      <c r="U770">
        <f>(0.5*960*(T770*T770))</f>
        <v>12539.259259259257</v>
      </c>
      <c r="V770">
        <f>$U770-$U771</f>
        <v>4965.5555555555529</v>
      </c>
      <c r="X770">
        <f>W770/1000</f>
        <v>0</v>
      </c>
      <c r="Y770">
        <f>$X$43+$X$87+$X$158+$X$178+$X$188+$X$238+$X$279+$X$299+$X$307+$X$359+$X$365+$X$379+$X$408+$X$426+$X$438+$X$549+$X$569+$X$622+$X$645+$X$657+$X$685+$X$703+$X$721+$X$758</f>
        <v>909.27592592592589</v>
      </c>
      <c r="Z770">
        <f>(0.5*960*(F770*F770))</f>
        <v>818.14814814814792</v>
      </c>
      <c r="AA770">
        <f>W770*0.0000002777777777</f>
        <v>0</v>
      </c>
      <c r="AB770">
        <f>AA$43+AA$87+$AA$158+$AA$178+$AA$238+$AA$279+$AA$299+$AA$307+$AA$359+$AA$365+$AA$379+$AA$408+$AA$426+$AA$438+$AA$526+$AA$549+$AA$569+$AA$622+$AA$645+$AA$657+$AA$685+$AA$703+$AA$721+$AA$758</f>
        <v>0.24997839499173444</v>
      </c>
      <c r="AD770">
        <f>(AC770*0.0000002777777777)*-1</f>
        <v>0</v>
      </c>
      <c r="AE770">
        <f>(($W$18*0.0000002777777777)*-1)+$AD$65+$AD$145+$AD$164+$AD$184+$AD$206+$AD$265+$AD$289+$AD$304+$AD$345+$AD$363+$AD$373+$AD$399+$AD$418+$AD$430+$AD$519+$AD$540+$AD$564+$AD$608+$AD$631+$AD$637+$AD$649+$AD$673+$AD$693+$AD$718+$AD$726</f>
        <v>0.25800432091541303</v>
      </c>
      <c r="AG770">
        <f>(T770/1000)*(960*9.81*0.01+0.5*1.205*0.38*1.711274*(T770*T770)+960*4/3*3.14*AJ770)</f>
        <v>-22.862056996981675</v>
      </c>
      <c r="AH770">
        <f>AH769+AG770</f>
        <v>219.9478639575498</v>
      </c>
      <c r="AJ770">
        <f>T771-T770</f>
        <v>-1.1388888888888884</v>
      </c>
      <c r="AK770" s="53">
        <f t="shared" si="206"/>
        <v>5.1111111111111107</v>
      </c>
      <c r="AL770" s="39">
        <f>0.5*1116.99*(T770*T770)</f>
        <v>14589.819999999998</v>
      </c>
      <c r="AM770" s="39">
        <f t="shared" si="205"/>
        <v>5777.5790624999972</v>
      </c>
      <c r="AN770" s="39">
        <f>SUM($AM$726:$AM$757)+$AN$725</f>
        <v>-1084844.6481249998</v>
      </c>
      <c r="AO770" s="39">
        <f t="shared" si="195"/>
        <v>0.30134573550590094</v>
      </c>
      <c r="AP770" s="39">
        <f>SUM($AM$759:$AM$771)+$AP$758</f>
        <v>1077913.8803125003</v>
      </c>
      <c r="AQ770" s="39">
        <f t="shared" si="196"/>
        <v>0.29942052222519011</v>
      </c>
      <c r="AR770" s="39">
        <f t="shared" si="208"/>
        <v>5.7775790624999974</v>
      </c>
      <c r="AS770" s="39"/>
      <c r="AT770" s="51">
        <f>T770*$AS$8*0.38*0.01</f>
        <v>201.94296148000001</v>
      </c>
      <c r="AU770" s="51">
        <f t="shared" si="207"/>
        <v>0.20194296148000002</v>
      </c>
      <c r="AV770" s="51">
        <f t="shared" si="197"/>
        <v>5.6095311953991438E-5</v>
      </c>
      <c r="AW770" s="39">
        <f>AB770*0.7</f>
        <v>0.1749848764942141</v>
      </c>
      <c r="AX770" s="40"/>
      <c r="AY770" s="40">
        <f t="shared" si="194"/>
        <v>0</v>
      </c>
      <c r="AZ770" s="40"/>
      <c r="BA770" s="40"/>
      <c r="BB770" s="40"/>
      <c r="BC770" s="39"/>
      <c r="BD770" s="39">
        <f>T770*2.23694</f>
        <v>11.433248888888889</v>
      </c>
      <c r="BE770" s="39">
        <f>AO770-$BC$8</f>
        <v>0.30021933650728244</v>
      </c>
      <c r="BF770" s="39">
        <f>AQ770-$BC$8</f>
        <v>0.29829412322657162</v>
      </c>
      <c r="BG770" s="52">
        <f t="shared" si="198"/>
        <v>0.26846471090391444</v>
      </c>
      <c r="BH770" s="52">
        <f t="shared" si="199"/>
        <v>0.26846471090391444</v>
      </c>
      <c r="BI770" s="52">
        <f t="shared" si="200"/>
        <v>966472.95925409195</v>
      </c>
      <c r="BJ770" s="52">
        <f t="shared" si="201"/>
        <v>966.47295925409196</v>
      </c>
      <c r="BK770">
        <f t="shared" si="202"/>
        <v>5.199821156249997</v>
      </c>
    </row>
    <row r="771" spans="2:63" x14ac:dyDescent="0.25">
      <c r="B771" s="27" t="s">
        <v>52</v>
      </c>
      <c r="C771" s="27">
        <v>763</v>
      </c>
      <c r="D771" s="27">
        <v>174</v>
      </c>
      <c r="E771" s="26">
        <v>14.3</v>
      </c>
      <c r="F771" s="15">
        <f t="shared" si="203"/>
        <v>-0.88888888888888862</v>
      </c>
      <c r="G771" s="15">
        <f t="shared" si="204"/>
        <v>-3.1999999999999993</v>
      </c>
      <c r="R771">
        <f t="shared" si="192"/>
        <v>0</v>
      </c>
      <c r="S771">
        <f t="shared" si="193"/>
        <v>14.3</v>
      </c>
      <c r="T771">
        <f>$E771/3.6</f>
        <v>3.9722222222222223</v>
      </c>
      <c r="U771">
        <f>(0.5*960*(T771*T771))</f>
        <v>7573.7037037037044</v>
      </c>
      <c r="V771">
        <f>$U771-$U772</f>
        <v>2240.3703703703723</v>
      </c>
      <c r="X771">
        <f>W771/1000</f>
        <v>0</v>
      </c>
      <c r="Y771">
        <f>$X$43+$X$87+$X$158+$X$178+$X$188+$X$238+$X$279+$X$299+$X$307+$X$359+$X$365+$X$379+$X$408+$X$426+$X$438+$X$549+$X$569+$X$622+$X$645+$X$657+$X$685+$X$703+$X$721+$X$758</f>
        <v>909.27592592592589</v>
      </c>
      <c r="Z771">
        <f>(0.5*960*(F771*F771))</f>
        <v>379.25925925925901</v>
      </c>
      <c r="AA771">
        <f>W771*0.0000002777777777</f>
        <v>0</v>
      </c>
      <c r="AB771">
        <f>AA$43+AA$87+$AA$158+$AA$178+$AA$238+$AA$279+$AA$299+$AA$307+$AA$359+$AA$365+$AA$379+$AA$408+$AA$426+$AA$438+$AA$526+$AA$549+$AA$569+$AA$622+$AA$645+$AA$657+$AA$685+$AA$703+$AA$721+$AA$758</f>
        <v>0.24997839499173444</v>
      </c>
      <c r="AD771">
        <f>(AC771*0.0000002777777777)*-1</f>
        <v>0</v>
      </c>
      <c r="AE771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1">
        <f>(T771/1000)*(960*9.81*0.01+0.5*1.205*0.38*1.711274*(T771*T771)+960*4/3*3.14*AJ771)</f>
        <v>-9.8013163137248238</v>
      </c>
      <c r="AH771">
        <f>AH770+AG771</f>
        <v>210.14654764382499</v>
      </c>
      <c r="AJ771">
        <f>T772-T771</f>
        <v>-0.63888888888888928</v>
      </c>
      <c r="AK771" s="53">
        <f t="shared" si="206"/>
        <v>3.9722222222222223</v>
      </c>
      <c r="AL771" s="39">
        <f>0.5*1116.99*(T771*T771)</f>
        <v>8812.2409375000007</v>
      </c>
      <c r="AM771" s="39">
        <f t="shared" si="205"/>
        <v>2606.7409375000016</v>
      </c>
      <c r="AN771" s="39">
        <f>SUM($AM$726:$AM$757)+$AN$725</f>
        <v>-1084844.6481249998</v>
      </c>
      <c r="AO771" s="39">
        <f t="shared" si="195"/>
        <v>0.30134573550590094</v>
      </c>
      <c r="AP771" s="39">
        <f>SUM($AM$759:$AM$771)+$AP$758</f>
        <v>1077913.8803125003</v>
      </c>
      <c r="AQ771" s="39">
        <f t="shared" si="196"/>
        <v>0.29942052222519011</v>
      </c>
      <c r="AR771" s="39">
        <f t="shared" si="208"/>
        <v>2.6067409375000015</v>
      </c>
      <c r="AS771" s="39"/>
      <c r="AT771" s="51">
        <f>T771*$AS$8*0.38*0.01</f>
        <v>156.94480158500002</v>
      </c>
      <c r="AU771" s="51">
        <f t="shared" si="207"/>
        <v>0.15694480158500002</v>
      </c>
      <c r="AV771" s="51">
        <f t="shared" si="197"/>
        <v>4.3595813094678133E-5</v>
      </c>
      <c r="AW771" s="39">
        <f>AB771*0.7</f>
        <v>0.1749848764942141</v>
      </c>
      <c r="AX771" s="40"/>
      <c r="AY771" s="40">
        <f t="shared" si="194"/>
        <v>0</v>
      </c>
      <c r="AZ771" s="40"/>
      <c r="BA771" s="40"/>
      <c r="BB771" s="40"/>
      <c r="BC771" s="39"/>
      <c r="BD771" s="39">
        <f>T771*2.23694</f>
        <v>8.8856227777777779</v>
      </c>
      <c r="BE771" s="39">
        <f>AO771-$BC$8</f>
        <v>0.30021933650728244</v>
      </c>
      <c r="BF771" s="39">
        <f>AQ771-$BC$8</f>
        <v>0.29829412322657162</v>
      </c>
      <c r="BG771" s="52">
        <f t="shared" si="198"/>
        <v>0.26846471090391444</v>
      </c>
      <c r="BH771" s="52">
        <f t="shared" si="199"/>
        <v>0.26846471090391444</v>
      </c>
      <c r="BI771" s="52">
        <f t="shared" si="200"/>
        <v>966472.95925409195</v>
      </c>
      <c r="BJ771" s="52">
        <f t="shared" si="201"/>
        <v>966.47295925409196</v>
      </c>
      <c r="BK771">
        <f t="shared" si="202"/>
        <v>2.3460668437500019</v>
      </c>
    </row>
    <row r="772" spans="2:63" x14ac:dyDescent="0.25">
      <c r="B772" s="27" t="s">
        <v>52</v>
      </c>
      <c r="C772" s="27">
        <v>764</v>
      </c>
      <c r="D772" s="27">
        <v>175</v>
      </c>
      <c r="E772" s="26">
        <v>12</v>
      </c>
      <c r="F772" s="15">
        <f t="shared" si="203"/>
        <v>-0.20833333333333331</v>
      </c>
      <c r="G772" s="15">
        <f t="shared" si="204"/>
        <v>-0.75</v>
      </c>
      <c r="R772">
        <f t="shared" si="192"/>
        <v>0</v>
      </c>
      <c r="S772">
        <f t="shared" si="193"/>
        <v>12</v>
      </c>
      <c r="T772">
        <f>$E772/3.6</f>
        <v>3.333333333333333</v>
      </c>
      <c r="U772">
        <f>(0.5*960*(T772*T772))</f>
        <v>5333.3333333333321</v>
      </c>
      <c r="V772">
        <f>$U772-$U773</f>
        <v>-734.8148148148166</v>
      </c>
      <c r="X772">
        <f>W772/1000</f>
        <v>0</v>
      </c>
      <c r="Y772">
        <f>$X$43+$X$87+$X$158+$X$178+$X$188+$X$238+$X$279+$X$299+$X$307+$X$359+$X$365+$X$379+$X$408+$X$426+$X$438+$X$549+$X$569+$X$622+$X$645+$X$657+$X$685+$X$703+$X$721+$X$758</f>
        <v>909.27592592592589</v>
      </c>
      <c r="Z772">
        <f>(0.5*960*(F772*F772))</f>
        <v>20.833333333333329</v>
      </c>
      <c r="AA772">
        <f>W772*0.0000002777777777</f>
        <v>0</v>
      </c>
      <c r="AB772">
        <f>AA$43+AA$87+$AA$158+$AA$178+$AA$238+$AA$279+$AA$299+$AA$307+$AA$359+$AA$365+$AA$379+$AA$408+$AA$426+$AA$438+$AA$526+$AA$549+$AA$569+$AA$622+$AA$645+$AA$657+$AA$685+$AA$703+$AA$721+$AA$758</f>
        <v>0.24997839499173444</v>
      </c>
      <c r="AC772">
        <f>SUM(V772:V799)</f>
        <v>-155999.99999999997</v>
      </c>
      <c r="AD772">
        <f>(AC772*0.0000002777777777)*-1</f>
        <v>4.3333333321199992E-2</v>
      </c>
      <c r="AE772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2">
        <f>(T772/1000)*(960*9.81*0.01+0.5*1.205*0.38*1.711274*(T772*T772)+960*4/3*3.14*AJ772)</f>
        <v>3.3056161549000076</v>
      </c>
      <c r="AH772">
        <f>AH771+AG772</f>
        <v>213.452163798725</v>
      </c>
      <c r="AJ772">
        <f>T773-T772</f>
        <v>0.22222222222222276</v>
      </c>
      <c r="AK772" s="53">
        <f t="shared" si="206"/>
        <v>3.333333333333333</v>
      </c>
      <c r="AL772" s="39">
        <f>0.5*1116.99*(T772*T772)</f>
        <v>6205.4999999999991</v>
      </c>
      <c r="AM772" s="39">
        <f t="shared" si="205"/>
        <v>-854.98000000000138</v>
      </c>
      <c r="AN772" s="39">
        <f>SUM($AM$772:$AM$799)+$AN$771</f>
        <v>-1266355.5231249998</v>
      </c>
      <c r="AO772" s="39">
        <f t="shared" si="195"/>
        <v>0.35176542299178343</v>
      </c>
      <c r="AP772" s="39">
        <f>SUM($AM$759:$AM$771)+$AP$758</f>
        <v>1077913.8803125003</v>
      </c>
      <c r="AQ772" s="39">
        <f t="shared" si="196"/>
        <v>0.29942052222519011</v>
      </c>
      <c r="AR772" s="39">
        <f t="shared" si="208"/>
        <v>-0.85498000000000141</v>
      </c>
      <c r="AS772" s="39"/>
      <c r="AT772" s="51">
        <f>T772*$AS$8*0.38*0.01</f>
        <v>131.70193140000001</v>
      </c>
      <c r="AU772" s="51">
        <f t="shared" si="207"/>
        <v>0.1317019314</v>
      </c>
      <c r="AV772" s="51">
        <f t="shared" si="197"/>
        <v>3.6583899100429198E-5</v>
      </c>
      <c r="AW772" s="39">
        <f>AB772*0.7</f>
        <v>0.1749848764942141</v>
      </c>
      <c r="AX772" s="40"/>
      <c r="AY772" s="40">
        <f t="shared" si="194"/>
        <v>0</v>
      </c>
      <c r="AZ772" s="40"/>
      <c r="BA772" s="40"/>
      <c r="BB772" s="40"/>
      <c r="BC772" s="39"/>
      <c r="BD772" s="39">
        <f>T772*2.23694</f>
        <v>7.4564666666666666</v>
      </c>
      <c r="BE772" s="39">
        <f>AO772-$BC$8</f>
        <v>0.35063902399316493</v>
      </c>
      <c r="BF772" s="39">
        <f>AQ772-$BC$8</f>
        <v>0.29829412322657162</v>
      </c>
      <c r="BG772" s="52">
        <f t="shared" si="198"/>
        <v>0.26846471090391444</v>
      </c>
      <c r="BH772" s="52">
        <f t="shared" si="199"/>
        <v>0.26846471090391444</v>
      </c>
      <c r="BI772" s="52">
        <f t="shared" si="200"/>
        <v>966472.95925409195</v>
      </c>
      <c r="BJ772" s="52">
        <f t="shared" si="201"/>
        <v>966.47295925409196</v>
      </c>
      <c r="BK772">
        <f t="shared" si="202"/>
        <v>-0.76948200000000122</v>
      </c>
    </row>
    <row r="773" spans="2:63" x14ac:dyDescent="0.25">
      <c r="B773" s="27" t="s">
        <v>52</v>
      </c>
      <c r="C773" s="27">
        <v>765</v>
      </c>
      <c r="D773" s="27">
        <v>176</v>
      </c>
      <c r="E773" s="26">
        <v>12.8</v>
      </c>
      <c r="F773" s="15">
        <f t="shared" si="203"/>
        <v>0.55555555555555558</v>
      </c>
      <c r="G773" s="15">
        <f t="shared" si="204"/>
        <v>2</v>
      </c>
      <c r="R773">
        <f t="shared" si="192"/>
        <v>0</v>
      </c>
      <c r="S773">
        <f t="shared" si="193"/>
        <v>12.8</v>
      </c>
      <c r="T773">
        <f>$E773/3.6</f>
        <v>3.5555555555555558</v>
      </c>
      <c r="U773">
        <f>(0.5*960*(T773*T773))</f>
        <v>6068.1481481481487</v>
      </c>
      <c r="V773">
        <f>$U773-$U774</f>
        <v>-3413.333333333333</v>
      </c>
      <c r="X773">
        <f>W773/1000</f>
        <v>0</v>
      </c>
      <c r="Y773">
        <f>$X$43+$X$87+$X$158+$X$178+$X$188+$X$238+$X$279+$X$299+$X$307+$X$359+$X$365+$X$379+$X$408+$X$426+$X$438+$X$549+$X$569+$X$622+$X$645+$X$657+$X$685+$X$703+$X$721+$X$758</f>
        <v>909.27592592592589</v>
      </c>
      <c r="Z773">
        <f>(0.5*960*(F773*F773))</f>
        <v>148.14814814814815</v>
      </c>
      <c r="AA773">
        <f>W773*0.0000002777777777</f>
        <v>0</v>
      </c>
      <c r="AB773">
        <f>AA$43+AA$87+$AA$158+$AA$178+$AA$238+$AA$279+$AA$299+$AA$307+$AA$359+$AA$365+$AA$379+$AA$408+$AA$426+$AA$438+$AA$526+$AA$549+$AA$569+$AA$622+$AA$645+$AA$657+$AA$685+$AA$703+$AA$721+$AA$758</f>
        <v>0.24997839499173444</v>
      </c>
      <c r="AD773">
        <f>(AC773*0.0000002777777777)*-1</f>
        <v>0</v>
      </c>
      <c r="AE773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3">
        <f>(T773/1000)*(960*9.81*0.01+0.5*1.205*0.38*1.711274*(T773*T773)+960*4/3*3.14*AJ773)</f>
        <v>13.055115732924016</v>
      </c>
      <c r="AH773">
        <f>AH772+AG773</f>
        <v>226.507279531649</v>
      </c>
      <c r="AJ773">
        <f>T774-T773</f>
        <v>0.88888888888888884</v>
      </c>
      <c r="AK773" s="53">
        <f t="shared" si="206"/>
        <v>3.5555555555555558</v>
      </c>
      <c r="AL773" s="39">
        <f>0.5*1116.99*(T773*T773)</f>
        <v>7060.4800000000005</v>
      </c>
      <c r="AM773" s="39">
        <f t="shared" si="205"/>
        <v>-3971.5200000000013</v>
      </c>
      <c r="AN773" s="39">
        <f>SUM($AM$772:$AM$799)+$AN$771</f>
        <v>-1266355.5231249998</v>
      </c>
      <c r="AO773" s="39">
        <f t="shared" si="195"/>
        <v>0.35176542299178343</v>
      </c>
      <c r="AP773" s="39">
        <f>SUM($AM$759:$AM$771)+$AP$758</f>
        <v>1077913.8803125003</v>
      </c>
      <c r="AQ773" s="39">
        <f t="shared" si="196"/>
        <v>0.29942052222519011</v>
      </c>
      <c r="AR773" s="39">
        <f t="shared" si="208"/>
        <v>-3.9715200000000013</v>
      </c>
      <c r="AS773" s="39"/>
      <c r="AT773" s="51">
        <f>T773*$AS$8*0.38*0.01</f>
        <v>140.48206016000003</v>
      </c>
      <c r="AU773" s="51">
        <f t="shared" si="207"/>
        <v>0.14048206016000003</v>
      </c>
      <c r="AV773" s="51">
        <f t="shared" si="197"/>
        <v>3.9022825707124487E-5</v>
      </c>
      <c r="AW773" s="39">
        <f>AB773*0.7</f>
        <v>0.1749848764942141</v>
      </c>
      <c r="AX773" s="40"/>
      <c r="AY773" s="40">
        <f t="shared" si="194"/>
        <v>0</v>
      </c>
      <c r="AZ773" s="40"/>
      <c r="BA773" s="40"/>
      <c r="BB773" s="40"/>
      <c r="BC773" s="39"/>
      <c r="BD773" s="39">
        <f>T773*2.23694</f>
        <v>7.9535644444444458</v>
      </c>
      <c r="BE773" s="39">
        <f>AO773-$BC$8</f>
        <v>0.35063902399316493</v>
      </c>
      <c r="BF773" s="39">
        <f>AQ773-$BC$8</f>
        <v>0.29829412322657162</v>
      </c>
      <c r="BG773" s="52">
        <f t="shared" si="198"/>
        <v>0.26846471090391444</v>
      </c>
      <c r="BH773" s="52">
        <f t="shared" si="199"/>
        <v>0.26846471090391444</v>
      </c>
      <c r="BI773" s="52">
        <f t="shared" si="200"/>
        <v>966472.95925409195</v>
      </c>
      <c r="BJ773" s="52">
        <f t="shared" si="201"/>
        <v>966.47295925409196</v>
      </c>
      <c r="BK773">
        <f t="shared" si="202"/>
        <v>-3.5743680000000011</v>
      </c>
    </row>
    <row r="774" spans="2:63" x14ac:dyDescent="0.25">
      <c r="B774" s="27" t="s">
        <v>52</v>
      </c>
      <c r="C774" s="27">
        <v>766</v>
      </c>
      <c r="D774" s="27">
        <v>177</v>
      </c>
      <c r="E774" s="26">
        <v>16</v>
      </c>
      <c r="F774" s="15">
        <f t="shared" si="203"/>
        <v>0.87500000000000011</v>
      </c>
      <c r="G774" s="15">
        <f t="shared" si="204"/>
        <v>3.1500000000000004</v>
      </c>
      <c r="R774">
        <f t="shared" si="192"/>
        <v>0</v>
      </c>
      <c r="S774">
        <f t="shared" si="193"/>
        <v>16</v>
      </c>
      <c r="T774">
        <f>$E774/3.6</f>
        <v>4.4444444444444446</v>
      </c>
      <c r="U774">
        <f>(0.5*960*(T774*T774))</f>
        <v>9481.4814814814818</v>
      </c>
      <c r="V774">
        <f>$U774-$U775</f>
        <v>-4030.0000000000036</v>
      </c>
      <c r="X774">
        <f>W774/1000</f>
        <v>0</v>
      </c>
      <c r="Y774">
        <f>$X$43+$X$87+$X$158+$X$178+$X$188+$X$238+$X$279+$X$299+$X$307+$X$359+$X$365+$X$379+$X$408+$X$426+$X$438+$X$549+$X$569+$X$622+$X$645+$X$657+$X$685+$X$703+$X$721+$X$758</f>
        <v>909.27592592592589</v>
      </c>
      <c r="Z774">
        <f>(0.5*960*(F774*F774))</f>
        <v>367.50000000000011</v>
      </c>
      <c r="AA774">
        <f>W774*0.0000002777777777</f>
        <v>0</v>
      </c>
      <c r="AB774">
        <f>AA$43+AA$87+$AA$158+$AA$178+$AA$238+$AA$279+$AA$299+$AA$307+$AA$359+$AA$365+$AA$379+$AA$408+$AA$426+$AA$438+$AA$526+$AA$549+$AA$569+$AA$622+$AA$645+$AA$657+$AA$685+$AA$703+$AA$721+$AA$758</f>
        <v>0.24997839499173444</v>
      </c>
      <c r="AD774">
        <f>(AC774*0.0000002777777777)*-1</f>
        <v>0</v>
      </c>
      <c r="AE774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4">
        <f>(T774/1000)*(960*9.81*0.01+0.5*1.205*0.38*1.711274*(T774*T774)+960*4/3*3.14*AJ774)</f>
        <v>15.835079829447471</v>
      </c>
      <c r="AH774">
        <f>AH773+AG774</f>
        <v>242.34235936109647</v>
      </c>
      <c r="AJ774">
        <f>T775-T774</f>
        <v>0.8611111111111116</v>
      </c>
      <c r="AK774" s="53">
        <f t="shared" si="206"/>
        <v>4.4444444444444446</v>
      </c>
      <c r="AL774" s="39">
        <f>0.5*1116.99*(T774*T774)</f>
        <v>11032.000000000002</v>
      </c>
      <c r="AM774" s="39">
        <f t="shared" si="205"/>
        <v>-4689.0309375000033</v>
      </c>
      <c r="AN774" s="39">
        <f>SUM($AM$772:$AM$799)+$AN$771</f>
        <v>-1266355.5231249998</v>
      </c>
      <c r="AO774" s="39">
        <f t="shared" si="195"/>
        <v>0.35176542299178343</v>
      </c>
      <c r="AP774" s="39">
        <f>SUM($AM$759:$AM$771)+$AP$758</f>
        <v>1077913.8803125003</v>
      </c>
      <c r="AQ774" s="39">
        <f t="shared" si="196"/>
        <v>0.29942052222519011</v>
      </c>
      <c r="AR774" s="39">
        <f t="shared" si="208"/>
        <v>-4.6890309375000037</v>
      </c>
      <c r="AS774" s="39"/>
      <c r="AT774" s="51">
        <f>T774*$AS$8*0.38*0.01</f>
        <v>175.60257520000002</v>
      </c>
      <c r="AU774" s="51">
        <f t="shared" si="207"/>
        <v>0.17560257520000003</v>
      </c>
      <c r="AV774" s="51">
        <f t="shared" si="197"/>
        <v>4.8778532133905604E-5</v>
      </c>
      <c r="AW774" s="39">
        <f>AB774*0.7</f>
        <v>0.1749848764942141</v>
      </c>
      <c r="AX774" s="40"/>
      <c r="AY774" s="40">
        <f t="shared" si="194"/>
        <v>0</v>
      </c>
      <c r="AZ774" s="40"/>
      <c r="BA774" s="40"/>
      <c r="BB774" s="40"/>
      <c r="BC774" s="39"/>
      <c r="BD774" s="39">
        <f>T774*2.23694</f>
        <v>9.9419555555555572</v>
      </c>
      <c r="BE774" s="39">
        <f>AO774-$BC$8</f>
        <v>0.35063902399316493</v>
      </c>
      <c r="BF774" s="39">
        <f>AQ774-$BC$8</f>
        <v>0.29829412322657162</v>
      </c>
      <c r="BG774" s="52">
        <f t="shared" si="198"/>
        <v>0.26846471090391444</v>
      </c>
      <c r="BH774" s="52">
        <f t="shared" si="199"/>
        <v>0.26846471090391444</v>
      </c>
      <c r="BI774" s="52">
        <f t="shared" si="200"/>
        <v>966472.95925409195</v>
      </c>
      <c r="BJ774" s="52">
        <f t="shared" si="201"/>
        <v>966.47295925409196</v>
      </c>
      <c r="BK774">
        <f t="shared" si="202"/>
        <v>-4.2201278437500029</v>
      </c>
    </row>
    <row r="775" spans="2:63" x14ac:dyDescent="0.25">
      <c r="B775" s="27" t="s">
        <v>52</v>
      </c>
      <c r="C775" s="27">
        <v>767</v>
      </c>
      <c r="D775" s="27">
        <v>178</v>
      </c>
      <c r="E775" s="26">
        <v>19.100000000000001</v>
      </c>
      <c r="F775" s="15">
        <f t="shared" si="203"/>
        <v>0.88888888888888862</v>
      </c>
      <c r="G775" s="15">
        <f t="shared" si="204"/>
        <v>3.1999999999999993</v>
      </c>
      <c r="R775">
        <f t="shared" si="192"/>
        <v>0</v>
      </c>
      <c r="S775">
        <f t="shared" si="193"/>
        <v>19.100000000000001</v>
      </c>
      <c r="T775">
        <f>$E775/3.6</f>
        <v>5.3055555555555562</v>
      </c>
      <c r="U775">
        <f>(0.5*960*(T775*T775))</f>
        <v>13511.481481481485</v>
      </c>
      <c r="V775">
        <f>$U775-$U776</f>
        <v>-5072.2222222222117</v>
      </c>
      <c r="X775">
        <f>W775/1000</f>
        <v>0</v>
      </c>
      <c r="Y775">
        <f>$X$43+$X$87+$X$158+$X$178+$X$188+$X$238+$X$279+$X$299+$X$307+$X$359+$X$365+$X$379+$X$408+$X$426+$X$438+$X$549+$X$569+$X$622+$X$645+$X$657+$X$685+$X$703+$X$721+$X$758</f>
        <v>909.27592592592589</v>
      </c>
      <c r="Z775">
        <f>(0.5*960*(F775*F775))</f>
        <v>379.25925925925901</v>
      </c>
      <c r="AA775">
        <f>W775*0.0000002777777777</f>
        <v>0</v>
      </c>
      <c r="AB775">
        <f>AA$43+AA$87+$AA$158+$AA$178+$AA$238+$AA$279+$AA$299+$AA$307+$AA$359+$AA$365+$AA$379+$AA$408+$AA$426+$AA$438+$AA$526+$AA$549+$AA$569+$AA$622+$AA$645+$AA$657+$AA$685+$AA$703+$AA$721+$AA$758</f>
        <v>0.24997839499173444</v>
      </c>
      <c r="AD775">
        <f>(AC775*0.0000002777777777)*-1</f>
        <v>0</v>
      </c>
      <c r="AE775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5">
        <f>(T775/1000)*(960*9.81*0.01+0.5*1.205*0.38*1.711274*(T775*T775)+960*4/3*3.14*AJ775)</f>
        <v>20.10525053996394</v>
      </c>
      <c r="AH775">
        <f>AH774+AG775</f>
        <v>262.44760990106039</v>
      </c>
      <c r="AJ775">
        <f>T776-T775</f>
        <v>0.91666666666666519</v>
      </c>
      <c r="AK775" s="53">
        <f t="shared" si="206"/>
        <v>5.3055555555555562</v>
      </c>
      <c r="AL775" s="39">
        <f>0.5*1116.99*(T775*T775)</f>
        <v>15721.030937500005</v>
      </c>
      <c r="AM775" s="39">
        <f t="shared" si="205"/>
        <v>-5901.6890624999887</v>
      </c>
      <c r="AN775" s="39">
        <f>SUM($AM$772:$AM$799)+$AN$771</f>
        <v>-1266355.5231249998</v>
      </c>
      <c r="AO775" s="39">
        <f t="shared" si="195"/>
        <v>0.35176542299178343</v>
      </c>
      <c r="AP775" s="39">
        <f>SUM($AM$759:$AM$771)+$AP$758</f>
        <v>1077913.8803125003</v>
      </c>
      <c r="AQ775" s="39">
        <f t="shared" si="196"/>
        <v>0.29942052222519011</v>
      </c>
      <c r="AR775" s="39">
        <f t="shared" si="208"/>
        <v>-5.9016890624999885</v>
      </c>
      <c r="AS775" s="39"/>
      <c r="AT775" s="51">
        <f>T775*$AS$8*0.38*0.01</f>
        <v>209.62557414500003</v>
      </c>
      <c r="AU775" s="51">
        <f t="shared" si="207"/>
        <v>0.20962557414500002</v>
      </c>
      <c r="AV775" s="51">
        <f t="shared" si="197"/>
        <v>5.8229372734849815E-5</v>
      </c>
      <c r="AW775" s="39">
        <f>AB775*0.7</f>
        <v>0.1749848764942141</v>
      </c>
      <c r="AX775" s="40"/>
      <c r="AY775" s="40">
        <f t="shared" si="194"/>
        <v>0</v>
      </c>
      <c r="AZ775" s="40"/>
      <c r="BA775" s="40"/>
      <c r="BB775" s="40"/>
      <c r="BC775" s="39"/>
      <c r="BD775" s="39">
        <f>T775*2.23694</f>
        <v>11.868209444444446</v>
      </c>
      <c r="BE775" s="39">
        <f>AO775-$BC$8</f>
        <v>0.35063902399316493</v>
      </c>
      <c r="BF775" s="39">
        <f>AQ775-$BC$8</f>
        <v>0.29829412322657162</v>
      </c>
      <c r="BG775" s="52">
        <f t="shared" si="198"/>
        <v>0.26846471090391444</v>
      </c>
      <c r="BH775" s="52">
        <f t="shared" si="199"/>
        <v>0.26846471090391444</v>
      </c>
      <c r="BI775" s="52">
        <f t="shared" si="200"/>
        <v>966472.95925409195</v>
      </c>
      <c r="BJ775" s="52">
        <f t="shared" si="201"/>
        <v>966.47295925409196</v>
      </c>
      <c r="BK775">
        <f t="shared" si="202"/>
        <v>-5.3115201562499896</v>
      </c>
    </row>
    <row r="776" spans="2:63" x14ac:dyDescent="0.25">
      <c r="B776" s="27" t="s">
        <v>52</v>
      </c>
      <c r="C776" s="27">
        <v>768</v>
      </c>
      <c r="D776" s="27">
        <v>179</v>
      </c>
      <c r="E776" s="26">
        <v>22.4</v>
      </c>
      <c r="F776" s="15">
        <f t="shared" si="203"/>
        <v>0.90277777777777779</v>
      </c>
      <c r="G776" s="15">
        <f t="shared" si="204"/>
        <v>3.25</v>
      </c>
      <c r="R776">
        <f t="shared" ref="R776:R839" si="209">IF(E776&lt;1,1,0)</f>
        <v>0</v>
      </c>
      <c r="S776">
        <f t="shared" ref="S776:S839" si="210">IF(R776=1,"",E776)</f>
        <v>22.4</v>
      </c>
      <c r="T776">
        <f>$E776/3.6</f>
        <v>6.2222222222222214</v>
      </c>
      <c r="U776">
        <f>(0.5*960*(T776*T776))</f>
        <v>18583.703703703697</v>
      </c>
      <c r="V776">
        <f>$U776-$U777</f>
        <v>-5688.8888888888978</v>
      </c>
      <c r="X776">
        <f>W776/1000</f>
        <v>0</v>
      </c>
      <c r="Y776">
        <f>$X$43+$X$87+$X$158+$X$178+$X$188+$X$238+$X$279+$X$299+$X$307+$X$359+$X$365+$X$379+$X$408+$X$426+$X$438+$X$549+$X$569+$X$622+$X$645+$X$657+$X$685+$X$703+$X$721+$X$758</f>
        <v>909.27592592592589</v>
      </c>
      <c r="Z776">
        <f>(0.5*960*(F776*F776))</f>
        <v>391.2037037037037</v>
      </c>
      <c r="AA776">
        <f>W776*0.0000002777777777</f>
        <v>0</v>
      </c>
      <c r="AB776">
        <f>AA$43+AA$87+$AA$158+$AA$178+$AA$238+$AA$279+$AA$299+$AA$307+$AA$359+$AA$365+$AA$379+$AA$408+$AA$426+$AA$438+$AA$526+$AA$549+$AA$569+$AA$622+$AA$645+$AA$657+$AA$685+$AA$703+$AA$721+$AA$758</f>
        <v>0.24997839499173444</v>
      </c>
      <c r="AD776">
        <f>(AC776*0.0000002777777777)*-1</f>
        <v>0</v>
      </c>
      <c r="AE776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6">
        <f>(T776/1000)*(960*9.81*0.01+0.5*1.205*0.38*1.711274*(T776*T776)+960*4/3*3.14*AJ776)</f>
        <v>22.910017029287815</v>
      </c>
      <c r="AH776">
        <f>AH775+AG776</f>
        <v>285.3576269303482</v>
      </c>
      <c r="AJ776">
        <f>T777-T776</f>
        <v>0.88888888888889017</v>
      </c>
      <c r="AK776" s="53">
        <f t="shared" si="206"/>
        <v>6.2222222222222214</v>
      </c>
      <c r="AL776" s="39">
        <f>0.5*1116.99*(T776*T776)</f>
        <v>21622.719999999994</v>
      </c>
      <c r="AM776" s="39">
        <f t="shared" si="205"/>
        <v>-6619.200000000008</v>
      </c>
      <c r="AN776" s="39">
        <f>SUM($AM$772:$AM$799)+$AN$771</f>
        <v>-1266355.5231249998</v>
      </c>
      <c r="AO776" s="39">
        <f t="shared" si="195"/>
        <v>0.35176542299178343</v>
      </c>
      <c r="AP776" s="39">
        <f>SUM($AM$759:$AM$771)+$AP$758</f>
        <v>1077913.8803125003</v>
      </c>
      <c r="AQ776" s="39">
        <f t="shared" si="196"/>
        <v>0.29942052222519011</v>
      </c>
      <c r="AR776" s="39">
        <f t="shared" si="208"/>
        <v>-6.6192000000000082</v>
      </c>
      <c r="AS776" s="39"/>
      <c r="AT776" s="51">
        <f>T776*$AS$8*0.38*0.01</f>
        <v>245.84360527999999</v>
      </c>
      <c r="AU776" s="51">
        <f t="shared" si="207"/>
        <v>0.24584360527999999</v>
      </c>
      <c r="AV776" s="51">
        <f t="shared" si="197"/>
        <v>6.828994498746783E-5</v>
      </c>
      <c r="AW776" s="39">
        <f>AB776*0.7</f>
        <v>0.1749848764942141</v>
      </c>
      <c r="AX776" s="40"/>
      <c r="AY776" s="40">
        <f t="shared" ref="AY776:AY839" si="211">AX776/1000</f>
        <v>0</v>
      </c>
      <c r="AZ776" s="40"/>
      <c r="BA776" s="40"/>
      <c r="BB776" s="40"/>
      <c r="BC776" s="39"/>
      <c r="BD776" s="39">
        <f>T776*2.23694</f>
        <v>13.918737777777777</v>
      </c>
      <c r="BE776" s="39">
        <f>AO776-$BC$8</f>
        <v>0.35063902399316493</v>
      </c>
      <c r="BF776" s="39">
        <f>AQ776-$BC$8</f>
        <v>0.29829412322657162</v>
      </c>
      <c r="BG776" s="52">
        <f t="shared" si="198"/>
        <v>0.26846471090391444</v>
      </c>
      <c r="BH776" s="52">
        <f t="shared" si="199"/>
        <v>0.26846471090391444</v>
      </c>
      <c r="BI776" s="52">
        <f t="shared" si="200"/>
        <v>966472.95925409195</v>
      </c>
      <c r="BJ776" s="52">
        <f t="shared" si="201"/>
        <v>966.47295925409196</v>
      </c>
      <c r="BK776">
        <f t="shared" si="202"/>
        <v>-5.957280000000007</v>
      </c>
    </row>
    <row r="777" spans="2:63" x14ac:dyDescent="0.25">
      <c r="B777" s="27" t="s">
        <v>52</v>
      </c>
      <c r="C777" s="27">
        <v>769</v>
      </c>
      <c r="D777" s="27">
        <v>180</v>
      </c>
      <c r="E777" s="26">
        <v>25.6</v>
      </c>
      <c r="F777" s="15">
        <f t="shared" si="203"/>
        <v>1.0694444444444449</v>
      </c>
      <c r="G777" s="15">
        <f t="shared" si="204"/>
        <v>3.8500000000000014</v>
      </c>
      <c r="R777">
        <f t="shared" si="209"/>
        <v>0</v>
      </c>
      <c r="S777">
        <f t="shared" si="210"/>
        <v>25.6</v>
      </c>
      <c r="T777">
        <f>$E777/3.6</f>
        <v>7.1111111111111116</v>
      </c>
      <c r="U777">
        <f>(0.5*960*(T777*T777))</f>
        <v>24272.592592592595</v>
      </c>
      <c r="V777">
        <f>$U777-$U778</f>
        <v>-9283.3333333333248</v>
      </c>
      <c r="X777">
        <f>W777/1000</f>
        <v>0</v>
      </c>
      <c r="Y777">
        <f>$X$43+$X$87+$X$158+$X$178+$X$188+$X$238+$X$279+$X$299+$X$307+$X$359+$X$365+$X$379+$X$408+$X$426+$X$438+$X$549+$X$569+$X$622+$X$645+$X$657+$X$685+$X$703+$X$721+$X$758</f>
        <v>909.27592592592589</v>
      </c>
      <c r="Z777">
        <f>(0.5*960*(F777*F777))</f>
        <v>548.98148148148186</v>
      </c>
      <c r="AA777">
        <f>W777*0.0000002777777777</f>
        <v>0</v>
      </c>
      <c r="AB777">
        <f>AA$43+AA$87+$AA$158+$AA$178+$AA$238+$AA$279+$AA$299+$AA$307+$AA$359+$AA$365+$AA$379+$AA$408+$AA$426+$AA$438+$AA$526+$AA$549+$AA$569+$AA$622+$AA$645+$AA$657+$AA$685+$AA$703+$AA$721+$AA$758</f>
        <v>0.24997839499173444</v>
      </c>
      <c r="AD777">
        <f>(AC777*0.0000002777777777)*-1</f>
        <v>0</v>
      </c>
      <c r="AE777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7">
        <f>(T777/1000)*(960*9.81*0.01+0.5*1.205*0.38*1.711274*(T777*T777)+960*4/3*3.14*AJ777)</f>
        <v>36.536805764626656</v>
      </c>
      <c r="AH777">
        <f>AH776+AG777</f>
        <v>321.89443269497485</v>
      </c>
      <c r="AJ777">
        <f>T778-T777</f>
        <v>1.2499999999999991</v>
      </c>
      <c r="AK777" s="53">
        <f t="shared" si="206"/>
        <v>7.1111111111111116</v>
      </c>
      <c r="AL777" s="39">
        <f>0.5*1116.99*(T777*T777)</f>
        <v>28241.920000000002</v>
      </c>
      <c r="AM777" s="39">
        <f t="shared" si="205"/>
        <v>-10801.448437499992</v>
      </c>
      <c r="AN777" s="39">
        <f>SUM($AM$772:$AM$799)+$AN$771</f>
        <v>-1266355.5231249998</v>
      </c>
      <c r="AO777" s="39">
        <f t="shared" ref="AO777:AO840" si="212">(AN777*0.0000002777777777)*-1</f>
        <v>0.35176542299178343</v>
      </c>
      <c r="AP777" s="39">
        <f>SUM($AM$759:$AM$771)+$AP$758</f>
        <v>1077913.8803125003</v>
      </c>
      <c r="AQ777" s="39">
        <f t="shared" ref="AQ777:AQ840" si="213">AP777*0.0000002777777777</f>
        <v>0.29942052222519011</v>
      </c>
      <c r="AR777" s="39">
        <f t="shared" si="208"/>
        <v>-10.801448437499992</v>
      </c>
      <c r="AS777" s="39"/>
      <c r="AT777" s="51">
        <f>T777*$AS$8*0.38*0.01</f>
        <v>280.96412032000006</v>
      </c>
      <c r="AU777" s="51">
        <f t="shared" si="207"/>
        <v>0.28096412032000007</v>
      </c>
      <c r="AV777" s="51">
        <f t="shared" ref="AV777:AV840" si="214">0.000000277778*AT777</f>
        <v>7.8045651414248974E-5</v>
      </c>
      <c r="AW777" s="39">
        <f>AB777*0.7</f>
        <v>0.1749848764942141</v>
      </c>
      <c r="AX777" s="40"/>
      <c r="AY777" s="40">
        <f t="shared" si="211"/>
        <v>0</v>
      </c>
      <c r="AZ777" s="40"/>
      <c r="BA777" s="40"/>
      <c r="BB777" s="40"/>
      <c r="BC777" s="39"/>
      <c r="BD777" s="39">
        <f>T777*2.23694</f>
        <v>15.907128888888892</v>
      </c>
      <c r="BE777" s="39">
        <f>AO777-$BC$8</f>
        <v>0.35063902399316493</v>
      </c>
      <c r="BF777" s="39">
        <f>AQ777-$BC$8</f>
        <v>0.29829412322657162</v>
      </c>
      <c r="BG777" s="52">
        <f t="shared" ref="BG777:BG840" si="215">BF777*0.9</f>
        <v>0.26846471090391444</v>
      </c>
      <c r="BH777" s="52">
        <f t="shared" ref="BH777:BH840" si="216">BF777*0.9</f>
        <v>0.26846471090391444</v>
      </c>
      <c r="BI777" s="52">
        <f t="shared" ref="BI777:BI840" si="217">BH777*3600000</f>
        <v>966472.95925409195</v>
      </c>
      <c r="BJ777" s="52">
        <f t="shared" ref="BJ777:BJ840" si="218">BI777/1000</f>
        <v>966.47295925409196</v>
      </c>
      <c r="BK777">
        <f t="shared" ref="BK777:BK840" si="219">(AM777*0.9)/1000</f>
        <v>-9.7213035937499939</v>
      </c>
    </row>
    <row r="778" spans="2:63" x14ac:dyDescent="0.25">
      <c r="B778" s="27" t="s">
        <v>52</v>
      </c>
      <c r="C778" s="27">
        <v>770</v>
      </c>
      <c r="D778" s="27">
        <v>181</v>
      </c>
      <c r="E778" s="26">
        <v>30.1</v>
      </c>
      <c r="F778" s="15">
        <f t="shared" ref="F778:F841" si="220">($E779-$E777)/2/3.6</f>
        <v>1.3472222222222217</v>
      </c>
      <c r="G778" s="15">
        <f t="shared" ref="G778:G841" si="221">($E779-$E777)/2</f>
        <v>4.8499999999999979</v>
      </c>
      <c r="R778">
        <f t="shared" si="209"/>
        <v>0</v>
      </c>
      <c r="S778">
        <f t="shared" si="210"/>
        <v>30.1</v>
      </c>
      <c r="T778">
        <f>$E778/3.6</f>
        <v>8.3611111111111107</v>
      </c>
      <c r="U778">
        <f>(0.5*960*(T778*T778))</f>
        <v>33555.92592592592</v>
      </c>
      <c r="V778">
        <f>$U778-$U779</f>
        <v>-12595.555555555562</v>
      </c>
      <c r="X778">
        <f>W778/1000</f>
        <v>0</v>
      </c>
      <c r="Y778">
        <f>$X$43+$X$87+$X$158+$X$178+$X$188+$X$238+$X$279+$X$299+$X$307+$X$359+$X$365+$X$379+$X$408+$X$426+$X$438+$X$549+$X$569+$X$622+$X$645+$X$657+$X$685+$X$703+$X$721+$X$758</f>
        <v>909.27592592592589</v>
      </c>
      <c r="Z778">
        <f>(0.5*960*(F778*F778))</f>
        <v>871.20370370370301</v>
      </c>
      <c r="AA778">
        <f>W778*0.0000002777777777</f>
        <v>0</v>
      </c>
      <c r="AB778">
        <f>AA$43+AA$87+$AA$158+$AA$178+$AA$238+$AA$279+$AA$299+$AA$307+$AA$359+$AA$365+$AA$379+$AA$408+$AA$426+$AA$438+$AA$526+$AA$549+$AA$569+$AA$622+$AA$645+$AA$657+$AA$685+$AA$703+$AA$721+$AA$758</f>
        <v>0.24997839499173444</v>
      </c>
      <c r="AD778">
        <f>(AC778*0.0000002777777777)*-1</f>
        <v>0</v>
      </c>
      <c r="AE778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8">
        <f>(T778/1000)*(960*9.81*0.01+0.5*1.205*0.38*1.711274*(T778*T778)+960*4/3*3.14*AJ778)</f>
        <v>49.556948263796329</v>
      </c>
      <c r="AH778">
        <f>AH777+AG778</f>
        <v>371.45138095877121</v>
      </c>
      <c r="AJ778">
        <f>T779-T778</f>
        <v>1.4444444444444446</v>
      </c>
      <c r="AK778" s="53">
        <f t="shared" si="206"/>
        <v>8.3611111111111107</v>
      </c>
      <c r="AL778" s="39">
        <f>0.5*1116.99*(T778*T778)</f>
        <v>39043.368437499994</v>
      </c>
      <c r="AM778" s="39">
        <f t="shared" si="205"/>
        <v>-14655.322500000002</v>
      </c>
      <c r="AN778" s="39">
        <f>SUM($AM$772:$AM$799)+$AN$771</f>
        <v>-1266355.5231249998</v>
      </c>
      <c r="AO778" s="39">
        <f t="shared" si="212"/>
        <v>0.35176542299178343</v>
      </c>
      <c r="AP778" s="39">
        <f>SUM($AM$759:$AM$771)+$AP$758</f>
        <v>1077913.8803125003</v>
      </c>
      <c r="AQ778" s="39">
        <f t="shared" si="213"/>
        <v>0.29942052222519011</v>
      </c>
      <c r="AR778" s="39">
        <f t="shared" si="208"/>
        <v>-14.655322500000002</v>
      </c>
      <c r="AS778" s="39"/>
      <c r="AT778" s="51">
        <f>T778*$AS$8*0.38*0.01</f>
        <v>330.35234459500003</v>
      </c>
      <c r="AU778" s="51">
        <f t="shared" si="207"/>
        <v>0.33035234459500001</v>
      </c>
      <c r="AV778" s="51">
        <f t="shared" si="214"/>
        <v>9.1764613576909913E-5</v>
      </c>
      <c r="AW778" s="39">
        <f>AB778*0.7</f>
        <v>0.1749848764942141</v>
      </c>
      <c r="AX778" s="40"/>
      <c r="AY778" s="40">
        <f t="shared" si="211"/>
        <v>0</v>
      </c>
      <c r="AZ778" s="40"/>
      <c r="BA778" s="40"/>
      <c r="BB778" s="40"/>
      <c r="BC778" s="39"/>
      <c r="BD778" s="39">
        <f>T778*2.23694</f>
        <v>18.70330388888889</v>
      </c>
      <c r="BE778" s="39">
        <f>AO778-$BC$8</f>
        <v>0.35063902399316493</v>
      </c>
      <c r="BF778" s="39">
        <f>AQ778-$BC$8</f>
        <v>0.29829412322657162</v>
      </c>
      <c r="BG778" s="52">
        <f t="shared" si="215"/>
        <v>0.26846471090391444</v>
      </c>
      <c r="BH778" s="52">
        <f t="shared" si="216"/>
        <v>0.26846471090391444</v>
      </c>
      <c r="BI778" s="52">
        <f t="shared" si="217"/>
        <v>966472.95925409195</v>
      </c>
      <c r="BJ778" s="52">
        <f t="shared" si="218"/>
        <v>966.47295925409196</v>
      </c>
      <c r="BK778">
        <f t="shared" si="219"/>
        <v>-13.189790250000001</v>
      </c>
    </row>
    <row r="779" spans="2:63" x14ac:dyDescent="0.25">
      <c r="B779" s="27" t="s">
        <v>52</v>
      </c>
      <c r="C779" s="27">
        <v>771</v>
      </c>
      <c r="D779" s="27">
        <v>182</v>
      </c>
      <c r="E779" s="26">
        <v>35.299999999999997</v>
      </c>
      <c r="F779" s="15">
        <f t="shared" si="220"/>
        <v>1.3611111111111107</v>
      </c>
      <c r="G779" s="15">
        <f t="shared" si="221"/>
        <v>4.8999999999999986</v>
      </c>
      <c r="R779">
        <f t="shared" si="209"/>
        <v>0</v>
      </c>
      <c r="S779">
        <f t="shared" si="210"/>
        <v>35.299999999999997</v>
      </c>
      <c r="T779">
        <f>$E779/3.6</f>
        <v>9.8055555555555554</v>
      </c>
      <c r="U779">
        <f>(0.5*960*(T779*T779))</f>
        <v>46151.481481481482</v>
      </c>
      <c r="V779">
        <f>$U779-$U780</f>
        <v>-12811.851851851839</v>
      </c>
      <c r="X779">
        <f>W779/1000</f>
        <v>0</v>
      </c>
      <c r="Y779">
        <f>$X$43+$X$87+$X$158+$X$178+$X$188+$X$238+$X$279+$X$299+$X$307+$X$359+$X$365+$X$379+$X$408+$X$426+$X$438+$X$549+$X$569+$X$622+$X$645+$X$657+$X$685+$X$703+$X$721+$X$758</f>
        <v>909.27592592592589</v>
      </c>
      <c r="Z779">
        <f>(0.5*960*(F779*F779))</f>
        <v>889.25925925925867</v>
      </c>
      <c r="AA779">
        <f>W779*0.0000002777777777</f>
        <v>0</v>
      </c>
      <c r="AB779">
        <f>AA$43+AA$87+$AA$158+$AA$178+$AA$238+$AA$279+$AA$299+$AA$307+$AA$359+$AA$365+$AA$379+$AA$408+$AA$426+$AA$438+$AA$526+$AA$549+$AA$569+$AA$622+$AA$645+$AA$657+$AA$685+$AA$703+$AA$721+$AA$758</f>
        <v>0.24997839499173444</v>
      </c>
      <c r="AD779">
        <f>(AC779*0.0000002777777777)*-1</f>
        <v>0</v>
      </c>
      <c r="AE779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79">
        <f>(T779/1000)*(960*9.81*0.01+0.5*1.205*0.38*1.711274*(T779*T779)+960*4/3*3.14*AJ779)</f>
        <v>51.650677836666581</v>
      </c>
      <c r="AH779">
        <f>AH778+AG779</f>
        <v>423.10205879543781</v>
      </c>
      <c r="AJ779">
        <f>T780-T779</f>
        <v>1.2777777777777768</v>
      </c>
      <c r="AK779" s="53">
        <f t="shared" si="206"/>
        <v>9.8055555555555554</v>
      </c>
      <c r="AL779" s="39">
        <f>0.5*1116.99*(T779*T779)</f>
        <v>53698.690937499996</v>
      </c>
      <c r="AM779" s="39">
        <f t="shared" si="205"/>
        <v>-14906.989999999991</v>
      </c>
      <c r="AN779" s="39">
        <f>SUM($AM$772:$AM$799)+$AN$771</f>
        <v>-1266355.5231249998</v>
      </c>
      <c r="AO779" s="39">
        <f t="shared" si="212"/>
        <v>0.35176542299178343</v>
      </c>
      <c r="AP779" s="39">
        <f>SUM($AM$759:$AM$771)+$AP$758</f>
        <v>1077913.8803125003</v>
      </c>
      <c r="AQ779" s="39">
        <f t="shared" si="213"/>
        <v>0.29942052222519011</v>
      </c>
      <c r="AR779" s="39">
        <f t="shared" si="208"/>
        <v>-14.906989999999992</v>
      </c>
      <c r="AS779" s="39"/>
      <c r="AT779" s="51">
        <f>T779*$AS$8*0.38*0.01</f>
        <v>387.42318153500003</v>
      </c>
      <c r="AU779" s="51">
        <f t="shared" si="207"/>
        <v>0.38742318153500005</v>
      </c>
      <c r="AV779" s="51">
        <f t="shared" si="214"/>
        <v>1.0761763652042923E-4</v>
      </c>
      <c r="AW779" s="39">
        <f>AB779*0.7</f>
        <v>0.1749848764942141</v>
      </c>
      <c r="AX779" s="40"/>
      <c r="AY779" s="40">
        <f t="shared" si="211"/>
        <v>0</v>
      </c>
      <c r="AZ779" s="40"/>
      <c r="BA779" s="40"/>
      <c r="BB779" s="40"/>
      <c r="BC779" s="39"/>
      <c r="BD779" s="39">
        <f>T779*2.23694</f>
        <v>21.934439444444447</v>
      </c>
      <c r="BE779" s="39">
        <f>AO779-$BC$8</f>
        <v>0.35063902399316493</v>
      </c>
      <c r="BF779" s="39">
        <f>AQ779-$BC$8</f>
        <v>0.29829412322657162</v>
      </c>
      <c r="BG779" s="52">
        <f t="shared" si="215"/>
        <v>0.26846471090391444</v>
      </c>
      <c r="BH779" s="52">
        <f t="shared" si="216"/>
        <v>0.26846471090391444</v>
      </c>
      <c r="BI779" s="52">
        <f t="shared" si="217"/>
        <v>966472.95925409195</v>
      </c>
      <c r="BJ779" s="52">
        <f t="shared" si="218"/>
        <v>966.47295925409196</v>
      </c>
      <c r="BK779">
        <f t="shared" si="219"/>
        <v>-13.416290999999992</v>
      </c>
    </row>
    <row r="780" spans="2:63" x14ac:dyDescent="0.25">
      <c r="B780" s="27" t="s">
        <v>52</v>
      </c>
      <c r="C780" s="27">
        <v>772</v>
      </c>
      <c r="D780" s="27">
        <v>183</v>
      </c>
      <c r="E780" s="26">
        <v>39.9</v>
      </c>
      <c r="F780" s="15">
        <f t="shared" si="220"/>
        <v>1.2777777777777781</v>
      </c>
      <c r="G780" s="15">
        <f t="shared" si="221"/>
        <v>4.6000000000000014</v>
      </c>
      <c r="R780">
        <f t="shared" si="209"/>
        <v>0</v>
      </c>
      <c r="S780">
        <f t="shared" si="210"/>
        <v>39.9</v>
      </c>
      <c r="T780">
        <f>$E780/3.6</f>
        <v>11.083333333333332</v>
      </c>
      <c r="U780">
        <f>(0.5*960*(T780*T780))</f>
        <v>58963.333333333321</v>
      </c>
      <c r="V780">
        <f>$U780-$U781</f>
        <v>-14379.259259259263</v>
      </c>
      <c r="X780">
        <f>W780/1000</f>
        <v>0</v>
      </c>
      <c r="Y780">
        <f>$X$43+$X$87+$X$158+$X$178+$X$188+$X$238+$X$279+$X$299+$X$307+$X$359+$X$365+$X$379+$X$408+$X$426+$X$438+$X$549+$X$569+$X$622+$X$645+$X$657+$X$685+$X$703+$X$721+$X$758</f>
        <v>909.27592592592589</v>
      </c>
      <c r="Z780">
        <f>(0.5*960*(F780*F780))</f>
        <v>783.70370370370415</v>
      </c>
      <c r="AA780">
        <f>W780*0.0000002777777777</f>
        <v>0</v>
      </c>
      <c r="AB780">
        <f>AA$43+AA$87+$AA$158+$AA$178+$AA$238+$AA$279+$AA$299+$AA$307+$AA$359+$AA$365+$AA$379+$AA$408+$AA$426+$AA$438+$AA$526+$AA$549+$AA$569+$AA$622+$AA$645+$AA$657+$AA$685+$AA$703+$AA$721+$AA$758</f>
        <v>0.24997839499173444</v>
      </c>
      <c r="AD780">
        <f>(AC780*0.0000002777777777)*-1</f>
        <v>0</v>
      </c>
      <c r="AE780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0">
        <f>(T780/1000)*(960*9.81*0.01+0.5*1.205*0.38*1.711274*(T780*T780)+960*4/3*3.14*AJ780)</f>
        <v>58.497265825774178</v>
      </c>
      <c r="AH780">
        <f>AH779+AG780</f>
        <v>481.59932462121196</v>
      </c>
      <c r="AJ780">
        <f>T781-T780</f>
        <v>1.2777777777777786</v>
      </c>
      <c r="AK780" s="53">
        <f t="shared" si="206"/>
        <v>11.083333333333332</v>
      </c>
      <c r="AL780" s="39">
        <f>0.5*1116.99*(T780*T780)</f>
        <v>68605.680937499987</v>
      </c>
      <c r="AM780" s="39">
        <f t="shared" si="205"/>
        <v>-16730.717500000013</v>
      </c>
      <c r="AN780" s="39">
        <f>SUM($AM$772:$AM$799)+$AN$771</f>
        <v>-1266355.5231249998</v>
      </c>
      <c r="AO780" s="39">
        <f t="shared" si="212"/>
        <v>0.35176542299178343</v>
      </c>
      <c r="AP780" s="39">
        <f>SUM($AM$759:$AM$771)+$AP$758</f>
        <v>1077913.8803125003</v>
      </c>
      <c r="AQ780" s="39">
        <f t="shared" si="213"/>
        <v>0.29942052222519011</v>
      </c>
      <c r="AR780" s="39">
        <f t="shared" si="208"/>
        <v>-16.730717500000015</v>
      </c>
      <c r="AS780" s="39"/>
      <c r="AT780" s="51">
        <f>T780*$AS$8*0.38*0.01</f>
        <v>437.90892190500006</v>
      </c>
      <c r="AU780" s="51">
        <f t="shared" si="207"/>
        <v>0.43790892190500008</v>
      </c>
      <c r="AV780" s="51">
        <f t="shared" si="214"/>
        <v>1.216414645089271E-4</v>
      </c>
      <c r="AW780" s="39">
        <f>AB780*0.7</f>
        <v>0.1749848764942141</v>
      </c>
      <c r="AX780" s="40"/>
      <c r="AY780" s="40">
        <f t="shared" si="211"/>
        <v>0</v>
      </c>
      <c r="AZ780" s="40"/>
      <c r="BA780" s="40"/>
      <c r="BB780" s="40"/>
      <c r="BC780" s="39"/>
      <c r="BD780" s="39">
        <f>T780*2.23694</f>
        <v>24.792751666666664</v>
      </c>
      <c r="BE780" s="39">
        <f>AO780-$BC$8</f>
        <v>0.35063902399316493</v>
      </c>
      <c r="BF780" s="39">
        <f>AQ780-$BC$8</f>
        <v>0.29829412322657162</v>
      </c>
      <c r="BG780" s="52">
        <f t="shared" si="215"/>
        <v>0.26846471090391444</v>
      </c>
      <c r="BH780" s="52">
        <f t="shared" si="216"/>
        <v>0.26846471090391444</v>
      </c>
      <c r="BI780" s="52">
        <f t="shared" si="217"/>
        <v>966472.95925409195</v>
      </c>
      <c r="BJ780" s="52">
        <f t="shared" si="218"/>
        <v>966.47295925409196</v>
      </c>
      <c r="BK780">
        <f t="shared" si="219"/>
        <v>-15.057645750000013</v>
      </c>
    </row>
    <row r="781" spans="2:63" x14ac:dyDescent="0.25">
      <c r="B781" s="27" t="s">
        <v>52</v>
      </c>
      <c r="C781" s="27">
        <v>773</v>
      </c>
      <c r="D781" s="27">
        <v>184</v>
      </c>
      <c r="E781" s="26">
        <v>44.5</v>
      </c>
      <c r="F781" s="15">
        <f t="shared" si="220"/>
        <v>1.0555555555555558</v>
      </c>
      <c r="G781" s="15">
        <f t="shared" si="221"/>
        <v>3.8000000000000007</v>
      </c>
      <c r="R781">
        <f t="shared" si="209"/>
        <v>0</v>
      </c>
      <c r="S781">
        <f t="shared" si="210"/>
        <v>44.5</v>
      </c>
      <c r="T781">
        <f>$E781/3.6</f>
        <v>12.361111111111111</v>
      </c>
      <c r="U781">
        <f>(0.5*960*(T781*T781))</f>
        <v>73342.592592592584</v>
      </c>
      <c r="V781">
        <f>$U781-$U782</f>
        <v>-10222.222222222234</v>
      </c>
      <c r="X781">
        <f>W781/1000</f>
        <v>0</v>
      </c>
      <c r="Y781">
        <f>$X$43+$X$87+$X$158+$X$178+$X$188+$X$238+$X$279+$X$299+$X$307+$X$359+$X$365+$X$379+$X$408+$X$426+$X$438+$X$549+$X$569+$X$622+$X$645+$X$657+$X$685+$X$703+$X$721+$X$758</f>
        <v>909.27592592592589</v>
      </c>
      <c r="Z781">
        <f>(0.5*960*(F781*F781))</f>
        <v>534.81481481481501</v>
      </c>
      <c r="AA781">
        <f>W781*0.0000002777777777</f>
        <v>0</v>
      </c>
      <c r="AB781">
        <f>AA$43+AA$87+$AA$158+$AA$178+$AA$238+$AA$279+$AA$299+$AA$307+$AA$359+$AA$365+$AA$379+$AA$408+$AA$426+$AA$438+$AA$526+$AA$549+$AA$569+$AA$622+$AA$645+$AA$657+$AA$685+$AA$703+$AA$721+$AA$758</f>
        <v>0.24997839499173444</v>
      </c>
      <c r="AD781">
        <f>(AC781*0.0000002777777777)*-1</f>
        <v>0</v>
      </c>
      <c r="AE781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1">
        <f>(T781/1000)*(960*9.81*0.01+0.5*1.205*0.38*1.711274*(T781*T781)+960*4/3*3.14*AJ781)</f>
        <v>43.305603203767632</v>
      </c>
      <c r="AH781">
        <f>AH780+AG781</f>
        <v>524.90492782497961</v>
      </c>
      <c r="AJ781">
        <f>T782-T781</f>
        <v>0.83333333333333393</v>
      </c>
      <c r="AK781" s="53">
        <f t="shared" si="206"/>
        <v>12.361111111111111</v>
      </c>
      <c r="AL781" s="39">
        <f>0.5*1116.99*(T781*T781)</f>
        <v>85336.3984375</v>
      </c>
      <c r="AM781" s="39">
        <f t="shared" si="205"/>
        <v>-11893.875</v>
      </c>
      <c r="AN781" s="39">
        <f>SUM($AM$772:$AM$799)+$AN$771</f>
        <v>-1266355.5231249998</v>
      </c>
      <c r="AO781" s="39">
        <f t="shared" si="212"/>
        <v>0.35176542299178343</v>
      </c>
      <c r="AP781" s="39">
        <f>SUM($AM$759:$AM$771)+$AP$758</f>
        <v>1077913.8803125003</v>
      </c>
      <c r="AQ781" s="39">
        <f t="shared" si="213"/>
        <v>0.29942052222519011</v>
      </c>
      <c r="AR781" s="39">
        <f t="shared" si="208"/>
        <v>-11.893875</v>
      </c>
      <c r="AS781" s="39"/>
      <c r="AT781" s="51">
        <f>T781*$AS$8*0.38*0.01</f>
        <v>488.39466227500009</v>
      </c>
      <c r="AU781" s="51">
        <f t="shared" si="207"/>
        <v>0.48839466227500011</v>
      </c>
      <c r="AV781" s="51">
        <f t="shared" si="214"/>
        <v>1.3566529249742497E-4</v>
      </c>
      <c r="AW781" s="39">
        <f>AB781*0.7</f>
        <v>0.1749848764942141</v>
      </c>
      <c r="AX781" s="40"/>
      <c r="AY781" s="40">
        <f t="shared" si="211"/>
        <v>0</v>
      </c>
      <c r="AZ781" s="40"/>
      <c r="BA781" s="40"/>
      <c r="BB781" s="40"/>
      <c r="BC781" s="39"/>
      <c r="BD781" s="39">
        <f>T781*2.23694</f>
        <v>27.651063888888888</v>
      </c>
      <c r="BE781" s="39">
        <f>AO781-$BC$8</f>
        <v>0.35063902399316493</v>
      </c>
      <c r="BF781" s="39">
        <f>AQ781-$BC$8</f>
        <v>0.29829412322657162</v>
      </c>
      <c r="BG781" s="52">
        <f t="shared" si="215"/>
        <v>0.26846471090391444</v>
      </c>
      <c r="BH781" s="52">
        <f t="shared" si="216"/>
        <v>0.26846471090391444</v>
      </c>
      <c r="BI781" s="52">
        <f t="shared" si="217"/>
        <v>966472.95925409195</v>
      </c>
      <c r="BJ781" s="52">
        <f t="shared" si="218"/>
        <v>966.47295925409196</v>
      </c>
      <c r="BK781">
        <f t="shared" si="219"/>
        <v>-10.704487500000001</v>
      </c>
    </row>
    <row r="782" spans="2:63" x14ac:dyDescent="0.25">
      <c r="B782" s="27" t="s">
        <v>52</v>
      </c>
      <c r="C782" s="27">
        <v>774</v>
      </c>
      <c r="D782" s="27">
        <v>185</v>
      </c>
      <c r="E782" s="26">
        <v>47.5</v>
      </c>
      <c r="F782" s="15">
        <f t="shared" si="220"/>
        <v>0.88888888888888862</v>
      </c>
      <c r="G782" s="15">
        <f t="shared" si="221"/>
        <v>3.1999999999999993</v>
      </c>
      <c r="R782">
        <f t="shared" si="209"/>
        <v>0</v>
      </c>
      <c r="S782">
        <f t="shared" si="210"/>
        <v>47.5</v>
      </c>
      <c r="T782">
        <f>$E782/3.6</f>
        <v>13.194444444444445</v>
      </c>
      <c r="U782">
        <f>(0.5*960*(T782*T782))</f>
        <v>83564.814814814818</v>
      </c>
      <c r="V782">
        <f>$U782-$U783</f>
        <v>-12391.111111111095</v>
      </c>
      <c r="X782">
        <f>W782/1000</f>
        <v>0</v>
      </c>
      <c r="Y782">
        <f>$X$43+$X$87+$X$158+$X$178+$X$188+$X$238+$X$279+$X$299+$X$307+$X$359+$X$365+$X$379+$X$408+$X$426+$X$438+$X$549+$X$569+$X$622+$X$645+$X$657+$X$685+$X$703+$X$721+$X$758</f>
        <v>909.27592592592589</v>
      </c>
      <c r="Z782">
        <f>(0.5*960*(F782*F782))</f>
        <v>379.25925925925901</v>
      </c>
      <c r="AA782">
        <f>W782*0.0000002777777777</f>
        <v>0</v>
      </c>
      <c r="AB782">
        <f>AA$43+AA$87+$AA$158+$AA$178+$AA$238+$AA$279+$AA$299+$AA$307+$AA$359+$AA$365+$AA$379+$AA$408+$AA$426+$AA$438+$AA$526+$AA$549+$AA$569+$AA$622+$AA$645+$AA$657+$AA$685+$AA$703+$AA$721+$AA$758</f>
        <v>0.24997839499173444</v>
      </c>
      <c r="AD782">
        <f>(AC782*0.0000002777777777)*-1</f>
        <v>0</v>
      </c>
      <c r="AE782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2">
        <f>(T782/1000)*(960*9.81*0.01+0.5*1.205*0.38*1.711274*(T782*T782)+960*4/3*3.14*AJ782)</f>
        <v>52.227519656098451</v>
      </c>
      <c r="AH782">
        <f>AH781+AG782</f>
        <v>577.13244748107809</v>
      </c>
      <c r="AJ782">
        <f>T783-T782</f>
        <v>0.94444444444444287</v>
      </c>
      <c r="AK782" s="53">
        <f t="shared" si="206"/>
        <v>13.194444444444445</v>
      </c>
      <c r="AL782" s="39">
        <f>0.5*1116.99*(T782*T782)</f>
        <v>97230.2734375</v>
      </c>
      <c r="AM782" s="39">
        <f t="shared" si="205"/>
        <v>-14417.444999999978</v>
      </c>
      <c r="AN782" s="39">
        <f>SUM($AM$772:$AM$799)+$AN$771</f>
        <v>-1266355.5231249998</v>
      </c>
      <c r="AO782" s="39">
        <f t="shared" si="212"/>
        <v>0.35176542299178343</v>
      </c>
      <c r="AP782" s="39">
        <f>SUM($AM$759:$AM$771)+$AP$758</f>
        <v>1077913.8803125003</v>
      </c>
      <c r="AQ782" s="39">
        <f t="shared" si="213"/>
        <v>0.29942052222519011</v>
      </c>
      <c r="AR782" s="39">
        <f t="shared" si="208"/>
        <v>-14.417444999999978</v>
      </c>
      <c r="AS782" s="39"/>
      <c r="AT782" s="51">
        <f>T782*$AS$8*0.38*0.01</f>
        <v>521.32014512500018</v>
      </c>
      <c r="AU782" s="51">
        <f t="shared" si="207"/>
        <v>0.52132014512500013</v>
      </c>
      <c r="AV782" s="51">
        <f t="shared" si="214"/>
        <v>1.4481126727253229E-4</v>
      </c>
      <c r="AW782" s="39">
        <f>AB782*0.7</f>
        <v>0.1749848764942141</v>
      </c>
      <c r="AX782" s="40"/>
      <c r="AY782" s="40">
        <f t="shared" si="211"/>
        <v>0</v>
      </c>
      <c r="AZ782" s="40"/>
      <c r="BA782" s="40"/>
      <c r="BB782" s="40"/>
      <c r="BC782" s="39"/>
      <c r="BD782" s="39">
        <f>T782*2.23694</f>
        <v>29.51518055555556</v>
      </c>
      <c r="BE782" s="39">
        <f>AO782-$BC$8</f>
        <v>0.35063902399316493</v>
      </c>
      <c r="BF782" s="39">
        <f>AQ782-$BC$8</f>
        <v>0.29829412322657162</v>
      </c>
      <c r="BG782" s="52">
        <f t="shared" si="215"/>
        <v>0.26846471090391444</v>
      </c>
      <c r="BH782" s="52">
        <f t="shared" si="216"/>
        <v>0.26846471090391444</v>
      </c>
      <c r="BI782" s="52">
        <f t="shared" si="217"/>
        <v>966472.95925409195</v>
      </c>
      <c r="BJ782" s="52">
        <f t="shared" si="218"/>
        <v>966.47295925409196</v>
      </c>
      <c r="BK782">
        <f t="shared" si="219"/>
        <v>-12.975700499999981</v>
      </c>
    </row>
    <row r="783" spans="2:63" x14ac:dyDescent="0.25">
      <c r="B783" s="27" t="s">
        <v>52</v>
      </c>
      <c r="C783" s="27">
        <v>775</v>
      </c>
      <c r="D783" s="27">
        <v>186</v>
      </c>
      <c r="E783" s="26">
        <v>50.9</v>
      </c>
      <c r="F783" s="15">
        <f t="shared" si="220"/>
        <v>0.91666666666666685</v>
      </c>
      <c r="G783" s="15">
        <f t="shared" si="221"/>
        <v>3.3000000000000007</v>
      </c>
      <c r="R783">
        <f t="shared" si="209"/>
        <v>0</v>
      </c>
      <c r="S783">
        <f t="shared" si="210"/>
        <v>50.9</v>
      </c>
      <c r="T783">
        <f>$E783/3.6</f>
        <v>14.138888888888888</v>
      </c>
      <c r="U783">
        <f>(0.5*960*(T783*T783))</f>
        <v>95955.925925925912</v>
      </c>
      <c r="V783">
        <f>$U783-$U784</f>
        <v>-12444.444444444467</v>
      </c>
      <c r="X783">
        <f>W783/1000</f>
        <v>0</v>
      </c>
      <c r="Y783">
        <f>$X$43+$X$87+$X$158+$X$178+$X$188+$X$238+$X$279+$X$299+$X$307+$X$359+$X$365+$X$379+$X$408+$X$426+$X$438+$X$549+$X$569+$X$622+$X$645+$X$657+$X$685+$X$703+$X$721+$X$758</f>
        <v>909.27592592592589</v>
      </c>
      <c r="Z783">
        <f>(0.5*960*(F783*F783))</f>
        <v>403.33333333333348</v>
      </c>
      <c r="AA783">
        <f>W783*0.0000002777777777</f>
        <v>0</v>
      </c>
      <c r="AB783">
        <f>AA$43+AA$87+$AA$158+$AA$178+$AA$238+$AA$279+$AA$299+$AA$307+$AA$359+$AA$365+$AA$379+$AA$408+$AA$426+$AA$438+$AA$526+$AA$549+$AA$569+$AA$622+$AA$645+$AA$657+$AA$685+$AA$703+$AA$721+$AA$758</f>
        <v>0.24997839499173444</v>
      </c>
      <c r="AD783">
        <f>(AC783*0.0000002777777777)*-1</f>
        <v>0</v>
      </c>
      <c r="AE783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3">
        <f>(T783/1000)*(960*9.81*0.01+0.5*1.205*0.38*1.711274*(T783*T783)+960*4/3*3.14*AJ783)</f>
        <v>52.951856531584305</v>
      </c>
      <c r="AH783">
        <f>AH782+AG783</f>
        <v>630.08430401266241</v>
      </c>
      <c r="AJ783">
        <f>T784-T783</f>
        <v>0.88888888888889106</v>
      </c>
      <c r="AK783" s="53">
        <f t="shared" si="206"/>
        <v>14.138888888888888</v>
      </c>
      <c r="AL783" s="39">
        <f>0.5*1116.99*(T783*T783)</f>
        <v>111647.71843749998</v>
      </c>
      <c r="AM783" s="39">
        <f t="shared" si="205"/>
        <v>-14479.500000000029</v>
      </c>
      <c r="AN783" s="39">
        <f>SUM($AM$772:$AM$799)+$AN$771</f>
        <v>-1266355.5231249998</v>
      </c>
      <c r="AO783" s="39">
        <f t="shared" si="212"/>
        <v>0.35176542299178343</v>
      </c>
      <c r="AP783" s="39">
        <f>SUM($AM$759:$AM$771)+$AP$758</f>
        <v>1077913.8803125003</v>
      </c>
      <c r="AQ783" s="39">
        <f t="shared" si="213"/>
        <v>0.29942052222519011</v>
      </c>
      <c r="AR783" s="39">
        <f t="shared" si="208"/>
        <v>-14.479500000000028</v>
      </c>
      <c r="AS783" s="39"/>
      <c r="AT783" s="51">
        <f>T783*$AS$8*0.38*0.01</f>
        <v>558.63569235500006</v>
      </c>
      <c r="AU783" s="51">
        <f t="shared" si="207"/>
        <v>0.5586356923550001</v>
      </c>
      <c r="AV783" s="51">
        <f t="shared" si="214"/>
        <v>1.5517670535098721E-4</v>
      </c>
      <c r="AW783" s="39">
        <f>AB783*0.7</f>
        <v>0.1749848764942141</v>
      </c>
      <c r="AX783" s="40"/>
      <c r="AY783" s="40">
        <f t="shared" si="211"/>
        <v>0</v>
      </c>
      <c r="AZ783" s="40"/>
      <c r="BA783" s="40"/>
      <c r="BB783" s="40"/>
      <c r="BC783" s="39"/>
      <c r="BD783" s="39">
        <f>T783*2.23694</f>
        <v>31.627846111111111</v>
      </c>
      <c r="BE783" s="39">
        <f>AO783-$BC$8</f>
        <v>0.35063902399316493</v>
      </c>
      <c r="BF783" s="39">
        <f>AQ783-$BC$8</f>
        <v>0.29829412322657162</v>
      </c>
      <c r="BG783" s="52">
        <f t="shared" si="215"/>
        <v>0.26846471090391444</v>
      </c>
      <c r="BH783" s="52">
        <f t="shared" si="216"/>
        <v>0.26846471090391444</v>
      </c>
      <c r="BI783" s="52">
        <f t="shared" si="217"/>
        <v>966472.95925409195</v>
      </c>
      <c r="BJ783" s="52">
        <f t="shared" si="218"/>
        <v>966.47295925409196</v>
      </c>
      <c r="BK783">
        <f t="shared" si="219"/>
        <v>-13.031550000000026</v>
      </c>
    </row>
    <row r="784" spans="2:63" x14ac:dyDescent="0.25">
      <c r="B784" s="27" t="s">
        <v>52</v>
      </c>
      <c r="C784" s="27">
        <v>776</v>
      </c>
      <c r="D784" s="27">
        <v>187</v>
      </c>
      <c r="E784" s="26">
        <v>54.1</v>
      </c>
      <c r="F784" s="15">
        <f t="shared" si="220"/>
        <v>0.74999999999999978</v>
      </c>
      <c r="G784" s="15">
        <f t="shared" si="221"/>
        <v>2.6999999999999993</v>
      </c>
      <c r="R784">
        <f t="shared" si="209"/>
        <v>0</v>
      </c>
      <c r="S784">
        <f t="shared" si="210"/>
        <v>54.1</v>
      </c>
      <c r="T784">
        <f>$E784/3.6</f>
        <v>15.027777777777779</v>
      </c>
      <c r="U784">
        <f>(0.5*960*(T784*T784))</f>
        <v>108400.37037037038</v>
      </c>
      <c r="V784">
        <f>$U784-$U785</f>
        <v>-8995.5555555555184</v>
      </c>
      <c r="X784">
        <f>W784/1000</f>
        <v>0</v>
      </c>
      <c r="Y784">
        <f>$X$43+$X$87+$X$158+$X$178+$X$188+$X$238+$X$279+$X$299+$X$307+$X$359+$X$365+$X$379+$X$408+$X$426+$X$438+$X$549+$X$569+$X$622+$X$645+$X$657+$X$685+$X$703+$X$721+$X$758</f>
        <v>909.27592592592589</v>
      </c>
      <c r="Z784">
        <f>(0.5*960*(F784*F784))</f>
        <v>269.99999999999983</v>
      </c>
      <c r="AA784">
        <f>W784*0.0000002777777777</f>
        <v>0</v>
      </c>
      <c r="AB784">
        <f>AA$43+AA$87+$AA$158+$AA$178+$AA$238+$AA$279+$AA$299+$AA$307+$AA$359+$AA$365+$AA$379+$AA$408+$AA$426+$AA$438+$AA$526+$AA$549+$AA$569+$AA$622+$AA$645+$AA$657+$AA$685+$AA$703+$AA$721+$AA$758</f>
        <v>0.24997839499173444</v>
      </c>
      <c r="AD784">
        <f>(AC784*0.0000002777777777)*-1</f>
        <v>0</v>
      </c>
      <c r="AE784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4">
        <f>(T784/1000)*(960*9.81*0.01+0.5*1.205*0.38*1.711274*(T784*T784)+960*4/3*3.14*AJ784)</f>
        <v>39.655821733272653</v>
      </c>
      <c r="AH784">
        <f>AH783+AG784</f>
        <v>669.74012574593507</v>
      </c>
      <c r="AJ784">
        <f>T785-T784</f>
        <v>0.61111111111110894</v>
      </c>
      <c r="AK784" s="53">
        <f t="shared" si="206"/>
        <v>15.027777777777779</v>
      </c>
      <c r="AL784" s="39">
        <f>0.5*1116.99*(T784*T784)</f>
        <v>126127.21843750001</v>
      </c>
      <c r="AM784" s="39">
        <f t="shared" si="205"/>
        <v>-10466.609999999957</v>
      </c>
      <c r="AN784" s="39">
        <f>SUM($AM$772:$AM$799)+$AN$771</f>
        <v>-1266355.5231249998</v>
      </c>
      <c r="AO784" s="39">
        <f t="shared" si="212"/>
        <v>0.35176542299178343</v>
      </c>
      <c r="AP784" s="39">
        <f>SUM($AM$759:$AM$771)+$AP$758</f>
        <v>1077913.8803125003</v>
      </c>
      <c r="AQ784" s="39">
        <f t="shared" si="213"/>
        <v>0.29942052222519011</v>
      </c>
      <c r="AR784" s="39">
        <f t="shared" si="208"/>
        <v>-10.466609999999957</v>
      </c>
      <c r="AS784" s="39"/>
      <c r="AT784" s="51">
        <f>T784*$AS$8*0.38*0.01</f>
        <v>593.75620739500016</v>
      </c>
      <c r="AU784" s="51">
        <f t="shared" si="207"/>
        <v>0.59375620739500012</v>
      </c>
      <c r="AV784" s="51">
        <f t="shared" si="214"/>
        <v>1.6493241177776834E-4</v>
      </c>
      <c r="AW784" s="39">
        <f>AB784*0.7</f>
        <v>0.1749848764942141</v>
      </c>
      <c r="AX784" s="40"/>
      <c r="AY784" s="40">
        <f t="shared" si="211"/>
        <v>0</v>
      </c>
      <c r="AZ784" s="40"/>
      <c r="BA784" s="40"/>
      <c r="BB784" s="40"/>
      <c r="BC784" s="39"/>
      <c r="BD784" s="39">
        <f>T784*2.23694</f>
        <v>33.616237222222225</v>
      </c>
      <c r="BE784" s="39">
        <f>AO784-$BC$8</f>
        <v>0.35063902399316493</v>
      </c>
      <c r="BF784" s="39">
        <f>AQ784-$BC$8</f>
        <v>0.29829412322657162</v>
      </c>
      <c r="BG784" s="52">
        <f t="shared" si="215"/>
        <v>0.26846471090391444</v>
      </c>
      <c r="BH784" s="52">
        <f t="shared" si="216"/>
        <v>0.26846471090391444</v>
      </c>
      <c r="BI784" s="52">
        <f t="shared" si="217"/>
        <v>966472.95925409195</v>
      </c>
      <c r="BJ784" s="52">
        <f t="shared" si="218"/>
        <v>966.47295925409196</v>
      </c>
      <c r="BK784">
        <f t="shared" si="219"/>
        <v>-9.4199489999999617</v>
      </c>
    </row>
    <row r="785" spans="2:63" x14ac:dyDescent="0.25">
      <c r="B785" s="27" t="s">
        <v>52</v>
      </c>
      <c r="C785" s="27">
        <v>777</v>
      </c>
      <c r="D785" s="27">
        <v>188</v>
      </c>
      <c r="E785" s="26">
        <v>56.3</v>
      </c>
      <c r="F785" s="15">
        <f t="shared" si="220"/>
        <v>0.55555555555555558</v>
      </c>
      <c r="G785" s="15">
        <f t="shared" si="221"/>
        <v>2</v>
      </c>
      <c r="R785">
        <f t="shared" si="209"/>
        <v>0</v>
      </c>
      <c r="S785">
        <f t="shared" si="210"/>
        <v>56.3</v>
      </c>
      <c r="T785">
        <f>$E785/3.6</f>
        <v>15.638888888888888</v>
      </c>
      <c r="U785">
        <f>(0.5*960*(T785*T785))</f>
        <v>117395.9259259259</v>
      </c>
      <c r="V785">
        <f>$U785-$U786</f>
        <v>-7626.6666666667152</v>
      </c>
      <c r="X785">
        <f>W785/1000</f>
        <v>0</v>
      </c>
      <c r="Y785">
        <f>$X$43+$X$87+$X$158+$X$178+$X$188+$X$238+$X$279+$X$299+$X$307+$X$359+$X$365+$X$379+$X$408+$X$426+$X$438+$X$549+$X$569+$X$622+$X$645+$X$657+$X$685+$X$703+$X$721+$X$758</f>
        <v>909.27592592592589</v>
      </c>
      <c r="Z785">
        <f>(0.5*960*(F785*F785))</f>
        <v>148.14814814814815</v>
      </c>
      <c r="AA785">
        <f>W785*0.0000002777777777</f>
        <v>0</v>
      </c>
      <c r="AB785">
        <f>AA$43+AA$87+$AA$158+$AA$178+$AA$238+$AA$279+$AA$299+$AA$307+$AA$359+$AA$365+$AA$379+$AA$408+$AA$426+$AA$438+$AA$526+$AA$549+$AA$569+$AA$622+$AA$645+$AA$657+$AA$685+$AA$703+$AA$721+$AA$758</f>
        <v>0.24997839499173444</v>
      </c>
      <c r="AD785">
        <f>(AC785*0.0000002777777777)*-1</f>
        <v>0</v>
      </c>
      <c r="AE785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5">
        <f>(T785/1000)*(960*9.81*0.01+0.5*1.205*0.38*1.711274*(T785*T785)+960*4/3*3.14*AJ785)</f>
        <v>34.399292037047722</v>
      </c>
      <c r="AH785">
        <f>AH784+AG785</f>
        <v>704.13941778298283</v>
      </c>
      <c r="AJ785">
        <f>T786-T785</f>
        <v>0.50000000000000178</v>
      </c>
      <c r="AK785" s="53">
        <f t="shared" si="206"/>
        <v>15.638888888888888</v>
      </c>
      <c r="AL785" s="39">
        <f>0.5*1116.99*(T785*T785)</f>
        <v>136593.82843749996</v>
      </c>
      <c r="AM785" s="39">
        <f t="shared" si="205"/>
        <v>-8873.8650000000489</v>
      </c>
      <c r="AN785" s="39">
        <f>SUM($AM$772:$AM$799)+$AN$771</f>
        <v>-1266355.5231249998</v>
      </c>
      <c r="AO785" s="39">
        <f t="shared" si="212"/>
        <v>0.35176542299178343</v>
      </c>
      <c r="AP785" s="39">
        <f>SUM($AM$759:$AM$771)+$AP$758</f>
        <v>1077913.8803125003</v>
      </c>
      <c r="AQ785" s="39">
        <f t="shared" si="213"/>
        <v>0.29942052222519011</v>
      </c>
      <c r="AR785" s="39">
        <f t="shared" si="208"/>
        <v>-8.8738650000000483</v>
      </c>
      <c r="AS785" s="39"/>
      <c r="AT785" s="51">
        <f>T785*$AS$8*0.38*0.01</f>
        <v>617.90156148500012</v>
      </c>
      <c r="AU785" s="51">
        <f t="shared" si="207"/>
        <v>0.61790156148500008</v>
      </c>
      <c r="AV785" s="51">
        <f t="shared" si="214"/>
        <v>1.7163945994618036E-4</v>
      </c>
      <c r="AW785" s="39">
        <f>AB785*0.7</f>
        <v>0.1749848764942141</v>
      </c>
      <c r="AX785" s="40"/>
      <c r="AY785" s="40">
        <f t="shared" si="211"/>
        <v>0</v>
      </c>
      <c r="AZ785" s="40"/>
      <c r="BA785" s="40"/>
      <c r="BB785" s="40"/>
      <c r="BC785" s="39"/>
      <c r="BD785" s="39">
        <f>T785*2.23694</f>
        <v>34.98325611111111</v>
      </c>
      <c r="BE785" s="39">
        <f>AO785-$BC$8</f>
        <v>0.35063902399316493</v>
      </c>
      <c r="BF785" s="39">
        <f>AQ785-$BC$8</f>
        <v>0.29829412322657162</v>
      </c>
      <c r="BG785" s="52">
        <f t="shared" si="215"/>
        <v>0.26846471090391444</v>
      </c>
      <c r="BH785" s="52">
        <f t="shared" si="216"/>
        <v>0.26846471090391444</v>
      </c>
      <c r="BI785" s="52">
        <f t="shared" si="217"/>
        <v>966472.95925409195</v>
      </c>
      <c r="BJ785" s="52">
        <f t="shared" si="218"/>
        <v>966.47295925409196</v>
      </c>
      <c r="BK785">
        <f t="shared" si="219"/>
        <v>-7.986478500000044</v>
      </c>
    </row>
    <row r="786" spans="2:63" x14ac:dyDescent="0.25">
      <c r="B786" s="27" t="s">
        <v>52</v>
      </c>
      <c r="C786" s="27">
        <v>778</v>
      </c>
      <c r="D786" s="27">
        <v>189</v>
      </c>
      <c r="E786" s="26">
        <v>58.1</v>
      </c>
      <c r="F786" s="15">
        <f t="shared" si="220"/>
        <v>0.4861111111111111</v>
      </c>
      <c r="G786" s="15">
        <f t="shared" si="221"/>
        <v>1.75</v>
      </c>
      <c r="R786">
        <f t="shared" si="209"/>
        <v>0</v>
      </c>
      <c r="S786">
        <f t="shared" si="210"/>
        <v>58.1</v>
      </c>
      <c r="T786">
        <f>$E786/3.6</f>
        <v>16.138888888888889</v>
      </c>
      <c r="U786">
        <f>(0.5*960*(T786*T786))</f>
        <v>125022.59259259261</v>
      </c>
      <c r="V786">
        <f>$U786-$U787</f>
        <v>-7423.3333333332848</v>
      </c>
      <c r="X786">
        <f>W786/1000</f>
        <v>0</v>
      </c>
      <c r="Y786">
        <f>$X$43+$X$87+$X$158+$X$178+$X$188+$X$238+$X$279+$X$299+$X$307+$X$359+$X$365+$X$379+$X$408+$X$426+$X$438+$X$549+$X$569+$X$622+$X$645+$X$657+$X$685+$X$703+$X$721+$X$758</f>
        <v>909.27592592592589</v>
      </c>
      <c r="Z786">
        <f>(0.5*960*(F786*F786))</f>
        <v>113.42592592592592</v>
      </c>
      <c r="AA786">
        <f>W786*0.0000002777777777</f>
        <v>0</v>
      </c>
      <c r="AB786">
        <f>AA$43+AA$87+$AA$158+$AA$178+$AA$238+$AA$279+$AA$299+$AA$307+$AA$359+$AA$365+$AA$379+$AA$408+$AA$426+$AA$438+$AA$526+$AA$549+$AA$569+$AA$622+$AA$645+$AA$657+$AA$685+$AA$703+$AA$721+$AA$758</f>
        <v>0.24997839499173444</v>
      </c>
      <c r="AD786">
        <f>(AC786*0.0000002777777777)*-1</f>
        <v>0</v>
      </c>
      <c r="AE786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6">
        <f>(T786/1000)*(960*9.81*0.01+0.5*1.205*0.38*1.711274*(T786*T786)+960*4/3*3.14*AJ786)</f>
        <v>33.797742406576774</v>
      </c>
      <c r="AH786">
        <f>AH785+AG786</f>
        <v>737.93716018955956</v>
      </c>
      <c r="AJ786">
        <f>T787-T786</f>
        <v>0.47222222222222143</v>
      </c>
      <c r="AK786" s="53">
        <f t="shared" si="206"/>
        <v>16.138888888888889</v>
      </c>
      <c r="AL786" s="39">
        <f>0.5*1116.99*(T786*T786)</f>
        <v>145467.69343750001</v>
      </c>
      <c r="AM786" s="39">
        <f t="shared" si="205"/>
        <v>-8637.2803124999627</v>
      </c>
      <c r="AN786" s="39">
        <f>SUM($AM$772:$AM$799)+$AN$771</f>
        <v>-1266355.5231249998</v>
      </c>
      <c r="AO786" s="39">
        <f t="shared" si="212"/>
        <v>0.35176542299178343</v>
      </c>
      <c r="AP786" s="39">
        <f>SUM($AM$759:$AM$771)+$AP$758</f>
        <v>1077913.8803125003</v>
      </c>
      <c r="AQ786" s="39">
        <f t="shared" si="213"/>
        <v>0.29942052222519011</v>
      </c>
      <c r="AR786" s="39">
        <f t="shared" si="208"/>
        <v>-8.6372803124999624</v>
      </c>
      <c r="AS786" s="39"/>
      <c r="AT786" s="51">
        <f>T786*$AS$8*0.38*0.01</f>
        <v>637.65685119500006</v>
      </c>
      <c r="AU786" s="51">
        <f t="shared" si="207"/>
        <v>0.63765685119500004</v>
      </c>
      <c r="AV786" s="51">
        <f t="shared" si="214"/>
        <v>1.7712704481124471E-4</v>
      </c>
      <c r="AW786" s="39">
        <f>AB786*0.7</f>
        <v>0.1749848764942141</v>
      </c>
      <c r="AX786" s="40"/>
      <c r="AY786" s="40">
        <f t="shared" si="211"/>
        <v>0</v>
      </c>
      <c r="AZ786" s="40"/>
      <c r="BA786" s="40"/>
      <c r="BB786" s="40"/>
      <c r="BC786" s="39"/>
      <c r="BD786" s="39">
        <f>T786*2.23694</f>
        <v>36.101726111111113</v>
      </c>
      <c r="BE786" s="39">
        <f>AO786-$BC$8</f>
        <v>0.35063902399316493</v>
      </c>
      <c r="BF786" s="39">
        <f>AQ786-$BC$8</f>
        <v>0.29829412322657162</v>
      </c>
      <c r="BG786" s="52">
        <f t="shared" si="215"/>
        <v>0.26846471090391444</v>
      </c>
      <c r="BH786" s="52">
        <f t="shared" si="216"/>
        <v>0.26846471090391444</v>
      </c>
      <c r="BI786" s="52">
        <f t="shared" si="217"/>
        <v>966472.95925409195</v>
      </c>
      <c r="BJ786" s="52">
        <f t="shared" si="218"/>
        <v>966.47295925409196</v>
      </c>
      <c r="BK786">
        <f t="shared" si="219"/>
        <v>-7.7735522812499669</v>
      </c>
    </row>
    <row r="787" spans="2:63" x14ac:dyDescent="0.25">
      <c r="B787" s="27" t="s">
        <v>52</v>
      </c>
      <c r="C787" s="27">
        <v>779</v>
      </c>
      <c r="D787" s="27">
        <v>190</v>
      </c>
      <c r="E787" s="26">
        <v>59.8</v>
      </c>
      <c r="F787" s="15">
        <f t="shared" si="220"/>
        <v>0.41666666666666663</v>
      </c>
      <c r="G787" s="15">
        <f t="shared" si="221"/>
        <v>1.5</v>
      </c>
      <c r="R787">
        <f t="shared" si="209"/>
        <v>0</v>
      </c>
      <c r="S787">
        <f t="shared" si="210"/>
        <v>59.8</v>
      </c>
      <c r="T787">
        <f>$E787/3.6</f>
        <v>16.611111111111111</v>
      </c>
      <c r="U787">
        <f>(0.5*960*(T787*T787))</f>
        <v>132445.9259259259</v>
      </c>
      <c r="V787">
        <f>$U787-$U788</f>
        <v>-5821.111111111124</v>
      </c>
      <c r="X787">
        <f>W787/1000</f>
        <v>0</v>
      </c>
      <c r="Y787">
        <f>$X$43+$X$87+$X$158+$X$178+$X$188+$X$238+$X$279+$X$299+$X$307+$X$359+$X$365+$X$379+$X$408+$X$426+$X$438+$X$549+$X$569+$X$622+$X$645+$X$657+$X$685+$X$703+$X$721+$X$758</f>
        <v>909.27592592592589</v>
      </c>
      <c r="Z787">
        <f>(0.5*960*(F787*F787))</f>
        <v>83.333333333333314</v>
      </c>
      <c r="AA787">
        <f>W787*0.0000002777777777</f>
        <v>0</v>
      </c>
      <c r="AB787">
        <f>AA$43+AA$87+$AA$158+$AA$178+$AA$238+$AA$279+$AA$299+$AA$307+$AA$359+$AA$365+$AA$379+$AA$408+$AA$426+$AA$438+$AA$526+$AA$549+$AA$569+$AA$622+$AA$645+$AA$657+$AA$685+$AA$703+$AA$721+$AA$758</f>
        <v>0.24997839499173444</v>
      </c>
      <c r="AD787">
        <f>(AC787*0.0000002777777777)*-1</f>
        <v>0</v>
      </c>
      <c r="AE787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7">
        <f>(T787/1000)*(960*9.81*0.01+0.5*1.205*0.38*1.711274*(T787*T787)+960*4/3*3.14*AJ787)</f>
        <v>27.469158428265906</v>
      </c>
      <c r="AH787">
        <f>AH786+AG787</f>
        <v>765.40631861782549</v>
      </c>
      <c r="AJ787">
        <f>T788-T787</f>
        <v>0.36111111111111072</v>
      </c>
      <c r="AK787" s="53">
        <f t="shared" si="206"/>
        <v>16.611111111111111</v>
      </c>
      <c r="AL787" s="39">
        <f>0.5*1116.99*(T787*T787)</f>
        <v>154104.97374999998</v>
      </c>
      <c r="AM787" s="39">
        <f t="shared" si="205"/>
        <v>-6773.0446875000198</v>
      </c>
      <c r="AN787" s="39">
        <f>SUM($AM$772:$AM$799)+$AN$771</f>
        <v>-1266355.5231249998</v>
      </c>
      <c r="AO787" s="39">
        <f t="shared" si="212"/>
        <v>0.35176542299178343</v>
      </c>
      <c r="AP787" s="39">
        <f>SUM($AM$759:$AM$771)+$AP$758</f>
        <v>1077913.8803125003</v>
      </c>
      <c r="AQ787" s="39">
        <f t="shared" si="213"/>
        <v>0.29942052222519011</v>
      </c>
      <c r="AR787" s="39">
        <f t="shared" si="208"/>
        <v>-6.7730446875000201</v>
      </c>
      <c r="AS787" s="39"/>
      <c r="AT787" s="51">
        <f>T787*$AS$8*0.38*0.01</f>
        <v>656.31462481000005</v>
      </c>
      <c r="AU787" s="51">
        <f t="shared" si="207"/>
        <v>0.65631462481000002</v>
      </c>
      <c r="AV787" s="51">
        <f t="shared" si="214"/>
        <v>1.8230976385047218E-4</v>
      </c>
      <c r="AW787" s="39">
        <f>AB787*0.7</f>
        <v>0.1749848764942141</v>
      </c>
      <c r="AX787" s="40"/>
      <c r="AY787" s="40">
        <f t="shared" si="211"/>
        <v>0</v>
      </c>
      <c r="AZ787" s="40"/>
      <c r="BA787" s="40"/>
      <c r="BB787" s="40"/>
      <c r="BC787" s="39"/>
      <c r="BD787" s="39">
        <f>T787*2.23694</f>
        <v>37.158058888888888</v>
      </c>
      <c r="BE787" s="39">
        <f>AO787-$BC$8</f>
        <v>0.35063902399316493</v>
      </c>
      <c r="BF787" s="39">
        <f>AQ787-$BC$8</f>
        <v>0.29829412322657162</v>
      </c>
      <c r="BG787" s="52">
        <f t="shared" si="215"/>
        <v>0.26846471090391444</v>
      </c>
      <c r="BH787" s="52">
        <f t="shared" si="216"/>
        <v>0.26846471090391444</v>
      </c>
      <c r="BI787" s="52">
        <f t="shared" si="217"/>
        <v>966472.95925409195</v>
      </c>
      <c r="BJ787" s="52">
        <f t="shared" si="218"/>
        <v>966.47295925409196</v>
      </c>
      <c r="BK787">
        <f t="shared" si="219"/>
        <v>-6.0957402187500183</v>
      </c>
    </row>
    <row r="788" spans="2:63" x14ac:dyDescent="0.25">
      <c r="B788" s="27" t="s">
        <v>52</v>
      </c>
      <c r="C788" s="27">
        <v>780</v>
      </c>
      <c r="D788" s="27">
        <v>191</v>
      </c>
      <c r="E788" s="26">
        <v>61.1</v>
      </c>
      <c r="F788" s="15">
        <f t="shared" si="220"/>
        <v>0.31944444444444503</v>
      </c>
      <c r="G788" s="15">
        <f t="shared" si="221"/>
        <v>1.1500000000000021</v>
      </c>
      <c r="R788">
        <f t="shared" si="209"/>
        <v>0</v>
      </c>
      <c r="S788">
        <f t="shared" si="210"/>
        <v>61.1</v>
      </c>
      <c r="T788">
        <f>$E788/3.6</f>
        <v>16.972222222222221</v>
      </c>
      <c r="U788">
        <f>(0.5*960*(T788*T788))</f>
        <v>138267.03703703702</v>
      </c>
      <c r="V788">
        <f>$U788-$U789</f>
        <v>-4562.9629629629781</v>
      </c>
      <c r="X788">
        <f>W788/1000</f>
        <v>0</v>
      </c>
      <c r="Y788">
        <f>$X$43+$X$87+$X$158+$X$178+$X$188+$X$238+$X$279+$X$299+$X$307+$X$359+$X$365+$X$379+$X$408+$X$426+$X$438+$X$549+$X$569+$X$622+$X$645+$X$657+$X$685+$X$703+$X$721+$X$758</f>
        <v>909.27592592592589</v>
      </c>
      <c r="Z788">
        <f>(0.5*960*(F788*F788))</f>
        <v>48.981481481481659</v>
      </c>
      <c r="AA788">
        <f>W788*0.0000002777777777</f>
        <v>0</v>
      </c>
      <c r="AB788">
        <f>AA$43+AA$87+$AA$158+$AA$178+$AA$238+$AA$279+$AA$299+$AA$307+$AA$359+$AA$365+$AA$379+$AA$408+$AA$426+$AA$438+$AA$526+$AA$549+$AA$569+$AA$622+$AA$645+$AA$657+$AA$685+$AA$703+$AA$721+$AA$758</f>
        <v>0.24997839499173444</v>
      </c>
      <c r="AD788">
        <f>(AC788*0.0000002777777777)*-1</f>
        <v>0</v>
      </c>
      <c r="AE788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8">
        <f>(T788/1000)*(960*9.81*0.01+0.5*1.205*0.38*1.711274*(T788*T788)+960*4/3*3.14*AJ788)</f>
        <v>22.462393504967213</v>
      </c>
      <c r="AH788">
        <f>AH787+AG788</f>
        <v>787.86871212279266</v>
      </c>
      <c r="AJ788">
        <f>T789-T788</f>
        <v>0.27777777777777857</v>
      </c>
      <c r="AK788" s="53">
        <f t="shared" si="206"/>
        <v>16.972222222222221</v>
      </c>
      <c r="AL788" s="39">
        <f>0.5*1116.99*(T788*T788)</f>
        <v>160878.0184375</v>
      </c>
      <c r="AM788" s="39">
        <f t="shared" ref="AM788:AM851" si="222">AL788-AL789</f>
        <v>-5309.1499999999942</v>
      </c>
      <c r="AN788" s="39">
        <f>SUM($AM$772:$AM$799)+$AN$771</f>
        <v>-1266355.5231249998</v>
      </c>
      <c r="AO788" s="39">
        <f t="shared" si="212"/>
        <v>0.35176542299178343</v>
      </c>
      <c r="AP788" s="39">
        <f>SUM($AM$759:$AM$771)+$AP$758</f>
        <v>1077913.8803125003</v>
      </c>
      <c r="AQ788" s="39">
        <f t="shared" si="213"/>
        <v>0.29942052222519011</v>
      </c>
      <c r="AR788" s="39">
        <f t="shared" si="208"/>
        <v>-5.3091499999999945</v>
      </c>
      <c r="AS788" s="39"/>
      <c r="AT788" s="51">
        <f>T788*$AS$8*0.38*0.01</f>
        <v>670.58233404500004</v>
      </c>
      <c r="AU788" s="51">
        <f t="shared" si="207"/>
        <v>0.67058233404500001</v>
      </c>
      <c r="AV788" s="51">
        <f t="shared" si="214"/>
        <v>1.86273019586352E-4</v>
      </c>
      <c r="AW788" s="39">
        <f>AB788*0.7</f>
        <v>0.1749848764942141</v>
      </c>
      <c r="AX788" s="40"/>
      <c r="AY788" s="40">
        <f t="shared" si="211"/>
        <v>0</v>
      </c>
      <c r="AZ788" s="40"/>
      <c r="BA788" s="40"/>
      <c r="BB788" s="40"/>
      <c r="BC788" s="39"/>
      <c r="BD788" s="39">
        <f>T788*2.23694</f>
        <v>37.96584277777778</v>
      </c>
      <c r="BE788" s="39">
        <f>AO788-$BC$8</f>
        <v>0.35063902399316493</v>
      </c>
      <c r="BF788" s="39">
        <f>AQ788-$BC$8</f>
        <v>0.29829412322657162</v>
      </c>
      <c r="BG788" s="52">
        <f t="shared" si="215"/>
        <v>0.26846471090391444</v>
      </c>
      <c r="BH788" s="52">
        <f t="shared" si="216"/>
        <v>0.26846471090391444</v>
      </c>
      <c r="BI788" s="52">
        <f t="shared" si="217"/>
        <v>966472.95925409195</v>
      </c>
      <c r="BJ788" s="52">
        <f t="shared" si="218"/>
        <v>966.47295925409196</v>
      </c>
      <c r="BK788">
        <f t="shared" si="219"/>
        <v>-4.7782349999999951</v>
      </c>
    </row>
    <row r="789" spans="2:63" x14ac:dyDescent="0.25">
      <c r="B789" s="27" t="s">
        <v>52</v>
      </c>
      <c r="C789" s="27">
        <v>781</v>
      </c>
      <c r="D789" s="27">
        <v>192</v>
      </c>
      <c r="E789" s="26">
        <v>62.1</v>
      </c>
      <c r="F789" s="15">
        <f t="shared" si="220"/>
        <v>0.23611111111111052</v>
      </c>
      <c r="G789" s="15">
        <f t="shared" si="221"/>
        <v>0.84999999999999787</v>
      </c>
      <c r="R789">
        <f t="shared" si="209"/>
        <v>0</v>
      </c>
      <c r="S789">
        <f t="shared" si="210"/>
        <v>62.1</v>
      </c>
      <c r="T789">
        <f>$E789/3.6</f>
        <v>17.25</v>
      </c>
      <c r="U789">
        <f>(0.5*960*(T789*T789))</f>
        <v>142830</v>
      </c>
      <c r="V789">
        <f>$U789-$U790</f>
        <v>-3238.1481481481169</v>
      </c>
      <c r="X789">
        <f>W789/1000</f>
        <v>0</v>
      </c>
      <c r="Y789">
        <f>$X$43+$X$87+$X$158+$X$178+$X$188+$X$238+$X$279+$X$299+$X$307+$X$359+$X$365+$X$379+$X$408+$X$426+$X$438+$X$549+$X$569+$X$622+$X$645+$X$657+$X$685+$X$703+$X$721+$X$758</f>
        <v>909.27592592592589</v>
      </c>
      <c r="Z789">
        <f>(0.5*960*(F789*F789))</f>
        <v>26.759259259259125</v>
      </c>
      <c r="AA789">
        <f>W789*0.0000002777777777</f>
        <v>0</v>
      </c>
      <c r="AB789">
        <f>AA$43+AA$87+$AA$158+$AA$178+$AA$238+$AA$279+$AA$299+$AA$307+$AA$359+$AA$365+$AA$379+$AA$408+$AA$426+$AA$438+$AA$526+$AA$549+$AA$569+$AA$622+$AA$645+$AA$657+$AA$685+$AA$703+$AA$721+$AA$758</f>
        <v>0.24997839499173444</v>
      </c>
      <c r="AD789">
        <f>(AC789*0.0000002777777777)*-1</f>
        <v>0</v>
      </c>
      <c r="AE789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89">
        <f>(T789/1000)*(960*9.81*0.01+0.5*1.205*0.38*1.711274*(T789*T789)+960*4/3*3.14*AJ789)</f>
        <v>17.116674104966414</v>
      </c>
      <c r="AH789">
        <f>AH788+AG789</f>
        <v>804.98538622775902</v>
      </c>
      <c r="AJ789">
        <f>T790-T789</f>
        <v>0.19444444444444287</v>
      </c>
      <c r="AK789" s="53">
        <f t="shared" ref="AK789:AK852" si="223">$E789/3.6</f>
        <v>17.25</v>
      </c>
      <c r="AL789" s="39">
        <f>0.5*1116.99*(T789*T789)</f>
        <v>166187.16843749999</v>
      </c>
      <c r="AM789" s="39">
        <f t="shared" si="222"/>
        <v>-3767.6865624999919</v>
      </c>
      <c r="AN789" s="39">
        <f>SUM($AM$772:$AM$799)+$AN$771</f>
        <v>-1266355.5231249998</v>
      </c>
      <c r="AO789" s="39">
        <f t="shared" si="212"/>
        <v>0.35176542299178343</v>
      </c>
      <c r="AP789" s="39">
        <f>SUM($AM$759:$AM$771)+$AP$758</f>
        <v>1077913.8803125003</v>
      </c>
      <c r="AQ789" s="39">
        <f t="shared" si="213"/>
        <v>0.29942052222519011</v>
      </c>
      <c r="AR789" s="39">
        <f t="shared" si="208"/>
        <v>-3.7676865624999918</v>
      </c>
      <c r="AS789" s="39"/>
      <c r="AT789" s="51">
        <f>T789*$AS$8*0.38*0.01</f>
        <v>681.55749499500018</v>
      </c>
      <c r="AU789" s="51">
        <f t="shared" si="207"/>
        <v>0.68155749499500018</v>
      </c>
      <c r="AV789" s="51">
        <f t="shared" si="214"/>
        <v>1.8932167784472116E-4</v>
      </c>
      <c r="AW789" s="39">
        <f>AB789*0.7</f>
        <v>0.1749848764942141</v>
      </c>
      <c r="AX789" s="40"/>
      <c r="AY789" s="40">
        <f t="shared" si="211"/>
        <v>0</v>
      </c>
      <c r="AZ789" s="40"/>
      <c r="BA789" s="40"/>
      <c r="BB789" s="40"/>
      <c r="BC789" s="39"/>
      <c r="BD789" s="39">
        <f>T789*2.23694</f>
        <v>38.587215</v>
      </c>
      <c r="BE789" s="39">
        <f>AO789-$BC$8</f>
        <v>0.35063902399316493</v>
      </c>
      <c r="BF789" s="39">
        <f>AQ789-$BC$8</f>
        <v>0.29829412322657162</v>
      </c>
      <c r="BG789" s="52">
        <f t="shared" si="215"/>
        <v>0.26846471090391444</v>
      </c>
      <c r="BH789" s="52">
        <f t="shared" si="216"/>
        <v>0.26846471090391444</v>
      </c>
      <c r="BI789" s="52">
        <f t="shared" si="217"/>
        <v>966472.95925409195</v>
      </c>
      <c r="BJ789" s="52">
        <f t="shared" si="218"/>
        <v>966.47295925409196</v>
      </c>
      <c r="BK789">
        <f t="shared" si="219"/>
        <v>-3.3909179062499928</v>
      </c>
    </row>
    <row r="790" spans="2:63" x14ac:dyDescent="0.25">
      <c r="B790" s="27" t="s">
        <v>52</v>
      </c>
      <c r="C790" s="27">
        <v>782</v>
      </c>
      <c r="D790" s="27">
        <v>193</v>
      </c>
      <c r="E790" s="26">
        <v>62.8</v>
      </c>
      <c r="F790" s="15">
        <f t="shared" si="220"/>
        <v>0.16666666666666607</v>
      </c>
      <c r="G790" s="15">
        <f t="shared" si="221"/>
        <v>0.59999999999999787</v>
      </c>
      <c r="R790">
        <f t="shared" si="209"/>
        <v>0</v>
      </c>
      <c r="S790">
        <f t="shared" si="210"/>
        <v>62.8</v>
      </c>
      <c r="T790">
        <f>$E790/3.6</f>
        <v>17.444444444444443</v>
      </c>
      <c r="U790">
        <f>(0.5*960*(T790*T790))</f>
        <v>146068.14814814812</v>
      </c>
      <c r="V790">
        <f>$U790-$U791</f>
        <v>-2335.185185185197</v>
      </c>
      <c r="X790">
        <f>W790/1000</f>
        <v>0</v>
      </c>
      <c r="Y790">
        <f>$X$43+$X$87+$X$158+$X$178+$X$188+$X$238+$X$279+$X$299+$X$307+$X$359+$X$365+$X$379+$X$408+$X$426+$X$438+$X$549+$X$569+$X$622+$X$645+$X$657+$X$685+$X$703+$X$721+$X$758</f>
        <v>909.27592592592589</v>
      </c>
      <c r="Z790">
        <f>(0.5*960*(F790*F790))</f>
        <v>13.33333333333324</v>
      </c>
      <c r="AA790">
        <f>W790*0.0000002777777777</f>
        <v>0</v>
      </c>
      <c r="AB790">
        <f>AA$43+AA$87+$AA$158+$AA$178+$AA$238+$AA$279+$AA$299+$AA$307+$AA$359+$AA$365+$AA$379+$AA$408+$AA$426+$AA$438+$AA$526+$AA$549+$AA$569+$AA$622+$AA$645+$AA$657+$AA$685+$AA$703+$AA$721+$AA$758</f>
        <v>0.24997839499173444</v>
      </c>
      <c r="AD790">
        <f>(AC790*0.0000002777777777)*-1</f>
        <v>0</v>
      </c>
      <c r="AE790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0">
        <f>(T790/1000)*(960*9.81*0.01+0.5*1.205*0.38*1.711274*(T790*T790)+960*4/3*3.14*AJ790)</f>
        <v>13.460572695897824</v>
      </c>
      <c r="AH790">
        <f>AH789+AG790</f>
        <v>818.4459589236568</v>
      </c>
      <c r="AJ790">
        <f>T791-T790</f>
        <v>0.13888888888888928</v>
      </c>
      <c r="AK790" s="53">
        <f t="shared" si="223"/>
        <v>17.444444444444443</v>
      </c>
      <c r="AL790" s="39">
        <f>0.5*1116.99*(T790*T790)</f>
        <v>169954.85499999998</v>
      </c>
      <c r="AM790" s="39">
        <f t="shared" si="222"/>
        <v>-2717.0609375000058</v>
      </c>
      <c r="AN790" s="39">
        <f>SUM($AM$772:$AM$799)+$AN$771</f>
        <v>-1266355.5231249998</v>
      </c>
      <c r="AO790" s="39">
        <f t="shared" si="212"/>
        <v>0.35176542299178343</v>
      </c>
      <c r="AP790" s="39">
        <f>SUM($AM$759:$AM$771)+$AP$758</f>
        <v>1077913.8803125003</v>
      </c>
      <c r="AQ790" s="39">
        <f t="shared" si="213"/>
        <v>0.29942052222519011</v>
      </c>
      <c r="AR790" s="39">
        <f t="shared" si="208"/>
        <v>-2.7170609375000057</v>
      </c>
      <c r="AS790" s="39"/>
      <c r="AT790" s="51">
        <f>T790*$AS$8*0.38*0.01</f>
        <v>689.24010766000004</v>
      </c>
      <c r="AU790" s="51">
        <f t="shared" si="207"/>
        <v>0.68924010765999999</v>
      </c>
      <c r="AV790" s="51">
        <f t="shared" si="214"/>
        <v>1.9145573862557947E-4</v>
      </c>
      <c r="AW790" s="39">
        <f>AB790*0.7</f>
        <v>0.1749848764942141</v>
      </c>
      <c r="AX790" s="40"/>
      <c r="AY790" s="40">
        <f t="shared" si="211"/>
        <v>0</v>
      </c>
      <c r="AZ790" s="40"/>
      <c r="BA790" s="40"/>
      <c r="BB790" s="40"/>
      <c r="BC790" s="39"/>
      <c r="BD790" s="39">
        <f>T790*2.23694</f>
        <v>39.022175555555556</v>
      </c>
      <c r="BE790" s="39">
        <f>AO790-$BC$8</f>
        <v>0.35063902399316493</v>
      </c>
      <c r="BF790" s="39">
        <f>AQ790-$BC$8</f>
        <v>0.29829412322657162</v>
      </c>
      <c r="BG790" s="52">
        <f t="shared" si="215"/>
        <v>0.26846471090391444</v>
      </c>
      <c r="BH790" s="52">
        <f t="shared" si="216"/>
        <v>0.26846471090391444</v>
      </c>
      <c r="BI790" s="52">
        <f t="shared" si="217"/>
        <v>966472.95925409195</v>
      </c>
      <c r="BJ790" s="52">
        <f t="shared" si="218"/>
        <v>966.47295925409196</v>
      </c>
      <c r="BK790">
        <f t="shared" si="219"/>
        <v>-2.4453548437500054</v>
      </c>
    </row>
    <row r="791" spans="2:63" x14ac:dyDescent="0.25">
      <c r="B791" s="27" t="s">
        <v>52</v>
      </c>
      <c r="C791" s="27">
        <v>783</v>
      </c>
      <c r="D791" s="27">
        <v>194</v>
      </c>
      <c r="E791" s="26">
        <v>63.3</v>
      </c>
      <c r="F791" s="15">
        <f t="shared" si="220"/>
        <v>0.1111111111111117</v>
      </c>
      <c r="G791" s="15">
        <f t="shared" si="221"/>
        <v>0.40000000000000213</v>
      </c>
      <c r="R791">
        <f t="shared" si="209"/>
        <v>0</v>
      </c>
      <c r="S791">
        <f t="shared" si="210"/>
        <v>63.3</v>
      </c>
      <c r="T791">
        <f>$E791/3.6</f>
        <v>17.583333333333332</v>
      </c>
      <c r="U791">
        <f>(0.5*960*(T791*T791))</f>
        <v>148403.33333333331</v>
      </c>
      <c r="V791">
        <f>$U791-$U792</f>
        <v>-1410.0000000000291</v>
      </c>
      <c r="X791">
        <f>W791/1000</f>
        <v>0</v>
      </c>
      <c r="Y791">
        <f>$X$43+$X$87+$X$158+$X$178+$X$188+$X$238+$X$279+$X$299+$X$307+$X$359+$X$365+$X$379+$X$408+$X$426+$X$438+$X$549+$X$569+$X$622+$X$645+$X$657+$X$685+$X$703+$X$721+$X$758</f>
        <v>909.27592592592589</v>
      </c>
      <c r="Z791">
        <f>(0.5*960*(F791*F791))</f>
        <v>5.9259259259259887</v>
      </c>
      <c r="AA791">
        <f>W791*0.0000002777777777</f>
        <v>0</v>
      </c>
      <c r="AB791">
        <f>AA$43+AA$87+$AA$158+$AA$178+$AA$238+$AA$279+$AA$299+$AA$307+$AA$359+$AA$365+$AA$379+$AA$408+$AA$426+$AA$438+$AA$526+$AA$549+$AA$569+$AA$622+$AA$645+$AA$657+$AA$685+$AA$703+$AA$721+$AA$758</f>
        <v>0.24997839499173444</v>
      </c>
      <c r="AD791">
        <f>(AC791*0.0000002777777777)*-1</f>
        <v>0</v>
      </c>
      <c r="AE791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1">
        <f>(T791/1000)*(960*9.81*0.01+0.5*1.205*0.38*1.711274*(T791*T791)+960*4/3*3.14*AJ791)</f>
        <v>9.6750950732580492</v>
      </c>
      <c r="AH791">
        <f>AH790+AG791</f>
        <v>828.12105399691484</v>
      </c>
      <c r="AJ791">
        <f>T792-T791</f>
        <v>8.3333333333335702E-2</v>
      </c>
      <c r="AK791" s="53">
        <f t="shared" si="223"/>
        <v>17.583333333333332</v>
      </c>
      <c r="AL791" s="39">
        <f>0.5*1116.99*(T791*T791)</f>
        <v>172671.91593749999</v>
      </c>
      <c r="AM791" s="39">
        <f t="shared" si="222"/>
        <v>-1640.5790625000373</v>
      </c>
      <c r="AN791" s="39">
        <f>SUM($AM$772:$AM$799)+$AN$771</f>
        <v>-1266355.5231249998</v>
      </c>
      <c r="AO791" s="39">
        <f t="shared" si="212"/>
        <v>0.35176542299178343</v>
      </c>
      <c r="AP791" s="39">
        <f>SUM($AM$759:$AM$771)+$AP$758</f>
        <v>1077913.8803125003</v>
      </c>
      <c r="AQ791" s="39">
        <f t="shared" si="213"/>
        <v>0.29942052222519011</v>
      </c>
      <c r="AR791" s="39">
        <f t="shared" si="208"/>
        <v>-1.6405790625000372</v>
      </c>
      <c r="AS791" s="39"/>
      <c r="AT791" s="51">
        <f>T791*$AS$8*0.38*0.01</f>
        <v>694.72768813500011</v>
      </c>
      <c r="AU791" s="51">
        <f t="shared" si="207"/>
        <v>0.69472768813500008</v>
      </c>
      <c r="AV791" s="51">
        <f t="shared" si="214"/>
        <v>1.9298006775476405E-4</v>
      </c>
      <c r="AW791" s="39">
        <f>AB791*0.7</f>
        <v>0.1749848764942141</v>
      </c>
      <c r="AX791" s="40"/>
      <c r="AY791" s="40">
        <f t="shared" si="211"/>
        <v>0</v>
      </c>
      <c r="AZ791" s="40"/>
      <c r="BA791" s="40"/>
      <c r="BB791" s="40"/>
      <c r="BC791" s="39"/>
      <c r="BD791" s="39">
        <f>T791*2.23694</f>
        <v>39.332861666666666</v>
      </c>
      <c r="BE791" s="39">
        <f>AO791-$BC$8</f>
        <v>0.35063902399316493</v>
      </c>
      <c r="BF791" s="39">
        <f>AQ791-$BC$8</f>
        <v>0.29829412322657162</v>
      </c>
      <c r="BG791" s="52">
        <f t="shared" si="215"/>
        <v>0.26846471090391444</v>
      </c>
      <c r="BH791" s="52">
        <f t="shared" si="216"/>
        <v>0.26846471090391444</v>
      </c>
      <c r="BI791" s="52">
        <f t="shared" si="217"/>
        <v>966472.95925409195</v>
      </c>
      <c r="BJ791" s="52">
        <f t="shared" si="218"/>
        <v>966.47295925409196</v>
      </c>
      <c r="BK791">
        <f t="shared" si="219"/>
        <v>-1.4765211562500336</v>
      </c>
    </row>
    <row r="792" spans="2:63" x14ac:dyDescent="0.25">
      <c r="B792" s="27" t="s">
        <v>52</v>
      </c>
      <c r="C792" s="27">
        <v>784</v>
      </c>
      <c r="D792" s="27">
        <v>195</v>
      </c>
      <c r="E792" s="26">
        <v>63.6</v>
      </c>
      <c r="F792" s="15">
        <f t="shared" si="220"/>
        <v>9.7222222222222612E-2</v>
      </c>
      <c r="G792" s="15">
        <f t="shared" si="221"/>
        <v>0.35000000000000142</v>
      </c>
      <c r="R792">
        <f t="shared" si="209"/>
        <v>0</v>
      </c>
      <c r="S792">
        <f t="shared" si="210"/>
        <v>63.6</v>
      </c>
      <c r="T792">
        <f>$E792/3.6</f>
        <v>17.666666666666668</v>
      </c>
      <c r="U792">
        <f>(0.5*960*(T792*T792))</f>
        <v>149813.33333333334</v>
      </c>
      <c r="V792">
        <f>$U792-$U793</f>
        <v>-1890.370370370365</v>
      </c>
      <c r="X792">
        <f>W792/1000</f>
        <v>0</v>
      </c>
      <c r="Y792">
        <f>$X$43+$X$87+$X$158+$X$178+$X$188+$X$238+$X$279+$X$299+$X$307+$X$359+$X$365+$X$379+$X$408+$X$426+$X$438+$X$549+$X$569+$X$622+$X$645+$X$657+$X$685+$X$703+$X$721+$X$758</f>
        <v>909.27592592592589</v>
      </c>
      <c r="Z792">
        <f>(0.5*960*(F792*F792))</f>
        <v>4.5370370370370736</v>
      </c>
      <c r="AA792">
        <f>W792*0.0000002777777777</f>
        <v>0</v>
      </c>
      <c r="AB792">
        <f>AA$43+AA$87+$AA$158+$AA$178+$AA$238+$AA$279+$AA$299+$AA$307+$AA$359+$AA$365+$AA$379+$AA$408+$AA$426+$AA$438+$AA$526+$AA$549+$AA$569+$AA$622+$AA$645+$AA$657+$AA$685+$AA$703+$AA$721+$AA$758</f>
        <v>0.24997839499173444</v>
      </c>
      <c r="AD792">
        <f>(AC792*0.0000002777777777)*-1</f>
        <v>0</v>
      </c>
      <c r="AE792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2">
        <f>(T792/1000)*(960*9.81*0.01+0.5*1.205*0.38*1.711274*(T792*T792)+960*4/3*3.14*AJ792)</f>
        <v>11.713666378973201</v>
      </c>
      <c r="AH792">
        <f>AH791+AG792</f>
        <v>839.83472037588808</v>
      </c>
      <c r="AJ792">
        <f>T793-T792</f>
        <v>0.11111111111111072</v>
      </c>
      <c r="AK792" s="53">
        <f t="shared" si="223"/>
        <v>17.666666666666668</v>
      </c>
      <c r="AL792" s="39">
        <f>0.5*1116.99*(T792*T792)</f>
        <v>174312.49500000002</v>
      </c>
      <c r="AM792" s="39">
        <f t="shared" si="222"/>
        <v>-2199.5050000000047</v>
      </c>
      <c r="AN792" s="39">
        <f>SUM($AM$772:$AM$799)+$AN$771</f>
        <v>-1266355.5231249998</v>
      </c>
      <c r="AO792" s="39">
        <f t="shared" si="212"/>
        <v>0.35176542299178343</v>
      </c>
      <c r="AP792" s="39">
        <f>SUM($AM$759:$AM$771)+$AP$758</f>
        <v>1077913.8803125003</v>
      </c>
      <c r="AQ792" s="39">
        <f t="shared" si="213"/>
        <v>0.29942052222519011</v>
      </c>
      <c r="AR792" s="39">
        <f t="shared" si="208"/>
        <v>-2.1995050000000047</v>
      </c>
      <c r="AS792" s="39"/>
      <c r="AT792" s="51">
        <f>T792*$AS$8*0.38*0.01</f>
        <v>698.02023642000017</v>
      </c>
      <c r="AU792" s="51">
        <f t="shared" ref="AU792:AU855" si="224">AT792/1000</f>
        <v>0.69802023642000022</v>
      </c>
      <c r="AV792" s="51">
        <f t="shared" si="214"/>
        <v>1.9389466523227479E-4</v>
      </c>
      <c r="AW792" s="39">
        <f>AB792*0.7</f>
        <v>0.1749848764942141</v>
      </c>
      <c r="AX792" s="40"/>
      <c r="AY792" s="40">
        <f t="shared" si="211"/>
        <v>0</v>
      </c>
      <c r="AZ792" s="40"/>
      <c r="BA792" s="40"/>
      <c r="BB792" s="40"/>
      <c r="BC792" s="39"/>
      <c r="BD792" s="39">
        <f>T792*2.23694</f>
        <v>39.519273333333338</v>
      </c>
      <c r="BE792" s="39">
        <f>AO792-$BC$8</f>
        <v>0.35063902399316493</v>
      </c>
      <c r="BF792" s="39">
        <f>AQ792-$BC$8</f>
        <v>0.29829412322657162</v>
      </c>
      <c r="BG792" s="52">
        <f t="shared" si="215"/>
        <v>0.26846471090391444</v>
      </c>
      <c r="BH792" s="52">
        <f t="shared" si="216"/>
        <v>0.26846471090391444</v>
      </c>
      <c r="BI792" s="52">
        <f t="shared" si="217"/>
        <v>966472.95925409195</v>
      </c>
      <c r="BJ792" s="52">
        <f t="shared" si="218"/>
        <v>966.47295925409196</v>
      </c>
      <c r="BK792">
        <f t="shared" si="219"/>
        <v>-1.9795545000000043</v>
      </c>
    </row>
    <row r="793" spans="2:63" x14ac:dyDescent="0.25">
      <c r="B793" s="27" t="s">
        <v>52</v>
      </c>
      <c r="C793" s="27">
        <v>785</v>
      </c>
      <c r="D793" s="27">
        <v>196</v>
      </c>
      <c r="E793" s="26">
        <v>64</v>
      </c>
      <c r="F793" s="15">
        <f t="shared" si="220"/>
        <v>0.15277777777777798</v>
      </c>
      <c r="G793" s="15">
        <f t="shared" si="221"/>
        <v>0.55000000000000071</v>
      </c>
      <c r="R793">
        <f t="shared" si="209"/>
        <v>0</v>
      </c>
      <c r="S793">
        <f t="shared" si="210"/>
        <v>64</v>
      </c>
      <c r="T793">
        <f>$E793/3.6</f>
        <v>17.777777777777779</v>
      </c>
      <c r="U793">
        <f>(0.5*960*(T793*T793))</f>
        <v>151703.70370370371</v>
      </c>
      <c r="V793">
        <f>$U793-$U794</f>
        <v>-3336.6666666666279</v>
      </c>
      <c r="X793">
        <f>W793/1000</f>
        <v>0</v>
      </c>
      <c r="Y793">
        <f>$X$43+$X$87+$X$158+$X$178+$X$188+$X$238+$X$279+$X$299+$X$307+$X$359+$X$365+$X$379+$X$408+$X$426+$X$438+$X$549+$X$569+$X$622+$X$645+$X$657+$X$685+$X$703+$X$721+$X$758</f>
        <v>909.27592592592589</v>
      </c>
      <c r="Z793">
        <f>(0.5*960*(F793*F793))</f>
        <v>11.203703703703734</v>
      </c>
      <c r="AA793">
        <f>W793*0.0000002777777777</f>
        <v>0</v>
      </c>
      <c r="AB793">
        <f>AA$43+AA$87+$AA$158+$AA$178+$AA$238+$AA$279+$AA$299+$AA$307+$AA$359+$AA$365+$AA$379+$AA$408+$AA$426+$AA$438+$AA$526+$AA$549+$AA$569+$AA$622+$AA$645+$AA$657+$AA$685+$AA$703+$AA$721+$AA$758</f>
        <v>0.24997839499173444</v>
      </c>
      <c r="AD793">
        <f>(AC793*0.0000002777777777)*-1</f>
        <v>0</v>
      </c>
      <c r="AE793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3">
        <f>(T793/1000)*(960*9.81*0.01+0.5*1.205*0.38*1.711274*(T793*T793)+960*4/3*3.14*AJ793)</f>
        <v>17.769138714267104</v>
      </c>
      <c r="AH793">
        <f>AH792+AG793</f>
        <v>857.6038590901552</v>
      </c>
      <c r="AJ793">
        <f>T794-T793</f>
        <v>0.19444444444444287</v>
      </c>
      <c r="AK793" s="53">
        <f t="shared" si="223"/>
        <v>17.777777777777779</v>
      </c>
      <c r="AL793" s="39">
        <f>0.5*1116.99*(T793*T793)</f>
        <v>176512.00000000003</v>
      </c>
      <c r="AM793" s="39">
        <f t="shared" si="222"/>
        <v>-3882.3159374999523</v>
      </c>
      <c r="AN793" s="39">
        <f>SUM($AM$772:$AM$799)+$AN$771</f>
        <v>-1266355.5231249998</v>
      </c>
      <c r="AO793" s="39">
        <f t="shared" si="212"/>
        <v>0.35176542299178343</v>
      </c>
      <c r="AP793" s="39">
        <f>SUM($AM$759:$AM$771)+$AP$758</f>
        <v>1077913.8803125003</v>
      </c>
      <c r="AQ793" s="39">
        <f t="shared" si="213"/>
        <v>0.29942052222519011</v>
      </c>
      <c r="AR793" s="39">
        <f t="shared" si="208"/>
        <v>-3.8823159374999521</v>
      </c>
      <c r="AS793" s="39"/>
      <c r="AT793" s="51">
        <f>T793*$AS$8*0.38*0.01</f>
        <v>702.41030080000007</v>
      </c>
      <c r="AU793" s="51">
        <f t="shared" si="224"/>
        <v>0.70241030080000011</v>
      </c>
      <c r="AV793" s="51">
        <f t="shared" si="214"/>
        <v>1.9511412853562242E-4</v>
      </c>
      <c r="AW793" s="39">
        <f>AB793*0.7</f>
        <v>0.1749848764942141</v>
      </c>
      <c r="AX793" s="40"/>
      <c r="AY793" s="40">
        <f t="shared" si="211"/>
        <v>0</v>
      </c>
      <c r="AZ793" s="40"/>
      <c r="BA793" s="40"/>
      <c r="BB793" s="40"/>
      <c r="BC793" s="39"/>
      <c r="BD793" s="39">
        <f>T793*2.23694</f>
        <v>39.767822222222229</v>
      </c>
      <c r="BE793" s="39">
        <f>AO793-$BC$8</f>
        <v>0.35063902399316493</v>
      </c>
      <c r="BF793" s="39">
        <f>AQ793-$BC$8</f>
        <v>0.29829412322657162</v>
      </c>
      <c r="BG793" s="52">
        <f t="shared" si="215"/>
        <v>0.26846471090391444</v>
      </c>
      <c r="BH793" s="52">
        <f t="shared" si="216"/>
        <v>0.26846471090391444</v>
      </c>
      <c r="BI793" s="52">
        <f t="shared" si="217"/>
        <v>966472.95925409195</v>
      </c>
      <c r="BJ793" s="52">
        <f t="shared" si="218"/>
        <v>966.47295925409196</v>
      </c>
      <c r="BK793">
        <f t="shared" si="219"/>
        <v>-3.4940843437499569</v>
      </c>
    </row>
    <row r="794" spans="2:63" x14ac:dyDescent="0.25">
      <c r="B794" s="27" t="s">
        <v>52</v>
      </c>
      <c r="C794" s="27">
        <v>786</v>
      </c>
      <c r="D794" s="27">
        <v>197</v>
      </c>
      <c r="E794" s="26">
        <v>64.7</v>
      </c>
      <c r="F794" s="15">
        <f t="shared" si="220"/>
        <v>0.16666666666666705</v>
      </c>
      <c r="G794" s="15">
        <f t="shared" si="221"/>
        <v>0.60000000000000142</v>
      </c>
      <c r="R794">
        <f t="shared" si="209"/>
        <v>0</v>
      </c>
      <c r="S794">
        <f t="shared" si="210"/>
        <v>64.7</v>
      </c>
      <c r="T794">
        <f>$E794/3.6</f>
        <v>17.972222222222221</v>
      </c>
      <c r="U794">
        <f>(0.5*960*(T794*T794))</f>
        <v>155040.37037037034</v>
      </c>
      <c r="V794">
        <f>$U794-$U795</f>
        <v>-2405.5555555555911</v>
      </c>
      <c r="X794">
        <f>W794/1000</f>
        <v>0</v>
      </c>
      <c r="Y794">
        <f>$X$43+$X$87+$X$158+$X$178+$X$188+$X$238+$X$279+$X$299+$X$307+$X$359+$X$365+$X$379+$X$408+$X$426+$X$438+$X$549+$X$569+$X$622+$X$645+$X$657+$X$685+$X$703+$X$721+$X$758</f>
        <v>909.27592592592589</v>
      </c>
      <c r="Z794">
        <f>(0.5*960*(F794*F794))</f>
        <v>13.333333333333394</v>
      </c>
      <c r="AA794">
        <f>W794*0.0000002777777777</f>
        <v>0</v>
      </c>
      <c r="AB794">
        <f>AA$43+AA$87+$AA$158+$AA$178+$AA$238+$AA$279+$AA$299+$AA$307+$AA$359+$AA$365+$AA$379+$AA$408+$AA$426+$AA$438+$AA$526+$AA$549+$AA$569+$AA$622+$AA$645+$AA$657+$AA$685+$AA$703+$AA$721+$AA$758</f>
        <v>0.24997839499173444</v>
      </c>
      <c r="AD794">
        <f>(AC794*0.0000002777777777)*-1</f>
        <v>0</v>
      </c>
      <c r="AE794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4">
        <f>(T794/1000)*(960*9.81*0.01+0.5*1.205*0.38*1.711274*(T794*T794)+960*4/3*3.14*AJ794)</f>
        <v>13.9994389818554</v>
      </c>
      <c r="AH794">
        <f>AH793+AG794</f>
        <v>871.6032980720106</v>
      </c>
      <c r="AJ794">
        <f>T795-T794</f>
        <v>0.13888888888888928</v>
      </c>
      <c r="AK794" s="53">
        <f t="shared" si="223"/>
        <v>17.972222222222221</v>
      </c>
      <c r="AL794" s="39">
        <f>0.5*1116.99*(T794*T794)</f>
        <v>180394.31593749998</v>
      </c>
      <c r="AM794" s="39">
        <f t="shared" si="222"/>
        <v>-2798.9390625000233</v>
      </c>
      <c r="AN794" s="39">
        <f>SUM($AM$772:$AM$799)+$AN$771</f>
        <v>-1266355.5231249998</v>
      </c>
      <c r="AO794" s="39">
        <f t="shared" si="212"/>
        <v>0.35176542299178343</v>
      </c>
      <c r="AP794" s="39">
        <f>SUM($AM$759:$AM$771)+$AP$758</f>
        <v>1077913.8803125003</v>
      </c>
      <c r="AQ794" s="39">
        <f t="shared" si="213"/>
        <v>0.29942052222519011</v>
      </c>
      <c r="AR794" s="39">
        <f t="shared" si="208"/>
        <v>-2.7989390625000232</v>
      </c>
      <c r="AS794" s="39"/>
      <c r="AT794" s="51">
        <f>T794*$AS$8*0.38*0.01</f>
        <v>710.09291346500004</v>
      </c>
      <c r="AU794" s="51">
        <f t="shared" si="224"/>
        <v>0.71009291346500003</v>
      </c>
      <c r="AV794" s="51">
        <f t="shared" si="214"/>
        <v>1.9724818931648078E-4</v>
      </c>
      <c r="AW794" s="39">
        <f>AB794*0.7</f>
        <v>0.1749848764942141</v>
      </c>
      <c r="AX794" s="40"/>
      <c r="AY794" s="40">
        <f t="shared" si="211"/>
        <v>0</v>
      </c>
      <c r="AZ794" s="40"/>
      <c r="BA794" s="40"/>
      <c r="BB794" s="40"/>
      <c r="BC794" s="39"/>
      <c r="BD794" s="39">
        <f>T794*2.23694</f>
        <v>40.202782777777777</v>
      </c>
      <c r="BE794" s="39">
        <f>AO794-$BC$8</f>
        <v>0.35063902399316493</v>
      </c>
      <c r="BF794" s="39">
        <f>AQ794-$BC$8</f>
        <v>0.29829412322657162</v>
      </c>
      <c r="BG794" s="52">
        <f t="shared" si="215"/>
        <v>0.26846471090391444</v>
      </c>
      <c r="BH794" s="52">
        <f t="shared" si="216"/>
        <v>0.26846471090391444</v>
      </c>
      <c r="BI794" s="52">
        <f t="shared" si="217"/>
        <v>966472.95925409195</v>
      </c>
      <c r="BJ794" s="52">
        <f t="shared" si="218"/>
        <v>966.47295925409196</v>
      </c>
      <c r="BK794">
        <f t="shared" si="219"/>
        <v>-2.5190451562500211</v>
      </c>
    </row>
    <row r="795" spans="2:63" x14ac:dyDescent="0.25">
      <c r="B795" s="27" t="s">
        <v>52</v>
      </c>
      <c r="C795" s="27">
        <v>787</v>
      </c>
      <c r="D795" s="27">
        <v>198</v>
      </c>
      <c r="E795" s="26">
        <v>65.2</v>
      </c>
      <c r="F795" s="15">
        <f t="shared" si="220"/>
        <v>8.3333333333332538E-2</v>
      </c>
      <c r="G795" s="15">
        <f t="shared" si="221"/>
        <v>0.29999999999999716</v>
      </c>
      <c r="R795">
        <f t="shared" si="209"/>
        <v>0</v>
      </c>
      <c r="S795">
        <f t="shared" si="210"/>
        <v>65.2</v>
      </c>
      <c r="T795">
        <f>$E795/3.6</f>
        <v>18.111111111111111</v>
      </c>
      <c r="U795">
        <f>(0.5*960*(T795*T795))</f>
        <v>157445.92592592593</v>
      </c>
      <c r="V795">
        <f>$U795-$U796</f>
        <v>-483.33333333334303</v>
      </c>
      <c r="X795">
        <f>W795/1000</f>
        <v>0</v>
      </c>
      <c r="Y795">
        <f>$X$43+$X$87+$X$158+$X$178+$X$188+$X$238+$X$279+$X$299+$X$307+$X$359+$X$365+$X$379+$X$408+$X$426+$X$438+$X$549+$X$569+$X$622+$X$645+$X$657+$X$685+$X$703+$X$721+$X$758</f>
        <v>909.27592592592589</v>
      </c>
      <c r="Z795">
        <f>(0.5*960*(F795*F795))</f>
        <v>3.33333333333327</v>
      </c>
      <c r="AA795">
        <f>W795*0.0000002777777777</f>
        <v>0</v>
      </c>
      <c r="AB795">
        <f>AA$43+AA$87+$AA$158+$AA$178+$AA$238+$AA$279+$AA$299+$AA$307+$AA$359+$AA$365+$AA$379+$AA$408+$AA$426+$AA$438+$AA$526+$AA$549+$AA$569+$AA$622+$AA$645+$AA$657+$AA$685+$AA$703+$AA$721+$AA$758</f>
        <v>0.24997839499173444</v>
      </c>
      <c r="AD795">
        <f>(AC795*0.0000002777777777)*-1</f>
        <v>0</v>
      </c>
      <c r="AE795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5">
        <f>(T795/1000)*(960*9.81*0.01+0.5*1.205*0.38*1.711274*(T795*T795)+960*4/3*3.14*AJ795)</f>
        <v>6.0551679960318516</v>
      </c>
      <c r="AH795">
        <f>AH794+AG795</f>
        <v>877.65846606804246</v>
      </c>
      <c r="AJ795">
        <f>T796-T795</f>
        <v>2.7777777777778567E-2</v>
      </c>
      <c r="AK795" s="53">
        <f t="shared" si="223"/>
        <v>18.111111111111111</v>
      </c>
      <c r="AL795" s="39">
        <f>0.5*1116.99*(T795*T795)</f>
        <v>183193.255</v>
      </c>
      <c r="AM795" s="39">
        <f t="shared" si="222"/>
        <v>-562.37343750000582</v>
      </c>
      <c r="AN795" s="39">
        <f>SUM($AM$772:$AM$799)+$AN$771</f>
        <v>-1266355.5231249998</v>
      </c>
      <c r="AO795" s="39">
        <f t="shared" si="212"/>
        <v>0.35176542299178343</v>
      </c>
      <c r="AP795" s="39">
        <f>SUM($AM$759:$AM$771)+$AP$758</f>
        <v>1077913.8803125003</v>
      </c>
      <c r="AQ795" s="39">
        <f t="shared" si="213"/>
        <v>0.29942052222519011</v>
      </c>
      <c r="AR795" s="39">
        <f t="shared" si="208"/>
        <v>-0.56237343750000579</v>
      </c>
      <c r="AS795" s="39"/>
      <c r="AT795" s="51">
        <f>T795*$AS$8*0.38*0.01</f>
        <v>715.58049394000022</v>
      </c>
      <c r="AU795" s="51">
        <f t="shared" si="224"/>
        <v>0.71558049394000023</v>
      </c>
      <c r="AV795" s="51">
        <f t="shared" si="214"/>
        <v>1.9877251844566539E-4</v>
      </c>
      <c r="AW795" s="39">
        <f>AB795*0.7</f>
        <v>0.1749848764942141</v>
      </c>
      <c r="AX795" s="40"/>
      <c r="AY795" s="40">
        <f t="shared" si="211"/>
        <v>0</v>
      </c>
      <c r="AZ795" s="40"/>
      <c r="BA795" s="40"/>
      <c r="BB795" s="40"/>
      <c r="BC795" s="39"/>
      <c r="BD795" s="39">
        <f>T795*2.23694</f>
        <v>40.513468888888887</v>
      </c>
      <c r="BE795" s="39">
        <f>AO795-$BC$8</f>
        <v>0.35063902399316493</v>
      </c>
      <c r="BF795" s="39">
        <f>AQ795-$BC$8</f>
        <v>0.29829412322657162</v>
      </c>
      <c r="BG795" s="52">
        <f t="shared" si="215"/>
        <v>0.26846471090391444</v>
      </c>
      <c r="BH795" s="52">
        <f t="shared" si="216"/>
        <v>0.26846471090391444</v>
      </c>
      <c r="BI795" s="52">
        <f t="shared" si="217"/>
        <v>966472.95925409195</v>
      </c>
      <c r="BJ795" s="52">
        <f t="shared" si="218"/>
        <v>966.47295925409196</v>
      </c>
      <c r="BK795">
        <f t="shared" si="219"/>
        <v>-0.50613609375000523</v>
      </c>
    </row>
    <row r="796" spans="2:63" x14ac:dyDescent="0.25">
      <c r="B796" s="27" t="s">
        <v>52</v>
      </c>
      <c r="C796" s="27">
        <v>788</v>
      </c>
      <c r="D796" s="27">
        <v>199</v>
      </c>
      <c r="E796" s="26">
        <v>65.3</v>
      </c>
      <c r="F796" s="15">
        <f t="shared" si="220"/>
        <v>1.3888888888888099E-2</v>
      </c>
      <c r="G796" s="15">
        <f t="shared" si="221"/>
        <v>4.9999999999997158E-2</v>
      </c>
      <c r="R796">
        <f t="shared" si="209"/>
        <v>0</v>
      </c>
      <c r="S796">
        <f t="shared" si="210"/>
        <v>65.3</v>
      </c>
      <c r="T796">
        <f>$E796/3.6</f>
        <v>18.138888888888889</v>
      </c>
      <c r="U796">
        <f>(0.5*960*(T796*T796))</f>
        <v>157929.25925925927</v>
      </c>
      <c r="V796">
        <f>$U796-$U797</f>
        <v>0</v>
      </c>
      <c r="X796">
        <f>W796/1000</f>
        <v>0</v>
      </c>
      <c r="Y796">
        <f>$X$43+$X$87+$X$158+$X$178+$X$188+$X$238+$X$279+$X$299+$X$307+$X$359+$X$365+$X$379+$X$408+$X$426+$X$438+$X$549+$X$569+$X$622+$X$645+$X$657+$X$685+$X$703+$X$721+$X$758</f>
        <v>909.27592592592589</v>
      </c>
      <c r="Z796">
        <f>(0.5*960*(F796*F796))</f>
        <v>9.2592592592582068E-2</v>
      </c>
      <c r="AA796">
        <f>W796*0.0000002777777777</f>
        <v>0</v>
      </c>
      <c r="AB796">
        <f>AA$43+AA$87+$AA$158+$AA$178+$AA$238+$AA$279+$AA$299+$AA$307+$AA$359+$AA$365+$AA$379+$AA$408+$AA$426+$AA$438+$AA$526+$AA$549+$AA$569+$AA$622+$AA$645+$AA$657+$AA$685+$AA$703+$AA$721+$AA$758</f>
        <v>0.24997839499173444</v>
      </c>
      <c r="AD796">
        <f>(AC796*0.0000002777777777)*-1</f>
        <v>0</v>
      </c>
      <c r="AE796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6">
        <f>(T796/1000)*(960*9.81*0.01+0.5*1.205*0.38*1.711274*(T796*T796)+960*4/3*3.14*AJ796)</f>
        <v>4.0465049905013197</v>
      </c>
      <c r="AH796">
        <f>AH795+AG796</f>
        <v>881.70497105854383</v>
      </c>
      <c r="AJ796">
        <f>T797-T796</f>
        <v>0</v>
      </c>
      <c r="AK796" s="53">
        <f t="shared" si="223"/>
        <v>18.138888888888889</v>
      </c>
      <c r="AL796" s="39">
        <f>0.5*1116.99*(T796*T796)</f>
        <v>183755.62843750001</v>
      </c>
      <c r="AM796" s="39">
        <f t="shared" si="222"/>
        <v>0</v>
      </c>
      <c r="AN796" s="39">
        <f>SUM($AM$772:$AM$799)+$AN$771</f>
        <v>-1266355.5231249998</v>
      </c>
      <c r="AO796" s="39">
        <f t="shared" si="212"/>
        <v>0.35176542299178343</v>
      </c>
      <c r="AP796" s="39">
        <f>SUM($AM$759:$AM$771)+$AP$758</f>
        <v>1077913.8803125003</v>
      </c>
      <c r="AQ796" s="39">
        <f t="shared" si="213"/>
        <v>0.29942052222519011</v>
      </c>
      <c r="AR796" s="39">
        <f t="shared" si="208"/>
        <v>0</v>
      </c>
      <c r="AS796" s="39"/>
      <c r="AT796" s="51">
        <f>T796*$AS$8*0.38*0.01</f>
        <v>716.67801003500006</v>
      </c>
      <c r="AU796" s="51">
        <f t="shared" si="224"/>
        <v>0.71667801003500009</v>
      </c>
      <c r="AV796" s="51">
        <f t="shared" si="214"/>
        <v>1.9907738427150224E-4</v>
      </c>
      <c r="AW796" s="39">
        <f>AB796*0.7</f>
        <v>0.1749848764942141</v>
      </c>
      <c r="AX796" s="40"/>
      <c r="AY796" s="40">
        <f t="shared" si="211"/>
        <v>0</v>
      </c>
      <c r="AZ796" s="40"/>
      <c r="BA796" s="40"/>
      <c r="BB796" s="40"/>
      <c r="BC796" s="39"/>
      <c r="BD796" s="39">
        <f>T796*2.23694</f>
        <v>40.575606111111114</v>
      </c>
      <c r="BE796" s="39">
        <f>AO796-$BC$8</f>
        <v>0.35063902399316493</v>
      </c>
      <c r="BF796" s="39">
        <f>AQ796-$BC$8</f>
        <v>0.29829412322657162</v>
      </c>
      <c r="BG796" s="52">
        <f t="shared" si="215"/>
        <v>0.26846471090391444</v>
      </c>
      <c r="BH796" s="52">
        <f t="shared" si="216"/>
        <v>0.26846471090391444</v>
      </c>
      <c r="BI796" s="52">
        <f t="shared" si="217"/>
        <v>966472.95925409195</v>
      </c>
      <c r="BJ796" s="52">
        <f t="shared" si="218"/>
        <v>966.47295925409196</v>
      </c>
      <c r="BK796">
        <f t="shared" si="219"/>
        <v>0</v>
      </c>
    </row>
    <row r="797" spans="2:63" x14ac:dyDescent="0.25">
      <c r="B797" s="27" t="s">
        <v>52</v>
      </c>
      <c r="C797" s="27">
        <v>789</v>
      </c>
      <c r="D797" s="27">
        <v>200</v>
      </c>
      <c r="E797" s="26">
        <v>65.3</v>
      </c>
      <c r="F797" s="15">
        <f t="shared" si="220"/>
        <v>1.3888888888890073E-2</v>
      </c>
      <c r="G797" s="15">
        <f t="shared" si="221"/>
        <v>5.0000000000004263E-2</v>
      </c>
      <c r="R797">
        <f t="shared" si="209"/>
        <v>0</v>
      </c>
      <c r="S797">
        <f t="shared" si="210"/>
        <v>65.3</v>
      </c>
      <c r="T797">
        <f>$E797/3.6</f>
        <v>18.138888888888889</v>
      </c>
      <c r="U797">
        <f>(0.5*960*(T797*T797))</f>
        <v>157929.25925925927</v>
      </c>
      <c r="V797">
        <f>$U797-$U798</f>
        <v>-484.0740740741021</v>
      </c>
      <c r="X797">
        <f>W797/1000</f>
        <v>0</v>
      </c>
      <c r="Y797">
        <f>$X$43+$X$87+$X$158+$X$178+$X$188+$X$238+$X$279+$X$299+$X$307+$X$359+$X$365+$X$379+$X$408+$X$426+$X$438+$X$549+$X$569+$X$622+$X$645+$X$657+$X$685+$X$703+$X$721+$X$758</f>
        <v>909.27592592592589</v>
      </c>
      <c r="Z797">
        <f>(0.5*960*(F797*F797))</f>
        <v>9.259259259260838E-2</v>
      </c>
      <c r="AA797">
        <f>W797*0.0000002777777777</f>
        <v>0</v>
      </c>
      <c r="AB797">
        <f>AA$43+AA$87+$AA$158+$AA$178+$AA$238+$AA$279+$AA$299+$AA$307+$AA$359+$AA$365+$AA$379+$AA$408+$AA$426+$AA$438+$AA$526+$AA$549+$AA$569+$AA$622+$AA$645+$AA$657+$AA$685+$AA$703+$AA$721+$AA$758</f>
        <v>0.24997839499173444</v>
      </c>
      <c r="AD797">
        <f>(AC797*0.0000002777777777)*-1</f>
        <v>0</v>
      </c>
      <c r="AE797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7">
        <f>(T797/1000)*(960*9.81*0.01+0.5*1.205*0.38*1.711274*(T797*T797)+960*4/3*3.14*AJ797)</f>
        <v>6.0716111633408829</v>
      </c>
      <c r="AH797">
        <f>AH796+AG797</f>
        <v>887.77658222188472</v>
      </c>
      <c r="AJ797">
        <f>T798-T797</f>
        <v>2.7777777777778567E-2</v>
      </c>
      <c r="AK797" s="53">
        <f t="shared" si="223"/>
        <v>18.138888888888889</v>
      </c>
      <c r="AL797" s="39">
        <f>0.5*1116.99*(T797*T797)</f>
        <v>183755.62843750001</v>
      </c>
      <c r="AM797" s="39">
        <f t="shared" si="222"/>
        <v>-563.23531250000815</v>
      </c>
      <c r="AN797" s="39">
        <f>SUM($AM$772:$AM$799)+$AN$771</f>
        <v>-1266355.5231249998</v>
      </c>
      <c r="AO797" s="39">
        <f t="shared" si="212"/>
        <v>0.35176542299178343</v>
      </c>
      <c r="AP797" s="39">
        <f>SUM($AM$759:$AM$771)+$AP$758</f>
        <v>1077913.8803125003</v>
      </c>
      <c r="AQ797" s="39">
        <f t="shared" si="213"/>
        <v>0.29942052222519011</v>
      </c>
      <c r="AR797" s="39">
        <f t="shared" si="208"/>
        <v>-0.56323531250000813</v>
      </c>
      <c r="AS797" s="39"/>
      <c r="AT797" s="51">
        <f>T797*$AS$8*0.38*0.01</f>
        <v>716.67801003500006</v>
      </c>
      <c r="AU797" s="51">
        <f t="shared" si="224"/>
        <v>0.71667801003500009</v>
      </c>
      <c r="AV797" s="51">
        <f t="shared" si="214"/>
        <v>1.9907738427150224E-4</v>
      </c>
      <c r="AW797" s="39">
        <f>AB797*0.7</f>
        <v>0.1749848764942141</v>
      </c>
      <c r="AX797" s="40"/>
      <c r="AY797" s="40">
        <f t="shared" si="211"/>
        <v>0</v>
      </c>
      <c r="AZ797" s="40"/>
      <c r="BA797" s="40"/>
      <c r="BB797" s="40"/>
      <c r="BC797" s="39"/>
      <c r="BD797" s="39">
        <f>T797*2.23694</f>
        <v>40.575606111111114</v>
      </c>
      <c r="BE797" s="39">
        <f>AO797-$BC$8</f>
        <v>0.35063902399316493</v>
      </c>
      <c r="BF797" s="39">
        <f>AQ797-$BC$8</f>
        <v>0.29829412322657162</v>
      </c>
      <c r="BG797" s="52">
        <f t="shared" si="215"/>
        <v>0.26846471090391444</v>
      </c>
      <c r="BH797" s="52">
        <f t="shared" si="216"/>
        <v>0.26846471090391444</v>
      </c>
      <c r="BI797" s="52">
        <f t="shared" si="217"/>
        <v>966472.95925409195</v>
      </c>
      <c r="BJ797" s="52">
        <f t="shared" si="218"/>
        <v>966.47295925409196</v>
      </c>
      <c r="BK797">
        <f t="shared" si="219"/>
        <v>-0.50691178125000735</v>
      </c>
    </row>
    <row r="798" spans="2:63" x14ac:dyDescent="0.25">
      <c r="B798" s="27" t="s">
        <v>52</v>
      </c>
      <c r="C798" s="27">
        <v>790</v>
      </c>
      <c r="D798" s="27">
        <v>201</v>
      </c>
      <c r="E798" s="26">
        <v>65.400000000000006</v>
      </c>
      <c r="F798" s="15">
        <f t="shared" si="220"/>
        <v>5.5555555555556344E-2</v>
      </c>
      <c r="G798" s="15">
        <f t="shared" si="221"/>
        <v>0.20000000000000284</v>
      </c>
      <c r="R798">
        <f t="shared" si="209"/>
        <v>0</v>
      </c>
      <c r="S798">
        <f t="shared" si="210"/>
        <v>65.400000000000006</v>
      </c>
      <c r="T798">
        <f>$E798/3.6</f>
        <v>18.166666666666668</v>
      </c>
      <c r="U798">
        <f>(0.5*960*(T798*T798))</f>
        <v>158413.33333333337</v>
      </c>
      <c r="V798">
        <f>$U798-$U799</f>
        <v>-1456.6666666666279</v>
      </c>
      <c r="X798">
        <f>W798/1000</f>
        <v>0</v>
      </c>
      <c r="Y798">
        <f>$X$43+$X$87+$X$158+$X$178+$X$188+$X$238+$X$279+$X$299+$X$307+$X$359+$X$365+$X$379+$X$408+$X$426+$X$438+$X$549+$X$569+$X$622+$X$645+$X$657+$X$685+$X$703+$X$721+$X$758</f>
        <v>909.27592592592589</v>
      </c>
      <c r="Z798">
        <f>(0.5*960*(F798*F798))</f>
        <v>1.4814814814815234</v>
      </c>
      <c r="AA798">
        <f>W798*0.0000002777777777</f>
        <v>0</v>
      </c>
      <c r="AB798">
        <f>AA$43+AA$87+$AA$158+$AA$178+$AA$238+$AA$279+$AA$299+$AA$307+$AA$359+$AA$365+$AA$379+$AA$408+$AA$426+$AA$438+$AA$526+$AA$549+$AA$569+$AA$622+$AA$645+$AA$657+$AA$685+$AA$703+$AA$721+$AA$758</f>
        <v>0.24997839499173444</v>
      </c>
      <c r="AD798">
        <f>(AC798*0.0000002777777777)*-1</f>
        <v>0</v>
      </c>
      <c r="AE798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8">
        <f>(T798/1000)*(960*9.81*0.01+0.5*1.205*0.38*1.711274*(T798*T798)+960*4/3*3.14*AJ798)</f>
        <v>10.144502047073004</v>
      </c>
      <c r="AH798">
        <f>AH797+AG798</f>
        <v>897.92108426895777</v>
      </c>
      <c r="AJ798">
        <f>T799-T798</f>
        <v>8.3333333333332149E-2</v>
      </c>
      <c r="AK798" s="53">
        <f t="shared" si="223"/>
        <v>18.166666666666668</v>
      </c>
      <c r="AL798" s="39">
        <f>0.5*1116.99*(T798*T798)</f>
        <v>184318.86375000002</v>
      </c>
      <c r="AM798" s="39">
        <f t="shared" si="222"/>
        <v>-1694.8771874999802</v>
      </c>
      <c r="AN798" s="39">
        <f>SUM($AM$772:$AM$799)+$AN$771</f>
        <v>-1266355.5231249998</v>
      </c>
      <c r="AO798" s="39">
        <f t="shared" si="212"/>
        <v>0.35176542299178343</v>
      </c>
      <c r="AP798" s="39">
        <f>SUM($AM$759:$AM$771)+$AP$758</f>
        <v>1077913.8803125003</v>
      </c>
      <c r="AQ798" s="39">
        <f t="shared" si="213"/>
        <v>0.29942052222519011</v>
      </c>
      <c r="AR798" s="39">
        <f t="shared" si="208"/>
        <v>-1.6948771874999802</v>
      </c>
      <c r="AS798" s="39"/>
      <c r="AT798" s="51">
        <f>T798*$AS$8*0.38*0.01</f>
        <v>717.77552613000023</v>
      </c>
      <c r="AU798" s="51">
        <f t="shared" si="224"/>
        <v>0.71777552613000029</v>
      </c>
      <c r="AV798" s="51">
        <f t="shared" si="214"/>
        <v>1.993822500973392E-4</v>
      </c>
      <c r="AW798" s="39">
        <f>AB798*0.7</f>
        <v>0.1749848764942141</v>
      </c>
      <c r="AX798" s="40"/>
      <c r="AY798" s="40">
        <f t="shared" si="211"/>
        <v>0</v>
      </c>
      <c r="AZ798" s="40"/>
      <c r="BA798" s="40"/>
      <c r="BB798" s="40"/>
      <c r="BC798" s="39"/>
      <c r="BD798" s="39">
        <f>T798*2.23694</f>
        <v>40.63774333333334</v>
      </c>
      <c r="BE798" s="39">
        <f>AO798-$BC$8</f>
        <v>0.35063902399316493</v>
      </c>
      <c r="BF798" s="39">
        <f>AQ798-$BC$8</f>
        <v>0.29829412322657162</v>
      </c>
      <c r="BG798" s="52">
        <f t="shared" si="215"/>
        <v>0.26846471090391444</v>
      </c>
      <c r="BH798" s="52">
        <f t="shared" si="216"/>
        <v>0.26846471090391444</v>
      </c>
      <c r="BI798" s="52">
        <f t="shared" si="217"/>
        <v>966472.95925409195</v>
      </c>
      <c r="BJ798" s="52">
        <f t="shared" si="218"/>
        <v>966.47295925409196</v>
      </c>
      <c r="BK798">
        <f t="shared" si="219"/>
        <v>-1.525389468749982</v>
      </c>
    </row>
    <row r="799" spans="2:63" x14ac:dyDescent="0.25">
      <c r="B799" s="27" t="s">
        <v>52</v>
      </c>
      <c r="C799" s="27">
        <v>791</v>
      </c>
      <c r="D799" s="27">
        <v>202</v>
      </c>
      <c r="E799" s="26">
        <v>65.7</v>
      </c>
      <c r="F799" s="15">
        <f t="shared" si="220"/>
        <v>8.3333333333332538E-2</v>
      </c>
      <c r="G799" s="15">
        <f t="shared" si="221"/>
        <v>0.29999999999999716</v>
      </c>
      <c r="R799">
        <f t="shared" si="209"/>
        <v>0</v>
      </c>
      <c r="S799">
        <f t="shared" si="210"/>
        <v>65.7</v>
      </c>
      <c r="T799">
        <f>$E799/3.6</f>
        <v>18.25</v>
      </c>
      <c r="U799">
        <f>(0.5*960*(T799*T799))</f>
        <v>159870</v>
      </c>
      <c r="V799">
        <f>$U799-$U800</f>
        <v>-1463.3333333333139</v>
      </c>
      <c r="X799">
        <f>W799/1000</f>
        <v>0</v>
      </c>
      <c r="Y799">
        <f>$X$43+$X$87+$X$158+$X$178+$X$188+$X$238+$X$279+$X$299+$X$307+$X$359+$X$365+$X$379+$X$408+$X$426+$X$438+$X$549+$X$569+$X$622+$X$645+$X$657+$X$685+$X$703+$X$721+$X$758+$X$800</f>
        <v>1007.4355555555555</v>
      </c>
      <c r="Z799">
        <f>(0.5*960*(F799*F799))</f>
        <v>3.33333333333327</v>
      </c>
      <c r="AA799">
        <f>W799*0.0000002777777777</f>
        <v>0</v>
      </c>
      <c r="AB799">
        <f>AA$43+AA$87+$AA$158+$AA$178+$AA$238+$AA$279+$AA$299+$AA$307+$AA$359+$AA$365+$AA$379+$AA$408+$AA$426+$AA$438+$AA$526+$AA$549+$AA$569+$AA$622+$AA$645+$AA$657+$AA$685+$AA$703+$AA$721+$AA$758+$AA$800</f>
        <v>0.27724495877010802</v>
      </c>
      <c r="AD799">
        <f>(AC799*0.0000002777777777)*-1</f>
        <v>0</v>
      </c>
      <c r="AE799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799">
        <f>(T799/1000)*(960*9.81*0.01+0.5*1.205*0.38*1.711274*(T799*T799)+960*4/3*3.14*AJ799)</f>
        <v>10.212735574736358</v>
      </c>
      <c r="AH799">
        <f>AH798+AG799</f>
        <v>908.13381984369414</v>
      </c>
      <c r="AJ799">
        <f>T800-T799</f>
        <v>8.3333333333332149E-2</v>
      </c>
      <c r="AK799" s="53">
        <f t="shared" si="223"/>
        <v>18.25</v>
      </c>
      <c r="AL799" s="39">
        <f>0.5*1116.99*(T799*T799)</f>
        <v>186013.7409375</v>
      </c>
      <c r="AM799" s="39">
        <f t="shared" si="222"/>
        <v>-1702.6340625000012</v>
      </c>
      <c r="AN799" s="39">
        <f>SUM($AM$772:$AM$799)+$AN$771</f>
        <v>-1266355.5231249998</v>
      </c>
      <c r="AO799" s="39">
        <f t="shared" si="212"/>
        <v>0.35176542299178343</v>
      </c>
      <c r="AP799" s="39">
        <f>SUM($AM$759:$AM$771)+$AP$758</f>
        <v>1077913.8803125003</v>
      </c>
      <c r="AQ799" s="39">
        <f t="shared" si="213"/>
        <v>0.29942052222519011</v>
      </c>
      <c r="AR799" s="39">
        <f t="shared" si="208"/>
        <v>-1.7026340625000012</v>
      </c>
      <c r="AS799" s="39"/>
      <c r="AT799" s="51">
        <f>T799*$AS$8*0.38*0.01</f>
        <v>721.06807441500018</v>
      </c>
      <c r="AU799" s="51">
        <f t="shared" si="224"/>
        <v>0.7210680744150002</v>
      </c>
      <c r="AV799" s="51">
        <f t="shared" si="214"/>
        <v>2.0029684757484991E-4</v>
      </c>
      <c r="AW799" s="39">
        <f>AB799*0.7</f>
        <v>0.19407147113907561</v>
      </c>
      <c r="AX799" s="40"/>
      <c r="AY799" s="40">
        <f t="shared" si="211"/>
        <v>0</v>
      </c>
      <c r="AZ799" s="40"/>
      <c r="BA799" s="40"/>
      <c r="BB799" s="40"/>
      <c r="BC799" s="39"/>
      <c r="BD799" s="39">
        <f>T799*2.23694</f>
        <v>40.824155000000005</v>
      </c>
      <c r="BE799" s="39">
        <f>AO799-$BC$8</f>
        <v>0.35063902399316493</v>
      </c>
      <c r="BF799" s="39">
        <f>AQ799-$BC$8</f>
        <v>0.29829412322657162</v>
      </c>
      <c r="BG799" s="52">
        <f t="shared" si="215"/>
        <v>0.26846471090391444</v>
      </c>
      <c r="BH799" s="52">
        <f t="shared" si="216"/>
        <v>0.26846471090391444</v>
      </c>
      <c r="BI799" s="52">
        <f t="shared" si="217"/>
        <v>966472.95925409195</v>
      </c>
      <c r="BJ799" s="52">
        <f t="shared" si="218"/>
        <v>966.47295925409196</v>
      </c>
      <c r="BK799">
        <f t="shared" si="219"/>
        <v>-1.532370656250001</v>
      </c>
    </row>
    <row r="800" spans="2:63" x14ac:dyDescent="0.25">
      <c r="B800" s="27" t="s">
        <v>52</v>
      </c>
      <c r="C800" s="27">
        <v>792</v>
      </c>
      <c r="D800" s="27">
        <v>203</v>
      </c>
      <c r="E800" s="26">
        <v>66</v>
      </c>
      <c r="F800" s="15">
        <f t="shared" si="220"/>
        <v>-1.3888888888890073E-2</v>
      </c>
      <c r="G800" s="15">
        <f t="shared" si="221"/>
        <v>-5.0000000000004263E-2</v>
      </c>
      <c r="R800">
        <f t="shared" si="209"/>
        <v>0</v>
      </c>
      <c r="S800">
        <f t="shared" si="210"/>
        <v>66</v>
      </c>
      <c r="T800">
        <f>$E800/3.6</f>
        <v>18.333333333333332</v>
      </c>
      <c r="U800">
        <f>(0.5*960*(T800*T800))</f>
        <v>161333.33333333331</v>
      </c>
      <c r="V800">
        <f>$U800-$U801</f>
        <v>1949.6296296296059</v>
      </c>
      <c r="W800">
        <f>SUM(V800:V808)</f>
        <v>98159.62962962962</v>
      </c>
      <c r="X800">
        <f>W800/1000</f>
        <v>98.15962962962962</v>
      </c>
      <c r="Y800">
        <f>$X$43+$X$87+$X$158+$X$178+$X$188+$X$238+$X$279+$X$299+$X$307+$X$359+$X$365+$X$379+$X$408+$X$426+$X$438+$X$549+$X$569+$X$622+$X$645+$X$657+$X$685+$X$703+$X$721+$X$758+$X$800</f>
        <v>1007.4355555555555</v>
      </c>
      <c r="Z800">
        <f>(0.5*960*(F800*F800))</f>
        <v>9.259259259260838E-2</v>
      </c>
      <c r="AA800">
        <f>W800*0.0000002777777777</f>
        <v>2.7266563778373592E-2</v>
      </c>
      <c r="AB800">
        <f>AA$43+AA$87+$AA$158+$AA$178+$AA$238+$AA$279+$AA$299+$AA$307+$AA$359+$AA$365+$AA$379+$AA$408+$AA$426+$AA$438+$AA$526+$AA$549+$AA$569+$AA$622+$AA$645+$AA$657+$AA$685+$AA$703+$AA$721+$AA$758+$AA$800</f>
        <v>0.27724495877010802</v>
      </c>
      <c r="AD800">
        <f>(AC800*0.0000002777777777)*-1</f>
        <v>0</v>
      </c>
      <c r="AE800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0">
        <f>(T800/1000)*(960*9.81*0.01+0.5*1.205*0.38*1.711274*(T800*T800)+960*4/3*3.14*AJ800)</f>
        <v>-4.0464366729569168</v>
      </c>
      <c r="AH800">
        <f>AH799+AG800</f>
        <v>904.08738317073721</v>
      </c>
      <c r="AJ800">
        <f>T801-T800</f>
        <v>-0.11111111111111072</v>
      </c>
      <c r="AK800" s="53">
        <f t="shared" si="223"/>
        <v>18.333333333333332</v>
      </c>
      <c r="AL800" s="39">
        <f>0.5*1116.99*(T800*T800)</f>
        <v>187716.375</v>
      </c>
      <c r="AM800" s="39">
        <f t="shared" si="222"/>
        <v>2268.4550000000163</v>
      </c>
      <c r="AN800" s="39">
        <f>SUM($AM$772:$AM$799)+$AN$771</f>
        <v>-1266355.5231249998</v>
      </c>
      <c r="AO800" s="39">
        <f t="shared" si="212"/>
        <v>0.35176542299178343</v>
      </c>
      <c r="AP800" s="39">
        <f>SUM($AM$800:$AM$808)+$AP$799</f>
        <v>1192125.6768750004</v>
      </c>
      <c r="AQ800" s="39">
        <f t="shared" si="213"/>
        <v>0.33114602126144588</v>
      </c>
      <c r="AR800" s="39">
        <f t="shared" si="208"/>
        <v>2.2684550000000163</v>
      </c>
      <c r="AS800" s="39"/>
      <c r="AT800" s="51">
        <f>T800*$AS$8*0.38*0.01</f>
        <v>724.36062270000014</v>
      </c>
      <c r="AU800" s="51">
        <f t="shared" si="224"/>
        <v>0.72436062270000012</v>
      </c>
      <c r="AV800" s="51">
        <f t="shared" si="214"/>
        <v>2.0121144505236063E-4</v>
      </c>
      <c r="AW800" s="39">
        <f>AB800*0.7</f>
        <v>0.19407147113907561</v>
      </c>
      <c r="AX800" s="40"/>
      <c r="AY800" s="40">
        <f t="shared" si="211"/>
        <v>0</v>
      </c>
      <c r="AZ800" s="40"/>
      <c r="BA800" s="40"/>
      <c r="BB800" s="40"/>
      <c r="BC800" s="39"/>
      <c r="BD800" s="39">
        <f>T800*2.23694</f>
        <v>41.010566666666669</v>
      </c>
      <c r="BE800" s="39">
        <f>AO800-$BC$8</f>
        <v>0.35063902399316493</v>
      </c>
      <c r="BF800" s="39">
        <f>AQ800-$BC$8</f>
        <v>0.33001962226282738</v>
      </c>
      <c r="BG800" s="52">
        <f t="shared" si="215"/>
        <v>0.29701766003654467</v>
      </c>
      <c r="BH800" s="52">
        <f t="shared" si="216"/>
        <v>0.29701766003654467</v>
      </c>
      <c r="BI800" s="52">
        <f t="shared" si="217"/>
        <v>1069263.5761315608</v>
      </c>
      <c r="BJ800" s="52">
        <f t="shared" si="218"/>
        <v>1069.2635761315607</v>
      </c>
      <c r="BK800">
        <f t="shared" si="219"/>
        <v>2.041609500000015</v>
      </c>
    </row>
    <row r="801" spans="2:63" x14ac:dyDescent="0.25">
      <c r="B801" s="27" t="s">
        <v>52</v>
      </c>
      <c r="C801" s="27">
        <v>793</v>
      </c>
      <c r="D801" s="27">
        <v>204</v>
      </c>
      <c r="E801" s="26">
        <v>65.599999999999994</v>
      </c>
      <c r="F801" s="15">
        <f t="shared" si="220"/>
        <v>-0.34722222222222221</v>
      </c>
      <c r="G801" s="15">
        <f t="shared" si="221"/>
        <v>-1.25</v>
      </c>
      <c r="R801">
        <f t="shared" si="209"/>
        <v>0</v>
      </c>
      <c r="S801">
        <f t="shared" si="210"/>
        <v>65.599999999999994</v>
      </c>
      <c r="T801">
        <f>$E801/3.6</f>
        <v>18.222222222222221</v>
      </c>
      <c r="U801">
        <f>(0.5*960*(T801*T801))</f>
        <v>159383.70370370371</v>
      </c>
      <c r="V801">
        <f>$U801-$U802</f>
        <v>10041.111111111124</v>
      </c>
      <c r="X801">
        <f>W801/1000</f>
        <v>0</v>
      </c>
      <c r="Y801">
        <f>$X$43+$X$87+$X$158+$X$178+$X$188+$X$238+$X$279+$X$299+$X$307+$X$359+$X$365+$X$379+$X$408+$X$426+$X$438+$X$549+$X$569+$X$622+$X$645+$X$657+$X$685+$X$703+$X$721+$X$758+$X$800</f>
        <v>1007.4355555555555</v>
      </c>
      <c r="Z801">
        <f>(0.5*960*(F801*F801))</f>
        <v>57.870370370370367</v>
      </c>
      <c r="AA801">
        <f>W801*0.0000002777777777</f>
        <v>0</v>
      </c>
      <c r="AB801">
        <f>AA$43+AA$87+$AA$158+$AA$178+$AA$238+$AA$279+$AA$299+$AA$307+$AA$359+$AA$365+$AA$379+$AA$408+$AA$426+$AA$438+$AA$526+$AA$549+$AA$569+$AA$622+$AA$645+$AA$657+$AA$685+$AA$703+$AA$721+$AA$758+$AA$800</f>
        <v>0.27724495877010802</v>
      </c>
      <c r="AD801">
        <f>(AC801*0.0000002777777777)*-1</f>
        <v>0</v>
      </c>
      <c r="AE801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1">
        <f>(T801/1000)*(960*9.81*0.01+0.5*1.205*0.38*1.711274*(T801*T801)+960*4/3*3.14*AJ801)</f>
        <v>-38.635879007490878</v>
      </c>
      <c r="AH801">
        <f>AH800+AG801</f>
        <v>865.45150416324634</v>
      </c>
      <c r="AJ801">
        <f>T802-T801</f>
        <v>-0.58333333333333215</v>
      </c>
      <c r="AK801" s="53">
        <f t="shared" si="223"/>
        <v>18.222222222222221</v>
      </c>
      <c r="AL801" s="39">
        <f>0.5*1116.99*(T801*T801)</f>
        <v>185447.91999999998</v>
      </c>
      <c r="AM801" s="39">
        <f t="shared" si="222"/>
        <v>11683.146562499984</v>
      </c>
      <c r="AN801" s="39">
        <f>SUM($AM$772:$AM$799)+$AN$771</f>
        <v>-1266355.5231249998</v>
      </c>
      <c r="AO801" s="39">
        <f t="shared" si="212"/>
        <v>0.35176542299178343</v>
      </c>
      <c r="AP801" s="39">
        <f>SUM($AM$800:$AM$808)+$AP$799</f>
        <v>1192125.6768750004</v>
      </c>
      <c r="AQ801" s="39">
        <f t="shared" si="213"/>
        <v>0.33114602126144588</v>
      </c>
      <c r="AR801" s="39">
        <f t="shared" si="208"/>
        <v>11.683146562499983</v>
      </c>
      <c r="AS801" s="39"/>
      <c r="AT801" s="51">
        <f>T801*$AS$8*0.38*0.01</f>
        <v>719.97055832000001</v>
      </c>
      <c r="AU801" s="51">
        <f t="shared" si="224"/>
        <v>0.71997055832000001</v>
      </c>
      <c r="AV801" s="51">
        <f t="shared" si="214"/>
        <v>1.9999198174901295E-4</v>
      </c>
      <c r="AW801" s="39">
        <f>AB801*0.7</f>
        <v>0.19407147113907561</v>
      </c>
      <c r="AX801" s="40"/>
      <c r="AY801" s="40">
        <f t="shared" si="211"/>
        <v>0</v>
      </c>
      <c r="AZ801" s="40"/>
      <c r="BA801" s="40"/>
      <c r="BB801" s="40"/>
      <c r="BC801" s="39"/>
      <c r="BD801" s="39">
        <f>T801*2.23694</f>
        <v>40.762017777777778</v>
      </c>
      <c r="BE801" s="39">
        <f>AO801-$BC$8</f>
        <v>0.35063902399316493</v>
      </c>
      <c r="BF801" s="39">
        <f>AQ801-$BC$8</f>
        <v>0.33001962226282738</v>
      </c>
      <c r="BG801" s="52">
        <f t="shared" si="215"/>
        <v>0.29701766003654467</v>
      </c>
      <c r="BH801" s="52">
        <f t="shared" si="216"/>
        <v>0.29701766003654467</v>
      </c>
      <c r="BI801" s="52">
        <f t="shared" si="217"/>
        <v>1069263.5761315608</v>
      </c>
      <c r="BJ801" s="52">
        <f t="shared" si="218"/>
        <v>1069.2635761315607</v>
      </c>
      <c r="BK801">
        <f t="shared" si="219"/>
        <v>10.514831906249984</v>
      </c>
    </row>
    <row r="802" spans="2:63" x14ac:dyDescent="0.25">
      <c r="B802" s="27" t="s">
        <v>52</v>
      </c>
      <c r="C802" s="27">
        <v>794</v>
      </c>
      <c r="D802" s="27">
        <v>205</v>
      </c>
      <c r="E802" s="26">
        <v>63.5</v>
      </c>
      <c r="F802" s="15">
        <f t="shared" si="220"/>
        <v>-0.8194444444444432</v>
      </c>
      <c r="G802" s="15">
        <f t="shared" si="221"/>
        <v>-2.9499999999999957</v>
      </c>
      <c r="R802">
        <f t="shared" si="209"/>
        <v>0</v>
      </c>
      <c r="S802">
        <f t="shared" si="210"/>
        <v>63.5</v>
      </c>
      <c r="T802">
        <f>$E802/3.6</f>
        <v>17.638888888888889</v>
      </c>
      <c r="U802">
        <f>(0.5*960*(T802*T802))</f>
        <v>149342.59259259258</v>
      </c>
      <c r="V802">
        <f>$U802-$U803</f>
        <v>17339.25925925927</v>
      </c>
      <c r="X802">
        <f>W802/1000</f>
        <v>0</v>
      </c>
      <c r="Y802">
        <f>$X$43+$X$87+$X$158+$X$178+$X$188+$X$238+$X$279+$X$299+$X$307+$X$359+$X$365+$X$379+$X$408+$X$426+$X$438+$X$549+$X$569+$X$622+$X$645+$X$657+$X$685+$X$703+$X$721+$X$758+$X$800</f>
        <v>1007.4355555555555</v>
      </c>
      <c r="Z802">
        <f>(0.5*960*(F802*F802))</f>
        <v>322.31481481481381</v>
      </c>
      <c r="AA802">
        <f>W802*0.0000002777777777</f>
        <v>0</v>
      </c>
      <c r="AB802">
        <f>AA$43+AA$87+$AA$158+$AA$178+$AA$238+$AA$279+$AA$299+$AA$307+$AA$359+$AA$365+$AA$379+$AA$408+$AA$426+$AA$438+$AA$526+$AA$549+$AA$569+$AA$622+$AA$645+$AA$657+$AA$685+$AA$703+$AA$721+$AA$758+$AA$800</f>
        <v>0.27724495877010802</v>
      </c>
      <c r="AD802">
        <f>(AC802*0.0000002777777777)*-1</f>
        <v>0</v>
      </c>
      <c r="AE802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2">
        <f>(T802/1000)*(960*9.81*0.01+0.5*1.205*0.38*1.711274*(T802*T802)+960*4/3*3.14*AJ802)</f>
        <v>-71.021454799575139</v>
      </c>
      <c r="AH802">
        <f>AH801+AG802</f>
        <v>794.43004936367117</v>
      </c>
      <c r="AJ802">
        <f>T803-T802</f>
        <v>-1.0555555555555571</v>
      </c>
      <c r="AK802" s="53">
        <f t="shared" si="223"/>
        <v>17.638888888888889</v>
      </c>
      <c r="AL802" s="39">
        <f>0.5*1116.99*(T802*T802)</f>
        <v>173764.7734375</v>
      </c>
      <c r="AM802" s="39">
        <f t="shared" si="222"/>
        <v>20174.770000000019</v>
      </c>
      <c r="AN802" s="39">
        <f>SUM($AM$772:$AM$799)+$AN$771</f>
        <v>-1266355.5231249998</v>
      </c>
      <c r="AO802" s="39">
        <f t="shared" si="212"/>
        <v>0.35176542299178343</v>
      </c>
      <c r="AP802" s="39">
        <f>SUM($AM$800:$AM$808)+$AP$799</f>
        <v>1192125.6768750004</v>
      </c>
      <c r="AQ802" s="39">
        <f t="shared" si="213"/>
        <v>0.33114602126144588</v>
      </c>
      <c r="AR802" s="39">
        <f t="shared" si="208"/>
        <v>20.17477000000002</v>
      </c>
      <c r="AS802" s="39"/>
      <c r="AT802" s="51">
        <f>T802*$AS$8*0.38*0.01</f>
        <v>696.92272032500011</v>
      </c>
      <c r="AU802" s="51">
        <f t="shared" si="224"/>
        <v>0.69692272032500013</v>
      </c>
      <c r="AV802" s="51">
        <f t="shared" si="214"/>
        <v>1.9358979940643786E-4</v>
      </c>
      <c r="AW802" s="39">
        <f>AB802*0.7</f>
        <v>0.19407147113907561</v>
      </c>
      <c r="AX802" s="40"/>
      <c r="AY802" s="40">
        <f t="shared" si="211"/>
        <v>0</v>
      </c>
      <c r="AZ802" s="40"/>
      <c r="BA802" s="40"/>
      <c r="BB802" s="40"/>
      <c r="BC802" s="39"/>
      <c r="BD802" s="39">
        <f>T802*2.23694</f>
        <v>39.457136111111112</v>
      </c>
      <c r="BE802" s="39">
        <f>AO802-$BC$8</f>
        <v>0.35063902399316493</v>
      </c>
      <c r="BF802" s="39">
        <f>AQ802-$BC$8</f>
        <v>0.33001962226282738</v>
      </c>
      <c r="BG802" s="52">
        <f t="shared" si="215"/>
        <v>0.29701766003654467</v>
      </c>
      <c r="BH802" s="52">
        <f t="shared" si="216"/>
        <v>0.29701766003654467</v>
      </c>
      <c r="BI802" s="52">
        <f t="shared" si="217"/>
        <v>1069263.5761315608</v>
      </c>
      <c r="BJ802" s="52">
        <f t="shared" si="218"/>
        <v>1069.2635761315607</v>
      </c>
      <c r="BK802">
        <f t="shared" si="219"/>
        <v>18.157293000000017</v>
      </c>
    </row>
    <row r="803" spans="2:63" x14ac:dyDescent="0.25">
      <c r="B803" s="27" t="s">
        <v>52</v>
      </c>
      <c r="C803" s="27">
        <v>795</v>
      </c>
      <c r="D803" s="27">
        <v>206</v>
      </c>
      <c r="E803" s="26">
        <v>59.7</v>
      </c>
      <c r="F803" s="15">
        <f t="shared" si="220"/>
        <v>-1.2361111111111109</v>
      </c>
      <c r="G803" s="15">
        <f t="shared" si="221"/>
        <v>-4.4499999999999993</v>
      </c>
      <c r="R803">
        <f t="shared" si="209"/>
        <v>0</v>
      </c>
      <c r="S803">
        <f t="shared" si="210"/>
        <v>59.7</v>
      </c>
      <c r="T803">
        <f>$E803/3.6</f>
        <v>16.583333333333332</v>
      </c>
      <c r="U803">
        <f>(0.5*960*(T803*T803))</f>
        <v>132003.33333333331</v>
      </c>
      <c r="V803">
        <f>$U803-$U804</f>
        <v>21589.999999999985</v>
      </c>
      <c r="X803">
        <f>W803/1000</f>
        <v>0</v>
      </c>
      <c r="Y803">
        <f>$X$43+$X$87+$X$158+$X$178+$X$188+$X$238+$X$279+$X$299+$X$307+$X$359+$X$365+$X$379+$X$408+$X$426+$X$438+$X$549+$X$569+$X$622+$X$645+$X$657+$X$685+$X$703+$X$721+$X$758+$X$800</f>
        <v>1007.4355555555555</v>
      </c>
      <c r="Z803">
        <f>(0.5*960*(F803*F803))</f>
        <v>733.42592592592575</v>
      </c>
      <c r="AA803">
        <f>W803*0.0000002777777777</f>
        <v>0</v>
      </c>
      <c r="AB803">
        <f>AA$43+AA$87+$AA$158+$AA$178+$AA$238+$AA$279+$AA$299+$AA$307+$AA$359+$AA$365+$AA$379+$AA$408+$AA$426+$AA$438+$AA$526+$AA$549+$AA$569+$AA$622+$AA$645+$AA$657+$AA$685+$AA$703+$AA$721+$AA$758+$AA$800</f>
        <v>0.27724495877010802</v>
      </c>
      <c r="AD803">
        <f>(AC803*0.0000002777777777)*-1</f>
        <v>0</v>
      </c>
      <c r="AE803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3">
        <f>(T803/1000)*(960*9.81*0.01+0.5*1.205*0.38*1.711274*(T803*T803)+960*4/3*3.14*AJ803)</f>
        <v>-91.074737929145101</v>
      </c>
      <c r="AH803">
        <f>AH802+AG803</f>
        <v>703.35531143452613</v>
      </c>
      <c r="AJ803">
        <f>T804-T803</f>
        <v>-1.4166666666666661</v>
      </c>
      <c r="AK803" s="53">
        <f t="shared" si="223"/>
        <v>16.583333333333332</v>
      </c>
      <c r="AL803" s="39">
        <f>0.5*1116.99*(T803*T803)</f>
        <v>153590.00343749998</v>
      </c>
      <c r="AM803" s="39">
        <f t="shared" si="222"/>
        <v>25120.639687499977</v>
      </c>
      <c r="AN803" s="39">
        <f>SUM($AM$772:$AM$799)+$AN$771</f>
        <v>-1266355.5231249998</v>
      </c>
      <c r="AO803" s="39">
        <f t="shared" si="212"/>
        <v>0.35176542299178343</v>
      </c>
      <c r="AP803" s="39">
        <f>SUM($AM$800:$AM$808)+$AP$799</f>
        <v>1192125.6768750004</v>
      </c>
      <c r="AQ803" s="39">
        <f t="shared" si="213"/>
        <v>0.33114602126144588</v>
      </c>
      <c r="AR803" s="39">
        <f t="shared" si="208"/>
        <v>25.120639687499978</v>
      </c>
      <c r="AS803" s="39"/>
      <c r="AT803" s="51">
        <f>T803*$AS$8*0.38*0.01</f>
        <v>655.21710871499999</v>
      </c>
      <c r="AU803" s="51">
        <f t="shared" si="224"/>
        <v>0.65521710871499994</v>
      </c>
      <c r="AV803" s="51">
        <f t="shared" si="214"/>
        <v>1.8200489802463527E-4</v>
      </c>
      <c r="AW803" s="39">
        <f>AB803*0.7</f>
        <v>0.19407147113907561</v>
      </c>
      <c r="AX803" s="40"/>
      <c r="AY803" s="40">
        <f t="shared" si="211"/>
        <v>0</v>
      </c>
      <c r="AZ803" s="40"/>
      <c r="BA803" s="40"/>
      <c r="BB803" s="40"/>
      <c r="BC803" s="39"/>
      <c r="BD803" s="39">
        <f>T803*2.23694</f>
        <v>37.095921666666669</v>
      </c>
      <c r="BE803" s="39">
        <f>AO803-$BC$8</f>
        <v>0.35063902399316493</v>
      </c>
      <c r="BF803" s="39">
        <f>AQ803-$BC$8</f>
        <v>0.33001962226282738</v>
      </c>
      <c r="BG803" s="52">
        <f t="shared" si="215"/>
        <v>0.29701766003654467</v>
      </c>
      <c r="BH803" s="52">
        <f t="shared" si="216"/>
        <v>0.29701766003654467</v>
      </c>
      <c r="BI803" s="52">
        <f t="shared" si="217"/>
        <v>1069263.5761315608</v>
      </c>
      <c r="BJ803" s="52">
        <f t="shared" si="218"/>
        <v>1069.2635761315607</v>
      </c>
      <c r="BK803">
        <f t="shared" si="219"/>
        <v>22.608575718749979</v>
      </c>
    </row>
    <row r="804" spans="2:63" x14ac:dyDescent="0.25">
      <c r="B804" s="27" t="s">
        <v>52</v>
      </c>
      <c r="C804" s="27">
        <v>796</v>
      </c>
      <c r="D804" s="27">
        <v>207</v>
      </c>
      <c r="E804" s="26">
        <v>54.6</v>
      </c>
      <c r="F804" s="15">
        <f t="shared" si="220"/>
        <v>-1.4444444444444453</v>
      </c>
      <c r="G804" s="15">
        <f t="shared" si="221"/>
        <v>-5.2000000000000028</v>
      </c>
      <c r="R804">
        <f t="shared" si="209"/>
        <v>0</v>
      </c>
      <c r="S804">
        <f t="shared" si="210"/>
        <v>54.6</v>
      </c>
      <c r="T804">
        <f>$E804/3.6</f>
        <v>15.166666666666666</v>
      </c>
      <c r="U804">
        <f>(0.5*960*(T804*T804))</f>
        <v>110413.33333333333</v>
      </c>
      <c r="V804">
        <f>$U804-$U805</f>
        <v>20395.185185185197</v>
      </c>
      <c r="X804">
        <f>W804/1000</f>
        <v>0</v>
      </c>
      <c r="Y804">
        <f>$X$43+$X$87+$X$158+$X$178+$X$188+$X$238+$X$279+$X$299+$X$307+$X$359+$X$365+$X$379+$X$408+$X$426+$X$438+$X$549+$X$569+$X$622+$X$645+$X$657+$X$685+$X$703+$X$721+$X$758+$X$800</f>
        <v>1007.4355555555555</v>
      </c>
      <c r="Z804">
        <f>(0.5*960*(F804*F804))</f>
        <v>1001.4814814814828</v>
      </c>
      <c r="AA804">
        <f>W804*0.0000002777777777</f>
        <v>0</v>
      </c>
      <c r="AB804">
        <f>AA$43+AA$87+$AA$158+$AA$178+$AA$238+$AA$279+$AA$299+$AA$307+$AA$359+$AA$365+$AA$379+$AA$408+$AA$426+$AA$438+$AA$526+$AA$549+$AA$569+$AA$622+$AA$645+$AA$657+$AA$685+$AA$703+$AA$721+$AA$758+$AA$800</f>
        <v>0.27724495877010802</v>
      </c>
      <c r="AD804">
        <f>(AC804*0.0000002777777777)*-1</f>
        <v>0</v>
      </c>
      <c r="AE804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4">
        <f>(T804/1000)*(960*9.81*0.01+0.5*1.205*0.38*1.711274*(T804*T804)+960*4/3*3.14*AJ804)</f>
        <v>-86.948309181055649</v>
      </c>
      <c r="AH804">
        <f>AH803+AG804</f>
        <v>616.40700225347052</v>
      </c>
      <c r="AJ804">
        <f>T805-T804</f>
        <v>-1.4722222222222232</v>
      </c>
      <c r="AK804" s="53">
        <f t="shared" si="223"/>
        <v>15.166666666666666</v>
      </c>
      <c r="AL804" s="39">
        <f>0.5*1116.99*(T804*T804)</f>
        <v>128469.36375</v>
      </c>
      <c r="AM804" s="39">
        <f t="shared" si="222"/>
        <v>23730.435312500034</v>
      </c>
      <c r="AN804" s="39">
        <f>SUM($AM$772:$AM$799)+$AN$771</f>
        <v>-1266355.5231249998</v>
      </c>
      <c r="AO804" s="39">
        <f t="shared" si="212"/>
        <v>0.35176542299178343</v>
      </c>
      <c r="AP804" s="39">
        <f>SUM($AM$800:$AM$808)+$AP$799</f>
        <v>1192125.6768750004</v>
      </c>
      <c r="AQ804" s="39">
        <f t="shared" si="213"/>
        <v>0.33114602126144588</v>
      </c>
      <c r="AR804" s="39">
        <f t="shared" si="208"/>
        <v>23.730435312500035</v>
      </c>
      <c r="AS804" s="39"/>
      <c r="AT804" s="51">
        <f>T804*$AS$8*0.38*0.01</f>
        <v>599.24378787000001</v>
      </c>
      <c r="AU804" s="51">
        <f t="shared" si="224"/>
        <v>0.59924378786999999</v>
      </c>
      <c r="AV804" s="51">
        <f t="shared" si="214"/>
        <v>1.6645674090695286E-4</v>
      </c>
      <c r="AW804" s="39">
        <f>AB804*0.7</f>
        <v>0.19407147113907561</v>
      </c>
      <c r="AX804" s="40"/>
      <c r="AY804" s="40">
        <f t="shared" si="211"/>
        <v>0</v>
      </c>
      <c r="AZ804" s="40"/>
      <c r="BA804" s="40"/>
      <c r="BB804" s="40"/>
      <c r="BC804" s="39"/>
      <c r="BD804" s="39">
        <f>T804*2.23694</f>
        <v>33.926923333333335</v>
      </c>
      <c r="BE804" s="39">
        <f>AO804-$BC$8</f>
        <v>0.35063902399316493</v>
      </c>
      <c r="BF804" s="39">
        <f>AQ804-$BC$8</f>
        <v>0.33001962226282738</v>
      </c>
      <c r="BG804" s="52">
        <f t="shared" si="215"/>
        <v>0.29701766003654467</v>
      </c>
      <c r="BH804" s="52">
        <f t="shared" si="216"/>
        <v>0.29701766003654467</v>
      </c>
      <c r="BI804" s="52">
        <f t="shared" si="217"/>
        <v>1069263.5761315608</v>
      </c>
      <c r="BJ804" s="52">
        <f t="shared" si="218"/>
        <v>1069.2635761315607</v>
      </c>
      <c r="BK804">
        <f t="shared" si="219"/>
        <v>21.357391781250033</v>
      </c>
    </row>
    <row r="805" spans="2:63" x14ac:dyDescent="0.25">
      <c r="B805" s="27" t="s">
        <v>52</v>
      </c>
      <c r="C805" s="27">
        <v>797</v>
      </c>
      <c r="D805" s="27">
        <v>208</v>
      </c>
      <c r="E805" s="26">
        <v>49.3</v>
      </c>
      <c r="F805" s="15">
        <f t="shared" si="220"/>
        <v>-1.3472222222222225</v>
      </c>
      <c r="G805" s="15">
        <f t="shared" si="221"/>
        <v>-4.8500000000000014</v>
      </c>
      <c r="R805">
        <f t="shared" si="209"/>
        <v>0</v>
      </c>
      <c r="S805">
        <f t="shared" si="210"/>
        <v>49.3</v>
      </c>
      <c r="T805">
        <f>$E805/3.6</f>
        <v>13.694444444444443</v>
      </c>
      <c r="U805">
        <f>(0.5*960*(T805*T805))</f>
        <v>90018.148148148131</v>
      </c>
      <c r="V805">
        <f>$U805-$U806</f>
        <v>15351.111111111109</v>
      </c>
      <c r="X805">
        <f>W805/1000</f>
        <v>0</v>
      </c>
      <c r="Y805">
        <f>$X$43+$X$87+$X$158+$X$178+$X$188+$X$238+$X$279+$X$299+$X$307+$X$359+$X$365+$X$379+$X$408+$X$426+$X$438+$X$549+$X$569+$X$622+$X$645+$X$657+$X$685+$X$703+$X$721+$X$758+$X$800</f>
        <v>1007.4355555555555</v>
      </c>
      <c r="Z805">
        <f>(0.5*960*(F805*F805))</f>
        <v>871.20370370370415</v>
      </c>
      <c r="AA805">
        <f>W805*0.0000002777777777</f>
        <v>0</v>
      </c>
      <c r="AB805">
        <f>AA$43+AA$87+$AA$158+$AA$178+$AA$238+$AA$279+$AA$299+$AA$307+$AA$359+$AA$365+$AA$379+$AA$408+$AA$426+$AA$438+$AA$526+$AA$549+$AA$569+$AA$622+$AA$645+$AA$657+$AA$685+$AA$703+$AA$721+$AA$758+$AA$800</f>
        <v>0.27724495877010802</v>
      </c>
      <c r="AD805">
        <f>(AC805*0.0000002777777777)*-1</f>
        <v>0</v>
      </c>
      <c r="AE805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5">
        <f>(T805/1000)*(960*9.81*0.01+0.5*1.205*0.38*1.711274*(T805*T805)+960*4/3*3.14*AJ805)</f>
        <v>-64.976071064991956</v>
      </c>
      <c r="AH805">
        <f>AH804+AG805</f>
        <v>551.43093118847855</v>
      </c>
      <c r="AJ805">
        <f>T806-T805</f>
        <v>-1.2222222222222214</v>
      </c>
      <c r="AK805" s="53">
        <f t="shared" si="223"/>
        <v>13.694444444444443</v>
      </c>
      <c r="AL805" s="39">
        <f>0.5*1116.99*(T805*T805)</f>
        <v>104738.92843749997</v>
      </c>
      <c r="AM805" s="39">
        <f t="shared" si="222"/>
        <v>17861.497499999983</v>
      </c>
      <c r="AN805" s="39">
        <f>SUM($AM$772:$AM$799)+$AN$771</f>
        <v>-1266355.5231249998</v>
      </c>
      <c r="AO805" s="39">
        <f t="shared" si="212"/>
        <v>0.35176542299178343</v>
      </c>
      <c r="AP805" s="39">
        <f>SUM($AM$800:$AM$808)+$AP$799</f>
        <v>1192125.6768750004</v>
      </c>
      <c r="AQ805" s="39">
        <f t="shared" si="213"/>
        <v>0.33114602126144588</v>
      </c>
      <c r="AR805" s="39">
        <f t="shared" si="208"/>
        <v>17.861497499999984</v>
      </c>
      <c r="AS805" s="39"/>
      <c r="AT805" s="51">
        <f>T805*$AS$8*0.38*0.01</f>
        <v>541.07543483500001</v>
      </c>
      <c r="AU805" s="51">
        <f t="shared" si="224"/>
        <v>0.54107543483499998</v>
      </c>
      <c r="AV805" s="51">
        <f t="shared" si="214"/>
        <v>1.5029885213759661E-4</v>
      </c>
      <c r="AW805" s="39">
        <f>AB805*0.7</f>
        <v>0.19407147113907561</v>
      </c>
      <c r="AX805" s="40"/>
      <c r="AY805" s="40">
        <f t="shared" si="211"/>
        <v>0</v>
      </c>
      <c r="AZ805" s="40"/>
      <c r="BA805" s="40"/>
      <c r="BB805" s="40"/>
      <c r="BC805" s="39"/>
      <c r="BD805" s="39">
        <f>T805*2.23694</f>
        <v>30.633650555555555</v>
      </c>
      <c r="BE805" s="39">
        <f>AO805-$BC$8</f>
        <v>0.35063902399316493</v>
      </c>
      <c r="BF805" s="39">
        <f>AQ805-$BC$8</f>
        <v>0.33001962226282738</v>
      </c>
      <c r="BG805" s="52">
        <f t="shared" si="215"/>
        <v>0.29701766003654467</v>
      </c>
      <c r="BH805" s="52">
        <f t="shared" si="216"/>
        <v>0.29701766003654467</v>
      </c>
      <c r="BI805" s="52">
        <f t="shared" si="217"/>
        <v>1069263.5761315608</v>
      </c>
      <c r="BJ805" s="52">
        <f t="shared" si="218"/>
        <v>1069.2635761315607</v>
      </c>
      <c r="BK805">
        <f t="shared" si="219"/>
        <v>16.075347749999985</v>
      </c>
    </row>
    <row r="806" spans="2:63" x14ac:dyDescent="0.25">
      <c r="B806" s="27" t="s">
        <v>52</v>
      </c>
      <c r="C806" s="27">
        <v>798</v>
      </c>
      <c r="D806" s="27">
        <v>209</v>
      </c>
      <c r="E806" s="26">
        <v>44.9</v>
      </c>
      <c r="F806" s="15">
        <f t="shared" si="220"/>
        <v>-0.97222222222222221</v>
      </c>
      <c r="G806" s="15">
        <f t="shared" si="221"/>
        <v>-3.5</v>
      </c>
      <c r="R806">
        <f t="shared" si="209"/>
        <v>0</v>
      </c>
      <c r="S806">
        <f t="shared" si="210"/>
        <v>44.9</v>
      </c>
      <c r="T806">
        <f>$E806/3.6</f>
        <v>12.472222222222221</v>
      </c>
      <c r="U806">
        <f>(0.5*960*(T806*T806))</f>
        <v>74667.037037037022</v>
      </c>
      <c r="V806">
        <f>$U806-$U807</f>
        <v>8397.0370370370365</v>
      </c>
      <c r="X806">
        <f>W806/1000</f>
        <v>0</v>
      </c>
      <c r="Y806">
        <f>$X$43+$X$87+$X$158+$X$178+$X$188+$X$238+$X$279+$X$299+$X$307+$X$359+$X$365+$X$379+$X$408+$X$426+$X$438+$X$549+$X$569+$X$622+$X$645+$X$657+$X$685+$X$703+$X$721+$X$758+$X$800</f>
        <v>1007.4355555555555</v>
      </c>
      <c r="Z806">
        <f>(0.5*960*(F806*F806))</f>
        <v>453.7037037037037</v>
      </c>
      <c r="AA806">
        <f>W806*0.0000002777777777</f>
        <v>0</v>
      </c>
      <c r="AB806">
        <f>AA$43+AA$87+$AA$158+$AA$178+$AA$238+$AA$279+$AA$299+$AA$307+$AA$359+$AA$365+$AA$379+$AA$408+$AA$426+$AA$438+$AA$526+$AA$549+$AA$569+$AA$622+$AA$645+$AA$657+$AA$685+$AA$703+$AA$721+$AA$758+$AA$800</f>
        <v>0.27724495877010802</v>
      </c>
      <c r="AD806">
        <f>(AC806*0.0000002777777777)*-1</f>
        <v>0</v>
      </c>
      <c r="AE806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6">
        <f>(T806/1000)*(960*9.81*0.01+0.5*1.205*0.38*1.711274*(T806*T806)+960*4/3*3.14*AJ806)</f>
        <v>-34.269091611617199</v>
      </c>
      <c r="AH806">
        <f>AH805+AG806</f>
        <v>517.16183957686133</v>
      </c>
      <c r="AJ806">
        <f>T807-T806</f>
        <v>-0.72222222222222321</v>
      </c>
      <c r="AK806" s="53">
        <f t="shared" si="223"/>
        <v>12.472222222222221</v>
      </c>
      <c r="AL806" s="39">
        <f>0.5*1116.99*(T806*T806)</f>
        <v>86877.430937499987</v>
      </c>
      <c r="AM806" s="39">
        <f t="shared" si="222"/>
        <v>9770.2149999999965</v>
      </c>
      <c r="AN806" s="39">
        <f>SUM($AM$772:$AM$799)+$AN$771</f>
        <v>-1266355.5231249998</v>
      </c>
      <c r="AO806" s="39">
        <f t="shared" si="212"/>
        <v>0.35176542299178343</v>
      </c>
      <c r="AP806" s="39">
        <f>SUM($AM$800:$AM$808)+$AP$799</f>
        <v>1192125.6768750004</v>
      </c>
      <c r="AQ806" s="39">
        <f t="shared" si="213"/>
        <v>0.33114602126144588</v>
      </c>
      <c r="AR806" s="39">
        <f t="shared" si="208"/>
        <v>9.7702149999999968</v>
      </c>
      <c r="AS806" s="39"/>
      <c r="AT806" s="51">
        <f>T806*$AS$8*0.38*0.01</f>
        <v>492.78472665500004</v>
      </c>
      <c r="AU806" s="51">
        <f t="shared" si="224"/>
        <v>0.49278472665500006</v>
      </c>
      <c r="AV806" s="51">
        <f t="shared" si="214"/>
        <v>1.3688475580077259E-4</v>
      </c>
      <c r="AW806" s="39">
        <f>AB806*0.7</f>
        <v>0.19407147113907561</v>
      </c>
      <c r="AX806" s="40"/>
      <c r="AY806" s="40">
        <f t="shared" si="211"/>
        <v>0</v>
      </c>
      <c r="AZ806" s="40"/>
      <c r="BA806" s="40"/>
      <c r="BB806" s="40"/>
      <c r="BC806" s="39"/>
      <c r="BD806" s="39">
        <f>T806*2.23694</f>
        <v>27.899612777777779</v>
      </c>
      <c r="BE806" s="39">
        <f>AO806-$BC$8</f>
        <v>0.35063902399316493</v>
      </c>
      <c r="BF806" s="39">
        <f>AQ806-$BC$8</f>
        <v>0.33001962226282738</v>
      </c>
      <c r="BG806" s="52">
        <f t="shared" si="215"/>
        <v>0.29701766003654467</v>
      </c>
      <c r="BH806" s="52">
        <f t="shared" si="216"/>
        <v>0.29701766003654467</v>
      </c>
      <c r="BI806" s="52">
        <f t="shared" si="217"/>
        <v>1069263.5761315608</v>
      </c>
      <c r="BJ806" s="52">
        <f t="shared" si="218"/>
        <v>1069.2635761315607</v>
      </c>
      <c r="BK806">
        <f t="shared" si="219"/>
        <v>8.7931934999999974</v>
      </c>
    </row>
    <row r="807" spans="2:63" x14ac:dyDescent="0.25">
      <c r="B807" s="27" t="s">
        <v>52</v>
      </c>
      <c r="C807" s="27">
        <v>799</v>
      </c>
      <c r="D807" s="27">
        <v>210</v>
      </c>
      <c r="E807" s="26">
        <v>42.3</v>
      </c>
      <c r="F807" s="15">
        <f t="shared" si="220"/>
        <v>-0.4861111111111111</v>
      </c>
      <c r="G807" s="15">
        <f t="shared" si="221"/>
        <v>-1.75</v>
      </c>
      <c r="R807">
        <f t="shared" si="209"/>
        <v>0</v>
      </c>
      <c r="S807">
        <f t="shared" si="210"/>
        <v>42.3</v>
      </c>
      <c r="T807">
        <f>$E807/3.6</f>
        <v>11.749999999999998</v>
      </c>
      <c r="U807">
        <f>(0.5*960*(T807*T807))</f>
        <v>66269.999999999985</v>
      </c>
      <c r="V807">
        <f>$U807-$U808</f>
        <v>2789.9999999999854</v>
      </c>
      <c r="X807">
        <f>W807/1000</f>
        <v>0</v>
      </c>
      <c r="Y807">
        <f>$X$43+$X$87+$X$158+$X$178+$X$188+$X$238+$X$279+$X$299+$X$307+$X$359+$X$365+$X$379+$X$408+$X$426+$X$438+$X$549+$X$569+$X$622+$X$645+$X$657+$X$685+$X$703+$X$721+$X$758+$X$800</f>
        <v>1007.4355555555555</v>
      </c>
      <c r="Z807">
        <f>(0.5*960*(F807*F807))</f>
        <v>113.42592592592592</v>
      </c>
      <c r="AA807">
        <f>W807*0.0000002777777777</f>
        <v>0</v>
      </c>
      <c r="AB807">
        <f>AA$43+AA$87+$AA$158+$AA$178+$AA$238+$AA$279+$AA$299+$AA$307+$AA$359+$AA$365+$AA$379+$AA$408+$AA$426+$AA$438+$AA$526+$AA$549+$AA$569+$AA$622+$AA$645+$AA$657+$AA$685+$AA$703+$AA$721+$AA$758+$AA$800</f>
        <v>0.27724495877010802</v>
      </c>
      <c r="AD807">
        <f>(AC807*0.0000002777777777)*-1</f>
        <v>0</v>
      </c>
      <c r="AE807">
        <f>(($W$18*0.0000002777777777)*-1)+$AD$65+$AD$145+$AD$164+$AD$184+$AD$206+$AD$265+$AD$289+$AD$304+$AD$345+$AD$363+$AD$373+$AD$399+$AD$418+$AD$430+$AD$519+$AD$540+$AD$564+$AD$608+$AD$631+$AD$637+$AD$649+$AD$673+$AD$693+$AD$718+$AD$726+$AD$772</f>
        <v>0.30133765423661302</v>
      </c>
      <c r="AG807">
        <f>(T807/1000)*(960*9.81*0.01+0.5*1.205*0.38*1.711274*(T807*T807)+960*4/3*3.14*AJ807)</f>
        <v>-10.064246765079089</v>
      </c>
      <c r="AH807">
        <f>AH806+AG807</f>
        <v>507.09759281178225</v>
      </c>
      <c r="AJ807">
        <f>T808-T807</f>
        <v>-0.24999999999999822</v>
      </c>
      <c r="AK807" s="53">
        <f t="shared" si="223"/>
        <v>11.749999999999998</v>
      </c>
      <c r="AL807" s="39">
        <f>0.5*1116.99*(T807*T807)</f>
        <v>77107.21593749999</v>
      </c>
      <c r="AM807" s="39">
        <f t="shared" si="222"/>
        <v>3246.2521874999948</v>
      </c>
      <c r="AN807" s="39">
        <f>SUM($AM$772:$AM$799)+$AN$771</f>
        <v>-1266355.5231249998</v>
      </c>
      <c r="AO807" s="39">
        <f t="shared" si="212"/>
        <v>0.35176542299178343</v>
      </c>
      <c r="AP807" s="39">
        <f>SUM($AM$800:$AM$808)+$AP$799</f>
        <v>1192125.6768750004</v>
      </c>
      <c r="AQ807" s="39">
        <f t="shared" si="213"/>
        <v>0.33114602126144588</v>
      </c>
      <c r="AR807" s="39">
        <f t="shared" si="208"/>
        <v>3.2462521874999948</v>
      </c>
      <c r="AS807" s="39"/>
      <c r="AT807" s="51">
        <f>T807*$AS$8*0.38*0.01</f>
        <v>464.24930818499996</v>
      </c>
      <c r="AU807" s="51">
        <f t="shared" si="224"/>
        <v>0.46424930818499999</v>
      </c>
      <c r="AV807" s="51">
        <f t="shared" si="214"/>
        <v>1.2895824432901292E-4</v>
      </c>
      <c r="AW807" s="39">
        <f>AB807*0.7</f>
        <v>0.19407147113907561</v>
      </c>
      <c r="AX807" s="40"/>
      <c r="AY807" s="40">
        <f t="shared" si="211"/>
        <v>0</v>
      </c>
      <c r="AZ807" s="40"/>
      <c r="BA807" s="40"/>
      <c r="BB807" s="40"/>
      <c r="BC807" s="39"/>
      <c r="BD807" s="39">
        <f>T807*2.23694</f>
        <v>26.284044999999999</v>
      </c>
      <c r="BE807" s="39">
        <f>AO807-$BC$8</f>
        <v>0.35063902399316493</v>
      </c>
      <c r="BF807" s="39">
        <f>AQ807-$BC$8</f>
        <v>0.33001962226282738</v>
      </c>
      <c r="BG807" s="52">
        <f t="shared" si="215"/>
        <v>0.29701766003654467</v>
      </c>
      <c r="BH807" s="52">
        <f t="shared" si="216"/>
        <v>0.29701766003654467</v>
      </c>
      <c r="BI807" s="52">
        <f t="shared" si="217"/>
        <v>1069263.5761315608</v>
      </c>
      <c r="BJ807" s="52">
        <f t="shared" si="218"/>
        <v>1069.2635761315607</v>
      </c>
      <c r="BK807">
        <f t="shared" si="219"/>
        <v>2.9216269687499952</v>
      </c>
    </row>
    <row r="808" spans="2:63" x14ac:dyDescent="0.25">
      <c r="B808" s="27" t="s">
        <v>52</v>
      </c>
      <c r="C808" s="27">
        <v>800</v>
      </c>
      <c r="D808" s="27">
        <v>211</v>
      </c>
      <c r="E808" s="26">
        <v>41.4</v>
      </c>
      <c r="F808" s="15">
        <f t="shared" si="220"/>
        <v>-0.1388888888888889</v>
      </c>
      <c r="G808" s="15">
        <f t="shared" si="221"/>
        <v>-0.5</v>
      </c>
      <c r="R808">
        <f t="shared" si="209"/>
        <v>0</v>
      </c>
      <c r="S808">
        <f t="shared" si="210"/>
        <v>41.4</v>
      </c>
      <c r="T808">
        <f>$E808/3.6</f>
        <v>11.5</v>
      </c>
      <c r="U808">
        <f>(0.5*960*(T808*T808))</f>
        <v>63480</v>
      </c>
      <c r="V808">
        <f>$U808-$U809</f>
        <v>306.29629629630654</v>
      </c>
      <c r="X808">
        <f>W808/1000</f>
        <v>0</v>
      </c>
      <c r="Y808">
        <f>$X$43+$X$87+$X$158+$X$178+$X$188+$X$238+$X$279+$X$299+$X$307+$X$359+$X$365+$X$379+$X$408+$X$426+$X$438+$X$549+$X$569+$X$622+$X$645+$X$657+$X$685+$X$703+$X$721+$X$758+$X$800</f>
        <v>1007.4355555555555</v>
      </c>
      <c r="Z808">
        <f>(0.5*960*(F808*F808))</f>
        <v>9.2592592592592595</v>
      </c>
      <c r="AA808">
        <f>W808*0.0000002777777777</f>
        <v>0</v>
      </c>
      <c r="AB808">
        <f>AA$43+AA$87+$AA$158+$AA$178+$AA$238+$AA$279+$AA$299+$AA$307+$AA$359+$AA$365+$AA$379+$AA$408+$AA$426+$AA$438+$AA$526+$AA$549+$AA$569+$AA$622+$AA$645+$AA$657+$AA$685+$AA$703+$AA$721+$AA$758+$AA$800</f>
        <v>0.27724495877010802</v>
      </c>
      <c r="AD808">
        <f>(AC808*0.0000002777777777)*-1</f>
        <v>0</v>
      </c>
      <c r="AE808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08">
        <f>(T808/1000)*(960*9.81*0.01+0.5*1.205*0.38*1.711274*(T808*T808)+960*4/3*3.14*AJ808)</f>
        <v>0.39498590764436464</v>
      </c>
      <c r="AH808">
        <f>AH807+AG808</f>
        <v>507.4925787194266</v>
      </c>
      <c r="AJ808">
        <f>T809-T808</f>
        <v>-2.7777777777778567E-2</v>
      </c>
      <c r="AK808" s="53">
        <f t="shared" si="223"/>
        <v>11.5</v>
      </c>
      <c r="AL808" s="39">
        <f>0.5*1116.99*(T808*T808)</f>
        <v>73860.963749999995</v>
      </c>
      <c r="AM808" s="39">
        <f t="shared" si="222"/>
        <v>356.38531250000233</v>
      </c>
      <c r="AN808" s="39">
        <f>SUM($AM$772:$AM$799)+$AN$771</f>
        <v>-1266355.5231249998</v>
      </c>
      <c r="AO808" s="39">
        <f t="shared" si="212"/>
        <v>0.35176542299178343</v>
      </c>
      <c r="AP808" s="39">
        <f>SUM($AM$800:$AM$808)+$AP$799</f>
        <v>1192125.6768750004</v>
      </c>
      <c r="AQ808" s="39">
        <f t="shared" si="213"/>
        <v>0.33114602126144588</v>
      </c>
      <c r="AR808" s="39">
        <f t="shared" si="208"/>
        <v>0.35638531250000233</v>
      </c>
      <c r="AS808" s="39"/>
      <c r="AT808" s="51">
        <f>T808*$AS$8*0.38*0.01</f>
        <v>454.3716633300001</v>
      </c>
      <c r="AU808" s="51">
        <f t="shared" si="224"/>
        <v>0.45437166333000012</v>
      </c>
      <c r="AV808" s="51">
        <f t="shared" si="214"/>
        <v>1.2621445189648077E-4</v>
      </c>
      <c r="AW808" s="39">
        <f>AB808*0.7</f>
        <v>0.19407147113907561</v>
      </c>
      <c r="AX808" s="40"/>
      <c r="AY808" s="40">
        <f t="shared" si="211"/>
        <v>0</v>
      </c>
      <c r="AZ808" s="40"/>
      <c r="BA808" s="40"/>
      <c r="BB808" s="40"/>
      <c r="BC808" s="39"/>
      <c r="BD808" s="39">
        <f>T808*2.23694</f>
        <v>25.724810000000002</v>
      </c>
      <c r="BE808" s="39">
        <f>AO808-$BC$8</f>
        <v>0.35063902399316493</v>
      </c>
      <c r="BF808" s="39">
        <f>AQ808-$BC$8</f>
        <v>0.33001962226282738</v>
      </c>
      <c r="BG808" s="52">
        <f t="shared" si="215"/>
        <v>0.29701766003654467</v>
      </c>
      <c r="BH808" s="52">
        <f t="shared" si="216"/>
        <v>0.29701766003654467</v>
      </c>
      <c r="BI808" s="52">
        <f t="shared" si="217"/>
        <v>1069263.5761315608</v>
      </c>
      <c r="BJ808" s="52">
        <f t="shared" si="218"/>
        <v>1069.2635761315607</v>
      </c>
      <c r="BK808">
        <f t="shared" si="219"/>
        <v>0.32074678125000211</v>
      </c>
    </row>
    <row r="809" spans="2:63" x14ac:dyDescent="0.25">
      <c r="B809" s="27" t="s">
        <v>52</v>
      </c>
      <c r="C809" s="27">
        <v>801</v>
      </c>
      <c r="D809" s="27">
        <v>212</v>
      </c>
      <c r="E809" s="26">
        <v>41.3</v>
      </c>
      <c r="F809" s="15">
        <f t="shared" si="220"/>
        <v>9.7222222222222612E-2</v>
      </c>
      <c r="G809" s="15">
        <f t="shared" si="221"/>
        <v>0.35000000000000142</v>
      </c>
      <c r="R809">
        <f t="shared" si="209"/>
        <v>0</v>
      </c>
      <c r="S809">
        <f t="shared" si="210"/>
        <v>41.3</v>
      </c>
      <c r="T809">
        <f>$E809/3.6</f>
        <v>11.472222222222221</v>
      </c>
      <c r="U809">
        <f>(0.5*960*(T809*T809))</f>
        <v>63173.703703703693</v>
      </c>
      <c r="V809">
        <f>$U809-$U810</f>
        <v>-2471.111111111124</v>
      </c>
      <c r="X809">
        <f>W809/1000</f>
        <v>0</v>
      </c>
      <c r="Y809">
        <f>$X$43+$X$87+$X$158+$X$178+$X$188+$X$238+$X$279+$X$299+$X$307+$X$359+$X$365+$X$379+$X$408+$X$426+$X$438+$X$549+$X$569+$X$622+$X$645+$X$657+$X$685+$X$703+$X$721+$X$758+$X$800</f>
        <v>1007.4355555555555</v>
      </c>
      <c r="Z809">
        <f>(0.5*960*(F809*F809))</f>
        <v>4.5370370370370736</v>
      </c>
      <c r="AA809">
        <f>W809*0.0000002777777777</f>
        <v>0</v>
      </c>
      <c r="AB809">
        <f>AA$43+AA$87+$AA$158+$AA$178+$AA$238+$AA$279+$AA$299+$AA$307+$AA$359+$AA$365+$AA$379+$AA$408+$AA$426+$AA$438+$AA$526+$AA$549+$AA$569+$AA$622+$AA$645+$AA$657+$AA$685+$AA$703+$AA$721+$AA$758+$AA$800</f>
        <v>0.27724495877010802</v>
      </c>
      <c r="AC809">
        <f>SUM(V809:V814)</f>
        <v>-40863.333333333328</v>
      </c>
      <c r="AD809">
        <f>(AC809*0.0000002777777777)*-1</f>
        <v>1.1350925922747666E-2</v>
      </c>
      <c r="AE809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09">
        <f>(T809/1000)*(960*9.81*0.01+0.5*1.205*0.38*1.711274*(T809*T809)+960*4/3*3.14*AJ809)</f>
        <v>11.918452532037403</v>
      </c>
      <c r="AH809">
        <f>AH808+AG809</f>
        <v>519.41103125146401</v>
      </c>
      <c r="AJ809">
        <f>T810-T809</f>
        <v>0.22222222222222321</v>
      </c>
      <c r="AK809" s="53">
        <f t="shared" si="223"/>
        <v>11.472222222222221</v>
      </c>
      <c r="AL809" s="39">
        <f>0.5*1116.99*(T809*T809)</f>
        <v>73504.578437499993</v>
      </c>
      <c r="AM809" s="39">
        <f t="shared" si="222"/>
        <v>-2875.2150000000111</v>
      </c>
      <c r="AN809" s="39">
        <f>SUM($AM$809:$AM$814)+$AN$808</f>
        <v>-1313901.2884374999</v>
      </c>
      <c r="AO809" s="39">
        <f t="shared" si="212"/>
        <v>0.36497258001933547</v>
      </c>
      <c r="AP809" s="39">
        <f>SUM($AM$800:$AM$808)+$AP$799</f>
        <v>1192125.6768750004</v>
      </c>
      <c r="AQ809" s="39">
        <f t="shared" si="213"/>
        <v>0.33114602126144588</v>
      </c>
      <c r="AR809" s="39">
        <f t="shared" si="208"/>
        <v>-2.875215000000011</v>
      </c>
      <c r="AS809" s="39"/>
      <c r="AT809" s="51">
        <f>T809*$AS$8*0.38*0.01</f>
        <v>453.27414723500004</v>
      </c>
      <c r="AU809" s="51">
        <f t="shared" si="224"/>
        <v>0.45327414723500004</v>
      </c>
      <c r="AV809" s="51">
        <f t="shared" si="214"/>
        <v>1.2590958607064384E-4</v>
      </c>
      <c r="AW809" s="39">
        <f>AB809*0.7</f>
        <v>0.19407147113907561</v>
      </c>
      <c r="AX809" s="40"/>
      <c r="AY809" s="40">
        <f t="shared" si="211"/>
        <v>0</v>
      </c>
      <c r="AZ809" s="40"/>
      <c r="BA809" s="40"/>
      <c r="BB809" s="40"/>
      <c r="BC809" s="39"/>
      <c r="BD809" s="39">
        <f>T809*2.23694</f>
        <v>25.662672777777779</v>
      </c>
      <c r="BE809" s="39">
        <f>AO809-$BC$8</f>
        <v>0.36384618102071697</v>
      </c>
      <c r="BF809" s="39">
        <f>AQ809-$BC$8</f>
        <v>0.33001962226282738</v>
      </c>
      <c r="BG809" s="52">
        <f t="shared" si="215"/>
        <v>0.29701766003654467</v>
      </c>
      <c r="BH809" s="52">
        <f t="shared" si="216"/>
        <v>0.29701766003654467</v>
      </c>
      <c r="BI809" s="52">
        <f t="shared" si="217"/>
        <v>1069263.5761315608</v>
      </c>
      <c r="BJ809" s="52">
        <f t="shared" si="218"/>
        <v>1069.2635761315607</v>
      </c>
      <c r="BK809">
        <f t="shared" si="219"/>
        <v>-2.5876935000000101</v>
      </c>
    </row>
    <row r="810" spans="2:63" x14ac:dyDescent="0.25">
      <c r="B810" s="27" t="s">
        <v>52</v>
      </c>
      <c r="C810" s="27">
        <v>802</v>
      </c>
      <c r="D810" s="27">
        <v>213</v>
      </c>
      <c r="E810" s="26">
        <v>42.1</v>
      </c>
      <c r="F810" s="15">
        <f t="shared" si="220"/>
        <v>0.47222222222222299</v>
      </c>
      <c r="G810" s="15">
        <f t="shared" si="221"/>
        <v>1.7000000000000028</v>
      </c>
      <c r="R810">
        <f t="shared" si="209"/>
        <v>0</v>
      </c>
      <c r="S810">
        <f t="shared" si="210"/>
        <v>42.1</v>
      </c>
      <c r="T810">
        <f>$E810/3.6</f>
        <v>11.694444444444445</v>
      </c>
      <c r="U810">
        <f>(0.5*960*(T810*T810))</f>
        <v>65644.814814814818</v>
      </c>
      <c r="V810">
        <f>$U810-$U811</f>
        <v>-8358.5185185185255</v>
      </c>
      <c r="X810">
        <f>W810/1000</f>
        <v>0</v>
      </c>
      <c r="Y810">
        <f>$X$43+$X$87+$X$158+$X$178+$X$188+$X$238+$X$279+$X$299+$X$307+$X$359+$X$365+$X$379+$X$408+$X$426+$X$438+$X$549+$X$569+$X$622+$X$645+$X$657+$X$685+$X$703+$X$721+$X$758+$X$800</f>
        <v>1007.4355555555555</v>
      </c>
      <c r="Z810">
        <f>(0.5*960*(F810*F810))</f>
        <v>107.03703703703738</v>
      </c>
      <c r="AA810">
        <f>W810*0.0000002777777777</f>
        <v>0</v>
      </c>
      <c r="AB810">
        <f>AA$43+AA$87+$AA$158+$AA$178+$AA$238+$AA$279+$AA$299+$AA$307+$AA$359+$AA$365+$AA$379+$AA$408+$AA$426+$AA$438+$AA$526+$AA$549+$AA$569+$AA$622+$AA$645+$AA$657+$AA$685+$AA$703+$AA$721+$AA$758+$AA$800</f>
        <v>0.27724495877010802</v>
      </c>
      <c r="AD810">
        <f>(AC810*0.0000002777777777)*-1</f>
        <v>0</v>
      </c>
      <c r="AE810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0">
        <f>(T810/1000)*(960*9.81*0.01+0.5*1.205*0.38*1.711274*(T810*T810)+960*4/3*3.14*AJ810)</f>
        <v>35.674061980557774</v>
      </c>
      <c r="AH810">
        <f>AH809+AG810</f>
        <v>555.08509323202179</v>
      </c>
      <c r="AJ810">
        <f>T811-T810</f>
        <v>0.72222222222222321</v>
      </c>
      <c r="AK810" s="53">
        <f t="shared" si="223"/>
        <v>11.694444444444445</v>
      </c>
      <c r="AL810" s="39">
        <f>0.5*1116.99*(T810*T810)</f>
        <v>76379.793437500004</v>
      </c>
      <c r="AM810" s="39">
        <f t="shared" si="222"/>
        <v>-9725.397500000021</v>
      </c>
      <c r="AN810" s="39">
        <f>SUM($AM$809:$AM$814)+$AN$808</f>
        <v>-1313901.2884374999</v>
      </c>
      <c r="AO810" s="39">
        <f t="shared" si="212"/>
        <v>0.36497258001933547</v>
      </c>
      <c r="AP810" s="39">
        <f>SUM($AM$800:$AM$808)+$AP$799</f>
        <v>1192125.6768750004</v>
      </c>
      <c r="AQ810" s="39">
        <f t="shared" si="213"/>
        <v>0.33114602126144588</v>
      </c>
      <c r="AR810" s="39">
        <f t="shared" si="208"/>
        <v>-9.725397500000021</v>
      </c>
      <c r="AS810" s="39"/>
      <c r="AT810" s="51">
        <f>T810*$AS$8*0.38*0.01</f>
        <v>462.05427599500007</v>
      </c>
      <c r="AU810" s="51">
        <f t="shared" si="224"/>
        <v>0.46205427599500004</v>
      </c>
      <c r="AV810" s="51">
        <f t="shared" si="214"/>
        <v>1.2834851267733911E-4</v>
      </c>
      <c r="AW810" s="39">
        <f>AB810*0.7</f>
        <v>0.19407147113907561</v>
      </c>
      <c r="AX810" s="40"/>
      <c r="AY810" s="40">
        <f t="shared" si="211"/>
        <v>0</v>
      </c>
      <c r="AZ810" s="40"/>
      <c r="BA810" s="40"/>
      <c r="BB810" s="40"/>
      <c r="BC810" s="39"/>
      <c r="BD810" s="39">
        <f>T810*2.23694</f>
        <v>26.159770555555557</v>
      </c>
      <c r="BE810" s="39">
        <f>AO810-$BC$8</f>
        <v>0.36384618102071697</v>
      </c>
      <c r="BF810" s="39">
        <f>AQ810-$BC$8</f>
        <v>0.33001962226282738</v>
      </c>
      <c r="BG810" s="52">
        <f t="shared" si="215"/>
        <v>0.29701766003654467</v>
      </c>
      <c r="BH810" s="52">
        <f t="shared" si="216"/>
        <v>0.29701766003654467</v>
      </c>
      <c r="BI810" s="52">
        <f t="shared" si="217"/>
        <v>1069263.5761315608</v>
      </c>
      <c r="BJ810" s="52">
        <f t="shared" si="218"/>
        <v>1069.2635761315607</v>
      </c>
      <c r="BK810">
        <f t="shared" si="219"/>
        <v>-8.75285775000002</v>
      </c>
    </row>
    <row r="811" spans="2:63" x14ac:dyDescent="0.25">
      <c r="B811" s="27" t="s">
        <v>52</v>
      </c>
      <c r="C811" s="27">
        <v>803</v>
      </c>
      <c r="D811" s="27">
        <v>214</v>
      </c>
      <c r="E811" s="26">
        <v>44.7</v>
      </c>
      <c r="F811" s="15">
        <f t="shared" si="220"/>
        <v>0.87499999999999956</v>
      </c>
      <c r="G811" s="15">
        <f t="shared" si="221"/>
        <v>3.1499999999999986</v>
      </c>
      <c r="R811">
        <f t="shared" si="209"/>
        <v>0</v>
      </c>
      <c r="S811">
        <f t="shared" si="210"/>
        <v>44.7</v>
      </c>
      <c r="T811">
        <f>$E811/3.6</f>
        <v>12.416666666666668</v>
      </c>
      <c r="U811">
        <f>(0.5*960*(T811*T811))</f>
        <v>74003.333333333343</v>
      </c>
      <c r="V811">
        <f>$U811-$U812</f>
        <v>-12758.148148148117</v>
      </c>
      <c r="X811">
        <f>W811/1000</f>
        <v>0</v>
      </c>
      <c r="Y811">
        <f>$X$43+$X$87+$X$158+$X$178+$X$188+$X$238+$X$279+$X$299+$X$307+$X$359+$X$365+$X$379+$X$408+$X$426+$X$438+$X$549+$X$569+$X$622+$X$645+$X$657+$X$685+$X$703+$X$721+$X$758+$X$800</f>
        <v>1007.4355555555555</v>
      </c>
      <c r="Z811">
        <f>(0.5*960*(F811*F811))</f>
        <v>367.4999999999996</v>
      </c>
      <c r="AA811">
        <f>W811*0.0000002777777777</f>
        <v>0</v>
      </c>
      <c r="AB811">
        <f>AA$43+AA$87+$AA$158+$AA$178+$AA$238+$AA$279+$AA$299+$AA$307+$AA$359+$AA$365+$AA$379+$AA$408+$AA$426+$AA$438+$AA$526+$AA$549+$AA$569+$AA$622+$AA$645+$AA$657+$AA$685+$AA$703+$AA$721+$AA$758+$AA$800</f>
        <v>0.27724495877010802</v>
      </c>
      <c r="AD811">
        <f>(AC811*0.0000002777777777)*-1</f>
        <v>0</v>
      </c>
      <c r="AE811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1">
        <f>(T811/1000)*(960*9.81*0.01+0.5*1.205*0.38*1.711274*(T811*T811)+960*4/3*3.14*AJ811)</f>
        <v>53.21069470222389</v>
      </c>
      <c r="AH811">
        <f>AH810+AG811</f>
        <v>608.29578793424571</v>
      </c>
      <c r="AJ811">
        <f>T812-T811</f>
        <v>1.027777777777775</v>
      </c>
      <c r="AK811" s="53">
        <f t="shared" si="223"/>
        <v>12.416666666666668</v>
      </c>
      <c r="AL811" s="39">
        <f>0.5*1116.99*(T811*T811)</f>
        <v>86105.190937500025</v>
      </c>
      <c r="AM811" s="39">
        <f t="shared" si="222"/>
        <v>-14844.504062499938</v>
      </c>
      <c r="AN811" s="39">
        <f>SUM($AM$809:$AM$814)+$AN$808</f>
        <v>-1313901.2884374999</v>
      </c>
      <c r="AO811" s="39">
        <f t="shared" si="212"/>
        <v>0.36497258001933547</v>
      </c>
      <c r="AP811" s="39">
        <f>SUM($AM$800:$AM$808)+$AP$799</f>
        <v>1192125.6768750004</v>
      </c>
      <c r="AQ811" s="39">
        <f t="shared" si="213"/>
        <v>0.33114602126144588</v>
      </c>
      <c r="AR811" s="39">
        <f t="shared" si="208"/>
        <v>-14.844504062499938</v>
      </c>
      <c r="AS811" s="39"/>
      <c r="AT811" s="51">
        <f>T811*$AS$8*0.38*0.01</f>
        <v>490.58969446500015</v>
      </c>
      <c r="AU811" s="51">
        <f t="shared" si="224"/>
        <v>0.49058969446500017</v>
      </c>
      <c r="AV811" s="51">
        <f t="shared" si="214"/>
        <v>1.3627502414909881E-4</v>
      </c>
      <c r="AW811" s="39">
        <f>AB811*0.7</f>
        <v>0.19407147113907561</v>
      </c>
      <c r="AX811" s="40"/>
      <c r="AY811" s="40">
        <f t="shared" si="211"/>
        <v>0</v>
      </c>
      <c r="AZ811" s="40"/>
      <c r="BA811" s="40"/>
      <c r="BB811" s="40"/>
      <c r="BC811" s="39"/>
      <c r="BD811" s="39">
        <f>T811*2.23694</f>
        <v>27.775338333333337</v>
      </c>
      <c r="BE811" s="39">
        <f>AO811-$BC$8</f>
        <v>0.36384618102071697</v>
      </c>
      <c r="BF811" s="39">
        <f>AQ811-$BC$8</f>
        <v>0.33001962226282738</v>
      </c>
      <c r="BG811" s="52">
        <f t="shared" si="215"/>
        <v>0.29701766003654467</v>
      </c>
      <c r="BH811" s="52">
        <f t="shared" si="216"/>
        <v>0.29701766003654467</v>
      </c>
      <c r="BI811" s="52">
        <f t="shared" si="217"/>
        <v>1069263.5761315608</v>
      </c>
      <c r="BJ811" s="52">
        <f t="shared" si="218"/>
        <v>1069.2635761315607</v>
      </c>
      <c r="BK811">
        <f t="shared" si="219"/>
        <v>-13.360053656249946</v>
      </c>
    </row>
    <row r="812" spans="2:63" x14ac:dyDescent="0.25">
      <c r="B812" s="27" t="s">
        <v>52</v>
      </c>
      <c r="C812" s="27">
        <v>804</v>
      </c>
      <c r="D812" s="27">
        <v>215</v>
      </c>
      <c r="E812" s="26">
        <v>48.4</v>
      </c>
      <c r="F812" s="15">
        <f t="shared" si="220"/>
        <v>0.93055555555555491</v>
      </c>
      <c r="G812" s="15">
        <f t="shared" si="221"/>
        <v>3.3499999999999979</v>
      </c>
      <c r="R812">
        <f t="shared" si="209"/>
        <v>0</v>
      </c>
      <c r="S812">
        <f t="shared" si="210"/>
        <v>48.4</v>
      </c>
      <c r="T812">
        <f>$E812/3.6</f>
        <v>13.444444444444443</v>
      </c>
      <c r="U812">
        <f>(0.5*960*(T812*T812))</f>
        <v>86761.48148148146</v>
      </c>
      <c r="V812">
        <f>$U812-$U813</f>
        <v>-11088.888888888891</v>
      </c>
      <c r="X812">
        <f>W812/1000</f>
        <v>0</v>
      </c>
      <c r="Y812">
        <f>$X$43+$X$87+$X$158+$X$178+$X$188+$X$238+$X$279+$X$299+$X$307+$X$359+$X$365+$X$379+$X$408+$X$426+$X$438+$X$549+$X$569+$X$622+$X$645+$X$657+$X$685+$X$703+$X$721+$X$758+$X$800</f>
        <v>1007.4355555555555</v>
      </c>
      <c r="Z812">
        <f>(0.5*960*(F812*F812))</f>
        <v>415.64814814814758</v>
      </c>
      <c r="AA812">
        <f>W812*0.0000002777777777</f>
        <v>0</v>
      </c>
      <c r="AB812">
        <f>AA$43+AA$87+$AA$158+$AA$178+$AA$238+$AA$279+$AA$299+$AA$307+$AA$359+$AA$365+$AA$379+$AA$408+$AA$426+$AA$438+$AA$526+$AA$549+$AA$569+$AA$622+$AA$645+$AA$657+$AA$685+$AA$703+$AA$721+$AA$758+$AA$800</f>
        <v>0.27724495877010802</v>
      </c>
      <c r="AD812">
        <f>(AC812*0.0000002777777777)*-1</f>
        <v>0</v>
      </c>
      <c r="AE812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2">
        <f>(T812/1000)*(960*9.81*0.01+0.5*1.205*0.38*1.711274*(T812*T812)+960*4/3*3.14*AJ812)</f>
        <v>47.248183556257324</v>
      </c>
      <c r="AH812">
        <f>AH811+AG812</f>
        <v>655.54397149050305</v>
      </c>
      <c r="AJ812">
        <f>T813-T812</f>
        <v>0.83333333333333393</v>
      </c>
      <c r="AK812" s="53">
        <f t="shared" si="223"/>
        <v>13.444444444444443</v>
      </c>
      <c r="AL812" s="39">
        <f>0.5*1116.99*(T812*T812)</f>
        <v>100949.69499999996</v>
      </c>
      <c r="AM812" s="39">
        <f t="shared" si="222"/>
        <v>-12902.268750000017</v>
      </c>
      <c r="AN812" s="39">
        <f>SUM($AM$809:$AM$814)+$AN$808</f>
        <v>-1313901.2884374999</v>
      </c>
      <c r="AO812" s="39">
        <f t="shared" si="212"/>
        <v>0.36497258001933547</v>
      </c>
      <c r="AP812" s="39">
        <f>SUM($AM$800:$AM$808)+$AP$799</f>
        <v>1192125.6768750004</v>
      </c>
      <c r="AQ812" s="39">
        <f t="shared" si="213"/>
        <v>0.33114602126144588</v>
      </c>
      <c r="AR812" s="39">
        <f t="shared" ref="AR812:AR875" si="225">AM812/1000</f>
        <v>-12.902268750000017</v>
      </c>
      <c r="AS812" s="39"/>
      <c r="AT812" s="51">
        <f>T812*$AS$8*0.38*0.01</f>
        <v>531.19778998000004</v>
      </c>
      <c r="AU812" s="51">
        <f t="shared" si="224"/>
        <v>0.53119778998</v>
      </c>
      <c r="AV812" s="51">
        <f t="shared" si="214"/>
        <v>1.4755505970506444E-4</v>
      </c>
      <c r="AW812" s="39">
        <f>AB812*0.7</f>
        <v>0.19407147113907561</v>
      </c>
      <c r="AX812" s="40"/>
      <c r="AY812" s="40">
        <f t="shared" si="211"/>
        <v>0</v>
      </c>
      <c r="AZ812" s="40"/>
      <c r="BA812" s="40"/>
      <c r="BB812" s="40"/>
      <c r="BC812" s="39"/>
      <c r="BD812" s="39">
        <f>T812*2.23694</f>
        <v>30.074415555555554</v>
      </c>
      <c r="BE812" s="39">
        <f>AO812-$BC$8</f>
        <v>0.36384618102071697</v>
      </c>
      <c r="BF812" s="39">
        <f>AQ812-$BC$8</f>
        <v>0.33001962226282738</v>
      </c>
      <c r="BG812" s="52">
        <f t="shared" si="215"/>
        <v>0.29701766003654467</v>
      </c>
      <c r="BH812" s="52">
        <f t="shared" si="216"/>
        <v>0.29701766003654467</v>
      </c>
      <c r="BI812" s="52">
        <f t="shared" si="217"/>
        <v>1069263.5761315608</v>
      </c>
      <c r="BJ812" s="52">
        <f t="shared" si="218"/>
        <v>1069.2635761315607</v>
      </c>
      <c r="BK812">
        <f t="shared" si="219"/>
        <v>-11.612041875000015</v>
      </c>
    </row>
    <row r="813" spans="2:63" x14ac:dyDescent="0.25">
      <c r="B813" s="27" t="s">
        <v>52</v>
      </c>
      <c r="C813" s="27">
        <v>805</v>
      </c>
      <c r="D813" s="27">
        <v>216</v>
      </c>
      <c r="E813" s="26">
        <v>51.4</v>
      </c>
      <c r="F813" s="15">
        <f t="shared" si="220"/>
        <v>0.59722222222222276</v>
      </c>
      <c r="G813" s="15">
        <f t="shared" si="221"/>
        <v>2.1500000000000021</v>
      </c>
      <c r="R813">
        <f t="shared" si="209"/>
        <v>0</v>
      </c>
      <c r="S813">
        <f t="shared" si="210"/>
        <v>51.4</v>
      </c>
      <c r="T813">
        <f>$E813/3.6</f>
        <v>14.277777777777777</v>
      </c>
      <c r="U813">
        <f>(0.5*960*(T813*T813))</f>
        <v>97850.37037037035</v>
      </c>
      <c r="V813">
        <f>$U813-$U814</f>
        <v>-5012.2222222222481</v>
      </c>
      <c r="X813">
        <f>W813/1000</f>
        <v>0</v>
      </c>
      <c r="Y813">
        <f>$X$43+$X$87+$X$158+$X$178+$X$188+$X$238+$X$279+$X$299+$X$307+$X$359+$X$365+$X$379+$X$408+$X$426+$X$438+$X$549+$X$569+$X$622+$X$645+$X$657+$X$685+$X$703+$X$721+$X$758+$X$800</f>
        <v>1007.4355555555555</v>
      </c>
      <c r="Z813">
        <f>(0.5*960*(F813*F813))</f>
        <v>171.20370370370401</v>
      </c>
      <c r="AA813">
        <f>W813*0.0000002777777777</f>
        <v>0</v>
      </c>
      <c r="AB813">
        <f>AA$43+AA$87+$AA$158+$AA$178+$AA$238+$AA$279+$AA$299+$AA$307+$AA$359+$AA$365+$AA$379+$AA$408+$AA$426+$AA$438+$AA$526+$AA$549+$AA$569+$AA$622+$AA$645+$AA$657+$AA$685+$AA$703+$AA$721+$AA$758+$AA$800</f>
        <v>0.27724495877010802</v>
      </c>
      <c r="AD813">
        <f>(AC813*0.0000002777777777)*-1</f>
        <v>0</v>
      </c>
      <c r="AE813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3">
        <f>(T813/1000)*(960*9.81*0.01+0.5*1.205*0.38*1.711274*(T813*T813)+960*4/3*3.14*AJ813)</f>
        <v>23.207433590791624</v>
      </c>
      <c r="AH813">
        <f>AH812+AG813</f>
        <v>678.75140508129471</v>
      </c>
      <c r="AJ813">
        <f>T814-T813</f>
        <v>0.36111111111111249</v>
      </c>
      <c r="AK813" s="53">
        <f t="shared" si="223"/>
        <v>14.277777777777777</v>
      </c>
      <c r="AL813" s="39">
        <f>0.5*1116.99*(T813*T813)</f>
        <v>113851.96374999998</v>
      </c>
      <c r="AM813" s="39">
        <f t="shared" si="222"/>
        <v>-5831.8771875000239</v>
      </c>
      <c r="AN813" s="39">
        <f>SUM($AM$809:$AM$814)+$AN$808</f>
        <v>-1313901.2884374999</v>
      </c>
      <c r="AO813" s="39">
        <f t="shared" si="212"/>
        <v>0.36497258001933547</v>
      </c>
      <c r="AP813" s="39">
        <f>SUM($AM$800:$AM$808)+$AP$799</f>
        <v>1192125.6768750004</v>
      </c>
      <c r="AQ813" s="39">
        <f t="shared" si="213"/>
        <v>0.33114602126144588</v>
      </c>
      <c r="AR813" s="39">
        <f t="shared" si="225"/>
        <v>-5.8318771875000239</v>
      </c>
      <c r="AS813" s="39"/>
      <c r="AT813" s="51">
        <f>T813*$AS$8*0.38*0.01</f>
        <v>564.12327283000002</v>
      </c>
      <c r="AU813" s="51">
        <f t="shared" si="224"/>
        <v>0.56412327282999997</v>
      </c>
      <c r="AV813" s="51">
        <f t="shared" si="214"/>
        <v>1.5670103448017173E-4</v>
      </c>
      <c r="AW813" s="39">
        <f>AB813*0.7</f>
        <v>0.19407147113907561</v>
      </c>
      <c r="AX813" s="40"/>
      <c r="AY813" s="40">
        <f t="shared" si="211"/>
        <v>0</v>
      </c>
      <c r="AZ813" s="40"/>
      <c r="BA813" s="40"/>
      <c r="BB813" s="40"/>
      <c r="BC813" s="39"/>
      <c r="BD813" s="39">
        <f>T813*2.23694</f>
        <v>31.938532222222221</v>
      </c>
      <c r="BE813" s="39">
        <f>AO813-$BC$8</f>
        <v>0.36384618102071697</v>
      </c>
      <c r="BF813" s="39">
        <f>AQ813-$BC$8</f>
        <v>0.33001962226282738</v>
      </c>
      <c r="BG813" s="52">
        <f t="shared" si="215"/>
        <v>0.29701766003654467</v>
      </c>
      <c r="BH813" s="52">
        <f t="shared" si="216"/>
        <v>0.29701766003654467</v>
      </c>
      <c r="BI813" s="52">
        <f t="shared" si="217"/>
        <v>1069263.5761315608</v>
      </c>
      <c r="BJ813" s="52">
        <f t="shared" si="218"/>
        <v>1069.2635761315607</v>
      </c>
      <c r="BK813">
        <f t="shared" si="219"/>
        <v>-5.2486894687500216</v>
      </c>
    </row>
    <row r="814" spans="2:63" x14ac:dyDescent="0.25">
      <c r="B814" s="27" t="s">
        <v>52</v>
      </c>
      <c r="C814" s="27">
        <v>806</v>
      </c>
      <c r="D814" s="27">
        <v>217</v>
      </c>
      <c r="E814" s="26">
        <v>52.7</v>
      </c>
      <c r="F814" s="15">
        <f t="shared" si="220"/>
        <v>0.2222222222222224</v>
      </c>
      <c r="G814" s="15">
        <f t="shared" si="221"/>
        <v>0.80000000000000071</v>
      </c>
      <c r="R814">
        <f t="shared" si="209"/>
        <v>0</v>
      </c>
      <c r="S814">
        <f t="shared" si="210"/>
        <v>52.7</v>
      </c>
      <c r="T814">
        <f>$E814/3.6</f>
        <v>14.638888888888889</v>
      </c>
      <c r="U814">
        <f>(0.5*960*(T814*T814))</f>
        <v>102862.5925925926</v>
      </c>
      <c r="V814">
        <f>$U814-$U815</f>
        <v>-1174.4444444444234</v>
      </c>
      <c r="X814">
        <f>W814/1000</f>
        <v>0</v>
      </c>
      <c r="Y814">
        <f>$X$43+$X$87+$X$158+$X$178+$X$188+$X$238+$X$279+$X$299+$X$307+$X$359+$X$365+$X$379+$X$408+$X$426+$X$438+$X$549+$X$569+$X$622+$X$645+$X$657+$X$685+$X$703+$X$721+$X$758+$X$800+$X$815</f>
        <v>1100.7688888888888</v>
      </c>
      <c r="Z814">
        <f>(0.5*960*(F814*F814))</f>
        <v>23.703703703703741</v>
      </c>
      <c r="AA814">
        <f>W814*0.0000002777777777</f>
        <v>0</v>
      </c>
      <c r="AB81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14">
        <f>(AC814*0.0000002777777777)*-1</f>
        <v>0</v>
      </c>
      <c r="AE814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4">
        <f>(T814/1000)*(960*9.81*0.01+0.5*1.205*0.38*1.711274*(T814*T814)+960*4/3*3.14*AJ814)</f>
        <v>7.5107762800212852</v>
      </c>
      <c r="AH814">
        <f>AH813+AG814</f>
        <v>686.26218136131604</v>
      </c>
      <c r="AJ814">
        <f>T815-T814</f>
        <v>8.3333333333332149E-2</v>
      </c>
      <c r="AK814" s="53">
        <f t="shared" si="223"/>
        <v>14.638888888888889</v>
      </c>
      <c r="AL814" s="39">
        <f>0.5*1116.99*(T814*T814)</f>
        <v>119683.8409375</v>
      </c>
      <c r="AM814" s="39">
        <f t="shared" si="222"/>
        <v>-1366.5028124999808</v>
      </c>
      <c r="AN814" s="39">
        <f>SUM($AM$809:$AM$814)+$AN$808</f>
        <v>-1313901.2884374999</v>
      </c>
      <c r="AO814" s="39">
        <f t="shared" si="212"/>
        <v>0.36497258001933547</v>
      </c>
      <c r="AP814" s="39">
        <f>SUM($AM$800:$AM$808)+$AP$799</f>
        <v>1192125.6768750004</v>
      </c>
      <c r="AQ814" s="39">
        <f t="shared" si="213"/>
        <v>0.33114602126144588</v>
      </c>
      <c r="AR814" s="39">
        <f t="shared" si="225"/>
        <v>-1.3665028124999807</v>
      </c>
      <c r="AS814" s="39"/>
      <c r="AT814" s="51">
        <f>T814*$AS$8*0.38*0.01</f>
        <v>578.39098206500012</v>
      </c>
      <c r="AU814" s="51">
        <f t="shared" si="224"/>
        <v>0.57839098206500017</v>
      </c>
      <c r="AV814" s="51">
        <f t="shared" si="214"/>
        <v>1.6066429021605161E-4</v>
      </c>
      <c r="AW814" s="39">
        <f>AB814*0.7</f>
        <v>0.21221961928214225</v>
      </c>
      <c r="AX814" s="40"/>
      <c r="AY814" s="40">
        <f t="shared" si="211"/>
        <v>0</v>
      </c>
      <c r="AZ814" s="40"/>
      <c r="BA814" s="40"/>
      <c r="BB814" s="40"/>
      <c r="BC814" s="39"/>
      <c r="BD814" s="39">
        <f>T814*2.23694</f>
        <v>32.746316111111113</v>
      </c>
      <c r="BE814" s="39">
        <f>AO814-$BC$8</f>
        <v>0.36384618102071697</v>
      </c>
      <c r="BF814" s="39">
        <f>AQ814-$BC$8</f>
        <v>0.33001962226282738</v>
      </c>
      <c r="BG814" s="52">
        <f t="shared" si="215"/>
        <v>0.29701766003654467</v>
      </c>
      <c r="BH814" s="52">
        <f t="shared" si="216"/>
        <v>0.29701766003654467</v>
      </c>
      <c r="BI814" s="52">
        <f t="shared" si="217"/>
        <v>1069263.5761315608</v>
      </c>
      <c r="BJ814" s="52">
        <f t="shared" si="218"/>
        <v>1069.2635761315607</v>
      </c>
      <c r="BK814">
        <f t="shared" si="219"/>
        <v>-1.2298525312499828</v>
      </c>
    </row>
    <row r="815" spans="2:63" x14ac:dyDescent="0.25">
      <c r="B815" s="27" t="s">
        <v>52</v>
      </c>
      <c r="C815" s="27">
        <v>807</v>
      </c>
      <c r="D815" s="27">
        <v>218</v>
      </c>
      <c r="E815" s="26">
        <v>53</v>
      </c>
      <c r="F815" s="15">
        <f t="shared" si="220"/>
        <v>-2.7777777777778172E-2</v>
      </c>
      <c r="G815" s="15">
        <f t="shared" si="221"/>
        <v>-0.10000000000000142</v>
      </c>
      <c r="R815">
        <f t="shared" si="209"/>
        <v>0</v>
      </c>
      <c r="S815">
        <f t="shared" si="210"/>
        <v>53</v>
      </c>
      <c r="T815">
        <f>$E815/3.6</f>
        <v>14.722222222222221</v>
      </c>
      <c r="U815">
        <f>(0.5*960*(T815*T815))</f>
        <v>104037.03703703702</v>
      </c>
      <c r="V815">
        <f>$U815-$U816</f>
        <v>1953.703703703708</v>
      </c>
      <c r="W815">
        <f>SUM(V815:V826)</f>
        <v>93333.333333333314</v>
      </c>
      <c r="X815">
        <f>W815/1000</f>
        <v>93.333333333333314</v>
      </c>
      <c r="Y815">
        <f>$X$43+$X$87+$X$158+$X$178+$X$188+$X$238+$X$279+$X$299+$X$307+$X$359+$X$365+$X$379+$X$408+$X$426+$X$438+$X$549+$X$569+$X$622+$X$645+$X$657+$X$685+$X$703+$X$721+$X$758+$X$800+$X$815</f>
        <v>1100.7688888888888</v>
      </c>
      <c r="Z815">
        <f>(0.5*960*(F815*F815))</f>
        <v>0.37037037037038084</v>
      </c>
      <c r="AA815">
        <f>W815*0.0000002777777777</f>
        <v>2.5925925918666663E-2</v>
      </c>
      <c r="AB81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15">
        <f>(AC815*0.0000002777777777)*-1</f>
        <v>0</v>
      </c>
      <c r="AE815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5">
        <f>(T815/1000)*(960*9.81*0.01+0.5*1.205*0.38*1.711274*(T815*T815)+960*4/3*3.14*AJ815)</f>
        <v>-5.5815892679981998</v>
      </c>
      <c r="AH815">
        <f>AH814+AG815</f>
        <v>680.68059209331784</v>
      </c>
      <c r="AJ815">
        <f>T816-T815</f>
        <v>-0.13888888888888928</v>
      </c>
      <c r="AK815" s="53">
        <f t="shared" si="223"/>
        <v>14.722222222222221</v>
      </c>
      <c r="AL815" s="39">
        <f>0.5*1116.99*(T815*T815)</f>
        <v>121050.34374999999</v>
      </c>
      <c r="AM815" s="39">
        <f t="shared" si="222"/>
        <v>2273.1953125</v>
      </c>
      <c r="AN815" s="39">
        <f>SUM($AM$809:$AM$814)+$AN$808</f>
        <v>-1313901.2884374999</v>
      </c>
      <c r="AO815" s="39">
        <f t="shared" si="212"/>
        <v>0.36497258001933547</v>
      </c>
      <c r="AP815" s="39">
        <f>SUM($AM$815:$AM$826)+$AP$814</f>
        <v>1300721.9268750004</v>
      </c>
      <c r="AQ815" s="39">
        <f t="shared" si="213"/>
        <v>0.36131164625299955</v>
      </c>
      <c r="AR815" s="39">
        <f t="shared" si="225"/>
        <v>2.2731953125</v>
      </c>
      <c r="AS815" s="39"/>
      <c r="AT815" s="51">
        <f>T815*$AS$8*0.38*0.01</f>
        <v>581.68353035000007</v>
      </c>
      <c r="AU815" s="51">
        <f t="shared" si="224"/>
        <v>0.58168353035000009</v>
      </c>
      <c r="AV815" s="51">
        <f t="shared" si="214"/>
        <v>1.6157888769356232E-4</v>
      </c>
      <c r="AW815" s="39">
        <f>AB815*0.7</f>
        <v>0.21221961928214225</v>
      </c>
      <c r="AX815" s="40"/>
      <c r="AY815" s="40">
        <f t="shared" si="211"/>
        <v>0</v>
      </c>
      <c r="AZ815" s="40"/>
      <c r="BA815" s="40"/>
      <c r="BB815" s="40"/>
      <c r="BC815" s="39"/>
      <c r="BD815" s="39">
        <f>T815*2.23694</f>
        <v>32.932727777777778</v>
      </c>
      <c r="BE815" s="39">
        <f>AO815-$BC$8</f>
        <v>0.36384618102071697</v>
      </c>
      <c r="BF815" s="39">
        <f>AQ815-$BC$8</f>
        <v>0.36018524725438106</v>
      </c>
      <c r="BG815" s="52">
        <f t="shared" si="215"/>
        <v>0.32416672252894296</v>
      </c>
      <c r="BH815" s="52">
        <f t="shared" si="216"/>
        <v>0.32416672252894296</v>
      </c>
      <c r="BI815" s="52">
        <f t="shared" si="217"/>
        <v>1167000.2011041946</v>
      </c>
      <c r="BJ815" s="52">
        <f t="shared" si="218"/>
        <v>1167.0002011041947</v>
      </c>
      <c r="BK815">
        <f t="shared" si="219"/>
        <v>2.0458757812499999</v>
      </c>
    </row>
    <row r="816" spans="2:63" x14ac:dyDescent="0.25">
      <c r="B816" s="27" t="s">
        <v>52</v>
      </c>
      <c r="C816" s="27">
        <v>808</v>
      </c>
      <c r="D816" s="27">
        <v>219</v>
      </c>
      <c r="E816" s="26">
        <v>52.5</v>
      </c>
      <c r="F816" s="15">
        <f t="shared" si="220"/>
        <v>-0.23611111111111149</v>
      </c>
      <c r="G816" s="15">
        <f t="shared" si="221"/>
        <v>-0.85000000000000142</v>
      </c>
      <c r="R816">
        <f t="shared" si="209"/>
        <v>0</v>
      </c>
      <c r="S816">
        <f t="shared" si="210"/>
        <v>52.5</v>
      </c>
      <c r="T816">
        <f>$E816/3.6</f>
        <v>14.583333333333332</v>
      </c>
      <c r="U816">
        <f>(0.5*960*(T816*T816))</f>
        <v>102083.33333333331</v>
      </c>
      <c r="V816">
        <f>$U816-$U817</f>
        <v>4613.333333333343</v>
      </c>
      <c r="X816">
        <f>W816/1000</f>
        <v>0</v>
      </c>
      <c r="Y816">
        <f>$X$43+$X$87+$X$158+$X$178+$X$188+$X$238+$X$279+$X$299+$X$307+$X$359+$X$365+$X$379+$X$408+$X$426+$X$438+$X$549+$X$569+$X$622+$X$645+$X$657+$X$685+$X$703+$X$721+$X$758+$X$800+$X$815</f>
        <v>1100.7688888888888</v>
      </c>
      <c r="Z816">
        <f>(0.5*960*(F816*F816))</f>
        <v>26.759259259259345</v>
      </c>
      <c r="AA816">
        <f>W816*0.0000002777777777</f>
        <v>0</v>
      </c>
      <c r="AB816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16">
        <f>(AC816*0.0000002777777777)*-1</f>
        <v>0</v>
      </c>
      <c r="AE816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6">
        <f>(T816/1000)*(960*9.81*0.01+0.5*1.205*0.38*1.711274*(T816*T816)+960*4/3*3.14*AJ816)</f>
        <v>-16.949225772850692</v>
      </c>
      <c r="AH816">
        <f>AH815+AG816</f>
        <v>663.73136632046715</v>
      </c>
      <c r="AJ816">
        <f>T817-T816</f>
        <v>-0.33333333333333393</v>
      </c>
      <c r="AK816" s="53">
        <f t="shared" si="223"/>
        <v>14.583333333333332</v>
      </c>
      <c r="AL816" s="39">
        <f>0.5*1116.99*(T816*T816)</f>
        <v>118777.14843749999</v>
      </c>
      <c r="AM816" s="39">
        <f t="shared" si="222"/>
        <v>5367.7575000000215</v>
      </c>
      <c r="AN816" s="39">
        <f>SUM($AM$809:$AM$814)+$AN$808</f>
        <v>-1313901.2884374999</v>
      </c>
      <c r="AO816" s="39">
        <f t="shared" si="212"/>
        <v>0.36497258001933547</v>
      </c>
      <c r="AP816" s="39">
        <f>SUM($AM$815:$AM$826)+$AP$814</f>
        <v>1300721.9268750004</v>
      </c>
      <c r="AQ816" s="39">
        <f t="shared" si="213"/>
        <v>0.36131164625299955</v>
      </c>
      <c r="AR816" s="39">
        <f t="shared" si="225"/>
        <v>5.3677575000000219</v>
      </c>
      <c r="AS816" s="39"/>
      <c r="AT816" s="51">
        <f>T816*$AS$8*0.38*0.01</f>
        <v>576.195949875</v>
      </c>
      <c r="AU816" s="51">
        <f t="shared" si="224"/>
        <v>0.576195949875</v>
      </c>
      <c r="AV816" s="51">
        <f t="shared" si="214"/>
        <v>1.6005455856437774E-4</v>
      </c>
      <c r="AW816" s="39">
        <f>AB816*0.7</f>
        <v>0.21221961928214225</v>
      </c>
      <c r="AX816" s="40"/>
      <c r="AY816" s="40">
        <f t="shared" si="211"/>
        <v>0</v>
      </c>
      <c r="AZ816" s="40"/>
      <c r="BA816" s="40"/>
      <c r="BB816" s="40"/>
      <c r="BC816" s="39"/>
      <c r="BD816" s="39">
        <f>T816*2.23694</f>
        <v>32.622041666666668</v>
      </c>
      <c r="BE816" s="39">
        <f>AO816-$BC$8</f>
        <v>0.36384618102071697</v>
      </c>
      <c r="BF816" s="39">
        <f>AQ816-$BC$8</f>
        <v>0.36018524725438106</v>
      </c>
      <c r="BG816" s="52">
        <f t="shared" si="215"/>
        <v>0.32416672252894296</v>
      </c>
      <c r="BH816" s="52">
        <f t="shared" si="216"/>
        <v>0.32416672252894296</v>
      </c>
      <c r="BI816" s="52">
        <f t="shared" si="217"/>
        <v>1167000.2011041946</v>
      </c>
      <c r="BJ816" s="52">
        <f t="shared" si="218"/>
        <v>1167.0002011041947</v>
      </c>
      <c r="BK816">
        <f t="shared" si="219"/>
        <v>4.8309817500000198</v>
      </c>
    </row>
    <row r="817" spans="2:63" x14ac:dyDescent="0.25">
      <c r="B817" s="27" t="s">
        <v>52</v>
      </c>
      <c r="C817" s="27">
        <v>809</v>
      </c>
      <c r="D817" s="27">
        <v>220</v>
      </c>
      <c r="E817" s="26">
        <v>51.3</v>
      </c>
      <c r="F817" s="15">
        <f t="shared" si="220"/>
        <v>-0.38888888888888851</v>
      </c>
      <c r="G817" s="15">
        <f t="shared" si="221"/>
        <v>-1.3999999999999986</v>
      </c>
      <c r="R817">
        <f t="shared" si="209"/>
        <v>0</v>
      </c>
      <c r="S817">
        <f t="shared" si="210"/>
        <v>51.3</v>
      </c>
      <c r="T817">
        <f>$E817/3.6</f>
        <v>14.249999999999998</v>
      </c>
      <c r="U817">
        <f>(0.5*960*(T817*T817))</f>
        <v>97469.999999999971</v>
      </c>
      <c r="V817">
        <f>$U817-$U818</f>
        <v>5985.1851851851534</v>
      </c>
      <c r="X817">
        <f>W817/1000</f>
        <v>0</v>
      </c>
      <c r="Y817">
        <f>$X$43+$X$87+$X$158+$X$178+$X$188+$X$238+$X$279+$X$299+$X$307+$X$359+$X$365+$X$379+$X$408+$X$426+$X$438+$X$549+$X$569+$X$622+$X$645+$X$657+$X$685+$X$703+$X$721+$X$758+$X$800+$X$815</f>
        <v>1100.7688888888888</v>
      </c>
      <c r="Z817">
        <f>(0.5*960*(F817*F817))</f>
        <v>72.592592592592453</v>
      </c>
      <c r="AA817">
        <f>W817*0.0000002777777777</f>
        <v>0</v>
      </c>
      <c r="AB817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17">
        <f>(AC817*0.0000002777777777)*-1</f>
        <v>0</v>
      </c>
      <c r="AE817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7">
        <f>(T817/1000)*(960*9.81*0.01+0.5*1.205*0.38*1.711274*(T817*T817)+960*4/3*3.14*AJ817)</f>
        <v>-22.979207983510058</v>
      </c>
      <c r="AH817">
        <f>AH816+AG817</f>
        <v>640.75215833695711</v>
      </c>
      <c r="AJ817">
        <f>T818-T817</f>
        <v>-0.44444444444444287</v>
      </c>
      <c r="AK817" s="53">
        <f t="shared" si="223"/>
        <v>14.249999999999998</v>
      </c>
      <c r="AL817" s="39">
        <f>0.5*1116.99*(T817*T817)</f>
        <v>113409.39093749996</v>
      </c>
      <c r="AM817" s="39">
        <f t="shared" si="222"/>
        <v>6963.949999999968</v>
      </c>
      <c r="AN817" s="39">
        <f>SUM($AM$809:$AM$814)+$AN$808</f>
        <v>-1313901.2884374999</v>
      </c>
      <c r="AO817" s="39">
        <f t="shared" si="212"/>
        <v>0.36497258001933547</v>
      </c>
      <c r="AP817" s="39">
        <f>SUM($AM$815:$AM$826)+$AP$814</f>
        <v>1300721.9268750004</v>
      </c>
      <c r="AQ817" s="39">
        <f t="shared" si="213"/>
        <v>0.36131164625299955</v>
      </c>
      <c r="AR817" s="39">
        <f t="shared" si="225"/>
        <v>6.9639499999999677</v>
      </c>
      <c r="AS817" s="39"/>
      <c r="AT817" s="51">
        <f>T817*$AS$8*0.38*0.01</f>
        <v>563.02575673499996</v>
      </c>
      <c r="AU817" s="51">
        <f t="shared" si="224"/>
        <v>0.56302575673499999</v>
      </c>
      <c r="AV817" s="51">
        <f t="shared" si="214"/>
        <v>1.563961686543348E-4</v>
      </c>
      <c r="AW817" s="39">
        <f>AB817*0.7</f>
        <v>0.21221961928214225</v>
      </c>
      <c r="AX817" s="40"/>
      <c r="AY817" s="40">
        <f t="shared" si="211"/>
        <v>0</v>
      </c>
      <c r="AZ817" s="40"/>
      <c r="BA817" s="40"/>
      <c r="BB817" s="40"/>
      <c r="BC817" s="39"/>
      <c r="BD817" s="39">
        <f>T817*2.23694</f>
        <v>31.876394999999999</v>
      </c>
      <c r="BE817" s="39">
        <f>AO817-$BC$8</f>
        <v>0.36384618102071697</v>
      </c>
      <c r="BF817" s="39">
        <f>AQ817-$BC$8</f>
        <v>0.36018524725438106</v>
      </c>
      <c r="BG817" s="52">
        <f t="shared" si="215"/>
        <v>0.32416672252894296</v>
      </c>
      <c r="BH817" s="52">
        <f t="shared" si="216"/>
        <v>0.32416672252894296</v>
      </c>
      <c r="BI817" s="52">
        <f t="shared" si="217"/>
        <v>1167000.2011041946</v>
      </c>
      <c r="BJ817" s="52">
        <f t="shared" si="218"/>
        <v>1167.0002011041947</v>
      </c>
      <c r="BK817">
        <f t="shared" si="219"/>
        <v>6.2675549999999713</v>
      </c>
    </row>
    <row r="818" spans="2:63" x14ac:dyDescent="0.25">
      <c r="B818" s="27" t="s">
        <v>52</v>
      </c>
      <c r="C818" s="27">
        <v>810</v>
      </c>
      <c r="D818" s="27">
        <v>221</v>
      </c>
      <c r="E818" s="26">
        <v>49.7</v>
      </c>
      <c r="F818" s="15">
        <f t="shared" si="220"/>
        <v>-0.54166666666666641</v>
      </c>
      <c r="G818" s="15">
        <f t="shared" si="221"/>
        <v>-1.9499999999999993</v>
      </c>
      <c r="R818">
        <f t="shared" si="209"/>
        <v>0</v>
      </c>
      <c r="S818">
        <f t="shared" si="210"/>
        <v>49.7</v>
      </c>
      <c r="T818">
        <f>$E818/3.6</f>
        <v>13.805555555555555</v>
      </c>
      <c r="U818">
        <f>(0.5*960*(T818*T818))</f>
        <v>91484.814814814818</v>
      </c>
      <c r="V818">
        <f>$U818-$U819</f>
        <v>8271.4814814815036</v>
      </c>
      <c r="X818">
        <f>W818/1000</f>
        <v>0</v>
      </c>
      <c r="Y818">
        <f>$X$43+$X$87+$X$158+$X$178+$X$188+$X$238+$X$279+$X$299+$X$307+$X$359+$X$365+$X$379+$X$408+$X$426+$X$438+$X$549+$X$569+$X$622+$X$645+$X$657+$X$685+$X$703+$X$721+$X$758+$X$800+$X$815</f>
        <v>1100.7688888888888</v>
      </c>
      <c r="Z818">
        <f>(0.5*960*(F818*F818))</f>
        <v>140.8333333333332</v>
      </c>
      <c r="AA818">
        <f>W818*0.0000002777777777</f>
        <v>0</v>
      </c>
      <c r="AB818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18">
        <f>(AC818*0.0000002777777777)*-1</f>
        <v>0</v>
      </c>
      <c r="AE818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8">
        <f>(T818/1000)*(960*9.81*0.01+0.5*1.205*0.38*1.711274*(T818*T818)+960*4/3*3.14*AJ818)</f>
        <v>-33.119147707491251</v>
      </c>
      <c r="AH818">
        <f>AH817+AG818</f>
        <v>607.63301062946584</v>
      </c>
      <c r="AJ818">
        <f>T819-T818</f>
        <v>-0.63888888888888928</v>
      </c>
      <c r="AK818" s="53">
        <f t="shared" si="223"/>
        <v>13.805555555555555</v>
      </c>
      <c r="AL818" s="39">
        <f>0.5*1116.99*(T818*T818)</f>
        <v>106445.4409375</v>
      </c>
      <c r="AM818" s="39">
        <f t="shared" si="222"/>
        <v>9624.1271875000093</v>
      </c>
      <c r="AN818" s="39">
        <f>SUM($AM$809:$AM$814)+$AN$808</f>
        <v>-1313901.2884374999</v>
      </c>
      <c r="AO818" s="39">
        <f t="shared" si="212"/>
        <v>0.36497258001933547</v>
      </c>
      <c r="AP818" s="39">
        <f>SUM($AM$815:$AM$826)+$AP$814</f>
        <v>1300721.9268750004</v>
      </c>
      <c r="AQ818" s="39">
        <f t="shared" si="213"/>
        <v>0.36131164625299955</v>
      </c>
      <c r="AR818" s="39">
        <f t="shared" si="225"/>
        <v>9.6241271875000098</v>
      </c>
      <c r="AS818" s="39"/>
      <c r="AT818" s="51">
        <f>T818*$AS$8*0.38*0.01</f>
        <v>545.46549921500014</v>
      </c>
      <c r="AU818" s="51">
        <f t="shared" si="224"/>
        <v>0.54546549921500009</v>
      </c>
      <c r="AV818" s="51">
        <f t="shared" si="214"/>
        <v>1.5151831544094429E-4</v>
      </c>
      <c r="AW818" s="39">
        <f>AB818*0.7</f>
        <v>0.21221961928214225</v>
      </c>
      <c r="AX818" s="40"/>
      <c r="AY818" s="40">
        <f t="shared" si="211"/>
        <v>0</v>
      </c>
      <c r="AZ818" s="40"/>
      <c r="BA818" s="40"/>
      <c r="BB818" s="40"/>
      <c r="BC818" s="39"/>
      <c r="BD818" s="39">
        <f>T818*2.23694</f>
        <v>30.882199444444446</v>
      </c>
      <c r="BE818" s="39">
        <f>AO818-$BC$8</f>
        <v>0.36384618102071697</v>
      </c>
      <c r="BF818" s="39">
        <f>AQ818-$BC$8</f>
        <v>0.36018524725438106</v>
      </c>
      <c r="BG818" s="52">
        <f t="shared" si="215"/>
        <v>0.32416672252894296</v>
      </c>
      <c r="BH818" s="52">
        <f t="shared" si="216"/>
        <v>0.32416672252894296</v>
      </c>
      <c r="BI818" s="52">
        <f t="shared" si="217"/>
        <v>1167000.2011041946</v>
      </c>
      <c r="BJ818" s="52">
        <f t="shared" si="218"/>
        <v>1167.0002011041947</v>
      </c>
      <c r="BK818">
        <f t="shared" si="219"/>
        <v>8.6617144687500094</v>
      </c>
    </row>
    <row r="819" spans="2:63" x14ac:dyDescent="0.25">
      <c r="B819" s="27" t="s">
        <v>52</v>
      </c>
      <c r="C819" s="27">
        <v>811</v>
      </c>
      <c r="D819" s="27">
        <v>222</v>
      </c>
      <c r="E819" s="26">
        <v>47.4</v>
      </c>
      <c r="F819" s="15">
        <f t="shared" si="220"/>
        <v>-0.83333333333333326</v>
      </c>
      <c r="G819" s="15">
        <f t="shared" si="221"/>
        <v>-3</v>
      </c>
      <c r="R819">
        <f t="shared" si="209"/>
        <v>0</v>
      </c>
      <c r="S819">
        <f t="shared" si="210"/>
        <v>47.4</v>
      </c>
      <c r="T819">
        <f>$E819/3.6</f>
        <v>13.166666666666666</v>
      </c>
      <c r="U819">
        <f>(0.5*960*(T819*T819))</f>
        <v>83213.333333333314</v>
      </c>
      <c r="V819">
        <f>$U819-$U820</f>
        <v>12484.074074074058</v>
      </c>
      <c r="X819">
        <f>W819/1000</f>
        <v>0</v>
      </c>
      <c r="Y819">
        <f>$X$43+$X$87+$X$158+$X$178+$X$188+$X$238+$X$279+$X$299+$X$307+$X$359+$X$365+$X$379+$X$408+$X$426+$X$438+$X$549+$X$569+$X$622+$X$645+$X$657+$X$685+$X$703+$X$721+$X$758+$X$800+$X$815</f>
        <v>1100.7688888888888</v>
      </c>
      <c r="Z819">
        <f>(0.5*960*(F819*F819))</f>
        <v>333.33333333333326</v>
      </c>
      <c r="AA819">
        <f>W819*0.0000002777777777</f>
        <v>0</v>
      </c>
      <c r="AB819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19">
        <f>(AC819*0.0000002777777777)*-1</f>
        <v>0</v>
      </c>
      <c r="AE819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19">
        <f>(T819/1000)*(960*9.81*0.01+0.5*1.205*0.38*1.711274*(T819*T819)+960*4/3*3.14*AJ819)</f>
        <v>-52.255158602198975</v>
      </c>
      <c r="AH819">
        <f>AH818+AG819</f>
        <v>555.37785202726684</v>
      </c>
      <c r="AJ819">
        <f>T820-T819</f>
        <v>-1.0277777777777768</v>
      </c>
      <c r="AK819" s="53">
        <f t="shared" si="223"/>
        <v>13.166666666666666</v>
      </c>
      <c r="AL819" s="39">
        <f>0.5*1116.99*(T819*T819)</f>
        <v>96821.313749999987</v>
      </c>
      <c r="AM819" s="39">
        <f t="shared" si="222"/>
        <v>14525.610312499979</v>
      </c>
      <c r="AN819" s="39">
        <f>SUM($AM$809:$AM$814)+$AN$808</f>
        <v>-1313901.2884374999</v>
      </c>
      <c r="AO819" s="39">
        <f t="shared" si="212"/>
        <v>0.36497258001933547</v>
      </c>
      <c r="AP819" s="39">
        <f>SUM($AM$815:$AM$826)+$AP$814</f>
        <v>1300721.9268750004</v>
      </c>
      <c r="AQ819" s="39">
        <f t="shared" si="213"/>
        <v>0.36131164625299955</v>
      </c>
      <c r="AR819" s="39">
        <f t="shared" si="225"/>
        <v>14.525610312499978</v>
      </c>
      <c r="AS819" s="39"/>
      <c r="AT819" s="51">
        <f>T819*$AS$8*0.38*0.01</f>
        <v>520.22262903000001</v>
      </c>
      <c r="AU819" s="51">
        <f t="shared" si="224"/>
        <v>0.52022262903000005</v>
      </c>
      <c r="AV819" s="51">
        <f t="shared" si="214"/>
        <v>1.4450640144669533E-4</v>
      </c>
      <c r="AW819" s="39">
        <f>AB819*0.7</f>
        <v>0.21221961928214225</v>
      </c>
      <c r="AX819" s="40"/>
      <c r="AY819" s="40">
        <f t="shared" si="211"/>
        <v>0</v>
      </c>
      <c r="AZ819" s="40"/>
      <c r="BA819" s="40"/>
      <c r="BB819" s="40"/>
      <c r="BC819" s="39"/>
      <c r="BD819" s="39">
        <f>T819*2.23694</f>
        <v>29.453043333333333</v>
      </c>
      <c r="BE819" s="39">
        <f>AO819-$BC$8</f>
        <v>0.36384618102071697</v>
      </c>
      <c r="BF819" s="39">
        <f>AQ819-$BC$8</f>
        <v>0.36018524725438106</v>
      </c>
      <c r="BG819" s="52">
        <f t="shared" si="215"/>
        <v>0.32416672252894296</v>
      </c>
      <c r="BH819" s="52">
        <f t="shared" si="216"/>
        <v>0.32416672252894296</v>
      </c>
      <c r="BI819" s="52">
        <f t="shared" si="217"/>
        <v>1167000.2011041946</v>
      </c>
      <c r="BJ819" s="52">
        <f t="shared" si="218"/>
        <v>1167.0002011041947</v>
      </c>
      <c r="BK819">
        <f t="shared" si="219"/>
        <v>13.073049281249981</v>
      </c>
    </row>
    <row r="820" spans="2:63" x14ac:dyDescent="0.25">
      <c r="B820" s="27" t="s">
        <v>52</v>
      </c>
      <c r="C820" s="27">
        <v>812</v>
      </c>
      <c r="D820" s="27">
        <v>223</v>
      </c>
      <c r="E820" s="26">
        <v>43.7</v>
      </c>
      <c r="F820" s="15">
        <f t="shared" si="220"/>
        <v>-1.0694444444444438</v>
      </c>
      <c r="G820" s="15">
        <f t="shared" si="221"/>
        <v>-3.8499999999999979</v>
      </c>
      <c r="R820">
        <f t="shared" si="209"/>
        <v>0</v>
      </c>
      <c r="S820">
        <f t="shared" si="210"/>
        <v>43.7</v>
      </c>
      <c r="T820">
        <f>$E820/3.6</f>
        <v>12.138888888888889</v>
      </c>
      <c r="U820">
        <f>(0.5*960*(T820*T820))</f>
        <v>70729.259259259255</v>
      </c>
      <c r="V820">
        <f>$U820-$U821</f>
        <v>12355.555555555547</v>
      </c>
      <c r="X820">
        <f>W820/1000</f>
        <v>0</v>
      </c>
      <c r="Y820">
        <f>$X$43+$X$87+$X$158+$X$178+$X$188+$X$238+$X$279+$X$299+$X$307+$X$359+$X$365+$X$379+$X$408+$X$426+$X$438+$X$549+$X$569+$X$622+$X$645+$X$657+$X$685+$X$703+$X$721+$X$758+$X$800+$X$815</f>
        <v>1100.7688888888888</v>
      </c>
      <c r="Z820">
        <f>(0.5*960*(F820*F820))</f>
        <v>548.98148148148073</v>
      </c>
      <c r="AA820">
        <f>W820*0.0000002777777777</f>
        <v>0</v>
      </c>
      <c r="AB820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0">
        <f>(AC820*0.0000002777777777)*-1</f>
        <v>0</v>
      </c>
      <c r="AE820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20">
        <f>(T820/1000)*(960*9.81*0.01+0.5*1.205*0.38*1.711274*(T820*T820)+960*4/3*3.14*AJ820)</f>
        <v>-52.365583542585028</v>
      </c>
      <c r="AH820">
        <f>AH819+AG820</f>
        <v>503.01226848468184</v>
      </c>
      <c r="AJ820">
        <f>T821-T820</f>
        <v>-1.1111111111111107</v>
      </c>
      <c r="AK820" s="53">
        <f t="shared" si="223"/>
        <v>12.138888888888889</v>
      </c>
      <c r="AL820" s="39">
        <f>0.5*1116.99*(T820*T820)</f>
        <v>82295.703437500008</v>
      </c>
      <c r="AM820" s="39">
        <f t="shared" si="222"/>
        <v>14376.074999999997</v>
      </c>
      <c r="AN820" s="39">
        <f>SUM($AM$809:$AM$814)+$AN$808</f>
        <v>-1313901.2884374999</v>
      </c>
      <c r="AO820" s="39">
        <f t="shared" si="212"/>
        <v>0.36497258001933547</v>
      </c>
      <c r="AP820" s="39">
        <f>SUM($AM$815:$AM$826)+$AP$814</f>
        <v>1300721.9268750004</v>
      </c>
      <c r="AQ820" s="39">
        <f t="shared" si="213"/>
        <v>0.36131164625299955</v>
      </c>
      <c r="AR820" s="39">
        <f t="shared" si="225"/>
        <v>14.376074999999997</v>
      </c>
      <c r="AS820" s="39"/>
      <c r="AT820" s="51">
        <f>T820*$AS$8*0.38*0.01</f>
        <v>479.61453351500006</v>
      </c>
      <c r="AU820" s="51">
        <f t="shared" si="224"/>
        <v>0.47961453351500005</v>
      </c>
      <c r="AV820" s="51">
        <f t="shared" si="214"/>
        <v>1.3322636589072968E-4</v>
      </c>
      <c r="AW820" s="39">
        <f>AB820*0.7</f>
        <v>0.21221961928214225</v>
      </c>
      <c r="AX820" s="40"/>
      <c r="AY820" s="40">
        <f t="shared" si="211"/>
        <v>0</v>
      </c>
      <c r="AZ820" s="40"/>
      <c r="BA820" s="40"/>
      <c r="BB820" s="40"/>
      <c r="BC820" s="39"/>
      <c r="BD820" s="39">
        <f>T820*2.23694</f>
        <v>27.153966111111114</v>
      </c>
      <c r="BE820" s="39">
        <f>AO820-$BC$8</f>
        <v>0.36384618102071697</v>
      </c>
      <c r="BF820" s="39">
        <f>AQ820-$BC$8</f>
        <v>0.36018524725438106</v>
      </c>
      <c r="BG820" s="52">
        <f t="shared" si="215"/>
        <v>0.32416672252894296</v>
      </c>
      <c r="BH820" s="52">
        <f t="shared" si="216"/>
        <v>0.32416672252894296</v>
      </c>
      <c r="BI820" s="52">
        <f t="shared" si="217"/>
        <v>1167000.2011041946</v>
      </c>
      <c r="BJ820" s="52">
        <f t="shared" si="218"/>
        <v>1167.0002011041947</v>
      </c>
      <c r="BK820">
        <f t="shared" si="219"/>
        <v>12.938467499999996</v>
      </c>
    </row>
    <row r="821" spans="2:63" x14ac:dyDescent="0.25">
      <c r="B821" s="27" t="s">
        <v>52</v>
      </c>
      <c r="C821" s="27">
        <v>813</v>
      </c>
      <c r="D821" s="27">
        <v>224</v>
      </c>
      <c r="E821" s="26">
        <v>39.700000000000003</v>
      </c>
      <c r="F821" s="15">
        <f t="shared" si="220"/>
        <v>-1.1388888888888893</v>
      </c>
      <c r="G821" s="15">
        <f t="shared" si="221"/>
        <v>-4.1000000000000014</v>
      </c>
      <c r="R821">
        <f t="shared" si="209"/>
        <v>0</v>
      </c>
      <c r="S821">
        <f t="shared" si="210"/>
        <v>39.700000000000003</v>
      </c>
      <c r="T821">
        <f>$E821/3.6</f>
        <v>11.027777777777779</v>
      </c>
      <c r="U821">
        <f>(0.5*960*(T821*T821))</f>
        <v>58373.703703703708</v>
      </c>
      <c r="V821">
        <f>$U821-$U822</f>
        <v>11697.777777777788</v>
      </c>
      <c r="X821">
        <f>W821/1000</f>
        <v>0</v>
      </c>
      <c r="Y821">
        <f>$X$43+$X$87+$X$158+$X$178+$X$188+$X$238+$X$279+$X$299+$X$307+$X$359+$X$365+$X$379+$X$408+$X$426+$X$438+$X$549+$X$569+$X$622+$X$645+$X$657+$X$685+$X$703+$X$721+$X$758+$X$800+$X$815</f>
        <v>1100.7688888888888</v>
      </c>
      <c r="Z821">
        <f>(0.5*960*(F821*F821))</f>
        <v>622.59259259259295</v>
      </c>
      <c r="AA821">
        <f>W821*0.0000002777777777</f>
        <v>0</v>
      </c>
      <c r="AB821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1">
        <f>(AC821*0.0000002777777777)*-1</f>
        <v>0</v>
      </c>
      <c r="AE821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21">
        <f>(T821/1000)*(960*9.81*0.01+0.5*1.205*0.38*1.711274*(T821*T821)+960*4/3*3.14*AJ821)</f>
        <v>-50.14599187034986</v>
      </c>
      <c r="AH821">
        <f>AH820+AG821</f>
        <v>452.86627661433198</v>
      </c>
      <c r="AJ821">
        <f>T822-T821</f>
        <v>-1.1666666666666679</v>
      </c>
      <c r="AK821" s="53">
        <f t="shared" si="223"/>
        <v>11.027777777777779</v>
      </c>
      <c r="AL821" s="39">
        <f>0.5*1116.99*(T821*T821)</f>
        <v>67919.62843750001</v>
      </c>
      <c r="AM821" s="39">
        <f t="shared" si="222"/>
        <v>13610.730000000018</v>
      </c>
      <c r="AN821" s="39">
        <f>SUM($AM$809:$AM$814)+$AN$808</f>
        <v>-1313901.2884374999</v>
      </c>
      <c r="AO821" s="39">
        <f t="shared" si="212"/>
        <v>0.36497258001933547</v>
      </c>
      <c r="AP821" s="39">
        <f>SUM($AM$815:$AM$826)+$AP$814</f>
        <v>1300721.9268750004</v>
      </c>
      <c r="AQ821" s="39">
        <f t="shared" si="213"/>
        <v>0.36131164625299955</v>
      </c>
      <c r="AR821" s="39">
        <f t="shared" si="225"/>
        <v>13.610730000000018</v>
      </c>
      <c r="AS821" s="39"/>
      <c r="AT821" s="51">
        <f>T821*$AS$8*0.38*0.01</f>
        <v>435.71388971500011</v>
      </c>
      <c r="AU821" s="51">
        <f t="shared" si="224"/>
        <v>0.43571388971500008</v>
      </c>
      <c r="AV821" s="51">
        <f t="shared" si="214"/>
        <v>1.2103173285725329E-4</v>
      </c>
      <c r="AW821" s="39">
        <f>AB821*0.7</f>
        <v>0.21221961928214225</v>
      </c>
      <c r="AX821" s="40"/>
      <c r="AY821" s="40">
        <f t="shared" si="211"/>
        <v>0</v>
      </c>
      <c r="AZ821" s="40"/>
      <c r="BA821" s="40"/>
      <c r="BB821" s="40"/>
      <c r="BC821" s="39"/>
      <c r="BD821" s="39">
        <f>T821*2.23694</f>
        <v>24.668477222222226</v>
      </c>
      <c r="BE821" s="39">
        <f>AO821-$BC$8</f>
        <v>0.36384618102071697</v>
      </c>
      <c r="BF821" s="39">
        <f>AQ821-$BC$8</f>
        <v>0.36018524725438106</v>
      </c>
      <c r="BG821" s="52">
        <f t="shared" si="215"/>
        <v>0.32416672252894296</v>
      </c>
      <c r="BH821" s="52">
        <f t="shared" si="216"/>
        <v>0.32416672252894296</v>
      </c>
      <c r="BI821" s="52">
        <f t="shared" si="217"/>
        <v>1167000.2011041946</v>
      </c>
      <c r="BJ821" s="52">
        <f t="shared" si="218"/>
        <v>1167.0002011041947</v>
      </c>
      <c r="BK821">
        <f t="shared" si="219"/>
        <v>12.249657000000015</v>
      </c>
    </row>
    <row r="822" spans="2:63" x14ac:dyDescent="0.25">
      <c r="B822" s="27" t="s">
        <v>52</v>
      </c>
      <c r="C822" s="27">
        <v>814</v>
      </c>
      <c r="D822" s="27">
        <v>225</v>
      </c>
      <c r="E822" s="26">
        <v>35.5</v>
      </c>
      <c r="F822" s="15">
        <f t="shared" si="220"/>
        <v>-1.1944444444444446</v>
      </c>
      <c r="G822" s="15">
        <f t="shared" si="221"/>
        <v>-4.3000000000000007</v>
      </c>
      <c r="R822">
        <f t="shared" si="209"/>
        <v>0</v>
      </c>
      <c r="S822">
        <f t="shared" si="210"/>
        <v>35.5</v>
      </c>
      <c r="T822">
        <f>$E822/3.6</f>
        <v>9.8611111111111107</v>
      </c>
      <c r="U822">
        <f>(0.5*960*(T822*T822))</f>
        <v>46675.92592592592</v>
      </c>
      <c r="V822">
        <f>$U822-$U823</f>
        <v>10853.333333333321</v>
      </c>
      <c r="X822">
        <f>W822/1000</f>
        <v>0</v>
      </c>
      <c r="Y822">
        <f>$X$43+$X$87+$X$158+$X$178+$X$188+$X$238+$X$279+$X$299+$X$307+$X$359+$X$365+$X$379+$X$408+$X$426+$X$438+$X$549+$X$569+$X$622+$X$645+$X$657+$X$685+$X$703+$X$721+$X$758+$X$800+$X$815</f>
        <v>1100.7688888888888</v>
      </c>
      <c r="Z822">
        <f>(0.5*960*(F822*F822))</f>
        <v>684.81481481481501</v>
      </c>
      <c r="AA822">
        <f>W822*0.0000002777777777</f>
        <v>0</v>
      </c>
      <c r="AB822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2">
        <f>(AC822*0.0000002777777777)*-1</f>
        <v>0</v>
      </c>
      <c r="AE822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22">
        <f>(T822/1000)*(960*9.81*0.01+0.5*1.205*0.38*1.711274*(T822*T822)+960*4/3*3.14*AJ822)</f>
        <v>-47.136906925038623</v>
      </c>
      <c r="AH822">
        <f>AH821+AG822</f>
        <v>405.72936968929338</v>
      </c>
      <c r="AJ822">
        <f>T823-T822</f>
        <v>-1.2222222222222214</v>
      </c>
      <c r="AK822" s="53">
        <f t="shared" si="223"/>
        <v>9.8611111111111107</v>
      </c>
      <c r="AL822" s="39">
        <f>0.5*1116.99*(T822*T822)</f>
        <v>54308.898437499993</v>
      </c>
      <c r="AM822" s="39">
        <f t="shared" si="222"/>
        <v>12628.192499999983</v>
      </c>
      <c r="AN822" s="39">
        <f>SUM($AM$809:$AM$814)+$AN$808</f>
        <v>-1313901.2884374999</v>
      </c>
      <c r="AO822" s="39">
        <f t="shared" si="212"/>
        <v>0.36497258001933547</v>
      </c>
      <c r="AP822" s="39">
        <f>SUM($AM$815:$AM$826)+$AP$814</f>
        <v>1300721.9268750004</v>
      </c>
      <c r="AQ822" s="39">
        <f t="shared" si="213"/>
        <v>0.36131164625299955</v>
      </c>
      <c r="AR822" s="39">
        <f t="shared" si="225"/>
        <v>12.628192499999983</v>
      </c>
      <c r="AS822" s="39"/>
      <c r="AT822" s="51">
        <f>T822*$AS$8*0.38*0.01</f>
        <v>389.61821372500003</v>
      </c>
      <c r="AU822" s="51">
        <f t="shared" si="224"/>
        <v>0.38961821372500005</v>
      </c>
      <c r="AV822" s="51">
        <f t="shared" si="214"/>
        <v>1.0822736817210305E-4</v>
      </c>
      <c r="AW822" s="39">
        <f>AB822*0.7</f>
        <v>0.21221961928214225</v>
      </c>
      <c r="AX822" s="40"/>
      <c r="AY822" s="40">
        <f t="shared" si="211"/>
        <v>0</v>
      </c>
      <c r="AZ822" s="40"/>
      <c r="BA822" s="40"/>
      <c r="BB822" s="40"/>
      <c r="BC822" s="39"/>
      <c r="BD822" s="39">
        <f>T822*2.23694</f>
        <v>22.058713888888889</v>
      </c>
      <c r="BE822" s="39">
        <f>AO822-$BC$8</f>
        <v>0.36384618102071697</v>
      </c>
      <c r="BF822" s="39">
        <f>AQ822-$BC$8</f>
        <v>0.36018524725438106</v>
      </c>
      <c r="BG822" s="52">
        <f t="shared" si="215"/>
        <v>0.32416672252894296</v>
      </c>
      <c r="BH822" s="52">
        <f t="shared" si="216"/>
        <v>0.32416672252894296</v>
      </c>
      <c r="BI822" s="52">
        <f t="shared" si="217"/>
        <v>1167000.2011041946</v>
      </c>
      <c r="BJ822" s="52">
        <f t="shared" si="218"/>
        <v>1167.0002011041947</v>
      </c>
      <c r="BK822">
        <f t="shared" si="219"/>
        <v>11.365373249999983</v>
      </c>
    </row>
    <row r="823" spans="2:63" x14ac:dyDescent="0.25">
      <c r="B823" s="27" t="s">
        <v>52</v>
      </c>
      <c r="C823" s="27">
        <v>815</v>
      </c>
      <c r="D823" s="27">
        <v>226</v>
      </c>
      <c r="E823" s="26">
        <v>31.1</v>
      </c>
      <c r="F823" s="15">
        <f t="shared" si="220"/>
        <v>-1.2777777777777777</v>
      </c>
      <c r="G823" s="15">
        <f t="shared" si="221"/>
        <v>-4.5999999999999996</v>
      </c>
      <c r="R823">
        <f t="shared" si="209"/>
        <v>0</v>
      </c>
      <c r="S823">
        <f t="shared" si="210"/>
        <v>31.1</v>
      </c>
      <c r="T823">
        <f>$E823/3.6</f>
        <v>8.6388888888888893</v>
      </c>
      <c r="U823">
        <f>(0.5*960*(T823*T823))</f>
        <v>35822.592592592599</v>
      </c>
      <c r="V823">
        <f>$U823-$U824</f>
        <v>10204.444444444453</v>
      </c>
      <c r="X823">
        <f>W823/1000</f>
        <v>0</v>
      </c>
      <c r="Y823">
        <f>$X$43+$X$87+$X$158+$X$178+$X$188+$X$238+$X$279+$X$299+$X$307+$X$359+$X$365+$X$379+$X$408+$X$426+$X$438+$X$549+$X$569+$X$622+$X$645+$X$657+$X$685+$X$703+$X$721+$X$758+$X$800+$X$815</f>
        <v>1100.7688888888888</v>
      </c>
      <c r="Z823">
        <f>(0.5*960*(F823*F823))</f>
        <v>783.70370370370358</v>
      </c>
      <c r="AA823">
        <f>W823*0.0000002777777777</f>
        <v>0</v>
      </c>
      <c r="AB823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3">
        <f>(AC823*0.0000002777777777)*-1</f>
        <v>0</v>
      </c>
      <c r="AE823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23">
        <f>(T823/1000)*(960*9.81*0.01+0.5*1.205*0.38*1.711274*(T823*T823)+960*4/3*3.14*AJ823)</f>
        <v>-45.229053328092824</v>
      </c>
      <c r="AH823">
        <f>AH822+AG823</f>
        <v>360.50031636120053</v>
      </c>
      <c r="AJ823">
        <f>T824-T823</f>
        <v>-1.3333333333333339</v>
      </c>
      <c r="AK823" s="53">
        <f t="shared" si="223"/>
        <v>8.6388888888888893</v>
      </c>
      <c r="AL823" s="39">
        <f>0.5*1116.99*(T823*T823)</f>
        <v>41680.70593750001</v>
      </c>
      <c r="AM823" s="39">
        <f t="shared" si="222"/>
        <v>11873.19000000001</v>
      </c>
      <c r="AN823" s="39">
        <f>SUM($AM$809:$AM$814)+$AN$808</f>
        <v>-1313901.2884374999</v>
      </c>
      <c r="AO823" s="39">
        <f t="shared" si="212"/>
        <v>0.36497258001933547</v>
      </c>
      <c r="AP823" s="39">
        <f>SUM($AM$815:$AM$826)+$AP$814</f>
        <v>1300721.9268750004</v>
      </c>
      <c r="AQ823" s="39">
        <f t="shared" si="213"/>
        <v>0.36131164625299955</v>
      </c>
      <c r="AR823" s="39">
        <f t="shared" si="225"/>
        <v>11.87319000000001</v>
      </c>
      <c r="AS823" s="39"/>
      <c r="AT823" s="51">
        <f>T823*$AS$8*0.38*0.01</f>
        <v>341.32750554500001</v>
      </c>
      <c r="AU823" s="51">
        <f t="shared" si="224"/>
        <v>0.34132750554500002</v>
      </c>
      <c r="AV823" s="51">
        <f t="shared" si="214"/>
        <v>9.4813271835279006E-5</v>
      </c>
      <c r="AW823" s="39">
        <f>AB823*0.7</f>
        <v>0.21221961928214225</v>
      </c>
      <c r="AX823" s="40"/>
      <c r="AY823" s="40">
        <f t="shared" si="211"/>
        <v>0</v>
      </c>
      <c r="AZ823" s="40"/>
      <c r="BA823" s="40"/>
      <c r="BB823" s="40"/>
      <c r="BC823" s="39"/>
      <c r="BD823" s="39">
        <f>T823*2.23694</f>
        <v>19.324676111111113</v>
      </c>
      <c r="BE823" s="39">
        <f>AO823-$BC$8</f>
        <v>0.36384618102071697</v>
      </c>
      <c r="BF823" s="39">
        <f>AQ823-$BC$8</f>
        <v>0.36018524725438106</v>
      </c>
      <c r="BG823" s="52">
        <f t="shared" si="215"/>
        <v>0.32416672252894296</v>
      </c>
      <c r="BH823" s="52">
        <f t="shared" si="216"/>
        <v>0.32416672252894296</v>
      </c>
      <c r="BI823" s="52">
        <f t="shared" si="217"/>
        <v>1167000.2011041946</v>
      </c>
      <c r="BJ823" s="52">
        <f t="shared" si="218"/>
        <v>1167.0002011041947</v>
      </c>
      <c r="BK823">
        <f t="shared" si="219"/>
        <v>10.685871000000008</v>
      </c>
    </row>
    <row r="824" spans="2:63" x14ac:dyDescent="0.25">
      <c r="B824" s="27" t="s">
        <v>52</v>
      </c>
      <c r="C824" s="27">
        <v>816</v>
      </c>
      <c r="D824" s="27">
        <v>227</v>
      </c>
      <c r="E824" s="26">
        <v>26.3</v>
      </c>
      <c r="F824" s="15">
        <f t="shared" si="220"/>
        <v>-1.2777777777777781</v>
      </c>
      <c r="G824" s="15">
        <f t="shared" si="221"/>
        <v>-4.6000000000000014</v>
      </c>
      <c r="R824">
        <f t="shared" si="209"/>
        <v>0</v>
      </c>
      <c r="S824">
        <f t="shared" si="210"/>
        <v>26.3</v>
      </c>
      <c r="T824">
        <f>$E824/3.6</f>
        <v>7.3055555555555554</v>
      </c>
      <c r="U824">
        <f>(0.5*960*(T824*T824))</f>
        <v>25618.148148148146</v>
      </c>
      <c r="V824">
        <f>$U824-$U825</f>
        <v>7854.8148148148139</v>
      </c>
      <c r="X824">
        <f>W824/1000</f>
        <v>0</v>
      </c>
      <c r="Y824">
        <f>$X$43+$X$87+$X$158+$X$178+$X$188+$X$238+$X$279+$X$299+$X$307+$X$359+$X$365+$X$379+$X$408+$X$426+$X$438+$X$549+$X$569+$X$622+$X$645+$X$657+$X$685+$X$703+$X$721+$X$758+$X$800+$X$815</f>
        <v>1100.7688888888888</v>
      </c>
      <c r="Z824">
        <f>(0.5*960*(F824*F824))</f>
        <v>783.70370370370415</v>
      </c>
      <c r="AA824">
        <f>W824*0.0000002777777777</f>
        <v>0</v>
      </c>
      <c r="AB82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4">
        <f>(AC824*0.0000002777777777)*-1</f>
        <v>0</v>
      </c>
      <c r="AE824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24">
        <f>(T824/1000)*(960*9.81*0.01+0.5*1.205*0.38*1.711274*(T824*T824)+960*4/3*3.14*AJ824)</f>
        <v>-35.046714799101665</v>
      </c>
      <c r="AH824">
        <f>AH823+AG824</f>
        <v>325.45360156209887</v>
      </c>
      <c r="AJ824">
        <f>T825-T824</f>
        <v>-1.2222222222222223</v>
      </c>
      <c r="AK824" s="53">
        <f t="shared" si="223"/>
        <v>7.3055555555555554</v>
      </c>
      <c r="AL824" s="39">
        <f>0.5*1116.99*(T824*T824)</f>
        <v>29807.5159375</v>
      </c>
      <c r="AM824" s="39">
        <f t="shared" si="222"/>
        <v>9139.322500000002</v>
      </c>
      <c r="AN824" s="39">
        <f>SUM($AM$809:$AM$814)+$AN$808</f>
        <v>-1313901.2884374999</v>
      </c>
      <c r="AO824" s="39">
        <f t="shared" si="212"/>
        <v>0.36497258001933547</v>
      </c>
      <c r="AP824" s="39">
        <f>SUM($AM$815:$AM$826)+$AP$814</f>
        <v>1300721.9268750004</v>
      </c>
      <c r="AQ824" s="39">
        <f t="shared" si="213"/>
        <v>0.36131164625299955</v>
      </c>
      <c r="AR824" s="39">
        <f t="shared" si="225"/>
        <v>9.1393225000000022</v>
      </c>
      <c r="AS824" s="39"/>
      <c r="AT824" s="51">
        <f>T824*$AS$8*0.38*0.01</f>
        <v>288.64673298500009</v>
      </c>
      <c r="AU824" s="51">
        <f t="shared" si="224"/>
        <v>0.2886467329850001</v>
      </c>
      <c r="AV824" s="51">
        <f t="shared" si="214"/>
        <v>8.0179712195107351E-5</v>
      </c>
      <c r="AW824" s="39">
        <f>AB824*0.7</f>
        <v>0.21221961928214225</v>
      </c>
      <c r="AX824" s="40"/>
      <c r="AY824" s="40">
        <f t="shared" si="211"/>
        <v>0</v>
      </c>
      <c r="AZ824" s="40"/>
      <c r="BA824" s="40"/>
      <c r="BB824" s="40"/>
      <c r="BC824" s="39"/>
      <c r="BD824" s="39">
        <f>T824*2.23694</f>
        <v>16.342089444444444</v>
      </c>
      <c r="BE824" s="39">
        <f>AO824-$BC$8</f>
        <v>0.36384618102071697</v>
      </c>
      <c r="BF824" s="39">
        <f>AQ824-$BC$8</f>
        <v>0.36018524725438106</v>
      </c>
      <c r="BG824" s="52">
        <f t="shared" si="215"/>
        <v>0.32416672252894296</v>
      </c>
      <c r="BH824" s="52">
        <f t="shared" si="216"/>
        <v>0.32416672252894296</v>
      </c>
      <c r="BI824" s="52">
        <f t="shared" si="217"/>
        <v>1167000.2011041946</v>
      </c>
      <c r="BJ824" s="52">
        <f t="shared" si="218"/>
        <v>1167.0002011041947</v>
      </c>
      <c r="BK824">
        <f t="shared" si="219"/>
        <v>8.225390250000002</v>
      </c>
    </row>
    <row r="825" spans="2:63" x14ac:dyDescent="0.25">
      <c r="B825" s="27" t="s">
        <v>52</v>
      </c>
      <c r="C825" s="27">
        <v>817</v>
      </c>
      <c r="D825" s="27">
        <v>228</v>
      </c>
      <c r="E825" s="26">
        <v>21.9</v>
      </c>
      <c r="F825" s="15">
        <f t="shared" si="220"/>
        <v>-1.1527777777777779</v>
      </c>
      <c r="G825" s="15">
        <f t="shared" si="221"/>
        <v>-4.1500000000000004</v>
      </c>
      <c r="R825">
        <f t="shared" si="209"/>
        <v>0</v>
      </c>
      <c r="S825">
        <f t="shared" si="210"/>
        <v>21.9</v>
      </c>
      <c r="T825">
        <f>$E825/3.6</f>
        <v>6.083333333333333</v>
      </c>
      <c r="U825">
        <f>(0.5*960*(T825*T825))</f>
        <v>17763.333333333332</v>
      </c>
      <c r="V825">
        <f>$U825-$U826</f>
        <v>5763.3333333333321</v>
      </c>
      <c r="X825">
        <f>W825/1000</f>
        <v>0</v>
      </c>
      <c r="Y825">
        <f>$X$43+$X$87+$X$158+$X$178+$X$188+$X$238+$X$279+$X$299+$X$307+$X$359+$X$365+$X$379+$X$408+$X$426+$X$438+$X$549+$X$569+$X$622+$X$645+$X$657+$X$685+$X$703+$X$721+$X$758+$X$800+$X$815</f>
        <v>1100.7688888888888</v>
      </c>
      <c r="Z825">
        <f>(0.5*960*(F825*F825))</f>
        <v>637.87037037037055</v>
      </c>
      <c r="AA825">
        <f>W825*0.0000002777777777</f>
        <v>0</v>
      </c>
      <c r="AB82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5">
        <f>(AC825*0.0000002777777777)*-1</f>
        <v>0</v>
      </c>
      <c r="AE825">
        <f>(($W$18*0.0000002777777777)*-1)+$AD$65+$AD$145+$AD$164+$AD$184+$AD$206+$AD$265+$AD$289+$AD$304+$AD$345+$AD$363+$AD$373+$AD$399+$AD$418+$AD$430+$AD$519+$AD$540+$AD$564+$AD$608+$AD$631+$AD$637+$AD$649+$AD$673+$AD$693+$AD$718+$AD$726+$AD$772+$AD$809</f>
        <v>0.31268858015936069</v>
      </c>
      <c r="AG825">
        <f>(T825/1000)*(960*9.81*0.01+0.5*1.205*0.38*1.711274*(T825*T825)+960*4/3*3.14*AJ825)</f>
        <v>-25.826537102170249</v>
      </c>
      <c r="AH825">
        <f>AH824+AG825</f>
        <v>299.62706445992865</v>
      </c>
      <c r="AJ825">
        <f>T826-T825</f>
        <v>-1.083333333333333</v>
      </c>
      <c r="AK825" s="53">
        <f t="shared" si="223"/>
        <v>6.083333333333333</v>
      </c>
      <c r="AL825" s="39">
        <f>0.5*1116.99*(T825*T825)</f>
        <v>20668.193437499998</v>
      </c>
      <c r="AM825" s="39">
        <f t="shared" si="222"/>
        <v>6705.8184374999983</v>
      </c>
      <c r="AN825" s="39">
        <f>SUM($AM$809:$AM$814)+$AN$808</f>
        <v>-1313901.2884374999</v>
      </c>
      <c r="AO825" s="39">
        <f t="shared" si="212"/>
        <v>0.36497258001933547</v>
      </c>
      <c r="AP825" s="39">
        <f>SUM($AM$815:$AM$826)+$AP$814</f>
        <v>1300721.9268750004</v>
      </c>
      <c r="AQ825" s="39">
        <f t="shared" si="213"/>
        <v>0.36131164625299955</v>
      </c>
      <c r="AR825" s="39">
        <f t="shared" si="225"/>
        <v>6.7058184374999978</v>
      </c>
      <c r="AS825" s="39"/>
      <c r="AT825" s="51">
        <f>T825*$AS$8*0.38*0.01</f>
        <v>240.35602480500003</v>
      </c>
      <c r="AU825" s="51">
        <f t="shared" si="224"/>
        <v>0.24035602480500004</v>
      </c>
      <c r="AV825" s="51">
        <f t="shared" si="214"/>
        <v>6.6765615858283291E-5</v>
      </c>
      <c r="AW825" s="39">
        <f>AB825*0.7</f>
        <v>0.21221961928214225</v>
      </c>
      <c r="AX825" s="40"/>
      <c r="AY825" s="40">
        <f t="shared" si="211"/>
        <v>0</v>
      </c>
      <c r="AZ825" s="40"/>
      <c r="BA825" s="40"/>
      <c r="BB825" s="40"/>
      <c r="BC825" s="39"/>
      <c r="BD825" s="39">
        <f>T825*2.23694</f>
        <v>13.608051666666666</v>
      </c>
      <c r="BE825" s="39">
        <f>AO825-$BC$8</f>
        <v>0.36384618102071697</v>
      </c>
      <c r="BF825" s="39">
        <f>AQ825-$BC$8</f>
        <v>0.36018524725438106</v>
      </c>
      <c r="BG825" s="52">
        <f t="shared" si="215"/>
        <v>0.32416672252894296</v>
      </c>
      <c r="BH825" s="52">
        <f t="shared" si="216"/>
        <v>0.32416672252894296</v>
      </c>
      <c r="BI825" s="52">
        <f t="shared" si="217"/>
        <v>1167000.2011041946</v>
      </c>
      <c r="BJ825" s="52">
        <f t="shared" si="218"/>
        <v>1167.0002011041947</v>
      </c>
      <c r="BK825">
        <f t="shared" si="219"/>
        <v>6.0352365937499988</v>
      </c>
    </row>
    <row r="826" spans="2:63" x14ac:dyDescent="0.25">
      <c r="B826" s="5" t="s">
        <v>52</v>
      </c>
      <c r="C826" s="27">
        <v>818</v>
      </c>
      <c r="D826" s="27">
        <v>229</v>
      </c>
      <c r="E826" s="26">
        <v>18</v>
      </c>
      <c r="F826" s="15">
        <f t="shared" si="220"/>
        <v>-0.68055555555555536</v>
      </c>
      <c r="G826" s="15">
        <f t="shared" si="221"/>
        <v>-2.4499999999999993</v>
      </c>
      <c r="R826">
        <f t="shared" si="209"/>
        <v>0</v>
      </c>
      <c r="S826">
        <f t="shared" si="210"/>
        <v>18</v>
      </c>
      <c r="T826">
        <f>$E826/3.6</f>
        <v>5</v>
      </c>
      <c r="U826">
        <f>(0.5*960*(T826*T826))</f>
        <v>12000</v>
      </c>
      <c r="V826">
        <f>$U826-$U827</f>
        <v>1296.2962962962956</v>
      </c>
      <c r="X826">
        <f>W826/1000</f>
        <v>0</v>
      </c>
      <c r="Y826">
        <f>$X$43+$X$87+$X$158+$X$178+$X$188+$X$238+$X$279+$X$299+$X$307+$X$359+$X$365+$X$379+$X$408+$X$426+$X$438+$X$549+$X$569+$X$622+$X$645+$X$657+$X$685+$X$703+$X$721+$X$758+$X$800+$X$815</f>
        <v>1100.7688888888888</v>
      </c>
      <c r="Z826">
        <f>(0.5*960*(F826*F826))</f>
        <v>222.31481481481467</v>
      </c>
      <c r="AA826">
        <f>W826*0.0000002777777777</f>
        <v>0</v>
      </c>
      <c r="AB826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6">
        <f>(AC826*0.0000002777777777)*-1</f>
        <v>0</v>
      </c>
      <c r="AE82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26">
        <f>(T826/1000)*(960*9.81*0.01+0.5*1.205*0.38*1.711274*(T826*T826)+960*4/3*3.14*AJ826)</f>
        <v>-5.0623676994347209</v>
      </c>
      <c r="AH826">
        <f>AH825+AG826</f>
        <v>294.56469676049392</v>
      </c>
      <c r="AJ826">
        <f>T827-T826</f>
        <v>-0.27777777777777768</v>
      </c>
      <c r="AK826" s="53">
        <f t="shared" si="223"/>
        <v>5</v>
      </c>
      <c r="AL826" s="39">
        <f>0.5*1116.99*(T826*T826)</f>
        <v>13962.375</v>
      </c>
      <c r="AM826" s="39">
        <f t="shared" si="222"/>
        <v>1508.28125</v>
      </c>
      <c r="AN826" s="39">
        <f>SUM($AM$809:$AM$814)+$AN$808</f>
        <v>-1313901.2884374999</v>
      </c>
      <c r="AO826" s="39">
        <f t="shared" si="212"/>
        <v>0.36497258001933547</v>
      </c>
      <c r="AP826" s="39">
        <f>SUM($AM$815:$AM$826)+$AP$814</f>
        <v>1300721.9268750004</v>
      </c>
      <c r="AQ826" s="39">
        <f t="shared" si="213"/>
        <v>0.36131164625299955</v>
      </c>
      <c r="AR826" s="39">
        <f t="shared" si="225"/>
        <v>1.50828125</v>
      </c>
      <c r="AS826" s="39"/>
      <c r="AT826" s="51">
        <f>T826*$AS$8*0.38*0.01</f>
        <v>197.55289710000005</v>
      </c>
      <c r="AU826" s="51">
        <f t="shared" si="224"/>
        <v>0.19755289710000004</v>
      </c>
      <c r="AV826" s="51">
        <f t="shared" si="214"/>
        <v>5.487584865064381E-5</v>
      </c>
      <c r="AW826" s="39">
        <f>AB826*0.7</f>
        <v>0.21221961928214225</v>
      </c>
      <c r="AX826" s="40"/>
      <c r="AY826" s="40">
        <f t="shared" si="211"/>
        <v>0</v>
      </c>
      <c r="AZ826" s="40"/>
      <c r="BA826" s="40"/>
      <c r="BB826" s="40"/>
      <c r="BC826" s="39"/>
      <c r="BD826" s="39">
        <f>T826*2.23694</f>
        <v>11.184700000000001</v>
      </c>
      <c r="BE826" s="39">
        <f>AO826-$BC$8</f>
        <v>0.36384618102071697</v>
      </c>
      <c r="BF826" s="39">
        <f>AQ826-$BC$8</f>
        <v>0.36018524725438106</v>
      </c>
      <c r="BG826" s="52">
        <f t="shared" si="215"/>
        <v>0.32416672252894296</v>
      </c>
      <c r="BH826" s="52">
        <f t="shared" si="216"/>
        <v>0.32416672252894296</v>
      </c>
      <c r="BI826" s="52">
        <f t="shared" si="217"/>
        <v>1167000.2011041946</v>
      </c>
      <c r="BJ826" s="52">
        <f t="shared" si="218"/>
        <v>1167.0002011041947</v>
      </c>
      <c r="BK826">
        <f t="shared" si="219"/>
        <v>1.3574531249999999</v>
      </c>
    </row>
    <row r="827" spans="2:63" x14ac:dyDescent="0.25">
      <c r="B827" s="27" t="s">
        <v>52</v>
      </c>
      <c r="C827" s="27">
        <v>819</v>
      </c>
      <c r="D827" s="27">
        <v>230</v>
      </c>
      <c r="E827" s="26">
        <v>17</v>
      </c>
      <c r="F827" s="15">
        <f t="shared" si="220"/>
        <v>0</v>
      </c>
      <c r="G827" s="15">
        <f t="shared" si="221"/>
        <v>0</v>
      </c>
      <c r="R827">
        <f t="shared" si="209"/>
        <v>0</v>
      </c>
      <c r="S827">
        <f t="shared" si="210"/>
        <v>17</v>
      </c>
      <c r="T827">
        <f>$E827/3.6</f>
        <v>4.7222222222222223</v>
      </c>
      <c r="U827">
        <f>(0.5*960*(T827*T827))</f>
        <v>10703.703703703704</v>
      </c>
      <c r="V827">
        <f>$U827-$U828</f>
        <v>-1296.2962962962956</v>
      </c>
      <c r="X827">
        <f>W827/1000</f>
        <v>0</v>
      </c>
      <c r="Y827">
        <f>$X$43+$X$87+$X$158+$X$178+$X$188+$X$238+$X$279+$X$299+$X$307+$X$359+$X$365+$X$379+$X$408+$X$426+$X$438+$X$549+$X$569+$X$622+$X$645+$X$657+$X$685+$X$703+$X$721+$X$758+$X$800+$X$815</f>
        <v>1100.7688888888888</v>
      </c>
      <c r="Z827">
        <f>(0.5*960*(F827*F827))</f>
        <v>0</v>
      </c>
      <c r="AA827">
        <f>W827*0.0000002777777777</f>
        <v>0</v>
      </c>
      <c r="AB827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C827">
        <f>SUM(V827:V876)</f>
        <v>-206613.33333333328</v>
      </c>
      <c r="AD827">
        <f>(AC827*0.0000002777777777)*-1</f>
        <v>5.7392592576522655E-2</v>
      </c>
      <c r="AE82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27">
        <f>(T827/1000)*(960*9.81*0.01+0.5*1.205*0.38*1.711274*(T827*T827)+960*4/3*3.14*AJ827)</f>
        <v>5.7580759380066828</v>
      </c>
      <c r="AH827">
        <f>AH826+AG827</f>
        <v>300.32277269850061</v>
      </c>
      <c r="AJ827">
        <f>T828-T827</f>
        <v>0.27777777777777768</v>
      </c>
      <c r="AK827" s="53">
        <f t="shared" si="223"/>
        <v>4.7222222222222223</v>
      </c>
      <c r="AL827" s="39">
        <f>0.5*1116.99*(T827*T827)</f>
        <v>12454.09375</v>
      </c>
      <c r="AM827" s="39">
        <f t="shared" si="222"/>
        <v>-1508.28125</v>
      </c>
      <c r="AN827" s="39">
        <f>SUM($AM$827:$AM$876)+$AN$826</f>
        <v>-1554302.3584375</v>
      </c>
      <c r="AO827" s="39">
        <f t="shared" si="212"/>
        <v>0.43175065500063758</v>
      </c>
      <c r="AP827" s="39">
        <f>SUM($AM$815:$AM$826)+$AP$814</f>
        <v>1300721.9268750004</v>
      </c>
      <c r="AQ827" s="39">
        <f t="shared" si="213"/>
        <v>0.36131164625299955</v>
      </c>
      <c r="AR827" s="39">
        <f t="shared" si="225"/>
        <v>-1.50828125</v>
      </c>
      <c r="AS827" s="39"/>
      <c r="AT827" s="51">
        <f>T827*$AS$8*0.38*0.01</f>
        <v>186.57773615000002</v>
      </c>
      <c r="AU827" s="51">
        <f t="shared" si="224"/>
        <v>0.18657773615000003</v>
      </c>
      <c r="AV827" s="51">
        <f t="shared" si="214"/>
        <v>5.1827190392274704E-5</v>
      </c>
      <c r="AW827" s="39">
        <f>AB827*0.7</f>
        <v>0.21221961928214225</v>
      </c>
      <c r="AX827" s="40"/>
      <c r="AY827" s="40">
        <f t="shared" si="211"/>
        <v>0</v>
      </c>
      <c r="AZ827" s="40"/>
      <c r="BA827" s="40"/>
      <c r="BB827" s="40"/>
      <c r="BC827" s="39"/>
      <c r="BD827" s="39">
        <f>T827*2.23694</f>
        <v>10.563327777777779</v>
      </c>
      <c r="BE827" s="39">
        <f>AO827-$BC$8</f>
        <v>0.43062425600201909</v>
      </c>
      <c r="BF827" s="39">
        <f>AQ827-$BC$8</f>
        <v>0.36018524725438106</v>
      </c>
      <c r="BG827" s="52">
        <f t="shared" si="215"/>
        <v>0.32416672252894296</v>
      </c>
      <c r="BH827" s="52">
        <f t="shared" si="216"/>
        <v>0.32416672252894296</v>
      </c>
      <c r="BI827" s="52">
        <f t="shared" si="217"/>
        <v>1167000.2011041946</v>
      </c>
      <c r="BJ827" s="52">
        <f t="shared" si="218"/>
        <v>1167.0002011041947</v>
      </c>
      <c r="BK827">
        <f t="shared" si="219"/>
        <v>-1.3574531249999999</v>
      </c>
    </row>
    <row r="828" spans="2:63" x14ac:dyDescent="0.25">
      <c r="B828" s="27" t="s">
        <v>52</v>
      </c>
      <c r="C828" s="27">
        <v>820</v>
      </c>
      <c r="D828" s="27">
        <v>231</v>
      </c>
      <c r="E828" s="26">
        <v>18</v>
      </c>
      <c r="F828" s="15">
        <f t="shared" si="220"/>
        <v>0.61111111111111094</v>
      </c>
      <c r="G828" s="15">
        <f t="shared" si="221"/>
        <v>2.1999999999999993</v>
      </c>
      <c r="R828">
        <f t="shared" si="209"/>
        <v>0</v>
      </c>
      <c r="S828">
        <f t="shared" si="210"/>
        <v>18</v>
      </c>
      <c r="T828">
        <f>$E828/3.6</f>
        <v>5</v>
      </c>
      <c r="U828">
        <f>(0.5*960*(T828*T828))</f>
        <v>12000</v>
      </c>
      <c r="V828">
        <f>$U828-$U829</f>
        <v>-4961.4814814814781</v>
      </c>
      <c r="X828">
        <f>W828/1000</f>
        <v>0</v>
      </c>
      <c r="Y828">
        <f>$X$43+$X$87+$X$158+$X$178+$X$188+$X$238+$X$279+$X$299+$X$307+$X$359+$X$365+$X$379+$X$408+$X$426+$X$438+$X$549+$X$569+$X$622+$X$645+$X$657+$X$685+$X$703+$X$721+$X$758+$X$800+$X$815</f>
        <v>1100.7688888888888</v>
      </c>
      <c r="Z828">
        <f>(0.5*960*(F828*F828))</f>
        <v>179.25925925925915</v>
      </c>
      <c r="AA828">
        <f>W828*0.0000002777777777</f>
        <v>0</v>
      </c>
      <c r="AB828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8">
        <f>(AC828*0.0000002777777777)*-1</f>
        <v>0</v>
      </c>
      <c r="AE82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28">
        <f>(T828/1000)*(960*9.81*0.01+0.5*1.205*0.38*1.711274*(T828*T828)+960*4/3*3.14*AJ828)</f>
        <v>19.499410078343043</v>
      </c>
      <c r="AH828">
        <f>AH827+AG828</f>
        <v>319.82218277684365</v>
      </c>
      <c r="AJ828">
        <f>T829-T828</f>
        <v>0.94444444444444375</v>
      </c>
      <c r="AK828" s="53">
        <f t="shared" si="223"/>
        <v>5</v>
      </c>
      <c r="AL828" s="39">
        <f>0.5*1116.99*(T828*T828)</f>
        <v>13962.375</v>
      </c>
      <c r="AM828" s="39">
        <f t="shared" si="222"/>
        <v>-5772.8387499999953</v>
      </c>
      <c r="AN828" s="39">
        <f>SUM($AM$827:$AM$876)+$AN$826</f>
        <v>-1554302.3584375</v>
      </c>
      <c r="AO828" s="39">
        <f t="shared" si="212"/>
        <v>0.43175065500063758</v>
      </c>
      <c r="AP828" s="39">
        <f>SUM($AM$815:$AM$826)+$AP$814</f>
        <v>1300721.9268750004</v>
      </c>
      <c r="AQ828" s="39">
        <f t="shared" si="213"/>
        <v>0.36131164625299955</v>
      </c>
      <c r="AR828" s="39">
        <f t="shared" si="225"/>
        <v>-5.7728387499999956</v>
      </c>
      <c r="AS828" s="39"/>
      <c r="AT828" s="51">
        <f>T828*$AS$8*0.38*0.01</f>
        <v>197.55289710000005</v>
      </c>
      <c r="AU828" s="51">
        <f t="shared" si="224"/>
        <v>0.19755289710000004</v>
      </c>
      <c r="AV828" s="51">
        <f t="shared" si="214"/>
        <v>5.487584865064381E-5</v>
      </c>
      <c r="AW828" s="39">
        <f>AB828*0.7</f>
        <v>0.21221961928214225</v>
      </c>
      <c r="AX828" s="40"/>
      <c r="AY828" s="40">
        <f t="shared" si="211"/>
        <v>0</v>
      </c>
      <c r="AZ828" s="40"/>
      <c r="BA828" s="40"/>
      <c r="BB828" s="40"/>
      <c r="BC828" s="39"/>
      <c r="BD828" s="39">
        <f>T828*2.23694</f>
        <v>11.184700000000001</v>
      </c>
      <c r="BE828" s="39">
        <f>AO828-$BC$8</f>
        <v>0.43062425600201909</v>
      </c>
      <c r="BF828" s="39">
        <f>AQ828-$BC$8</f>
        <v>0.36018524725438106</v>
      </c>
      <c r="BG828" s="52">
        <f t="shared" si="215"/>
        <v>0.32416672252894296</v>
      </c>
      <c r="BH828" s="52">
        <f t="shared" si="216"/>
        <v>0.32416672252894296</v>
      </c>
      <c r="BI828" s="52">
        <f t="shared" si="217"/>
        <v>1167000.2011041946</v>
      </c>
      <c r="BJ828" s="52">
        <f t="shared" si="218"/>
        <v>1167.0002011041947</v>
      </c>
      <c r="BK828">
        <f t="shared" si="219"/>
        <v>-5.1955548749999965</v>
      </c>
    </row>
    <row r="829" spans="2:63" x14ac:dyDescent="0.25">
      <c r="B829" s="27" t="s">
        <v>52</v>
      </c>
      <c r="C829" s="27">
        <v>821</v>
      </c>
      <c r="D829" s="27">
        <v>232</v>
      </c>
      <c r="E829" s="26">
        <v>21.4</v>
      </c>
      <c r="F829" s="15">
        <f t="shared" si="220"/>
        <v>0.94444444444444453</v>
      </c>
      <c r="G829" s="15">
        <f t="shared" si="221"/>
        <v>3.4000000000000004</v>
      </c>
      <c r="R829">
        <f t="shared" si="209"/>
        <v>0</v>
      </c>
      <c r="S829">
        <f t="shared" si="210"/>
        <v>21.4</v>
      </c>
      <c r="T829">
        <f>$E829/3.6</f>
        <v>5.9444444444444438</v>
      </c>
      <c r="U829">
        <f>(0.5*960*(T829*T829))</f>
        <v>16961.481481481478</v>
      </c>
      <c r="V829">
        <f>$U829-$U830</f>
        <v>-5817.7777777777846</v>
      </c>
      <c r="X829">
        <f>W829/1000</f>
        <v>0</v>
      </c>
      <c r="Y829">
        <f>$X$43+$X$87+$X$158+$X$178+$X$188+$X$238+$X$279+$X$299+$X$307+$X$359+$X$365+$X$379+$X$408+$X$426+$X$438+$X$549+$X$569+$X$622+$X$645+$X$657+$X$685+$X$703+$X$721+$X$758+$X$800+$X$815</f>
        <v>1100.7688888888888</v>
      </c>
      <c r="Z829">
        <f>(0.5*960*(F829*F829))</f>
        <v>428.14814814814827</v>
      </c>
      <c r="AA829">
        <f>W829*0.0000002777777777</f>
        <v>0</v>
      </c>
      <c r="AB829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29">
        <f>(AC829*0.0000002777777777)*-1</f>
        <v>0</v>
      </c>
      <c r="AE82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29">
        <f>(T829/1000)*(960*9.81*0.01+0.5*1.205*0.38*1.711274*(T829*T829)+960*4/3*3.14*AJ829)</f>
        <v>23.206705613606562</v>
      </c>
      <c r="AH829">
        <f>AH828+AG829</f>
        <v>343.02888839045022</v>
      </c>
      <c r="AJ829">
        <f>T830-T829</f>
        <v>0.94444444444444553</v>
      </c>
      <c r="AK829" s="53">
        <f t="shared" si="223"/>
        <v>5.9444444444444438</v>
      </c>
      <c r="AL829" s="39">
        <f>0.5*1116.99*(T829*T829)</f>
        <v>19735.213749999995</v>
      </c>
      <c r="AM829" s="39">
        <f t="shared" si="222"/>
        <v>-6769.1662500000093</v>
      </c>
      <c r="AN829" s="39">
        <f>SUM($AM$827:$AM$876)+$AN$826</f>
        <v>-1554302.3584375</v>
      </c>
      <c r="AO829" s="39">
        <f t="shared" si="212"/>
        <v>0.43175065500063758</v>
      </c>
      <c r="AP829" s="39">
        <f>SUM($AM$815:$AM$826)+$AP$814</f>
        <v>1300721.9268750004</v>
      </c>
      <c r="AQ829" s="39">
        <f t="shared" si="213"/>
        <v>0.36131164625299955</v>
      </c>
      <c r="AR829" s="39">
        <f t="shared" si="225"/>
        <v>-6.7691662500000094</v>
      </c>
      <c r="AS829" s="39"/>
      <c r="AT829" s="51">
        <f>T829*$AS$8*0.38*0.01</f>
        <v>234.86844433000002</v>
      </c>
      <c r="AU829" s="51">
        <f t="shared" si="224"/>
        <v>0.23486844433000001</v>
      </c>
      <c r="AV829" s="51">
        <f t="shared" si="214"/>
        <v>6.5241286729098737E-5</v>
      </c>
      <c r="AW829" s="39">
        <f>AB829*0.7</f>
        <v>0.21221961928214225</v>
      </c>
      <c r="AX829" s="40"/>
      <c r="AY829" s="40">
        <f t="shared" si="211"/>
        <v>0</v>
      </c>
      <c r="AZ829" s="40"/>
      <c r="BA829" s="40"/>
      <c r="BB829" s="40"/>
      <c r="BC829" s="39"/>
      <c r="BD829" s="39">
        <f>T829*2.23694</f>
        <v>13.297365555555555</v>
      </c>
      <c r="BE829" s="39">
        <f>AO829-$BC$8</f>
        <v>0.43062425600201909</v>
      </c>
      <c r="BF829" s="39">
        <f>AQ829-$BC$8</f>
        <v>0.36018524725438106</v>
      </c>
      <c r="BG829" s="52">
        <f t="shared" si="215"/>
        <v>0.32416672252894296</v>
      </c>
      <c r="BH829" s="52">
        <f t="shared" si="216"/>
        <v>0.32416672252894296</v>
      </c>
      <c r="BI829" s="52">
        <f t="shared" si="217"/>
        <v>1167000.2011041946</v>
      </c>
      <c r="BJ829" s="52">
        <f t="shared" si="218"/>
        <v>1167.0002011041947</v>
      </c>
      <c r="BK829">
        <f t="shared" si="219"/>
        <v>-6.0922496250000089</v>
      </c>
    </row>
    <row r="830" spans="2:63" x14ac:dyDescent="0.25">
      <c r="B830" s="27" t="s">
        <v>52</v>
      </c>
      <c r="C830" s="27">
        <v>822</v>
      </c>
      <c r="D830" s="27">
        <v>233</v>
      </c>
      <c r="E830" s="26">
        <v>24.8</v>
      </c>
      <c r="F830" s="15">
        <f t="shared" si="220"/>
        <v>0.90277777777777779</v>
      </c>
      <c r="G830" s="15">
        <f t="shared" si="221"/>
        <v>3.25</v>
      </c>
      <c r="R830">
        <f t="shared" si="209"/>
        <v>0</v>
      </c>
      <c r="S830">
        <f t="shared" si="210"/>
        <v>24.8</v>
      </c>
      <c r="T830">
        <f>$E830/3.6</f>
        <v>6.8888888888888893</v>
      </c>
      <c r="U830">
        <f>(0.5*960*(T830*T830))</f>
        <v>22779.259259259263</v>
      </c>
      <c r="V830">
        <f>$U830-$U831</f>
        <v>-6050.74074074073</v>
      </c>
      <c r="X830">
        <f>W830/1000</f>
        <v>0</v>
      </c>
      <c r="Y830">
        <f>$X$43+$X$87+$X$158+$X$178+$X$188+$X$238+$X$279+$X$299+$X$307+$X$359+$X$365+$X$379+$X$408+$X$426+$X$438+$X$549+$X$569+$X$622+$X$645+$X$657+$X$685+$X$703+$X$721+$X$758+$X$800+$X$815</f>
        <v>1100.7688888888888</v>
      </c>
      <c r="Z830">
        <f>(0.5*960*(F830*F830))</f>
        <v>391.2037037037037</v>
      </c>
      <c r="AA830">
        <f>W830*0.0000002777777777</f>
        <v>0</v>
      </c>
      <c r="AB830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0">
        <f>(AC830*0.0000002777777777)*-1</f>
        <v>0</v>
      </c>
      <c r="AE83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0">
        <f>(T830/1000)*(960*9.81*0.01+0.5*1.205*0.38*1.711274*(T830*T830)+960*4/3*3.14*AJ830)</f>
        <v>24.619147150254008</v>
      </c>
      <c r="AH830">
        <f>AH829+AG830</f>
        <v>367.6480355407042</v>
      </c>
      <c r="AJ830">
        <f>T831-T830</f>
        <v>0.86111111111110983</v>
      </c>
      <c r="AK830" s="53">
        <f t="shared" si="223"/>
        <v>6.8888888888888893</v>
      </c>
      <c r="AL830" s="39">
        <f>0.5*1116.99*(T830*T830)</f>
        <v>26504.380000000005</v>
      </c>
      <c r="AM830" s="39">
        <f t="shared" si="222"/>
        <v>-7040.2259374999849</v>
      </c>
      <c r="AN830" s="39">
        <f>SUM($AM$827:$AM$876)+$AN$826</f>
        <v>-1554302.3584375</v>
      </c>
      <c r="AO830" s="39">
        <f t="shared" si="212"/>
        <v>0.43175065500063758</v>
      </c>
      <c r="AP830" s="39">
        <f>SUM($AM$815:$AM$826)+$AP$814</f>
        <v>1300721.9268750004</v>
      </c>
      <c r="AQ830" s="39">
        <f t="shared" si="213"/>
        <v>0.36131164625299955</v>
      </c>
      <c r="AR830" s="39">
        <f t="shared" si="225"/>
        <v>-7.0402259374999847</v>
      </c>
      <c r="AS830" s="39"/>
      <c r="AT830" s="51">
        <f>T830*$AS$8*0.38*0.01</f>
        <v>272.18399156000009</v>
      </c>
      <c r="AU830" s="51">
        <f t="shared" si="224"/>
        <v>0.27218399156000012</v>
      </c>
      <c r="AV830" s="51">
        <f t="shared" si="214"/>
        <v>7.5606724807553705E-5</v>
      </c>
      <c r="AW830" s="39">
        <f>AB830*0.7</f>
        <v>0.21221961928214225</v>
      </c>
      <c r="AX830" s="40"/>
      <c r="AY830" s="40">
        <f t="shared" si="211"/>
        <v>0</v>
      </c>
      <c r="AZ830" s="40"/>
      <c r="BA830" s="40"/>
      <c r="BB830" s="40"/>
      <c r="BC830" s="39"/>
      <c r="BD830" s="39">
        <f>T830*2.23694</f>
        <v>15.410031111111113</v>
      </c>
      <c r="BE830" s="39">
        <f>AO830-$BC$8</f>
        <v>0.43062425600201909</v>
      </c>
      <c r="BF830" s="39">
        <f>AQ830-$BC$8</f>
        <v>0.36018524725438106</v>
      </c>
      <c r="BG830" s="52">
        <f t="shared" si="215"/>
        <v>0.32416672252894296</v>
      </c>
      <c r="BH830" s="52">
        <f t="shared" si="216"/>
        <v>0.32416672252894296</v>
      </c>
      <c r="BI830" s="52">
        <f t="shared" si="217"/>
        <v>1167000.2011041946</v>
      </c>
      <c r="BJ830" s="52">
        <f t="shared" si="218"/>
        <v>1167.0002011041947</v>
      </c>
      <c r="BK830">
        <f t="shared" si="219"/>
        <v>-6.3362033437499869</v>
      </c>
    </row>
    <row r="831" spans="2:63" x14ac:dyDescent="0.25">
      <c r="B831" s="27" t="s">
        <v>52</v>
      </c>
      <c r="C831" s="27">
        <v>823</v>
      </c>
      <c r="D831" s="27">
        <v>234</v>
      </c>
      <c r="E831" s="26">
        <v>27.9</v>
      </c>
      <c r="F831" s="15">
        <f t="shared" si="220"/>
        <v>0.83333333333333326</v>
      </c>
      <c r="G831" s="15">
        <f t="shared" si="221"/>
        <v>3</v>
      </c>
      <c r="R831">
        <f t="shared" si="209"/>
        <v>0</v>
      </c>
      <c r="S831">
        <f t="shared" si="210"/>
        <v>27.9</v>
      </c>
      <c r="T831">
        <f>$E831/3.6</f>
        <v>7.7499999999999991</v>
      </c>
      <c r="U831">
        <f>(0.5*960*(T831*T831))</f>
        <v>28829.999999999993</v>
      </c>
      <c r="V831">
        <f>$U831-$U832</f>
        <v>-6304.8148148148248</v>
      </c>
      <c r="X831">
        <f>W831/1000</f>
        <v>0</v>
      </c>
      <c r="Y831">
        <f>$X$43+$X$87+$X$158+$X$178+$X$188+$X$238+$X$279+$X$299+$X$307+$X$359+$X$365+$X$379+$X$408+$X$426+$X$438+$X$549+$X$569+$X$622+$X$645+$X$657+$X$685+$X$703+$X$721+$X$758+$X$800+$X$815</f>
        <v>1100.7688888888888</v>
      </c>
      <c r="Z831">
        <f>(0.5*960*(F831*F831))</f>
        <v>333.33333333333326</v>
      </c>
      <c r="AA831">
        <f>W831*0.0000002777777777</f>
        <v>0</v>
      </c>
      <c r="AB831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1">
        <f>(AC831*0.0000002777777777)*-1</f>
        <v>0</v>
      </c>
      <c r="AE83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1">
        <f>(T831/1000)*(960*9.81*0.01+0.5*1.205*0.38*1.711274*(T831*T831)+960*4/3*3.14*AJ831)</f>
        <v>26.00432788993421</v>
      </c>
      <c r="AH831">
        <f>AH830+AG831</f>
        <v>393.65236343063839</v>
      </c>
      <c r="AJ831">
        <f>T832-T831</f>
        <v>0.80555555555555625</v>
      </c>
      <c r="AK831" s="53">
        <f t="shared" si="223"/>
        <v>7.7499999999999991</v>
      </c>
      <c r="AL831" s="39">
        <f>0.5*1116.99*(T831*T831)</f>
        <v>33544.60593749999</v>
      </c>
      <c r="AM831" s="39">
        <f t="shared" si="222"/>
        <v>-7335.8490625000122</v>
      </c>
      <c r="AN831" s="39">
        <f>SUM($AM$827:$AM$876)+$AN$826</f>
        <v>-1554302.3584375</v>
      </c>
      <c r="AO831" s="39">
        <f t="shared" si="212"/>
        <v>0.43175065500063758</v>
      </c>
      <c r="AP831" s="39">
        <f>SUM($AM$815:$AM$826)+$AP$814</f>
        <v>1300721.9268750004</v>
      </c>
      <c r="AQ831" s="39">
        <f t="shared" si="213"/>
        <v>0.36131164625299955</v>
      </c>
      <c r="AR831" s="39">
        <f t="shared" si="225"/>
        <v>-7.3358490625000119</v>
      </c>
      <c r="AS831" s="39"/>
      <c r="AT831" s="51">
        <f>T831*$AS$8*0.38*0.01</f>
        <v>306.20699050500002</v>
      </c>
      <c r="AU831" s="51">
        <f t="shared" si="224"/>
        <v>0.306206990505</v>
      </c>
      <c r="AV831" s="51">
        <f t="shared" si="214"/>
        <v>8.505756540849789E-5</v>
      </c>
      <c r="AW831" s="39">
        <f>AB831*0.7</f>
        <v>0.21221961928214225</v>
      </c>
      <c r="AX831" s="40"/>
      <c r="AY831" s="40">
        <f t="shared" si="211"/>
        <v>0</v>
      </c>
      <c r="AZ831" s="40"/>
      <c r="BA831" s="40"/>
      <c r="BB831" s="40"/>
      <c r="BC831" s="39"/>
      <c r="BD831" s="39">
        <f>T831*2.23694</f>
        <v>17.336285</v>
      </c>
      <c r="BE831" s="39">
        <f>AO831-$BC$8</f>
        <v>0.43062425600201909</v>
      </c>
      <c r="BF831" s="39">
        <f>AQ831-$BC$8</f>
        <v>0.36018524725438106</v>
      </c>
      <c r="BG831" s="52">
        <f t="shared" si="215"/>
        <v>0.32416672252894296</v>
      </c>
      <c r="BH831" s="52">
        <f t="shared" si="216"/>
        <v>0.32416672252894296</v>
      </c>
      <c r="BI831" s="52">
        <f t="shared" si="217"/>
        <v>1167000.2011041946</v>
      </c>
      <c r="BJ831" s="52">
        <f t="shared" si="218"/>
        <v>1167.0002011041947</v>
      </c>
      <c r="BK831">
        <f t="shared" si="219"/>
        <v>-6.6022641562500111</v>
      </c>
    </row>
    <row r="832" spans="2:63" x14ac:dyDescent="0.25">
      <c r="B832" s="27" t="s">
        <v>52</v>
      </c>
      <c r="C832" s="27">
        <v>824</v>
      </c>
      <c r="D832" s="27">
        <v>235</v>
      </c>
      <c r="E832" s="26">
        <v>30.8</v>
      </c>
      <c r="F832" s="15">
        <f t="shared" si="220"/>
        <v>0.70833333333333348</v>
      </c>
      <c r="G832" s="15">
        <f t="shared" si="221"/>
        <v>2.5500000000000007</v>
      </c>
      <c r="R832">
        <f t="shared" si="209"/>
        <v>0</v>
      </c>
      <c r="S832">
        <f t="shared" si="210"/>
        <v>30.8</v>
      </c>
      <c r="T832">
        <f>$E832/3.6</f>
        <v>8.5555555555555554</v>
      </c>
      <c r="U832">
        <f>(0.5*960*(T832*T832))</f>
        <v>35134.814814814818</v>
      </c>
      <c r="V832">
        <f>$U832-$U833</f>
        <v>-5198.518518518511</v>
      </c>
      <c r="X832">
        <f>W832/1000</f>
        <v>0</v>
      </c>
      <c r="Y832">
        <f>$X$43+$X$87+$X$158+$X$178+$X$188+$X$238+$X$279+$X$299+$X$307+$X$359+$X$365+$X$379+$X$408+$X$426+$X$438+$X$549+$X$569+$X$622+$X$645+$X$657+$X$685+$X$703+$X$721+$X$758+$X$800+$X$815</f>
        <v>1100.7688888888888</v>
      </c>
      <c r="Z832">
        <f>(0.5*960*(F832*F832))</f>
        <v>240.8333333333334</v>
      </c>
      <c r="AA832">
        <f>W832*0.0000002777777777</f>
        <v>0</v>
      </c>
      <c r="AB832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2">
        <f>(AC832*0.0000002777777777)*-1</f>
        <v>0</v>
      </c>
      <c r="AE832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2">
        <f>(T832/1000)*(960*9.81*0.01+0.5*1.205*0.38*1.711274*(T832*T832)+960*4/3*3.14*AJ832)</f>
        <v>22.06505404457333</v>
      </c>
      <c r="AH832">
        <f>AH831+AG832</f>
        <v>415.71741747521173</v>
      </c>
      <c r="AJ832">
        <f>T833-T832</f>
        <v>0.61111111111111072</v>
      </c>
      <c r="AK832" s="53">
        <f t="shared" si="223"/>
        <v>8.5555555555555554</v>
      </c>
      <c r="AL832" s="39">
        <f>0.5*1116.99*(T832*T832)</f>
        <v>40880.455000000002</v>
      </c>
      <c r="AM832" s="39">
        <f t="shared" si="222"/>
        <v>-6048.6387499999983</v>
      </c>
      <c r="AN832" s="39">
        <f>SUM($AM$827:$AM$876)+$AN$826</f>
        <v>-1554302.3584375</v>
      </c>
      <c r="AO832" s="39">
        <f t="shared" si="212"/>
        <v>0.43175065500063758</v>
      </c>
      <c r="AP832" s="39">
        <f>SUM($AM$815:$AM$826)+$AP$814</f>
        <v>1300721.9268750004</v>
      </c>
      <c r="AQ832" s="39">
        <f t="shared" si="213"/>
        <v>0.36131164625299955</v>
      </c>
      <c r="AR832" s="39">
        <f t="shared" si="225"/>
        <v>-6.0486387499999985</v>
      </c>
      <c r="AS832" s="39"/>
      <c r="AT832" s="51">
        <f>T832*$AS$8*0.38*0.01</f>
        <v>338.03495726000011</v>
      </c>
      <c r="AU832" s="51">
        <f t="shared" si="224"/>
        <v>0.3380349572600001</v>
      </c>
      <c r="AV832" s="51">
        <f t="shared" si="214"/>
        <v>9.3898674357768304E-5</v>
      </c>
      <c r="AW832" s="39">
        <f>AB832*0.7</f>
        <v>0.21221961928214225</v>
      </c>
      <c r="AX832" s="40"/>
      <c r="AY832" s="40">
        <f t="shared" si="211"/>
        <v>0</v>
      </c>
      <c r="AZ832" s="40"/>
      <c r="BA832" s="40"/>
      <c r="BB832" s="40"/>
      <c r="BC832" s="39"/>
      <c r="BD832" s="39">
        <f>T832*2.23694</f>
        <v>19.138264444444445</v>
      </c>
      <c r="BE832" s="39">
        <f>AO832-$BC$8</f>
        <v>0.43062425600201909</v>
      </c>
      <c r="BF832" s="39">
        <f>AQ832-$BC$8</f>
        <v>0.36018524725438106</v>
      </c>
      <c r="BG832" s="52">
        <f t="shared" si="215"/>
        <v>0.32416672252894296</v>
      </c>
      <c r="BH832" s="52">
        <f t="shared" si="216"/>
        <v>0.32416672252894296</v>
      </c>
      <c r="BI832" s="52">
        <f t="shared" si="217"/>
        <v>1167000.2011041946</v>
      </c>
      <c r="BJ832" s="52">
        <f t="shared" si="218"/>
        <v>1167.0002011041947</v>
      </c>
      <c r="BK832">
        <f t="shared" si="219"/>
        <v>-5.4437748749999981</v>
      </c>
    </row>
    <row r="833" spans="2:63" x14ac:dyDescent="0.25">
      <c r="B833" s="27" t="s">
        <v>52</v>
      </c>
      <c r="C833" s="27">
        <v>825</v>
      </c>
      <c r="D833" s="27">
        <v>236</v>
      </c>
      <c r="E833" s="26">
        <v>33</v>
      </c>
      <c r="F833" s="15">
        <f t="shared" si="220"/>
        <v>0.59722222222222232</v>
      </c>
      <c r="G833" s="15">
        <f t="shared" si="221"/>
        <v>2.1500000000000004</v>
      </c>
      <c r="R833">
        <f t="shared" si="209"/>
        <v>0</v>
      </c>
      <c r="S833">
        <f t="shared" si="210"/>
        <v>33</v>
      </c>
      <c r="T833">
        <f>$E833/3.6</f>
        <v>9.1666666666666661</v>
      </c>
      <c r="U833">
        <f>(0.5*960*(T833*T833))</f>
        <v>40333.333333333328</v>
      </c>
      <c r="V833">
        <f>$U833-$U834</f>
        <v>-5296.6666666666715</v>
      </c>
      <c r="X833">
        <f>W833/1000</f>
        <v>0</v>
      </c>
      <c r="Y833">
        <f>$X$43+$X$87+$X$158+$X$178+$X$188+$X$238+$X$279+$X$299+$X$307+$X$359+$X$365+$X$379+$X$408+$X$426+$X$438+$X$549+$X$569+$X$622+$X$645+$X$657+$X$685+$X$703+$X$721+$X$758+$X$800+$X$815</f>
        <v>1100.7688888888888</v>
      </c>
      <c r="Z833">
        <f>(0.5*960*(F833*F833))</f>
        <v>171.20370370370375</v>
      </c>
      <c r="AA833">
        <f>W833*0.0000002777777777</f>
        <v>0</v>
      </c>
      <c r="AB833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3">
        <f>(AC833*0.0000002777777777)*-1</f>
        <v>0</v>
      </c>
      <c r="AE833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3">
        <f>(T833/1000)*(960*9.81*0.01+0.5*1.205*0.38*1.711274*(T833*T833)+960*4/3*3.14*AJ833)</f>
        <v>22.656618378843369</v>
      </c>
      <c r="AH833">
        <f>AH832+AG833</f>
        <v>438.37403585405508</v>
      </c>
      <c r="AJ833">
        <f>T834-T833</f>
        <v>0.58333333333333393</v>
      </c>
      <c r="AK833" s="53">
        <f t="shared" si="223"/>
        <v>9.1666666666666661</v>
      </c>
      <c r="AL833" s="39">
        <f>0.5*1116.99*(T833*T833)</f>
        <v>46929.09375</v>
      </c>
      <c r="AM833" s="39">
        <f t="shared" si="222"/>
        <v>-6162.8371875000012</v>
      </c>
      <c r="AN833" s="39">
        <f>SUM($AM$827:$AM$876)+$AN$826</f>
        <v>-1554302.3584375</v>
      </c>
      <c r="AO833" s="39">
        <f t="shared" si="212"/>
        <v>0.43175065500063758</v>
      </c>
      <c r="AP833" s="39">
        <f>SUM($AM$815:$AM$826)+$AP$814</f>
        <v>1300721.9268750004</v>
      </c>
      <c r="AQ833" s="39">
        <f t="shared" si="213"/>
        <v>0.36131164625299955</v>
      </c>
      <c r="AR833" s="39">
        <f t="shared" si="225"/>
        <v>-6.162837187500001</v>
      </c>
      <c r="AS833" s="39"/>
      <c r="AT833" s="51">
        <f>T833*$AS$8*0.38*0.01</f>
        <v>362.18031135000007</v>
      </c>
      <c r="AU833" s="51">
        <f t="shared" si="224"/>
        <v>0.36218031135000006</v>
      </c>
      <c r="AV833" s="51">
        <f t="shared" si="214"/>
        <v>1.0060572252618031E-4</v>
      </c>
      <c r="AW833" s="39">
        <f>AB833*0.7</f>
        <v>0.21221961928214225</v>
      </c>
      <c r="AX833" s="40"/>
      <c r="AY833" s="40">
        <f t="shared" si="211"/>
        <v>0</v>
      </c>
      <c r="AZ833" s="40"/>
      <c r="BA833" s="40"/>
      <c r="BB833" s="40"/>
      <c r="BC833" s="39"/>
      <c r="BD833" s="39">
        <f>T833*2.23694</f>
        <v>20.505283333333335</v>
      </c>
      <c r="BE833" s="39">
        <f>AO833-$BC$8</f>
        <v>0.43062425600201909</v>
      </c>
      <c r="BF833" s="39">
        <f>AQ833-$BC$8</f>
        <v>0.36018524725438106</v>
      </c>
      <c r="BG833" s="52">
        <f t="shared" si="215"/>
        <v>0.32416672252894296</v>
      </c>
      <c r="BH833" s="52">
        <f t="shared" si="216"/>
        <v>0.32416672252894296</v>
      </c>
      <c r="BI833" s="52">
        <f t="shared" si="217"/>
        <v>1167000.2011041946</v>
      </c>
      <c r="BJ833" s="52">
        <f t="shared" si="218"/>
        <v>1167.0002011041947</v>
      </c>
      <c r="BK833">
        <f t="shared" si="219"/>
        <v>-5.5465534687500009</v>
      </c>
    </row>
    <row r="834" spans="2:63" x14ac:dyDescent="0.25">
      <c r="B834" s="27" t="s">
        <v>52</v>
      </c>
      <c r="C834" s="27">
        <v>826</v>
      </c>
      <c r="D834" s="27">
        <v>237</v>
      </c>
      <c r="E834" s="26">
        <v>35.1</v>
      </c>
      <c r="F834" s="15">
        <f t="shared" si="220"/>
        <v>0.56944444444444464</v>
      </c>
      <c r="G834" s="15">
        <f t="shared" si="221"/>
        <v>2.0500000000000007</v>
      </c>
      <c r="R834">
        <f t="shared" si="209"/>
        <v>0</v>
      </c>
      <c r="S834">
        <f t="shared" si="210"/>
        <v>35.1</v>
      </c>
      <c r="T834">
        <f>$E834/3.6</f>
        <v>9.75</v>
      </c>
      <c r="U834">
        <f>(0.5*960*(T834*T834))</f>
        <v>45630</v>
      </c>
      <c r="V834">
        <f>$U834-$U835</f>
        <v>-5348.148148148146</v>
      </c>
      <c r="X834">
        <f>W834/1000</f>
        <v>0</v>
      </c>
      <c r="Y834">
        <f>$X$43+$X$87+$X$158+$X$178+$X$188+$X$238+$X$279+$X$299+$X$307+$X$359+$X$365+$X$379+$X$408+$X$426+$X$438+$X$549+$X$569+$X$622+$X$645+$X$657+$X$685+$X$703+$X$721+$X$758+$X$800+$X$815</f>
        <v>1100.7688888888888</v>
      </c>
      <c r="Z834">
        <f>(0.5*960*(F834*F834))</f>
        <v>155.64814814814824</v>
      </c>
      <c r="AA834">
        <f>W834*0.0000002777777777</f>
        <v>0</v>
      </c>
      <c r="AB83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4">
        <f>(AC834*0.0000002777777777)*-1</f>
        <v>0</v>
      </c>
      <c r="AE834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4">
        <f>(T834/1000)*(960*9.81*0.01+0.5*1.205*0.38*1.711274*(T834*T834)+960*4/3*3.14*AJ834)</f>
        <v>23.052022631320625</v>
      </c>
      <c r="AH834">
        <f>AH833+AG834</f>
        <v>461.42605848537573</v>
      </c>
      <c r="AJ834">
        <f>T835-T834</f>
        <v>0.55555555555555536</v>
      </c>
      <c r="AK834" s="53">
        <f t="shared" si="223"/>
        <v>9.75</v>
      </c>
      <c r="AL834" s="39">
        <f>0.5*1116.99*(T834*T834)</f>
        <v>53091.930937500001</v>
      </c>
      <c r="AM834" s="39">
        <f t="shared" si="222"/>
        <v>-6222.7374999999956</v>
      </c>
      <c r="AN834" s="39">
        <f>SUM($AM$827:$AM$876)+$AN$826</f>
        <v>-1554302.3584375</v>
      </c>
      <c r="AO834" s="39">
        <f t="shared" si="212"/>
        <v>0.43175065500063758</v>
      </c>
      <c r="AP834" s="39">
        <f>SUM($AM$815:$AM$826)+$AP$814</f>
        <v>1300721.9268750004</v>
      </c>
      <c r="AQ834" s="39">
        <f t="shared" si="213"/>
        <v>0.36131164625299955</v>
      </c>
      <c r="AR834" s="39">
        <f t="shared" si="225"/>
        <v>-6.2227374999999956</v>
      </c>
      <c r="AS834" s="39"/>
      <c r="AT834" s="51">
        <f>T834*$AS$8*0.38*0.01</f>
        <v>385.22814934500008</v>
      </c>
      <c r="AU834" s="51">
        <f t="shared" si="224"/>
        <v>0.3852281493450001</v>
      </c>
      <c r="AV834" s="51">
        <f t="shared" si="214"/>
        <v>1.0700790486875543E-4</v>
      </c>
      <c r="AW834" s="39">
        <f>AB834*0.7</f>
        <v>0.21221961928214225</v>
      </c>
      <c r="AX834" s="40"/>
      <c r="AY834" s="40">
        <f t="shared" si="211"/>
        <v>0</v>
      </c>
      <c r="AZ834" s="40"/>
      <c r="BA834" s="40"/>
      <c r="BB834" s="40"/>
      <c r="BC834" s="39"/>
      <c r="BD834" s="39">
        <f>T834*2.23694</f>
        <v>21.810165000000001</v>
      </c>
      <c r="BE834" s="39">
        <f>AO834-$BC$8</f>
        <v>0.43062425600201909</v>
      </c>
      <c r="BF834" s="39">
        <f>AQ834-$BC$8</f>
        <v>0.36018524725438106</v>
      </c>
      <c r="BG834" s="52">
        <f t="shared" si="215"/>
        <v>0.32416672252894296</v>
      </c>
      <c r="BH834" s="52">
        <f t="shared" si="216"/>
        <v>0.32416672252894296</v>
      </c>
      <c r="BI834" s="52">
        <f t="shared" si="217"/>
        <v>1167000.2011041946</v>
      </c>
      <c r="BJ834" s="52">
        <f t="shared" si="218"/>
        <v>1167.0002011041947</v>
      </c>
      <c r="BK834">
        <f t="shared" si="219"/>
        <v>-5.6004637499999959</v>
      </c>
    </row>
    <row r="835" spans="2:63" x14ac:dyDescent="0.25">
      <c r="B835" s="27" t="s">
        <v>52</v>
      </c>
      <c r="C835" s="27">
        <v>827</v>
      </c>
      <c r="D835" s="27">
        <v>238</v>
      </c>
      <c r="E835" s="26">
        <v>37.1</v>
      </c>
      <c r="F835" s="15">
        <f t="shared" si="220"/>
        <v>0.52777777777777735</v>
      </c>
      <c r="G835" s="15">
        <f t="shared" si="221"/>
        <v>1.8999999999999986</v>
      </c>
      <c r="R835">
        <f t="shared" si="209"/>
        <v>0</v>
      </c>
      <c r="S835">
        <f t="shared" si="210"/>
        <v>37.1</v>
      </c>
      <c r="T835">
        <f>$E835/3.6</f>
        <v>10.305555555555555</v>
      </c>
      <c r="U835">
        <f>(0.5*960*(T835*T835))</f>
        <v>50978.148148148146</v>
      </c>
      <c r="V835">
        <f>$U835-$U836</f>
        <v>-5066.6666666666715</v>
      </c>
      <c r="X835">
        <f>W835/1000</f>
        <v>0</v>
      </c>
      <c r="Y835">
        <f>$X$43+$X$87+$X$158+$X$178+$X$188+$X$238+$X$279+$X$299+$X$307+$X$359+$X$365+$X$379+$X$408+$X$426+$X$438+$X$549+$X$569+$X$622+$X$645+$X$657+$X$685+$X$703+$X$721+$X$758+$X$800+$X$815</f>
        <v>1100.7688888888888</v>
      </c>
      <c r="Z835">
        <f>(0.5*960*(F835*F835))</f>
        <v>133.7037037037035</v>
      </c>
      <c r="AA835">
        <f>W835*0.0000002777777777</f>
        <v>0</v>
      </c>
      <c r="AB83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5">
        <f>(AC835*0.0000002777777777)*-1</f>
        <v>0</v>
      </c>
      <c r="AE835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5">
        <f>(T835/1000)*(960*9.81*0.01+0.5*1.205*0.38*1.711274*(T835*T835)+960*4/3*3.14*AJ835)</f>
        <v>22.109399846014902</v>
      </c>
      <c r="AH835">
        <f>AH834+AG835</f>
        <v>483.53545833139066</v>
      </c>
      <c r="AJ835">
        <f>T836-T835</f>
        <v>0.5</v>
      </c>
      <c r="AK835" s="53">
        <f t="shared" si="223"/>
        <v>10.305555555555555</v>
      </c>
      <c r="AL835" s="39">
        <f>0.5*1116.99*(T835*T835)</f>
        <v>59314.668437499997</v>
      </c>
      <c r="AM835" s="39">
        <f t="shared" si="222"/>
        <v>-5895.2250000000058</v>
      </c>
      <c r="AN835" s="39">
        <f>SUM($AM$827:$AM$876)+$AN$826</f>
        <v>-1554302.3584375</v>
      </c>
      <c r="AO835" s="39">
        <f t="shared" si="212"/>
        <v>0.43175065500063758</v>
      </c>
      <c r="AP835" s="39">
        <f>SUM($AM$815:$AM$826)+$AP$814</f>
        <v>1300721.9268750004</v>
      </c>
      <c r="AQ835" s="39">
        <f t="shared" si="213"/>
        <v>0.36131164625299955</v>
      </c>
      <c r="AR835" s="39">
        <f t="shared" si="225"/>
        <v>-5.8952250000000062</v>
      </c>
      <c r="AS835" s="39"/>
      <c r="AT835" s="51">
        <f>T835*$AS$8*0.38*0.01</f>
        <v>407.17847124500003</v>
      </c>
      <c r="AU835" s="51">
        <f t="shared" si="224"/>
        <v>0.40717847124500001</v>
      </c>
      <c r="AV835" s="51">
        <f t="shared" si="214"/>
        <v>1.1310522138549362E-4</v>
      </c>
      <c r="AW835" s="39">
        <f>AB835*0.7</f>
        <v>0.21221961928214225</v>
      </c>
      <c r="AX835" s="40"/>
      <c r="AY835" s="40">
        <f t="shared" si="211"/>
        <v>0</v>
      </c>
      <c r="AZ835" s="40"/>
      <c r="BA835" s="40"/>
      <c r="BB835" s="40"/>
      <c r="BC835" s="39"/>
      <c r="BD835" s="39">
        <f>T835*2.23694</f>
        <v>23.052909444444445</v>
      </c>
      <c r="BE835" s="39">
        <f>AO835-$BC$8</f>
        <v>0.43062425600201909</v>
      </c>
      <c r="BF835" s="39">
        <f>AQ835-$BC$8</f>
        <v>0.36018524725438106</v>
      </c>
      <c r="BG835" s="52">
        <f t="shared" si="215"/>
        <v>0.32416672252894296</v>
      </c>
      <c r="BH835" s="52">
        <f t="shared" si="216"/>
        <v>0.32416672252894296</v>
      </c>
      <c r="BI835" s="52">
        <f t="shared" si="217"/>
        <v>1167000.2011041946</v>
      </c>
      <c r="BJ835" s="52">
        <f t="shared" si="218"/>
        <v>1167.0002011041947</v>
      </c>
      <c r="BK835">
        <f t="shared" si="219"/>
        <v>-5.305702500000006</v>
      </c>
    </row>
    <row r="836" spans="2:63" x14ac:dyDescent="0.25">
      <c r="B836" s="27" t="s">
        <v>52</v>
      </c>
      <c r="C836" s="27">
        <v>828</v>
      </c>
      <c r="D836" s="27">
        <v>239</v>
      </c>
      <c r="E836" s="26">
        <v>38.9</v>
      </c>
      <c r="F836" s="15">
        <f t="shared" si="220"/>
        <v>0.59722222222222177</v>
      </c>
      <c r="G836" s="15">
        <f t="shared" si="221"/>
        <v>2.1499999999999986</v>
      </c>
      <c r="R836">
        <f t="shared" si="209"/>
        <v>0</v>
      </c>
      <c r="S836">
        <f t="shared" si="210"/>
        <v>38.9</v>
      </c>
      <c r="T836">
        <f>$E836/3.6</f>
        <v>10.805555555555555</v>
      </c>
      <c r="U836">
        <f>(0.5*960*(T836*T836))</f>
        <v>56044.814814814818</v>
      </c>
      <c r="V836">
        <f>$U836-$U837</f>
        <v>-7435.1851851851825</v>
      </c>
      <c r="X836">
        <f>W836/1000</f>
        <v>0</v>
      </c>
      <c r="Y836">
        <f>$X$43+$X$87+$X$158+$X$178+$X$188+$X$238+$X$279+$X$299+$X$307+$X$359+$X$365+$X$379+$X$408+$X$426+$X$438+$X$549+$X$569+$X$622+$X$645+$X$657+$X$685+$X$703+$X$721+$X$758+$X$800+$X$815</f>
        <v>1100.7688888888888</v>
      </c>
      <c r="Z836">
        <f>(0.5*960*(F836*F836))</f>
        <v>171.20370370370344</v>
      </c>
      <c r="AA836">
        <f>W836*0.0000002777777777</f>
        <v>0</v>
      </c>
      <c r="AB836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6">
        <f>(AC836*0.0000002777777777)*-1</f>
        <v>0</v>
      </c>
      <c r="AE83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6">
        <f>(T836/1000)*(960*9.81*0.01+0.5*1.205*0.38*1.711274*(T836*T836)+960*4/3*3.14*AJ836)</f>
        <v>31.671442568878771</v>
      </c>
      <c r="AH836">
        <f>AH835+AG836</f>
        <v>515.20690090026937</v>
      </c>
      <c r="AJ836">
        <f>T837-T836</f>
        <v>0.69444444444444464</v>
      </c>
      <c r="AK836" s="53">
        <f t="shared" si="223"/>
        <v>10.805555555555555</v>
      </c>
      <c r="AL836" s="39">
        <f>0.5*1116.99*(T836*T836)</f>
        <v>65209.893437500003</v>
      </c>
      <c r="AM836" s="39">
        <f t="shared" si="222"/>
        <v>-8651.0703124999927</v>
      </c>
      <c r="AN836" s="39">
        <f>SUM($AM$827:$AM$876)+$AN$826</f>
        <v>-1554302.3584375</v>
      </c>
      <c r="AO836" s="39">
        <f t="shared" si="212"/>
        <v>0.43175065500063758</v>
      </c>
      <c r="AP836" s="39">
        <f>SUM($AM$815:$AM$826)+$AP$814</f>
        <v>1300721.9268750004</v>
      </c>
      <c r="AQ836" s="39">
        <f t="shared" si="213"/>
        <v>0.36131164625299955</v>
      </c>
      <c r="AR836" s="39">
        <f t="shared" si="225"/>
        <v>-8.6510703124999928</v>
      </c>
      <c r="AS836" s="39"/>
      <c r="AT836" s="51">
        <f>T836*$AS$8*0.38*0.01</f>
        <v>426.93376095500003</v>
      </c>
      <c r="AU836" s="51">
        <f t="shared" si="224"/>
        <v>0.42693376095500002</v>
      </c>
      <c r="AV836" s="51">
        <f t="shared" si="214"/>
        <v>1.1859280625055799E-4</v>
      </c>
      <c r="AW836" s="39">
        <f>AB836*0.7</f>
        <v>0.21221961928214225</v>
      </c>
      <c r="AX836" s="40"/>
      <c r="AY836" s="40">
        <f t="shared" si="211"/>
        <v>0</v>
      </c>
      <c r="AZ836" s="40"/>
      <c r="BA836" s="40"/>
      <c r="BB836" s="40"/>
      <c r="BC836" s="39"/>
      <c r="BD836" s="39">
        <f>T836*2.23694</f>
        <v>24.171379444444444</v>
      </c>
      <c r="BE836" s="39">
        <f>AO836-$BC$8</f>
        <v>0.43062425600201909</v>
      </c>
      <c r="BF836" s="39">
        <f>AQ836-$BC$8</f>
        <v>0.36018524725438106</v>
      </c>
      <c r="BG836" s="52">
        <f t="shared" si="215"/>
        <v>0.32416672252894296</v>
      </c>
      <c r="BH836" s="52">
        <f t="shared" si="216"/>
        <v>0.32416672252894296</v>
      </c>
      <c r="BI836" s="52">
        <f t="shared" si="217"/>
        <v>1167000.2011041946</v>
      </c>
      <c r="BJ836" s="52">
        <f t="shared" si="218"/>
        <v>1167.0002011041947</v>
      </c>
      <c r="BK836">
        <f t="shared" si="219"/>
        <v>-7.7859632812499937</v>
      </c>
    </row>
    <row r="837" spans="2:63" x14ac:dyDescent="0.25">
      <c r="B837" s="27" t="s">
        <v>52</v>
      </c>
      <c r="C837" s="27">
        <v>829</v>
      </c>
      <c r="D837" s="27">
        <v>240</v>
      </c>
      <c r="E837" s="26">
        <v>41.4</v>
      </c>
      <c r="F837" s="15">
        <f t="shared" si="220"/>
        <v>0.70833333333333348</v>
      </c>
      <c r="G837" s="15">
        <f t="shared" si="221"/>
        <v>2.5500000000000007</v>
      </c>
      <c r="R837">
        <f t="shared" si="209"/>
        <v>0</v>
      </c>
      <c r="S837">
        <f t="shared" si="210"/>
        <v>41.4</v>
      </c>
      <c r="T837">
        <f>$E837/3.6</f>
        <v>11.5</v>
      </c>
      <c r="U837">
        <f>(0.5*960*(T837*T837))</f>
        <v>63480</v>
      </c>
      <c r="V837">
        <f>$U837-$U838</f>
        <v>-8223.7037037036935</v>
      </c>
      <c r="X837">
        <f>W837/1000</f>
        <v>0</v>
      </c>
      <c r="Y837">
        <f>$X$43+$X$87+$X$158+$X$178+$X$188+$X$238+$X$279+$X$299+$X$307+$X$359+$X$365+$X$379+$X$408+$X$426+$X$438+$X$549+$X$569+$X$622+$X$645+$X$657+$X$685+$X$703+$X$721+$X$758+$X$800+$X$815</f>
        <v>1100.7688888888888</v>
      </c>
      <c r="Z837">
        <f>(0.5*960*(F837*F837))</f>
        <v>240.8333333333334</v>
      </c>
      <c r="AA837">
        <f>W837*0.0000002777777777</f>
        <v>0</v>
      </c>
      <c r="AB837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7">
        <f>(AC837*0.0000002777777777)*-1</f>
        <v>0</v>
      </c>
      <c r="AE83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7">
        <f>(T837/1000)*(960*9.81*0.01+0.5*1.205*0.38*1.711274*(T837*T837)+960*4/3*3.14*AJ837)</f>
        <v>35.060585907644366</v>
      </c>
      <c r="AH837">
        <f>AH836+AG837</f>
        <v>550.26748680791377</v>
      </c>
      <c r="AJ837">
        <f>T838-T837</f>
        <v>0.72222222222222143</v>
      </c>
      <c r="AK837" s="53">
        <f t="shared" si="223"/>
        <v>11.5</v>
      </c>
      <c r="AL837" s="39">
        <f>0.5*1116.99*(T837*T837)</f>
        <v>73860.963749999995</v>
      </c>
      <c r="AM837" s="39">
        <f t="shared" si="222"/>
        <v>-9568.5362500000047</v>
      </c>
      <c r="AN837" s="39">
        <f>SUM($AM$827:$AM$876)+$AN$826</f>
        <v>-1554302.3584375</v>
      </c>
      <c r="AO837" s="39">
        <f t="shared" si="212"/>
        <v>0.43175065500063758</v>
      </c>
      <c r="AP837" s="39">
        <f>SUM($AM$815:$AM$826)+$AP$814</f>
        <v>1300721.9268750004</v>
      </c>
      <c r="AQ837" s="39">
        <f t="shared" si="213"/>
        <v>0.36131164625299955</v>
      </c>
      <c r="AR837" s="39">
        <f t="shared" si="225"/>
        <v>-9.5685362500000046</v>
      </c>
      <c r="AS837" s="39"/>
      <c r="AT837" s="51">
        <f>T837*$AS$8*0.38*0.01</f>
        <v>454.3716633300001</v>
      </c>
      <c r="AU837" s="51">
        <f t="shared" si="224"/>
        <v>0.45437166333000012</v>
      </c>
      <c r="AV837" s="51">
        <f t="shared" si="214"/>
        <v>1.2621445189648077E-4</v>
      </c>
      <c r="AW837" s="39">
        <f>AB837*0.7</f>
        <v>0.21221961928214225</v>
      </c>
      <c r="AX837" s="40"/>
      <c r="AY837" s="40">
        <f t="shared" si="211"/>
        <v>0</v>
      </c>
      <c r="AZ837" s="40"/>
      <c r="BA837" s="40"/>
      <c r="BB837" s="40"/>
      <c r="BC837" s="39"/>
      <c r="BD837" s="39">
        <f>T837*2.23694</f>
        <v>25.724810000000002</v>
      </c>
      <c r="BE837" s="39">
        <f>AO837-$BC$8</f>
        <v>0.43062425600201909</v>
      </c>
      <c r="BF837" s="39">
        <f>AQ837-$BC$8</f>
        <v>0.36018524725438106</v>
      </c>
      <c r="BG837" s="52">
        <f t="shared" si="215"/>
        <v>0.32416672252894296</v>
      </c>
      <c r="BH837" s="52">
        <f t="shared" si="216"/>
        <v>0.32416672252894296</v>
      </c>
      <c r="BI837" s="52">
        <f t="shared" si="217"/>
        <v>1167000.2011041946</v>
      </c>
      <c r="BJ837" s="52">
        <f t="shared" si="218"/>
        <v>1167.0002011041947</v>
      </c>
      <c r="BK837">
        <f t="shared" si="219"/>
        <v>-8.6116826250000056</v>
      </c>
    </row>
    <row r="838" spans="2:63" x14ac:dyDescent="0.25">
      <c r="B838" s="27" t="s">
        <v>52</v>
      </c>
      <c r="C838" s="27">
        <v>830</v>
      </c>
      <c r="D838" s="27">
        <v>241</v>
      </c>
      <c r="E838" s="26">
        <v>44</v>
      </c>
      <c r="F838" s="15">
        <f t="shared" si="220"/>
        <v>0.68055555555555536</v>
      </c>
      <c r="G838" s="15">
        <f t="shared" si="221"/>
        <v>2.4499999999999993</v>
      </c>
      <c r="R838">
        <f t="shared" si="209"/>
        <v>0</v>
      </c>
      <c r="S838">
        <f t="shared" si="210"/>
        <v>44</v>
      </c>
      <c r="T838">
        <f>$E838/3.6</f>
        <v>12.222222222222221</v>
      </c>
      <c r="U838">
        <f>(0.5*960*(T838*T838))</f>
        <v>71703.703703703693</v>
      </c>
      <c r="V838">
        <f>$U838-$U839</f>
        <v>-7692.2222222222335</v>
      </c>
      <c r="X838">
        <f>W838/1000</f>
        <v>0</v>
      </c>
      <c r="Y838">
        <f>$X$43+$X$87+$X$158+$X$178+$X$188+$X$238+$X$279+$X$299+$X$307+$X$359+$X$365+$X$379+$X$408+$X$426+$X$438+$X$549+$X$569+$X$622+$X$645+$X$657+$X$685+$X$703+$X$721+$X$758+$X$800+$X$815</f>
        <v>1100.7688888888888</v>
      </c>
      <c r="Z838">
        <f>(0.5*960*(F838*F838))</f>
        <v>222.31481481481467</v>
      </c>
      <c r="AA838">
        <f>W838*0.0000002777777777</f>
        <v>0</v>
      </c>
      <c r="AB838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8">
        <f>(AC838*0.0000002777777777)*-1</f>
        <v>0</v>
      </c>
      <c r="AE83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8">
        <f>(T838/1000)*(960*9.81*0.01+0.5*1.205*0.38*1.711274*(T838*T838)+960*4/3*3.14*AJ838)</f>
        <v>33.250870889768606</v>
      </c>
      <c r="AH838">
        <f>AH837+AG838</f>
        <v>583.5183576976824</v>
      </c>
      <c r="AJ838">
        <f>T839-T838</f>
        <v>0.63888888888888928</v>
      </c>
      <c r="AK838" s="53">
        <f t="shared" si="223"/>
        <v>12.222222222222221</v>
      </c>
      <c r="AL838" s="39">
        <f>0.5*1116.99*(T838*T838)</f>
        <v>83429.5</v>
      </c>
      <c r="AM838" s="39">
        <f t="shared" si="222"/>
        <v>-8950.140937499993</v>
      </c>
      <c r="AN838" s="39">
        <f>SUM($AM$827:$AM$876)+$AN$826</f>
        <v>-1554302.3584375</v>
      </c>
      <c r="AO838" s="39">
        <f t="shared" si="212"/>
        <v>0.43175065500063758</v>
      </c>
      <c r="AP838" s="39">
        <f>SUM($AM$815:$AM$826)+$AP$814</f>
        <v>1300721.9268750004</v>
      </c>
      <c r="AQ838" s="39">
        <f t="shared" si="213"/>
        <v>0.36131164625299955</v>
      </c>
      <c r="AR838" s="39">
        <f t="shared" si="225"/>
        <v>-8.9501409374999934</v>
      </c>
      <c r="AS838" s="39"/>
      <c r="AT838" s="51">
        <f>T838*$AS$8*0.38*0.01</f>
        <v>482.90708180000001</v>
      </c>
      <c r="AU838" s="51">
        <f t="shared" si="224"/>
        <v>0.48290708180000003</v>
      </c>
      <c r="AV838" s="51">
        <f t="shared" si="214"/>
        <v>1.3414096336824039E-4</v>
      </c>
      <c r="AW838" s="39">
        <f>AB838*0.7</f>
        <v>0.21221961928214225</v>
      </c>
      <c r="AX838" s="40"/>
      <c r="AY838" s="40">
        <f t="shared" si="211"/>
        <v>0</v>
      </c>
      <c r="AZ838" s="40"/>
      <c r="BA838" s="40"/>
      <c r="BB838" s="40"/>
      <c r="BC838" s="39"/>
      <c r="BD838" s="39">
        <f>T838*2.23694</f>
        <v>27.340377777777778</v>
      </c>
      <c r="BE838" s="39">
        <f>AO838-$BC$8</f>
        <v>0.43062425600201909</v>
      </c>
      <c r="BF838" s="39">
        <f>AQ838-$BC$8</f>
        <v>0.36018524725438106</v>
      </c>
      <c r="BG838" s="52">
        <f t="shared" si="215"/>
        <v>0.32416672252894296</v>
      </c>
      <c r="BH838" s="52">
        <f t="shared" si="216"/>
        <v>0.32416672252894296</v>
      </c>
      <c r="BI838" s="52">
        <f t="shared" si="217"/>
        <v>1167000.2011041946</v>
      </c>
      <c r="BJ838" s="52">
        <f t="shared" si="218"/>
        <v>1167.0002011041947</v>
      </c>
      <c r="BK838">
        <f t="shared" si="219"/>
        <v>-8.0551268437499939</v>
      </c>
    </row>
    <row r="839" spans="2:63" x14ac:dyDescent="0.25">
      <c r="B839" s="27" t="s">
        <v>52</v>
      </c>
      <c r="C839" s="27">
        <v>831</v>
      </c>
      <c r="D839" s="27">
        <v>242</v>
      </c>
      <c r="E839" s="26">
        <v>46.3</v>
      </c>
      <c r="F839" s="15">
        <f t="shared" si="220"/>
        <v>0.51388888888888928</v>
      </c>
      <c r="G839" s="15">
        <f t="shared" si="221"/>
        <v>1.8500000000000014</v>
      </c>
      <c r="R839">
        <f t="shared" si="209"/>
        <v>0</v>
      </c>
      <c r="S839">
        <f t="shared" si="210"/>
        <v>46.3</v>
      </c>
      <c r="T839">
        <f>$E839/3.6</f>
        <v>12.861111111111111</v>
      </c>
      <c r="U839">
        <f>(0.5*960*(T839*T839))</f>
        <v>79395.925925925927</v>
      </c>
      <c r="V839">
        <f>$U839-$U840</f>
        <v>-4874.074074074073</v>
      </c>
      <c r="X839">
        <f>W839/1000</f>
        <v>0</v>
      </c>
      <c r="Y839">
        <f>$X$43+$X$87+$X$158+$X$178+$X$188+$X$238+$X$279+$X$299+$X$307+$X$359+$X$365+$X$379+$X$408+$X$426+$X$438+$X$549+$X$569+$X$622+$X$645+$X$657+$X$685+$X$703+$X$721+$X$758+$X$800+$X$815</f>
        <v>1100.7688888888888</v>
      </c>
      <c r="Z839">
        <f>(0.5*960*(F839*F839))</f>
        <v>126.75925925925944</v>
      </c>
      <c r="AA839">
        <f>W839*0.0000002777777777</f>
        <v>0</v>
      </c>
      <c r="AB839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39">
        <f>(AC839*0.0000002777777777)*-1</f>
        <v>0</v>
      </c>
      <c r="AE83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39">
        <f>(T839/1000)*(960*9.81*0.01+0.5*1.205*0.38*1.711274*(T839*T839)+960*4/3*3.14*AJ839)</f>
        <v>22.146891404856976</v>
      </c>
      <c r="AH839">
        <f>AH838+AG839</f>
        <v>605.66524910253941</v>
      </c>
      <c r="AJ839">
        <f>T840-T839</f>
        <v>0.38888888888888928</v>
      </c>
      <c r="AK839" s="53">
        <f t="shared" si="223"/>
        <v>12.861111111111111</v>
      </c>
      <c r="AL839" s="39">
        <f>0.5*1116.99*(T839*T839)</f>
        <v>92379.640937499993</v>
      </c>
      <c r="AM839" s="39">
        <f t="shared" si="222"/>
        <v>-5671.1375000000116</v>
      </c>
      <c r="AN839" s="39">
        <f>SUM($AM$827:$AM$876)+$AN$826</f>
        <v>-1554302.3584375</v>
      </c>
      <c r="AO839" s="39">
        <f t="shared" si="212"/>
        <v>0.43175065500063758</v>
      </c>
      <c r="AP839" s="39">
        <f>SUM($AM$815:$AM$826)+$AP$814</f>
        <v>1300721.9268750004</v>
      </c>
      <c r="AQ839" s="39">
        <f t="shared" si="213"/>
        <v>0.36131164625299955</v>
      </c>
      <c r="AR839" s="39">
        <f t="shared" si="225"/>
        <v>-5.6711375000000119</v>
      </c>
      <c r="AS839" s="39"/>
      <c r="AT839" s="51">
        <f>T839*$AS$8*0.38*0.01</f>
        <v>508.14995198500009</v>
      </c>
      <c r="AU839" s="51">
        <f t="shared" si="224"/>
        <v>0.50814995198500013</v>
      </c>
      <c r="AV839" s="51">
        <f t="shared" si="214"/>
        <v>1.4115287736248935E-4</v>
      </c>
      <c r="AW839" s="39">
        <f>AB839*0.7</f>
        <v>0.21221961928214225</v>
      </c>
      <c r="AX839" s="40"/>
      <c r="AY839" s="40">
        <f t="shared" si="211"/>
        <v>0</v>
      </c>
      <c r="AZ839" s="40"/>
      <c r="BA839" s="40"/>
      <c r="BB839" s="40"/>
      <c r="BC839" s="39"/>
      <c r="BD839" s="39">
        <f>T839*2.23694</f>
        <v>28.769533888888891</v>
      </c>
      <c r="BE839" s="39">
        <f>AO839-$BC$8</f>
        <v>0.43062425600201909</v>
      </c>
      <c r="BF839" s="39">
        <f>AQ839-$BC$8</f>
        <v>0.36018524725438106</v>
      </c>
      <c r="BG839" s="52">
        <f t="shared" si="215"/>
        <v>0.32416672252894296</v>
      </c>
      <c r="BH839" s="52">
        <f t="shared" si="216"/>
        <v>0.32416672252894296</v>
      </c>
      <c r="BI839" s="52">
        <f t="shared" si="217"/>
        <v>1167000.2011041946</v>
      </c>
      <c r="BJ839" s="52">
        <f t="shared" si="218"/>
        <v>1167.0002011041947</v>
      </c>
      <c r="BK839">
        <f t="shared" si="219"/>
        <v>-5.1040237500000103</v>
      </c>
    </row>
    <row r="840" spans="2:63" x14ac:dyDescent="0.25">
      <c r="B840" s="27" t="s">
        <v>52</v>
      </c>
      <c r="C840" s="27">
        <v>832</v>
      </c>
      <c r="D840" s="27">
        <v>243</v>
      </c>
      <c r="E840" s="26">
        <v>47.7</v>
      </c>
      <c r="F840" s="15">
        <f t="shared" si="220"/>
        <v>0.26388888888888967</v>
      </c>
      <c r="G840" s="15">
        <f t="shared" si="221"/>
        <v>0.95000000000000284</v>
      </c>
      <c r="R840">
        <f t="shared" ref="R840:R903" si="226">IF(E840&lt;1,1,0)</f>
        <v>0</v>
      </c>
      <c r="S840">
        <f t="shared" ref="S840:S903" si="227">IF(R840=1,"",E840)</f>
        <v>47.7</v>
      </c>
      <c r="T840">
        <f>$E840/3.6</f>
        <v>13.25</v>
      </c>
      <c r="U840">
        <f>(0.5*960*(T840*T840))</f>
        <v>84270</v>
      </c>
      <c r="V840">
        <f>$U840-$U841</f>
        <v>-1775.925925925927</v>
      </c>
      <c r="X840">
        <f>W840/1000</f>
        <v>0</v>
      </c>
      <c r="Y840">
        <f>$X$43+$X$87+$X$158+$X$178+$X$188+$X$238+$X$279+$X$299+$X$307+$X$359+$X$365+$X$379+$X$408+$X$426+$X$438+$X$549+$X$569+$X$622+$X$645+$X$657+$X$685+$X$703+$X$721+$X$758+$X$800+$X$815</f>
        <v>1100.7688888888888</v>
      </c>
      <c r="Z840">
        <f>(0.5*960*(F840*F840))</f>
        <v>33.42592592592613</v>
      </c>
      <c r="AA840">
        <f>W840*0.0000002777777777</f>
        <v>0</v>
      </c>
      <c r="AB840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0">
        <f>(AC840*0.0000002777777777)*-1</f>
        <v>0</v>
      </c>
      <c r="AE84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0">
        <f>(T840/1000)*(960*9.81*0.01+0.5*1.205*0.38*1.711274*(T840*T840)+960*4/3*3.14*AJ840)</f>
        <v>9.555673948073796</v>
      </c>
      <c r="AH840">
        <f>AH839+AG840</f>
        <v>615.22092305061324</v>
      </c>
      <c r="AJ840">
        <f>T841-T840</f>
        <v>0.13888888888888928</v>
      </c>
      <c r="AK840" s="53">
        <f t="shared" si="223"/>
        <v>13.25</v>
      </c>
      <c r="AL840" s="39">
        <f>0.5*1116.99*(T840*T840)</f>
        <v>98050.778437500005</v>
      </c>
      <c r="AM840" s="39">
        <f t="shared" si="222"/>
        <v>-2066.3453125000087</v>
      </c>
      <c r="AN840" s="39">
        <f>SUM($AM$827:$AM$876)+$AN$826</f>
        <v>-1554302.3584375</v>
      </c>
      <c r="AO840" s="39">
        <f t="shared" si="212"/>
        <v>0.43175065500063758</v>
      </c>
      <c r="AP840" s="39">
        <f>SUM($AM$815:$AM$826)+$AP$814</f>
        <v>1300721.9268750004</v>
      </c>
      <c r="AQ840" s="39">
        <f t="shared" si="213"/>
        <v>0.36131164625299955</v>
      </c>
      <c r="AR840" s="39">
        <f t="shared" si="225"/>
        <v>-2.0663453125000086</v>
      </c>
      <c r="AS840" s="39"/>
      <c r="AT840" s="51">
        <f>T840*$AS$8*0.38*0.01</f>
        <v>523.51517731500007</v>
      </c>
      <c r="AU840" s="51">
        <f t="shared" si="224"/>
        <v>0.52351517731500008</v>
      </c>
      <c r="AV840" s="51">
        <f t="shared" si="214"/>
        <v>1.4542099892420608E-4</v>
      </c>
      <c r="AW840" s="39">
        <f>AB840*0.7</f>
        <v>0.21221961928214225</v>
      </c>
      <c r="AX840" s="40"/>
      <c r="AY840" s="40">
        <f t="shared" ref="AY840:AY903" si="228">AX840/1000</f>
        <v>0</v>
      </c>
      <c r="AZ840" s="40"/>
      <c r="BA840" s="40"/>
      <c r="BB840" s="40"/>
      <c r="BC840" s="39"/>
      <c r="BD840" s="39">
        <f>T840*2.23694</f>
        <v>29.639455000000002</v>
      </c>
      <c r="BE840" s="39">
        <f>AO840-$BC$8</f>
        <v>0.43062425600201909</v>
      </c>
      <c r="BF840" s="39">
        <f>AQ840-$BC$8</f>
        <v>0.36018524725438106</v>
      </c>
      <c r="BG840" s="52">
        <f t="shared" si="215"/>
        <v>0.32416672252894296</v>
      </c>
      <c r="BH840" s="52">
        <f t="shared" si="216"/>
        <v>0.32416672252894296</v>
      </c>
      <c r="BI840" s="52">
        <f t="shared" si="217"/>
        <v>1167000.2011041946</v>
      </c>
      <c r="BJ840" s="52">
        <f t="shared" si="218"/>
        <v>1167.0002011041947</v>
      </c>
      <c r="BK840">
        <f t="shared" si="219"/>
        <v>-1.8597107812500078</v>
      </c>
    </row>
    <row r="841" spans="2:63" x14ac:dyDescent="0.25">
      <c r="B841" s="27" t="s">
        <v>52</v>
      </c>
      <c r="C841" s="27">
        <v>833</v>
      </c>
      <c r="D841" s="27">
        <v>244</v>
      </c>
      <c r="E841" s="26">
        <v>48.2</v>
      </c>
      <c r="F841" s="15">
        <f t="shared" si="220"/>
        <v>0.1388888888888889</v>
      </c>
      <c r="G841" s="15">
        <f t="shared" si="221"/>
        <v>0.5</v>
      </c>
      <c r="R841">
        <f t="shared" si="226"/>
        <v>0</v>
      </c>
      <c r="S841">
        <f t="shared" si="227"/>
        <v>48.2</v>
      </c>
      <c r="T841">
        <f>$E841/3.6</f>
        <v>13.388888888888889</v>
      </c>
      <c r="U841">
        <f>(0.5*960*(T841*T841))</f>
        <v>86045.925925925927</v>
      </c>
      <c r="V841">
        <f>$U841-$U842</f>
        <v>-1794.4444444444525</v>
      </c>
      <c r="X841">
        <f>W841/1000</f>
        <v>0</v>
      </c>
      <c r="Y841">
        <f>$X$43+$X$87+$X$158+$X$178+$X$188+$X$238+$X$279+$X$299+$X$307+$X$359+$X$365+$X$379+$X$408+$X$426+$X$438+$X$549+$X$569+$X$622+$X$645+$X$657+$X$685+$X$703+$X$721+$X$758+$X$800+$X$815</f>
        <v>1100.7688888888888</v>
      </c>
      <c r="Z841">
        <f>(0.5*960*(F841*F841))</f>
        <v>9.2592592592592595</v>
      </c>
      <c r="AA841">
        <f>W841*0.0000002777777777</f>
        <v>0</v>
      </c>
      <c r="AB841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1">
        <f>(AC841*0.0000002777777777)*-1</f>
        <v>0</v>
      </c>
      <c r="AE84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1">
        <f>(T841/1000)*(960*9.81*0.01+0.5*1.205*0.38*1.711274*(T841*T841)+960*4/3*3.14*AJ841)</f>
        <v>9.6752465832414636</v>
      </c>
      <c r="AH841">
        <f>AH840+AG841</f>
        <v>624.8961696338547</v>
      </c>
      <c r="AJ841">
        <f>T842-T841</f>
        <v>0.13888888888888928</v>
      </c>
      <c r="AK841" s="53">
        <f t="shared" si="223"/>
        <v>13.388888888888889</v>
      </c>
      <c r="AL841" s="39">
        <f>0.5*1116.99*(T841*T841)</f>
        <v>100117.12375000001</v>
      </c>
      <c r="AM841" s="39">
        <f t="shared" si="222"/>
        <v>-2087.8921874999942</v>
      </c>
      <c r="AN841" s="39">
        <f>SUM($AM$827:$AM$876)+$AN$826</f>
        <v>-1554302.3584375</v>
      </c>
      <c r="AO841" s="39">
        <f t="shared" ref="AO841:AO904" si="229">(AN841*0.0000002777777777)*-1</f>
        <v>0.43175065500063758</v>
      </c>
      <c r="AP841" s="39">
        <f>SUM($AM$815:$AM$826)+$AP$814</f>
        <v>1300721.9268750004</v>
      </c>
      <c r="AQ841" s="39">
        <f t="shared" ref="AQ841:AQ904" si="230">AP841*0.0000002777777777</f>
        <v>0.36131164625299955</v>
      </c>
      <c r="AR841" s="39">
        <f t="shared" si="225"/>
        <v>-2.0878921874999943</v>
      </c>
      <c r="AS841" s="39"/>
      <c r="AT841" s="51">
        <f>T841*$AS$8*0.38*0.01</f>
        <v>529.00275779000003</v>
      </c>
      <c r="AU841" s="51">
        <f t="shared" si="224"/>
        <v>0.52900275779000006</v>
      </c>
      <c r="AV841" s="51">
        <f t="shared" ref="AV841:AV904" si="231">0.000000277778*AT841</f>
        <v>1.4694532805339063E-4</v>
      </c>
      <c r="AW841" s="39">
        <f>AB841*0.7</f>
        <v>0.21221961928214225</v>
      </c>
      <c r="AX841" s="40"/>
      <c r="AY841" s="40">
        <f t="shared" si="228"/>
        <v>0</v>
      </c>
      <c r="AZ841" s="40"/>
      <c r="BA841" s="40"/>
      <c r="BB841" s="40"/>
      <c r="BC841" s="39"/>
      <c r="BD841" s="39">
        <f>T841*2.23694</f>
        <v>29.950141111111115</v>
      </c>
      <c r="BE841" s="39">
        <f>AO841-$BC$8</f>
        <v>0.43062425600201909</v>
      </c>
      <c r="BF841" s="39">
        <f>AQ841-$BC$8</f>
        <v>0.36018524725438106</v>
      </c>
      <c r="BG841" s="52">
        <f t="shared" ref="BG841:BG904" si="232">BF841*0.9</f>
        <v>0.32416672252894296</v>
      </c>
      <c r="BH841" s="52">
        <f t="shared" ref="BH841:BH904" si="233">BF841*0.9</f>
        <v>0.32416672252894296</v>
      </c>
      <c r="BI841" s="52">
        <f t="shared" ref="BI841:BI904" si="234">BH841*3600000</f>
        <v>1167000.2011041946</v>
      </c>
      <c r="BJ841" s="52">
        <f t="shared" ref="BJ841:BJ904" si="235">BI841/1000</f>
        <v>1167.0002011041947</v>
      </c>
      <c r="BK841">
        <f t="shared" ref="BK841:BK904" si="236">(AM841*0.9)/1000</f>
        <v>-1.8791029687499947</v>
      </c>
    </row>
    <row r="842" spans="2:63" x14ac:dyDescent="0.25">
      <c r="B842" s="27" t="s">
        <v>52</v>
      </c>
      <c r="C842" s="27">
        <v>834</v>
      </c>
      <c r="D842" s="27">
        <v>245</v>
      </c>
      <c r="E842" s="26">
        <v>48.7</v>
      </c>
      <c r="F842" s="15">
        <f t="shared" ref="F842:F905" si="237">($E843-$E841)/2/3.6</f>
        <v>0.15277777777777699</v>
      </c>
      <c r="G842" s="15">
        <f t="shared" ref="G842:G905" si="238">($E843-$E841)/2</f>
        <v>0.54999999999999716</v>
      </c>
      <c r="R842">
        <f t="shared" si="226"/>
        <v>0</v>
      </c>
      <c r="S842">
        <f t="shared" si="227"/>
        <v>48.7</v>
      </c>
      <c r="T842">
        <f>$E842/3.6</f>
        <v>13.527777777777779</v>
      </c>
      <c r="U842">
        <f>(0.5*960*(T842*T842))</f>
        <v>87840.37037037038</v>
      </c>
      <c r="V842">
        <f>$U842-$U843</f>
        <v>-2177.7777777777519</v>
      </c>
      <c r="X842">
        <f>W842/1000</f>
        <v>0</v>
      </c>
      <c r="Y842">
        <f>$X$43+$X$87+$X$158+$X$178+$X$188+$X$238+$X$279+$X$299+$X$307+$X$359+$X$365+$X$379+$X$408+$X$426+$X$438+$X$549+$X$569+$X$622+$X$645+$X$657+$X$685+$X$703+$X$721+$X$758+$X$800+$X$815</f>
        <v>1100.7688888888888</v>
      </c>
      <c r="Z842">
        <f>(0.5*960*(F842*F842))</f>
        <v>11.203703703703587</v>
      </c>
      <c r="AA842">
        <f>W842*0.0000002777777777</f>
        <v>0</v>
      </c>
      <c r="AB842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2">
        <f>(AC842*0.0000002777777777)*-1</f>
        <v>0</v>
      </c>
      <c r="AE842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2">
        <f>(T842/1000)*(960*9.81*0.01+0.5*1.205*0.38*1.711274*(T842*T842)+960*4/3*3.14*AJ842)</f>
        <v>11.305727595980573</v>
      </c>
      <c r="AH842">
        <f>AH841+AG842</f>
        <v>636.20189722983525</v>
      </c>
      <c r="AJ842">
        <f>T843-T842</f>
        <v>0.1666666666666643</v>
      </c>
      <c r="AK842" s="53">
        <f t="shared" si="223"/>
        <v>13.527777777777779</v>
      </c>
      <c r="AL842" s="39">
        <f>0.5*1116.99*(T842*T842)</f>
        <v>102205.01593750001</v>
      </c>
      <c r="AM842" s="39">
        <f t="shared" si="222"/>
        <v>-2533.9124999999622</v>
      </c>
      <c r="AN842" s="39">
        <f>SUM($AM$827:$AM$876)+$AN$826</f>
        <v>-1554302.3584375</v>
      </c>
      <c r="AO842" s="39">
        <f t="shared" si="229"/>
        <v>0.43175065500063758</v>
      </c>
      <c r="AP842" s="39">
        <f>SUM($AM$815:$AM$826)+$AP$814</f>
        <v>1300721.9268750004</v>
      </c>
      <c r="AQ842" s="39">
        <f t="shared" si="230"/>
        <v>0.36131164625299955</v>
      </c>
      <c r="AR842" s="39">
        <f t="shared" si="225"/>
        <v>-2.5339124999999623</v>
      </c>
      <c r="AS842" s="39"/>
      <c r="AT842" s="51">
        <f>T842*$AS$8*0.38*0.01</f>
        <v>534.49033826500022</v>
      </c>
      <c r="AU842" s="51">
        <f t="shared" si="224"/>
        <v>0.53449033826500025</v>
      </c>
      <c r="AV842" s="51">
        <f t="shared" si="231"/>
        <v>1.4846965718257524E-4</v>
      </c>
      <c r="AW842" s="39">
        <f>AB842*0.7</f>
        <v>0.21221961928214225</v>
      </c>
      <c r="AX842" s="40"/>
      <c r="AY842" s="40">
        <f t="shared" si="228"/>
        <v>0</v>
      </c>
      <c r="AZ842" s="40"/>
      <c r="BA842" s="40"/>
      <c r="BB842" s="40"/>
      <c r="BC842" s="39"/>
      <c r="BD842" s="39">
        <f>T842*2.23694</f>
        <v>30.260827222222225</v>
      </c>
      <c r="BE842" s="39">
        <f>AO842-$BC$8</f>
        <v>0.43062425600201909</v>
      </c>
      <c r="BF842" s="39">
        <f>AQ842-$BC$8</f>
        <v>0.36018524725438106</v>
      </c>
      <c r="BG842" s="52">
        <f t="shared" si="232"/>
        <v>0.32416672252894296</v>
      </c>
      <c r="BH842" s="52">
        <f t="shared" si="233"/>
        <v>0.32416672252894296</v>
      </c>
      <c r="BI842" s="52">
        <f t="shared" si="234"/>
        <v>1167000.2011041946</v>
      </c>
      <c r="BJ842" s="52">
        <f t="shared" si="235"/>
        <v>1167.0002011041947</v>
      </c>
      <c r="BK842">
        <f t="shared" si="236"/>
        <v>-2.2805212499999663</v>
      </c>
    </row>
    <row r="843" spans="2:63" x14ac:dyDescent="0.25">
      <c r="B843" s="27" t="s">
        <v>52</v>
      </c>
      <c r="C843" s="27">
        <v>835</v>
      </c>
      <c r="D843" s="27">
        <v>246</v>
      </c>
      <c r="E843" s="26">
        <v>49.3</v>
      </c>
      <c r="F843" s="15">
        <f t="shared" si="237"/>
        <v>0.15277777777777699</v>
      </c>
      <c r="G843" s="15">
        <f t="shared" si="238"/>
        <v>0.54999999999999716</v>
      </c>
      <c r="R843">
        <f t="shared" si="226"/>
        <v>0</v>
      </c>
      <c r="S843">
        <f t="shared" si="227"/>
        <v>49.3</v>
      </c>
      <c r="T843">
        <f>$E843/3.6</f>
        <v>13.694444444444443</v>
      </c>
      <c r="U843">
        <f>(0.5*960*(T843*T843))</f>
        <v>90018.148148148131</v>
      </c>
      <c r="V843">
        <f>$U843-$U844</f>
        <v>-1835.1851851851825</v>
      </c>
      <c r="X843">
        <f>W843/1000</f>
        <v>0</v>
      </c>
      <c r="Y843">
        <f>$X$43+$X$87+$X$158+$X$178+$X$188+$X$238+$X$279+$X$299+$X$307+$X$359+$X$365+$X$379+$X$408+$X$426+$X$438+$X$549+$X$569+$X$622+$X$645+$X$657+$X$685+$X$703+$X$721+$X$758+$X$800+$X$815</f>
        <v>1100.7688888888888</v>
      </c>
      <c r="Z843">
        <f>(0.5*960*(F843*F843))</f>
        <v>11.203703703703587</v>
      </c>
      <c r="AA843">
        <f>W843*0.0000002777777777</f>
        <v>0</v>
      </c>
      <c r="AB843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3">
        <f>(AC843*0.0000002777777777)*-1</f>
        <v>0</v>
      </c>
      <c r="AE843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3">
        <f>(T843/1000)*(960*9.81*0.01+0.5*1.205*0.38*1.711274*(T843*T843)+960*4/3*3.14*AJ843)</f>
        <v>9.94045239179815</v>
      </c>
      <c r="AH843">
        <f>AH842+AG843</f>
        <v>646.14234962163346</v>
      </c>
      <c r="AJ843">
        <f>T844-T843</f>
        <v>0.13888888888888928</v>
      </c>
      <c r="AK843" s="53">
        <f t="shared" si="223"/>
        <v>13.694444444444443</v>
      </c>
      <c r="AL843" s="39">
        <f>0.5*1116.99*(T843*T843)</f>
        <v>104738.92843749997</v>
      </c>
      <c r="AM843" s="39">
        <f t="shared" si="222"/>
        <v>-2135.2953125000204</v>
      </c>
      <c r="AN843" s="39">
        <f>SUM($AM$827:$AM$876)+$AN$826</f>
        <v>-1554302.3584375</v>
      </c>
      <c r="AO843" s="39">
        <f t="shared" si="229"/>
        <v>0.43175065500063758</v>
      </c>
      <c r="AP843" s="39">
        <f>SUM($AM$815:$AM$826)+$AP$814</f>
        <v>1300721.9268750004</v>
      </c>
      <c r="AQ843" s="39">
        <f t="shared" si="230"/>
        <v>0.36131164625299955</v>
      </c>
      <c r="AR843" s="39">
        <f t="shared" si="225"/>
        <v>-2.1352953125000202</v>
      </c>
      <c r="AS843" s="39"/>
      <c r="AT843" s="51">
        <f>T843*$AS$8*0.38*0.01</f>
        <v>541.07543483500001</v>
      </c>
      <c r="AU843" s="51">
        <f t="shared" si="224"/>
        <v>0.54107543483499998</v>
      </c>
      <c r="AV843" s="51">
        <f t="shared" si="231"/>
        <v>1.5029885213759661E-4</v>
      </c>
      <c r="AW843" s="39">
        <f>AB843*0.7</f>
        <v>0.21221961928214225</v>
      </c>
      <c r="AX843" s="40"/>
      <c r="AY843" s="40">
        <f t="shared" si="228"/>
        <v>0</v>
      </c>
      <c r="AZ843" s="40"/>
      <c r="BA843" s="40"/>
      <c r="BB843" s="40"/>
      <c r="BC843" s="39"/>
      <c r="BD843" s="39">
        <f>T843*2.23694</f>
        <v>30.633650555555555</v>
      </c>
      <c r="BE843" s="39">
        <f>AO843-$BC$8</f>
        <v>0.43062425600201909</v>
      </c>
      <c r="BF843" s="39">
        <f>AQ843-$BC$8</f>
        <v>0.36018524725438106</v>
      </c>
      <c r="BG843" s="52">
        <f t="shared" si="232"/>
        <v>0.32416672252894296</v>
      </c>
      <c r="BH843" s="52">
        <f t="shared" si="233"/>
        <v>0.32416672252894296</v>
      </c>
      <c r="BI843" s="52">
        <f t="shared" si="234"/>
        <v>1167000.2011041946</v>
      </c>
      <c r="BJ843" s="52">
        <f t="shared" si="235"/>
        <v>1167.0002011041947</v>
      </c>
      <c r="BK843">
        <f t="shared" si="236"/>
        <v>-1.9217657812500184</v>
      </c>
    </row>
    <row r="844" spans="2:63" x14ac:dyDescent="0.25">
      <c r="B844" s="27" t="s">
        <v>52</v>
      </c>
      <c r="C844" s="27">
        <v>836</v>
      </c>
      <c r="D844" s="27">
        <v>247</v>
      </c>
      <c r="E844" s="26">
        <v>49.8</v>
      </c>
      <c r="F844" s="15">
        <f t="shared" si="237"/>
        <v>0.12500000000000078</v>
      </c>
      <c r="G844" s="15">
        <f t="shared" si="238"/>
        <v>0.45000000000000284</v>
      </c>
      <c r="R844">
        <f t="shared" si="226"/>
        <v>0</v>
      </c>
      <c r="S844">
        <f t="shared" si="227"/>
        <v>49.8</v>
      </c>
      <c r="T844">
        <f>$E844/3.6</f>
        <v>13.833333333333332</v>
      </c>
      <c r="U844">
        <f>(0.5*960*(T844*T844))</f>
        <v>91853.333333333314</v>
      </c>
      <c r="V844">
        <f>$U844-$U845</f>
        <v>-1481.4814814815036</v>
      </c>
      <c r="X844">
        <f>W844/1000</f>
        <v>0</v>
      </c>
      <c r="Y844">
        <f>$X$43+$X$87+$X$158+$X$178+$X$188+$X$238+$X$279+$X$299+$X$307+$X$359+$X$365+$X$379+$X$408+$X$426+$X$438+$X$549+$X$569+$X$622+$X$645+$X$657+$X$685+$X$703+$X$721+$X$758+$X$800+$X$815</f>
        <v>1100.7688888888888</v>
      </c>
      <c r="Z844">
        <f>(0.5*960*(F844*F844))</f>
        <v>7.5000000000000933</v>
      </c>
      <c r="AA844">
        <f>W844*0.0000002777777777</f>
        <v>0</v>
      </c>
      <c r="AB84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4">
        <f>(AC844*0.0000002777777777)*-1</f>
        <v>0</v>
      </c>
      <c r="AE844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4">
        <f>(T844/1000)*(960*9.81*0.01+0.5*1.205*0.38*1.711274*(T844*T844)+960*4/3*3.14*AJ844)</f>
        <v>8.5175752392999389</v>
      </c>
      <c r="AH844">
        <f>AH843+AG844</f>
        <v>654.65992486093342</v>
      </c>
      <c r="AJ844">
        <f>T845-T844</f>
        <v>0.11111111111111249</v>
      </c>
      <c r="AK844" s="53">
        <f t="shared" si="223"/>
        <v>13.833333333333332</v>
      </c>
      <c r="AL844" s="39">
        <f>0.5*1116.99*(T844*T844)</f>
        <v>106874.22374999999</v>
      </c>
      <c r="AM844" s="39">
        <f t="shared" si="222"/>
        <v>-1723.7500000000146</v>
      </c>
      <c r="AN844" s="39">
        <f>SUM($AM$827:$AM$876)+$AN$826</f>
        <v>-1554302.3584375</v>
      </c>
      <c r="AO844" s="39">
        <f t="shared" si="229"/>
        <v>0.43175065500063758</v>
      </c>
      <c r="AP844" s="39">
        <f>SUM($AM$815:$AM$826)+$AP$814</f>
        <v>1300721.9268750004</v>
      </c>
      <c r="AQ844" s="39">
        <f t="shared" si="230"/>
        <v>0.36131164625299955</v>
      </c>
      <c r="AR844" s="39">
        <f t="shared" si="225"/>
        <v>-1.7237500000000145</v>
      </c>
      <c r="AS844" s="39"/>
      <c r="AT844" s="51">
        <f>T844*$AS$8*0.38*0.01</f>
        <v>546.56301530999997</v>
      </c>
      <c r="AU844" s="51">
        <f t="shared" si="224"/>
        <v>0.54656301530999996</v>
      </c>
      <c r="AV844" s="51">
        <f t="shared" si="231"/>
        <v>1.5182318126678117E-4</v>
      </c>
      <c r="AW844" s="39">
        <f>AB844*0.7</f>
        <v>0.21221961928214225</v>
      </c>
      <c r="AX844" s="40"/>
      <c r="AY844" s="40">
        <f t="shared" si="228"/>
        <v>0</v>
      </c>
      <c r="AZ844" s="40"/>
      <c r="BA844" s="40"/>
      <c r="BB844" s="40"/>
      <c r="BC844" s="39"/>
      <c r="BD844" s="39">
        <f>T844*2.23694</f>
        <v>30.944336666666665</v>
      </c>
      <c r="BE844" s="39">
        <f>AO844-$BC$8</f>
        <v>0.43062425600201909</v>
      </c>
      <c r="BF844" s="39">
        <f>AQ844-$BC$8</f>
        <v>0.36018524725438106</v>
      </c>
      <c r="BG844" s="52">
        <f t="shared" si="232"/>
        <v>0.32416672252894296</v>
      </c>
      <c r="BH844" s="52">
        <f t="shared" si="233"/>
        <v>0.32416672252894296</v>
      </c>
      <c r="BI844" s="52">
        <f t="shared" si="234"/>
        <v>1167000.2011041946</v>
      </c>
      <c r="BJ844" s="52">
        <f t="shared" si="235"/>
        <v>1167.0002011041947</v>
      </c>
      <c r="BK844">
        <f t="shared" si="236"/>
        <v>-1.5513750000000133</v>
      </c>
    </row>
    <row r="845" spans="2:63" x14ac:dyDescent="0.25">
      <c r="B845" s="27" t="s">
        <v>52</v>
      </c>
      <c r="C845" s="27">
        <v>837</v>
      </c>
      <c r="D845" s="27">
        <v>248</v>
      </c>
      <c r="E845" s="26">
        <v>50.2</v>
      </c>
      <c r="F845" s="15">
        <f t="shared" si="237"/>
        <v>0.15277777777777798</v>
      </c>
      <c r="G845" s="15">
        <f t="shared" si="238"/>
        <v>0.55000000000000071</v>
      </c>
      <c r="R845">
        <f t="shared" si="226"/>
        <v>0</v>
      </c>
      <c r="S845">
        <f t="shared" si="227"/>
        <v>50.2</v>
      </c>
      <c r="T845">
        <f>$E845/3.6</f>
        <v>13.944444444444445</v>
      </c>
      <c r="U845">
        <f>(0.5*960*(T845*T845))</f>
        <v>93334.814814814818</v>
      </c>
      <c r="V845">
        <f>$U845-$U846</f>
        <v>-2621.1111111110949</v>
      </c>
      <c r="X845">
        <f>W845/1000</f>
        <v>0</v>
      </c>
      <c r="Y845">
        <f>$X$43+$X$87+$X$158+$X$178+$X$188+$X$238+$X$279+$X$299+$X$307+$X$359+$X$365+$X$379+$X$408+$X$426+$X$438+$X$549+$X$569+$X$622+$X$645+$X$657+$X$685+$X$703+$X$721+$X$758+$X$800+$X$815</f>
        <v>1100.7688888888888</v>
      </c>
      <c r="Z845">
        <f>(0.5*960*(F845*F845))</f>
        <v>11.203703703703734</v>
      </c>
      <c r="AA845">
        <f>W845*0.0000002777777777</f>
        <v>0</v>
      </c>
      <c r="AB84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5">
        <f>(AC845*0.0000002777777777)*-1</f>
        <v>0</v>
      </c>
      <c r="AE845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5">
        <f>(T845/1000)*(960*9.81*0.01+0.5*1.205*0.38*1.711274*(T845*T845)+960*4/3*3.14*AJ845)</f>
        <v>13.27331104176117</v>
      </c>
      <c r="AH845">
        <f>AH844+AG845</f>
        <v>667.93323590269461</v>
      </c>
      <c r="AJ845">
        <f>T846-T845</f>
        <v>0.19444444444444287</v>
      </c>
      <c r="AK845" s="53">
        <f t="shared" si="223"/>
        <v>13.944444444444445</v>
      </c>
      <c r="AL845" s="39">
        <f>0.5*1116.99*(T845*T845)</f>
        <v>108597.97375</v>
      </c>
      <c r="AM845" s="39">
        <f t="shared" si="222"/>
        <v>-3049.7446874999732</v>
      </c>
      <c r="AN845" s="39">
        <f>SUM($AM$827:$AM$876)+$AN$826</f>
        <v>-1554302.3584375</v>
      </c>
      <c r="AO845" s="39">
        <f t="shared" si="229"/>
        <v>0.43175065500063758</v>
      </c>
      <c r="AP845" s="39">
        <f>SUM($AM$815:$AM$826)+$AP$814</f>
        <v>1300721.9268750004</v>
      </c>
      <c r="AQ845" s="39">
        <f t="shared" si="230"/>
        <v>0.36131164625299955</v>
      </c>
      <c r="AR845" s="39">
        <f t="shared" si="225"/>
        <v>-3.0497446874999734</v>
      </c>
      <c r="AS845" s="39"/>
      <c r="AT845" s="51">
        <f>T845*$AS$8*0.38*0.01</f>
        <v>550.9530796900001</v>
      </c>
      <c r="AU845" s="51">
        <f t="shared" si="224"/>
        <v>0.55095307969000007</v>
      </c>
      <c r="AV845" s="51">
        <f t="shared" si="231"/>
        <v>1.5304264457012884E-4</v>
      </c>
      <c r="AW845" s="39">
        <f>AB845*0.7</f>
        <v>0.21221961928214225</v>
      </c>
      <c r="AX845" s="40"/>
      <c r="AY845" s="40">
        <f t="shared" si="228"/>
        <v>0</v>
      </c>
      <c r="AZ845" s="40"/>
      <c r="BA845" s="40"/>
      <c r="BB845" s="40"/>
      <c r="BC845" s="39"/>
      <c r="BD845" s="39">
        <f>T845*2.23694</f>
        <v>31.192885555555559</v>
      </c>
      <c r="BE845" s="39">
        <f>AO845-$BC$8</f>
        <v>0.43062425600201909</v>
      </c>
      <c r="BF845" s="39">
        <f>AQ845-$BC$8</f>
        <v>0.36018524725438106</v>
      </c>
      <c r="BG845" s="52">
        <f t="shared" si="232"/>
        <v>0.32416672252894296</v>
      </c>
      <c r="BH845" s="52">
        <f t="shared" si="233"/>
        <v>0.32416672252894296</v>
      </c>
      <c r="BI845" s="52">
        <f t="shared" si="234"/>
        <v>1167000.2011041946</v>
      </c>
      <c r="BJ845" s="52">
        <f t="shared" si="235"/>
        <v>1167.0002011041947</v>
      </c>
      <c r="BK845">
        <f t="shared" si="236"/>
        <v>-2.7447702187499758</v>
      </c>
    </row>
    <row r="846" spans="2:63" x14ac:dyDescent="0.25">
      <c r="B846" s="27" t="s">
        <v>52</v>
      </c>
      <c r="C846" s="27">
        <v>838</v>
      </c>
      <c r="D846" s="27">
        <v>249</v>
      </c>
      <c r="E846" s="26">
        <v>50.9</v>
      </c>
      <c r="F846" s="15">
        <f t="shared" si="237"/>
        <v>0.22222222222222143</v>
      </c>
      <c r="G846" s="15">
        <f t="shared" si="238"/>
        <v>0.79999999999999716</v>
      </c>
      <c r="R846">
        <f t="shared" si="226"/>
        <v>0</v>
      </c>
      <c r="S846">
        <f t="shared" si="227"/>
        <v>50.9</v>
      </c>
      <c r="T846">
        <f>$E846/3.6</f>
        <v>14.138888888888888</v>
      </c>
      <c r="U846">
        <f>(0.5*960*(T846*T846))</f>
        <v>95955.925925925912</v>
      </c>
      <c r="V846">
        <f>$U846-$U847</f>
        <v>-3423.3333333333285</v>
      </c>
      <c r="X846">
        <f>W846/1000</f>
        <v>0</v>
      </c>
      <c r="Y846">
        <f>$X$43+$X$87+$X$158+$X$178+$X$188+$X$238+$X$279+$X$299+$X$307+$X$359+$X$365+$X$379+$X$408+$X$426+$X$438+$X$549+$X$569+$X$622+$X$645+$X$657+$X$685+$X$703+$X$721+$X$758+$X$800+$X$815</f>
        <v>1100.7688888888888</v>
      </c>
      <c r="Z846">
        <f>(0.5*960*(F846*F846))</f>
        <v>23.703703703703535</v>
      </c>
      <c r="AA846">
        <f>W846*0.0000002777777777</f>
        <v>0</v>
      </c>
      <c r="AB846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6">
        <f>(AC846*0.0000002777777777)*-1</f>
        <v>0</v>
      </c>
      <c r="AE84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6">
        <f>(T846/1000)*(960*9.81*0.01+0.5*1.205*0.38*1.711274*(T846*T846)+960*4/3*3.14*AJ846)</f>
        <v>16.645703445164425</v>
      </c>
      <c r="AH846">
        <f>AH845+AG846</f>
        <v>684.57893934785898</v>
      </c>
      <c r="AJ846">
        <f>T847-T846</f>
        <v>0.25</v>
      </c>
      <c r="AK846" s="53">
        <f t="shared" si="223"/>
        <v>14.138888888888888</v>
      </c>
      <c r="AL846" s="39">
        <f>0.5*1116.99*(T846*T846)</f>
        <v>111647.71843749998</v>
      </c>
      <c r="AM846" s="39">
        <f t="shared" si="222"/>
        <v>-3983.1553124999919</v>
      </c>
      <c r="AN846" s="39">
        <f>SUM($AM$827:$AM$876)+$AN$826</f>
        <v>-1554302.3584375</v>
      </c>
      <c r="AO846" s="39">
        <f t="shared" si="229"/>
        <v>0.43175065500063758</v>
      </c>
      <c r="AP846" s="39">
        <f>SUM($AM$815:$AM$826)+$AP$814</f>
        <v>1300721.9268750004</v>
      </c>
      <c r="AQ846" s="39">
        <f t="shared" si="230"/>
        <v>0.36131164625299955</v>
      </c>
      <c r="AR846" s="39">
        <f t="shared" si="225"/>
        <v>-3.9831553124999917</v>
      </c>
      <c r="AS846" s="39"/>
      <c r="AT846" s="51">
        <f>T846*$AS$8*0.38*0.01</f>
        <v>558.63569235500006</v>
      </c>
      <c r="AU846" s="51">
        <f t="shared" si="224"/>
        <v>0.5586356923550001</v>
      </c>
      <c r="AV846" s="51">
        <f t="shared" si="231"/>
        <v>1.5517670535098721E-4</v>
      </c>
      <c r="AW846" s="39">
        <f>AB846*0.7</f>
        <v>0.21221961928214225</v>
      </c>
      <c r="AX846" s="40"/>
      <c r="AY846" s="40">
        <f t="shared" si="228"/>
        <v>0</v>
      </c>
      <c r="AZ846" s="40"/>
      <c r="BA846" s="40"/>
      <c r="BB846" s="40"/>
      <c r="BC846" s="39"/>
      <c r="BD846" s="39">
        <f>T846*2.23694</f>
        <v>31.627846111111111</v>
      </c>
      <c r="BE846" s="39">
        <f>AO846-$BC$8</f>
        <v>0.43062425600201909</v>
      </c>
      <c r="BF846" s="39">
        <f>AQ846-$BC$8</f>
        <v>0.36018524725438106</v>
      </c>
      <c r="BG846" s="52">
        <f t="shared" si="232"/>
        <v>0.32416672252894296</v>
      </c>
      <c r="BH846" s="52">
        <f t="shared" si="233"/>
        <v>0.32416672252894296</v>
      </c>
      <c r="BI846" s="52">
        <f t="shared" si="234"/>
        <v>1167000.2011041946</v>
      </c>
      <c r="BJ846" s="52">
        <f t="shared" si="235"/>
        <v>1167.0002011041947</v>
      </c>
      <c r="BK846">
        <f t="shared" si="236"/>
        <v>-3.5848397812499928</v>
      </c>
    </row>
    <row r="847" spans="2:63" x14ac:dyDescent="0.25">
      <c r="B847" s="27" t="s">
        <v>52</v>
      </c>
      <c r="C847" s="27">
        <v>839</v>
      </c>
      <c r="D847" s="27">
        <v>250</v>
      </c>
      <c r="E847" s="26">
        <v>51.8</v>
      </c>
      <c r="F847" s="15">
        <f t="shared" si="237"/>
        <v>0.2222222222222224</v>
      </c>
      <c r="G847" s="15">
        <f t="shared" si="238"/>
        <v>0.80000000000000071</v>
      </c>
      <c r="R847">
        <f t="shared" si="226"/>
        <v>0</v>
      </c>
      <c r="S847">
        <f t="shared" si="227"/>
        <v>51.8</v>
      </c>
      <c r="T847">
        <f>$E847/3.6</f>
        <v>14.388888888888888</v>
      </c>
      <c r="U847">
        <f>(0.5*960*(T847*T847))</f>
        <v>99379.259259259241</v>
      </c>
      <c r="V847">
        <f>$U847-$U848</f>
        <v>-2704.074074074073</v>
      </c>
      <c r="X847">
        <f>W847/1000</f>
        <v>0</v>
      </c>
      <c r="Y847">
        <f>$X$43+$X$87+$X$158+$X$178+$X$188+$X$238+$X$279+$X$299+$X$307+$X$359+$X$365+$X$379+$X$408+$X$426+$X$438+$X$549+$X$569+$X$622+$X$645+$X$657+$X$685+$X$703+$X$721+$X$758+$X$800+$X$815</f>
        <v>1100.7688888888888</v>
      </c>
      <c r="Z847">
        <f>(0.5*960*(F847*F847))</f>
        <v>23.703703703703741</v>
      </c>
      <c r="AA847">
        <f>W847*0.0000002777777777</f>
        <v>0</v>
      </c>
      <c r="AB847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7">
        <f>(AC847*0.0000002777777777)*-1</f>
        <v>0</v>
      </c>
      <c r="AE84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7">
        <f>(T847/1000)*(960*9.81*0.01+0.5*1.205*0.38*1.711274*(T847*T847)+960*4/3*3.14*AJ847)</f>
        <v>13.767355668648907</v>
      </c>
      <c r="AH847">
        <f>AH846+AG847</f>
        <v>698.34629501650784</v>
      </c>
      <c r="AJ847">
        <f>T848-T847</f>
        <v>0.19444444444444464</v>
      </c>
      <c r="AK847" s="53">
        <f t="shared" si="223"/>
        <v>14.388888888888888</v>
      </c>
      <c r="AL847" s="39">
        <f>0.5*1116.99*(T847*T847)</f>
        <v>115630.87374999997</v>
      </c>
      <c r="AM847" s="39">
        <f t="shared" si="222"/>
        <v>-3146.2746875000157</v>
      </c>
      <c r="AN847" s="39">
        <f>SUM($AM$827:$AM$876)+$AN$826</f>
        <v>-1554302.3584375</v>
      </c>
      <c r="AO847" s="39">
        <f t="shared" si="229"/>
        <v>0.43175065500063758</v>
      </c>
      <c r="AP847" s="39">
        <f>SUM($AM$815:$AM$826)+$AP$814</f>
        <v>1300721.9268750004</v>
      </c>
      <c r="AQ847" s="39">
        <f t="shared" si="230"/>
        <v>0.36131164625299955</v>
      </c>
      <c r="AR847" s="39">
        <f t="shared" si="225"/>
        <v>-3.1462746875000156</v>
      </c>
      <c r="AS847" s="39"/>
      <c r="AT847" s="51">
        <f>T847*$AS$8*0.38*0.01</f>
        <v>568.51333721000003</v>
      </c>
      <c r="AU847" s="51">
        <f t="shared" si="224"/>
        <v>0.56851333721000008</v>
      </c>
      <c r="AV847" s="51">
        <f t="shared" si="231"/>
        <v>1.5792049778351938E-4</v>
      </c>
      <c r="AW847" s="39">
        <f>AB847*0.7</f>
        <v>0.21221961928214225</v>
      </c>
      <c r="AX847" s="40"/>
      <c r="AY847" s="40">
        <f t="shared" si="228"/>
        <v>0</v>
      </c>
      <c r="AZ847" s="40"/>
      <c r="BA847" s="40"/>
      <c r="BB847" s="40"/>
      <c r="BC847" s="39"/>
      <c r="BD847" s="39">
        <f>T847*2.23694</f>
        <v>32.187081111111112</v>
      </c>
      <c r="BE847" s="39">
        <f>AO847-$BC$8</f>
        <v>0.43062425600201909</v>
      </c>
      <c r="BF847" s="39">
        <f>AQ847-$BC$8</f>
        <v>0.36018524725438106</v>
      </c>
      <c r="BG847" s="52">
        <f t="shared" si="232"/>
        <v>0.32416672252894296</v>
      </c>
      <c r="BH847" s="52">
        <f t="shared" si="233"/>
        <v>0.32416672252894296</v>
      </c>
      <c r="BI847" s="52">
        <f t="shared" si="234"/>
        <v>1167000.2011041946</v>
      </c>
      <c r="BJ847" s="52">
        <f t="shared" si="235"/>
        <v>1167.0002011041947</v>
      </c>
      <c r="BK847">
        <f t="shared" si="236"/>
        <v>-2.8316472187500143</v>
      </c>
    </row>
    <row r="848" spans="2:63" x14ac:dyDescent="0.25">
      <c r="B848" s="27" t="s">
        <v>52</v>
      </c>
      <c r="C848" s="27">
        <v>840</v>
      </c>
      <c r="D848" s="27">
        <v>251</v>
      </c>
      <c r="E848" s="26">
        <v>52.5</v>
      </c>
      <c r="F848" s="15">
        <f t="shared" si="237"/>
        <v>0.20833333333333331</v>
      </c>
      <c r="G848" s="15">
        <f t="shared" si="238"/>
        <v>0.75</v>
      </c>
      <c r="R848">
        <f t="shared" si="226"/>
        <v>0</v>
      </c>
      <c r="S848">
        <f t="shared" si="227"/>
        <v>52.5</v>
      </c>
      <c r="T848">
        <f>$E848/3.6</f>
        <v>14.583333333333332</v>
      </c>
      <c r="U848">
        <f>(0.5*960*(T848*T848))</f>
        <v>102083.33333333331</v>
      </c>
      <c r="V848">
        <f>$U848-$U849</f>
        <v>-3134.814814814803</v>
      </c>
      <c r="X848">
        <f>W848/1000</f>
        <v>0</v>
      </c>
      <c r="Y848">
        <f>$X$43+$X$87+$X$158+$X$178+$X$188+$X$238+$X$279+$X$299+$X$307+$X$359+$X$365+$X$379+$X$408+$X$426+$X$438+$X$549+$X$569+$X$622+$X$645+$X$657+$X$685+$X$703+$X$721+$X$758+$X$800+$X$815</f>
        <v>1100.7688888888888</v>
      </c>
      <c r="Z848">
        <f>(0.5*960*(F848*F848))</f>
        <v>20.833333333333329</v>
      </c>
      <c r="AA848">
        <f>W848*0.0000002777777777</f>
        <v>0</v>
      </c>
      <c r="AB848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8">
        <f>(AC848*0.0000002777777777)*-1</f>
        <v>0</v>
      </c>
      <c r="AE84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8">
        <f>(T848/1000)*(960*9.81*0.01+0.5*1.205*0.38*1.711274*(T848*T848)+960*4/3*3.14*AJ848)</f>
        <v>15.613737190112259</v>
      </c>
      <c r="AH848">
        <f>AH847+AG848</f>
        <v>713.9600322066201</v>
      </c>
      <c r="AJ848">
        <f>T849-T848</f>
        <v>0.22222222222222143</v>
      </c>
      <c r="AK848" s="53">
        <f t="shared" si="223"/>
        <v>14.583333333333332</v>
      </c>
      <c r="AL848" s="39">
        <f>0.5*1116.99*(T848*T848)</f>
        <v>118777.14843749999</v>
      </c>
      <c r="AM848" s="39">
        <f t="shared" si="222"/>
        <v>-3647.4549999999872</v>
      </c>
      <c r="AN848" s="39">
        <f>SUM($AM$827:$AM$876)+$AN$826</f>
        <v>-1554302.3584375</v>
      </c>
      <c r="AO848" s="39">
        <f t="shared" si="229"/>
        <v>0.43175065500063758</v>
      </c>
      <c r="AP848" s="39">
        <f>SUM($AM$815:$AM$826)+$AP$814</f>
        <v>1300721.9268750004</v>
      </c>
      <c r="AQ848" s="39">
        <f t="shared" si="230"/>
        <v>0.36131164625299955</v>
      </c>
      <c r="AR848" s="39">
        <f t="shared" si="225"/>
        <v>-3.647454999999987</v>
      </c>
      <c r="AS848" s="39"/>
      <c r="AT848" s="51">
        <f>T848*$AS$8*0.38*0.01</f>
        <v>576.195949875</v>
      </c>
      <c r="AU848" s="51">
        <f t="shared" si="224"/>
        <v>0.576195949875</v>
      </c>
      <c r="AV848" s="51">
        <f t="shared" si="231"/>
        <v>1.6005455856437774E-4</v>
      </c>
      <c r="AW848" s="39">
        <f>AB848*0.7</f>
        <v>0.21221961928214225</v>
      </c>
      <c r="AX848" s="40"/>
      <c r="AY848" s="40">
        <f t="shared" si="228"/>
        <v>0</v>
      </c>
      <c r="AZ848" s="40"/>
      <c r="BA848" s="40"/>
      <c r="BB848" s="40"/>
      <c r="BC848" s="39"/>
      <c r="BD848" s="39">
        <f>T848*2.23694</f>
        <v>32.622041666666668</v>
      </c>
      <c r="BE848" s="39">
        <f>AO848-$BC$8</f>
        <v>0.43062425600201909</v>
      </c>
      <c r="BF848" s="39">
        <f>AQ848-$BC$8</f>
        <v>0.36018524725438106</v>
      </c>
      <c r="BG848" s="52">
        <f t="shared" si="232"/>
        <v>0.32416672252894296</v>
      </c>
      <c r="BH848" s="52">
        <f t="shared" si="233"/>
        <v>0.32416672252894296</v>
      </c>
      <c r="BI848" s="52">
        <f t="shared" si="234"/>
        <v>1167000.2011041946</v>
      </c>
      <c r="BJ848" s="52">
        <f t="shared" si="235"/>
        <v>1167.0002011041947</v>
      </c>
      <c r="BK848">
        <f t="shared" si="236"/>
        <v>-3.2827094999999886</v>
      </c>
    </row>
    <row r="849" spans="2:63" x14ac:dyDescent="0.25">
      <c r="B849" s="27" t="s">
        <v>52</v>
      </c>
      <c r="C849" s="27">
        <v>841</v>
      </c>
      <c r="D849" s="27">
        <v>252</v>
      </c>
      <c r="E849" s="26">
        <v>53.3</v>
      </c>
      <c r="F849" s="15">
        <f t="shared" si="237"/>
        <v>0.27777777777777779</v>
      </c>
      <c r="G849" s="15">
        <f t="shared" si="238"/>
        <v>1</v>
      </c>
      <c r="R849">
        <f t="shared" si="226"/>
        <v>0</v>
      </c>
      <c r="S849">
        <f t="shared" si="227"/>
        <v>53.3</v>
      </c>
      <c r="T849">
        <f>$E849/3.6</f>
        <v>14.805555555555554</v>
      </c>
      <c r="U849">
        <f>(0.5*960*(T849*T849))</f>
        <v>105218.14814814812</v>
      </c>
      <c r="V849">
        <f>$U849-$U850</f>
        <v>-4791.1111111111531</v>
      </c>
      <c r="X849">
        <f>W849/1000</f>
        <v>0</v>
      </c>
      <c r="Y849">
        <f>$X$43+$X$87+$X$158+$X$178+$X$188+$X$238+$X$279+$X$299+$X$307+$X$359+$X$365+$X$379+$X$408+$X$426+$X$438+$X$549+$X$569+$X$622+$X$645+$X$657+$X$685+$X$703+$X$721+$X$758+$X$800+$X$815</f>
        <v>1100.7688888888888</v>
      </c>
      <c r="Z849">
        <f>(0.5*960*(F849*F849))</f>
        <v>37.037037037037038</v>
      </c>
      <c r="AA849">
        <f>W849*0.0000002777777777</f>
        <v>0</v>
      </c>
      <c r="AB849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49">
        <f>(AC849*0.0000002777777777)*-1</f>
        <v>0</v>
      </c>
      <c r="AE84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49">
        <f>(T849/1000)*(960*9.81*0.01+0.5*1.205*0.38*1.711274*(T849*T849)+960*4/3*3.14*AJ849)</f>
        <v>22.501376879943027</v>
      </c>
      <c r="AH849">
        <f>AH848+AG849</f>
        <v>736.46140908656309</v>
      </c>
      <c r="AJ849">
        <f>T850-T849</f>
        <v>0.3333333333333357</v>
      </c>
      <c r="AK849" s="53">
        <f t="shared" si="223"/>
        <v>14.805555555555554</v>
      </c>
      <c r="AL849" s="39">
        <f>0.5*1116.99*(T849*T849)</f>
        <v>122424.60343749997</v>
      </c>
      <c r="AM849" s="39">
        <f t="shared" si="222"/>
        <v>-5574.6075000000419</v>
      </c>
      <c r="AN849" s="39">
        <f>SUM($AM$827:$AM$876)+$AN$826</f>
        <v>-1554302.3584375</v>
      </c>
      <c r="AO849" s="39">
        <f t="shared" si="229"/>
        <v>0.43175065500063758</v>
      </c>
      <c r="AP849" s="39">
        <f>SUM($AM$815:$AM$826)+$AP$814</f>
        <v>1300721.9268750004</v>
      </c>
      <c r="AQ849" s="39">
        <f t="shared" si="230"/>
        <v>0.36131164625299955</v>
      </c>
      <c r="AR849" s="39">
        <f t="shared" si="225"/>
        <v>-5.5746075000000417</v>
      </c>
      <c r="AS849" s="39"/>
      <c r="AT849" s="51">
        <f>T849*$AS$8*0.38*0.01</f>
        <v>584.97607863500002</v>
      </c>
      <c r="AU849" s="51">
        <f t="shared" si="224"/>
        <v>0.58497607863500001</v>
      </c>
      <c r="AV849" s="51">
        <f t="shared" si="231"/>
        <v>1.6249348517107304E-4</v>
      </c>
      <c r="AW849" s="39">
        <f>AB849*0.7</f>
        <v>0.21221961928214225</v>
      </c>
      <c r="AX849" s="40"/>
      <c r="AY849" s="40">
        <f t="shared" si="228"/>
        <v>0</v>
      </c>
      <c r="AZ849" s="40"/>
      <c r="BA849" s="40"/>
      <c r="BB849" s="40"/>
      <c r="BC849" s="39"/>
      <c r="BD849" s="39">
        <f>T849*2.23694</f>
        <v>33.119139444444443</v>
      </c>
      <c r="BE849" s="39">
        <f>AO849-$BC$8</f>
        <v>0.43062425600201909</v>
      </c>
      <c r="BF849" s="39">
        <f>AQ849-$BC$8</f>
        <v>0.36018524725438106</v>
      </c>
      <c r="BG849" s="52">
        <f t="shared" si="232"/>
        <v>0.32416672252894296</v>
      </c>
      <c r="BH849" s="52">
        <f t="shared" si="233"/>
        <v>0.32416672252894296</v>
      </c>
      <c r="BI849" s="52">
        <f t="shared" si="234"/>
        <v>1167000.2011041946</v>
      </c>
      <c r="BJ849" s="52">
        <f t="shared" si="235"/>
        <v>1167.0002011041947</v>
      </c>
      <c r="BK849">
        <f t="shared" si="236"/>
        <v>-5.0171467500000384</v>
      </c>
    </row>
    <row r="850" spans="2:63" x14ac:dyDescent="0.25">
      <c r="B850" s="27" t="s">
        <v>52</v>
      </c>
      <c r="C850" s="27">
        <v>842</v>
      </c>
      <c r="D850" s="27">
        <v>253</v>
      </c>
      <c r="E850" s="26">
        <v>54.5</v>
      </c>
      <c r="F850" s="15">
        <f t="shared" si="237"/>
        <v>0.33333333333333409</v>
      </c>
      <c r="G850" s="15">
        <f t="shared" si="238"/>
        <v>1.2000000000000028</v>
      </c>
      <c r="R850">
        <f t="shared" si="226"/>
        <v>0</v>
      </c>
      <c r="S850">
        <f t="shared" si="227"/>
        <v>54.5</v>
      </c>
      <c r="T850">
        <f>$E850/3.6</f>
        <v>15.138888888888889</v>
      </c>
      <c r="U850">
        <f>(0.5*960*(T850*T850))</f>
        <v>110009.25925925927</v>
      </c>
      <c r="V850">
        <f>$U850-$U851</f>
        <v>-4897.777777777781</v>
      </c>
      <c r="X850">
        <f>W850/1000</f>
        <v>0</v>
      </c>
      <c r="Y850">
        <f>$X$43+$X$87+$X$158+$X$178+$X$188+$X$238+$X$279+$X$299+$X$307+$X$359+$X$365+$X$379+$X$408+$X$426+$X$438+$X$549+$X$569+$X$622+$X$645+$X$657+$X$685+$X$703+$X$721+$X$758+$X$800+$X$815</f>
        <v>1100.7688888888888</v>
      </c>
      <c r="Z850">
        <f>(0.5*960*(F850*F850))</f>
        <v>53.333333333333577</v>
      </c>
      <c r="AA850">
        <f>W850*0.0000002777777777</f>
        <v>0</v>
      </c>
      <c r="AB850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0">
        <f>(AC850*0.0000002777777777)*-1</f>
        <v>0</v>
      </c>
      <c r="AE85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0">
        <f>(T850/1000)*(960*9.81*0.01+0.5*1.205*0.38*1.711274*(T850*T850)+960*4/3*3.14*AJ850)</f>
        <v>23.067178231973919</v>
      </c>
      <c r="AH850">
        <f>AH849+AG850</f>
        <v>759.52858731853701</v>
      </c>
      <c r="AJ850">
        <f>T851-T850</f>
        <v>0.33333333333333393</v>
      </c>
      <c r="AK850" s="53">
        <f t="shared" si="223"/>
        <v>15.138888888888889</v>
      </c>
      <c r="AL850" s="39">
        <f>0.5*1116.99*(T850*T850)</f>
        <v>127999.21093750001</v>
      </c>
      <c r="AM850" s="39">
        <f t="shared" si="222"/>
        <v>-5698.7175000000134</v>
      </c>
      <c r="AN850" s="39">
        <f>SUM($AM$827:$AM$876)+$AN$826</f>
        <v>-1554302.3584375</v>
      </c>
      <c r="AO850" s="39">
        <f t="shared" si="229"/>
        <v>0.43175065500063758</v>
      </c>
      <c r="AP850" s="39">
        <f>SUM($AM$815:$AM$826)+$AP$814</f>
        <v>1300721.9268750004</v>
      </c>
      <c r="AQ850" s="39">
        <f t="shared" si="230"/>
        <v>0.36131164625299955</v>
      </c>
      <c r="AR850" s="39">
        <f t="shared" si="225"/>
        <v>-5.6987175000000132</v>
      </c>
      <c r="AS850" s="39"/>
      <c r="AT850" s="51">
        <f>T850*$AS$8*0.38*0.01</f>
        <v>598.14627177500006</v>
      </c>
      <c r="AU850" s="51">
        <f t="shared" si="224"/>
        <v>0.59814627177500002</v>
      </c>
      <c r="AV850" s="51">
        <f t="shared" si="231"/>
        <v>1.6615187508111596E-4</v>
      </c>
      <c r="AW850" s="39">
        <f>AB850*0.7</f>
        <v>0.21221961928214225</v>
      </c>
      <c r="AX850" s="40"/>
      <c r="AY850" s="40">
        <f t="shared" si="228"/>
        <v>0</v>
      </c>
      <c r="AZ850" s="40"/>
      <c r="BA850" s="40"/>
      <c r="BB850" s="40"/>
      <c r="BC850" s="39"/>
      <c r="BD850" s="39">
        <f>T850*2.23694</f>
        <v>33.864786111111115</v>
      </c>
      <c r="BE850" s="39">
        <f>AO850-$BC$8</f>
        <v>0.43062425600201909</v>
      </c>
      <c r="BF850" s="39">
        <f>AQ850-$BC$8</f>
        <v>0.36018524725438106</v>
      </c>
      <c r="BG850" s="52">
        <f t="shared" si="232"/>
        <v>0.32416672252894296</v>
      </c>
      <c r="BH850" s="52">
        <f t="shared" si="233"/>
        <v>0.32416672252894296</v>
      </c>
      <c r="BI850" s="52">
        <f t="shared" si="234"/>
        <v>1167000.2011041946</v>
      </c>
      <c r="BJ850" s="52">
        <f t="shared" si="235"/>
        <v>1167.0002011041947</v>
      </c>
      <c r="BK850">
        <f t="shared" si="236"/>
        <v>-5.1288457500000124</v>
      </c>
    </row>
    <row r="851" spans="2:63" x14ac:dyDescent="0.25">
      <c r="B851" s="27" t="s">
        <v>52</v>
      </c>
      <c r="C851" s="27">
        <v>843</v>
      </c>
      <c r="D851" s="27">
        <v>254</v>
      </c>
      <c r="E851" s="26">
        <v>55.7</v>
      </c>
      <c r="F851" s="15">
        <f t="shared" si="237"/>
        <v>0.27777777777777779</v>
      </c>
      <c r="G851" s="15">
        <f t="shared" si="238"/>
        <v>1</v>
      </c>
      <c r="R851">
        <f t="shared" si="226"/>
        <v>0</v>
      </c>
      <c r="S851">
        <f t="shared" si="227"/>
        <v>55.7</v>
      </c>
      <c r="T851">
        <f>$E851/3.6</f>
        <v>15.472222222222223</v>
      </c>
      <c r="U851">
        <f>(0.5*960*(T851*T851))</f>
        <v>114907.03703703705</v>
      </c>
      <c r="V851">
        <f>$U851-$U852</f>
        <v>-3324.444444444438</v>
      </c>
      <c r="X851">
        <f>W851/1000</f>
        <v>0</v>
      </c>
      <c r="Y851">
        <f>$X$43+$X$87+$X$158+$X$178+$X$188+$X$238+$X$279+$X$299+$X$307+$X$359+$X$365+$X$379+$X$408+$X$426+$X$438+$X$549+$X$569+$X$622+$X$645+$X$657+$X$685+$X$703+$X$721+$X$758+$X$800+$X$815</f>
        <v>1100.7688888888888</v>
      </c>
      <c r="Z851">
        <f>(0.5*960*(F851*F851))</f>
        <v>37.037037037037038</v>
      </c>
      <c r="AA851">
        <f>W851*0.0000002777777777</f>
        <v>0</v>
      </c>
      <c r="AB851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1">
        <f>(AC851*0.0000002777777777)*-1</f>
        <v>0</v>
      </c>
      <c r="AE85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1">
        <f>(T851/1000)*(960*9.81*0.01+0.5*1.205*0.38*1.711274*(T851*T851)+960*4/3*3.14*AJ851)</f>
        <v>16.727383205968163</v>
      </c>
      <c r="AH851">
        <f>AH850+AG851</f>
        <v>776.25597052450519</v>
      </c>
      <c r="AJ851">
        <f>T852-T851</f>
        <v>0.22222222222222143</v>
      </c>
      <c r="AK851" s="53">
        <f t="shared" si="223"/>
        <v>15.472222222222223</v>
      </c>
      <c r="AL851" s="39">
        <f>0.5*1116.99*(T851*T851)</f>
        <v>133697.92843750003</v>
      </c>
      <c r="AM851" s="39">
        <f t="shared" si="222"/>
        <v>-3868.0949999999721</v>
      </c>
      <c r="AN851" s="39">
        <f>SUM($AM$827:$AM$876)+$AN$826</f>
        <v>-1554302.3584375</v>
      </c>
      <c r="AO851" s="39">
        <f t="shared" si="229"/>
        <v>0.43175065500063758</v>
      </c>
      <c r="AP851" s="39">
        <f>SUM($AM$815:$AM$826)+$AP$814</f>
        <v>1300721.9268750004</v>
      </c>
      <c r="AQ851" s="39">
        <f t="shared" si="230"/>
        <v>0.36131164625299955</v>
      </c>
      <c r="AR851" s="39">
        <f t="shared" si="225"/>
        <v>-3.8680949999999719</v>
      </c>
      <c r="AS851" s="39"/>
      <c r="AT851" s="51">
        <f>T851*$AS$8*0.38*0.01</f>
        <v>611.3164649150001</v>
      </c>
      <c r="AU851" s="51">
        <f t="shared" si="224"/>
        <v>0.61131646491500014</v>
      </c>
      <c r="AV851" s="51">
        <f t="shared" si="231"/>
        <v>1.698102649911589E-4</v>
      </c>
      <c r="AW851" s="39">
        <f>AB851*0.7</f>
        <v>0.21221961928214225</v>
      </c>
      <c r="AX851" s="40"/>
      <c r="AY851" s="40">
        <f t="shared" si="228"/>
        <v>0</v>
      </c>
      <c r="AZ851" s="40"/>
      <c r="BA851" s="40"/>
      <c r="BB851" s="40"/>
      <c r="BC851" s="39"/>
      <c r="BD851" s="39">
        <f>T851*2.23694</f>
        <v>34.610432777777781</v>
      </c>
      <c r="BE851" s="39">
        <f>AO851-$BC$8</f>
        <v>0.43062425600201909</v>
      </c>
      <c r="BF851" s="39">
        <f>AQ851-$BC$8</f>
        <v>0.36018524725438106</v>
      </c>
      <c r="BG851" s="52">
        <f t="shared" si="232"/>
        <v>0.32416672252894296</v>
      </c>
      <c r="BH851" s="52">
        <f t="shared" si="233"/>
        <v>0.32416672252894296</v>
      </c>
      <c r="BI851" s="52">
        <f t="shared" si="234"/>
        <v>1167000.2011041946</v>
      </c>
      <c r="BJ851" s="52">
        <f t="shared" si="235"/>
        <v>1167.0002011041947</v>
      </c>
      <c r="BK851">
        <f t="shared" si="236"/>
        <v>-3.4812854999999749</v>
      </c>
    </row>
    <row r="852" spans="2:63" x14ac:dyDescent="0.25">
      <c r="B852" s="27" t="s">
        <v>52</v>
      </c>
      <c r="C852" s="27">
        <v>844</v>
      </c>
      <c r="D852" s="27">
        <v>255</v>
      </c>
      <c r="E852" s="26">
        <v>56.5</v>
      </c>
      <c r="F852" s="15">
        <f t="shared" si="237"/>
        <v>0.15277777777777699</v>
      </c>
      <c r="G852" s="15">
        <f t="shared" si="238"/>
        <v>0.54999999999999716</v>
      </c>
      <c r="R852">
        <f t="shared" si="226"/>
        <v>0</v>
      </c>
      <c r="S852">
        <f t="shared" si="227"/>
        <v>56.5</v>
      </c>
      <c r="T852">
        <f>$E852/3.6</f>
        <v>15.694444444444445</v>
      </c>
      <c r="U852">
        <f>(0.5*960*(T852*T852))</f>
        <v>118231.48148148149</v>
      </c>
      <c r="V852">
        <f>$U852-$U853</f>
        <v>-1258.888888888876</v>
      </c>
      <c r="X852">
        <f>W852/1000</f>
        <v>0</v>
      </c>
      <c r="Y852">
        <f>$X$43+$X$87+$X$158+$X$178+$X$188+$X$238+$X$279+$X$299+$X$307+$X$359+$X$365+$X$379+$X$408+$X$426+$X$438+$X$549+$X$569+$X$622+$X$645+$X$657+$X$685+$X$703+$X$721+$X$758+$X$800+$X$815</f>
        <v>1100.7688888888888</v>
      </c>
      <c r="Z852">
        <f>(0.5*960*(F852*F852))</f>
        <v>11.203703703703587</v>
      </c>
      <c r="AA852">
        <f>W852*0.0000002777777777</f>
        <v>0</v>
      </c>
      <c r="AB852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2">
        <f>(AC852*0.0000002777777777)*-1</f>
        <v>0</v>
      </c>
      <c r="AE852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2">
        <f>(T852/1000)*(960*9.81*0.01+0.5*1.205*0.38*1.711274*(T852*T852)+960*4/3*3.14*AJ852)</f>
        <v>8.2492329013741408</v>
      </c>
      <c r="AH852">
        <f>AH851+AG852</f>
        <v>784.50520342587936</v>
      </c>
      <c r="AJ852">
        <f>T853-T852</f>
        <v>8.3333333333332149E-2</v>
      </c>
      <c r="AK852" s="53">
        <f t="shared" si="223"/>
        <v>15.694444444444445</v>
      </c>
      <c r="AL852" s="39">
        <f>0.5*1116.99*(T852*T852)</f>
        <v>137566.0234375</v>
      </c>
      <c r="AM852" s="39">
        <f t="shared" ref="AM852:AM915" si="239">AL852-AL853</f>
        <v>-1464.7565624999988</v>
      </c>
      <c r="AN852" s="39">
        <f>SUM($AM$827:$AM$876)+$AN$826</f>
        <v>-1554302.3584375</v>
      </c>
      <c r="AO852" s="39">
        <f t="shared" si="229"/>
        <v>0.43175065500063758</v>
      </c>
      <c r="AP852" s="39">
        <f>SUM($AM$815:$AM$826)+$AP$814</f>
        <v>1300721.9268750004</v>
      </c>
      <c r="AQ852" s="39">
        <f t="shared" si="230"/>
        <v>0.36131164625299955</v>
      </c>
      <c r="AR852" s="39">
        <f t="shared" si="225"/>
        <v>-1.4647565624999987</v>
      </c>
      <c r="AS852" s="39"/>
      <c r="AT852" s="51">
        <f>T852*$AS$8*0.38*0.01</f>
        <v>620.09659367500012</v>
      </c>
      <c r="AU852" s="51">
        <f t="shared" si="224"/>
        <v>0.62009659367500014</v>
      </c>
      <c r="AV852" s="51">
        <f t="shared" si="231"/>
        <v>1.7224919159785417E-4</v>
      </c>
      <c r="AW852" s="39">
        <f>AB852*0.7</f>
        <v>0.21221961928214225</v>
      </c>
      <c r="AX852" s="40"/>
      <c r="AY852" s="40">
        <f t="shared" si="228"/>
        <v>0</v>
      </c>
      <c r="AZ852" s="40"/>
      <c r="BA852" s="40"/>
      <c r="BB852" s="40"/>
      <c r="BC852" s="39"/>
      <c r="BD852" s="39">
        <f>T852*2.23694</f>
        <v>35.107530555555556</v>
      </c>
      <c r="BE852" s="39">
        <f>AO852-$BC$8</f>
        <v>0.43062425600201909</v>
      </c>
      <c r="BF852" s="39">
        <f>AQ852-$BC$8</f>
        <v>0.36018524725438106</v>
      </c>
      <c r="BG852" s="52">
        <f t="shared" si="232"/>
        <v>0.32416672252894296</v>
      </c>
      <c r="BH852" s="52">
        <f t="shared" si="233"/>
        <v>0.32416672252894296</v>
      </c>
      <c r="BI852" s="52">
        <f t="shared" si="234"/>
        <v>1167000.2011041946</v>
      </c>
      <c r="BJ852" s="52">
        <f t="shared" si="235"/>
        <v>1167.0002011041947</v>
      </c>
      <c r="BK852">
        <f t="shared" si="236"/>
        <v>-1.3182809062499989</v>
      </c>
    </row>
    <row r="853" spans="2:63" x14ac:dyDescent="0.25">
      <c r="B853" s="27" t="s">
        <v>52</v>
      </c>
      <c r="C853" s="27">
        <v>845</v>
      </c>
      <c r="D853" s="27">
        <v>256</v>
      </c>
      <c r="E853" s="26">
        <v>56.8</v>
      </c>
      <c r="F853" s="15">
        <f t="shared" si="237"/>
        <v>6.9444444444444448E-2</v>
      </c>
      <c r="G853" s="15">
        <f t="shared" si="238"/>
        <v>0.25</v>
      </c>
      <c r="R853">
        <f t="shared" si="226"/>
        <v>0</v>
      </c>
      <c r="S853">
        <f t="shared" si="227"/>
        <v>56.8</v>
      </c>
      <c r="T853">
        <f>$E853/3.6</f>
        <v>15.777777777777777</v>
      </c>
      <c r="U853">
        <f>(0.5*960*(T853*T853))</f>
        <v>119490.37037037036</v>
      </c>
      <c r="V853">
        <f>$U853-$U854</f>
        <v>-842.96296296294895</v>
      </c>
      <c r="X853">
        <f>W853/1000</f>
        <v>0</v>
      </c>
      <c r="Y853">
        <f>$X$43+$X$87+$X$158+$X$178+$X$188+$X$238+$X$279+$X$299+$X$307+$X$359+$X$365+$X$379+$X$408+$X$426+$X$438+$X$549+$X$569+$X$622+$X$645+$X$657+$X$685+$X$703+$X$721+$X$758+$X$800+$X$815</f>
        <v>1100.7688888888888</v>
      </c>
      <c r="Z853">
        <f>(0.5*960*(F853*F853))</f>
        <v>2.3148148148148149</v>
      </c>
      <c r="AA853">
        <f>W853*0.0000002777777777</f>
        <v>0</v>
      </c>
      <c r="AB853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3">
        <f>(AC853*0.0000002777777777)*-1</f>
        <v>0</v>
      </c>
      <c r="AE853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3">
        <f>(T853/1000)*(960*9.81*0.01+0.5*1.205*0.38*1.711274*(T853*T853)+960*4/3*3.14*AJ853)</f>
        <v>6.5477454859058879</v>
      </c>
      <c r="AH853">
        <f>AH852+AG853</f>
        <v>791.05294891178528</v>
      </c>
      <c r="AJ853">
        <f>T854-T853</f>
        <v>5.5555555555555358E-2</v>
      </c>
      <c r="AK853" s="53">
        <f t="shared" ref="AK853:AK916" si="240">$E853/3.6</f>
        <v>15.777777777777777</v>
      </c>
      <c r="AL853" s="39">
        <f>0.5*1116.99*(T853*T853)</f>
        <v>139030.78</v>
      </c>
      <c r="AM853" s="39">
        <f t="shared" si="239"/>
        <v>-980.81374999997206</v>
      </c>
      <c r="AN853" s="39">
        <f>SUM($AM$827:$AM$876)+$AN$826</f>
        <v>-1554302.3584375</v>
      </c>
      <c r="AO853" s="39">
        <f t="shared" si="229"/>
        <v>0.43175065500063758</v>
      </c>
      <c r="AP853" s="39">
        <f>SUM($AM$815:$AM$826)+$AP$814</f>
        <v>1300721.9268750004</v>
      </c>
      <c r="AQ853" s="39">
        <f t="shared" si="230"/>
        <v>0.36131164625299955</v>
      </c>
      <c r="AR853" s="39">
        <f t="shared" si="225"/>
        <v>-0.98081374999997206</v>
      </c>
      <c r="AS853" s="39"/>
      <c r="AT853" s="51">
        <f>T853*$AS$8*0.38*0.01</f>
        <v>623.38914196000007</v>
      </c>
      <c r="AU853" s="51">
        <f t="shared" si="224"/>
        <v>0.62338914196000006</v>
      </c>
      <c r="AV853" s="51">
        <f t="shared" si="231"/>
        <v>1.7316378907536489E-4</v>
      </c>
      <c r="AW853" s="39">
        <f>AB853*0.7</f>
        <v>0.21221961928214225</v>
      </c>
      <c r="AX853" s="40"/>
      <c r="AY853" s="40">
        <f t="shared" si="228"/>
        <v>0</v>
      </c>
      <c r="AZ853" s="40"/>
      <c r="BA853" s="40"/>
      <c r="BB853" s="40"/>
      <c r="BC853" s="39"/>
      <c r="BD853" s="39">
        <f>T853*2.23694</f>
        <v>35.293942222222221</v>
      </c>
      <c r="BE853" s="39">
        <f>AO853-$BC$8</f>
        <v>0.43062425600201909</v>
      </c>
      <c r="BF853" s="39">
        <f>AQ853-$BC$8</f>
        <v>0.36018524725438106</v>
      </c>
      <c r="BG853" s="52">
        <f t="shared" si="232"/>
        <v>0.32416672252894296</v>
      </c>
      <c r="BH853" s="52">
        <f t="shared" si="233"/>
        <v>0.32416672252894296</v>
      </c>
      <c r="BI853" s="52">
        <f t="shared" si="234"/>
        <v>1167000.2011041946</v>
      </c>
      <c r="BJ853" s="52">
        <f t="shared" si="235"/>
        <v>1167.0002011041947</v>
      </c>
      <c r="BK853">
        <f t="shared" si="236"/>
        <v>-0.88273237499997492</v>
      </c>
    </row>
    <row r="854" spans="2:63" x14ac:dyDescent="0.25">
      <c r="B854" s="27" t="s">
        <v>52</v>
      </c>
      <c r="C854" s="27">
        <v>846</v>
      </c>
      <c r="D854" s="27">
        <v>257</v>
      </c>
      <c r="E854" s="26">
        <v>57</v>
      </c>
      <c r="F854" s="15">
        <f t="shared" si="237"/>
        <v>5.5555555555556344E-2</v>
      </c>
      <c r="G854" s="15">
        <f t="shared" si="238"/>
        <v>0.20000000000000284</v>
      </c>
      <c r="R854">
        <f t="shared" si="226"/>
        <v>0</v>
      </c>
      <c r="S854">
        <f t="shared" si="227"/>
        <v>57</v>
      </c>
      <c r="T854">
        <f>$E854/3.6</f>
        <v>15.833333333333332</v>
      </c>
      <c r="U854">
        <f>(0.5*960*(T854*T854))</f>
        <v>120333.33333333331</v>
      </c>
      <c r="V854">
        <f>$U854-$U855</f>
        <v>-845.92592592595611</v>
      </c>
      <c r="X854">
        <f>W854/1000</f>
        <v>0</v>
      </c>
      <c r="Y854">
        <f>$X$43+$X$87+$X$158+$X$178+$X$188+$X$238+$X$279+$X$299+$X$307+$X$359+$X$365+$X$379+$X$408+$X$426+$X$438+$X$549+$X$569+$X$622+$X$645+$X$657+$X$685+$X$703+$X$721+$X$758+$X$800+$X$815</f>
        <v>1100.7688888888888</v>
      </c>
      <c r="Z854">
        <f>(0.5*960*(F854*F854))</f>
        <v>1.4814814814815234</v>
      </c>
      <c r="AA854">
        <f>W854*0.0000002777777777</f>
        <v>0</v>
      </c>
      <c r="AB85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4">
        <f>(AC854*0.0000002777777777)*-1</f>
        <v>0</v>
      </c>
      <c r="AE854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4">
        <f>(T854/1000)*(960*9.81*0.01+0.5*1.205*0.38*1.711274*(T854*T854)+960*4/3*3.14*AJ854)</f>
        <v>6.5816952398124258</v>
      </c>
      <c r="AH854">
        <f>AH853+AG854</f>
        <v>797.63464415159774</v>
      </c>
      <c r="AJ854">
        <f>T855-T854</f>
        <v>5.5555555555557135E-2</v>
      </c>
      <c r="AK854" s="53">
        <f t="shared" si="240"/>
        <v>15.833333333333332</v>
      </c>
      <c r="AL854" s="39">
        <f>0.5*1116.99*(T854*T854)</f>
        <v>140011.59374999997</v>
      </c>
      <c r="AM854" s="39">
        <f t="shared" si="239"/>
        <v>-984.26125000003958</v>
      </c>
      <c r="AN854" s="39">
        <f>SUM($AM$827:$AM$876)+$AN$826</f>
        <v>-1554302.3584375</v>
      </c>
      <c r="AO854" s="39">
        <f t="shared" si="229"/>
        <v>0.43175065500063758</v>
      </c>
      <c r="AP854" s="39">
        <f>SUM($AM$815:$AM$826)+$AP$814</f>
        <v>1300721.9268750004</v>
      </c>
      <c r="AQ854" s="39">
        <f t="shared" si="230"/>
        <v>0.36131164625299955</v>
      </c>
      <c r="AR854" s="39">
        <f t="shared" si="225"/>
        <v>-0.98426125000003961</v>
      </c>
      <c r="AS854" s="39"/>
      <c r="AT854" s="51">
        <f>T854*$AS$8*0.38*0.01</f>
        <v>625.58417415000008</v>
      </c>
      <c r="AU854" s="51">
        <f t="shared" si="224"/>
        <v>0.62558417415000012</v>
      </c>
      <c r="AV854" s="51">
        <f t="shared" si="231"/>
        <v>1.7377352072703872E-4</v>
      </c>
      <c r="AW854" s="39">
        <f>AB854*0.7</f>
        <v>0.21221961928214225</v>
      </c>
      <c r="AX854" s="40"/>
      <c r="AY854" s="40">
        <f t="shared" si="228"/>
        <v>0</v>
      </c>
      <c r="AZ854" s="40"/>
      <c r="BA854" s="40"/>
      <c r="BB854" s="40"/>
      <c r="BC854" s="39"/>
      <c r="BD854" s="39">
        <f>T854*2.23694</f>
        <v>35.418216666666666</v>
      </c>
      <c r="BE854" s="39">
        <f>AO854-$BC$8</f>
        <v>0.43062425600201909</v>
      </c>
      <c r="BF854" s="39">
        <f>AQ854-$BC$8</f>
        <v>0.36018524725438106</v>
      </c>
      <c r="BG854" s="52">
        <f t="shared" si="232"/>
        <v>0.32416672252894296</v>
      </c>
      <c r="BH854" s="52">
        <f t="shared" si="233"/>
        <v>0.32416672252894296</v>
      </c>
      <c r="BI854" s="52">
        <f t="shared" si="234"/>
        <v>1167000.2011041946</v>
      </c>
      <c r="BJ854" s="52">
        <f t="shared" si="235"/>
        <v>1167.0002011041947</v>
      </c>
      <c r="BK854">
        <f t="shared" si="236"/>
        <v>-0.88583512500003569</v>
      </c>
    </row>
    <row r="855" spans="2:63" x14ac:dyDescent="0.25">
      <c r="B855" s="27" t="s">
        <v>52</v>
      </c>
      <c r="C855" s="27">
        <v>847</v>
      </c>
      <c r="D855" s="27">
        <v>258</v>
      </c>
      <c r="E855" s="26">
        <v>57.2</v>
      </c>
      <c r="F855" s="15">
        <f t="shared" si="237"/>
        <v>9.7222222222222612E-2</v>
      </c>
      <c r="G855" s="15">
        <f t="shared" si="238"/>
        <v>0.35000000000000142</v>
      </c>
      <c r="R855">
        <f t="shared" si="226"/>
        <v>0</v>
      </c>
      <c r="S855">
        <f t="shared" si="227"/>
        <v>57.2</v>
      </c>
      <c r="T855">
        <f>$E855/3.6</f>
        <v>15.888888888888889</v>
      </c>
      <c r="U855">
        <f>(0.5*960*(T855*T855))</f>
        <v>121179.25925925927</v>
      </c>
      <c r="V855">
        <f>$U855-$U856</f>
        <v>-2127.777777777781</v>
      </c>
      <c r="X855">
        <f>W855/1000</f>
        <v>0</v>
      </c>
      <c r="Y855">
        <f>$X$43+$X$87+$X$158+$X$178+$X$188+$X$238+$X$279+$X$299+$X$307+$X$359+$X$365+$X$379+$X$408+$X$426+$X$438+$X$549+$X$569+$X$622+$X$645+$X$657+$X$685+$X$703+$X$721+$X$758+$X$800+$X$815</f>
        <v>1100.7688888888888</v>
      </c>
      <c r="Z855">
        <f>(0.5*960*(F855*F855))</f>
        <v>4.5370370370370736</v>
      </c>
      <c r="AA855">
        <f>W855*0.0000002777777777</f>
        <v>0</v>
      </c>
      <c r="AB85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5">
        <f>(AC855*0.0000002777777777)*-1</f>
        <v>0</v>
      </c>
      <c r="AE855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5">
        <f>(T855/1000)*(960*9.81*0.01+0.5*1.205*0.38*1.711274*(T855*T855)+960*4/3*3.14*AJ855)</f>
        <v>11.93747839074754</v>
      </c>
      <c r="AH855">
        <f>AH854+AG855</f>
        <v>809.57212254234526</v>
      </c>
      <c r="AJ855">
        <f>T856-T855</f>
        <v>0.13888888888888928</v>
      </c>
      <c r="AK855" s="53">
        <f t="shared" si="240"/>
        <v>15.888888888888889</v>
      </c>
      <c r="AL855" s="39">
        <f>0.5*1116.99*(T855*T855)</f>
        <v>140995.85500000001</v>
      </c>
      <c r="AM855" s="39">
        <f t="shared" si="239"/>
        <v>-2475.7359375000233</v>
      </c>
      <c r="AN855" s="39">
        <f>SUM($AM$827:$AM$876)+$AN$826</f>
        <v>-1554302.3584375</v>
      </c>
      <c r="AO855" s="39">
        <f t="shared" si="229"/>
        <v>0.43175065500063758</v>
      </c>
      <c r="AP855" s="39">
        <f>SUM($AM$815:$AM$826)+$AP$814</f>
        <v>1300721.9268750004</v>
      </c>
      <c r="AQ855" s="39">
        <f t="shared" si="230"/>
        <v>0.36131164625299955</v>
      </c>
      <c r="AR855" s="39">
        <f t="shared" si="225"/>
        <v>-2.4757359375000232</v>
      </c>
      <c r="AS855" s="39"/>
      <c r="AT855" s="51">
        <f>T855*$AS$8*0.38*0.01</f>
        <v>627.77920634000009</v>
      </c>
      <c r="AU855" s="51">
        <f t="shared" si="224"/>
        <v>0.62777920634000006</v>
      </c>
      <c r="AV855" s="51">
        <f t="shared" si="231"/>
        <v>1.7438325237871253E-4</v>
      </c>
      <c r="AW855" s="39">
        <f>AB855*0.7</f>
        <v>0.21221961928214225</v>
      </c>
      <c r="AX855" s="40"/>
      <c r="AY855" s="40">
        <f t="shared" si="228"/>
        <v>0</v>
      </c>
      <c r="AZ855" s="40"/>
      <c r="BA855" s="40"/>
      <c r="BB855" s="40"/>
      <c r="BC855" s="39"/>
      <c r="BD855" s="39">
        <f>T855*2.23694</f>
        <v>35.542491111111111</v>
      </c>
      <c r="BE855" s="39">
        <f>AO855-$BC$8</f>
        <v>0.43062425600201909</v>
      </c>
      <c r="BF855" s="39">
        <f>AQ855-$BC$8</f>
        <v>0.36018524725438106</v>
      </c>
      <c r="BG855" s="52">
        <f t="shared" si="232"/>
        <v>0.32416672252894296</v>
      </c>
      <c r="BH855" s="52">
        <f t="shared" si="233"/>
        <v>0.32416672252894296</v>
      </c>
      <c r="BI855" s="52">
        <f t="shared" si="234"/>
        <v>1167000.2011041946</v>
      </c>
      <c r="BJ855" s="52">
        <f t="shared" si="235"/>
        <v>1167.0002011041947</v>
      </c>
      <c r="BK855">
        <f t="shared" si="236"/>
        <v>-2.2281623437500211</v>
      </c>
    </row>
    <row r="856" spans="2:63" x14ac:dyDescent="0.25">
      <c r="B856" s="27" t="s">
        <v>52</v>
      </c>
      <c r="C856" s="27">
        <v>848</v>
      </c>
      <c r="D856" s="27">
        <v>259</v>
      </c>
      <c r="E856" s="26">
        <v>57.7</v>
      </c>
      <c r="F856" s="15">
        <f t="shared" si="237"/>
        <v>0.20833333333333331</v>
      </c>
      <c r="G856" s="15">
        <f t="shared" si="238"/>
        <v>0.75</v>
      </c>
      <c r="R856">
        <f t="shared" si="226"/>
        <v>0</v>
      </c>
      <c r="S856">
        <f t="shared" si="227"/>
        <v>57.7</v>
      </c>
      <c r="T856">
        <f>$E856/3.6</f>
        <v>16.027777777777779</v>
      </c>
      <c r="U856">
        <f>(0.5*960*(T856*T856))</f>
        <v>123307.03703703705</v>
      </c>
      <c r="V856">
        <f>$U856-$U857</f>
        <v>-4311.1111111111386</v>
      </c>
      <c r="X856">
        <f>W856/1000</f>
        <v>0</v>
      </c>
      <c r="Y856">
        <f>$X$43+$X$87+$X$158+$X$178+$X$188+$X$238+$X$279+$X$299+$X$307+$X$359+$X$365+$X$379+$X$408+$X$426+$X$438+$X$549+$X$569+$X$622+$X$645+$X$657+$X$685+$X$703+$X$721+$X$758+$X$800+$X$815</f>
        <v>1100.7688888888888</v>
      </c>
      <c r="Z856">
        <f>(0.5*960*(F856*F856))</f>
        <v>20.833333333333329</v>
      </c>
      <c r="AA856">
        <f>W856*0.0000002777777777</f>
        <v>0</v>
      </c>
      <c r="AB856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6">
        <f>(AC856*0.0000002777777777)*-1</f>
        <v>0</v>
      </c>
      <c r="AE85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6">
        <f>(T856/1000)*(960*9.81*0.01+0.5*1.205*0.38*1.711274*(T856*T856)+960*4/3*3.14*AJ856)</f>
        <v>21.01672545741398</v>
      </c>
      <c r="AH856">
        <f>AH855+AG856</f>
        <v>830.5888479997592</v>
      </c>
      <c r="AJ856">
        <f>T857-T856</f>
        <v>0.27777777777777857</v>
      </c>
      <c r="AK856" s="53">
        <f t="shared" si="240"/>
        <v>16.027777777777779</v>
      </c>
      <c r="AL856" s="39">
        <f>0.5*1116.99*(T856*T856)</f>
        <v>143471.59093750003</v>
      </c>
      <c r="AM856" s="39">
        <f t="shared" si="239"/>
        <v>-5016.1125000000175</v>
      </c>
      <c r="AN856" s="39">
        <f>SUM($AM$827:$AM$876)+$AN$826</f>
        <v>-1554302.3584375</v>
      </c>
      <c r="AO856" s="39">
        <f t="shared" si="229"/>
        <v>0.43175065500063758</v>
      </c>
      <c r="AP856" s="39">
        <f>SUM($AM$815:$AM$826)+$AP$814</f>
        <v>1300721.9268750004</v>
      </c>
      <c r="AQ856" s="39">
        <f t="shared" si="230"/>
        <v>0.36131164625299955</v>
      </c>
      <c r="AR856" s="39">
        <f t="shared" si="225"/>
        <v>-5.0161125000000171</v>
      </c>
      <c r="AS856" s="39"/>
      <c r="AT856" s="51">
        <f>T856*$AS$8*0.38*0.01</f>
        <v>633.26678681500016</v>
      </c>
      <c r="AU856" s="51">
        <f t="shared" ref="AU856:AU919" si="241">AT856/1000</f>
        <v>0.63326678681500015</v>
      </c>
      <c r="AV856" s="51">
        <f t="shared" si="231"/>
        <v>1.7590758150789711E-4</v>
      </c>
      <c r="AW856" s="39">
        <f>AB856*0.7</f>
        <v>0.21221961928214225</v>
      </c>
      <c r="AX856" s="40"/>
      <c r="AY856" s="40">
        <f t="shared" si="228"/>
        <v>0</v>
      </c>
      <c r="AZ856" s="40"/>
      <c r="BA856" s="40"/>
      <c r="BB856" s="40"/>
      <c r="BC856" s="39"/>
      <c r="BD856" s="39">
        <f>T856*2.23694</f>
        <v>35.853177222222229</v>
      </c>
      <c r="BE856" s="39">
        <f>AO856-$BC$8</f>
        <v>0.43062425600201909</v>
      </c>
      <c r="BF856" s="39">
        <f>AQ856-$BC$8</f>
        <v>0.36018524725438106</v>
      </c>
      <c r="BG856" s="52">
        <f t="shared" si="232"/>
        <v>0.32416672252894296</v>
      </c>
      <c r="BH856" s="52">
        <f t="shared" si="233"/>
        <v>0.32416672252894296</v>
      </c>
      <c r="BI856" s="52">
        <f t="shared" si="234"/>
        <v>1167000.2011041946</v>
      </c>
      <c r="BJ856" s="52">
        <f t="shared" si="235"/>
        <v>1167.0002011041947</v>
      </c>
      <c r="BK856">
        <f t="shared" si="236"/>
        <v>-4.5145012500000155</v>
      </c>
    </row>
    <row r="857" spans="2:63" x14ac:dyDescent="0.25">
      <c r="B857" s="27" t="s">
        <v>52</v>
      </c>
      <c r="C857" s="27">
        <v>849</v>
      </c>
      <c r="D857" s="27">
        <v>260</v>
      </c>
      <c r="E857" s="26">
        <v>58.7</v>
      </c>
      <c r="F857" s="15">
        <f t="shared" si="237"/>
        <v>0.33333333333333315</v>
      </c>
      <c r="G857" s="15">
        <f t="shared" si="238"/>
        <v>1.1999999999999993</v>
      </c>
      <c r="R857">
        <f t="shared" si="226"/>
        <v>0</v>
      </c>
      <c r="S857">
        <f t="shared" si="227"/>
        <v>58.7</v>
      </c>
      <c r="T857">
        <f>$E857/3.6</f>
        <v>16.305555555555557</v>
      </c>
      <c r="U857">
        <f>(0.5*960*(T857*T857))</f>
        <v>127618.14814814819</v>
      </c>
      <c r="V857">
        <f>$U857-$U858</f>
        <v>-6159.9999999999272</v>
      </c>
      <c r="X857">
        <f>W857/1000</f>
        <v>0</v>
      </c>
      <c r="Y857">
        <f>$X$43+$X$87+$X$158+$X$178+$X$188+$X$238+$X$279+$X$299+$X$307+$X$359+$X$365+$X$379+$X$408+$X$426+$X$438+$X$549+$X$569+$X$622+$X$645+$X$657+$X$685+$X$703+$X$721+$X$758+$X$800+$X$815</f>
        <v>1100.7688888888888</v>
      </c>
      <c r="Z857">
        <f>(0.5*960*(F857*F857))</f>
        <v>53.333333333333279</v>
      </c>
      <c r="AA857">
        <f>W857*0.0000002777777777</f>
        <v>0</v>
      </c>
      <c r="AB857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7">
        <f>(AC857*0.0000002777777777)*-1</f>
        <v>0</v>
      </c>
      <c r="AE85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7">
        <f>(T857/1000)*(960*9.81*0.01+0.5*1.205*0.38*1.711274*(T857*T857)+960*4/3*3.14*AJ857)</f>
        <v>28.720043350303101</v>
      </c>
      <c r="AH857">
        <f>AH856+AG857</f>
        <v>859.30889135006225</v>
      </c>
      <c r="AJ857">
        <f>T858-T857</f>
        <v>0.38888888888888573</v>
      </c>
      <c r="AK857" s="53">
        <f t="shared" si="240"/>
        <v>16.305555555555557</v>
      </c>
      <c r="AL857" s="39">
        <f>0.5*1116.99*(T857*T857)</f>
        <v>148487.70343750005</v>
      </c>
      <c r="AM857" s="39">
        <f t="shared" si="239"/>
        <v>-7167.3524999999208</v>
      </c>
      <c r="AN857" s="39">
        <f>SUM($AM$827:$AM$876)+$AN$826</f>
        <v>-1554302.3584375</v>
      </c>
      <c r="AO857" s="39">
        <f t="shared" si="229"/>
        <v>0.43175065500063758</v>
      </c>
      <c r="AP857" s="39">
        <f>SUM($AM$815:$AM$826)+$AP$814</f>
        <v>1300721.9268750004</v>
      </c>
      <c r="AQ857" s="39">
        <f t="shared" si="230"/>
        <v>0.36131164625299955</v>
      </c>
      <c r="AR857" s="39">
        <f t="shared" si="225"/>
        <v>-7.1673524999999207</v>
      </c>
      <c r="AS857" s="39"/>
      <c r="AT857" s="51">
        <f>T857*$AS$8*0.38*0.01</f>
        <v>644.24194776500019</v>
      </c>
      <c r="AU857" s="51">
        <f t="shared" si="241"/>
        <v>0.64424194776500021</v>
      </c>
      <c r="AV857" s="51">
        <f t="shared" si="231"/>
        <v>1.7895623976626622E-4</v>
      </c>
      <c r="AW857" s="39">
        <f>AB857*0.7</f>
        <v>0.21221961928214225</v>
      </c>
      <c r="AX857" s="40"/>
      <c r="AY857" s="40">
        <f t="shared" si="228"/>
        <v>0</v>
      </c>
      <c r="AZ857" s="40"/>
      <c r="BA857" s="40"/>
      <c r="BB857" s="40"/>
      <c r="BC857" s="39"/>
      <c r="BD857" s="39">
        <f>T857*2.23694</f>
        <v>36.474549444444449</v>
      </c>
      <c r="BE857" s="39">
        <f>AO857-$BC$8</f>
        <v>0.43062425600201909</v>
      </c>
      <c r="BF857" s="39">
        <f>AQ857-$BC$8</f>
        <v>0.36018524725438106</v>
      </c>
      <c r="BG857" s="52">
        <f t="shared" si="232"/>
        <v>0.32416672252894296</v>
      </c>
      <c r="BH857" s="52">
        <f t="shared" si="233"/>
        <v>0.32416672252894296</v>
      </c>
      <c r="BI857" s="52">
        <f t="shared" si="234"/>
        <v>1167000.2011041946</v>
      </c>
      <c r="BJ857" s="52">
        <f t="shared" si="235"/>
        <v>1167.0002011041947</v>
      </c>
      <c r="BK857">
        <f t="shared" si="236"/>
        <v>-6.4506172499999295</v>
      </c>
    </row>
    <row r="858" spans="2:63" x14ac:dyDescent="0.25">
      <c r="B858" s="27" t="s">
        <v>52</v>
      </c>
      <c r="C858" s="27">
        <v>850</v>
      </c>
      <c r="D858" s="27">
        <v>261</v>
      </c>
      <c r="E858" s="26">
        <v>60.1</v>
      </c>
      <c r="F858" s="15">
        <f t="shared" si="237"/>
        <v>0.33333333333333315</v>
      </c>
      <c r="G858" s="15">
        <f t="shared" si="238"/>
        <v>1.1999999999999993</v>
      </c>
      <c r="R858">
        <f t="shared" si="226"/>
        <v>0</v>
      </c>
      <c r="S858">
        <f t="shared" si="227"/>
        <v>60.1</v>
      </c>
      <c r="T858">
        <f>$E858/3.6</f>
        <v>16.694444444444443</v>
      </c>
      <c r="U858">
        <f>(0.5*960*(T858*T858))</f>
        <v>133778.14814814812</v>
      </c>
      <c r="V858">
        <f>$U858-$U859</f>
        <v>-4488.8888888889051</v>
      </c>
      <c r="X858">
        <f>W858/1000</f>
        <v>0</v>
      </c>
      <c r="Y858">
        <f>$X$43+$X$87+$X$158+$X$178+$X$188+$X$238+$X$279+$X$299+$X$307+$X$359+$X$365+$X$379+$X$408+$X$426+$X$438+$X$549+$X$569+$X$622+$X$645+$X$657+$X$685+$X$703+$X$721+$X$758+$X$800+$X$815</f>
        <v>1100.7688888888888</v>
      </c>
      <c r="Z858">
        <f>(0.5*960*(F858*F858))</f>
        <v>53.333333333333279</v>
      </c>
      <c r="AA858">
        <f>W858*0.0000002777777777</f>
        <v>0</v>
      </c>
      <c r="AB858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8">
        <f>(AC858*0.0000002777777777)*-1</f>
        <v>0</v>
      </c>
      <c r="AE85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8">
        <f>(T858/1000)*(960*9.81*0.01+0.5*1.205*0.38*1.711274*(T858*T858)+960*4/3*3.14*AJ858)</f>
        <v>22.033591447501088</v>
      </c>
      <c r="AH858">
        <f>AH857+AG858</f>
        <v>881.34248279756332</v>
      </c>
      <c r="AJ858">
        <f>T859-T858</f>
        <v>0.27777777777777857</v>
      </c>
      <c r="AK858" s="53">
        <f t="shared" si="240"/>
        <v>16.694444444444443</v>
      </c>
      <c r="AL858" s="39">
        <f>0.5*1116.99*(T858*T858)</f>
        <v>155655.05593749997</v>
      </c>
      <c r="AM858" s="39">
        <f t="shared" si="239"/>
        <v>-5222.9625000000233</v>
      </c>
      <c r="AN858" s="39">
        <f>SUM($AM$827:$AM$876)+$AN$826</f>
        <v>-1554302.3584375</v>
      </c>
      <c r="AO858" s="39">
        <f t="shared" si="229"/>
        <v>0.43175065500063758</v>
      </c>
      <c r="AP858" s="39">
        <f>SUM($AM$815:$AM$826)+$AP$814</f>
        <v>1300721.9268750004</v>
      </c>
      <c r="AQ858" s="39">
        <f t="shared" si="230"/>
        <v>0.36131164625299955</v>
      </c>
      <c r="AR858" s="39">
        <f t="shared" si="225"/>
        <v>-5.2229625000000235</v>
      </c>
      <c r="AS858" s="39"/>
      <c r="AT858" s="51">
        <f>T858*$AS$8*0.38*0.01</f>
        <v>659.60717309500001</v>
      </c>
      <c r="AU858" s="51">
        <f t="shared" si="241"/>
        <v>0.65960717309500005</v>
      </c>
      <c r="AV858" s="51">
        <f t="shared" si="231"/>
        <v>1.8322436132798289E-4</v>
      </c>
      <c r="AW858" s="39">
        <f>AB858*0.7</f>
        <v>0.21221961928214225</v>
      </c>
      <c r="AX858" s="40"/>
      <c r="AY858" s="40">
        <f t="shared" si="228"/>
        <v>0</v>
      </c>
      <c r="AZ858" s="40"/>
      <c r="BA858" s="40"/>
      <c r="BB858" s="40"/>
      <c r="BC858" s="39"/>
      <c r="BD858" s="39">
        <f>T858*2.23694</f>
        <v>37.344470555555553</v>
      </c>
      <c r="BE858" s="39">
        <f>AO858-$BC$8</f>
        <v>0.43062425600201909</v>
      </c>
      <c r="BF858" s="39">
        <f>AQ858-$BC$8</f>
        <v>0.36018524725438106</v>
      </c>
      <c r="BG858" s="52">
        <f t="shared" si="232"/>
        <v>0.32416672252894296</v>
      </c>
      <c r="BH858" s="52">
        <f t="shared" si="233"/>
        <v>0.32416672252894296</v>
      </c>
      <c r="BI858" s="52">
        <f t="shared" si="234"/>
        <v>1167000.2011041946</v>
      </c>
      <c r="BJ858" s="52">
        <f t="shared" si="235"/>
        <v>1167.0002011041947</v>
      </c>
      <c r="BK858">
        <f t="shared" si="236"/>
        <v>-4.7006662500000207</v>
      </c>
    </row>
    <row r="859" spans="2:63" x14ac:dyDescent="0.25">
      <c r="B859" s="27" t="s">
        <v>52</v>
      </c>
      <c r="C859" s="27">
        <v>851</v>
      </c>
      <c r="D859" s="27">
        <v>262</v>
      </c>
      <c r="E859" s="26">
        <v>61.1</v>
      </c>
      <c r="F859" s="15">
        <f t="shared" si="237"/>
        <v>0.2222222222222224</v>
      </c>
      <c r="G859" s="15">
        <f t="shared" si="238"/>
        <v>0.80000000000000071</v>
      </c>
      <c r="R859">
        <f t="shared" si="226"/>
        <v>0</v>
      </c>
      <c r="S859">
        <f t="shared" si="227"/>
        <v>61.1</v>
      </c>
      <c r="T859">
        <f>$E859/3.6</f>
        <v>16.972222222222221</v>
      </c>
      <c r="U859">
        <f>(0.5*960*(T859*T859))</f>
        <v>138267.03703703702</v>
      </c>
      <c r="V859">
        <f>$U859-$U860</f>
        <v>-2728.8888888889051</v>
      </c>
      <c r="X859">
        <f>W859/1000</f>
        <v>0</v>
      </c>
      <c r="Y859">
        <f>$X$43+$X$87+$X$158+$X$178+$X$188+$X$238+$X$279+$X$299+$X$307+$X$359+$X$365+$X$379+$X$408+$X$426+$X$438+$X$549+$X$569+$X$622+$X$645+$X$657+$X$685+$X$703+$X$721+$X$758+$X$800+$X$815</f>
        <v>1100.7688888888888</v>
      </c>
      <c r="Z859">
        <f>(0.5*960*(F859*F859))</f>
        <v>23.703703703703741</v>
      </c>
      <c r="AA859">
        <f>W859*0.0000002777777777</f>
        <v>0</v>
      </c>
      <c r="AB859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59">
        <f>(AC859*0.0000002777777777)*-1</f>
        <v>0</v>
      </c>
      <c r="AE85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59">
        <f>(T859/1000)*(960*9.81*0.01+0.5*1.205*0.38*1.711274*(T859*T859)+960*4/3*3.14*AJ859)</f>
        <v>14.882976221016618</v>
      </c>
      <c r="AH859">
        <f>AH858+AG859</f>
        <v>896.22545901857995</v>
      </c>
      <c r="AJ859">
        <f>T860-T859</f>
        <v>0.16666666666666785</v>
      </c>
      <c r="AK859" s="53">
        <f t="shared" si="240"/>
        <v>16.972222222222221</v>
      </c>
      <c r="AL859" s="39">
        <f>0.5*1116.99*(T859*T859)</f>
        <v>160878.0184375</v>
      </c>
      <c r="AM859" s="39">
        <f t="shared" si="239"/>
        <v>-3175.147500000021</v>
      </c>
      <c r="AN859" s="39">
        <f>SUM($AM$827:$AM$876)+$AN$826</f>
        <v>-1554302.3584375</v>
      </c>
      <c r="AO859" s="39">
        <f t="shared" si="229"/>
        <v>0.43175065500063758</v>
      </c>
      <c r="AP859" s="39">
        <f>SUM($AM$815:$AM$826)+$AP$814</f>
        <v>1300721.9268750004</v>
      </c>
      <c r="AQ859" s="39">
        <f t="shared" si="230"/>
        <v>0.36131164625299955</v>
      </c>
      <c r="AR859" s="39">
        <f t="shared" si="225"/>
        <v>-3.1751475000000209</v>
      </c>
      <c r="AS859" s="39"/>
      <c r="AT859" s="51">
        <f>T859*$AS$8*0.38*0.01</f>
        <v>670.58233404500004</v>
      </c>
      <c r="AU859" s="51">
        <f t="shared" si="241"/>
        <v>0.67058233404500001</v>
      </c>
      <c r="AV859" s="51">
        <f t="shared" si="231"/>
        <v>1.86273019586352E-4</v>
      </c>
      <c r="AW859" s="39">
        <f>AB859*0.7</f>
        <v>0.21221961928214225</v>
      </c>
      <c r="AX859" s="40"/>
      <c r="AY859" s="40">
        <f t="shared" si="228"/>
        <v>0</v>
      </c>
      <c r="AZ859" s="40"/>
      <c r="BA859" s="40"/>
      <c r="BB859" s="40"/>
      <c r="BC859" s="39"/>
      <c r="BD859" s="39">
        <f>T859*2.23694</f>
        <v>37.96584277777778</v>
      </c>
      <c r="BE859" s="39">
        <f>AO859-$BC$8</f>
        <v>0.43062425600201909</v>
      </c>
      <c r="BF859" s="39">
        <f>AQ859-$BC$8</f>
        <v>0.36018524725438106</v>
      </c>
      <c r="BG859" s="52">
        <f t="shared" si="232"/>
        <v>0.32416672252894296</v>
      </c>
      <c r="BH859" s="52">
        <f t="shared" si="233"/>
        <v>0.32416672252894296</v>
      </c>
      <c r="BI859" s="52">
        <f t="shared" si="234"/>
        <v>1167000.2011041946</v>
      </c>
      <c r="BJ859" s="52">
        <f t="shared" si="235"/>
        <v>1167.0002011041947</v>
      </c>
      <c r="BK859">
        <f t="shared" si="236"/>
        <v>-2.8576327500000187</v>
      </c>
    </row>
    <row r="860" spans="2:63" x14ac:dyDescent="0.25">
      <c r="B860" s="27" t="s">
        <v>52</v>
      </c>
      <c r="C860" s="27">
        <v>852</v>
      </c>
      <c r="D860" s="27">
        <v>263</v>
      </c>
      <c r="E860" s="26">
        <v>61.7</v>
      </c>
      <c r="F860" s="15">
        <f t="shared" si="237"/>
        <v>0.16666666666666607</v>
      </c>
      <c r="G860" s="15">
        <f t="shared" si="238"/>
        <v>0.59999999999999787</v>
      </c>
      <c r="R860">
        <f t="shared" si="226"/>
        <v>0</v>
      </c>
      <c r="S860">
        <f t="shared" si="227"/>
        <v>61.7</v>
      </c>
      <c r="T860">
        <f>$E860/3.6</f>
        <v>17.138888888888889</v>
      </c>
      <c r="U860">
        <f>(0.5*960*(T860*T860))</f>
        <v>140995.92592592593</v>
      </c>
      <c r="V860">
        <f>$U860-$U861</f>
        <v>-2755.5555555555329</v>
      </c>
      <c r="X860">
        <f>W860/1000</f>
        <v>0</v>
      </c>
      <c r="Y860">
        <f>$X$43+$X$87+$X$158+$X$178+$X$188+$X$238+$X$279+$X$299+$X$307+$X$359+$X$365+$X$379+$X$408+$X$426+$X$438+$X$549+$X$569+$X$622+$X$645+$X$657+$X$685+$X$703+$X$721+$X$758+$X$800+$X$815</f>
        <v>1100.7688888888888</v>
      </c>
      <c r="Z860">
        <f>(0.5*960*(F860*F860))</f>
        <v>13.33333333333324</v>
      </c>
      <c r="AA860">
        <f>W860*0.0000002777777777</f>
        <v>0</v>
      </c>
      <c r="AB860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0">
        <f>(AC860*0.0000002777777777)*-1</f>
        <v>0</v>
      </c>
      <c r="AE86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0">
        <f>(T860/1000)*(960*9.81*0.01+0.5*1.205*0.38*1.711274*(T860*T860)+960*4/3*3.14*AJ860)</f>
        <v>15.067302301622442</v>
      </c>
      <c r="AH860">
        <f>AH859+AG860</f>
        <v>911.29276132020243</v>
      </c>
      <c r="AJ860">
        <f>T861-T860</f>
        <v>0.1666666666666643</v>
      </c>
      <c r="AK860" s="53">
        <f t="shared" si="240"/>
        <v>17.138888888888889</v>
      </c>
      <c r="AL860" s="39">
        <f>0.5*1116.99*(T860*T860)</f>
        <v>164053.16593750002</v>
      </c>
      <c r="AM860" s="39">
        <f t="shared" si="239"/>
        <v>-3206.1749999999593</v>
      </c>
      <c r="AN860" s="39">
        <f>SUM($AM$827:$AM$876)+$AN$826</f>
        <v>-1554302.3584375</v>
      </c>
      <c r="AO860" s="39">
        <f t="shared" si="229"/>
        <v>0.43175065500063758</v>
      </c>
      <c r="AP860" s="39">
        <f>SUM($AM$815:$AM$826)+$AP$814</f>
        <v>1300721.9268750004</v>
      </c>
      <c r="AQ860" s="39">
        <f t="shared" si="230"/>
        <v>0.36131164625299955</v>
      </c>
      <c r="AR860" s="39">
        <f t="shared" si="225"/>
        <v>-3.2061749999999591</v>
      </c>
      <c r="AS860" s="39"/>
      <c r="AT860" s="51">
        <f>T860*$AS$8*0.38*0.01</f>
        <v>677.16743061500006</v>
      </c>
      <c r="AU860" s="51">
        <f t="shared" si="241"/>
        <v>0.67716743061500007</v>
      </c>
      <c r="AV860" s="51">
        <f t="shared" si="231"/>
        <v>1.8810221454137349E-4</v>
      </c>
      <c r="AW860" s="39">
        <f>AB860*0.7</f>
        <v>0.21221961928214225</v>
      </c>
      <c r="AX860" s="40"/>
      <c r="AY860" s="40">
        <f t="shared" si="228"/>
        <v>0</v>
      </c>
      <c r="AZ860" s="40"/>
      <c r="BA860" s="40"/>
      <c r="BB860" s="40"/>
      <c r="BC860" s="39"/>
      <c r="BD860" s="39">
        <f>T860*2.23694</f>
        <v>38.338666111111117</v>
      </c>
      <c r="BE860" s="39">
        <f>AO860-$BC$8</f>
        <v>0.43062425600201909</v>
      </c>
      <c r="BF860" s="39">
        <f>AQ860-$BC$8</f>
        <v>0.36018524725438106</v>
      </c>
      <c r="BG860" s="52">
        <f t="shared" si="232"/>
        <v>0.32416672252894296</v>
      </c>
      <c r="BH860" s="52">
        <f t="shared" si="233"/>
        <v>0.32416672252894296</v>
      </c>
      <c r="BI860" s="52">
        <f t="shared" si="234"/>
        <v>1167000.2011041946</v>
      </c>
      <c r="BJ860" s="52">
        <f t="shared" si="235"/>
        <v>1167.0002011041947</v>
      </c>
      <c r="BK860">
        <f t="shared" si="236"/>
        <v>-2.8855574999999636</v>
      </c>
    </row>
    <row r="861" spans="2:63" x14ac:dyDescent="0.25">
      <c r="B861" s="27" t="s">
        <v>52</v>
      </c>
      <c r="C861" s="27">
        <v>853</v>
      </c>
      <c r="D861" s="27">
        <v>264</v>
      </c>
      <c r="E861" s="26">
        <v>62.3</v>
      </c>
      <c r="F861" s="15">
        <f t="shared" si="237"/>
        <v>0.16666666666666607</v>
      </c>
      <c r="G861" s="15">
        <f t="shared" si="238"/>
        <v>0.59999999999999787</v>
      </c>
      <c r="R861">
        <f t="shared" si="226"/>
        <v>0</v>
      </c>
      <c r="S861">
        <f t="shared" si="227"/>
        <v>62.3</v>
      </c>
      <c r="T861">
        <f>$E861/3.6</f>
        <v>17.305555555555554</v>
      </c>
      <c r="U861">
        <f>(0.5*960*(T861*T861))</f>
        <v>143751.48148148146</v>
      </c>
      <c r="V861">
        <f>$U861-$U862</f>
        <v>-2782.222222222219</v>
      </c>
      <c r="X861">
        <f>W861/1000</f>
        <v>0</v>
      </c>
      <c r="Y861">
        <f>$X$43+$X$87+$X$158+$X$178+$X$188+$X$238+$X$279+$X$299+$X$307+$X$359+$X$365+$X$379+$X$408+$X$426+$X$438+$X$549+$X$569+$X$622+$X$645+$X$657+$X$685+$X$703+$X$721+$X$758+$X$800+$X$815</f>
        <v>1100.7688888888888</v>
      </c>
      <c r="Z861">
        <f>(0.5*960*(F861*F861))</f>
        <v>13.33333333333324</v>
      </c>
      <c r="AA861">
        <f>W861*0.0000002777777777</f>
        <v>0</v>
      </c>
      <c r="AB861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1">
        <f>(AC861*0.0000002777777777)*-1</f>
        <v>0</v>
      </c>
      <c r="AE86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1">
        <f>(T861/1000)*(960*9.81*0.01+0.5*1.205*0.38*1.711274*(T861*T861)+960*4/3*3.14*AJ861)</f>
        <v>15.252747540768</v>
      </c>
      <c r="AH861">
        <f>AH860+AG861</f>
        <v>926.54550886097047</v>
      </c>
      <c r="AJ861">
        <f>T862-T861</f>
        <v>0.16666666666666785</v>
      </c>
      <c r="AK861" s="53">
        <f t="shared" si="240"/>
        <v>17.305555555555554</v>
      </c>
      <c r="AL861" s="39">
        <f>0.5*1116.99*(T861*T861)</f>
        <v>167259.34093749998</v>
      </c>
      <c r="AM861" s="39">
        <f t="shared" si="239"/>
        <v>-3237.2024999999849</v>
      </c>
      <c r="AN861" s="39">
        <f>SUM($AM$827:$AM$876)+$AN$826</f>
        <v>-1554302.3584375</v>
      </c>
      <c r="AO861" s="39">
        <f t="shared" si="229"/>
        <v>0.43175065500063758</v>
      </c>
      <c r="AP861" s="39">
        <f>SUM($AM$815:$AM$826)+$AP$814</f>
        <v>1300721.9268750004</v>
      </c>
      <c r="AQ861" s="39">
        <f t="shared" si="230"/>
        <v>0.36131164625299955</v>
      </c>
      <c r="AR861" s="39">
        <f t="shared" si="225"/>
        <v>-3.2372024999999849</v>
      </c>
      <c r="AS861" s="39"/>
      <c r="AT861" s="51">
        <f>T861*$AS$8*0.38*0.01</f>
        <v>683.75252718500008</v>
      </c>
      <c r="AU861" s="51">
        <f t="shared" si="241"/>
        <v>0.68375252718500013</v>
      </c>
      <c r="AV861" s="51">
        <f t="shared" si="231"/>
        <v>1.8993140949639494E-4</v>
      </c>
      <c r="AW861" s="39">
        <f>AB861*0.7</f>
        <v>0.21221961928214225</v>
      </c>
      <c r="AX861" s="40"/>
      <c r="AY861" s="40">
        <f t="shared" si="228"/>
        <v>0</v>
      </c>
      <c r="AZ861" s="40"/>
      <c r="BA861" s="40"/>
      <c r="BB861" s="40"/>
      <c r="BC861" s="39"/>
      <c r="BD861" s="39">
        <f>T861*2.23694</f>
        <v>38.711489444444446</v>
      </c>
      <c r="BE861" s="39">
        <f>AO861-$BC$8</f>
        <v>0.43062425600201909</v>
      </c>
      <c r="BF861" s="39">
        <f>AQ861-$BC$8</f>
        <v>0.36018524725438106</v>
      </c>
      <c r="BG861" s="52">
        <f t="shared" si="232"/>
        <v>0.32416672252894296</v>
      </c>
      <c r="BH861" s="52">
        <f t="shared" si="233"/>
        <v>0.32416672252894296</v>
      </c>
      <c r="BI861" s="52">
        <f t="shared" si="234"/>
        <v>1167000.2011041946</v>
      </c>
      <c r="BJ861" s="52">
        <f t="shared" si="235"/>
        <v>1167.0002011041947</v>
      </c>
      <c r="BK861">
        <f t="shared" si="236"/>
        <v>-2.9134822499999862</v>
      </c>
    </row>
    <row r="862" spans="2:63" x14ac:dyDescent="0.25">
      <c r="B862" s="27" t="s">
        <v>52</v>
      </c>
      <c r="C862" s="27">
        <v>854</v>
      </c>
      <c r="D862" s="27">
        <v>265</v>
      </c>
      <c r="E862" s="26">
        <v>62.9</v>
      </c>
      <c r="F862" s="15">
        <f t="shared" si="237"/>
        <v>0.1388888888888889</v>
      </c>
      <c r="G862" s="15">
        <f t="shared" si="238"/>
        <v>0.5</v>
      </c>
      <c r="R862">
        <f t="shared" si="226"/>
        <v>0</v>
      </c>
      <c r="S862">
        <f t="shared" si="227"/>
        <v>62.9</v>
      </c>
      <c r="T862">
        <f>$E862/3.6</f>
        <v>17.472222222222221</v>
      </c>
      <c r="U862">
        <f>(0.5*960*(T862*T862))</f>
        <v>146533.70370370368</v>
      </c>
      <c r="V862">
        <f>$U862-$U863</f>
        <v>-1869.629629629635</v>
      </c>
      <c r="X862">
        <f>W862/1000</f>
        <v>0</v>
      </c>
      <c r="Y862">
        <f>$X$43+$X$87+$X$158+$X$178+$X$188+$X$238+$X$279+$X$299+$X$307+$X$359+$X$365+$X$379+$X$408+$X$426+$X$438+$X$549+$X$569+$X$622+$X$645+$X$657+$X$685+$X$703+$X$721+$X$758+$X$800+$X$815</f>
        <v>1100.7688888888888</v>
      </c>
      <c r="Z862">
        <f>(0.5*960*(F862*F862))</f>
        <v>9.2592592592592595</v>
      </c>
      <c r="AA862">
        <f>W862*0.0000002777777777</f>
        <v>0</v>
      </c>
      <c r="AB862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2">
        <f>(AC862*0.0000002777777777)*-1</f>
        <v>0</v>
      </c>
      <c r="AE862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2">
        <f>(T862/1000)*(960*9.81*0.01+0.5*1.205*0.38*1.711274*(T862*T862)+960*4/3*3.14*AJ862)</f>
        <v>11.537969735259999</v>
      </c>
      <c r="AH862">
        <f>AH861+AG862</f>
        <v>938.08347859623052</v>
      </c>
      <c r="AJ862">
        <f>T863-T862</f>
        <v>0.11111111111111072</v>
      </c>
      <c r="AK862" s="53">
        <f t="shared" si="240"/>
        <v>17.472222222222221</v>
      </c>
      <c r="AL862" s="39">
        <f>0.5*1116.99*(T862*T862)</f>
        <v>170496.54343749996</v>
      </c>
      <c r="AM862" s="39">
        <f t="shared" si="239"/>
        <v>-2175.3725000000268</v>
      </c>
      <c r="AN862" s="39">
        <f>SUM($AM$827:$AM$876)+$AN$826</f>
        <v>-1554302.3584375</v>
      </c>
      <c r="AO862" s="39">
        <f t="shared" si="229"/>
        <v>0.43175065500063758</v>
      </c>
      <c r="AP862" s="39">
        <f>SUM($AM$815:$AM$826)+$AP$814</f>
        <v>1300721.9268750004</v>
      </c>
      <c r="AQ862" s="39">
        <f t="shared" si="230"/>
        <v>0.36131164625299955</v>
      </c>
      <c r="AR862" s="39">
        <f t="shared" si="225"/>
        <v>-2.1753725000000266</v>
      </c>
      <c r="AS862" s="39"/>
      <c r="AT862" s="51">
        <f>T862*$AS$8*0.38*0.01</f>
        <v>690.33762375499998</v>
      </c>
      <c r="AU862" s="51">
        <f t="shared" si="241"/>
        <v>0.69033762375499996</v>
      </c>
      <c r="AV862" s="51">
        <f t="shared" si="231"/>
        <v>1.9176060445141638E-4</v>
      </c>
      <c r="AW862" s="39">
        <f>AB862*0.7</f>
        <v>0.21221961928214225</v>
      </c>
      <c r="AX862" s="40"/>
      <c r="AY862" s="40">
        <f t="shared" si="228"/>
        <v>0</v>
      </c>
      <c r="AZ862" s="40"/>
      <c r="BA862" s="40"/>
      <c r="BB862" s="40"/>
      <c r="BC862" s="39"/>
      <c r="BD862" s="39">
        <f>T862*2.23694</f>
        <v>39.084312777777775</v>
      </c>
      <c r="BE862" s="39">
        <f>AO862-$BC$8</f>
        <v>0.43062425600201909</v>
      </c>
      <c r="BF862" s="39">
        <f>AQ862-$BC$8</f>
        <v>0.36018524725438106</v>
      </c>
      <c r="BG862" s="52">
        <f t="shared" si="232"/>
        <v>0.32416672252894296</v>
      </c>
      <c r="BH862" s="52">
        <f t="shared" si="233"/>
        <v>0.32416672252894296</v>
      </c>
      <c r="BI862" s="52">
        <f t="shared" si="234"/>
        <v>1167000.2011041946</v>
      </c>
      <c r="BJ862" s="52">
        <f t="shared" si="235"/>
        <v>1167.0002011041947</v>
      </c>
      <c r="BK862">
        <f t="shared" si="236"/>
        <v>-1.9578352500000242</v>
      </c>
    </row>
    <row r="863" spans="2:63" x14ac:dyDescent="0.25">
      <c r="B863" s="27" t="s">
        <v>52</v>
      </c>
      <c r="C863" s="27">
        <v>855</v>
      </c>
      <c r="D863" s="27">
        <v>266</v>
      </c>
      <c r="E863" s="26">
        <v>63.3</v>
      </c>
      <c r="F863" s="15">
        <f t="shared" si="237"/>
        <v>6.9444444444444448E-2</v>
      </c>
      <c r="G863" s="15">
        <f t="shared" si="238"/>
        <v>0.25</v>
      </c>
      <c r="R863">
        <f t="shared" si="226"/>
        <v>0</v>
      </c>
      <c r="S863">
        <f t="shared" si="227"/>
        <v>63.3</v>
      </c>
      <c r="T863">
        <f>$E863/3.6</f>
        <v>17.583333333333332</v>
      </c>
      <c r="U863">
        <f>(0.5*960*(T863*T863))</f>
        <v>148403.33333333331</v>
      </c>
      <c r="V863">
        <f>$U863-$U864</f>
        <v>-469.25925925927004</v>
      </c>
      <c r="X863">
        <f>W863/1000</f>
        <v>0</v>
      </c>
      <c r="Y863">
        <f>$X$43+$X$87+$X$158+$X$178+$X$188+$X$238+$X$279+$X$299+$X$307+$X$359+$X$365+$X$379+$X$408+$X$426+$X$438+$X$549+$X$569+$X$622+$X$645+$X$657+$X$685+$X$703+$X$721+$X$758+$X$800+$X$815</f>
        <v>1100.7688888888888</v>
      </c>
      <c r="Z863">
        <f>(0.5*960*(F863*F863))</f>
        <v>2.3148148148148149</v>
      </c>
      <c r="AA863">
        <f>W863*0.0000002777777777</f>
        <v>0</v>
      </c>
      <c r="AB863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3">
        <f>(AC863*0.0000002777777777)*-1</f>
        <v>0</v>
      </c>
      <c r="AE863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3">
        <f>(T863/1000)*(960*9.81*0.01+0.5*1.205*0.38*1.711274*(T863*T863)+960*4/3*3.14*AJ863)</f>
        <v>5.7489321102949758</v>
      </c>
      <c r="AH863">
        <f>AH862+AG863</f>
        <v>943.83241070652548</v>
      </c>
      <c r="AJ863">
        <f>T864-T863</f>
        <v>2.7777777777778567E-2</v>
      </c>
      <c r="AK863" s="53">
        <f t="shared" si="240"/>
        <v>17.583333333333332</v>
      </c>
      <c r="AL863" s="39">
        <f>0.5*1116.99*(T863*T863)</f>
        <v>172671.91593749999</v>
      </c>
      <c r="AM863" s="39">
        <f t="shared" si="239"/>
        <v>-545.99781249999069</v>
      </c>
      <c r="AN863" s="39">
        <f>SUM($AM$827:$AM$876)+$AN$826</f>
        <v>-1554302.3584375</v>
      </c>
      <c r="AO863" s="39">
        <f t="shared" si="229"/>
        <v>0.43175065500063758</v>
      </c>
      <c r="AP863" s="39">
        <f>SUM($AM$815:$AM$826)+$AP$814</f>
        <v>1300721.9268750004</v>
      </c>
      <c r="AQ863" s="39">
        <f t="shared" si="230"/>
        <v>0.36131164625299955</v>
      </c>
      <c r="AR863" s="39">
        <f t="shared" si="225"/>
        <v>-0.54599781249999069</v>
      </c>
      <c r="AS863" s="39"/>
      <c r="AT863" s="51">
        <f>T863*$AS$8*0.38*0.01</f>
        <v>694.72768813500011</v>
      </c>
      <c r="AU863" s="51">
        <f t="shared" si="241"/>
        <v>0.69472768813500008</v>
      </c>
      <c r="AV863" s="51">
        <f t="shared" si="231"/>
        <v>1.9298006775476405E-4</v>
      </c>
      <c r="AW863" s="39">
        <f>AB863*0.7</f>
        <v>0.21221961928214225</v>
      </c>
      <c r="AX863" s="40"/>
      <c r="AY863" s="40">
        <f t="shared" si="228"/>
        <v>0</v>
      </c>
      <c r="AZ863" s="40"/>
      <c r="BA863" s="40"/>
      <c r="BB863" s="40"/>
      <c r="BC863" s="39"/>
      <c r="BD863" s="39">
        <f>T863*2.23694</f>
        <v>39.332861666666666</v>
      </c>
      <c r="BE863" s="39">
        <f>AO863-$BC$8</f>
        <v>0.43062425600201909</v>
      </c>
      <c r="BF863" s="39">
        <f>AQ863-$BC$8</f>
        <v>0.36018524725438106</v>
      </c>
      <c r="BG863" s="52">
        <f t="shared" si="232"/>
        <v>0.32416672252894296</v>
      </c>
      <c r="BH863" s="52">
        <f t="shared" si="233"/>
        <v>0.32416672252894296</v>
      </c>
      <c r="BI863" s="52">
        <f t="shared" si="234"/>
        <v>1167000.2011041946</v>
      </c>
      <c r="BJ863" s="52">
        <f t="shared" si="235"/>
        <v>1167.0002011041947</v>
      </c>
      <c r="BK863">
        <f t="shared" si="236"/>
        <v>-0.4913980312499916</v>
      </c>
    </row>
    <row r="864" spans="2:63" x14ac:dyDescent="0.25">
      <c r="B864" s="27" t="s">
        <v>52</v>
      </c>
      <c r="C864" s="27">
        <v>856</v>
      </c>
      <c r="D864" s="27">
        <v>267</v>
      </c>
      <c r="E864" s="26">
        <v>63.4</v>
      </c>
      <c r="F864" s="15">
        <f t="shared" si="237"/>
        <v>2.7777777777778172E-2</v>
      </c>
      <c r="G864" s="15">
        <f t="shared" si="238"/>
        <v>0.10000000000000142</v>
      </c>
      <c r="R864">
        <f t="shared" si="226"/>
        <v>0</v>
      </c>
      <c r="S864">
        <f t="shared" si="227"/>
        <v>63.4</v>
      </c>
      <c r="T864">
        <f>$E864/3.6</f>
        <v>17.611111111111111</v>
      </c>
      <c r="U864">
        <f>(0.5*960*(T864*T864))</f>
        <v>148872.59259259258</v>
      </c>
      <c r="V864">
        <f>$U864-$U865</f>
        <v>-470</v>
      </c>
      <c r="X864">
        <f>W864/1000</f>
        <v>0</v>
      </c>
      <c r="Y864">
        <f>$X$43+$X$87+$X$158+$X$178+$X$188+$X$238+$X$279+$X$299+$X$307+$X$359+$X$365+$X$379+$X$408+$X$426+$X$438+$X$549+$X$569+$X$622+$X$645+$X$657+$X$685+$X$703+$X$721+$X$758+$X$800+$X$815</f>
        <v>1100.7688888888888</v>
      </c>
      <c r="Z864">
        <f>(0.5*960*(F864*F864))</f>
        <v>0.37037037037038084</v>
      </c>
      <c r="AA864">
        <f>W864*0.0000002777777777</f>
        <v>0</v>
      </c>
      <c r="AB86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4">
        <f>(AC864*0.0000002777777777)*-1</f>
        <v>0</v>
      </c>
      <c r="AE864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4">
        <f>(T864/1000)*(960*9.81*0.01+0.5*1.205*0.38*1.711274*(T864*T864)+960*4/3*3.14*AJ864)</f>
        <v>5.7647597202532923</v>
      </c>
      <c r="AH864">
        <f>AH863+AG864</f>
        <v>949.5971704267788</v>
      </c>
      <c r="AJ864">
        <f>T865-T864</f>
        <v>2.7777777777778567E-2</v>
      </c>
      <c r="AK864" s="53">
        <f t="shared" si="240"/>
        <v>17.611111111111111</v>
      </c>
      <c r="AL864" s="39">
        <f>0.5*1116.99*(T864*T864)</f>
        <v>173217.91374999998</v>
      </c>
      <c r="AM864" s="39">
        <f t="shared" si="239"/>
        <v>-546.85968750002212</v>
      </c>
      <c r="AN864" s="39">
        <f>SUM($AM$827:$AM$876)+$AN$826</f>
        <v>-1554302.3584375</v>
      </c>
      <c r="AO864" s="39">
        <f t="shared" si="229"/>
        <v>0.43175065500063758</v>
      </c>
      <c r="AP864" s="39">
        <f>SUM($AM$815:$AM$826)+$AP$814</f>
        <v>1300721.9268750004</v>
      </c>
      <c r="AQ864" s="39">
        <f t="shared" si="230"/>
        <v>0.36131164625299955</v>
      </c>
      <c r="AR864" s="39">
        <f t="shared" si="225"/>
        <v>-0.54685968750002212</v>
      </c>
      <c r="AS864" s="39"/>
      <c r="AT864" s="51">
        <f>T864*$AS$8*0.38*0.01</f>
        <v>695.82520423000005</v>
      </c>
      <c r="AU864" s="51">
        <f t="shared" si="241"/>
        <v>0.69582520423000005</v>
      </c>
      <c r="AV864" s="51">
        <f t="shared" si="231"/>
        <v>1.9328493358060096E-4</v>
      </c>
      <c r="AW864" s="39">
        <f>AB864*0.7</f>
        <v>0.21221961928214225</v>
      </c>
      <c r="AX864" s="40"/>
      <c r="AY864" s="40">
        <f t="shared" si="228"/>
        <v>0</v>
      </c>
      <c r="AZ864" s="40"/>
      <c r="BA864" s="40"/>
      <c r="BB864" s="40"/>
      <c r="BC864" s="39"/>
      <c r="BD864" s="39">
        <f>T864*2.23694</f>
        <v>39.394998888888892</v>
      </c>
      <c r="BE864" s="39">
        <f>AO864-$BC$8</f>
        <v>0.43062425600201909</v>
      </c>
      <c r="BF864" s="39">
        <f>AQ864-$BC$8</f>
        <v>0.36018524725438106</v>
      </c>
      <c r="BG864" s="52">
        <f t="shared" si="232"/>
        <v>0.32416672252894296</v>
      </c>
      <c r="BH864" s="52">
        <f t="shared" si="233"/>
        <v>0.32416672252894296</v>
      </c>
      <c r="BI864" s="52">
        <f t="shared" si="234"/>
        <v>1167000.2011041946</v>
      </c>
      <c r="BJ864" s="52">
        <f t="shared" si="235"/>
        <v>1167.0002011041947</v>
      </c>
      <c r="BK864">
        <f t="shared" si="236"/>
        <v>-0.49217371875001992</v>
      </c>
    </row>
    <row r="865" spans="2:63" x14ac:dyDescent="0.25">
      <c r="B865" s="27" t="s">
        <v>52</v>
      </c>
      <c r="C865" s="27">
        <v>857</v>
      </c>
      <c r="D865" s="27">
        <v>268</v>
      </c>
      <c r="E865" s="26">
        <v>63.5</v>
      </c>
      <c r="F865" s="15">
        <f t="shared" si="237"/>
        <v>0.15277777777777798</v>
      </c>
      <c r="G865" s="15">
        <f t="shared" si="238"/>
        <v>0.55000000000000071</v>
      </c>
      <c r="R865">
        <f t="shared" si="226"/>
        <v>0</v>
      </c>
      <c r="S865">
        <f t="shared" si="227"/>
        <v>63.5</v>
      </c>
      <c r="T865">
        <f>$E865/3.6</f>
        <v>17.638888888888889</v>
      </c>
      <c r="U865">
        <f>(0.5*960*(T865*T865))</f>
        <v>149342.59259259258</v>
      </c>
      <c r="V865">
        <f>$U865-$U866</f>
        <v>-4740.7407407407882</v>
      </c>
      <c r="X865">
        <f>W865/1000</f>
        <v>0</v>
      </c>
      <c r="Y865">
        <f>$X$43+$X$87+$X$158+$X$178+$X$188+$X$238+$X$279+$X$299+$X$307+$X$359+$X$365+$X$379+$X$408+$X$426+$X$438+$X$549+$X$569+$X$622+$X$645+$X$657+$X$685+$X$703+$X$721+$X$758+$X$800+$X$815</f>
        <v>1100.7688888888888</v>
      </c>
      <c r="Z865">
        <f>(0.5*960*(F865*F865))</f>
        <v>11.203703703703734</v>
      </c>
      <c r="AA865">
        <f>W865*0.0000002777777777</f>
        <v>0</v>
      </c>
      <c r="AB86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5">
        <f>(AC865*0.0000002777777777)*-1</f>
        <v>0</v>
      </c>
      <c r="AE865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5">
        <f>(T865/1000)*(960*9.81*0.01+0.5*1.205*0.38*1.711274*(T865*T865)+960*4/3*3.14*AJ865)</f>
        <v>23.504174830054662</v>
      </c>
      <c r="AH865">
        <f>AH864+AG865</f>
        <v>973.1013452568335</v>
      </c>
      <c r="AJ865">
        <f>T866-T865</f>
        <v>0.27777777777777857</v>
      </c>
      <c r="AK865" s="53">
        <f t="shared" si="240"/>
        <v>17.638888888888889</v>
      </c>
      <c r="AL865" s="39">
        <f>0.5*1116.99*(T865*T865)</f>
        <v>173764.7734375</v>
      </c>
      <c r="AM865" s="39">
        <f t="shared" si="239"/>
        <v>-5516.0000000000291</v>
      </c>
      <c r="AN865" s="39">
        <f>SUM($AM$827:$AM$876)+$AN$826</f>
        <v>-1554302.3584375</v>
      </c>
      <c r="AO865" s="39">
        <f t="shared" si="229"/>
        <v>0.43175065500063758</v>
      </c>
      <c r="AP865" s="39">
        <f>SUM($AM$815:$AM$826)+$AP$814</f>
        <v>1300721.9268750004</v>
      </c>
      <c r="AQ865" s="39">
        <f t="shared" si="230"/>
        <v>0.36131164625299955</v>
      </c>
      <c r="AR865" s="39">
        <f t="shared" si="225"/>
        <v>-5.5160000000000293</v>
      </c>
      <c r="AS865" s="39"/>
      <c r="AT865" s="51">
        <f>T865*$AS$8*0.38*0.01</f>
        <v>696.92272032500011</v>
      </c>
      <c r="AU865" s="51">
        <f t="shared" si="241"/>
        <v>0.69692272032500013</v>
      </c>
      <c r="AV865" s="51">
        <f t="shared" si="231"/>
        <v>1.9358979940643786E-4</v>
      </c>
      <c r="AW865" s="39">
        <f>AB865*0.7</f>
        <v>0.21221961928214225</v>
      </c>
      <c r="AX865" s="40"/>
      <c r="AY865" s="40">
        <f t="shared" si="228"/>
        <v>0</v>
      </c>
      <c r="AZ865" s="40"/>
      <c r="BA865" s="40"/>
      <c r="BB865" s="40"/>
      <c r="BC865" s="39"/>
      <c r="BD865" s="39">
        <f>T865*2.23694</f>
        <v>39.457136111111112</v>
      </c>
      <c r="BE865" s="39">
        <f>AO865-$BC$8</f>
        <v>0.43062425600201909</v>
      </c>
      <c r="BF865" s="39">
        <f>AQ865-$BC$8</f>
        <v>0.36018524725438106</v>
      </c>
      <c r="BG865" s="52">
        <f t="shared" si="232"/>
        <v>0.32416672252894296</v>
      </c>
      <c r="BH865" s="52">
        <f t="shared" si="233"/>
        <v>0.32416672252894296</v>
      </c>
      <c r="BI865" s="52">
        <f t="shared" si="234"/>
        <v>1167000.2011041946</v>
      </c>
      <c r="BJ865" s="52">
        <f t="shared" si="235"/>
        <v>1167.0002011041947</v>
      </c>
      <c r="BK865">
        <f t="shared" si="236"/>
        <v>-4.9644000000000261</v>
      </c>
    </row>
    <row r="866" spans="2:63" x14ac:dyDescent="0.25">
      <c r="B866" s="27" t="s">
        <v>52</v>
      </c>
      <c r="C866" s="27">
        <v>858</v>
      </c>
      <c r="D866" s="27">
        <v>269</v>
      </c>
      <c r="E866" s="26">
        <v>64.5</v>
      </c>
      <c r="F866" s="15">
        <f t="shared" si="237"/>
        <v>0.31944444444444403</v>
      </c>
      <c r="G866" s="15">
        <f t="shared" si="238"/>
        <v>1.1499999999999986</v>
      </c>
      <c r="R866">
        <f t="shared" si="226"/>
        <v>0</v>
      </c>
      <c r="S866">
        <f t="shared" si="227"/>
        <v>64.5</v>
      </c>
      <c r="T866">
        <f>$E866/3.6</f>
        <v>17.916666666666668</v>
      </c>
      <c r="U866">
        <f>(0.5*960*(T866*T866))</f>
        <v>154083.33333333337</v>
      </c>
      <c r="V866">
        <f>$U866-$U867</f>
        <v>-6273.7037037036207</v>
      </c>
      <c r="X866">
        <f>W866/1000</f>
        <v>0</v>
      </c>
      <c r="Y866">
        <f>$X$43+$X$87+$X$158+$X$178+$X$188+$X$238+$X$279+$X$299+$X$307+$X$359+$X$365+$X$379+$X$408+$X$426+$X$438+$X$549+$X$569+$X$622+$X$645+$X$657+$X$685+$X$703+$X$721+$X$758+$X$800+$X$815</f>
        <v>1100.7688888888888</v>
      </c>
      <c r="Z866">
        <f>(0.5*960*(F866*F866))</f>
        <v>48.981481481481353</v>
      </c>
      <c r="AA866">
        <f>W866*0.0000002777777777</f>
        <v>0</v>
      </c>
      <c r="AB866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6">
        <f>(AC866*0.0000002777777777)*-1</f>
        <v>0</v>
      </c>
      <c r="AE86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6">
        <f>(T866/1000)*(960*9.81*0.01+0.5*1.205*0.38*1.711274*(T866*T866)+960*4/3*3.14*AJ866)</f>
        <v>29.944538393093335</v>
      </c>
      <c r="AH866">
        <f>AH865+AG866</f>
        <v>1003.0458836499269</v>
      </c>
      <c r="AJ866">
        <f>T867-T866</f>
        <v>0.36111111111110716</v>
      </c>
      <c r="AK866" s="53">
        <f t="shared" si="240"/>
        <v>17.916666666666668</v>
      </c>
      <c r="AL866" s="39">
        <f>0.5*1116.99*(T866*T866)</f>
        <v>179280.77343750003</v>
      </c>
      <c r="AM866" s="39">
        <f t="shared" si="239"/>
        <v>-7299.650312499929</v>
      </c>
      <c r="AN866" s="39">
        <f>SUM($AM$827:$AM$876)+$AN$826</f>
        <v>-1554302.3584375</v>
      </c>
      <c r="AO866" s="39">
        <f t="shared" si="229"/>
        <v>0.43175065500063758</v>
      </c>
      <c r="AP866" s="39">
        <f>SUM($AM$815:$AM$826)+$AP$814</f>
        <v>1300721.9268750004</v>
      </c>
      <c r="AQ866" s="39">
        <f t="shared" si="230"/>
        <v>0.36131164625299955</v>
      </c>
      <c r="AR866" s="39">
        <f t="shared" si="225"/>
        <v>-7.2996503124999288</v>
      </c>
      <c r="AS866" s="39"/>
      <c r="AT866" s="51">
        <f>T866*$AS$8*0.38*0.01</f>
        <v>707.89788127500026</v>
      </c>
      <c r="AU866" s="51">
        <f t="shared" si="241"/>
        <v>0.70789788127500031</v>
      </c>
      <c r="AV866" s="51">
        <f t="shared" si="231"/>
        <v>1.9663845766480702E-4</v>
      </c>
      <c r="AW866" s="39">
        <f>AB866*0.7</f>
        <v>0.21221961928214225</v>
      </c>
      <c r="AX866" s="40"/>
      <c r="AY866" s="40">
        <f t="shared" si="228"/>
        <v>0</v>
      </c>
      <c r="AZ866" s="40"/>
      <c r="BA866" s="40"/>
      <c r="BB866" s="40"/>
      <c r="BC866" s="39"/>
      <c r="BD866" s="39">
        <f>T866*2.23694</f>
        <v>40.078508333333339</v>
      </c>
      <c r="BE866" s="39">
        <f>AO866-$BC$8</f>
        <v>0.43062425600201909</v>
      </c>
      <c r="BF866" s="39">
        <f>AQ866-$BC$8</f>
        <v>0.36018524725438106</v>
      </c>
      <c r="BG866" s="52">
        <f t="shared" si="232"/>
        <v>0.32416672252894296</v>
      </c>
      <c r="BH866" s="52">
        <f t="shared" si="233"/>
        <v>0.32416672252894296</v>
      </c>
      <c r="BI866" s="52">
        <f t="shared" si="234"/>
        <v>1167000.2011041946</v>
      </c>
      <c r="BJ866" s="52">
        <f t="shared" si="235"/>
        <v>1167.0002011041947</v>
      </c>
      <c r="BK866">
        <f t="shared" si="236"/>
        <v>-6.5696852812499369</v>
      </c>
    </row>
    <row r="867" spans="2:63" x14ac:dyDescent="0.25">
      <c r="B867" s="27" t="s">
        <v>52</v>
      </c>
      <c r="C867" s="27">
        <v>859</v>
      </c>
      <c r="D867" s="27">
        <v>270</v>
      </c>
      <c r="E867" s="26">
        <v>65.8</v>
      </c>
      <c r="F867" s="15">
        <f t="shared" si="237"/>
        <v>0.31944444444444403</v>
      </c>
      <c r="G867" s="15">
        <f t="shared" si="238"/>
        <v>1.1499999999999986</v>
      </c>
      <c r="R867">
        <f t="shared" si="226"/>
        <v>0</v>
      </c>
      <c r="S867">
        <f t="shared" si="227"/>
        <v>65.8</v>
      </c>
      <c r="T867">
        <f>$E867/3.6</f>
        <v>18.277777777777775</v>
      </c>
      <c r="U867">
        <f>(0.5*960*(T867*T867))</f>
        <v>160357.03703703699</v>
      </c>
      <c r="V867">
        <f>$U867-$U868</f>
        <v>-4911.1111111110949</v>
      </c>
      <c r="X867">
        <f>W867/1000</f>
        <v>0</v>
      </c>
      <c r="Y867">
        <f>$X$43+$X$87+$X$158+$X$178+$X$188+$X$238+$X$279+$X$299+$X$307+$X$359+$X$365+$X$379+$X$408+$X$426+$X$438+$X$549+$X$569+$X$622+$X$645+$X$657+$X$685+$X$703+$X$721+$X$758+$X$800+$X$815</f>
        <v>1100.7688888888888</v>
      </c>
      <c r="Z867">
        <f>(0.5*960*(F867*F867))</f>
        <v>48.981481481481353</v>
      </c>
      <c r="AA867">
        <f>W867*0.0000002777777777</f>
        <v>0</v>
      </c>
      <c r="AB867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7">
        <f>(AC867*0.0000002777777777)*-1</f>
        <v>0</v>
      </c>
      <c r="AE86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7">
        <f>(T867/1000)*(960*9.81*0.01+0.5*1.205*0.38*1.711274*(T867*T867)+960*4/3*3.14*AJ867)</f>
        <v>24.519832642829613</v>
      </c>
      <c r="AH867">
        <f>AH866+AG867</f>
        <v>1027.5657162927564</v>
      </c>
      <c r="AJ867">
        <f>T868-T867</f>
        <v>0.27777777777777857</v>
      </c>
      <c r="AK867" s="53">
        <f t="shared" si="240"/>
        <v>18.277777777777775</v>
      </c>
      <c r="AL867" s="39">
        <f>0.5*1116.99*(T867*T867)</f>
        <v>186580.42374999996</v>
      </c>
      <c r="AM867" s="39">
        <f t="shared" si="239"/>
        <v>-5714.2312499999825</v>
      </c>
      <c r="AN867" s="39">
        <f>SUM($AM$827:$AM$876)+$AN$826</f>
        <v>-1554302.3584375</v>
      </c>
      <c r="AO867" s="39">
        <f t="shared" si="229"/>
        <v>0.43175065500063758</v>
      </c>
      <c r="AP867" s="39">
        <f>SUM($AM$815:$AM$826)+$AP$814</f>
        <v>1300721.9268750004</v>
      </c>
      <c r="AQ867" s="39">
        <f t="shared" si="230"/>
        <v>0.36131164625299955</v>
      </c>
      <c r="AR867" s="39">
        <f t="shared" si="225"/>
        <v>-5.7142312499999823</v>
      </c>
      <c r="AS867" s="39"/>
      <c r="AT867" s="51">
        <f>T867*$AS$8*0.38*0.01</f>
        <v>722.16559051000002</v>
      </c>
      <c r="AU867" s="51">
        <f t="shared" si="241"/>
        <v>0.72216559051000007</v>
      </c>
      <c r="AV867" s="51">
        <f t="shared" si="231"/>
        <v>2.0060171340068676E-4</v>
      </c>
      <c r="AW867" s="39">
        <f>AB867*0.7</f>
        <v>0.21221961928214225</v>
      </c>
      <c r="AX867" s="40"/>
      <c r="AY867" s="40">
        <f t="shared" si="228"/>
        <v>0</v>
      </c>
      <c r="AZ867" s="40"/>
      <c r="BA867" s="40"/>
      <c r="BB867" s="40"/>
      <c r="BC867" s="39"/>
      <c r="BD867" s="39">
        <f>T867*2.23694</f>
        <v>40.886292222222217</v>
      </c>
      <c r="BE867" s="39">
        <f>AO867-$BC$8</f>
        <v>0.43062425600201909</v>
      </c>
      <c r="BF867" s="39">
        <f>AQ867-$BC$8</f>
        <v>0.36018524725438106</v>
      </c>
      <c r="BG867" s="52">
        <f t="shared" si="232"/>
        <v>0.32416672252894296</v>
      </c>
      <c r="BH867" s="52">
        <f t="shared" si="233"/>
        <v>0.32416672252894296</v>
      </c>
      <c r="BI867" s="52">
        <f t="shared" si="234"/>
        <v>1167000.2011041946</v>
      </c>
      <c r="BJ867" s="52">
        <f t="shared" si="235"/>
        <v>1167.0002011041947</v>
      </c>
      <c r="BK867">
        <f t="shared" si="236"/>
        <v>-5.1428081249999842</v>
      </c>
    </row>
    <row r="868" spans="2:63" x14ac:dyDescent="0.25">
      <c r="B868" s="27" t="s">
        <v>52</v>
      </c>
      <c r="C868" s="27">
        <v>860</v>
      </c>
      <c r="D868" s="27">
        <v>271</v>
      </c>
      <c r="E868" s="26">
        <v>66.8</v>
      </c>
      <c r="F868" s="15">
        <f t="shared" si="237"/>
        <v>0.2222222222222234</v>
      </c>
      <c r="G868" s="15">
        <f t="shared" si="238"/>
        <v>0.80000000000000426</v>
      </c>
      <c r="R868">
        <f t="shared" si="226"/>
        <v>0</v>
      </c>
      <c r="S868">
        <f t="shared" si="227"/>
        <v>66.8</v>
      </c>
      <c r="T868">
        <f>$E868/3.6</f>
        <v>18.555555555555554</v>
      </c>
      <c r="U868">
        <f>(0.5*960*(T868*T868))</f>
        <v>165268.14814814809</v>
      </c>
      <c r="V868">
        <f>$U868-$U869</f>
        <v>-2982.2222222223354</v>
      </c>
      <c r="X868">
        <f>W868/1000</f>
        <v>0</v>
      </c>
      <c r="Y868">
        <f>$X$43+$X$87+$X$158+$X$178+$X$188+$X$238+$X$279+$X$299+$X$307+$X$359+$X$365+$X$379+$X$408+$X$426+$X$438+$X$549+$X$569+$X$622+$X$645+$X$657+$X$685+$X$703+$X$721+$X$758+$X$800+$X$815</f>
        <v>1100.7688888888888</v>
      </c>
      <c r="Z868">
        <f>(0.5*960*(F868*F868))</f>
        <v>23.703703703703955</v>
      </c>
      <c r="AA868">
        <f>W868*0.0000002777777777</f>
        <v>0</v>
      </c>
      <c r="AB868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8">
        <f>(AC868*0.0000002777777777)*-1</f>
        <v>0</v>
      </c>
      <c r="AE86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8">
        <f>(T868/1000)*(960*9.81*0.01+0.5*1.205*0.38*1.711274*(T868*T868)+960*4/3*3.14*AJ868)</f>
        <v>16.680358538551115</v>
      </c>
      <c r="AH868">
        <f>AH867+AG868</f>
        <v>1044.2460748313076</v>
      </c>
      <c r="AJ868">
        <f>T869-T868</f>
        <v>0.1666666666666714</v>
      </c>
      <c r="AK868" s="53">
        <f t="shared" si="240"/>
        <v>18.555555555555554</v>
      </c>
      <c r="AL868" s="39">
        <f>0.5*1116.99*(T868*T868)</f>
        <v>192294.65499999994</v>
      </c>
      <c r="AM868" s="39">
        <f t="shared" si="239"/>
        <v>-3469.9087500001187</v>
      </c>
      <c r="AN868" s="39">
        <f>SUM($AM$827:$AM$876)+$AN$826</f>
        <v>-1554302.3584375</v>
      </c>
      <c r="AO868" s="39">
        <f t="shared" si="229"/>
        <v>0.43175065500063758</v>
      </c>
      <c r="AP868" s="39">
        <f>SUM($AM$815:$AM$826)+$AP$814</f>
        <v>1300721.9268750004</v>
      </c>
      <c r="AQ868" s="39">
        <f t="shared" si="230"/>
        <v>0.36131164625299955</v>
      </c>
      <c r="AR868" s="39">
        <f t="shared" si="225"/>
        <v>-3.4699087500001187</v>
      </c>
      <c r="AS868" s="39"/>
      <c r="AT868" s="51">
        <f>T868*$AS$8*0.38*0.01</f>
        <v>733.14075146000005</v>
      </c>
      <c r="AU868" s="51">
        <f t="shared" si="241"/>
        <v>0.73314075146000002</v>
      </c>
      <c r="AV868" s="51">
        <f t="shared" si="231"/>
        <v>2.036503716590559E-4</v>
      </c>
      <c r="AW868" s="39">
        <f>AB868*0.7</f>
        <v>0.21221961928214225</v>
      </c>
      <c r="AX868" s="40"/>
      <c r="AY868" s="40">
        <f t="shared" si="228"/>
        <v>0</v>
      </c>
      <c r="AZ868" s="40"/>
      <c r="BA868" s="40"/>
      <c r="BB868" s="40"/>
      <c r="BC868" s="39"/>
      <c r="BD868" s="39">
        <f>T868*2.23694</f>
        <v>41.507664444444444</v>
      </c>
      <c r="BE868" s="39">
        <f>AO868-$BC$8</f>
        <v>0.43062425600201909</v>
      </c>
      <c r="BF868" s="39">
        <f>AQ868-$BC$8</f>
        <v>0.36018524725438106</v>
      </c>
      <c r="BG868" s="52">
        <f t="shared" si="232"/>
        <v>0.32416672252894296</v>
      </c>
      <c r="BH868" s="52">
        <f t="shared" si="233"/>
        <v>0.32416672252894296</v>
      </c>
      <c r="BI868" s="52">
        <f t="shared" si="234"/>
        <v>1167000.2011041946</v>
      </c>
      <c r="BJ868" s="52">
        <f t="shared" si="235"/>
        <v>1167.0002011041947</v>
      </c>
      <c r="BK868">
        <f t="shared" si="236"/>
        <v>-3.1229178750001068</v>
      </c>
    </row>
    <row r="869" spans="2:63" x14ac:dyDescent="0.25">
      <c r="B869" s="27" t="s">
        <v>52</v>
      </c>
      <c r="C869" s="27">
        <v>861</v>
      </c>
      <c r="D869" s="27">
        <v>272</v>
      </c>
      <c r="E869" s="26">
        <v>67.400000000000006</v>
      </c>
      <c r="F869" s="15">
        <f t="shared" si="237"/>
        <v>0.27777777777777779</v>
      </c>
      <c r="G869" s="15">
        <f t="shared" si="238"/>
        <v>1</v>
      </c>
      <c r="R869">
        <f t="shared" si="226"/>
        <v>0</v>
      </c>
      <c r="S869">
        <f t="shared" si="227"/>
        <v>67.400000000000006</v>
      </c>
      <c r="T869">
        <f>$E869/3.6</f>
        <v>18.722222222222225</v>
      </c>
      <c r="U869">
        <f>(0.5*960*(T869*T869))</f>
        <v>168250.37037037042</v>
      </c>
      <c r="V869">
        <f>$U869-$U870</f>
        <v>-7062.2222222221608</v>
      </c>
      <c r="X869">
        <f>W869/1000</f>
        <v>0</v>
      </c>
      <c r="Y869">
        <f>$X$43+$X$87+$X$158+$X$178+$X$188+$X$238+$X$279+$X$299+$X$307+$X$359+$X$365+$X$379+$X$408+$X$426+$X$438+$X$549+$X$569+$X$622+$X$645+$X$657+$X$685+$X$703+$X$721+$X$758+$X$800+$X$815</f>
        <v>1100.7688888888888</v>
      </c>
      <c r="Z869">
        <f>(0.5*960*(F869*F869))</f>
        <v>37.037037037037038</v>
      </c>
      <c r="AA869">
        <f>W869*0.0000002777777777</f>
        <v>0</v>
      </c>
      <c r="AB869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69">
        <f>(AC869*0.0000002777777777)*-1</f>
        <v>0</v>
      </c>
      <c r="AE86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69">
        <f>(T869/1000)*(960*9.81*0.01+0.5*1.205*0.38*1.711274*(T869*T869)+960*4/3*3.14*AJ869)</f>
        <v>33.597612825704651</v>
      </c>
      <c r="AH869">
        <f>AH868+AG869</f>
        <v>1077.8436876570122</v>
      </c>
      <c r="AJ869">
        <f>T870-T869</f>
        <v>0.38888888888888573</v>
      </c>
      <c r="AK869" s="53">
        <f t="shared" si="240"/>
        <v>18.722222222222225</v>
      </c>
      <c r="AL869" s="39">
        <f>0.5*1116.99*(T869*T869)</f>
        <v>195764.56375000006</v>
      </c>
      <c r="AM869" s="39">
        <f t="shared" si="239"/>
        <v>-8217.1162499999336</v>
      </c>
      <c r="AN869" s="39">
        <f>SUM($AM$827:$AM$876)+$AN$826</f>
        <v>-1554302.3584375</v>
      </c>
      <c r="AO869" s="39">
        <f t="shared" si="229"/>
        <v>0.43175065500063758</v>
      </c>
      <c r="AP869" s="39">
        <f>SUM($AM$815:$AM$826)+$AP$814</f>
        <v>1300721.9268750004</v>
      </c>
      <c r="AQ869" s="39">
        <f t="shared" si="230"/>
        <v>0.36131164625299955</v>
      </c>
      <c r="AR869" s="39">
        <f t="shared" si="225"/>
        <v>-8.2171162499999344</v>
      </c>
      <c r="AS869" s="39"/>
      <c r="AT869" s="51">
        <f>T869*$AS$8*0.38*0.01</f>
        <v>739.72584803000018</v>
      </c>
      <c r="AU869" s="51">
        <f t="shared" si="241"/>
        <v>0.73972584803000019</v>
      </c>
      <c r="AV869" s="51">
        <f t="shared" si="231"/>
        <v>2.0547956661407738E-4</v>
      </c>
      <c r="AW869" s="39">
        <f>AB869*0.7</f>
        <v>0.21221961928214225</v>
      </c>
      <c r="AX869" s="40"/>
      <c r="AY869" s="40">
        <f t="shared" si="228"/>
        <v>0</v>
      </c>
      <c r="AZ869" s="40"/>
      <c r="BA869" s="40"/>
      <c r="BB869" s="40"/>
      <c r="BC869" s="39"/>
      <c r="BD869" s="39">
        <f>T869*2.23694</f>
        <v>41.880487777777788</v>
      </c>
      <c r="BE869" s="39">
        <f>AO869-$BC$8</f>
        <v>0.43062425600201909</v>
      </c>
      <c r="BF869" s="39">
        <f>AQ869-$BC$8</f>
        <v>0.36018524725438106</v>
      </c>
      <c r="BG869" s="52">
        <f t="shared" si="232"/>
        <v>0.32416672252894296</v>
      </c>
      <c r="BH869" s="52">
        <f t="shared" si="233"/>
        <v>0.32416672252894296</v>
      </c>
      <c r="BI869" s="52">
        <f t="shared" si="234"/>
        <v>1167000.2011041946</v>
      </c>
      <c r="BJ869" s="52">
        <f t="shared" si="235"/>
        <v>1167.0002011041947</v>
      </c>
      <c r="BK869">
        <f t="shared" si="236"/>
        <v>-7.3954046249999399</v>
      </c>
    </row>
    <row r="870" spans="2:63" x14ac:dyDescent="0.25">
      <c r="B870" s="27" t="s">
        <v>52</v>
      </c>
      <c r="C870" s="27">
        <v>862</v>
      </c>
      <c r="D870" s="27">
        <v>273</v>
      </c>
      <c r="E870" s="26">
        <v>68.8</v>
      </c>
      <c r="F870" s="15">
        <f t="shared" si="237"/>
        <v>0.51388888888888729</v>
      </c>
      <c r="G870" s="15">
        <f t="shared" si="238"/>
        <v>1.8499999999999943</v>
      </c>
      <c r="R870">
        <f t="shared" si="226"/>
        <v>0</v>
      </c>
      <c r="S870">
        <f t="shared" si="227"/>
        <v>68.8</v>
      </c>
      <c r="T870">
        <f>$E870/3.6</f>
        <v>19.111111111111111</v>
      </c>
      <c r="U870">
        <f>(0.5*960*(T870*T870))</f>
        <v>175312.59259259258</v>
      </c>
      <c r="V870">
        <f>$U870-$U871</f>
        <v>-11917.407407407358</v>
      </c>
      <c r="X870">
        <f>W870/1000</f>
        <v>0</v>
      </c>
      <c r="Y870">
        <f>$X$43+$X$87+$X$158+$X$178+$X$188+$X$238+$X$279+$X$299+$X$307+$X$359+$X$365+$X$379+$X$408+$X$426+$X$438+$X$549+$X$569+$X$622+$X$645+$X$657+$X$685+$X$703+$X$721+$X$758+$X$800+$X$815</f>
        <v>1100.7688888888888</v>
      </c>
      <c r="Z870">
        <f>(0.5*960*(F870*F870))</f>
        <v>126.75925925925846</v>
      </c>
      <c r="AA870">
        <f>W870*0.0000002777777777</f>
        <v>0</v>
      </c>
      <c r="AB870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70">
        <f>(AC870*0.0000002777777777)*-1</f>
        <v>0</v>
      </c>
      <c r="AE87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0">
        <f>(T870/1000)*(960*9.81*0.01+0.5*1.205*0.38*1.711274*(T870*T870)+960*4/3*3.14*AJ870)</f>
        <v>53.608496203335939</v>
      </c>
      <c r="AH870">
        <f>AH869+AG870</f>
        <v>1131.4521838603482</v>
      </c>
      <c r="AJ870">
        <f>T871-T870</f>
        <v>0.63888888888888573</v>
      </c>
      <c r="AK870" s="53">
        <f t="shared" si="240"/>
        <v>19.111111111111111</v>
      </c>
      <c r="AL870" s="39">
        <f>0.5*1116.99*(T870*T870)</f>
        <v>203981.68</v>
      </c>
      <c r="AM870" s="39">
        <f t="shared" si="239"/>
        <v>-13866.275937499944</v>
      </c>
      <c r="AN870" s="39">
        <f>SUM($AM$827:$AM$876)+$AN$826</f>
        <v>-1554302.3584375</v>
      </c>
      <c r="AO870" s="39">
        <f t="shared" si="229"/>
        <v>0.43175065500063758</v>
      </c>
      <c r="AP870" s="39">
        <f>SUM($AM$815:$AM$826)+$AP$814</f>
        <v>1300721.9268750004</v>
      </c>
      <c r="AQ870" s="39">
        <f t="shared" si="230"/>
        <v>0.36131164625299955</v>
      </c>
      <c r="AR870" s="39">
        <f t="shared" si="225"/>
        <v>-13.866275937499944</v>
      </c>
      <c r="AS870" s="39"/>
      <c r="AT870" s="51">
        <f>T870*$AS$8*0.38*0.01</f>
        <v>755.09107336000022</v>
      </c>
      <c r="AU870" s="51">
        <f t="shared" si="241"/>
        <v>0.75509107336000025</v>
      </c>
      <c r="AV870" s="51">
        <f t="shared" si="231"/>
        <v>2.0974768817579414E-4</v>
      </c>
      <c r="AW870" s="39">
        <f>AB870*0.7</f>
        <v>0.21221961928214225</v>
      </c>
      <c r="AX870" s="40"/>
      <c r="AY870" s="40">
        <f t="shared" si="228"/>
        <v>0</v>
      </c>
      <c r="AZ870" s="40"/>
      <c r="BA870" s="40"/>
      <c r="BB870" s="40"/>
      <c r="BC870" s="39"/>
      <c r="BD870" s="39">
        <f>T870*2.23694</f>
        <v>42.750408888888892</v>
      </c>
      <c r="BE870" s="39">
        <f>AO870-$BC$8</f>
        <v>0.43062425600201909</v>
      </c>
      <c r="BF870" s="39">
        <f>AQ870-$BC$8</f>
        <v>0.36018524725438106</v>
      </c>
      <c r="BG870" s="52">
        <f t="shared" si="232"/>
        <v>0.32416672252894296</v>
      </c>
      <c r="BH870" s="52">
        <f t="shared" si="233"/>
        <v>0.32416672252894296</v>
      </c>
      <c r="BI870" s="52">
        <f t="shared" si="234"/>
        <v>1167000.2011041946</v>
      </c>
      <c r="BJ870" s="52">
        <f t="shared" si="235"/>
        <v>1167.0002011041947</v>
      </c>
      <c r="BK870">
        <f t="shared" si="236"/>
        <v>-12.47964834374995</v>
      </c>
    </row>
    <row r="871" spans="2:63" x14ac:dyDescent="0.25">
      <c r="B871" s="27" t="s">
        <v>52</v>
      </c>
      <c r="C871" s="27">
        <v>863</v>
      </c>
      <c r="D871" s="27">
        <v>274</v>
      </c>
      <c r="E871" s="26">
        <v>71.099999999999994</v>
      </c>
      <c r="F871" s="15">
        <f t="shared" si="237"/>
        <v>0.4861111111111111</v>
      </c>
      <c r="G871" s="15">
        <f t="shared" si="238"/>
        <v>1.75</v>
      </c>
      <c r="R871">
        <f t="shared" si="226"/>
        <v>0</v>
      </c>
      <c r="S871">
        <f t="shared" si="227"/>
        <v>71.099999999999994</v>
      </c>
      <c r="T871">
        <f>$E871/3.6</f>
        <v>19.749999999999996</v>
      </c>
      <c r="U871">
        <f>(0.5*960*(T871*T871))</f>
        <v>187229.99999999994</v>
      </c>
      <c r="V871">
        <f>$U871-$U872</f>
        <v>-6373.3333333333721</v>
      </c>
      <c r="X871">
        <f>W871/1000</f>
        <v>0</v>
      </c>
      <c r="Y871">
        <f>$X$43+$X$87+$X$158+$X$178+$X$188+$X$238+$X$279+$X$299+$X$307+$X$359+$X$365+$X$379+$X$408+$X$426+$X$438+$X$549+$X$569+$X$622+$X$645+$X$657+$X$685+$X$703+$X$721+$X$758+$X$800+$X$815</f>
        <v>1100.7688888888888</v>
      </c>
      <c r="Z871">
        <f>(0.5*960*(F871*F871))</f>
        <v>113.42592592592592</v>
      </c>
      <c r="AA871">
        <f>W871*0.0000002777777777</f>
        <v>0</v>
      </c>
      <c r="AB871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71">
        <f>(AC871*0.0000002777777777)*-1</f>
        <v>0</v>
      </c>
      <c r="AE87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1">
        <f>(T871/1000)*(960*9.81*0.01+0.5*1.205*0.38*1.711274*(T871*T871)+960*4/3*3.14*AJ871)</f>
        <v>31.338003050911791</v>
      </c>
      <c r="AH871">
        <f>AH870+AG871</f>
        <v>1162.79018691126</v>
      </c>
      <c r="AJ871">
        <f>T872-T871</f>
        <v>0.3333333333333357</v>
      </c>
      <c r="AK871" s="53">
        <f t="shared" si="240"/>
        <v>19.749999999999996</v>
      </c>
      <c r="AL871" s="39">
        <f>0.5*1116.99*(T871*T871)</f>
        <v>217847.95593749994</v>
      </c>
      <c r="AM871" s="39">
        <f t="shared" si="239"/>
        <v>-7415.5725000000384</v>
      </c>
      <c r="AN871" s="39">
        <f>SUM($AM$827:$AM$876)+$AN$826</f>
        <v>-1554302.3584375</v>
      </c>
      <c r="AO871" s="39">
        <f t="shared" si="229"/>
        <v>0.43175065500063758</v>
      </c>
      <c r="AP871" s="39">
        <f>SUM($AM$815:$AM$826)+$AP$814</f>
        <v>1300721.9268750004</v>
      </c>
      <c r="AQ871" s="39">
        <f t="shared" si="230"/>
        <v>0.36131164625299955</v>
      </c>
      <c r="AR871" s="39">
        <f t="shared" si="225"/>
        <v>-7.4155725000000388</v>
      </c>
      <c r="AS871" s="39"/>
      <c r="AT871" s="51">
        <f>T871*$AS$8*0.38*0.01</f>
        <v>780.3339435449999</v>
      </c>
      <c r="AU871" s="51">
        <f t="shared" si="241"/>
        <v>0.78033394354499985</v>
      </c>
      <c r="AV871" s="51">
        <f t="shared" si="231"/>
        <v>2.1675960217004299E-4</v>
      </c>
      <c r="AW871" s="39">
        <f>AB871*0.7</f>
        <v>0.21221961928214225</v>
      </c>
      <c r="AX871" s="40"/>
      <c r="AY871" s="40">
        <f t="shared" si="228"/>
        <v>0</v>
      </c>
      <c r="AZ871" s="40"/>
      <c r="BA871" s="40"/>
      <c r="BB871" s="40"/>
      <c r="BC871" s="39"/>
      <c r="BD871" s="39">
        <f>T871*2.23694</f>
        <v>44.179564999999997</v>
      </c>
      <c r="BE871" s="39">
        <f>AO871-$BC$8</f>
        <v>0.43062425600201909</v>
      </c>
      <c r="BF871" s="39">
        <f>AQ871-$BC$8</f>
        <v>0.36018524725438106</v>
      </c>
      <c r="BG871" s="52">
        <f t="shared" si="232"/>
        <v>0.32416672252894296</v>
      </c>
      <c r="BH871" s="52">
        <f t="shared" si="233"/>
        <v>0.32416672252894296</v>
      </c>
      <c r="BI871" s="52">
        <f t="shared" si="234"/>
        <v>1167000.2011041946</v>
      </c>
      <c r="BJ871" s="52">
        <f t="shared" si="235"/>
        <v>1167.0002011041947</v>
      </c>
      <c r="BK871">
        <f t="shared" si="236"/>
        <v>-6.6740152500000347</v>
      </c>
    </row>
    <row r="872" spans="2:63" x14ac:dyDescent="0.25">
      <c r="B872" s="27" t="s">
        <v>52</v>
      </c>
      <c r="C872" s="27">
        <v>864</v>
      </c>
      <c r="D872" s="27">
        <v>275</v>
      </c>
      <c r="E872" s="26">
        <v>72.3</v>
      </c>
      <c r="F872" s="15">
        <f t="shared" si="237"/>
        <v>0.23611111111111149</v>
      </c>
      <c r="G872" s="15">
        <f t="shared" si="238"/>
        <v>0.85000000000000142</v>
      </c>
      <c r="R872">
        <f t="shared" si="226"/>
        <v>0</v>
      </c>
      <c r="S872">
        <f t="shared" si="227"/>
        <v>72.3</v>
      </c>
      <c r="T872">
        <f>$E872/3.6</f>
        <v>20.083333333333332</v>
      </c>
      <c r="U872">
        <f>(0.5*960*(T872*T872))</f>
        <v>193603.33333333331</v>
      </c>
      <c r="V872">
        <f>$U872-$U873</f>
        <v>-2687.0370370370219</v>
      </c>
      <c r="X872">
        <f>W872/1000</f>
        <v>0</v>
      </c>
      <c r="Y872">
        <f>$X$43+$X$87+$X$158+$X$178+$X$188+$X$238+$X$279+$X$299+$X$307+$X$359+$X$365+$X$379+$X$408+$X$426+$X$438+$X$549+$X$569+$X$622+$X$645+$X$657+$X$685+$X$703+$X$721+$X$758+$X$800+$X$815</f>
        <v>1100.7688888888888</v>
      </c>
      <c r="Z872">
        <f>(0.5*960*(F872*F872))</f>
        <v>26.759259259259345</v>
      </c>
      <c r="AA872">
        <f>W872*0.0000002777777777</f>
        <v>0</v>
      </c>
      <c r="AB872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72">
        <f>(AC872*0.0000002777777777)*-1</f>
        <v>0</v>
      </c>
      <c r="AE872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2">
        <f>(T872/1000)*(960*9.81*0.01+0.5*1.205*0.38*1.711274*(T872*T872)+960*4/3*3.14*AJ872)</f>
        <v>16.276043514736187</v>
      </c>
      <c r="AH872">
        <f>AH871+AG872</f>
        <v>1179.0662304259961</v>
      </c>
      <c r="AJ872">
        <f>T873-T872</f>
        <v>0.13888888888888928</v>
      </c>
      <c r="AK872" s="53">
        <f t="shared" si="240"/>
        <v>20.083333333333332</v>
      </c>
      <c r="AL872" s="39">
        <f>0.5*1116.99*(T872*T872)</f>
        <v>225263.52843749998</v>
      </c>
      <c r="AM872" s="39">
        <f t="shared" si="239"/>
        <v>-3126.4515625000058</v>
      </c>
      <c r="AN872" s="39">
        <f>SUM($AM$827:$AM$876)+$AN$826</f>
        <v>-1554302.3584375</v>
      </c>
      <c r="AO872" s="39">
        <f t="shared" si="229"/>
        <v>0.43175065500063758</v>
      </c>
      <c r="AP872" s="39">
        <f>SUM($AM$815:$AM$826)+$AP$814</f>
        <v>1300721.9268750004</v>
      </c>
      <c r="AQ872" s="39">
        <f t="shared" si="230"/>
        <v>0.36131164625299955</v>
      </c>
      <c r="AR872" s="39">
        <f t="shared" si="225"/>
        <v>-3.126451562500006</v>
      </c>
      <c r="AS872" s="39"/>
      <c r="AT872" s="51">
        <f>T872*$AS$8*0.38*0.01</f>
        <v>793.50413668500016</v>
      </c>
      <c r="AU872" s="51">
        <f t="shared" si="241"/>
        <v>0.79350413668500019</v>
      </c>
      <c r="AV872" s="51">
        <f t="shared" si="231"/>
        <v>2.2041799208008596E-4</v>
      </c>
      <c r="AW872" s="39">
        <f>AB872*0.7</f>
        <v>0.21221961928214225</v>
      </c>
      <c r="AX872" s="40"/>
      <c r="AY872" s="40">
        <f t="shared" si="228"/>
        <v>0</v>
      </c>
      <c r="AZ872" s="40"/>
      <c r="BA872" s="40"/>
      <c r="BB872" s="40"/>
      <c r="BC872" s="39"/>
      <c r="BD872" s="39">
        <f>T872*2.23694</f>
        <v>44.925211666666669</v>
      </c>
      <c r="BE872" s="39">
        <f>AO872-$BC$8</f>
        <v>0.43062425600201909</v>
      </c>
      <c r="BF872" s="39">
        <f>AQ872-$BC$8</f>
        <v>0.36018524725438106</v>
      </c>
      <c r="BG872" s="52">
        <f t="shared" si="232"/>
        <v>0.32416672252894296</v>
      </c>
      <c r="BH872" s="52">
        <f t="shared" si="233"/>
        <v>0.32416672252894296</v>
      </c>
      <c r="BI872" s="52">
        <f t="shared" si="234"/>
        <v>1167000.2011041946</v>
      </c>
      <c r="BJ872" s="52">
        <f t="shared" si="235"/>
        <v>1167.0002011041947</v>
      </c>
      <c r="BK872">
        <f t="shared" si="236"/>
        <v>-2.8138064062500052</v>
      </c>
    </row>
    <row r="873" spans="2:63" x14ac:dyDescent="0.25">
      <c r="B873" s="27" t="s">
        <v>52</v>
      </c>
      <c r="C873" s="27">
        <v>865</v>
      </c>
      <c r="D873" s="27">
        <v>276</v>
      </c>
      <c r="E873" s="26">
        <v>72.8</v>
      </c>
      <c r="F873" s="15">
        <f t="shared" si="237"/>
        <v>0.15277777777777896</v>
      </c>
      <c r="G873" s="15">
        <f t="shared" si="238"/>
        <v>0.55000000000000426</v>
      </c>
      <c r="R873">
        <f t="shared" si="226"/>
        <v>0</v>
      </c>
      <c r="S873">
        <f t="shared" si="227"/>
        <v>72.8</v>
      </c>
      <c r="T873">
        <f>$E873/3.6</f>
        <v>20.222222222222221</v>
      </c>
      <c r="U873">
        <f>(0.5*960*(T873*T873))</f>
        <v>196290.37037037034</v>
      </c>
      <c r="V873">
        <f>$U873-$U874</f>
        <v>-3248.8888888889342</v>
      </c>
      <c r="X873">
        <f>W873/1000</f>
        <v>0</v>
      </c>
      <c r="Y873">
        <f>$X$43+$X$87+$X$158+$X$178+$X$188+$X$238+$X$279+$X$299+$X$307+$X$359+$X$365+$X$379+$X$408+$X$426+$X$438+$X$549+$X$569+$X$622+$X$645+$X$657+$X$685+$X$703+$X$721+$X$758+$X$800+$X$815</f>
        <v>1100.7688888888888</v>
      </c>
      <c r="Z873">
        <f>(0.5*960*(F873*F873))</f>
        <v>11.203703703703876</v>
      </c>
      <c r="AA873">
        <f>W873*0.0000002777777777</f>
        <v>0</v>
      </c>
      <c r="AB873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73">
        <f>(AC873*0.0000002777777777)*-1</f>
        <v>0</v>
      </c>
      <c r="AE873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3">
        <f>(T873/1000)*(960*9.81*0.01+0.5*1.205*0.38*1.711274*(T873*T873)+960*4/3*3.14*AJ873)</f>
        <v>18.690654210063123</v>
      </c>
      <c r="AH873">
        <f>AH872+AG873</f>
        <v>1197.7568846360591</v>
      </c>
      <c r="AJ873">
        <f>T874-T873</f>
        <v>0.16666666666666785</v>
      </c>
      <c r="AK873" s="53">
        <f t="shared" si="240"/>
        <v>20.222222222222221</v>
      </c>
      <c r="AL873" s="39">
        <f>0.5*1116.99*(T873*T873)</f>
        <v>228389.97999999998</v>
      </c>
      <c r="AM873" s="39">
        <f t="shared" si="239"/>
        <v>-3780.1837500000256</v>
      </c>
      <c r="AN873" s="39">
        <f>SUM($AM$827:$AM$876)+$AN$826</f>
        <v>-1554302.3584375</v>
      </c>
      <c r="AO873" s="39">
        <f t="shared" si="229"/>
        <v>0.43175065500063758</v>
      </c>
      <c r="AP873" s="39">
        <f>SUM($AM$815:$AM$826)+$AP$814</f>
        <v>1300721.9268750004</v>
      </c>
      <c r="AQ873" s="39">
        <f t="shared" si="230"/>
        <v>0.36131164625299955</v>
      </c>
      <c r="AR873" s="39">
        <f t="shared" si="225"/>
        <v>-3.7801837500000257</v>
      </c>
      <c r="AS873" s="39"/>
      <c r="AT873" s="51">
        <f>T873*$AS$8*0.38*0.01</f>
        <v>798.99171716000012</v>
      </c>
      <c r="AU873" s="51">
        <f t="shared" si="241"/>
        <v>0.79899171716000017</v>
      </c>
      <c r="AV873" s="51">
        <f t="shared" si="231"/>
        <v>2.2194232120927051E-4</v>
      </c>
      <c r="AW873" s="39">
        <f>AB873*0.7</f>
        <v>0.21221961928214225</v>
      </c>
      <c r="AX873" s="40"/>
      <c r="AY873" s="40">
        <f t="shared" si="228"/>
        <v>0</v>
      </c>
      <c r="AZ873" s="40"/>
      <c r="BA873" s="40"/>
      <c r="BB873" s="40"/>
      <c r="BC873" s="39"/>
      <c r="BD873" s="39">
        <f>T873*2.23694</f>
        <v>45.23589777777778</v>
      </c>
      <c r="BE873" s="39">
        <f>AO873-$BC$8</f>
        <v>0.43062425600201909</v>
      </c>
      <c r="BF873" s="39">
        <f>AQ873-$BC$8</f>
        <v>0.36018524725438106</v>
      </c>
      <c r="BG873" s="52">
        <f t="shared" si="232"/>
        <v>0.32416672252894296</v>
      </c>
      <c r="BH873" s="52">
        <f t="shared" si="233"/>
        <v>0.32416672252894296</v>
      </c>
      <c r="BI873" s="52">
        <f t="shared" si="234"/>
        <v>1167000.2011041946</v>
      </c>
      <c r="BJ873" s="52">
        <f t="shared" si="235"/>
        <v>1167.0002011041947</v>
      </c>
      <c r="BK873">
        <f t="shared" si="236"/>
        <v>-3.4021653750000231</v>
      </c>
    </row>
    <row r="874" spans="2:63" x14ac:dyDescent="0.25">
      <c r="B874" s="27" t="s">
        <v>52</v>
      </c>
      <c r="C874" s="27">
        <v>866</v>
      </c>
      <c r="D874" s="27">
        <v>277</v>
      </c>
      <c r="E874" s="26">
        <v>73.400000000000006</v>
      </c>
      <c r="F874" s="15">
        <f t="shared" si="237"/>
        <v>0.24999999999999961</v>
      </c>
      <c r="G874" s="15">
        <f t="shared" si="238"/>
        <v>0.89999999999999858</v>
      </c>
      <c r="R874">
        <f t="shared" si="226"/>
        <v>0</v>
      </c>
      <c r="S874">
        <f t="shared" si="227"/>
        <v>73.400000000000006</v>
      </c>
      <c r="T874">
        <f>$E874/3.6</f>
        <v>20.388888888888889</v>
      </c>
      <c r="U874">
        <f>(0.5*960*(T874*T874))</f>
        <v>199539.25925925927</v>
      </c>
      <c r="V874">
        <f>$U874-$U875</f>
        <v>-6577.7777777777519</v>
      </c>
      <c r="X874">
        <f>W874/1000</f>
        <v>0</v>
      </c>
      <c r="Y874">
        <f>$X$43+$X$87+$X$158+$X$178+$X$188+$X$238+$X$279+$X$299+$X$307+$X$359+$X$365+$X$379+$X$408+$X$426+$X$438+$X$549+$X$569+$X$622+$X$645+$X$657+$X$685+$X$703+$X$721+$X$758+$X$800+$X$815</f>
        <v>1100.7688888888888</v>
      </c>
      <c r="Z874">
        <f>(0.5*960*(F874*F874))</f>
        <v>29.999999999999908</v>
      </c>
      <c r="AA874">
        <f>W874*0.0000002777777777</f>
        <v>0</v>
      </c>
      <c r="AB874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74">
        <f>(AC874*0.0000002777777777)*-1</f>
        <v>0</v>
      </c>
      <c r="AE874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4">
        <f>(T874/1000)*(960*9.81*0.01+0.5*1.205*0.38*1.711274*(T874*T874)+960*4/3*3.14*AJ874)</f>
        <v>32.556603981343237</v>
      </c>
      <c r="AH874">
        <f>AH873+AG874</f>
        <v>1230.3134886174023</v>
      </c>
      <c r="AJ874">
        <f>T875-T874</f>
        <v>0.33333333333333215</v>
      </c>
      <c r="AK874" s="53">
        <f t="shared" si="240"/>
        <v>20.388888888888889</v>
      </c>
      <c r="AL874" s="39">
        <f>0.5*1116.99*(T874*T874)</f>
        <v>232170.16375000001</v>
      </c>
      <c r="AM874" s="39">
        <f t="shared" si="239"/>
        <v>-7653.4499999999825</v>
      </c>
      <c r="AN874" s="39">
        <f>SUM($AM$827:$AM$876)+$AN$826</f>
        <v>-1554302.3584375</v>
      </c>
      <c r="AO874" s="39">
        <f t="shared" si="229"/>
        <v>0.43175065500063758</v>
      </c>
      <c r="AP874" s="39">
        <f>SUM($AM$815:$AM$826)+$AP$814</f>
        <v>1300721.9268750004</v>
      </c>
      <c r="AQ874" s="39">
        <f t="shared" si="230"/>
        <v>0.36131164625299955</v>
      </c>
      <c r="AR874" s="39">
        <f t="shared" si="225"/>
        <v>-7.6534499999999825</v>
      </c>
      <c r="AS874" s="39"/>
      <c r="AT874" s="51">
        <f>T874*$AS$8*0.38*0.01</f>
        <v>805.57681373000014</v>
      </c>
      <c r="AU874" s="51">
        <f t="shared" si="241"/>
        <v>0.80557681373000012</v>
      </c>
      <c r="AV874" s="51">
        <f t="shared" si="231"/>
        <v>2.2377151616429197E-4</v>
      </c>
      <c r="AW874" s="39">
        <f>AB874*0.7</f>
        <v>0.21221961928214225</v>
      </c>
      <c r="AX874" s="40"/>
      <c r="AY874" s="40">
        <f t="shared" si="228"/>
        <v>0</v>
      </c>
      <c r="AZ874" s="40"/>
      <c r="BA874" s="40"/>
      <c r="BB874" s="40"/>
      <c r="BC874" s="39"/>
      <c r="BD874" s="39">
        <f>T874*2.23694</f>
        <v>45.608721111111116</v>
      </c>
      <c r="BE874" s="39">
        <f>AO874-$BC$8</f>
        <v>0.43062425600201909</v>
      </c>
      <c r="BF874" s="39">
        <f>AQ874-$BC$8</f>
        <v>0.36018524725438106</v>
      </c>
      <c r="BG874" s="52">
        <f t="shared" si="232"/>
        <v>0.32416672252894296</v>
      </c>
      <c r="BH874" s="52">
        <f t="shared" si="233"/>
        <v>0.32416672252894296</v>
      </c>
      <c r="BI874" s="52">
        <f t="shared" si="234"/>
        <v>1167000.2011041946</v>
      </c>
      <c r="BJ874" s="52">
        <f t="shared" si="235"/>
        <v>1167.0002011041947</v>
      </c>
      <c r="BK874">
        <f t="shared" si="236"/>
        <v>-6.8881049999999844</v>
      </c>
    </row>
    <row r="875" spans="2:63" x14ac:dyDescent="0.25">
      <c r="B875" s="27" t="s">
        <v>52</v>
      </c>
      <c r="C875" s="27">
        <v>867</v>
      </c>
      <c r="D875" s="27">
        <v>278</v>
      </c>
      <c r="E875" s="26">
        <v>74.599999999999994</v>
      </c>
      <c r="F875" s="15">
        <f t="shared" si="237"/>
        <v>0.36111111111111033</v>
      </c>
      <c r="G875" s="15">
        <f t="shared" si="238"/>
        <v>1.2999999999999972</v>
      </c>
      <c r="R875">
        <f t="shared" si="226"/>
        <v>0</v>
      </c>
      <c r="S875">
        <f t="shared" si="227"/>
        <v>74.599999999999994</v>
      </c>
      <c r="T875">
        <f>$E875/3.6</f>
        <v>20.722222222222221</v>
      </c>
      <c r="U875">
        <f>(0.5*960*(T875*T875))</f>
        <v>206117.03703703702</v>
      </c>
      <c r="V875">
        <f>$U875-$U876</f>
        <v>-7808.888888888876</v>
      </c>
      <c r="X875">
        <f>W875/1000</f>
        <v>0</v>
      </c>
      <c r="Y875">
        <f>$X$43+$X$87+$X$158+$X$178+$X$188+$X$238+$X$279+$X$299+$X$307+$X$359+$X$365+$X$379+$X$408+$X$426+$X$438+$X$549+$X$569+$X$622+$X$645+$X$657+$X$685+$X$703+$X$721+$X$758+$X$800+$X$815</f>
        <v>1100.7688888888888</v>
      </c>
      <c r="Z875">
        <f>(0.5*960*(F875*F875))</f>
        <v>62.592592592592325</v>
      </c>
      <c r="AA875">
        <f>W875*0.0000002777777777</f>
        <v>0</v>
      </c>
      <c r="AB875">
        <f>AA$43+AA$87+$AA$158+$AA$178+$AA$238+$AA$279+$AA$299+$AA$307+$AA$359+$AA$365+$AA$379+$AA$408+$AA$426+$AA$438+$AA$526+$AA$549+$AA$569+$AA$622+$AA$645+$AA$657+$AA$685+$AA$703+$AA$721+$AA$758+$AA$800+$AA$815</f>
        <v>0.30317088468877468</v>
      </c>
      <c r="AD875">
        <f>(AC875*0.0000002777777777)*-1</f>
        <v>0</v>
      </c>
      <c r="AE875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5">
        <f>(T875/1000)*(960*9.81*0.01+0.5*1.205*0.38*1.711274*(T875*T875)+960*4/3*3.14*AJ875)</f>
        <v>37.827165341668731</v>
      </c>
      <c r="AH875">
        <f>AH874+AG875</f>
        <v>1268.140653959071</v>
      </c>
      <c r="AJ875">
        <f>T876-T875</f>
        <v>0.38888888888888928</v>
      </c>
      <c r="AK875" s="53">
        <f t="shared" si="240"/>
        <v>20.722222222222221</v>
      </c>
      <c r="AL875" s="39">
        <f>0.5*1116.99*(T875*T875)</f>
        <v>239823.61374999999</v>
      </c>
      <c r="AM875" s="39">
        <f t="shared" si="239"/>
        <v>-9085.8862500000105</v>
      </c>
      <c r="AN875" s="39">
        <f>SUM($AM$827:$AM$876)+$AN$826</f>
        <v>-1554302.3584375</v>
      </c>
      <c r="AO875" s="39">
        <f t="shared" si="229"/>
        <v>0.43175065500063758</v>
      </c>
      <c r="AP875" s="39">
        <f>SUM($AM$815:$AM$826)+$AP$814</f>
        <v>1300721.9268750004</v>
      </c>
      <c r="AQ875" s="39">
        <f t="shared" si="230"/>
        <v>0.36131164625299955</v>
      </c>
      <c r="AR875" s="39">
        <f t="shared" si="225"/>
        <v>-9.0858862500000104</v>
      </c>
      <c r="AS875" s="39"/>
      <c r="AT875" s="51">
        <f>T875*$AS$8*0.38*0.01</f>
        <v>818.74700687000006</v>
      </c>
      <c r="AU875" s="51">
        <f t="shared" si="241"/>
        <v>0.81874700687000002</v>
      </c>
      <c r="AV875" s="51">
        <f t="shared" si="231"/>
        <v>2.2742990607433486E-4</v>
      </c>
      <c r="AW875" s="39">
        <f>AB875*0.7</f>
        <v>0.21221961928214225</v>
      </c>
      <c r="AX875" s="40"/>
      <c r="AY875" s="40">
        <f t="shared" si="228"/>
        <v>0</v>
      </c>
      <c r="AZ875" s="40"/>
      <c r="BA875" s="40"/>
      <c r="BB875" s="40"/>
      <c r="BC875" s="39"/>
      <c r="BD875" s="39">
        <f>T875*2.23694</f>
        <v>46.354367777777782</v>
      </c>
      <c r="BE875" s="39">
        <f>AO875-$BC$8</f>
        <v>0.43062425600201909</v>
      </c>
      <c r="BF875" s="39">
        <f>AQ875-$BC$8</f>
        <v>0.36018524725438106</v>
      </c>
      <c r="BG875" s="52">
        <f t="shared" si="232"/>
        <v>0.32416672252894296</v>
      </c>
      <c r="BH875" s="52">
        <f t="shared" si="233"/>
        <v>0.32416672252894296</v>
      </c>
      <c r="BI875" s="52">
        <f t="shared" si="234"/>
        <v>1167000.2011041946</v>
      </c>
      <c r="BJ875" s="52">
        <f t="shared" si="235"/>
        <v>1167.0002011041947</v>
      </c>
      <c r="BK875">
        <f t="shared" si="236"/>
        <v>-8.1772976250000085</v>
      </c>
    </row>
    <row r="876" spans="2:63" x14ac:dyDescent="0.25">
      <c r="B876" s="27" t="s">
        <v>52</v>
      </c>
      <c r="C876" s="27">
        <v>868</v>
      </c>
      <c r="D876" s="27">
        <v>279</v>
      </c>
      <c r="E876" s="26">
        <v>76</v>
      </c>
      <c r="F876" s="15">
        <f t="shared" si="237"/>
        <v>0.27777777777777779</v>
      </c>
      <c r="G876" s="15">
        <f t="shared" si="238"/>
        <v>1</v>
      </c>
      <c r="R876">
        <f t="shared" si="226"/>
        <v>0</v>
      </c>
      <c r="S876">
        <f t="shared" si="227"/>
        <v>76</v>
      </c>
      <c r="T876">
        <f>$E876/3.6</f>
        <v>21.111111111111111</v>
      </c>
      <c r="U876">
        <f>(0.5*960*(T876*T876))</f>
        <v>213925.9259259259</v>
      </c>
      <c r="V876">
        <f>$U876-$U877</f>
        <v>-3391.1111111110949</v>
      </c>
      <c r="X876">
        <f>W876/1000</f>
        <v>0</v>
      </c>
      <c r="Y876">
        <f>$X$43+$X$87+$X$158+$X$178+$X$188+$X$238+$X$279+$X$299+$X$307+$X$359+$X$365+$X$379+$X$408+$X$426+$X$438+$X$549+$X$569+$X$622+$X$645+$X$657+$X$685+$X$703+$X$721+$X$758+$X$800+$X$815+$X$877</f>
        <v>1146.8266666666666</v>
      </c>
      <c r="Z876">
        <f>(0.5*960*(F876*F876))</f>
        <v>37.037037037037038</v>
      </c>
      <c r="AA876">
        <f>W876*0.0000002777777777</f>
        <v>0</v>
      </c>
      <c r="AB876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76">
        <f>(AC876*0.0000002777777777)*-1</f>
        <v>0</v>
      </c>
      <c r="AE87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6">
        <f>(T876/1000)*(960*9.81*0.01+0.5*1.205*0.38*1.711274*(T876*T876)+960*4/3*3.14*AJ876)</f>
        <v>19.816113380515166</v>
      </c>
      <c r="AH876">
        <f>AH875+AG876</f>
        <v>1287.9567673395861</v>
      </c>
      <c r="AJ876">
        <f>T877-T876</f>
        <v>0.1666666666666643</v>
      </c>
      <c r="AK876" s="53">
        <f t="shared" si="240"/>
        <v>21.111111111111111</v>
      </c>
      <c r="AL876" s="39">
        <f>0.5*1116.99*(T876*T876)</f>
        <v>248909.5</v>
      </c>
      <c r="AM876" s="39">
        <f t="shared" si="239"/>
        <v>-3945.6637499999488</v>
      </c>
      <c r="AN876" s="39">
        <f>SUM($AM$827:$AM$876)+$AN$826</f>
        <v>-1554302.3584375</v>
      </c>
      <c r="AO876" s="39">
        <f t="shared" si="229"/>
        <v>0.43175065500063758</v>
      </c>
      <c r="AP876" s="39">
        <f>SUM($AM$815:$AM$826)+$AP$814</f>
        <v>1300721.9268750004</v>
      </c>
      <c r="AQ876" s="39">
        <f t="shared" si="230"/>
        <v>0.36131164625299955</v>
      </c>
      <c r="AR876" s="39">
        <f t="shared" ref="AR876:AR939" si="242">AM876/1000</f>
        <v>-3.945663749999949</v>
      </c>
      <c r="AS876" s="39"/>
      <c r="AT876" s="51">
        <f>T876*$AS$8*0.38*0.01</f>
        <v>834.11223219999999</v>
      </c>
      <c r="AU876" s="51">
        <f t="shared" si="241"/>
        <v>0.83411223219999997</v>
      </c>
      <c r="AV876" s="51">
        <f t="shared" si="231"/>
        <v>2.3169802763605159E-4</v>
      </c>
      <c r="AW876" s="39">
        <f>AB876*0.7</f>
        <v>0.22117529829198032</v>
      </c>
      <c r="AX876" s="40"/>
      <c r="AY876" s="40">
        <f t="shared" si="228"/>
        <v>0</v>
      </c>
      <c r="AZ876" s="40"/>
      <c r="BA876" s="40"/>
      <c r="BB876" s="40"/>
      <c r="BC876" s="39"/>
      <c r="BD876" s="39">
        <f>T876*2.23694</f>
        <v>47.224288888888893</v>
      </c>
      <c r="BE876" s="39">
        <f>AO876-$BC$8</f>
        <v>0.43062425600201909</v>
      </c>
      <c r="BF876" s="39">
        <f>AQ876-$BC$8</f>
        <v>0.36018524725438106</v>
      </c>
      <c r="BG876" s="52">
        <f t="shared" si="232"/>
        <v>0.32416672252894296</v>
      </c>
      <c r="BH876" s="52">
        <f t="shared" si="233"/>
        <v>0.32416672252894296</v>
      </c>
      <c r="BI876" s="52">
        <f t="shared" si="234"/>
        <v>1167000.2011041946</v>
      </c>
      <c r="BJ876" s="52">
        <f t="shared" si="235"/>
        <v>1167.0002011041947</v>
      </c>
      <c r="BK876">
        <f t="shared" si="236"/>
        <v>-3.5510973749999537</v>
      </c>
    </row>
    <row r="877" spans="2:63" x14ac:dyDescent="0.25">
      <c r="B877" s="27" t="s">
        <v>52</v>
      </c>
      <c r="C877" s="27">
        <v>869</v>
      </c>
      <c r="D877" s="27">
        <v>280</v>
      </c>
      <c r="E877" s="26">
        <v>76.599999999999994</v>
      </c>
      <c r="F877" s="15">
        <f t="shared" si="237"/>
        <v>6.9444444444444448E-2</v>
      </c>
      <c r="G877" s="15">
        <f t="shared" si="238"/>
        <v>0.25</v>
      </c>
      <c r="R877">
        <f t="shared" si="226"/>
        <v>0</v>
      </c>
      <c r="S877">
        <f t="shared" si="227"/>
        <v>76.599999999999994</v>
      </c>
      <c r="T877">
        <f>$E877/3.6</f>
        <v>21.277777777777775</v>
      </c>
      <c r="U877">
        <f>(0.5*960*(T877*T877))</f>
        <v>217317.03703703699</v>
      </c>
      <c r="V877">
        <f>$U877-$U878</f>
        <v>567.03703703699284</v>
      </c>
      <c r="W877">
        <f>SUM(V877:V891)</f>
        <v>46057.777777777723</v>
      </c>
      <c r="X877">
        <f>W877/1000</f>
        <v>46.057777777777723</v>
      </c>
      <c r="Y877">
        <f>$X$43+$X$87+$X$158+$X$178+$X$188+$X$238+$X$279+$X$299+$X$307+$X$359+$X$365+$X$379+$X$408+$X$426+$X$438+$X$549+$X$569+$X$622+$X$645+$X$657+$X$685+$X$703+$X$721+$X$758+$X$800+$X$815+$X$877</f>
        <v>1146.8266666666666</v>
      </c>
      <c r="Z877">
        <f>(0.5*960*(F877*F877))</f>
        <v>2.3148148148148149</v>
      </c>
      <c r="AA877">
        <f>W877*0.0000002777777777</f>
        <v>1.2793827156911542E-2</v>
      </c>
      <c r="AB877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77">
        <f>(AC877*0.0000002777777777)*-1</f>
        <v>0</v>
      </c>
      <c r="AE87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7">
        <f>(T877/1000)*(960*9.81*0.01+0.5*1.205*0.38*1.711274*(T877*T877)+960*4/3*3.14*AJ877)</f>
        <v>3.4026328245904272</v>
      </c>
      <c r="AH877">
        <f>AH876+AG877</f>
        <v>1291.3594001641766</v>
      </c>
      <c r="AJ877">
        <f>T878-T877</f>
        <v>-2.7777777777775015E-2</v>
      </c>
      <c r="AK877" s="53">
        <f t="shared" si="240"/>
        <v>21.277777777777775</v>
      </c>
      <c r="AL877" s="39">
        <f>0.5*1116.99*(T877*T877)</f>
        <v>252855.16374999995</v>
      </c>
      <c r="AM877" s="39">
        <f t="shared" si="239"/>
        <v>659.76531249994878</v>
      </c>
      <c r="AN877" s="39">
        <f>SUM($AM$827:$AM$876)+$AN$826</f>
        <v>-1554302.3584375</v>
      </c>
      <c r="AO877" s="39">
        <f t="shared" si="229"/>
        <v>0.43175065500063758</v>
      </c>
      <c r="AP877" s="39">
        <f>SUM($AM$877:$AM$891)+$AP$876</f>
        <v>1354311.5906250002</v>
      </c>
      <c r="AQ877" s="39">
        <f t="shared" si="230"/>
        <v>0.37619766395716475</v>
      </c>
      <c r="AR877" s="39">
        <f t="shared" si="242"/>
        <v>0.65976531249994874</v>
      </c>
      <c r="AS877" s="39"/>
      <c r="AT877" s="51">
        <f>T877*$AS$8*0.38*0.01</f>
        <v>840.69732877000001</v>
      </c>
      <c r="AU877" s="51">
        <f t="shared" si="241"/>
        <v>0.84069732877000003</v>
      </c>
      <c r="AV877" s="51">
        <f t="shared" si="231"/>
        <v>2.3352722259107304E-4</v>
      </c>
      <c r="AW877" s="39">
        <f>AB877*0.7</f>
        <v>0.22117529829198032</v>
      </c>
      <c r="AX877" s="40"/>
      <c r="AY877" s="40">
        <f t="shared" si="228"/>
        <v>0</v>
      </c>
      <c r="AZ877" s="40"/>
      <c r="BA877" s="40"/>
      <c r="BB877" s="40"/>
      <c r="BC877" s="39"/>
      <c r="BD877" s="39">
        <f>T877*2.23694</f>
        <v>47.597112222222222</v>
      </c>
      <c r="BE877" s="39">
        <f>AO877-$BC$8</f>
        <v>0.43062425600201909</v>
      </c>
      <c r="BF877" s="39">
        <f>AQ877-$BC$8</f>
        <v>0.37507126495854626</v>
      </c>
      <c r="BG877" s="52">
        <f t="shared" si="232"/>
        <v>0.33756413846269162</v>
      </c>
      <c r="BH877" s="52">
        <f t="shared" si="233"/>
        <v>0.33756413846269162</v>
      </c>
      <c r="BI877" s="52">
        <f t="shared" si="234"/>
        <v>1215230.8984656897</v>
      </c>
      <c r="BJ877" s="52">
        <f t="shared" si="235"/>
        <v>1215.2308984656897</v>
      </c>
      <c r="BK877">
        <f t="shared" si="236"/>
        <v>0.59378878124995393</v>
      </c>
    </row>
    <row r="878" spans="2:63" x14ac:dyDescent="0.25">
      <c r="B878" s="27" t="s">
        <v>52</v>
      </c>
      <c r="C878" s="27">
        <v>870</v>
      </c>
      <c r="D878" s="27">
        <v>281</v>
      </c>
      <c r="E878" s="26">
        <v>76.5</v>
      </c>
      <c r="F878" s="15">
        <f t="shared" si="237"/>
        <v>-5.5555555555554373E-2</v>
      </c>
      <c r="G878" s="15">
        <f t="shared" si="238"/>
        <v>-0.19999999999999574</v>
      </c>
      <c r="R878">
        <f t="shared" si="226"/>
        <v>0</v>
      </c>
      <c r="S878">
        <f t="shared" si="227"/>
        <v>76.5</v>
      </c>
      <c r="T878">
        <f>$E878/3.6</f>
        <v>21.25</v>
      </c>
      <c r="U878">
        <f>(0.5*960*(T878*T878))</f>
        <v>216750</v>
      </c>
      <c r="V878">
        <f>$U878-$U879</f>
        <v>1696.6666666666279</v>
      </c>
      <c r="X878">
        <f>W878/1000</f>
        <v>0</v>
      </c>
      <c r="Y878">
        <f>$X$43+$X$87+$X$158+$X$178+$X$188+$X$238+$X$279+$X$299+$X$307+$X$359+$X$365+$X$379+$X$408+$X$426+$X$438+$X$549+$X$569+$X$622+$X$645+$X$657+$X$685+$X$703+$X$721+$X$758+$X$800+$X$815+$X$877</f>
        <v>1146.8266666666666</v>
      </c>
      <c r="Z878">
        <f>(0.5*960*(F878*F878))</f>
        <v>1.4814814814814183</v>
      </c>
      <c r="AA878">
        <f>W878*0.0000002777777777</f>
        <v>0</v>
      </c>
      <c r="AB878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78">
        <f>(AC878*0.0000002777777777)*-1</f>
        <v>0</v>
      </c>
      <c r="AE87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8">
        <f>(T878/1000)*(960*9.81*0.01+0.5*1.205*0.38*1.711274*(T878*T878)+960*4/3*3.14*AJ878)</f>
        <v>-1.3565334824740534</v>
      </c>
      <c r="AH878">
        <f>AH877+AG878</f>
        <v>1290.0028666817025</v>
      </c>
      <c r="AJ878">
        <f>T879-T878</f>
        <v>-8.3333333333332149E-2</v>
      </c>
      <c r="AK878" s="53">
        <f t="shared" si="240"/>
        <v>21.25</v>
      </c>
      <c r="AL878" s="39">
        <f>0.5*1116.99*(T878*T878)</f>
        <v>252195.3984375</v>
      </c>
      <c r="AM878" s="39">
        <f t="shared" si="239"/>
        <v>1974.1246874999779</v>
      </c>
      <c r="AN878" s="39">
        <f>SUM($AM$827:$AM$876)+$AN$826</f>
        <v>-1554302.3584375</v>
      </c>
      <c r="AO878" s="39">
        <f t="shared" si="229"/>
        <v>0.43175065500063758</v>
      </c>
      <c r="AP878" s="39">
        <f>SUM($AM$877:$AM$891)+$AP$876</f>
        <v>1354311.5906250002</v>
      </c>
      <c r="AQ878" s="39">
        <f t="shared" si="230"/>
        <v>0.37619766395716475</v>
      </c>
      <c r="AR878" s="39">
        <f t="shared" si="242"/>
        <v>1.9741246874999778</v>
      </c>
      <c r="AS878" s="39"/>
      <c r="AT878" s="51">
        <f>T878*$AS$8*0.38*0.01</f>
        <v>839.59981267500018</v>
      </c>
      <c r="AU878" s="51">
        <f t="shared" si="241"/>
        <v>0.83959981267500017</v>
      </c>
      <c r="AV878" s="51">
        <f t="shared" si="231"/>
        <v>2.3322235676523619E-4</v>
      </c>
      <c r="AW878" s="39">
        <f>AB878*0.7</f>
        <v>0.22117529829198032</v>
      </c>
      <c r="AX878" s="40"/>
      <c r="AY878" s="40">
        <f t="shared" si="228"/>
        <v>0</v>
      </c>
      <c r="AZ878" s="40"/>
      <c r="BA878" s="40"/>
      <c r="BB878" s="40"/>
      <c r="BC878" s="39"/>
      <c r="BD878" s="39">
        <f>T878*2.23694</f>
        <v>47.534975000000003</v>
      </c>
      <c r="BE878" s="39">
        <f>AO878-$BC$8</f>
        <v>0.43062425600201909</v>
      </c>
      <c r="BF878" s="39">
        <f>AQ878-$BC$8</f>
        <v>0.37507126495854626</v>
      </c>
      <c r="BG878" s="52">
        <f t="shared" si="232"/>
        <v>0.33756413846269162</v>
      </c>
      <c r="BH878" s="52">
        <f t="shared" si="233"/>
        <v>0.33756413846269162</v>
      </c>
      <c r="BI878" s="52">
        <f t="shared" si="234"/>
        <v>1215230.8984656897</v>
      </c>
      <c r="BJ878" s="52">
        <f t="shared" si="235"/>
        <v>1215.2308984656897</v>
      </c>
      <c r="BK878">
        <f t="shared" si="236"/>
        <v>1.7767122187499802</v>
      </c>
    </row>
    <row r="879" spans="2:63" x14ac:dyDescent="0.25">
      <c r="B879" s="27" t="s">
        <v>52</v>
      </c>
      <c r="C879" s="27">
        <v>871</v>
      </c>
      <c r="D879" s="27">
        <v>282</v>
      </c>
      <c r="E879" s="26">
        <v>76.2</v>
      </c>
      <c r="F879" s="15">
        <f t="shared" si="237"/>
        <v>-9.7222222222222612E-2</v>
      </c>
      <c r="G879" s="15">
        <f t="shared" si="238"/>
        <v>-0.35000000000000142</v>
      </c>
      <c r="R879">
        <f t="shared" si="226"/>
        <v>0</v>
      </c>
      <c r="S879">
        <f t="shared" si="227"/>
        <v>76.2</v>
      </c>
      <c r="T879">
        <f>$E879/3.6</f>
        <v>21.166666666666668</v>
      </c>
      <c r="U879">
        <f>(0.5*960*(T879*T879))</f>
        <v>215053.33333333337</v>
      </c>
      <c r="V879">
        <f>$U879-$U880</f>
        <v>2251.8518518519413</v>
      </c>
      <c r="X879">
        <f>W879/1000</f>
        <v>0</v>
      </c>
      <c r="Y879">
        <f>$X$43+$X$87+$X$158+$X$178+$X$188+$X$238+$X$279+$X$299+$X$307+$X$359+$X$365+$X$379+$X$408+$X$426+$X$438+$X$549+$X$569+$X$622+$X$645+$X$657+$X$685+$X$703+$X$721+$X$758+$X$800+$X$815+$X$877</f>
        <v>1146.8266666666666</v>
      </c>
      <c r="Z879">
        <f>(0.5*960*(F879*F879))</f>
        <v>4.5370370370370736</v>
      </c>
      <c r="AA879">
        <f>W879*0.0000002777777777</f>
        <v>0</v>
      </c>
      <c r="AB879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79">
        <f>(AC879*0.0000002777777777)*-1</f>
        <v>0</v>
      </c>
      <c r="AE87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79">
        <f>(T879/1000)*(960*9.81*0.01+0.5*1.205*0.38*1.711274*(T879*T879)+960*4/3*3.14*AJ879)</f>
        <v>-3.7436680032955425</v>
      </c>
      <c r="AH879">
        <f>AH878+AG879</f>
        <v>1286.2591986784068</v>
      </c>
      <c r="AJ879">
        <f>T880-T879</f>
        <v>-0.11111111111111427</v>
      </c>
      <c r="AK879" s="53">
        <f t="shared" si="240"/>
        <v>21.166666666666668</v>
      </c>
      <c r="AL879" s="39">
        <f>0.5*1116.99*(T879*T879)</f>
        <v>250221.27375000002</v>
      </c>
      <c r="AM879" s="39">
        <f t="shared" si="239"/>
        <v>2620.100000000064</v>
      </c>
      <c r="AN879" s="39">
        <f>SUM($AM$827:$AM$876)+$AN$826</f>
        <v>-1554302.3584375</v>
      </c>
      <c r="AO879" s="39">
        <f t="shared" si="229"/>
        <v>0.43175065500063758</v>
      </c>
      <c r="AP879" s="39">
        <f>SUM($AM$877:$AM$891)+$AP$876</f>
        <v>1354311.5906250002</v>
      </c>
      <c r="AQ879" s="39">
        <f t="shared" si="230"/>
        <v>0.37619766395716475</v>
      </c>
      <c r="AR879" s="39">
        <f t="shared" si="242"/>
        <v>2.6201000000000638</v>
      </c>
      <c r="AS879" s="39"/>
      <c r="AT879" s="51">
        <f>T879*$AS$8*0.38*0.01</f>
        <v>836.30726439000011</v>
      </c>
      <c r="AU879" s="51">
        <f t="shared" si="241"/>
        <v>0.83630726439000014</v>
      </c>
      <c r="AV879" s="51">
        <f t="shared" si="231"/>
        <v>2.3230775928772545E-4</v>
      </c>
      <c r="AW879" s="39">
        <f>AB879*0.7</f>
        <v>0.22117529829198032</v>
      </c>
      <c r="AX879" s="40"/>
      <c r="AY879" s="40">
        <f t="shared" si="228"/>
        <v>0</v>
      </c>
      <c r="AZ879" s="40"/>
      <c r="BA879" s="40"/>
      <c r="BB879" s="40"/>
      <c r="BC879" s="39"/>
      <c r="BD879" s="39">
        <f>T879*2.23694</f>
        <v>47.348563333333338</v>
      </c>
      <c r="BE879" s="39">
        <f>AO879-$BC$8</f>
        <v>0.43062425600201909</v>
      </c>
      <c r="BF879" s="39">
        <f>AQ879-$BC$8</f>
        <v>0.37507126495854626</v>
      </c>
      <c r="BG879" s="52">
        <f t="shared" si="232"/>
        <v>0.33756413846269162</v>
      </c>
      <c r="BH879" s="52">
        <f t="shared" si="233"/>
        <v>0.33756413846269162</v>
      </c>
      <c r="BI879" s="52">
        <f t="shared" si="234"/>
        <v>1215230.8984656897</v>
      </c>
      <c r="BJ879" s="52">
        <f t="shared" si="235"/>
        <v>1215.2308984656897</v>
      </c>
      <c r="BK879">
        <f t="shared" si="236"/>
        <v>2.358090000000058</v>
      </c>
    </row>
    <row r="880" spans="2:63" x14ac:dyDescent="0.25">
      <c r="B880" s="27" t="s">
        <v>52</v>
      </c>
      <c r="C880" s="27">
        <v>872</v>
      </c>
      <c r="D880" s="27">
        <v>283</v>
      </c>
      <c r="E880" s="26">
        <v>75.8</v>
      </c>
      <c r="F880" s="15">
        <f t="shared" si="237"/>
        <v>-0.11111111111111072</v>
      </c>
      <c r="G880" s="15">
        <f t="shared" si="238"/>
        <v>-0.39999999999999858</v>
      </c>
      <c r="R880">
        <f t="shared" si="226"/>
        <v>0</v>
      </c>
      <c r="S880">
        <f t="shared" si="227"/>
        <v>75.8</v>
      </c>
      <c r="T880">
        <f>$E880/3.6</f>
        <v>21.055555555555554</v>
      </c>
      <c r="U880">
        <f>(0.5*960*(T880*T880))</f>
        <v>212801.48148148143</v>
      </c>
      <c r="V880">
        <f>$U880-$U881</f>
        <v>2239.9999999999127</v>
      </c>
      <c r="X880">
        <f>W880/1000</f>
        <v>0</v>
      </c>
      <c r="Y880">
        <f>$X$43+$X$87+$X$158+$X$178+$X$188+$X$238+$X$279+$X$299+$X$307+$X$359+$X$365+$X$379+$X$408+$X$426+$X$438+$X$549+$X$569+$X$622+$X$645+$X$657+$X$685+$X$703+$X$721+$X$758+$X$800+$X$815+$X$877</f>
        <v>1146.8266666666666</v>
      </c>
      <c r="Z880">
        <f>(0.5*960*(F880*F880))</f>
        <v>5.9259259259258839</v>
      </c>
      <c r="AA880">
        <f>W880*0.0000002777777777</f>
        <v>0</v>
      </c>
      <c r="AB880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0">
        <f>(AC880*0.0000002777777777)*-1</f>
        <v>0</v>
      </c>
      <c r="AE88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0">
        <f>(T880/1000)*(960*9.81*0.01+0.5*1.205*0.38*1.711274*(T880*T880)+960*4/3*3.14*AJ880)</f>
        <v>-3.7627174964254415</v>
      </c>
      <c r="AH880">
        <f>AH879+AG880</f>
        <v>1282.4964811819814</v>
      </c>
      <c r="AJ880">
        <f>T881-T880</f>
        <v>-0.11111111111110716</v>
      </c>
      <c r="AK880" s="53">
        <f t="shared" si="240"/>
        <v>21.055555555555554</v>
      </c>
      <c r="AL880" s="39">
        <f>0.5*1116.99*(T880*T880)</f>
        <v>247601.17374999996</v>
      </c>
      <c r="AM880" s="39">
        <f t="shared" si="239"/>
        <v>2606.3099999999104</v>
      </c>
      <c r="AN880" s="39">
        <f>SUM($AM$827:$AM$876)+$AN$826</f>
        <v>-1554302.3584375</v>
      </c>
      <c r="AO880" s="39">
        <f t="shared" si="229"/>
        <v>0.43175065500063758</v>
      </c>
      <c r="AP880" s="39">
        <f>SUM($AM$877:$AM$891)+$AP$876</f>
        <v>1354311.5906250002</v>
      </c>
      <c r="AQ880" s="39">
        <f t="shared" si="230"/>
        <v>0.37619766395716475</v>
      </c>
      <c r="AR880" s="39">
        <f t="shared" si="242"/>
        <v>2.6063099999999104</v>
      </c>
      <c r="AS880" s="39"/>
      <c r="AT880" s="51">
        <f>T880*$AS$8*0.38*0.01</f>
        <v>831.91720000999999</v>
      </c>
      <c r="AU880" s="51">
        <f t="shared" si="241"/>
        <v>0.83191720001000002</v>
      </c>
      <c r="AV880" s="51">
        <f t="shared" si="231"/>
        <v>2.3108829598437778E-4</v>
      </c>
      <c r="AW880" s="39">
        <f>AB880*0.7</f>
        <v>0.22117529829198032</v>
      </c>
      <c r="AX880" s="40"/>
      <c r="AY880" s="40">
        <f t="shared" si="228"/>
        <v>0</v>
      </c>
      <c r="AZ880" s="40"/>
      <c r="BA880" s="40"/>
      <c r="BB880" s="40"/>
      <c r="BC880" s="39"/>
      <c r="BD880" s="39">
        <f>T880*2.23694</f>
        <v>47.10001444444444</v>
      </c>
      <c r="BE880" s="39">
        <f>AO880-$BC$8</f>
        <v>0.43062425600201909</v>
      </c>
      <c r="BF880" s="39">
        <f>AQ880-$BC$8</f>
        <v>0.37507126495854626</v>
      </c>
      <c r="BG880" s="52">
        <f t="shared" si="232"/>
        <v>0.33756413846269162</v>
      </c>
      <c r="BH880" s="52">
        <f t="shared" si="233"/>
        <v>0.33756413846269162</v>
      </c>
      <c r="BI880" s="52">
        <f t="shared" si="234"/>
        <v>1215230.8984656897</v>
      </c>
      <c r="BJ880" s="52">
        <f t="shared" si="235"/>
        <v>1215.2308984656897</v>
      </c>
      <c r="BK880">
        <f t="shared" si="236"/>
        <v>2.3456789999999197</v>
      </c>
    </row>
    <row r="881" spans="2:63" x14ac:dyDescent="0.25">
      <c r="B881" s="27" t="s">
        <v>52</v>
      </c>
      <c r="C881" s="27">
        <v>873</v>
      </c>
      <c r="D881" s="27">
        <v>284</v>
      </c>
      <c r="E881" s="26">
        <v>75.400000000000006</v>
      </c>
      <c r="F881" s="15">
        <f t="shared" si="237"/>
        <v>-0.1388888888888889</v>
      </c>
      <c r="G881" s="15">
        <f t="shared" si="238"/>
        <v>-0.5</v>
      </c>
      <c r="R881">
        <f t="shared" si="226"/>
        <v>0</v>
      </c>
      <c r="S881">
        <f t="shared" si="227"/>
        <v>75.400000000000006</v>
      </c>
      <c r="T881">
        <f>$E881/3.6</f>
        <v>20.944444444444446</v>
      </c>
      <c r="U881">
        <f>(0.5*960*(T881*T881))</f>
        <v>210561.48148148152</v>
      </c>
      <c r="V881">
        <f>$U881-$U882</f>
        <v>3337.7777777778683</v>
      </c>
      <c r="X881">
        <f>W881/1000</f>
        <v>0</v>
      </c>
      <c r="Y881">
        <f>$X$43+$X$87+$X$158+$X$178+$X$188+$X$238+$X$279+$X$299+$X$307+$X$359+$X$365+$X$379+$X$408+$X$426+$X$438+$X$549+$X$569+$X$622+$X$645+$X$657+$X$685+$X$703+$X$721+$X$758+$X$800+$X$815+$X$877</f>
        <v>1146.8266666666666</v>
      </c>
      <c r="Z881">
        <f>(0.5*960*(F881*F881))</f>
        <v>9.2592592592592595</v>
      </c>
      <c r="AA881">
        <f>W881*0.0000002777777777</f>
        <v>0</v>
      </c>
      <c r="AB881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1">
        <f>(AC881*0.0000002777777777)*-1</f>
        <v>0</v>
      </c>
      <c r="AE88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1">
        <f>(T881/1000)*(960*9.81*0.01+0.5*1.205*0.38*1.711274*(T881*T881)+960*4/3*3.14*AJ881)</f>
        <v>-8.4578176448937477</v>
      </c>
      <c r="AH881">
        <f>AH880+AG881</f>
        <v>1274.0386635370876</v>
      </c>
      <c r="AJ881">
        <f>T882-T881</f>
        <v>-0.1666666666666714</v>
      </c>
      <c r="AK881" s="53">
        <f t="shared" si="240"/>
        <v>20.944444444444446</v>
      </c>
      <c r="AL881" s="39">
        <f>0.5*1116.99*(T881*T881)</f>
        <v>244994.86375000005</v>
      </c>
      <c r="AM881" s="39">
        <f t="shared" si="239"/>
        <v>3883.6087500001013</v>
      </c>
      <c r="AN881" s="39">
        <f>SUM($AM$827:$AM$876)+$AN$826</f>
        <v>-1554302.3584375</v>
      </c>
      <c r="AO881" s="39">
        <f t="shared" si="229"/>
        <v>0.43175065500063758</v>
      </c>
      <c r="AP881" s="39">
        <f>SUM($AM$877:$AM$891)+$AP$876</f>
        <v>1354311.5906250002</v>
      </c>
      <c r="AQ881" s="39">
        <f t="shared" si="230"/>
        <v>0.37619766395716475</v>
      </c>
      <c r="AR881" s="39">
        <f t="shared" si="242"/>
        <v>3.8836087500001013</v>
      </c>
      <c r="AS881" s="39"/>
      <c r="AT881" s="51">
        <f>T881*$AS$8*0.38*0.01</f>
        <v>827.52713563000032</v>
      </c>
      <c r="AU881" s="51">
        <f t="shared" si="241"/>
        <v>0.82752713563000035</v>
      </c>
      <c r="AV881" s="51">
        <f t="shared" si="231"/>
        <v>2.2986883268103021E-4</v>
      </c>
      <c r="AW881" s="39">
        <f>AB881*0.7</f>
        <v>0.22117529829198032</v>
      </c>
      <c r="AX881" s="40"/>
      <c r="AY881" s="40">
        <f t="shared" si="228"/>
        <v>0</v>
      </c>
      <c r="AZ881" s="40"/>
      <c r="BA881" s="40"/>
      <c r="BB881" s="40"/>
      <c r="BC881" s="39"/>
      <c r="BD881" s="39">
        <f>T881*2.23694</f>
        <v>46.851465555555563</v>
      </c>
      <c r="BE881" s="39">
        <f>AO881-$BC$8</f>
        <v>0.43062425600201909</v>
      </c>
      <c r="BF881" s="39">
        <f>AQ881-$BC$8</f>
        <v>0.37507126495854626</v>
      </c>
      <c r="BG881" s="52">
        <f t="shared" si="232"/>
        <v>0.33756413846269162</v>
      </c>
      <c r="BH881" s="52">
        <f t="shared" si="233"/>
        <v>0.33756413846269162</v>
      </c>
      <c r="BI881" s="52">
        <f t="shared" si="234"/>
        <v>1215230.8984656897</v>
      </c>
      <c r="BJ881" s="52">
        <f t="shared" si="235"/>
        <v>1215.2308984656897</v>
      </c>
      <c r="BK881">
        <f t="shared" si="236"/>
        <v>3.4952478750000915</v>
      </c>
    </row>
    <row r="882" spans="2:63" x14ac:dyDescent="0.25">
      <c r="B882" s="27" t="s">
        <v>52</v>
      </c>
      <c r="C882" s="27">
        <v>874</v>
      </c>
      <c r="D882" s="27">
        <v>285</v>
      </c>
      <c r="E882" s="26">
        <v>74.8</v>
      </c>
      <c r="F882" s="15">
        <f t="shared" si="237"/>
        <v>-0.20833333333333331</v>
      </c>
      <c r="G882" s="15">
        <f t="shared" si="238"/>
        <v>-0.75</v>
      </c>
      <c r="R882">
        <f t="shared" si="226"/>
        <v>0</v>
      </c>
      <c r="S882">
        <f t="shared" si="227"/>
        <v>74.8</v>
      </c>
      <c r="T882">
        <f>$E882/3.6</f>
        <v>20.777777777777775</v>
      </c>
      <c r="U882">
        <f>(0.5*960*(T882*T882))</f>
        <v>207223.70370370365</v>
      </c>
      <c r="V882">
        <f>$U882-$U883</f>
        <v>4956.6666666665988</v>
      </c>
      <c r="X882">
        <f>W882/1000</f>
        <v>0</v>
      </c>
      <c r="Y882">
        <f>$X$43+$X$87+$X$158+$X$178+$X$188+$X$238+$X$279+$X$299+$X$307+$X$359+$X$365+$X$379+$X$408+$X$426+$X$438+$X$549+$X$569+$X$622+$X$645+$X$657+$X$685+$X$703+$X$721+$X$758+$X$800+$X$815+$X$877</f>
        <v>1146.8266666666666</v>
      </c>
      <c r="Z882">
        <f>(0.5*960*(F882*F882))</f>
        <v>20.833333333333329</v>
      </c>
      <c r="AA882">
        <f>W882*0.0000002777777777</f>
        <v>0</v>
      </c>
      <c r="AB882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2">
        <f>(AC882*0.0000002777777777)*-1</f>
        <v>0</v>
      </c>
      <c r="AE882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2">
        <f>(T882/1000)*(960*9.81*0.01+0.5*1.205*0.38*1.711274*(T882*T882)+960*4/3*3.14*AJ882)</f>
        <v>-15.40629212251725</v>
      </c>
      <c r="AH882">
        <f>AH881+AG882</f>
        <v>1258.6323714145703</v>
      </c>
      <c r="AJ882">
        <f>T883-T882</f>
        <v>-0.24999999999999645</v>
      </c>
      <c r="AK882" s="53">
        <f t="shared" si="240"/>
        <v>20.777777777777775</v>
      </c>
      <c r="AL882" s="39">
        <f>0.5*1116.99*(T882*T882)</f>
        <v>241111.25499999995</v>
      </c>
      <c r="AM882" s="39">
        <f t="shared" si="239"/>
        <v>5767.236562499922</v>
      </c>
      <c r="AN882" s="39">
        <f>SUM($AM$827:$AM$876)+$AN$826</f>
        <v>-1554302.3584375</v>
      </c>
      <c r="AO882" s="39">
        <f t="shared" si="229"/>
        <v>0.43175065500063758</v>
      </c>
      <c r="AP882" s="39">
        <f>SUM($AM$877:$AM$891)+$AP$876</f>
        <v>1354311.5906250002</v>
      </c>
      <c r="AQ882" s="39">
        <f t="shared" si="230"/>
        <v>0.37619766395716475</v>
      </c>
      <c r="AR882" s="39">
        <f t="shared" si="242"/>
        <v>5.7672365624999218</v>
      </c>
      <c r="AS882" s="39"/>
      <c r="AT882" s="51">
        <f>T882*$AS$8*0.38*0.01</f>
        <v>820.94203905999996</v>
      </c>
      <c r="AU882" s="51">
        <f t="shared" si="241"/>
        <v>0.82094203905999996</v>
      </c>
      <c r="AV882" s="51">
        <f t="shared" si="231"/>
        <v>2.2803963772600867E-4</v>
      </c>
      <c r="AW882" s="39">
        <f>AB882*0.7</f>
        <v>0.22117529829198032</v>
      </c>
      <c r="AX882" s="40"/>
      <c r="AY882" s="40">
        <f t="shared" si="228"/>
        <v>0</v>
      </c>
      <c r="AZ882" s="40"/>
      <c r="BA882" s="40"/>
      <c r="BB882" s="40"/>
      <c r="BC882" s="39"/>
      <c r="BD882" s="39">
        <f>T882*2.23694</f>
        <v>46.47864222222222</v>
      </c>
      <c r="BE882" s="39">
        <f>AO882-$BC$8</f>
        <v>0.43062425600201909</v>
      </c>
      <c r="BF882" s="39">
        <f>AQ882-$BC$8</f>
        <v>0.37507126495854626</v>
      </c>
      <c r="BG882" s="52">
        <f t="shared" si="232"/>
        <v>0.33756413846269162</v>
      </c>
      <c r="BH882" s="52">
        <f t="shared" si="233"/>
        <v>0.33756413846269162</v>
      </c>
      <c r="BI882" s="52">
        <f t="shared" si="234"/>
        <v>1215230.8984656897</v>
      </c>
      <c r="BJ882" s="52">
        <f t="shared" si="235"/>
        <v>1215.2308984656897</v>
      </c>
      <c r="BK882">
        <f t="shared" si="236"/>
        <v>5.1905129062499302</v>
      </c>
    </row>
    <row r="883" spans="2:63" x14ac:dyDescent="0.25">
      <c r="B883" s="27" t="s">
        <v>52</v>
      </c>
      <c r="C883" s="27">
        <v>875</v>
      </c>
      <c r="D883" s="27">
        <v>286</v>
      </c>
      <c r="E883" s="26">
        <v>73.900000000000006</v>
      </c>
      <c r="F883" s="15">
        <f t="shared" si="237"/>
        <v>-0.29166666666666585</v>
      </c>
      <c r="G883" s="15">
        <f t="shared" si="238"/>
        <v>-1.0499999999999972</v>
      </c>
      <c r="R883">
        <f t="shared" si="226"/>
        <v>0</v>
      </c>
      <c r="S883">
        <f t="shared" si="227"/>
        <v>73.900000000000006</v>
      </c>
      <c r="T883">
        <f>$E883/3.6</f>
        <v>20.527777777777779</v>
      </c>
      <c r="U883">
        <f>(0.5*960*(T883*T883))</f>
        <v>202267.03703703705</v>
      </c>
      <c r="V883">
        <f>$U883-$U884</f>
        <v>6515.5555555555329</v>
      </c>
      <c r="X883">
        <f>W883/1000</f>
        <v>0</v>
      </c>
      <c r="Y883">
        <f>$X$43+$X$87+$X$158+$X$178+$X$188+$X$238+$X$279+$X$299+$X$307+$X$359+$X$365+$X$379+$X$408+$X$426+$X$438+$X$549+$X$569+$X$622+$X$645+$X$657+$X$685+$X$703+$X$721+$X$758+$X$800+$X$815+$X$877</f>
        <v>1146.8266666666666</v>
      </c>
      <c r="Z883">
        <f>(0.5*960*(F883*F883))</f>
        <v>40.833333333333108</v>
      </c>
      <c r="AA883">
        <f>W883*0.0000002777777777</f>
        <v>0</v>
      </c>
      <c r="AB883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3">
        <f>(AC883*0.0000002777777777)*-1</f>
        <v>0</v>
      </c>
      <c r="AE883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3">
        <f>(T883/1000)*(960*9.81*0.01+0.5*1.205*0.38*1.711274*(T883*T883)+960*4/3*3.14*AJ883)</f>
        <v>-22.179411433732302</v>
      </c>
      <c r="AH883">
        <f>AH882+AG883</f>
        <v>1236.4529599808379</v>
      </c>
      <c r="AJ883">
        <f>T884-T883</f>
        <v>-0.33333333333333215</v>
      </c>
      <c r="AK883" s="53">
        <f t="shared" si="240"/>
        <v>20.527777777777779</v>
      </c>
      <c r="AL883" s="39">
        <f>0.5*1116.99*(T883*T883)</f>
        <v>235344.01843750002</v>
      </c>
      <c r="AM883" s="39">
        <f t="shared" si="239"/>
        <v>7581.0524999999616</v>
      </c>
      <c r="AN883" s="39">
        <f>SUM($AM$827:$AM$876)+$AN$826</f>
        <v>-1554302.3584375</v>
      </c>
      <c r="AO883" s="39">
        <f t="shared" si="229"/>
        <v>0.43175065500063758</v>
      </c>
      <c r="AP883" s="39">
        <f>SUM($AM$877:$AM$891)+$AP$876</f>
        <v>1354311.5906250002</v>
      </c>
      <c r="AQ883" s="39">
        <f t="shared" si="230"/>
        <v>0.37619766395716475</v>
      </c>
      <c r="AR883" s="39">
        <f t="shared" si="242"/>
        <v>7.581052499999962</v>
      </c>
      <c r="AS883" s="39"/>
      <c r="AT883" s="51">
        <f>T883*$AS$8*0.38*0.01</f>
        <v>811.0643942050001</v>
      </c>
      <c r="AU883" s="51">
        <f t="shared" si="241"/>
        <v>0.81106439420500009</v>
      </c>
      <c r="AV883" s="51">
        <f t="shared" si="231"/>
        <v>2.2529584529347649E-4</v>
      </c>
      <c r="AW883" s="39">
        <f>AB883*0.7</f>
        <v>0.22117529829198032</v>
      </c>
      <c r="AX883" s="40"/>
      <c r="AY883" s="40">
        <f t="shared" si="228"/>
        <v>0</v>
      </c>
      <c r="AZ883" s="40"/>
      <c r="BA883" s="40"/>
      <c r="BB883" s="40"/>
      <c r="BC883" s="39"/>
      <c r="BD883" s="39">
        <f>T883*2.23694</f>
        <v>45.919407222222226</v>
      </c>
      <c r="BE883" s="39">
        <f>AO883-$BC$8</f>
        <v>0.43062425600201909</v>
      </c>
      <c r="BF883" s="39">
        <f>AQ883-$BC$8</f>
        <v>0.37507126495854626</v>
      </c>
      <c r="BG883" s="52">
        <f t="shared" si="232"/>
        <v>0.33756413846269162</v>
      </c>
      <c r="BH883" s="52">
        <f t="shared" si="233"/>
        <v>0.33756413846269162</v>
      </c>
      <c r="BI883" s="52">
        <f t="shared" si="234"/>
        <v>1215230.8984656897</v>
      </c>
      <c r="BJ883" s="52">
        <f t="shared" si="235"/>
        <v>1215.2308984656897</v>
      </c>
      <c r="BK883">
        <f t="shared" si="236"/>
        <v>6.8229472499999657</v>
      </c>
    </row>
    <row r="884" spans="2:63" x14ac:dyDescent="0.25">
      <c r="B884" s="27" t="s">
        <v>52</v>
      </c>
      <c r="C884" s="27">
        <v>876</v>
      </c>
      <c r="D884" s="27">
        <v>287</v>
      </c>
      <c r="E884" s="26">
        <v>72.7</v>
      </c>
      <c r="F884" s="15">
        <f t="shared" si="237"/>
        <v>-0.36111111111111227</v>
      </c>
      <c r="G884" s="15">
        <f t="shared" si="238"/>
        <v>-1.3000000000000043</v>
      </c>
      <c r="R884">
        <f t="shared" si="226"/>
        <v>0</v>
      </c>
      <c r="S884">
        <f t="shared" si="227"/>
        <v>72.7</v>
      </c>
      <c r="T884">
        <f>$E884/3.6</f>
        <v>20.194444444444446</v>
      </c>
      <c r="U884">
        <f>(0.5*960*(T884*T884))</f>
        <v>195751.48148148152</v>
      </c>
      <c r="V884">
        <f>$U884-$U885</f>
        <v>7466.6666666667443</v>
      </c>
      <c r="X884">
        <f>W884/1000</f>
        <v>0</v>
      </c>
      <c r="Y884">
        <f>$X$43+$X$87+$X$158+$X$178+$X$188+$X$238+$X$279+$X$299+$X$307+$X$359+$X$365+$X$379+$X$408+$X$426+$X$438+$X$549+$X$569+$X$622+$X$645+$X$657+$X$685+$X$703+$X$721+$X$758+$X$800+$X$815+$X$877</f>
        <v>1146.8266666666666</v>
      </c>
      <c r="Z884">
        <f>(0.5*960*(F884*F884))</f>
        <v>62.592592592592993</v>
      </c>
      <c r="AA884">
        <f>W884*0.0000002777777777</f>
        <v>0</v>
      </c>
      <c r="AB884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4">
        <f>(AC884*0.0000002777777777)*-1</f>
        <v>0</v>
      </c>
      <c r="AE884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4">
        <f>(T884/1000)*(960*9.81*0.01+0.5*1.205*0.38*1.711274*(T884*T884)+960*4/3*3.14*AJ884)</f>
        <v>-26.435853187240419</v>
      </c>
      <c r="AH884">
        <f>AH883+AG884</f>
        <v>1210.0171067935976</v>
      </c>
      <c r="AJ884">
        <f>T885-T884</f>
        <v>-0.38888888888889284</v>
      </c>
      <c r="AK884" s="53">
        <f t="shared" si="240"/>
        <v>20.194444444444446</v>
      </c>
      <c r="AL884" s="39">
        <f>0.5*1116.99*(T884*T884)</f>
        <v>227762.96593750006</v>
      </c>
      <c r="AM884" s="39">
        <f t="shared" si="239"/>
        <v>8687.700000000099</v>
      </c>
      <c r="AN884" s="39">
        <f>SUM($AM$827:$AM$876)+$AN$826</f>
        <v>-1554302.3584375</v>
      </c>
      <c r="AO884" s="39">
        <f t="shared" si="229"/>
        <v>0.43175065500063758</v>
      </c>
      <c r="AP884" s="39">
        <f>SUM($AM$877:$AM$891)+$AP$876</f>
        <v>1354311.5906250002</v>
      </c>
      <c r="AQ884" s="39">
        <f t="shared" si="230"/>
        <v>0.37619766395716475</v>
      </c>
      <c r="AR884" s="39">
        <f t="shared" si="242"/>
        <v>8.687700000000099</v>
      </c>
      <c r="AS884" s="39"/>
      <c r="AT884" s="51">
        <f>T884*$AS$8*0.38*0.01</f>
        <v>797.89420106500029</v>
      </c>
      <c r="AU884" s="51">
        <f t="shared" si="241"/>
        <v>0.79789420106500031</v>
      </c>
      <c r="AV884" s="51">
        <f t="shared" si="231"/>
        <v>2.2163745538343363E-4</v>
      </c>
      <c r="AW884" s="39">
        <f>AB884*0.7</f>
        <v>0.22117529829198032</v>
      </c>
      <c r="AX884" s="40"/>
      <c r="AY884" s="40">
        <f t="shared" si="228"/>
        <v>0</v>
      </c>
      <c r="AZ884" s="40"/>
      <c r="BA884" s="40"/>
      <c r="BB884" s="40"/>
      <c r="BC884" s="39"/>
      <c r="BD884" s="39">
        <f>T884*2.23694</f>
        <v>45.17376055555556</v>
      </c>
      <c r="BE884" s="39">
        <f>AO884-$BC$8</f>
        <v>0.43062425600201909</v>
      </c>
      <c r="BF884" s="39">
        <f>AQ884-$BC$8</f>
        <v>0.37507126495854626</v>
      </c>
      <c r="BG884" s="52">
        <f t="shared" si="232"/>
        <v>0.33756413846269162</v>
      </c>
      <c r="BH884" s="52">
        <f t="shared" si="233"/>
        <v>0.33756413846269162</v>
      </c>
      <c r="BI884" s="52">
        <f t="shared" si="234"/>
        <v>1215230.8984656897</v>
      </c>
      <c r="BJ884" s="52">
        <f t="shared" si="235"/>
        <v>1215.2308984656897</v>
      </c>
      <c r="BK884">
        <f t="shared" si="236"/>
        <v>7.8189300000000896</v>
      </c>
    </row>
    <row r="885" spans="2:63" x14ac:dyDescent="0.25">
      <c r="B885" s="27" t="s">
        <v>52</v>
      </c>
      <c r="C885" s="27">
        <v>877</v>
      </c>
      <c r="D885" s="27">
        <v>288</v>
      </c>
      <c r="E885" s="26">
        <v>71.3</v>
      </c>
      <c r="F885" s="15">
        <f t="shared" si="237"/>
        <v>-0.31944444444444403</v>
      </c>
      <c r="G885" s="15">
        <f t="shared" si="238"/>
        <v>-1.1499999999999986</v>
      </c>
      <c r="R885">
        <f t="shared" si="226"/>
        <v>0</v>
      </c>
      <c r="S885">
        <f t="shared" si="227"/>
        <v>71.3</v>
      </c>
      <c r="T885">
        <f>$E885/3.6</f>
        <v>19.805555555555554</v>
      </c>
      <c r="U885">
        <f>(0.5*960*(T885*T885))</f>
        <v>188284.81481481477</v>
      </c>
      <c r="V885">
        <f>$U885-$U886</f>
        <v>4723.3333333332557</v>
      </c>
      <c r="X885">
        <f>W885/1000</f>
        <v>0</v>
      </c>
      <c r="Y885">
        <f>$X$43+$X$87+$X$158+$X$178+$X$188+$X$238+$X$279+$X$299+$X$307+$X$359+$X$365+$X$379+$X$408+$X$426+$X$438+$X$549+$X$569+$X$622+$X$645+$X$657+$X$685+$X$703+$X$721+$X$758+$X$800+$X$815+$X$877</f>
        <v>1146.8266666666666</v>
      </c>
      <c r="Z885">
        <f>(0.5*960*(F885*F885))</f>
        <v>48.981481481481353</v>
      </c>
      <c r="AA885">
        <f>W885*0.0000002777777777</f>
        <v>0</v>
      </c>
      <c r="AB885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5">
        <f>(AC885*0.0000002777777777)*-1</f>
        <v>0</v>
      </c>
      <c r="AE885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5">
        <f>(T885/1000)*(960*9.81*0.01+0.5*1.205*0.38*1.711274*(T885*T885)+960*4/3*3.14*AJ885)</f>
        <v>-14.991577956490547</v>
      </c>
      <c r="AH885">
        <f>AH884+AG885</f>
        <v>1195.025528837107</v>
      </c>
      <c r="AJ885">
        <f>T886-T885</f>
        <v>-0.24999999999999645</v>
      </c>
      <c r="AK885" s="53">
        <f t="shared" si="240"/>
        <v>19.805555555555554</v>
      </c>
      <c r="AL885" s="39">
        <f>0.5*1116.99*(T885*T885)</f>
        <v>219075.26593749996</v>
      </c>
      <c r="AM885" s="39">
        <f t="shared" si="239"/>
        <v>5495.7459374999453</v>
      </c>
      <c r="AN885" s="39">
        <f>SUM($AM$827:$AM$876)+$AN$826</f>
        <v>-1554302.3584375</v>
      </c>
      <c r="AO885" s="39">
        <f t="shared" si="229"/>
        <v>0.43175065500063758</v>
      </c>
      <c r="AP885" s="39">
        <f>SUM($AM$877:$AM$891)+$AP$876</f>
        <v>1354311.5906250002</v>
      </c>
      <c r="AQ885" s="39">
        <f t="shared" si="230"/>
        <v>0.37619766395716475</v>
      </c>
      <c r="AR885" s="39">
        <f t="shared" si="242"/>
        <v>5.4957459374999456</v>
      </c>
      <c r="AS885" s="39"/>
      <c r="AT885" s="51">
        <f>T885*$AS$8*0.38*0.01</f>
        <v>782.52897573500013</v>
      </c>
      <c r="AU885" s="51">
        <f t="shared" si="241"/>
        <v>0.78252897573500013</v>
      </c>
      <c r="AV885" s="51">
        <f t="shared" si="231"/>
        <v>2.1736933382171685E-4</v>
      </c>
      <c r="AW885" s="39">
        <f>AB885*0.7</f>
        <v>0.22117529829198032</v>
      </c>
      <c r="AX885" s="40"/>
      <c r="AY885" s="40">
        <f t="shared" si="228"/>
        <v>0</v>
      </c>
      <c r="AZ885" s="40"/>
      <c r="BA885" s="40"/>
      <c r="BB885" s="40"/>
      <c r="BC885" s="39"/>
      <c r="BD885" s="39">
        <f>T885*2.23694</f>
        <v>44.303839444444442</v>
      </c>
      <c r="BE885" s="39">
        <f>AO885-$BC$8</f>
        <v>0.43062425600201909</v>
      </c>
      <c r="BF885" s="39">
        <f>AQ885-$BC$8</f>
        <v>0.37507126495854626</v>
      </c>
      <c r="BG885" s="52">
        <f t="shared" si="232"/>
        <v>0.33756413846269162</v>
      </c>
      <c r="BH885" s="52">
        <f t="shared" si="233"/>
        <v>0.33756413846269162</v>
      </c>
      <c r="BI885" s="52">
        <f t="shared" si="234"/>
        <v>1215230.8984656897</v>
      </c>
      <c r="BJ885" s="52">
        <f t="shared" si="235"/>
        <v>1215.2308984656897</v>
      </c>
      <c r="BK885">
        <f t="shared" si="236"/>
        <v>4.9461713437499508</v>
      </c>
    </row>
    <row r="886" spans="2:63" x14ac:dyDescent="0.25">
      <c r="B886" s="27" t="s">
        <v>52</v>
      </c>
      <c r="C886" s="27">
        <v>878</v>
      </c>
      <c r="D886" s="27">
        <v>289</v>
      </c>
      <c r="E886" s="26">
        <v>70.400000000000006</v>
      </c>
      <c r="F886" s="15">
        <f t="shared" si="237"/>
        <v>-0.18055555555555516</v>
      </c>
      <c r="G886" s="15">
        <f t="shared" si="238"/>
        <v>-0.64999999999999858</v>
      </c>
      <c r="R886">
        <f t="shared" si="226"/>
        <v>0</v>
      </c>
      <c r="S886">
        <f t="shared" si="227"/>
        <v>70.400000000000006</v>
      </c>
      <c r="T886">
        <f>$E886/3.6</f>
        <v>19.555555555555557</v>
      </c>
      <c r="U886">
        <f>(0.5*960*(T886*T886))</f>
        <v>183561.48148148152</v>
      </c>
      <c r="V886">
        <f>$U886-$U887</f>
        <v>2080.0000000000582</v>
      </c>
      <c r="X886">
        <f>W886/1000</f>
        <v>0</v>
      </c>
      <c r="Y886">
        <f>$X$43+$X$87+$X$158+$X$178+$X$188+$X$238+$X$279+$X$299+$X$307+$X$359+$X$365+$X$379+$X$408+$X$426+$X$438+$X$549+$X$569+$X$622+$X$645+$X$657+$X$685+$X$703+$X$721+$X$758+$X$800+$X$815+$X$877</f>
        <v>1146.8266666666666</v>
      </c>
      <c r="Z886">
        <f>(0.5*960*(F886*F886))</f>
        <v>15.648148148148081</v>
      </c>
      <c r="AA886">
        <f>W886*0.0000002777777777</f>
        <v>0</v>
      </c>
      <c r="AB886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6">
        <f>(AC886*0.0000002777777777)*-1</f>
        <v>0</v>
      </c>
      <c r="AE886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6">
        <f>(T886/1000)*(960*9.81*0.01+0.5*1.205*0.38*1.711274*(T886*T886)+960*4/3*3.14*AJ886)</f>
        <v>-3.9613919347673754</v>
      </c>
      <c r="AH886">
        <f>AH885+AG886</f>
        <v>1191.0641369023397</v>
      </c>
      <c r="AJ886">
        <f>T887-T886</f>
        <v>-0.11111111111111427</v>
      </c>
      <c r="AK886" s="53">
        <f t="shared" si="240"/>
        <v>19.555555555555557</v>
      </c>
      <c r="AL886" s="39">
        <f>0.5*1116.99*(T886*T886)</f>
        <v>213579.52000000002</v>
      </c>
      <c r="AM886" s="39">
        <f t="shared" si="239"/>
        <v>2420.1450000000477</v>
      </c>
      <c r="AN886" s="39">
        <f>SUM($AM$827:$AM$876)+$AN$826</f>
        <v>-1554302.3584375</v>
      </c>
      <c r="AO886" s="39">
        <f t="shared" si="229"/>
        <v>0.43175065500063758</v>
      </c>
      <c r="AP886" s="39">
        <f>SUM($AM$877:$AM$891)+$AP$876</f>
        <v>1354311.5906250002</v>
      </c>
      <c r="AQ886" s="39">
        <f t="shared" si="230"/>
        <v>0.37619766395716475</v>
      </c>
      <c r="AR886" s="39">
        <f t="shared" si="242"/>
        <v>2.4201450000000477</v>
      </c>
      <c r="AS886" s="39"/>
      <c r="AT886" s="51">
        <f>T886*$AS$8*0.38*0.01</f>
        <v>772.65133088000016</v>
      </c>
      <c r="AU886" s="51">
        <f t="shared" si="241"/>
        <v>0.77265133088000015</v>
      </c>
      <c r="AV886" s="51">
        <f t="shared" si="231"/>
        <v>2.1462554138918468E-4</v>
      </c>
      <c r="AW886" s="39">
        <f>AB886*0.7</f>
        <v>0.22117529829198032</v>
      </c>
      <c r="AX886" s="40"/>
      <c r="AY886" s="40">
        <f t="shared" si="228"/>
        <v>0</v>
      </c>
      <c r="AZ886" s="40"/>
      <c r="BA886" s="40"/>
      <c r="BB886" s="40"/>
      <c r="BC886" s="39"/>
      <c r="BD886" s="39">
        <f>T886*2.23694</f>
        <v>43.744604444444448</v>
      </c>
      <c r="BE886" s="39">
        <f>AO886-$BC$8</f>
        <v>0.43062425600201909</v>
      </c>
      <c r="BF886" s="39">
        <f>AQ886-$BC$8</f>
        <v>0.37507126495854626</v>
      </c>
      <c r="BG886" s="52">
        <f t="shared" si="232"/>
        <v>0.33756413846269162</v>
      </c>
      <c r="BH886" s="52">
        <f t="shared" si="233"/>
        <v>0.33756413846269162</v>
      </c>
      <c r="BI886" s="52">
        <f t="shared" si="234"/>
        <v>1215230.8984656897</v>
      </c>
      <c r="BJ886" s="52">
        <f t="shared" si="235"/>
        <v>1215.2308984656897</v>
      </c>
      <c r="BK886">
        <f t="shared" si="236"/>
        <v>2.178130500000043</v>
      </c>
    </row>
    <row r="887" spans="2:63" x14ac:dyDescent="0.25">
      <c r="B887" s="27" t="s">
        <v>52</v>
      </c>
      <c r="C887" s="27">
        <v>879</v>
      </c>
      <c r="D887" s="27">
        <v>290</v>
      </c>
      <c r="E887" s="26">
        <v>70</v>
      </c>
      <c r="F887" s="15">
        <f t="shared" si="237"/>
        <v>-5.5555555555556344E-2</v>
      </c>
      <c r="G887" s="15">
        <f t="shared" si="238"/>
        <v>-0.20000000000000284</v>
      </c>
      <c r="R887">
        <f t="shared" si="226"/>
        <v>0</v>
      </c>
      <c r="S887">
        <f t="shared" si="227"/>
        <v>70</v>
      </c>
      <c r="T887">
        <f>$E887/3.6</f>
        <v>19.444444444444443</v>
      </c>
      <c r="U887">
        <f>(0.5*960*(T887*T887))</f>
        <v>181481.48148148146</v>
      </c>
      <c r="V887">
        <f>$U887-$U888</f>
        <v>0</v>
      </c>
      <c r="X887">
        <f>W887/1000</f>
        <v>0</v>
      </c>
      <c r="Y887">
        <f>$X$43+$X$87+$X$158+$X$178+$X$188+$X$238+$X$279+$X$299+$X$307+$X$359+$X$365+$X$379+$X$408+$X$426+$X$438+$X$549+$X$569+$X$622+$X$645+$X$657+$X$685+$X$703+$X$721+$X$758+$X$800+$X$815+$X$877</f>
        <v>1146.8266666666666</v>
      </c>
      <c r="Z887">
        <f>(0.5*960*(F887*F887))</f>
        <v>1.4814814814815234</v>
      </c>
      <c r="AA887">
        <f>W887*0.0000002777777777</f>
        <v>0</v>
      </c>
      <c r="AB887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7">
        <f>(AC887*0.0000002777777777)*-1</f>
        <v>0</v>
      </c>
      <c r="AE887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7">
        <f>(T887/1000)*(960*9.81*0.01+0.5*1.205*0.38*1.711274*(T887*T887)+960*4/3*3.14*AJ887)</f>
        <v>4.711560307975394</v>
      </c>
      <c r="AH887">
        <f>AH886+AG887</f>
        <v>1195.775697210315</v>
      </c>
      <c r="AJ887">
        <f>T888-T887</f>
        <v>0</v>
      </c>
      <c r="AK887" s="53">
        <f t="shared" si="240"/>
        <v>19.444444444444443</v>
      </c>
      <c r="AL887" s="39">
        <f>0.5*1116.99*(T887*T887)</f>
        <v>211159.37499999997</v>
      </c>
      <c r="AM887" s="39">
        <f t="shared" si="239"/>
        <v>0</v>
      </c>
      <c r="AN887" s="39">
        <f>SUM($AM$827:$AM$876)+$AN$826</f>
        <v>-1554302.3584375</v>
      </c>
      <c r="AO887" s="39">
        <f t="shared" si="229"/>
        <v>0.43175065500063758</v>
      </c>
      <c r="AP887" s="39">
        <f>SUM($AM$877:$AM$891)+$AP$876</f>
        <v>1354311.5906250002</v>
      </c>
      <c r="AQ887" s="39">
        <f t="shared" si="230"/>
        <v>0.37619766395716475</v>
      </c>
      <c r="AR887" s="39">
        <f t="shared" si="242"/>
        <v>0</v>
      </c>
      <c r="AS887" s="39"/>
      <c r="AT887" s="51">
        <f>T887*$AS$8*0.38*0.01</f>
        <v>768.26126650000003</v>
      </c>
      <c r="AU887" s="51">
        <f t="shared" si="241"/>
        <v>0.76826126650000004</v>
      </c>
      <c r="AV887" s="51">
        <f t="shared" si="231"/>
        <v>2.13406078085837E-4</v>
      </c>
      <c r="AW887" s="39">
        <f>AB887*0.7</f>
        <v>0.22117529829198032</v>
      </c>
      <c r="AX887" s="40"/>
      <c r="AY887" s="40">
        <f t="shared" si="228"/>
        <v>0</v>
      </c>
      <c r="AZ887" s="40"/>
      <c r="BA887" s="40"/>
      <c r="BB887" s="40"/>
      <c r="BC887" s="39"/>
      <c r="BD887" s="39">
        <f>T887*2.23694</f>
        <v>43.496055555555557</v>
      </c>
      <c r="BE887" s="39">
        <f>AO887-$BC$8</f>
        <v>0.43062425600201909</v>
      </c>
      <c r="BF887" s="39">
        <f>AQ887-$BC$8</f>
        <v>0.37507126495854626</v>
      </c>
      <c r="BG887" s="52">
        <f t="shared" si="232"/>
        <v>0.33756413846269162</v>
      </c>
      <c r="BH887" s="52">
        <f t="shared" si="233"/>
        <v>0.33756413846269162</v>
      </c>
      <c r="BI887" s="52">
        <f t="shared" si="234"/>
        <v>1215230.8984656897</v>
      </c>
      <c r="BJ887" s="52">
        <f t="shared" si="235"/>
        <v>1215.2308984656897</v>
      </c>
      <c r="BK887">
        <f t="shared" si="236"/>
        <v>0</v>
      </c>
    </row>
    <row r="888" spans="2:63" x14ac:dyDescent="0.25">
      <c r="B888" s="27" t="s">
        <v>52</v>
      </c>
      <c r="C888" s="27">
        <v>880</v>
      </c>
      <c r="D888" s="27">
        <v>291</v>
      </c>
      <c r="E888" s="26">
        <v>70</v>
      </c>
      <c r="F888" s="15">
        <f t="shared" si="237"/>
        <v>-0.1388888888888889</v>
      </c>
      <c r="G888" s="15">
        <f t="shared" si="238"/>
        <v>-0.5</v>
      </c>
      <c r="R888">
        <f t="shared" si="226"/>
        <v>0</v>
      </c>
      <c r="S888">
        <f t="shared" si="227"/>
        <v>70</v>
      </c>
      <c r="T888">
        <f>$E888/3.6</f>
        <v>19.444444444444443</v>
      </c>
      <c r="U888">
        <f>(0.5*960*(T888*T888))</f>
        <v>181481.48148148146</v>
      </c>
      <c r="V888">
        <f>$U888-$U889</f>
        <v>5148.1481481481169</v>
      </c>
      <c r="X888">
        <f>W888/1000</f>
        <v>0</v>
      </c>
      <c r="Y888">
        <f>$X$43+$X$87+$X$158+$X$178+$X$188+$X$238+$X$279+$X$299+$X$307+$X$359+$X$365+$X$379+$X$408+$X$426+$X$438+$X$549+$X$569+$X$622+$X$645+$X$657+$X$685+$X$703+$X$721+$X$758+$X$800+$X$815+$X$877</f>
        <v>1146.8266666666666</v>
      </c>
      <c r="Z888">
        <f>(0.5*960*(F888*F888))</f>
        <v>9.2592592592592595</v>
      </c>
      <c r="AA888">
        <f>W888*0.0000002777777777</f>
        <v>0</v>
      </c>
      <c r="AB888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8">
        <f>(AC888*0.0000002777777777)*-1</f>
        <v>0</v>
      </c>
      <c r="AE888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8">
        <f>(T888/1000)*(960*9.81*0.01+0.5*1.205*0.38*1.711274*(T888*T888)+960*4/3*3.14*AJ888)</f>
        <v>-16.997081667333031</v>
      </c>
      <c r="AH888">
        <f>AH887+AG888</f>
        <v>1178.7786155429819</v>
      </c>
      <c r="AJ888">
        <f>T889-T888</f>
        <v>-0.27777777777777501</v>
      </c>
      <c r="AK888" s="53">
        <f t="shared" si="240"/>
        <v>19.444444444444443</v>
      </c>
      <c r="AL888" s="39">
        <f>0.5*1116.99*(T888*T888)</f>
        <v>211159.37499999997</v>
      </c>
      <c r="AM888" s="39">
        <f t="shared" si="239"/>
        <v>5990.0312499999418</v>
      </c>
      <c r="AN888" s="39">
        <f>SUM($AM$827:$AM$876)+$AN$826</f>
        <v>-1554302.3584375</v>
      </c>
      <c r="AO888" s="39">
        <f t="shared" si="229"/>
        <v>0.43175065500063758</v>
      </c>
      <c r="AP888" s="39">
        <f>SUM($AM$877:$AM$891)+$AP$876</f>
        <v>1354311.5906250002</v>
      </c>
      <c r="AQ888" s="39">
        <f t="shared" si="230"/>
        <v>0.37619766395716475</v>
      </c>
      <c r="AR888" s="39">
        <f t="shared" si="242"/>
        <v>5.9900312499999417</v>
      </c>
      <c r="AS888" s="39"/>
      <c r="AT888" s="51">
        <f>T888*$AS$8*0.38*0.01</f>
        <v>768.26126650000003</v>
      </c>
      <c r="AU888" s="51">
        <f t="shared" si="241"/>
        <v>0.76826126650000004</v>
      </c>
      <c r="AV888" s="51">
        <f t="shared" si="231"/>
        <v>2.13406078085837E-4</v>
      </c>
      <c r="AW888" s="39">
        <f>AB888*0.7</f>
        <v>0.22117529829198032</v>
      </c>
      <c r="AX888" s="40"/>
      <c r="AY888" s="40">
        <f t="shared" si="228"/>
        <v>0</v>
      </c>
      <c r="AZ888" s="40"/>
      <c r="BA888" s="40"/>
      <c r="BB888" s="40"/>
      <c r="BC888" s="39"/>
      <c r="BD888" s="39">
        <f>T888*2.23694</f>
        <v>43.496055555555557</v>
      </c>
      <c r="BE888" s="39">
        <f>AO888-$BC$8</f>
        <v>0.43062425600201909</v>
      </c>
      <c r="BF888" s="39">
        <f>AQ888-$BC$8</f>
        <v>0.37507126495854626</v>
      </c>
      <c r="BG888" s="52">
        <f t="shared" si="232"/>
        <v>0.33756413846269162</v>
      </c>
      <c r="BH888" s="52">
        <f t="shared" si="233"/>
        <v>0.33756413846269162</v>
      </c>
      <c r="BI888" s="52">
        <f t="shared" si="234"/>
        <v>1215230.8984656897</v>
      </c>
      <c r="BJ888" s="52">
        <f t="shared" si="235"/>
        <v>1215.2308984656897</v>
      </c>
      <c r="BK888">
        <f t="shared" si="236"/>
        <v>5.3910281249999477</v>
      </c>
    </row>
    <row r="889" spans="2:63" x14ac:dyDescent="0.25">
      <c r="B889" s="27" t="s">
        <v>52</v>
      </c>
      <c r="C889" s="27">
        <v>881</v>
      </c>
      <c r="D889" s="27">
        <v>292</v>
      </c>
      <c r="E889" s="26">
        <v>69</v>
      </c>
      <c r="F889" s="15">
        <f t="shared" si="237"/>
        <v>-0.27777777777777779</v>
      </c>
      <c r="G889" s="15">
        <f t="shared" si="238"/>
        <v>-1</v>
      </c>
      <c r="R889">
        <f t="shared" si="226"/>
        <v>0</v>
      </c>
      <c r="S889">
        <f t="shared" si="227"/>
        <v>69</v>
      </c>
      <c r="T889">
        <f>$E889/3.6</f>
        <v>19.166666666666668</v>
      </c>
      <c r="U889">
        <f>(0.5*960*(T889*T889))</f>
        <v>176333.33333333334</v>
      </c>
      <c r="V889">
        <f>$U889-$U890</f>
        <v>5074.074074074073</v>
      </c>
      <c r="X889">
        <f>W889/1000</f>
        <v>0</v>
      </c>
      <c r="Y889">
        <f>$X$43+$X$87+$X$158+$X$178+$X$188+$X$238+$X$279+$X$299+$X$307+$X$359+$X$365+$X$379+$X$408+$X$426+$X$438+$X$549+$X$569+$X$622+$X$645+$X$657+$X$685+$X$703+$X$721+$X$758+$X$800+$X$815+$X$877</f>
        <v>1146.8266666666666</v>
      </c>
      <c r="Z889">
        <f>(0.5*960*(F889*F889))</f>
        <v>37.037037037037038</v>
      </c>
      <c r="AA889">
        <f>W889*0.0000002777777777</f>
        <v>0</v>
      </c>
      <c r="AB889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89">
        <f>(AC889*0.0000002777777777)*-1</f>
        <v>0</v>
      </c>
      <c r="AE889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89">
        <f>(T889/1000)*(960*9.81*0.01+0.5*1.205*0.38*1.711274*(T889*T889)+960*4/3*3.14*AJ889)</f>
        <v>-16.834807135391209</v>
      </c>
      <c r="AH889">
        <f>AH888+AG889</f>
        <v>1161.9438084075907</v>
      </c>
      <c r="AJ889">
        <f>T890-T889</f>
        <v>-0.27777777777777857</v>
      </c>
      <c r="AK889" s="53">
        <f t="shared" si="240"/>
        <v>19.166666666666668</v>
      </c>
      <c r="AL889" s="39">
        <f>0.5*1116.99*(T889*T889)</f>
        <v>205169.34375000003</v>
      </c>
      <c r="AM889" s="39">
        <f t="shared" si="239"/>
        <v>5903.8437500000291</v>
      </c>
      <c r="AN889" s="39">
        <f>SUM($AM$827:$AM$876)+$AN$826</f>
        <v>-1554302.3584375</v>
      </c>
      <c r="AO889" s="39">
        <f t="shared" si="229"/>
        <v>0.43175065500063758</v>
      </c>
      <c r="AP889" s="39">
        <f>SUM($AM$877:$AM$891)+$AP$876</f>
        <v>1354311.5906250002</v>
      </c>
      <c r="AQ889" s="39">
        <f t="shared" si="230"/>
        <v>0.37619766395716475</v>
      </c>
      <c r="AR889" s="39">
        <f t="shared" si="242"/>
        <v>5.9038437500000294</v>
      </c>
      <c r="AS889" s="39"/>
      <c r="AT889" s="51">
        <f>T889*$AS$8*0.38*0.01</f>
        <v>757.28610555000023</v>
      </c>
      <c r="AU889" s="51">
        <f t="shared" si="241"/>
        <v>0.7572861055500002</v>
      </c>
      <c r="AV889" s="51">
        <f t="shared" si="231"/>
        <v>2.1035741982746795E-4</v>
      </c>
      <c r="AW889" s="39">
        <f>AB889*0.7</f>
        <v>0.22117529829198032</v>
      </c>
      <c r="AX889" s="40"/>
      <c r="AY889" s="40">
        <f t="shared" si="228"/>
        <v>0</v>
      </c>
      <c r="AZ889" s="40"/>
      <c r="BA889" s="40"/>
      <c r="BB889" s="40"/>
      <c r="BC889" s="39"/>
      <c r="BD889" s="39">
        <f>T889*2.23694</f>
        <v>42.874683333333337</v>
      </c>
      <c r="BE889" s="39">
        <f>AO889-$BC$8</f>
        <v>0.43062425600201909</v>
      </c>
      <c r="BF889" s="39">
        <f>AQ889-$BC$8</f>
        <v>0.37507126495854626</v>
      </c>
      <c r="BG889" s="52">
        <f t="shared" si="232"/>
        <v>0.33756413846269162</v>
      </c>
      <c r="BH889" s="52">
        <f t="shared" si="233"/>
        <v>0.33756413846269162</v>
      </c>
      <c r="BI889" s="52">
        <f t="shared" si="234"/>
        <v>1215230.8984656897</v>
      </c>
      <c r="BJ889" s="52">
        <f t="shared" si="235"/>
        <v>1215.2308984656897</v>
      </c>
      <c r="BK889">
        <f t="shared" si="236"/>
        <v>5.3134593750000265</v>
      </c>
    </row>
    <row r="890" spans="2:63" x14ac:dyDescent="0.25">
      <c r="B890" s="27" t="s">
        <v>52</v>
      </c>
      <c r="C890" s="27">
        <v>882</v>
      </c>
      <c r="D890" s="27">
        <v>293</v>
      </c>
      <c r="E890" s="26">
        <v>68</v>
      </c>
      <c r="F890" s="15">
        <f t="shared" si="237"/>
        <v>-0.1388888888888889</v>
      </c>
      <c r="G890" s="15">
        <f t="shared" si="238"/>
        <v>-0.5</v>
      </c>
      <c r="R890">
        <f t="shared" si="226"/>
        <v>0</v>
      </c>
      <c r="S890">
        <f t="shared" si="227"/>
        <v>68</v>
      </c>
      <c r="T890">
        <f>$E890/3.6</f>
        <v>18.888888888888889</v>
      </c>
      <c r="U890">
        <f>(0.5*960*(T890*T890))</f>
        <v>171259.25925925927</v>
      </c>
      <c r="V890">
        <f>$U890-$U891</f>
        <v>0</v>
      </c>
      <c r="X890">
        <f>W890/1000</f>
        <v>0</v>
      </c>
      <c r="Y890">
        <f>$X$43+$X$87+$X$158+$X$178+$X$188+$X$238+$X$279+$X$299+$X$307+$X$359+$X$365+$X$379+$X$408+$X$426+$X$438+$X$549+$X$569+$X$622+$X$645+$X$657+$X$685+$X$703+$X$721+$X$758+$X$800+$X$815+$X$877</f>
        <v>1146.8266666666666</v>
      </c>
      <c r="Z890">
        <f>(0.5*960*(F890*F890))</f>
        <v>9.2592592592592595</v>
      </c>
      <c r="AA890">
        <f>W890*0.0000002777777777</f>
        <v>0</v>
      </c>
      <c r="AB890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90">
        <f>(AC890*0.0000002777777777)*-1</f>
        <v>0</v>
      </c>
      <c r="AE890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90">
        <f>(T890/1000)*(960*9.81*0.01+0.5*1.205*0.38*1.711274*(T890*T890)+960*4/3*3.14*AJ890)</f>
        <v>4.4193390447735261</v>
      </c>
      <c r="AH890">
        <f>AH889+AG890</f>
        <v>1166.3631474523643</v>
      </c>
      <c r="AJ890">
        <f>T891-T890</f>
        <v>0</v>
      </c>
      <c r="AK890" s="53">
        <f t="shared" si="240"/>
        <v>18.888888888888889</v>
      </c>
      <c r="AL890" s="39">
        <f>0.5*1116.99*(T890*T890)</f>
        <v>199265.5</v>
      </c>
      <c r="AM890" s="39">
        <f t="shared" si="239"/>
        <v>0</v>
      </c>
      <c r="AN890" s="39">
        <f>SUM($AM$827:$AM$876)+$AN$826</f>
        <v>-1554302.3584375</v>
      </c>
      <c r="AO890" s="39">
        <f t="shared" si="229"/>
        <v>0.43175065500063758</v>
      </c>
      <c r="AP890" s="39">
        <f>SUM($AM$877:$AM$891)+$AP$876</f>
        <v>1354311.5906250002</v>
      </c>
      <c r="AQ890" s="39">
        <f t="shared" si="230"/>
        <v>0.37619766395716475</v>
      </c>
      <c r="AR890" s="39">
        <f t="shared" si="242"/>
        <v>0</v>
      </c>
      <c r="AS890" s="39"/>
      <c r="AT890" s="51">
        <f>T890*$AS$8*0.38*0.01</f>
        <v>746.31094460000008</v>
      </c>
      <c r="AU890" s="51">
        <f t="shared" si="241"/>
        <v>0.74631094460000014</v>
      </c>
      <c r="AV890" s="51">
        <f t="shared" si="231"/>
        <v>2.0730876156909881E-4</v>
      </c>
      <c r="AW890" s="39">
        <f>AB890*0.7</f>
        <v>0.22117529829198032</v>
      </c>
      <c r="AX890" s="40"/>
      <c r="AY890" s="40">
        <f t="shared" si="228"/>
        <v>0</v>
      </c>
      <c r="AZ890" s="40"/>
      <c r="BA890" s="40"/>
      <c r="BB890" s="40"/>
      <c r="BC890" s="39"/>
      <c r="BD890" s="39">
        <f>T890*2.23694</f>
        <v>42.253311111111117</v>
      </c>
      <c r="BE890" s="39">
        <f>AO890-$BC$8</f>
        <v>0.43062425600201909</v>
      </c>
      <c r="BF890" s="39">
        <f>AQ890-$BC$8</f>
        <v>0.37507126495854626</v>
      </c>
      <c r="BG890" s="52">
        <f t="shared" si="232"/>
        <v>0.33756413846269162</v>
      </c>
      <c r="BH890" s="52">
        <f t="shared" si="233"/>
        <v>0.33756413846269162</v>
      </c>
      <c r="BI890" s="52">
        <f t="shared" si="234"/>
        <v>1215230.8984656897</v>
      </c>
      <c r="BJ890" s="52">
        <f t="shared" si="235"/>
        <v>1215.2308984656897</v>
      </c>
      <c r="BK890">
        <f t="shared" si="236"/>
        <v>0</v>
      </c>
    </row>
    <row r="891" spans="2:63" x14ac:dyDescent="0.25">
      <c r="B891" s="27" t="s">
        <v>52</v>
      </c>
      <c r="C891" s="27">
        <v>883</v>
      </c>
      <c r="D891" s="27">
        <v>294</v>
      </c>
      <c r="E891" s="26">
        <v>68</v>
      </c>
      <c r="F891" s="15">
        <f t="shared" si="237"/>
        <v>0</v>
      </c>
      <c r="G891" s="15">
        <f t="shared" si="238"/>
        <v>0</v>
      </c>
      <c r="R891">
        <f t="shared" si="226"/>
        <v>0</v>
      </c>
      <c r="S891">
        <f t="shared" si="227"/>
        <v>68</v>
      </c>
      <c r="T891">
        <f>$E891/3.6</f>
        <v>18.888888888888889</v>
      </c>
      <c r="U891">
        <f>(0.5*960*(T891*T891))</f>
        <v>171259.25925925927</v>
      </c>
      <c r="V891">
        <f>$U891-$U892</f>
        <v>0</v>
      </c>
      <c r="X891">
        <f>W891/1000</f>
        <v>0</v>
      </c>
      <c r="Y891">
        <f>$X$43+$X$87+$X$158+$X$178+$X$188+$X$238+$X$279+$X$299+$X$307+$X$359+$X$365+$X$379+$X$408+$X$426+$X$438+$X$549+$X$569+$X$622+$X$645+$X$657+$X$685+$X$703+$X$721+$X$758+$X$800+$X$815+$X$877</f>
        <v>1146.8266666666666</v>
      </c>
      <c r="Z891">
        <f>(0.5*960*(F891*F891))</f>
        <v>0</v>
      </c>
      <c r="AA891">
        <f>W891*0.0000002777777777</f>
        <v>0</v>
      </c>
      <c r="AB891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91">
        <f>(AC891*0.0000002777777777)*-1</f>
        <v>0</v>
      </c>
      <c r="AE891">
        <f>(($W$18*0.0000002777777777)*-1)+$AD$65+$AD$145+$AD$164+$AD$184+$AD$206+$AD$265+$AD$289+$AD$304+$AD$345+$AD$363+$AD$373+$AD$399+$AD$418+$AD$430+$AD$519+$AD$540+$AD$564+$AD$608+$AD$631+$AD$637+$AD$649+$AD$673+$AD$693+$AD$718+$AD$726+$AD$772+$AD$809+$AD$827</f>
        <v>0.37008117273588337</v>
      </c>
      <c r="AG891">
        <f>(T891/1000)*(960*9.81*0.01+0.5*1.205*0.38*1.711274*(T891*T891)+960*4/3*3.14*AJ891)</f>
        <v>4.4193390447735261</v>
      </c>
      <c r="AH891">
        <f>AH890+AG891</f>
        <v>1170.7824864971378</v>
      </c>
      <c r="AJ891">
        <f>T892-T891</f>
        <v>0</v>
      </c>
      <c r="AK891" s="53">
        <f t="shared" si="240"/>
        <v>18.888888888888889</v>
      </c>
      <c r="AL891" s="39">
        <f>0.5*1116.99*(T891*T891)</f>
        <v>199265.5</v>
      </c>
      <c r="AM891" s="39">
        <f t="shared" si="239"/>
        <v>0</v>
      </c>
      <c r="AN891" s="39">
        <f>SUM($AM$827:$AM$876)+$AN$826</f>
        <v>-1554302.3584375</v>
      </c>
      <c r="AO891" s="39">
        <f t="shared" si="229"/>
        <v>0.43175065500063758</v>
      </c>
      <c r="AP891" s="39">
        <f>SUM($AM$877:$AM$891)+$AP$876</f>
        <v>1354311.5906250002</v>
      </c>
      <c r="AQ891" s="39">
        <f t="shared" si="230"/>
        <v>0.37619766395716475</v>
      </c>
      <c r="AR891" s="39">
        <f t="shared" si="242"/>
        <v>0</v>
      </c>
      <c r="AS891" s="39"/>
      <c r="AT891" s="51">
        <f>T891*$AS$8*0.38*0.01</f>
        <v>746.31094460000008</v>
      </c>
      <c r="AU891" s="51">
        <f t="shared" si="241"/>
        <v>0.74631094460000014</v>
      </c>
      <c r="AV891" s="51">
        <f t="shared" si="231"/>
        <v>2.0730876156909881E-4</v>
      </c>
      <c r="AW891" s="39">
        <f>AB891*0.7</f>
        <v>0.22117529829198032</v>
      </c>
      <c r="AX891" s="40"/>
      <c r="AY891" s="40">
        <f t="shared" si="228"/>
        <v>0</v>
      </c>
      <c r="AZ891" s="40"/>
      <c r="BA891" s="40"/>
      <c r="BB891" s="40"/>
      <c r="BC891" s="39"/>
      <c r="BD891" s="39">
        <f>T891*2.23694</f>
        <v>42.253311111111117</v>
      </c>
      <c r="BE891" s="39">
        <f>AO891-$BC$8</f>
        <v>0.43062425600201909</v>
      </c>
      <c r="BF891" s="39">
        <f>AQ891-$BC$8</f>
        <v>0.37507126495854626</v>
      </c>
      <c r="BG891" s="52">
        <f t="shared" si="232"/>
        <v>0.33756413846269162</v>
      </c>
      <c r="BH891" s="52">
        <f t="shared" si="233"/>
        <v>0.33756413846269162</v>
      </c>
      <c r="BI891" s="52">
        <f t="shared" si="234"/>
        <v>1215230.8984656897</v>
      </c>
      <c r="BJ891" s="52">
        <f t="shared" si="235"/>
        <v>1215.2308984656897</v>
      </c>
      <c r="BK891">
        <f t="shared" si="236"/>
        <v>0</v>
      </c>
    </row>
    <row r="892" spans="2:63" x14ac:dyDescent="0.25">
      <c r="B892" s="27" t="s">
        <v>52</v>
      </c>
      <c r="C892" s="27">
        <v>884</v>
      </c>
      <c r="D892" s="27">
        <v>295</v>
      </c>
      <c r="E892" s="26">
        <v>68</v>
      </c>
      <c r="F892" s="15">
        <f t="shared" si="237"/>
        <v>1.3888888888888099E-2</v>
      </c>
      <c r="G892" s="15">
        <f t="shared" si="238"/>
        <v>4.9999999999997158E-2</v>
      </c>
      <c r="R892">
        <f t="shared" si="226"/>
        <v>0</v>
      </c>
      <c r="S892">
        <f t="shared" si="227"/>
        <v>68</v>
      </c>
      <c r="T892">
        <f>$E892/3.6</f>
        <v>18.888888888888889</v>
      </c>
      <c r="U892">
        <f>(0.5*960*(T892*T892))</f>
        <v>171259.25925925927</v>
      </c>
      <c r="V892">
        <f>$U892-$U893</f>
        <v>-504.07407407404389</v>
      </c>
      <c r="X892">
        <f>W892/1000</f>
        <v>0</v>
      </c>
      <c r="Y892">
        <f>$X$43+$X$87+$X$158+$X$178+$X$188+$X$238+$X$279+$X$299+$X$307+$X$359+$X$365+$X$379+$X$408+$X$426+$X$438+$X$549+$X$569+$X$622+$X$645+$X$657+$X$685+$X$703+$X$721+$X$758+$X$800+$X$815+$X$877</f>
        <v>1146.8266666666666</v>
      </c>
      <c r="Z892">
        <f>(0.5*960*(F892*F892))</f>
        <v>9.2592592592582068E-2</v>
      </c>
      <c r="AA892">
        <f>W892*0.0000002777777777</f>
        <v>0</v>
      </c>
      <c r="AB892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C892">
        <f>SUM(V892:V895)</f>
        <v>-3544.0740740740439</v>
      </c>
      <c r="AD892">
        <f>(AC892*0.0000002777777777)*-1</f>
        <v>9.8446502030047323E-4</v>
      </c>
      <c r="AE892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2">
        <f>(T892/1000)*(960*9.81*0.01+0.5*1.205*0.38*1.711274*(T892*T892)+960*4/3*3.14*AJ892)</f>
        <v>6.5281785509461558</v>
      </c>
      <c r="AH892">
        <f>AH891+AG892</f>
        <v>1177.310665048084</v>
      </c>
      <c r="AJ892">
        <f>T893-T892</f>
        <v>2.7777777777775015E-2</v>
      </c>
      <c r="AK892" s="53">
        <f t="shared" si="240"/>
        <v>18.888888888888889</v>
      </c>
      <c r="AL892" s="39">
        <f>0.5*1116.99*(T892*T892)</f>
        <v>199265.5</v>
      </c>
      <c r="AM892" s="39">
        <f t="shared" si="239"/>
        <v>-586.5059374999546</v>
      </c>
      <c r="AN892" s="39">
        <f>SUM($AM$892:$AM$895)+$AN$891</f>
        <v>-1558425.9993749999</v>
      </c>
      <c r="AO892" s="39">
        <f t="shared" si="229"/>
        <v>0.43289611081628909</v>
      </c>
      <c r="AP892" s="39">
        <f>SUM($AM$877:$AM$891)+$AP$876</f>
        <v>1354311.5906250002</v>
      </c>
      <c r="AQ892" s="39">
        <f t="shared" si="230"/>
        <v>0.37619766395716475</v>
      </c>
      <c r="AR892" s="39">
        <f t="shared" si="242"/>
        <v>-0.58650593749995461</v>
      </c>
      <c r="AS892" s="39"/>
      <c r="AT892" s="51">
        <f>T892*$AS$8*0.38*0.01</f>
        <v>746.31094460000008</v>
      </c>
      <c r="AU892" s="51">
        <f t="shared" si="241"/>
        <v>0.74631094460000014</v>
      </c>
      <c r="AV892" s="51">
        <f t="shared" si="231"/>
        <v>2.0730876156909881E-4</v>
      </c>
      <c r="AW892" s="39">
        <f>AB892*0.7</f>
        <v>0.22117529829198032</v>
      </c>
      <c r="AX892" s="40"/>
      <c r="AY892" s="40">
        <f t="shared" si="228"/>
        <v>0</v>
      </c>
      <c r="AZ892" s="40"/>
      <c r="BA892" s="40"/>
      <c r="BB892" s="40"/>
      <c r="BC892" s="39"/>
      <c r="BD892" s="39">
        <f>T892*2.23694</f>
        <v>42.253311111111117</v>
      </c>
      <c r="BE892" s="39">
        <f>AO892-$BC$8</f>
        <v>0.4317697118176706</v>
      </c>
      <c r="BF892" s="39">
        <f>AQ892-$BC$8</f>
        <v>0.37507126495854626</v>
      </c>
      <c r="BG892" s="52">
        <f t="shared" si="232"/>
        <v>0.33756413846269162</v>
      </c>
      <c r="BH892" s="52">
        <f t="shared" si="233"/>
        <v>0.33756413846269162</v>
      </c>
      <c r="BI892" s="52">
        <f t="shared" si="234"/>
        <v>1215230.8984656897</v>
      </c>
      <c r="BJ892" s="52">
        <f t="shared" si="235"/>
        <v>1215.2308984656897</v>
      </c>
      <c r="BK892">
        <f t="shared" si="236"/>
        <v>-0.52785534374995913</v>
      </c>
    </row>
    <row r="893" spans="2:63" x14ac:dyDescent="0.25">
      <c r="B893" s="27" t="s">
        <v>52</v>
      </c>
      <c r="C893" s="27">
        <v>885</v>
      </c>
      <c r="D893" s="27">
        <v>296</v>
      </c>
      <c r="E893" s="26">
        <v>68.099999999999994</v>
      </c>
      <c r="F893" s="15">
        <f t="shared" si="237"/>
        <v>5.5555555555556344E-2</v>
      </c>
      <c r="G893" s="15">
        <f t="shared" si="238"/>
        <v>0.20000000000000284</v>
      </c>
      <c r="R893">
        <f t="shared" si="226"/>
        <v>0</v>
      </c>
      <c r="S893">
        <f t="shared" si="227"/>
        <v>68.099999999999994</v>
      </c>
      <c r="T893">
        <f>$E893/3.6</f>
        <v>18.916666666666664</v>
      </c>
      <c r="U893">
        <f>(0.5*960*(T893*T893))</f>
        <v>171763.33333333331</v>
      </c>
      <c r="V893">
        <f>$U893-$U894</f>
        <v>-1516.6666666666861</v>
      </c>
      <c r="X893">
        <f>W893/1000</f>
        <v>0</v>
      </c>
      <c r="Y893">
        <f>$X$43+$X$87+$X$158+$X$178+$X$188+$X$238+$X$279+$X$299+$X$307+$X$359+$X$365+$X$379+$X$408+$X$426+$X$438+$X$549+$X$569+$X$622+$X$645+$X$657+$X$685+$X$703+$X$721+$X$758+$X$800+$X$815+$X$877</f>
        <v>1146.8266666666666</v>
      </c>
      <c r="Z893">
        <f>(0.5*960*(F893*F893))</f>
        <v>1.4814814814815234</v>
      </c>
      <c r="AA893">
        <f>W893*0.0000002777777777</f>
        <v>0</v>
      </c>
      <c r="AB893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93">
        <f>(AC893*0.0000002777777777)*-1</f>
        <v>0</v>
      </c>
      <c r="AE893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3">
        <f>(T893/1000)*(960*9.81*0.01+0.5*1.205*0.38*1.711274*(T893*T893)+960*4/3*3.14*AJ893)</f>
        <v>10.769443490420452</v>
      </c>
      <c r="AH893">
        <f>AH892+AG893</f>
        <v>1188.0801085385044</v>
      </c>
      <c r="AJ893">
        <f>T894-T893</f>
        <v>8.3333333333335702E-2</v>
      </c>
      <c r="AK893" s="53">
        <f t="shared" si="240"/>
        <v>18.916666666666664</v>
      </c>
      <c r="AL893" s="39">
        <f>0.5*1116.99*(T893*T893)</f>
        <v>199852.00593749995</v>
      </c>
      <c r="AM893" s="39">
        <f t="shared" si="239"/>
        <v>-1764.6890625000524</v>
      </c>
      <c r="AN893" s="39">
        <f>SUM($AM$892:$AM$895)+$AN$891</f>
        <v>-1558425.9993749999</v>
      </c>
      <c r="AO893" s="39">
        <f t="shared" si="229"/>
        <v>0.43289611081628909</v>
      </c>
      <c r="AP893" s="39">
        <f>SUM($AM$877:$AM$891)+$AP$876</f>
        <v>1354311.5906250002</v>
      </c>
      <c r="AQ893" s="39">
        <f t="shared" si="230"/>
        <v>0.37619766395716475</v>
      </c>
      <c r="AR893" s="39">
        <f t="shared" si="242"/>
        <v>-1.7646890625000524</v>
      </c>
      <c r="AS893" s="39"/>
      <c r="AT893" s="51">
        <f>T893*$AS$8*0.38*0.01</f>
        <v>747.40846069499992</v>
      </c>
      <c r="AU893" s="51">
        <f t="shared" si="241"/>
        <v>0.74740846069499989</v>
      </c>
      <c r="AV893" s="51">
        <f t="shared" si="231"/>
        <v>2.0761362739493567E-4</v>
      </c>
      <c r="AW893" s="39">
        <f>AB893*0.7</f>
        <v>0.22117529829198032</v>
      </c>
      <c r="AX893" s="40"/>
      <c r="AY893" s="40">
        <f t="shared" si="228"/>
        <v>0</v>
      </c>
      <c r="AZ893" s="40"/>
      <c r="BA893" s="40"/>
      <c r="BB893" s="40"/>
      <c r="BC893" s="39"/>
      <c r="BD893" s="39">
        <f>T893*2.23694</f>
        <v>42.315448333333329</v>
      </c>
      <c r="BE893" s="39">
        <f>AO893-$BC$8</f>
        <v>0.4317697118176706</v>
      </c>
      <c r="BF893" s="39">
        <f>AQ893-$BC$8</f>
        <v>0.37507126495854626</v>
      </c>
      <c r="BG893" s="52">
        <f t="shared" si="232"/>
        <v>0.33756413846269162</v>
      </c>
      <c r="BH893" s="52">
        <f t="shared" si="233"/>
        <v>0.33756413846269162</v>
      </c>
      <c r="BI893" s="52">
        <f t="shared" si="234"/>
        <v>1215230.8984656897</v>
      </c>
      <c r="BJ893" s="52">
        <f t="shared" si="235"/>
        <v>1215.2308984656897</v>
      </c>
      <c r="BK893">
        <f t="shared" si="236"/>
        <v>-1.5882201562500473</v>
      </c>
    </row>
    <row r="894" spans="2:63" x14ac:dyDescent="0.25">
      <c r="B894" s="27" t="s">
        <v>52</v>
      </c>
      <c r="C894" s="27">
        <v>886</v>
      </c>
      <c r="D894" s="27">
        <v>297</v>
      </c>
      <c r="E894" s="26">
        <v>68.400000000000006</v>
      </c>
      <c r="F894" s="15">
        <f t="shared" si="237"/>
        <v>6.9444444444444448E-2</v>
      </c>
      <c r="G894" s="15">
        <f t="shared" si="238"/>
        <v>0.25</v>
      </c>
      <c r="R894">
        <f t="shared" si="226"/>
        <v>0</v>
      </c>
      <c r="S894">
        <f t="shared" si="227"/>
        <v>68.400000000000006</v>
      </c>
      <c r="T894">
        <f>$E894/3.6</f>
        <v>19</v>
      </c>
      <c r="U894">
        <f>(0.5*960*(T894*T894))</f>
        <v>173280</v>
      </c>
      <c r="V894">
        <f>$U894-$U895</f>
        <v>-1014.814814814803</v>
      </c>
      <c r="X894">
        <f>W894/1000</f>
        <v>0</v>
      </c>
      <c r="Y894">
        <f>$X$43+$X$87+$X$158+$X$178+$X$188+$X$238+$X$279+$X$299+$X$307+$X$359+$X$365+$X$379+$X$408+$X$426+$X$438+$X$549+$X$569+$X$622+$X$645+$X$657+$X$685+$X$703+$X$721+$X$758+$X$800+$X$815+$X$877</f>
        <v>1146.8266666666666</v>
      </c>
      <c r="Z894">
        <f>(0.5*960*(F894*F894))</f>
        <v>2.3148148148148149</v>
      </c>
      <c r="AA894">
        <f>W894*0.0000002777777777</f>
        <v>0</v>
      </c>
      <c r="AB894">
        <f>AA$43+AA$87+$AA$158+$AA$178+$AA$238+$AA$279+$AA$299+$AA$307+$AA$359+$AA$365+$AA$379+$AA$408+$AA$426+$AA$438+$AA$526+$AA$549+$AA$569+$AA$622+$AA$645+$AA$657+$AA$685+$AA$703+$AA$721+$AA$758+$AA$800+$AA$815+$AA$877</f>
        <v>0.3159647118456862</v>
      </c>
      <c r="AD894">
        <f>(AC894*0.0000002777777777)*-1</f>
        <v>0</v>
      </c>
      <c r="AE894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4">
        <f>(T894/1000)*(960*9.81*0.01+0.5*1.205*0.38*1.711274*(T894*T894)+960*4/3*3.14*AJ894)</f>
        <v>8.71916290328444</v>
      </c>
      <c r="AH894">
        <f>AH893+AG894</f>
        <v>1196.799271441789</v>
      </c>
      <c r="AJ894">
        <f>T895-T894</f>
        <v>5.5555555555553582E-2</v>
      </c>
      <c r="AK894" s="53">
        <f t="shared" si="240"/>
        <v>19</v>
      </c>
      <c r="AL894" s="39">
        <f>0.5*1116.99*(T894*T894)</f>
        <v>201616.69500000001</v>
      </c>
      <c r="AM894" s="39">
        <f t="shared" si="239"/>
        <v>-1180.7687499999593</v>
      </c>
      <c r="AN894" s="39">
        <f>SUM($AM$892:$AM$895)+$AN$891</f>
        <v>-1558425.9993749999</v>
      </c>
      <c r="AO894" s="39">
        <f t="shared" si="229"/>
        <v>0.43289611081628909</v>
      </c>
      <c r="AP894" s="39">
        <f>SUM($AM$877:$AM$891)+$AP$876</f>
        <v>1354311.5906250002</v>
      </c>
      <c r="AQ894" s="39">
        <f t="shared" si="230"/>
        <v>0.37619766395716475</v>
      </c>
      <c r="AR894" s="39">
        <f t="shared" si="242"/>
        <v>-1.1807687499999593</v>
      </c>
      <c r="AS894" s="39"/>
      <c r="AT894" s="51">
        <f>T894*$AS$8*0.38*0.01</f>
        <v>750.70100898000021</v>
      </c>
      <c r="AU894" s="51">
        <f t="shared" si="241"/>
        <v>0.75070100898000025</v>
      </c>
      <c r="AV894" s="51">
        <f t="shared" si="231"/>
        <v>2.0852822487244649E-4</v>
      </c>
      <c r="AW894" s="39">
        <f>AB894*0.7</f>
        <v>0.22117529829198032</v>
      </c>
      <c r="AX894" s="40"/>
      <c r="AY894" s="40">
        <f t="shared" si="228"/>
        <v>0</v>
      </c>
      <c r="AZ894" s="40"/>
      <c r="BA894" s="40"/>
      <c r="BB894" s="40"/>
      <c r="BC894" s="39"/>
      <c r="BD894" s="39">
        <f>T894*2.23694</f>
        <v>42.501860000000001</v>
      </c>
      <c r="BE894" s="39">
        <f>AO894-$BC$8</f>
        <v>0.4317697118176706</v>
      </c>
      <c r="BF894" s="39">
        <f>AQ894-$BC$8</f>
        <v>0.37507126495854626</v>
      </c>
      <c r="BG894" s="52">
        <f t="shared" si="232"/>
        <v>0.33756413846269162</v>
      </c>
      <c r="BH894" s="52">
        <f t="shared" si="233"/>
        <v>0.33756413846269162</v>
      </c>
      <c r="BI894" s="52">
        <f t="shared" si="234"/>
        <v>1215230.8984656897</v>
      </c>
      <c r="BJ894" s="52">
        <f t="shared" si="235"/>
        <v>1215.2308984656897</v>
      </c>
      <c r="BK894">
        <f t="shared" si="236"/>
        <v>-1.0626918749999634</v>
      </c>
    </row>
    <row r="895" spans="2:63" x14ac:dyDescent="0.25">
      <c r="B895" s="27" t="s">
        <v>52</v>
      </c>
      <c r="C895" s="27">
        <v>887</v>
      </c>
      <c r="D895" s="27">
        <v>298</v>
      </c>
      <c r="E895" s="26">
        <v>68.599999999999994</v>
      </c>
      <c r="F895" s="15">
        <f t="shared" si="237"/>
        <v>4.1666666666666269E-2</v>
      </c>
      <c r="G895" s="15">
        <f t="shared" si="238"/>
        <v>0.14999999999999858</v>
      </c>
      <c r="R895">
        <f t="shared" si="226"/>
        <v>0</v>
      </c>
      <c r="S895">
        <f t="shared" si="227"/>
        <v>68.599999999999994</v>
      </c>
      <c r="T895">
        <f>$E895/3.6</f>
        <v>19.055555555555554</v>
      </c>
      <c r="U895">
        <f>(0.5*960*(T895*T895))</f>
        <v>174294.8148148148</v>
      </c>
      <c r="V895">
        <f>$U895-$U896</f>
        <v>-508.51851851851097</v>
      </c>
      <c r="X895">
        <f>W895/1000</f>
        <v>0</v>
      </c>
      <c r="Y895">
        <f>$X$43+$X$87+$X$158+$X$178+$X$188+$X$238+$X$279+$X$299+$X$307+$X$359+$X$365+$X$379+$X$408+$X$426+$X$438+$X$549+$X$569+$X$622+$X$645+$X$657+$X$685+$X$703+$X$721+$X$758+$X$800+$X$815+$X$877+$X$896</f>
        <v>1258.4562962962962</v>
      </c>
      <c r="Z895">
        <f>(0.5*960*(F895*F895))</f>
        <v>0.83333333333331749</v>
      </c>
      <c r="AA895">
        <f>W895*0.0000002777777777</f>
        <v>0</v>
      </c>
      <c r="AB895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895">
        <f>(AC895*0.0000002777777777)*-1</f>
        <v>0</v>
      </c>
      <c r="AE895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5">
        <f>(T895/1000)*(960*9.81*0.01+0.5*1.205*0.38*1.711274*(T895*T895)+960*4/3*3.14*AJ895)</f>
        <v>6.632994992564285</v>
      </c>
      <c r="AH895">
        <f>AH894+AG895</f>
        <v>1203.4322664343533</v>
      </c>
      <c r="AJ895">
        <f>T896-T895</f>
        <v>2.7777777777778567E-2</v>
      </c>
      <c r="AK895" s="53">
        <f t="shared" si="240"/>
        <v>19.055555555555554</v>
      </c>
      <c r="AL895" s="39">
        <f>0.5*1116.99*(T895*T895)</f>
        <v>202797.46374999997</v>
      </c>
      <c r="AM895" s="39">
        <f t="shared" si="239"/>
        <v>-591.67718750002678</v>
      </c>
      <c r="AN895" s="39">
        <f>SUM($AM$892:$AM$895)+$AN$891</f>
        <v>-1558425.9993749999</v>
      </c>
      <c r="AO895" s="39">
        <f t="shared" si="229"/>
        <v>0.43289611081628909</v>
      </c>
      <c r="AP895" s="39">
        <f>SUM($AM$877:$AM$891)+$AP$876</f>
        <v>1354311.5906250002</v>
      </c>
      <c r="AQ895" s="39">
        <f t="shared" si="230"/>
        <v>0.37619766395716475</v>
      </c>
      <c r="AR895" s="39">
        <f t="shared" si="242"/>
        <v>-0.59167718750002674</v>
      </c>
      <c r="AS895" s="39"/>
      <c r="AT895" s="51">
        <f>T895*$AS$8*0.38*0.01</f>
        <v>752.8960411700001</v>
      </c>
      <c r="AU895" s="51">
        <f t="shared" si="241"/>
        <v>0.75289604117000009</v>
      </c>
      <c r="AV895" s="51">
        <f t="shared" si="231"/>
        <v>2.0913795652412027E-4</v>
      </c>
      <c r="AW895" s="39">
        <f>AB895*0.7</f>
        <v>0.24288105960277515</v>
      </c>
      <c r="AX895" s="40"/>
      <c r="AY895" s="40">
        <f t="shared" si="228"/>
        <v>0</v>
      </c>
      <c r="AZ895" s="40"/>
      <c r="BA895" s="40"/>
      <c r="BB895" s="40"/>
      <c r="BC895" s="39"/>
      <c r="BD895" s="39">
        <f>T895*2.23694</f>
        <v>42.626134444444446</v>
      </c>
      <c r="BE895" s="39">
        <f>AO895-$BC$8</f>
        <v>0.4317697118176706</v>
      </c>
      <c r="BF895" s="39">
        <f>AQ895-$BC$8</f>
        <v>0.37507126495854626</v>
      </c>
      <c r="BG895" s="52">
        <f t="shared" si="232"/>
        <v>0.33756413846269162</v>
      </c>
      <c r="BH895" s="52">
        <f t="shared" si="233"/>
        <v>0.33756413846269162</v>
      </c>
      <c r="BI895" s="52">
        <f t="shared" si="234"/>
        <v>1215230.8984656897</v>
      </c>
      <c r="BJ895" s="52">
        <f t="shared" si="235"/>
        <v>1215.2308984656897</v>
      </c>
      <c r="BK895">
        <f t="shared" si="236"/>
        <v>-0.53250946875002414</v>
      </c>
    </row>
    <row r="896" spans="2:63" x14ac:dyDescent="0.25">
      <c r="B896" s="27" t="s">
        <v>52</v>
      </c>
      <c r="C896" s="27">
        <v>888</v>
      </c>
      <c r="D896" s="27">
        <v>299</v>
      </c>
      <c r="E896" s="26">
        <v>68.7</v>
      </c>
      <c r="F896" s="15">
        <f t="shared" si="237"/>
        <v>-1.3888888888888099E-2</v>
      </c>
      <c r="G896" s="15">
        <f t="shared" si="238"/>
        <v>-4.9999999999997158E-2</v>
      </c>
      <c r="R896">
        <f t="shared" si="226"/>
        <v>0</v>
      </c>
      <c r="S896">
        <f t="shared" si="227"/>
        <v>68.7</v>
      </c>
      <c r="T896">
        <f>$E896/3.6</f>
        <v>19.083333333333332</v>
      </c>
      <c r="U896">
        <f>(0.5*960*(T896*T896))</f>
        <v>174803.33333333331</v>
      </c>
      <c r="V896">
        <f>$U896-$U897</f>
        <v>1016.2962962962629</v>
      </c>
      <c r="W896">
        <f>SUM(V896:V915)</f>
        <v>111629.62962962962</v>
      </c>
      <c r="X896">
        <f>W896/1000</f>
        <v>111.62962962962962</v>
      </c>
      <c r="Y896">
        <f>$X$43+$X$87+$X$158+$X$178+$X$188+$X$238+$X$279+$X$299+$X$307+$X$359+$X$365+$X$379+$X$408+$X$426+$X$438+$X$549+$X$569+$X$622+$X$645+$X$657+$X$685+$X$703+$X$721+$X$758+$X$800+$X$815+$X$877+$X$896</f>
        <v>1258.4562962962962</v>
      </c>
      <c r="Z896">
        <f>(0.5*960*(F896*F896))</f>
        <v>9.2592592592582068E-2</v>
      </c>
      <c r="AA896">
        <f>W896*0.0000002777777777</f>
        <v>3.100823044399259E-2</v>
      </c>
      <c r="AB896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896">
        <f>(AC896*0.0000002777777777)*-1</f>
        <v>0</v>
      </c>
      <c r="AE896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6">
        <f>(T896/1000)*(960*9.81*0.01+0.5*1.205*0.38*1.711274*(T896*T896)+960*4/3*3.14*AJ896)</f>
        <v>0.25894063627485897</v>
      </c>
      <c r="AH896">
        <f>AH895+AG896</f>
        <v>1203.6912070706283</v>
      </c>
      <c r="AJ896">
        <f>T897-T896</f>
        <v>-5.5555555555553582E-2</v>
      </c>
      <c r="AK896" s="53">
        <f t="shared" si="240"/>
        <v>19.083333333333332</v>
      </c>
      <c r="AL896" s="39">
        <f>0.5*1116.99*(T896*T896)</f>
        <v>203389.14093749999</v>
      </c>
      <c r="AM896" s="39">
        <f t="shared" si="239"/>
        <v>1182.4924999999639</v>
      </c>
      <c r="AN896" s="39">
        <f>SUM($AM$892:$AM$895)+$AN$891</f>
        <v>-1558425.9993749999</v>
      </c>
      <c r="AO896" s="39">
        <f t="shared" si="229"/>
        <v>0.43289611081628909</v>
      </c>
      <c r="AP896" s="39">
        <f>SUM($AM$896:$AM$915)+$AP$895</f>
        <v>1484196.1531250002</v>
      </c>
      <c r="AQ896" s="39">
        <f t="shared" si="230"/>
        <v>0.41227670908595149</v>
      </c>
      <c r="AR896" s="39">
        <f t="shared" si="242"/>
        <v>1.182492499999964</v>
      </c>
      <c r="AS896" s="39"/>
      <c r="AT896" s="51">
        <f>T896*$AS$8*0.38*0.01</f>
        <v>753.99355726500016</v>
      </c>
      <c r="AU896" s="51">
        <f t="shared" si="241"/>
        <v>0.75399355726500017</v>
      </c>
      <c r="AV896" s="51">
        <f t="shared" si="231"/>
        <v>2.0944282234995721E-4</v>
      </c>
      <c r="AW896" s="39">
        <f>AB896*0.7</f>
        <v>0.24288105960277515</v>
      </c>
      <c r="AX896" s="40"/>
      <c r="AY896" s="40">
        <f t="shared" si="228"/>
        <v>0</v>
      </c>
      <c r="AZ896" s="40"/>
      <c r="BA896" s="40"/>
      <c r="BB896" s="40"/>
      <c r="BC896" s="39"/>
      <c r="BD896" s="39">
        <f>T896*2.23694</f>
        <v>42.688271666666665</v>
      </c>
      <c r="BE896" s="39">
        <f>AO896-$BC$8</f>
        <v>0.4317697118176706</v>
      </c>
      <c r="BF896" s="39">
        <f>AQ896-$BC$8</f>
        <v>0.41115031008733299</v>
      </c>
      <c r="BG896" s="52">
        <f t="shared" si="232"/>
        <v>0.37003527907859968</v>
      </c>
      <c r="BH896" s="52">
        <f t="shared" si="233"/>
        <v>0.37003527907859968</v>
      </c>
      <c r="BI896" s="52">
        <f t="shared" si="234"/>
        <v>1332127.0046829588</v>
      </c>
      <c r="BJ896" s="52">
        <f t="shared" si="235"/>
        <v>1332.1270046829588</v>
      </c>
      <c r="BK896">
        <f t="shared" si="236"/>
        <v>1.0642432499999674</v>
      </c>
    </row>
    <row r="897" spans="2:63" x14ac:dyDescent="0.25">
      <c r="B897" s="27" t="s">
        <v>52</v>
      </c>
      <c r="C897" s="27">
        <v>889</v>
      </c>
      <c r="D897" s="27">
        <v>300</v>
      </c>
      <c r="E897" s="26">
        <v>68.5</v>
      </c>
      <c r="F897" s="15">
        <f t="shared" si="237"/>
        <v>-8.3333333333334522E-2</v>
      </c>
      <c r="G897" s="15">
        <f t="shared" si="238"/>
        <v>-0.30000000000000426</v>
      </c>
      <c r="R897">
        <f t="shared" si="226"/>
        <v>0</v>
      </c>
      <c r="S897">
        <f t="shared" si="227"/>
        <v>68.5</v>
      </c>
      <c r="T897">
        <f>$E897/3.6</f>
        <v>19.027777777777779</v>
      </c>
      <c r="U897">
        <f>(0.5*960*(T897*T897))</f>
        <v>173787.03703703705</v>
      </c>
      <c r="V897">
        <f>$U897-$U898</f>
        <v>2023.7037037037371</v>
      </c>
      <c r="X897">
        <f>W897/1000</f>
        <v>0</v>
      </c>
      <c r="Y897">
        <f>$X$43+$X$87+$X$158+$X$178+$X$188+$X$238+$X$279+$X$299+$X$307+$X$359+$X$365+$X$379+$X$408+$X$426+$X$438+$X$549+$X$569+$X$622+$X$645+$X$657+$X$685+$X$703+$X$721+$X$758+$X$800+$X$815+$X$877+$X$896</f>
        <v>1258.4562962962962</v>
      </c>
      <c r="Z897">
        <f>(0.5*960*(F897*F897))</f>
        <v>3.3333333333334285</v>
      </c>
      <c r="AA897">
        <f>W897*0.0000002777777777</f>
        <v>0</v>
      </c>
      <c r="AB897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897">
        <f>(AC897*0.0000002777777777)*-1</f>
        <v>0</v>
      </c>
      <c r="AE897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7">
        <f>(T897/1000)*(960*9.81*0.01+0.5*1.205*0.38*1.711274*(T897*T897)+960*4/3*3.14*AJ897)</f>
        <v>-4.0062889263289785</v>
      </c>
      <c r="AH897">
        <f>AH896+AG897</f>
        <v>1199.6849181442992</v>
      </c>
      <c r="AJ897">
        <f>T898-T897</f>
        <v>-0.11111111111111427</v>
      </c>
      <c r="AK897" s="53">
        <f t="shared" si="240"/>
        <v>19.027777777777779</v>
      </c>
      <c r="AL897" s="39">
        <f>0.5*1116.99*(T897*T897)</f>
        <v>202206.64843750003</v>
      </c>
      <c r="AM897" s="39">
        <f t="shared" si="239"/>
        <v>2354.6425000000745</v>
      </c>
      <c r="AN897" s="39">
        <f>SUM($AM$892:$AM$895)+$AN$891</f>
        <v>-1558425.9993749999</v>
      </c>
      <c r="AO897" s="39">
        <f t="shared" si="229"/>
        <v>0.43289611081628909</v>
      </c>
      <c r="AP897" s="39">
        <f>SUM($AM$896:$AM$915)+$AP$895</f>
        <v>1484196.1531250002</v>
      </c>
      <c r="AQ897" s="39">
        <f t="shared" si="230"/>
        <v>0.41227670908595149</v>
      </c>
      <c r="AR897" s="39">
        <f t="shared" si="242"/>
        <v>2.3546425000000744</v>
      </c>
      <c r="AS897" s="39"/>
      <c r="AT897" s="51">
        <f>T897*$AS$8*0.38*0.01</f>
        <v>751.79852507500004</v>
      </c>
      <c r="AU897" s="51">
        <f t="shared" si="241"/>
        <v>0.751798525075</v>
      </c>
      <c r="AV897" s="51">
        <f t="shared" si="231"/>
        <v>2.0883309069828334E-4</v>
      </c>
      <c r="AW897" s="39">
        <f>AB897*0.7</f>
        <v>0.24288105960277515</v>
      </c>
      <c r="AX897" s="40"/>
      <c r="AY897" s="40">
        <f t="shared" si="228"/>
        <v>0</v>
      </c>
      <c r="AZ897" s="40"/>
      <c r="BA897" s="40"/>
      <c r="BB897" s="40"/>
      <c r="BC897" s="39"/>
      <c r="BD897" s="39">
        <f>T897*2.23694</f>
        <v>42.563997222222227</v>
      </c>
      <c r="BE897" s="39">
        <f>AO897-$BC$8</f>
        <v>0.4317697118176706</v>
      </c>
      <c r="BF897" s="39">
        <f>AQ897-$BC$8</f>
        <v>0.41115031008733299</v>
      </c>
      <c r="BG897" s="52">
        <f t="shared" si="232"/>
        <v>0.37003527907859968</v>
      </c>
      <c r="BH897" s="52">
        <f t="shared" si="233"/>
        <v>0.37003527907859968</v>
      </c>
      <c r="BI897" s="52">
        <f t="shared" si="234"/>
        <v>1332127.0046829588</v>
      </c>
      <c r="BJ897" s="52">
        <f t="shared" si="235"/>
        <v>1332.1270046829588</v>
      </c>
      <c r="BK897">
        <f t="shared" si="236"/>
        <v>2.1191782500000671</v>
      </c>
    </row>
    <row r="898" spans="2:63" x14ac:dyDescent="0.25">
      <c r="B898" s="27" t="s">
        <v>52</v>
      </c>
      <c r="C898" s="27">
        <v>890</v>
      </c>
      <c r="D898" s="27">
        <v>301</v>
      </c>
      <c r="E898" s="26">
        <v>68.099999999999994</v>
      </c>
      <c r="F898" s="15">
        <f t="shared" si="237"/>
        <v>-0.16666666666666705</v>
      </c>
      <c r="G898" s="15">
        <f t="shared" si="238"/>
        <v>-0.60000000000000142</v>
      </c>
      <c r="R898">
        <f t="shared" si="226"/>
        <v>0</v>
      </c>
      <c r="S898">
        <f t="shared" si="227"/>
        <v>68.099999999999994</v>
      </c>
      <c r="T898">
        <f>$E898/3.6</f>
        <v>18.916666666666664</v>
      </c>
      <c r="U898">
        <f>(0.5*960*(T898*T898))</f>
        <v>171763.33333333331</v>
      </c>
      <c r="V898">
        <f>$U898-$U899</f>
        <v>4011.851851851854</v>
      </c>
      <c r="X898">
        <f>W898/1000</f>
        <v>0</v>
      </c>
      <c r="Y898">
        <f>$X$43+$X$87+$X$158+$X$178+$X$188+$X$238+$X$279+$X$299+$X$307+$X$359+$X$365+$X$379+$X$408+$X$426+$X$438+$X$549+$X$569+$X$622+$X$645+$X$657+$X$685+$X$703+$X$721+$X$758+$X$800+$X$815+$X$877+$X$896</f>
        <v>1258.4562962962962</v>
      </c>
      <c r="Z898">
        <f>(0.5*960*(F898*F898))</f>
        <v>13.333333333333394</v>
      </c>
      <c r="AA898">
        <f>W898*0.0000002777777777</f>
        <v>0</v>
      </c>
      <c r="AB898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898">
        <f>(AC898*0.0000002777777777)*-1</f>
        <v>0</v>
      </c>
      <c r="AE898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8">
        <f>(T898/1000)*(960*9.81*0.01+0.5*1.205*0.38*1.711274*(T898*T898)+960*4/3*3.14*AJ898)</f>
        <v>-12.461904657727816</v>
      </c>
      <c r="AH898">
        <f>AH897+AG898</f>
        <v>1187.2230134865713</v>
      </c>
      <c r="AJ898">
        <f>T899-T898</f>
        <v>-0.22222222222222143</v>
      </c>
      <c r="AK898" s="53">
        <f t="shared" si="240"/>
        <v>18.916666666666664</v>
      </c>
      <c r="AL898" s="39">
        <f>0.5*1116.99*(T898*T898)</f>
        <v>199852.00593749995</v>
      </c>
      <c r="AM898" s="39">
        <f t="shared" si="239"/>
        <v>4667.914999999979</v>
      </c>
      <c r="AN898" s="39">
        <f>SUM($AM$892:$AM$895)+$AN$891</f>
        <v>-1558425.9993749999</v>
      </c>
      <c r="AO898" s="39">
        <f t="shared" si="229"/>
        <v>0.43289611081628909</v>
      </c>
      <c r="AP898" s="39">
        <f>SUM($AM$896:$AM$915)+$AP$895</f>
        <v>1484196.1531250002</v>
      </c>
      <c r="AQ898" s="39">
        <f t="shared" si="230"/>
        <v>0.41227670908595149</v>
      </c>
      <c r="AR898" s="39">
        <f t="shared" si="242"/>
        <v>4.6679149999999794</v>
      </c>
      <c r="AS898" s="39"/>
      <c r="AT898" s="51">
        <f>T898*$AS$8*0.38*0.01</f>
        <v>747.40846069499992</v>
      </c>
      <c r="AU898" s="51">
        <f t="shared" si="241"/>
        <v>0.74740846069499989</v>
      </c>
      <c r="AV898" s="51">
        <f t="shared" si="231"/>
        <v>2.0761362739493567E-4</v>
      </c>
      <c r="AW898" s="39">
        <f>AB898*0.7</f>
        <v>0.24288105960277515</v>
      </c>
      <c r="AX898" s="40"/>
      <c r="AY898" s="40">
        <f t="shared" si="228"/>
        <v>0</v>
      </c>
      <c r="AZ898" s="40"/>
      <c r="BA898" s="40"/>
      <c r="BB898" s="40"/>
      <c r="BC898" s="39"/>
      <c r="BD898" s="39">
        <f>T898*2.23694</f>
        <v>42.315448333333329</v>
      </c>
      <c r="BE898" s="39">
        <f>AO898-$BC$8</f>
        <v>0.4317697118176706</v>
      </c>
      <c r="BF898" s="39">
        <f>AQ898-$BC$8</f>
        <v>0.41115031008733299</v>
      </c>
      <c r="BG898" s="52">
        <f t="shared" si="232"/>
        <v>0.37003527907859968</v>
      </c>
      <c r="BH898" s="52">
        <f t="shared" si="233"/>
        <v>0.37003527907859968</v>
      </c>
      <c r="BI898" s="52">
        <f t="shared" si="234"/>
        <v>1332127.0046829588</v>
      </c>
      <c r="BJ898" s="52">
        <f t="shared" si="235"/>
        <v>1332.1270046829588</v>
      </c>
      <c r="BK898">
        <f t="shared" si="236"/>
        <v>4.2011234999999818</v>
      </c>
    </row>
    <row r="899" spans="2:63" x14ac:dyDescent="0.25">
      <c r="B899" s="27" t="s">
        <v>52</v>
      </c>
      <c r="C899" s="27">
        <v>891</v>
      </c>
      <c r="D899" s="27">
        <v>302</v>
      </c>
      <c r="E899" s="26">
        <v>67.3</v>
      </c>
      <c r="F899" s="15">
        <f t="shared" si="237"/>
        <v>-0.26388888888888767</v>
      </c>
      <c r="G899" s="15">
        <f t="shared" si="238"/>
        <v>-0.94999999999999574</v>
      </c>
      <c r="R899">
        <f t="shared" si="226"/>
        <v>0</v>
      </c>
      <c r="S899">
        <f t="shared" si="227"/>
        <v>67.3</v>
      </c>
      <c r="T899">
        <f>$E899/3.6</f>
        <v>18.694444444444443</v>
      </c>
      <c r="U899">
        <f>(0.5*960*(T899*T899))</f>
        <v>167751.48148148146</v>
      </c>
      <c r="V899">
        <f>$U899-$U900</f>
        <v>5438.8888888888469</v>
      </c>
      <c r="X899">
        <f>W899/1000</f>
        <v>0</v>
      </c>
      <c r="Y899">
        <f>$X$43+$X$87+$X$158+$X$178+$X$188+$X$238+$X$279+$X$299+$X$307+$X$359+$X$365+$X$379+$X$408+$X$426+$X$438+$X$549+$X$569+$X$622+$X$645+$X$657+$X$685+$X$703+$X$721+$X$758+$X$800+$X$815+$X$877+$X$896</f>
        <v>1258.4562962962962</v>
      </c>
      <c r="Z899">
        <f>(0.5*960*(F899*F899))</f>
        <v>33.425925925925618</v>
      </c>
      <c r="AA899">
        <f>W899*0.0000002777777777</f>
        <v>0</v>
      </c>
      <c r="AB899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899">
        <f>(AC899*0.0000002777777777)*-1</f>
        <v>0</v>
      </c>
      <c r="AE899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899">
        <f>(T899/1000)*(960*9.81*0.01+0.5*1.205*0.38*1.711274*(T899*T899)+960*4/3*3.14*AJ899)</f>
        <v>-18.638119510617141</v>
      </c>
      <c r="AH899">
        <f>AH898+AG899</f>
        <v>1168.5848939759542</v>
      </c>
      <c r="AJ899">
        <f>T900-T899</f>
        <v>-0.30555555555555358</v>
      </c>
      <c r="AK899" s="53">
        <f t="shared" si="240"/>
        <v>18.694444444444443</v>
      </c>
      <c r="AL899" s="39">
        <f>0.5*1116.99*(T899*T899)</f>
        <v>195184.09093749998</v>
      </c>
      <c r="AM899" s="39">
        <f t="shared" si="239"/>
        <v>6328.3171874999534</v>
      </c>
      <c r="AN899" s="39">
        <f>SUM($AM$892:$AM$895)+$AN$891</f>
        <v>-1558425.9993749999</v>
      </c>
      <c r="AO899" s="39">
        <f t="shared" si="229"/>
        <v>0.43289611081628909</v>
      </c>
      <c r="AP899" s="39">
        <f>SUM($AM$896:$AM$915)+$AP$895</f>
        <v>1484196.1531250002</v>
      </c>
      <c r="AQ899" s="39">
        <f t="shared" si="230"/>
        <v>0.41227670908595149</v>
      </c>
      <c r="AR899" s="39">
        <f t="shared" si="242"/>
        <v>6.3283171874999535</v>
      </c>
      <c r="AS899" s="39"/>
      <c r="AT899" s="51">
        <f>T899*$AS$8*0.38*0.01</f>
        <v>738.62833193500001</v>
      </c>
      <c r="AU899" s="51">
        <f t="shared" si="241"/>
        <v>0.73862833193499999</v>
      </c>
      <c r="AV899" s="51">
        <f t="shared" si="231"/>
        <v>2.0517470078824042E-4</v>
      </c>
      <c r="AW899" s="39">
        <f>AB899*0.7</f>
        <v>0.24288105960277515</v>
      </c>
      <c r="AX899" s="40"/>
      <c r="AY899" s="40">
        <f t="shared" si="228"/>
        <v>0</v>
      </c>
      <c r="AZ899" s="40"/>
      <c r="BA899" s="40"/>
      <c r="BB899" s="40"/>
      <c r="BC899" s="39"/>
      <c r="BD899" s="39">
        <f>T899*2.23694</f>
        <v>41.818350555555554</v>
      </c>
      <c r="BE899" s="39">
        <f>AO899-$BC$8</f>
        <v>0.4317697118176706</v>
      </c>
      <c r="BF899" s="39">
        <f>AQ899-$BC$8</f>
        <v>0.41115031008733299</v>
      </c>
      <c r="BG899" s="52">
        <f t="shared" si="232"/>
        <v>0.37003527907859968</v>
      </c>
      <c r="BH899" s="52">
        <f t="shared" si="233"/>
        <v>0.37003527907859968</v>
      </c>
      <c r="BI899" s="52">
        <f t="shared" si="234"/>
        <v>1332127.0046829588</v>
      </c>
      <c r="BJ899" s="52">
        <f t="shared" si="235"/>
        <v>1332.1270046829588</v>
      </c>
      <c r="BK899">
        <f t="shared" si="236"/>
        <v>5.6954854687499585</v>
      </c>
    </row>
    <row r="900" spans="2:63" x14ac:dyDescent="0.25">
      <c r="B900" s="27" t="s">
        <v>52</v>
      </c>
      <c r="C900" s="27">
        <v>892</v>
      </c>
      <c r="D900" s="27">
        <v>303</v>
      </c>
      <c r="E900" s="26">
        <v>66.2</v>
      </c>
      <c r="F900" s="15">
        <f t="shared" si="237"/>
        <v>-0.34722222222222221</v>
      </c>
      <c r="G900" s="15">
        <f t="shared" si="238"/>
        <v>-1.25</v>
      </c>
      <c r="R900">
        <f t="shared" si="226"/>
        <v>0</v>
      </c>
      <c r="S900">
        <f t="shared" si="227"/>
        <v>66.2</v>
      </c>
      <c r="T900">
        <f>$E900/3.6</f>
        <v>18.388888888888889</v>
      </c>
      <c r="U900">
        <f>(0.5*960*(T900*T900))</f>
        <v>162312.59259259261</v>
      </c>
      <c r="V900">
        <f>$U900-$U901</f>
        <v>6792.5925925926131</v>
      </c>
      <c r="X900">
        <f>W900/1000</f>
        <v>0</v>
      </c>
      <c r="Y900">
        <f>$X$43+$X$87+$X$158+$X$178+$X$188+$X$238+$X$279+$X$299+$X$307+$X$359+$X$365+$X$379+$X$408+$X$426+$X$438+$X$549+$X$569+$X$622+$X$645+$X$657+$X$685+$X$703+$X$721+$X$758+$X$800+$X$815+$X$877+$X$896</f>
        <v>1258.4562962962962</v>
      </c>
      <c r="Z900">
        <f>(0.5*960*(F900*F900))</f>
        <v>57.870370370370367</v>
      </c>
      <c r="AA900">
        <f>W900*0.0000002777777777</f>
        <v>0</v>
      </c>
      <c r="AB900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0">
        <f>(AC900*0.0000002777777777)*-1</f>
        <v>0</v>
      </c>
      <c r="AE900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0">
        <f>(T900/1000)*(960*9.81*0.01+0.5*1.205*0.38*1.711274*(T900*T900)+960*4/3*3.14*AJ900)</f>
        <v>-24.574172971521094</v>
      </c>
      <c r="AH900">
        <f>AH899+AG900</f>
        <v>1144.010721004433</v>
      </c>
      <c r="AJ900">
        <f>T901-T900</f>
        <v>-0.38888888888888928</v>
      </c>
      <c r="AK900" s="53">
        <f t="shared" si="240"/>
        <v>18.388888888888889</v>
      </c>
      <c r="AL900" s="39">
        <f>0.5*1116.99*(T900*T900)</f>
        <v>188855.77375000002</v>
      </c>
      <c r="AM900" s="39">
        <f t="shared" si="239"/>
        <v>7903.3937500000175</v>
      </c>
      <c r="AN900" s="39">
        <f>SUM($AM$892:$AM$895)+$AN$891</f>
        <v>-1558425.9993749999</v>
      </c>
      <c r="AO900" s="39">
        <f t="shared" si="229"/>
        <v>0.43289611081628909</v>
      </c>
      <c r="AP900" s="39">
        <f>SUM($AM$896:$AM$915)+$AP$895</f>
        <v>1484196.1531250002</v>
      </c>
      <c r="AQ900" s="39">
        <f t="shared" si="230"/>
        <v>0.41227670908595149</v>
      </c>
      <c r="AR900" s="39">
        <f t="shared" si="242"/>
        <v>7.9033937500000171</v>
      </c>
      <c r="AS900" s="39"/>
      <c r="AT900" s="51">
        <f>T900*$AS$8*0.38*0.01</f>
        <v>726.55565489000014</v>
      </c>
      <c r="AU900" s="51">
        <f t="shared" si="241"/>
        <v>0.72655565489000018</v>
      </c>
      <c r="AV900" s="51">
        <f t="shared" si="231"/>
        <v>2.0182117670403444E-4</v>
      </c>
      <c r="AW900" s="39">
        <f>AB900*0.7</f>
        <v>0.24288105960277515</v>
      </c>
      <c r="AX900" s="40"/>
      <c r="AY900" s="40">
        <f t="shared" si="228"/>
        <v>0</v>
      </c>
      <c r="AZ900" s="40"/>
      <c r="BA900" s="40"/>
      <c r="BB900" s="40"/>
      <c r="BC900" s="39"/>
      <c r="BD900" s="39">
        <f>T900*2.23694</f>
        <v>41.134841111111115</v>
      </c>
      <c r="BE900" s="39">
        <f>AO900-$BC$8</f>
        <v>0.4317697118176706</v>
      </c>
      <c r="BF900" s="39">
        <f>AQ900-$BC$8</f>
        <v>0.41115031008733299</v>
      </c>
      <c r="BG900" s="52">
        <f t="shared" si="232"/>
        <v>0.37003527907859968</v>
      </c>
      <c r="BH900" s="52">
        <f t="shared" si="233"/>
        <v>0.37003527907859968</v>
      </c>
      <c r="BI900" s="52">
        <f t="shared" si="234"/>
        <v>1332127.0046829588</v>
      </c>
      <c r="BJ900" s="52">
        <f t="shared" si="235"/>
        <v>1332.1270046829588</v>
      </c>
      <c r="BK900">
        <f t="shared" si="236"/>
        <v>7.1130543750000159</v>
      </c>
    </row>
    <row r="901" spans="2:63" x14ac:dyDescent="0.25">
      <c r="B901" s="27" t="s">
        <v>52</v>
      </c>
      <c r="C901" s="27">
        <v>893</v>
      </c>
      <c r="D901" s="27">
        <v>304</v>
      </c>
      <c r="E901" s="26">
        <v>64.8</v>
      </c>
      <c r="F901" s="15">
        <f t="shared" si="237"/>
        <v>-0.36111111111111133</v>
      </c>
      <c r="G901" s="15">
        <f t="shared" si="238"/>
        <v>-1.3000000000000007</v>
      </c>
      <c r="R901">
        <f t="shared" si="226"/>
        <v>0</v>
      </c>
      <c r="S901">
        <f t="shared" si="227"/>
        <v>64.8</v>
      </c>
      <c r="T901">
        <f>$E901/3.6</f>
        <v>18</v>
      </c>
      <c r="U901">
        <f>(0.5*960*(T901*T901))</f>
        <v>155520</v>
      </c>
      <c r="V901">
        <f>$U901-$U902</f>
        <v>5706.666666666657</v>
      </c>
      <c r="X901">
        <f>W901/1000</f>
        <v>0</v>
      </c>
      <c r="Y901">
        <f>$X$43+$X$87+$X$158+$X$178+$X$188+$X$238+$X$279+$X$299+$X$307+$X$359+$X$365+$X$379+$X$408+$X$426+$X$438+$X$549+$X$569+$X$622+$X$645+$X$657+$X$685+$X$703+$X$721+$X$758+$X$800+$X$815+$X$877+$X$896</f>
        <v>1258.4562962962962</v>
      </c>
      <c r="Z901">
        <f>(0.5*960*(F901*F901))</f>
        <v>62.592592592592673</v>
      </c>
      <c r="AA901">
        <f>W901*0.0000002777777777</f>
        <v>0</v>
      </c>
      <c r="AB901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1">
        <f>(AC901*0.0000002777777777)*-1</f>
        <v>0</v>
      </c>
      <c r="AE901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1">
        <f>(T901/1000)*(960*9.81*0.01+0.5*1.205*0.38*1.711274*(T901*T901)+960*4/3*3.14*AJ901)</f>
        <v>-20.135076664826311</v>
      </c>
      <c r="AH901">
        <f>AH900+AG901</f>
        <v>1123.8756443396067</v>
      </c>
      <c r="AJ901">
        <f>T902-T901</f>
        <v>-0.33333333333333215</v>
      </c>
      <c r="AK901" s="53">
        <f t="shared" si="240"/>
        <v>18</v>
      </c>
      <c r="AL901" s="39">
        <f>0.5*1116.99*(T901*T901)</f>
        <v>180952.38</v>
      </c>
      <c r="AM901" s="39">
        <f t="shared" si="239"/>
        <v>6639.8849999999802</v>
      </c>
      <c r="AN901" s="39">
        <f>SUM($AM$892:$AM$895)+$AN$891</f>
        <v>-1558425.9993749999</v>
      </c>
      <c r="AO901" s="39">
        <f t="shared" si="229"/>
        <v>0.43289611081628909</v>
      </c>
      <c r="AP901" s="39">
        <f>SUM($AM$896:$AM$915)+$AP$895</f>
        <v>1484196.1531250002</v>
      </c>
      <c r="AQ901" s="39">
        <f t="shared" si="230"/>
        <v>0.41227670908595149</v>
      </c>
      <c r="AR901" s="39">
        <f t="shared" si="242"/>
        <v>6.6398849999999801</v>
      </c>
      <c r="AS901" s="39"/>
      <c r="AT901" s="51">
        <f>T901*$AS$8*0.38*0.01</f>
        <v>711.1904295600001</v>
      </c>
      <c r="AU901" s="51">
        <f t="shared" si="241"/>
        <v>0.71119042956000011</v>
      </c>
      <c r="AV901" s="51">
        <f t="shared" si="231"/>
        <v>1.9755305514231771E-4</v>
      </c>
      <c r="AW901" s="39">
        <f>AB901*0.7</f>
        <v>0.24288105960277515</v>
      </c>
      <c r="AX901" s="40"/>
      <c r="AY901" s="40">
        <f t="shared" si="228"/>
        <v>0</v>
      </c>
      <c r="AZ901" s="40"/>
      <c r="BA901" s="40"/>
      <c r="BB901" s="40"/>
      <c r="BC901" s="39"/>
      <c r="BD901" s="39">
        <f>T901*2.23694</f>
        <v>40.264920000000004</v>
      </c>
      <c r="BE901" s="39">
        <f>AO901-$BC$8</f>
        <v>0.4317697118176706</v>
      </c>
      <c r="BF901" s="39">
        <f>AQ901-$BC$8</f>
        <v>0.41115031008733299</v>
      </c>
      <c r="BG901" s="52">
        <f t="shared" si="232"/>
        <v>0.37003527907859968</v>
      </c>
      <c r="BH901" s="52">
        <f t="shared" si="233"/>
        <v>0.37003527907859968</v>
      </c>
      <c r="BI901" s="52">
        <f t="shared" si="234"/>
        <v>1332127.0046829588</v>
      </c>
      <c r="BJ901" s="52">
        <f t="shared" si="235"/>
        <v>1332.1270046829588</v>
      </c>
      <c r="BK901">
        <f t="shared" si="236"/>
        <v>5.9758964999999824</v>
      </c>
    </row>
    <row r="902" spans="2:63" x14ac:dyDescent="0.25">
      <c r="B902" s="27" t="s">
        <v>52</v>
      </c>
      <c r="C902" s="27">
        <v>894</v>
      </c>
      <c r="D902" s="27">
        <v>305</v>
      </c>
      <c r="E902" s="26">
        <v>63.6</v>
      </c>
      <c r="F902" s="15">
        <f t="shared" si="237"/>
        <v>-0.30555555555555497</v>
      </c>
      <c r="G902" s="15">
        <f t="shared" si="238"/>
        <v>-1.0999999999999979</v>
      </c>
      <c r="R902">
        <f t="shared" si="226"/>
        <v>0</v>
      </c>
      <c r="S902">
        <f t="shared" si="227"/>
        <v>63.6</v>
      </c>
      <c r="T902">
        <f>$E902/3.6</f>
        <v>17.666666666666668</v>
      </c>
      <c r="U902">
        <f>(0.5*960*(T902*T902))</f>
        <v>149813.33333333334</v>
      </c>
      <c r="V902">
        <f>$U902-$U903</f>
        <v>4674.074074074073</v>
      </c>
      <c r="X902">
        <f>W902/1000</f>
        <v>0</v>
      </c>
      <c r="Y902">
        <f>$X$43+$X$87+$X$158+$X$178+$X$188+$X$238+$X$279+$X$299+$X$307+$X$359+$X$365+$X$379+$X$408+$X$426+$X$438+$X$549+$X$569+$X$622+$X$645+$X$657+$X$685+$X$703+$X$721+$X$758+$X$800+$X$815+$X$877+$X$896</f>
        <v>1258.4562962962962</v>
      </c>
      <c r="Z902">
        <f>(0.5*960*(F902*F902))</f>
        <v>44.814814814814639</v>
      </c>
      <c r="AA902">
        <f>W902*0.0000002777777777</f>
        <v>0</v>
      </c>
      <c r="AB902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2">
        <f>(AC902*0.0000002777777777)*-1</f>
        <v>0</v>
      </c>
      <c r="AE902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2">
        <f>(T902/1000)*(960*9.81*0.01+0.5*1.205*0.38*1.711274*(T902*T902)+960*4/3*3.14*AJ902)</f>
        <v>-15.899726213619426</v>
      </c>
      <c r="AH902">
        <f>AH901+AG902</f>
        <v>1107.9759181259872</v>
      </c>
      <c r="AJ902">
        <f>T903-T902</f>
        <v>-0.27777777777777857</v>
      </c>
      <c r="AK902" s="53">
        <f t="shared" si="240"/>
        <v>17.666666666666668</v>
      </c>
      <c r="AL902" s="39">
        <f>0.5*1116.99*(T902*T902)</f>
        <v>174312.49500000002</v>
      </c>
      <c r="AM902" s="39">
        <f t="shared" si="239"/>
        <v>5438.4312499999942</v>
      </c>
      <c r="AN902" s="39">
        <f>SUM($AM$892:$AM$895)+$AN$891</f>
        <v>-1558425.9993749999</v>
      </c>
      <c r="AO902" s="39">
        <f t="shared" si="229"/>
        <v>0.43289611081628909</v>
      </c>
      <c r="AP902" s="39">
        <f>SUM($AM$896:$AM$915)+$AP$895</f>
        <v>1484196.1531250002</v>
      </c>
      <c r="AQ902" s="39">
        <f t="shared" si="230"/>
        <v>0.41227670908595149</v>
      </c>
      <c r="AR902" s="39">
        <f t="shared" si="242"/>
        <v>5.4384312499999945</v>
      </c>
      <c r="AS902" s="39"/>
      <c r="AT902" s="51">
        <f>T902*$AS$8*0.38*0.01</f>
        <v>698.02023642000017</v>
      </c>
      <c r="AU902" s="51">
        <f t="shared" si="241"/>
        <v>0.69802023642000022</v>
      </c>
      <c r="AV902" s="51">
        <f t="shared" si="231"/>
        <v>1.9389466523227479E-4</v>
      </c>
      <c r="AW902" s="39">
        <f>AB902*0.7</f>
        <v>0.24288105960277515</v>
      </c>
      <c r="AX902" s="40"/>
      <c r="AY902" s="40">
        <f t="shared" si="228"/>
        <v>0</v>
      </c>
      <c r="AZ902" s="40"/>
      <c r="BA902" s="40"/>
      <c r="BB902" s="40"/>
      <c r="BC902" s="39"/>
      <c r="BD902" s="39">
        <f>T902*2.23694</f>
        <v>39.519273333333338</v>
      </c>
      <c r="BE902" s="39">
        <f>AO902-$BC$8</f>
        <v>0.4317697118176706</v>
      </c>
      <c r="BF902" s="39">
        <f>AQ902-$BC$8</f>
        <v>0.41115031008733299</v>
      </c>
      <c r="BG902" s="52">
        <f t="shared" si="232"/>
        <v>0.37003527907859968</v>
      </c>
      <c r="BH902" s="52">
        <f t="shared" si="233"/>
        <v>0.37003527907859968</v>
      </c>
      <c r="BI902" s="52">
        <f t="shared" si="234"/>
        <v>1332127.0046829588</v>
      </c>
      <c r="BJ902" s="52">
        <f t="shared" si="235"/>
        <v>1332.1270046829588</v>
      </c>
      <c r="BK902">
        <f t="shared" si="236"/>
        <v>4.894588124999995</v>
      </c>
    </row>
    <row r="903" spans="2:63" x14ac:dyDescent="0.25">
      <c r="B903" s="27" t="s">
        <v>52</v>
      </c>
      <c r="C903" s="27">
        <v>895</v>
      </c>
      <c r="D903" s="27">
        <v>306</v>
      </c>
      <c r="E903" s="26">
        <v>62.6</v>
      </c>
      <c r="F903" s="15">
        <f t="shared" si="237"/>
        <v>-0.20833333333333331</v>
      </c>
      <c r="G903" s="15">
        <f t="shared" si="238"/>
        <v>-0.75</v>
      </c>
      <c r="R903">
        <f t="shared" si="226"/>
        <v>0</v>
      </c>
      <c r="S903">
        <f t="shared" si="227"/>
        <v>62.6</v>
      </c>
      <c r="T903">
        <f>$E903/3.6</f>
        <v>17.388888888888889</v>
      </c>
      <c r="U903">
        <f>(0.5*960*(T903*T903))</f>
        <v>145139.25925925927</v>
      </c>
      <c r="V903">
        <f>$U903-$U904</f>
        <v>2309.25925925927</v>
      </c>
      <c r="X903">
        <f>W903/1000</f>
        <v>0</v>
      </c>
      <c r="Y903">
        <f>$X$43+$X$87+$X$158+$X$178+$X$188+$X$238+$X$279+$X$299+$X$307+$X$359+$X$365+$X$379+$X$408+$X$426+$X$438+$X$549+$X$569+$X$622+$X$645+$X$657+$X$685+$X$703+$X$721+$X$758+$X$800+$X$815+$X$877+$X$896</f>
        <v>1258.4562962962962</v>
      </c>
      <c r="Z903">
        <f>(0.5*960*(F903*F903))</f>
        <v>20.833333333333329</v>
      </c>
      <c r="AA903">
        <f>W903*0.0000002777777777</f>
        <v>0</v>
      </c>
      <c r="AB903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3">
        <f>(AC903*0.0000002777777777)*-1</f>
        <v>0</v>
      </c>
      <c r="AE903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3">
        <f>(T903/1000)*(960*9.81*0.01+0.5*1.205*0.38*1.711274*(T903*T903)+960*4/3*3.14*AJ903)</f>
        <v>-6.009207988766601</v>
      </c>
      <c r="AH903">
        <f>AH902+AG903</f>
        <v>1101.9667101372206</v>
      </c>
      <c r="AJ903">
        <f>T904-T903</f>
        <v>-0.13888888888888928</v>
      </c>
      <c r="AK903" s="53">
        <f t="shared" si="240"/>
        <v>17.388888888888889</v>
      </c>
      <c r="AL903" s="39">
        <f>0.5*1116.99*(T903*T903)</f>
        <v>168874.06375000003</v>
      </c>
      <c r="AM903" s="39">
        <f t="shared" si="239"/>
        <v>2686.8953125000407</v>
      </c>
      <c r="AN903" s="39">
        <f>SUM($AM$892:$AM$895)+$AN$891</f>
        <v>-1558425.9993749999</v>
      </c>
      <c r="AO903" s="39">
        <f t="shared" si="229"/>
        <v>0.43289611081628909</v>
      </c>
      <c r="AP903" s="39">
        <f>SUM($AM$896:$AM$915)+$AP$895</f>
        <v>1484196.1531250002</v>
      </c>
      <c r="AQ903" s="39">
        <f t="shared" si="230"/>
        <v>0.41227670908595149</v>
      </c>
      <c r="AR903" s="39">
        <f t="shared" si="242"/>
        <v>2.6868953125000408</v>
      </c>
      <c r="AS903" s="39"/>
      <c r="AT903" s="51">
        <f>T903*$AS$8*0.38*0.01</f>
        <v>687.04507547000014</v>
      </c>
      <c r="AU903" s="51">
        <f t="shared" si="241"/>
        <v>0.68704507547000015</v>
      </c>
      <c r="AV903" s="51">
        <f t="shared" si="231"/>
        <v>1.9084600697390569E-4</v>
      </c>
      <c r="AW903" s="39">
        <f>AB903*0.7</f>
        <v>0.24288105960277515</v>
      </c>
      <c r="AX903" s="40"/>
      <c r="AY903" s="40">
        <f t="shared" si="228"/>
        <v>0</v>
      </c>
      <c r="AZ903" s="40"/>
      <c r="BA903" s="40"/>
      <c r="BB903" s="40"/>
      <c r="BC903" s="39"/>
      <c r="BD903" s="39">
        <f>T903*2.23694</f>
        <v>38.897901111111118</v>
      </c>
      <c r="BE903" s="39">
        <f>AO903-$BC$8</f>
        <v>0.4317697118176706</v>
      </c>
      <c r="BF903" s="39">
        <f>AQ903-$BC$8</f>
        <v>0.41115031008733299</v>
      </c>
      <c r="BG903" s="52">
        <f t="shared" si="232"/>
        <v>0.37003527907859968</v>
      </c>
      <c r="BH903" s="52">
        <f t="shared" si="233"/>
        <v>0.37003527907859968</v>
      </c>
      <c r="BI903" s="52">
        <f t="shared" si="234"/>
        <v>1332127.0046829588</v>
      </c>
      <c r="BJ903" s="52">
        <f t="shared" si="235"/>
        <v>1332.1270046829588</v>
      </c>
      <c r="BK903">
        <f t="shared" si="236"/>
        <v>2.4182057812500366</v>
      </c>
    </row>
    <row r="904" spans="2:63" x14ac:dyDescent="0.25">
      <c r="B904" s="27" t="s">
        <v>52</v>
      </c>
      <c r="C904" s="27">
        <v>896</v>
      </c>
      <c r="D904" s="27">
        <v>307</v>
      </c>
      <c r="E904" s="26">
        <v>62.1</v>
      </c>
      <c r="F904" s="15">
        <f t="shared" si="237"/>
        <v>-9.7222222222222612E-2</v>
      </c>
      <c r="G904" s="15">
        <f t="shared" si="238"/>
        <v>-0.35000000000000142</v>
      </c>
      <c r="R904">
        <f t="shared" ref="R904:R967" si="243">IF(E904&lt;1,1,0)</f>
        <v>0</v>
      </c>
      <c r="S904">
        <f t="shared" ref="S904:S967" si="244">IF(R904=1,"",E904)</f>
        <v>62.1</v>
      </c>
      <c r="T904">
        <f>$E904/3.6</f>
        <v>17.25</v>
      </c>
      <c r="U904">
        <f>(0.5*960*(T904*T904))</f>
        <v>142830</v>
      </c>
      <c r="V904">
        <f>$U904-$U905</f>
        <v>918.51851851854008</v>
      </c>
      <c r="X904">
        <f>W904/1000</f>
        <v>0</v>
      </c>
      <c r="Y904">
        <f>$X$43+$X$87+$X$158+$X$178+$X$188+$X$238+$X$279+$X$299+$X$307+$X$359+$X$365+$X$379+$X$408+$X$426+$X$438+$X$549+$X$569+$X$622+$X$645+$X$657+$X$685+$X$703+$X$721+$X$758+$X$800+$X$815+$X$877+$X$896</f>
        <v>1258.4562962962962</v>
      </c>
      <c r="Z904">
        <f>(0.5*960*(F904*F904))</f>
        <v>4.5370370370370736</v>
      </c>
      <c r="AA904">
        <f>W904*0.0000002777777777</f>
        <v>0</v>
      </c>
      <c r="AB904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4">
        <f>(AC904*0.0000002777777777)*-1</f>
        <v>0</v>
      </c>
      <c r="AE904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4">
        <f>(T904/1000)*(960*9.81*0.01+0.5*1.205*0.38*1.711274*(T904*T904)+960*4/3*3.14*AJ904)</f>
        <v>-0.21612589503358814</v>
      </c>
      <c r="AH904">
        <f>AH903+AG904</f>
        <v>1101.750584242187</v>
      </c>
      <c r="AJ904">
        <f>T905-T904</f>
        <v>-5.5555555555557135E-2</v>
      </c>
      <c r="AK904" s="53">
        <f t="shared" si="240"/>
        <v>17.25</v>
      </c>
      <c r="AL904" s="39">
        <f>0.5*1116.99*(T904*T904)</f>
        <v>166187.16843749999</v>
      </c>
      <c r="AM904" s="39">
        <f t="shared" si="239"/>
        <v>1068.7250000000058</v>
      </c>
      <c r="AN904" s="39">
        <f>SUM($AM$892:$AM$895)+$AN$891</f>
        <v>-1558425.9993749999</v>
      </c>
      <c r="AO904" s="39">
        <f t="shared" si="229"/>
        <v>0.43289611081628909</v>
      </c>
      <c r="AP904" s="39">
        <f>SUM($AM$896:$AM$915)+$AP$895</f>
        <v>1484196.1531250002</v>
      </c>
      <c r="AQ904" s="39">
        <f t="shared" si="230"/>
        <v>0.41227670908595149</v>
      </c>
      <c r="AR904" s="39">
        <f t="shared" si="242"/>
        <v>1.0687250000000059</v>
      </c>
      <c r="AS904" s="39"/>
      <c r="AT904" s="51">
        <f>T904*$AS$8*0.38*0.01</f>
        <v>681.55749499500018</v>
      </c>
      <c r="AU904" s="51">
        <f t="shared" si="241"/>
        <v>0.68155749499500018</v>
      </c>
      <c r="AV904" s="51">
        <f t="shared" si="231"/>
        <v>1.8932167784472116E-4</v>
      </c>
      <c r="AW904" s="39">
        <f>AB904*0.7</f>
        <v>0.24288105960277515</v>
      </c>
      <c r="AX904" s="40"/>
      <c r="AY904" s="40">
        <f t="shared" ref="AY904:AY967" si="245">AX904/1000</f>
        <v>0</v>
      </c>
      <c r="AZ904" s="40"/>
      <c r="BA904" s="40"/>
      <c r="BB904" s="40"/>
      <c r="BC904" s="39"/>
      <c r="BD904" s="39">
        <f>T904*2.23694</f>
        <v>38.587215</v>
      </c>
      <c r="BE904" s="39">
        <f>AO904-$BC$8</f>
        <v>0.4317697118176706</v>
      </c>
      <c r="BF904" s="39">
        <f>AQ904-$BC$8</f>
        <v>0.41115031008733299</v>
      </c>
      <c r="BG904" s="52">
        <f t="shared" si="232"/>
        <v>0.37003527907859968</v>
      </c>
      <c r="BH904" s="52">
        <f t="shared" si="233"/>
        <v>0.37003527907859968</v>
      </c>
      <c r="BI904" s="52">
        <f t="shared" si="234"/>
        <v>1332127.0046829588</v>
      </c>
      <c r="BJ904" s="52">
        <f t="shared" si="235"/>
        <v>1332.1270046829588</v>
      </c>
      <c r="BK904">
        <f t="shared" si="236"/>
        <v>0.96185250000000533</v>
      </c>
    </row>
    <row r="905" spans="2:63" x14ac:dyDescent="0.25">
      <c r="B905" s="27" t="s">
        <v>52</v>
      </c>
      <c r="C905" s="27">
        <v>897</v>
      </c>
      <c r="D905" s="27">
        <v>308</v>
      </c>
      <c r="E905" s="26">
        <v>61.9</v>
      </c>
      <c r="F905" s="15">
        <f t="shared" si="237"/>
        <v>-2.7777777777778172E-2</v>
      </c>
      <c r="G905" s="15">
        <f t="shared" si="238"/>
        <v>-0.10000000000000142</v>
      </c>
      <c r="R905">
        <f t="shared" si="243"/>
        <v>0</v>
      </c>
      <c r="S905">
        <f t="shared" si="244"/>
        <v>61.9</v>
      </c>
      <c r="T905">
        <f>$E905/3.6</f>
        <v>17.194444444444443</v>
      </c>
      <c r="U905">
        <f>(0.5*960*(T905*T905))</f>
        <v>141911.48148148146</v>
      </c>
      <c r="V905">
        <f>$U905-$U906</f>
        <v>0</v>
      </c>
      <c r="X905">
        <f>W905/1000</f>
        <v>0</v>
      </c>
      <c r="Y905">
        <f>$X$43+$X$87+$X$158+$X$178+$X$188+$X$238+$X$279+$X$299+$X$307+$X$359+$X$365+$X$379+$X$408+$X$426+$X$438+$X$549+$X$569+$X$622+$X$645+$X$657+$X$685+$X$703+$X$721+$X$758+$X$800+$X$815+$X$877+$X$896</f>
        <v>1258.4562962962962</v>
      </c>
      <c r="Z905">
        <f>(0.5*960*(F905*F905))</f>
        <v>0.37037037037038084</v>
      </c>
      <c r="AA905">
        <f>W905*0.0000002777777777</f>
        <v>0</v>
      </c>
      <c r="AB905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5">
        <f>(AC905*0.0000002777777777)*-1</f>
        <v>0</v>
      </c>
      <c r="AE905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5">
        <f>(T905/1000)*(960*9.81*0.01+0.5*1.205*0.38*1.711274*(T905*T905)+960*4/3*3.14*AJ905)</f>
        <v>3.6110073077603935</v>
      </c>
      <c r="AH905">
        <f>AH904+AG905</f>
        <v>1105.3615915499474</v>
      </c>
      <c r="AJ905">
        <f>T906-T905</f>
        <v>0</v>
      </c>
      <c r="AK905" s="53">
        <f t="shared" si="240"/>
        <v>17.194444444444443</v>
      </c>
      <c r="AL905" s="39">
        <f>0.5*1116.99*(T905*T905)</f>
        <v>165118.44343749998</v>
      </c>
      <c r="AM905" s="39">
        <f t="shared" si="239"/>
        <v>0</v>
      </c>
      <c r="AN905" s="39">
        <f>SUM($AM$892:$AM$895)+$AN$891</f>
        <v>-1558425.9993749999</v>
      </c>
      <c r="AO905" s="39">
        <f t="shared" ref="AO905:AO968" si="246">(AN905*0.0000002777777777)*-1</f>
        <v>0.43289611081628909</v>
      </c>
      <c r="AP905" s="39">
        <f>SUM($AM$896:$AM$915)+$AP$895</f>
        <v>1484196.1531250002</v>
      </c>
      <c r="AQ905" s="39">
        <f t="shared" ref="AQ905:AQ968" si="247">AP905*0.0000002777777777</f>
        <v>0.41227670908595149</v>
      </c>
      <c r="AR905" s="39">
        <f t="shared" si="242"/>
        <v>0</v>
      </c>
      <c r="AS905" s="39"/>
      <c r="AT905" s="51">
        <f>T905*$AS$8*0.38*0.01</f>
        <v>679.36246280500006</v>
      </c>
      <c r="AU905" s="51">
        <f t="shared" si="241"/>
        <v>0.67936246280500001</v>
      </c>
      <c r="AV905" s="51">
        <f t="shared" ref="AV905:AV968" si="248">0.000000277778*AT905</f>
        <v>1.887119461930473E-4</v>
      </c>
      <c r="AW905" s="39">
        <f>AB905*0.7</f>
        <v>0.24288105960277515</v>
      </c>
      <c r="AX905" s="40"/>
      <c r="AY905" s="40">
        <f t="shared" si="245"/>
        <v>0</v>
      </c>
      <c r="AZ905" s="40"/>
      <c r="BA905" s="40"/>
      <c r="BB905" s="40"/>
      <c r="BC905" s="39"/>
      <c r="BD905" s="39">
        <f>T905*2.23694</f>
        <v>38.462940555555555</v>
      </c>
      <c r="BE905" s="39">
        <f>AO905-$BC$8</f>
        <v>0.4317697118176706</v>
      </c>
      <c r="BF905" s="39">
        <f>AQ905-$BC$8</f>
        <v>0.41115031008733299</v>
      </c>
      <c r="BG905" s="52">
        <f t="shared" ref="BG905:BG968" si="249">BF905*0.9</f>
        <v>0.37003527907859968</v>
      </c>
      <c r="BH905" s="52">
        <f t="shared" ref="BH905:BH968" si="250">BF905*0.9</f>
        <v>0.37003527907859968</v>
      </c>
      <c r="BI905" s="52">
        <f t="shared" ref="BI905:BI968" si="251">BH905*3600000</f>
        <v>1332127.0046829588</v>
      </c>
      <c r="BJ905" s="52">
        <f t="shared" ref="BJ905:BJ968" si="252">BI905/1000</f>
        <v>1332.1270046829588</v>
      </c>
      <c r="BK905">
        <f t="shared" ref="BK905:BK968" si="253">(AM905*0.9)/1000</f>
        <v>0</v>
      </c>
    </row>
    <row r="906" spans="2:63" x14ac:dyDescent="0.25">
      <c r="B906" s="27" t="s">
        <v>52</v>
      </c>
      <c r="C906" s="27">
        <v>898</v>
      </c>
      <c r="D906" s="27">
        <v>309</v>
      </c>
      <c r="E906" s="26">
        <v>61.9</v>
      </c>
      <c r="F906" s="15">
        <f t="shared" ref="F906:F969" si="254">($E907-$E905)/2/3.6</f>
        <v>-1.3888888888889086E-2</v>
      </c>
      <c r="G906" s="15">
        <f t="shared" ref="G906:G969" si="255">($E907-$E905)/2</f>
        <v>-5.0000000000000711E-2</v>
      </c>
      <c r="R906">
        <f t="shared" si="243"/>
        <v>0</v>
      </c>
      <c r="S906">
        <f t="shared" si="244"/>
        <v>61.9</v>
      </c>
      <c r="T906">
        <f>$E906/3.6</f>
        <v>17.194444444444443</v>
      </c>
      <c r="U906">
        <f>(0.5*960*(T906*T906))</f>
        <v>141911.48148148146</v>
      </c>
      <c r="V906">
        <f>$U906-$U907</f>
        <v>458.1481481481751</v>
      </c>
      <c r="X906">
        <f>W906/1000</f>
        <v>0</v>
      </c>
      <c r="Y906">
        <f>$X$43+$X$87+$X$158+$X$178+$X$188+$X$238+$X$279+$X$299+$X$307+$X$359+$X$365+$X$379+$X$408+$X$426+$X$438+$X$549+$X$569+$X$622+$X$645+$X$657+$X$685+$X$703+$X$721+$X$758+$X$800+$X$815+$X$877+$X$896</f>
        <v>1258.4562962962962</v>
      </c>
      <c r="Z906">
        <f>(0.5*960*(F906*F906))</f>
        <v>9.259259259259521E-2</v>
      </c>
      <c r="AA906">
        <f>W906*0.0000002777777777</f>
        <v>0</v>
      </c>
      <c r="AB906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6">
        <f>(AC906*0.0000002777777777)*-1</f>
        <v>0</v>
      </c>
      <c r="AE906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6">
        <f>(T906/1000)*(960*9.81*0.01+0.5*1.205*0.38*1.711274*(T906*T906)+960*4/3*3.14*AJ906)</f>
        <v>1.6913431102294747</v>
      </c>
      <c r="AH906">
        <f>AH905+AG906</f>
        <v>1107.052934660177</v>
      </c>
      <c r="AJ906">
        <f>T907-T906</f>
        <v>-2.7777777777778567E-2</v>
      </c>
      <c r="AK906" s="53">
        <f t="shared" si="240"/>
        <v>17.194444444444443</v>
      </c>
      <c r="AL906" s="39">
        <f>0.5*1116.99*(T906*T906)</f>
        <v>165118.44343749998</v>
      </c>
      <c r="AM906" s="39">
        <f t="shared" si="239"/>
        <v>533.06968750004307</v>
      </c>
      <c r="AN906" s="39">
        <f>SUM($AM$892:$AM$895)+$AN$891</f>
        <v>-1558425.9993749999</v>
      </c>
      <c r="AO906" s="39">
        <f t="shared" si="246"/>
        <v>0.43289611081628909</v>
      </c>
      <c r="AP906" s="39">
        <f>SUM($AM$896:$AM$915)+$AP$895</f>
        <v>1484196.1531250002</v>
      </c>
      <c r="AQ906" s="39">
        <f t="shared" si="247"/>
        <v>0.41227670908595149</v>
      </c>
      <c r="AR906" s="39">
        <f t="shared" si="242"/>
        <v>0.53306968750004302</v>
      </c>
      <c r="AS906" s="39"/>
      <c r="AT906" s="51">
        <f>T906*$AS$8*0.38*0.01</f>
        <v>679.36246280500006</v>
      </c>
      <c r="AU906" s="51">
        <f t="shared" si="241"/>
        <v>0.67936246280500001</v>
      </c>
      <c r="AV906" s="51">
        <f t="shared" si="248"/>
        <v>1.887119461930473E-4</v>
      </c>
      <c r="AW906" s="39">
        <f>AB906*0.7</f>
        <v>0.24288105960277515</v>
      </c>
      <c r="AX906" s="40"/>
      <c r="AY906" s="40">
        <f t="shared" si="245"/>
        <v>0</v>
      </c>
      <c r="AZ906" s="40"/>
      <c r="BA906" s="40"/>
      <c r="BB906" s="40"/>
      <c r="BC906" s="39"/>
      <c r="BD906" s="39">
        <f>T906*2.23694</f>
        <v>38.462940555555555</v>
      </c>
      <c r="BE906" s="39">
        <f>AO906-$BC$8</f>
        <v>0.4317697118176706</v>
      </c>
      <c r="BF906" s="39">
        <f>AQ906-$BC$8</f>
        <v>0.41115031008733299</v>
      </c>
      <c r="BG906" s="52">
        <f t="shared" si="249"/>
        <v>0.37003527907859968</v>
      </c>
      <c r="BH906" s="52">
        <f t="shared" si="250"/>
        <v>0.37003527907859968</v>
      </c>
      <c r="BI906" s="52">
        <f t="shared" si="251"/>
        <v>1332127.0046829588</v>
      </c>
      <c r="BJ906" s="52">
        <f t="shared" si="252"/>
        <v>1332.1270046829588</v>
      </c>
      <c r="BK906">
        <f t="shared" si="253"/>
        <v>0.47976271875003879</v>
      </c>
    </row>
    <row r="907" spans="2:63" x14ac:dyDescent="0.25">
      <c r="B907" s="27" t="s">
        <v>52</v>
      </c>
      <c r="C907" s="27">
        <v>899</v>
      </c>
      <c r="D907" s="27">
        <v>310</v>
      </c>
      <c r="E907" s="26">
        <v>61.8</v>
      </c>
      <c r="F907" s="15">
        <f t="shared" si="254"/>
        <v>-5.5555555555555358E-2</v>
      </c>
      <c r="G907" s="15">
        <f t="shared" si="255"/>
        <v>-0.19999999999999929</v>
      </c>
      <c r="R907">
        <f t="shared" si="243"/>
        <v>0</v>
      </c>
      <c r="S907">
        <f t="shared" si="244"/>
        <v>61.8</v>
      </c>
      <c r="T907">
        <f>$E907/3.6</f>
        <v>17.166666666666664</v>
      </c>
      <c r="U907">
        <f>(0.5*960*(T907*T907))</f>
        <v>141453.33333333328</v>
      </c>
      <c r="V907">
        <f>$U907-$U908</f>
        <v>1369.9999999999709</v>
      </c>
      <c r="X907">
        <f>W907/1000</f>
        <v>0</v>
      </c>
      <c r="Y907">
        <f>$X$43+$X$87+$X$158+$X$178+$X$188+$X$238+$X$279+$X$299+$X$307+$X$359+$X$365+$X$379+$X$408+$X$426+$X$438+$X$549+$X$569+$X$622+$X$645+$X$657+$X$685+$X$703+$X$721+$X$758+$X$800+$X$815+$X$877+$X$896</f>
        <v>1258.4562962962962</v>
      </c>
      <c r="Z907">
        <f>(0.5*960*(F907*F907))</f>
        <v>1.481481481481471</v>
      </c>
      <c r="AA907">
        <f>W907*0.0000002777777777</f>
        <v>0</v>
      </c>
      <c r="AB907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7">
        <f>(AC907*0.0000002777777777)*-1</f>
        <v>0</v>
      </c>
      <c r="AE907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7">
        <f>(T907/1000)*(960*9.81*0.01+0.5*1.205*0.38*1.711274*(T907*T907)+960*4/3*3.14*AJ907)</f>
        <v>-2.1509348384437521</v>
      </c>
      <c r="AH907">
        <f>AH906+AG907</f>
        <v>1104.9019998217332</v>
      </c>
      <c r="AJ907">
        <f>T908-T907</f>
        <v>-8.3333333333332149E-2</v>
      </c>
      <c r="AK907" s="53">
        <f t="shared" si="240"/>
        <v>17.166666666666664</v>
      </c>
      <c r="AL907" s="39">
        <f>0.5*1116.99*(T907*T907)</f>
        <v>164585.37374999994</v>
      </c>
      <c r="AM907" s="39">
        <f t="shared" si="239"/>
        <v>1594.0378124999697</v>
      </c>
      <c r="AN907" s="39">
        <f>SUM($AM$892:$AM$895)+$AN$891</f>
        <v>-1558425.9993749999</v>
      </c>
      <c r="AO907" s="39">
        <f t="shared" si="246"/>
        <v>0.43289611081628909</v>
      </c>
      <c r="AP907" s="39">
        <f>SUM($AM$896:$AM$915)+$AP$895</f>
        <v>1484196.1531250002</v>
      </c>
      <c r="AQ907" s="39">
        <f t="shared" si="247"/>
        <v>0.41227670908595149</v>
      </c>
      <c r="AR907" s="39">
        <f t="shared" si="242"/>
        <v>1.5940378124999697</v>
      </c>
      <c r="AS907" s="39"/>
      <c r="AT907" s="51">
        <f>T907*$AS$8*0.38*0.01</f>
        <v>678.26494670999989</v>
      </c>
      <c r="AU907" s="51">
        <f t="shared" si="241"/>
        <v>0.67826494670999993</v>
      </c>
      <c r="AV907" s="51">
        <f t="shared" si="248"/>
        <v>1.8840708036721034E-4</v>
      </c>
      <c r="AW907" s="39">
        <f>AB907*0.7</f>
        <v>0.24288105960277515</v>
      </c>
      <c r="AX907" s="40"/>
      <c r="AY907" s="40">
        <f t="shared" si="245"/>
        <v>0</v>
      </c>
      <c r="AZ907" s="40"/>
      <c r="BA907" s="40"/>
      <c r="BB907" s="40"/>
      <c r="BC907" s="39"/>
      <c r="BD907" s="39">
        <f>T907*2.23694</f>
        <v>38.400803333333329</v>
      </c>
      <c r="BE907" s="39">
        <f>AO907-$BC$8</f>
        <v>0.4317697118176706</v>
      </c>
      <c r="BF907" s="39">
        <f>AQ907-$BC$8</f>
        <v>0.41115031008733299</v>
      </c>
      <c r="BG907" s="52">
        <f t="shared" si="249"/>
        <v>0.37003527907859968</v>
      </c>
      <c r="BH907" s="52">
        <f t="shared" si="250"/>
        <v>0.37003527907859968</v>
      </c>
      <c r="BI907" s="52">
        <f t="shared" si="251"/>
        <v>1332127.0046829588</v>
      </c>
      <c r="BJ907" s="52">
        <f t="shared" si="252"/>
        <v>1332.1270046829588</v>
      </c>
      <c r="BK907">
        <f t="shared" si="253"/>
        <v>1.4346340312499728</v>
      </c>
    </row>
    <row r="908" spans="2:63" x14ac:dyDescent="0.25">
      <c r="B908" s="27" t="s">
        <v>52</v>
      </c>
      <c r="C908" s="27">
        <v>900</v>
      </c>
      <c r="D908" s="27">
        <v>311</v>
      </c>
      <c r="E908" s="26">
        <v>61.5</v>
      </c>
      <c r="F908" s="15">
        <f t="shared" si="254"/>
        <v>-0.12499999999999981</v>
      </c>
      <c r="G908" s="15">
        <f t="shared" si="255"/>
        <v>-0.44999999999999929</v>
      </c>
      <c r="R908">
        <f t="shared" si="243"/>
        <v>0</v>
      </c>
      <c r="S908">
        <f t="shared" si="244"/>
        <v>61.5</v>
      </c>
      <c r="T908">
        <f>$E908/3.6</f>
        <v>17.083333333333332</v>
      </c>
      <c r="U908">
        <f>(0.5*960*(T908*T908))</f>
        <v>140083.33333333331</v>
      </c>
      <c r="V908">
        <f>$U908-$U909</f>
        <v>2720.0000000000291</v>
      </c>
      <c r="X908">
        <f>W908/1000</f>
        <v>0</v>
      </c>
      <c r="Y908">
        <f>$X$43+$X$87+$X$158+$X$178+$X$188+$X$238+$X$279+$X$299+$X$307+$X$359+$X$365+$X$379+$X$408+$X$426+$X$438+$X$549+$X$569+$X$622+$X$645+$X$657+$X$685+$X$703+$X$721+$X$758+$X$800+$X$815+$X$877+$X$896</f>
        <v>1258.4562962962962</v>
      </c>
      <c r="Z908">
        <f>(0.5*960*(F908*F908))</f>
        <v>7.4999999999999769</v>
      </c>
      <c r="AA908">
        <f>W908*0.0000002777777777</f>
        <v>0</v>
      </c>
      <c r="AB908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8">
        <f>(AC908*0.0000002777777777)*-1</f>
        <v>0</v>
      </c>
      <c r="AE908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8">
        <f>(T908/1000)*(960*9.81*0.01+0.5*1.205*0.38*1.711274*(T908*T908)+960*4/3*3.14*AJ908)</f>
        <v>-7.8813746498627628</v>
      </c>
      <c r="AH908">
        <f>AH907+AG908</f>
        <v>1097.0206251718705</v>
      </c>
      <c r="AJ908">
        <f>T909-T908</f>
        <v>-0.16666666666666785</v>
      </c>
      <c r="AK908" s="53">
        <f t="shared" si="240"/>
        <v>17.083333333333332</v>
      </c>
      <c r="AL908" s="39">
        <f>0.5*1116.99*(T908*T908)</f>
        <v>162991.33593749997</v>
      </c>
      <c r="AM908" s="39">
        <f t="shared" si="239"/>
        <v>3164.8050000000221</v>
      </c>
      <c r="AN908" s="39">
        <f>SUM($AM$892:$AM$895)+$AN$891</f>
        <v>-1558425.9993749999</v>
      </c>
      <c r="AO908" s="39">
        <f t="shared" si="246"/>
        <v>0.43289611081628909</v>
      </c>
      <c r="AP908" s="39">
        <f>SUM($AM$896:$AM$915)+$AP$895</f>
        <v>1484196.1531250002</v>
      </c>
      <c r="AQ908" s="39">
        <f t="shared" si="247"/>
        <v>0.41227670908595149</v>
      </c>
      <c r="AR908" s="39">
        <f t="shared" si="242"/>
        <v>3.1648050000000221</v>
      </c>
      <c r="AS908" s="39"/>
      <c r="AT908" s="51">
        <f>T908*$AS$8*0.38*0.01</f>
        <v>674.97239842500005</v>
      </c>
      <c r="AU908" s="51">
        <f t="shared" si="241"/>
        <v>0.67497239842500001</v>
      </c>
      <c r="AV908" s="51">
        <f t="shared" si="248"/>
        <v>1.8749248288969965E-4</v>
      </c>
      <c r="AW908" s="39">
        <f>AB908*0.7</f>
        <v>0.24288105960277515</v>
      </c>
      <c r="AX908" s="40"/>
      <c r="AY908" s="40">
        <f t="shared" si="245"/>
        <v>0</v>
      </c>
      <c r="AZ908" s="40"/>
      <c r="BA908" s="40"/>
      <c r="BB908" s="40"/>
      <c r="BC908" s="39"/>
      <c r="BD908" s="39">
        <f>T908*2.23694</f>
        <v>38.214391666666664</v>
      </c>
      <c r="BE908" s="39">
        <f>AO908-$BC$8</f>
        <v>0.4317697118176706</v>
      </c>
      <c r="BF908" s="39">
        <f>AQ908-$BC$8</f>
        <v>0.41115031008733299</v>
      </c>
      <c r="BG908" s="52">
        <f t="shared" si="249"/>
        <v>0.37003527907859968</v>
      </c>
      <c r="BH908" s="52">
        <f t="shared" si="250"/>
        <v>0.37003527907859968</v>
      </c>
      <c r="BI908" s="52">
        <f t="shared" si="251"/>
        <v>1332127.0046829588</v>
      </c>
      <c r="BJ908" s="52">
        <f t="shared" si="252"/>
        <v>1332.1270046829588</v>
      </c>
      <c r="BK908">
        <f t="shared" si="253"/>
        <v>2.8483245000000204</v>
      </c>
    </row>
    <row r="909" spans="2:63" x14ac:dyDescent="0.25">
      <c r="B909" s="27" t="s">
        <v>52</v>
      </c>
      <c r="C909" s="27">
        <v>901</v>
      </c>
      <c r="D909" s="27">
        <v>312</v>
      </c>
      <c r="E909" s="26">
        <v>60.9</v>
      </c>
      <c r="F909" s="15">
        <f t="shared" si="254"/>
        <v>-0.24999999999999961</v>
      </c>
      <c r="G909" s="15">
        <f t="shared" si="255"/>
        <v>-0.89999999999999858</v>
      </c>
      <c r="R909">
        <f t="shared" si="243"/>
        <v>0</v>
      </c>
      <c r="S909">
        <f t="shared" si="244"/>
        <v>60.9</v>
      </c>
      <c r="T909">
        <f>$E909/3.6</f>
        <v>16.916666666666664</v>
      </c>
      <c r="U909">
        <f>(0.5*960*(T909*T909))</f>
        <v>137363.33333333328</v>
      </c>
      <c r="V909">
        <f>$U909-$U910</f>
        <v>5359.9999999999709</v>
      </c>
      <c r="X909">
        <f>W909/1000</f>
        <v>0</v>
      </c>
      <c r="Y909">
        <f>$X$43+$X$87+$X$158+$X$178+$X$188+$X$238+$X$279+$X$299+$X$307+$X$359+$X$365+$X$379+$X$408+$X$426+$X$438+$X$549+$X$569+$X$622+$X$645+$X$657+$X$685+$X$703+$X$721+$X$758+$X$800+$X$815+$X$877+$X$896</f>
        <v>1258.4562962962962</v>
      </c>
      <c r="Z909">
        <f>(0.5*960*(F909*F909))</f>
        <v>29.999999999999908</v>
      </c>
      <c r="AA909">
        <f>W909*0.0000002777777777</f>
        <v>0</v>
      </c>
      <c r="AB909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09">
        <f>(AC909*0.0000002777777777)*-1</f>
        <v>0</v>
      </c>
      <c r="AE909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09">
        <f>(T909/1000)*(960*9.81*0.01+0.5*1.205*0.38*1.711274*(T909*T909)+960*4/3*3.14*AJ909)</f>
        <v>-19.173952318339417</v>
      </c>
      <c r="AH909">
        <f>AH908+AG909</f>
        <v>1077.8466728535311</v>
      </c>
      <c r="AJ909">
        <f>T910-T909</f>
        <v>-0.33333333333333215</v>
      </c>
      <c r="AK909" s="53">
        <f t="shared" si="240"/>
        <v>16.916666666666664</v>
      </c>
      <c r="AL909" s="39">
        <f>0.5*1116.99*(T909*T909)</f>
        <v>159826.53093749995</v>
      </c>
      <c r="AM909" s="39">
        <f t="shared" si="239"/>
        <v>6236.5274999999674</v>
      </c>
      <c r="AN909" s="39">
        <f>SUM($AM$892:$AM$895)+$AN$891</f>
        <v>-1558425.9993749999</v>
      </c>
      <c r="AO909" s="39">
        <f t="shared" si="246"/>
        <v>0.43289611081628909</v>
      </c>
      <c r="AP909" s="39">
        <f>SUM($AM$896:$AM$915)+$AP$895</f>
        <v>1484196.1531250002</v>
      </c>
      <c r="AQ909" s="39">
        <f t="shared" si="247"/>
        <v>0.41227670908595149</v>
      </c>
      <c r="AR909" s="39">
        <f t="shared" si="242"/>
        <v>6.2365274999999674</v>
      </c>
      <c r="AS909" s="39"/>
      <c r="AT909" s="51">
        <f>T909*$AS$8*0.38*0.01</f>
        <v>668.38730185500003</v>
      </c>
      <c r="AU909" s="51">
        <f t="shared" si="241"/>
        <v>0.66838730185500006</v>
      </c>
      <c r="AV909" s="51">
        <f t="shared" si="248"/>
        <v>1.8566328793467819E-4</v>
      </c>
      <c r="AW909" s="39">
        <f>AB909*0.7</f>
        <v>0.24288105960277515</v>
      </c>
      <c r="AX909" s="40"/>
      <c r="AY909" s="40">
        <f t="shared" si="245"/>
        <v>0</v>
      </c>
      <c r="AZ909" s="40"/>
      <c r="BA909" s="40"/>
      <c r="BB909" s="40"/>
      <c r="BC909" s="39"/>
      <c r="BD909" s="39">
        <f>T909*2.23694</f>
        <v>37.841568333333328</v>
      </c>
      <c r="BE909" s="39">
        <f>AO909-$BC$8</f>
        <v>0.4317697118176706</v>
      </c>
      <c r="BF909" s="39">
        <f>AQ909-$BC$8</f>
        <v>0.41115031008733299</v>
      </c>
      <c r="BG909" s="52">
        <f t="shared" si="249"/>
        <v>0.37003527907859968</v>
      </c>
      <c r="BH909" s="52">
        <f t="shared" si="250"/>
        <v>0.37003527907859968</v>
      </c>
      <c r="BI909" s="52">
        <f t="shared" si="251"/>
        <v>1332127.0046829588</v>
      </c>
      <c r="BJ909" s="52">
        <f t="shared" si="252"/>
        <v>1332.1270046829588</v>
      </c>
      <c r="BK909">
        <f t="shared" si="253"/>
        <v>5.6128747499999712</v>
      </c>
    </row>
    <row r="910" spans="2:63" x14ac:dyDescent="0.25">
      <c r="B910" s="27" t="s">
        <v>52</v>
      </c>
      <c r="C910" s="27">
        <v>902</v>
      </c>
      <c r="D910" s="27">
        <v>313</v>
      </c>
      <c r="E910" s="26">
        <v>59.7</v>
      </c>
      <c r="F910" s="15">
        <f t="shared" si="254"/>
        <v>-0.87499999999999956</v>
      </c>
      <c r="G910" s="15">
        <f t="shared" si="255"/>
        <v>-3.1499999999999986</v>
      </c>
      <c r="R910">
        <f t="shared" si="243"/>
        <v>0</v>
      </c>
      <c r="S910">
        <f t="shared" si="244"/>
        <v>59.7</v>
      </c>
      <c r="T910">
        <f>$E910/3.6</f>
        <v>16.583333333333332</v>
      </c>
      <c r="U910">
        <f>(0.5*960*(T910*T910))</f>
        <v>132003.33333333331</v>
      </c>
      <c r="V910">
        <f>$U910-$U911</f>
        <v>21589.999999999985</v>
      </c>
      <c r="X910">
        <f>W910/1000</f>
        <v>0</v>
      </c>
      <c r="Y910">
        <f>$X$43+$X$87+$X$158+$X$178+$X$188+$X$238+$X$279+$X$299+$X$307+$X$359+$X$365+$X$379+$X$408+$X$426+$X$438+$X$549+$X$569+$X$622+$X$645+$X$657+$X$685+$X$703+$X$721+$X$758+$X$800+$X$815+$X$877+$X$896</f>
        <v>1258.4562962962962</v>
      </c>
      <c r="Z910">
        <f>(0.5*960*(F910*F910))</f>
        <v>367.4999999999996</v>
      </c>
      <c r="AA910">
        <f>W910*0.0000002777777777</f>
        <v>0</v>
      </c>
      <c r="AB910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0">
        <f>(AC910*0.0000002777777777)*-1</f>
        <v>0</v>
      </c>
      <c r="AE910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10">
        <f>(T910/1000)*(960*9.81*0.01+0.5*1.205*0.38*1.711274*(T910*T910)+960*4/3*3.14*AJ910)</f>
        <v>-91.074737929145101</v>
      </c>
      <c r="AH910">
        <f>AH909+AG910</f>
        <v>986.77193492438596</v>
      </c>
      <c r="AJ910">
        <f>T911-T910</f>
        <v>-1.4166666666666661</v>
      </c>
      <c r="AK910" s="53">
        <f t="shared" si="240"/>
        <v>16.583333333333332</v>
      </c>
      <c r="AL910" s="39">
        <f>0.5*1116.99*(T910*T910)</f>
        <v>153590.00343749998</v>
      </c>
      <c r="AM910" s="39">
        <f t="shared" si="239"/>
        <v>25120.639687499977</v>
      </c>
      <c r="AN910" s="39">
        <f>SUM($AM$892:$AM$895)+$AN$891</f>
        <v>-1558425.9993749999</v>
      </c>
      <c r="AO910" s="39">
        <f t="shared" si="246"/>
        <v>0.43289611081628909</v>
      </c>
      <c r="AP910" s="39">
        <f>SUM($AM$896:$AM$915)+$AP$895</f>
        <v>1484196.1531250002</v>
      </c>
      <c r="AQ910" s="39">
        <f t="shared" si="247"/>
        <v>0.41227670908595149</v>
      </c>
      <c r="AR910" s="39">
        <f t="shared" si="242"/>
        <v>25.120639687499978</v>
      </c>
      <c r="AS910" s="39"/>
      <c r="AT910" s="51">
        <f>T910*$AS$8*0.38*0.01</f>
        <v>655.21710871499999</v>
      </c>
      <c r="AU910" s="51">
        <f t="shared" si="241"/>
        <v>0.65521710871499994</v>
      </c>
      <c r="AV910" s="51">
        <f t="shared" si="248"/>
        <v>1.8200489802463527E-4</v>
      </c>
      <c r="AW910" s="39">
        <f>AB910*0.7</f>
        <v>0.24288105960277515</v>
      </c>
      <c r="AX910" s="40"/>
      <c r="AY910" s="40">
        <f t="shared" si="245"/>
        <v>0</v>
      </c>
      <c r="AZ910" s="40"/>
      <c r="BA910" s="40"/>
      <c r="BB910" s="40"/>
      <c r="BC910" s="39"/>
      <c r="BD910" s="39">
        <f>T910*2.23694</f>
        <v>37.095921666666669</v>
      </c>
      <c r="BE910" s="39">
        <f>AO910-$BC$8</f>
        <v>0.4317697118176706</v>
      </c>
      <c r="BF910" s="39">
        <f>AQ910-$BC$8</f>
        <v>0.41115031008733299</v>
      </c>
      <c r="BG910" s="52">
        <f t="shared" si="249"/>
        <v>0.37003527907859968</v>
      </c>
      <c r="BH910" s="52">
        <f t="shared" si="250"/>
        <v>0.37003527907859968</v>
      </c>
      <c r="BI910" s="52">
        <f t="shared" si="251"/>
        <v>1332127.0046829588</v>
      </c>
      <c r="BJ910" s="52">
        <f t="shared" si="252"/>
        <v>1332.1270046829588</v>
      </c>
      <c r="BK910">
        <f t="shared" si="253"/>
        <v>22.608575718749979</v>
      </c>
    </row>
    <row r="911" spans="2:63" x14ac:dyDescent="0.25">
      <c r="B911" s="27" t="s">
        <v>52</v>
      </c>
      <c r="C911" s="27">
        <v>903</v>
      </c>
      <c r="D911" s="27">
        <v>314</v>
      </c>
      <c r="E911" s="26">
        <v>54.6</v>
      </c>
      <c r="F911" s="15">
        <f t="shared" si="254"/>
        <v>-1.4444444444444453</v>
      </c>
      <c r="G911" s="15">
        <f t="shared" si="255"/>
        <v>-5.2000000000000028</v>
      </c>
      <c r="R911">
        <f t="shared" si="243"/>
        <v>0</v>
      </c>
      <c r="S911">
        <f t="shared" si="244"/>
        <v>54.6</v>
      </c>
      <c r="T911">
        <f>$E911/3.6</f>
        <v>15.166666666666666</v>
      </c>
      <c r="U911">
        <f>(0.5*960*(T911*T911))</f>
        <v>110413.33333333333</v>
      </c>
      <c r="V911">
        <f>$U911-$U912</f>
        <v>20395.185185185197</v>
      </c>
      <c r="X911">
        <f>W911/1000</f>
        <v>0</v>
      </c>
      <c r="Y911">
        <f>$X$43+$X$87+$X$158+$X$178+$X$188+$X$238+$X$279+$X$299+$X$307+$X$359+$X$365+$X$379+$X$408+$X$426+$X$438+$X$549+$X$569+$X$622+$X$645+$X$657+$X$685+$X$703+$X$721+$X$758+$X$800+$X$815+$X$877+$X$896</f>
        <v>1258.4562962962962</v>
      </c>
      <c r="Z911">
        <f>(0.5*960*(F911*F911))</f>
        <v>1001.4814814814828</v>
      </c>
      <c r="AA911">
        <f>W911*0.0000002777777777</f>
        <v>0</v>
      </c>
      <c r="AB911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1">
        <f>(AC911*0.0000002777777777)*-1</f>
        <v>0</v>
      </c>
      <c r="AE911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11">
        <f>(T911/1000)*(960*9.81*0.01+0.5*1.205*0.38*1.711274*(T911*T911)+960*4/3*3.14*AJ911)</f>
        <v>-86.948309181055649</v>
      </c>
      <c r="AH911">
        <f>AH910+AG911</f>
        <v>899.82362574333035</v>
      </c>
      <c r="AJ911">
        <f>T912-T911</f>
        <v>-1.4722222222222232</v>
      </c>
      <c r="AK911" s="53">
        <f t="shared" si="240"/>
        <v>15.166666666666666</v>
      </c>
      <c r="AL911" s="39">
        <f>0.5*1116.99*(T911*T911)</f>
        <v>128469.36375</v>
      </c>
      <c r="AM911" s="39">
        <f t="shared" si="239"/>
        <v>23730.435312500034</v>
      </c>
      <c r="AN911" s="39">
        <f>SUM($AM$892:$AM$895)+$AN$891</f>
        <v>-1558425.9993749999</v>
      </c>
      <c r="AO911" s="39">
        <f t="shared" si="246"/>
        <v>0.43289611081628909</v>
      </c>
      <c r="AP911" s="39">
        <f>SUM($AM$896:$AM$915)+$AP$895</f>
        <v>1484196.1531250002</v>
      </c>
      <c r="AQ911" s="39">
        <f t="shared" si="247"/>
        <v>0.41227670908595149</v>
      </c>
      <c r="AR911" s="39">
        <f t="shared" si="242"/>
        <v>23.730435312500035</v>
      </c>
      <c r="AS911" s="39"/>
      <c r="AT911" s="51">
        <f>T911*$AS$8*0.38*0.01</f>
        <v>599.24378787000001</v>
      </c>
      <c r="AU911" s="51">
        <f t="shared" si="241"/>
        <v>0.59924378786999999</v>
      </c>
      <c r="AV911" s="51">
        <f t="shared" si="248"/>
        <v>1.6645674090695286E-4</v>
      </c>
      <c r="AW911" s="39">
        <f>AB911*0.7</f>
        <v>0.24288105960277515</v>
      </c>
      <c r="AX911" s="40"/>
      <c r="AY911" s="40">
        <f t="shared" si="245"/>
        <v>0</v>
      </c>
      <c r="AZ911" s="40"/>
      <c r="BA911" s="40"/>
      <c r="BB911" s="40"/>
      <c r="BC911" s="39"/>
      <c r="BD911" s="39">
        <f>T911*2.23694</f>
        <v>33.926923333333335</v>
      </c>
      <c r="BE911" s="39">
        <f>AO911-$BC$8</f>
        <v>0.4317697118176706</v>
      </c>
      <c r="BF911" s="39">
        <f>AQ911-$BC$8</f>
        <v>0.41115031008733299</v>
      </c>
      <c r="BG911" s="52">
        <f t="shared" si="249"/>
        <v>0.37003527907859968</v>
      </c>
      <c r="BH911" s="52">
        <f t="shared" si="250"/>
        <v>0.37003527907859968</v>
      </c>
      <c r="BI911" s="52">
        <f t="shared" si="251"/>
        <v>1332127.0046829588</v>
      </c>
      <c r="BJ911" s="52">
        <f t="shared" si="252"/>
        <v>1332.1270046829588</v>
      </c>
      <c r="BK911">
        <f t="shared" si="253"/>
        <v>21.357391781250033</v>
      </c>
    </row>
    <row r="912" spans="2:63" x14ac:dyDescent="0.25">
      <c r="B912" s="27" t="s">
        <v>52</v>
      </c>
      <c r="C912" s="27">
        <v>904</v>
      </c>
      <c r="D912" s="27">
        <v>315</v>
      </c>
      <c r="E912" s="26">
        <v>49.3</v>
      </c>
      <c r="F912" s="15">
        <f t="shared" si="254"/>
        <v>-1.3472222222222225</v>
      </c>
      <c r="G912" s="15">
        <f t="shared" si="255"/>
        <v>-4.8500000000000014</v>
      </c>
      <c r="R912">
        <f t="shared" si="243"/>
        <v>0</v>
      </c>
      <c r="S912">
        <f t="shared" si="244"/>
        <v>49.3</v>
      </c>
      <c r="T912">
        <f>$E912/3.6</f>
        <v>13.694444444444443</v>
      </c>
      <c r="U912">
        <f>(0.5*960*(T912*T912))</f>
        <v>90018.148148148131</v>
      </c>
      <c r="V912">
        <f>$U912-$U913</f>
        <v>15351.111111111109</v>
      </c>
      <c r="X912">
        <f>W912/1000</f>
        <v>0</v>
      </c>
      <c r="Y912">
        <f>$X$43+$X$87+$X$158+$X$178+$X$188+$X$238+$X$279+$X$299+$X$307+$X$359+$X$365+$X$379+$X$408+$X$426+$X$438+$X$549+$X$569+$X$622+$X$645+$X$657+$X$685+$X$703+$X$721+$X$758+$X$800+$X$815+$X$877+$X$896</f>
        <v>1258.4562962962962</v>
      </c>
      <c r="Z912">
        <f>(0.5*960*(F912*F912))</f>
        <v>871.20370370370415</v>
      </c>
      <c r="AA912">
        <f>W912*0.0000002777777777</f>
        <v>0</v>
      </c>
      <c r="AB912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2">
        <f>(AC912*0.0000002777777777)*-1</f>
        <v>0</v>
      </c>
      <c r="AE912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12">
        <f>(T912/1000)*(960*9.81*0.01+0.5*1.205*0.38*1.711274*(T912*T912)+960*4/3*3.14*AJ912)</f>
        <v>-64.976071064991956</v>
      </c>
      <c r="AH912">
        <f>AH911+AG912</f>
        <v>834.84755467833838</v>
      </c>
      <c r="AJ912">
        <f>T913-T912</f>
        <v>-1.2222222222222214</v>
      </c>
      <c r="AK912" s="53">
        <f t="shared" si="240"/>
        <v>13.694444444444443</v>
      </c>
      <c r="AL912" s="39">
        <f>0.5*1116.99*(T912*T912)</f>
        <v>104738.92843749997</v>
      </c>
      <c r="AM912" s="39">
        <f t="shared" si="239"/>
        <v>17861.497499999983</v>
      </c>
      <c r="AN912" s="39">
        <f>SUM($AM$892:$AM$895)+$AN$891</f>
        <v>-1558425.9993749999</v>
      </c>
      <c r="AO912" s="39">
        <f t="shared" si="246"/>
        <v>0.43289611081628909</v>
      </c>
      <c r="AP912" s="39">
        <f>SUM($AM$896:$AM$915)+$AP$895</f>
        <v>1484196.1531250002</v>
      </c>
      <c r="AQ912" s="39">
        <f t="shared" si="247"/>
        <v>0.41227670908595149</v>
      </c>
      <c r="AR912" s="39">
        <f t="shared" si="242"/>
        <v>17.861497499999984</v>
      </c>
      <c r="AS912" s="39"/>
      <c r="AT912" s="51">
        <f>T912*$AS$8*0.38*0.01</f>
        <v>541.07543483500001</v>
      </c>
      <c r="AU912" s="51">
        <f t="shared" si="241"/>
        <v>0.54107543483499998</v>
      </c>
      <c r="AV912" s="51">
        <f t="shared" si="248"/>
        <v>1.5029885213759661E-4</v>
      </c>
      <c r="AW912" s="39">
        <f>AB912*0.7</f>
        <v>0.24288105960277515</v>
      </c>
      <c r="AX912" s="40"/>
      <c r="AY912" s="40">
        <f t="shared" si="245"/>
        <v>0</v>
      </c>
      <c r="AZ912" s="40"/>
      <c r="BA912" s="40"/>
      <c r="BB912" s="40"/>
      <c r="BC912" s="39"/>
      <c r="BD912" s="39">
        <f>T912*2.23694</f>
        <v>30.633650555555555</v>
      </c>
      <c r="BE912" s="39">
        <f>AO912-$BC$8</f>
        <v>0.4317697118176706</v>
      </c>
      <c r="BF912" s="39">
        <f>AQ912-$BC$8</f>
        <v>0.41115031008733299</v>
      </c>
      <c r="BG912" s="52">
        <f t="shared" si="249"/>
        <v>0.37003527907859968</v>
      </c>
      <c r="BH912" s="52">
        <f t="shared" si="250"/>
        <v>0.37003527907859968</v>
      </c>
      <c r="BI912" s="52">
        <f t="shared" si="251"/>
        <v>1332127.0046829588</v>
      </c>
      <c r="BJ912" s="52">
        <f t="shared" si="252"/>
        <v>1332.1270046829588</v>
      </c>
      <c r="BK912">
        <f t="shared" si="253"/>
        <v>16.075347749999985</v>
      </c>
    </row>
    <row r="913" spans="2:63" x14ac:dyDescent="0.25">
      <c r="B913" s="27" t="s">
        <v>52</v>
      </c>
      <c r="C913" s="27">
        <v>905</v>
      </c>
      <c r="D913" s="27">
        <v>316</v>
      </c>
      <c r="E913" s="26">
        <v>44.9</v>
      </c>
      <c r="F913" s="15">
        <f t="shared" si="254"/>
        <v>-0.97222222222222221</v>
      </c>
      <c r="G913" s="15">
        <f t="shared" si="255"/>
        <v>-3.5</v>
      </c>
      <c r="R913">
        <f t="shared" si="243"/>
        <v>0</v>
      </c>
      <c r="S913">
        <f t="shared" si="244"/>
        <v>44.9</v>
      </c>
      <c r="T913">
        <f>$E913/3.6</f>
        <v>12.472222222222221</v>
      </c>
      <c r="U913">
        <f>(0.5*960*(T913*T913))</f>
        <v>74667.037037037022</v>
      </c>
      <c r="V913">
        <f>$U913-$U914</f>
        <v>8397.0370370370365</v>
      </c>
      <c r="X913">
        <f>W913/1000</f>
        <v>0</v>
      </c>
      <c r="Y913">
        <f>$X$43+$X$87+$X$158+$X$178+$X$188+$X$238+$X$279+$X$299+$X$307+$X$359+$X$365+$X$379+$X$408+$X$426+$X$438+$X$549+$X$569+$X$622+$X$645+$X$657+$X$685+$X$703+$X$721+$X$758+$X$800+$X$815+$X$877+$X$896</f>
        <v>1258.4562962962962</v>
      </c>
      <c r="Z913">
        <f>(0.5*960*(F913*F913))</f>
        <v>453.7037037037037</v>
      </c>
      <c r="AA913">
        <f>W913*0.0000002777777777</f>
        <v>0</v>
      </c>
      <c r="AB913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3">
        <f>(AC913*0.0000002777777777)*-1</f>
        <v>0</v>
      </c>
      <c r="AE913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13">
        <f>(T913/1000)*(960*9.81*0.01+0.5*1.205*0.38*1.711274*(T913*T913)+960*4/3*3.14*AJ913)</f>
        <v>-34.269091611617199</v>
      </c>
      <c r="AH913">
        <f>AH912+AG913</f>
        <v>800.57846306672116</v>
      </c>
      <c r="AJ913">
        <f>T914-T913</f>
        <v>-0.72222222222222321</v>
      </c>
      <c r="AK913" s="53">
        <f t="shared" si="240"/>
        <v>12.472222222222221</v>
      </c>
      <c r="AL913" s="39">
        <f>0.5*1116.99*(T913*T913)</f>
        <v>86877.430937499987</v>
      </c>
      <c r="AM913" s="39">
        <f t="shared" si="239"/>
        <v>9770.2149999999965</v>
      </c>
      <c r="AN913" s="39">
        <f>SUM($AM$892:$AM$895)+$AN$891</f>
        <v>-1558425.9993749999</v>
      </c>
      <c r="AO913" s="39">
        <f t="shared" si="246"/>
        <v>0.43289611081628909</v>
      </c>
      <c r="AP913" s="39">
        <f>SUM($AM$896:$AM$915)+$AP$895</f>
        <v>1484196.1531250002</v>
      </c>
      <c r="AQ913" s="39">
        <f t="shared" si="247"/>
        <v>0.41227670908595149</v>
      </c>
      <c r="AR913" s="39">
        <f t="shared" si="242"/>
        <v>9.7702149999999968</v>
      </c>
      <c r="AS913" s="39"/>
      <c r="AT913" s="51">
        <f>T913*$AS$8*0.38*0.01</f>
        <v>492.78472665500004</v>
      </c>
      <c r="AU913" s="51">
        <f t="shared" si="241"/>
        <v>0.49278472665500006</v>
      </c>
      <c r="AV913" s="51">
        <f t="shared" si="248"/>
        <v>1.3688475580077259E-4</v>
      </c>
      <c r="AW913" s="39">
        <f>AB913*0.7</f>
        <v>0.24288105960277515</v>
      </c>
      <c r="AX913" s="40"/>
      <c r="AY913" s="40">
        <f t="shared" si="245"/>
        <v>0</v>
      </c>
      <c r="AZ913" s="40"/>
      <c r="BA913" s="40"/>
      <c r="BB913" s="40"/>
      <c r="BC913" s="39"/>
      <c r="BD913" s="39">
        <f>T913*2.23694</f>
        <v>27.899612777777779</v>
      </c>
      <c r="BE913" s="39">
        <f>AO913-$BC$8</f>
        <v>0.4317697118176706</v>
      </c>
      <c r="BF913" s="39">
        <f>AQ913-$BC$8</f>
        <v>0.41115031008733299</v>
      </c>
      <c r="BG913" s="52">
        <f t="shared" si="249"/>
        <v>0.37003527907859968</v>
      </c>
      <c r="BH913" s="52">
        <f t="shared" si="250"/>
        <v>0.37003527907859968</v>
      </c>
      <c r="BI913" s="52">
        <f t="shared" si="251"/>
        <v>1332127.0046829588</v>
      </c>
      <c r="BJ913" s="52">
        <f t="shared" si="252"/>
        <v>1332.1270046829588</v>
      </c>
      <c r="BK913">
        <f t="shared" si="253"/>
        <v>8.7931934999999974</v>
      </c>
    </row>
    <row r="914" spans="2:63" x14ac:dyDescent="0.25">
      <c r="B914" s="27" t="s">
        <v>52</v>
      </c>
      <c r="C914" s="27">
        <v>906</v>
      </c>
      <c r="D914" s="27">
        <v>317</v>
      </c>
      <c r="E914" s="26">
        <v>42.3</v>
      </c>
      <c r="F914" s="15">
        <f t="shared" si="254"/>
        <v>-0.4861111111111111</v>
      </c>
      <c r="G914" s="15">
        <f t="shared" si="255"/>
        <v>-1.75</v>
      </c>
      <c r="R914">
        <f t="shared" si="243"/>
        <v>0</v>
      </c>
      <c r="S914">
        <f t="shared" si="244"/>
        <v>42.3</v>
      </c>
      <c r="T914">
        <f>$E914/3.6</f>
        <v>11.749999999999998</v>
      </c>
      <c r="U914">
        <f>(0.5*960*(T914*T914))</f>
        <v>66269.999999999985</v>
      </c>
      <c r="V914">
        <f>$U914-$U915</f>
        <v>2789.9999999999854</v>
      </c>
      <c r="X914">
        <f>W914/1000</f>
        <v>0</v>
      </c>
      <c r="Y914">
        <f>$X$43+$X$87+$X$158+$X$178+$X$188+$X$238+$X$279+$X$299+$X$307+$X$359+$X$365+$X$379+$X$408+$X$426+$X$438+$X$549+$X$569+$X$622+$X$645+$X$657+$X$685+$X$703+$X$721+$X$758+$X$800+$X$815+$X$877+$X$896</f>
        <v>1258.4562962962962</v>
      </c>
      <c r="Z914">
        <f>(0.5*960*(F914*F914))</f>
        <v>113.42592592592592</v>
      </c>
      <c r="AA914">
        <f>W914*0.0000002777777777</f>
        <v>0</v>
      </c>
      <c r="AB914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4">
        <f>(AC914*0.0000002777777777)*-1</f>
        <v>0</v>
      </c>
      <c r="AE914">
        <f>(($W$18*0.0000002777777777)*-1)+$AD$65+$AD$145+$AD$164+$AD$184+$AD$206+$AD$265+$AD$289+$AD$304+$AD$345+$AD$363+$AD$373+$AD$399+$AD$418+$AD$430+$AD$519+$AD$540+$AD$564+$AD$608+$AD$631+$AD$637+$AD$649+$AD$673+$AD$693+$AD$718+$AD$726+$AD$772+$AD$809+$AD$827+$AD$892</f>
        <v>0.37106563775618384</v>
      </c>
      <c r="AG914">
        <f>(T914/1000)*(960*9.81*0.01+0.5*1.205*0.38*1.711274*(T914*T914)+960*4/3*3.14*AJ914)</f>
        <v>-10.064246765079089</v>
      </c>
      <c r="AH914">
        <f>AH913+AG914</f>
        <v>790.51421630164202</v>
      </c>
      <c r="AJ914">
        <f>T915-T914</f>
        <v>-0.24999999999999822</v>
      </c>
      <c r="AK914" s="53">
        <f t="shared" si="240"/>
        <v>11.749999999999998</v>
      </c>
      <c r="AL914" s="39">
        <f>0.5*1116.99*(T914*T914)</f>
        <v>77107.21593749999</v>
      </c>
      <c r="AM914" s="39">
        <f t="shared" si="239"/>
        <v>3246.2521874999948</v>
      </c>
      <c r="AN914" s="39">
        <f>SUM($AM$892:$AM$895)+$AN$891</f>
        <v>-1558425.9993749999</v>
      </c>
      <c r="AO914" s="39">
        <f t="shared" si="246"/>
        <v>0.43289611081628909</v>
      </c>
      <c r="AP914" s="39">
        <f>SUM($AM$896:$AM$915)+$AP$895</f>
        <v>1484196.1531250002</v>
      </c>
      <c r="AQ914" s="39">
        <f t="shared" si="247"/>
        <v>0.41227670908595149</v>
      </c>
      <c r="AR914" s="39">
        <f t="shared" si="242"/>
        <v>3.2462521874999948</v>
      </c>
      <c r="AS914" s="39"/>
      <c r="AT914" s="51">
        <f>T914*$AS$8*0.38*0.01</f>
        <v>464.24930818499996</v>
      </c>
      <c r="AU914" s="51">
        <f t="shared" si="241"/>
        <v>0.46424930818499999</v>
      </c>
      <c r="AV914" s="51">
        <f t="shared" si="248"/>
        <v>1.2895824432901292E-4</v>
      </c>
      <c r="AW914" s="39">
        <f>AB914*0.7</f>
        <v>0.24288105960277515</v>
      </c>
      <c r="AX914" s="40"/>
      <c r="AY914" s="40">
        <f t="shared" si="245"/>
        <v>0</v>
      </c>
      <c r="AZ914" s="40"/>
      <c r="BA914" s="40"/>
      <c r="BB914" s="40"/>
      <c r="BC914" s="39"/>
      <c r="BD914" s="39">
        <f>T914*2.23694</f>
        <v>26.284044999999999</v>
      </c>
      <c r="BE914" s="39">
        <f>AO914-$BC$8</f>
        <v>0.4317697118176706</v>
      </c>
      <c r="BF914" s="39">
        <f>AQ914-$BC$8</f>
        <v>0.41115031008733299</v>
      </c>
      <c r="BG914" s="52">
        <f t="shared" si="249"/>
        <v>0.37003527907859968</v>
      </c>
      <c r="BH914" s="52">
        <f t="shared" si="250"/>
        <v>0.37003527907859968</v>
      </c>
      <c r="BI914" s="52">
        <f t="shared" si="251"/>
        <v>1332127.0046829588</v>
      </c>
      <c r="BJ914" s="52">
        <f t="shared" si="252"/>
        <v>1332.1270046829588</v>
      </c>
      <c r="BK914">
        <f t="shared" si="253"/>
        <v>2.9216269687499952</v>
      </c>
    </row>
    <row r="915" spans="2:63" x14ac:dyDescent="0.25">
      <c r="B915" s="27" t="s">
        <v>52</v>
      </c>
      <c r="C915" s="27">
        <v>907</v>
      </c>
      <c r="D915" s="27">
        <v>318</v>
      </c>
      <c r="E915" s="26">
        <v>41.4</v>
      </c>
      <c r="F915" s="15">
        <f t="shared" si="254"/>
        <v>-0.1388888888888889</v>
      </c>
      <c r="G915" s="15">
        <f t="shared" si="255"/>
        <v>-0.5</v>
      </c>
      <c r="R915">
        <f t="shared" si="243"/>
        <v>0</v>
      </c>
      <c r="S915">
        <f t="shared" si="244"/>
        <v>41.4</v>
      </c>
      <c r="T915">
        <f>$E915/3.6</f>
        <v>11.5</v>
      </c>
      <c r="U915">
        <f>(0.5*960*(T915*T915))</f>
        <v>63480</v>
      </c>
      <c r="V915">
        <f>$U915-$U916</f>
        <v>306.29629629630654</v>
      </c>
      <c r="X915">
        <f>W915/1000</f>
        <v>0</v>
      </c>
      <c r="Y915">
        <f>$X$43+$X$87+$X$158+$X$178+$X$188+$X$238+$X$279+$X$299+$X$307+$X$359+$X$365+$X$379+$X$408+$X$426+$X$438+$X$549+$X$569+$X$622+$X$645+$X$657+$X$685+$X$703+$X$721+$X$758+$X$800+$X$815+$X$877+$X$896</f>
        <v>1258.4562962962962</v>
      </c>
      <c r="Z915">
        <f>(0.5*960*(F915*F915))</f>
        <v>9.2592592592592595</v>
      </c>
      <c r="AA915">
        <f>W915*0.0000002777777777</f>
        <v>0</v>
      </c>
      <c r="AB915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5">
        <f>(AC915*0.0000002777777777)*-1</f>
        <v>0</v>
      </c>
      <c r="AE9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15">
        <f>(T915/1000)*(960*9.81*0.01+0.5*1.205*0.38*1.711274*(T915*T915)+960*4/3*3.14*AJ915)</f>
        <v>0.39498590764436464</v>
      </c>
      <c r="AH915">
        <f>AH914+AG915</f>
        <v>790.90920220928638</v>
      </c>
      <c r="AJ915">
        <f>T916-T915</f>
        <v>-2.7777777777778567E-2</v>
      </c>
      <c r="AK915" s="53">
        <f t="shared" si="240"/>
        <v>11.5</v>
      </c>
      <c r="AL915" s="39">
        <f>0.5*1116.99*(T915*T915)</f>
        <v>73860.963749999995</v>
      </c>
      <c r="AM915" s="39">
        <f t="shared" si="239"/>
        <v>356.38531250000233</v>
      </c>
      <c r="AN915" s="39">
        <f>SUM($AM$892:$AM$895)+$AN$891</f>
        <v>-1558425.9993749999</v>
      </c>
      <c r="AO915" s="39">
        <f t="shared" si="246"/>
        <v>0.43289611081628909</v>
      </c>
      <c r="AP915" s="39">
        <f>SUM($AM$896:$AM$915)+$AP$895</f>
        <v>1484196.1531250002</v>
      </c>
      <c r="AQ915" s="39">
        <f t="shared" si="247"/>
        <v>0.41227670908595149</v>
      </c>
      <c r="AR915" s="39">
        <f t="shared" si="242"/>
        <v>0.35638531250000233</v>
      </c>
      <c r="AS915" s="39"/>
      <c r="AT915" s="51">
        <f>T915*$AS$8*0.38*0.01</f>
        <v>454.3716633300001</v>
      </c>
      <c r="AU915" s="51">
        <f t="shared" si="241"/>
        <v>0.45437166333000012</v>
      </c>
      <c r="AV915" s="51">
        <f t="shared" si="248"/>
        <v>1.2621445189648077E-4</v>
      </c>
      <c r="AW915" s="39">
        <f>AB915*0.7</f>
        <v>0.24288105960277515</v>
      </c>
      <c r="AX915" s="40"/>
      <c r="AY915" s="40">
        <f t="shared" si="245"/>
        <v>0</v>
      </c>
      <c r="AZ915" s="40"/>
      <c r="BA915" s="40"/>
      <c r="BB915" s="40"/>
      <c r="BC915" s="39"/>
      <c r="BD915" s="39">
        <f>T915*2.23694</f>
        <v>25.724810000000002</v>
      </c>
      <c r="BE915" s="39">
        <f>AO915-$BC$8</f>
        <v>0.4317697118176706</v>
      </c>
      <c r="BF915" s="39">
        <f>AQ915-$BC$8</f>
        <v>0.41115031008733299</v>
      </c>
      <c r="BG915" s="52">
        <f t="shared" si="249"/>
        <v>0.37003527907859968</v>
      </c>
      <c r="BH915" s="52">
        <f t="shared" si="250"/>
        <v>0.37003527907859968</v>
      </c>
      <c r="BI915" s="52">
        <f t="shared" si="251"/>
        <v>1332127.0046829588</v>
      </c>
      <c r="BJ915" s="52">
        <f t="shared" si="252"/>
        <v>1332.1270046829588</v>
      </c>
      <c r="BK915">
        <f t="shared" si="253"/>
        <v>0.32074678125000211</v>
      </c>
    </row>
    <row r="916" spans="2:63" x14ac:dyDescent="0.25">
      <c r="B916" s="27" t="s">
        <v>52</v>
      </c>
      <c r="C916" s="27">
        <v>908</v>
      </c>
      <c r="D916" s="27">
        <v>319</v>
      </c>
      <c r="E916" s="26">
        <v>41.3</v>
      </c>
      <c r="F916" s="15">
        <f t="shared" si="254"/>
        <v>9.7222222222222612E-2</v>
      </c>
      <c r="G916" s="15">
        <f t="shared" si="255"/>
        <v>0.35000000000000142</v>
      </c>
      <c r="R916">
        <f t="shared" si="243"/>
        <v>0</v>
      </c>
      <c r="S916">
        <f t="shared" si="244"/>
        <v>41.3</v>
      </c>
      <c r="T916">
        <f>$E916/3.6</f>
        <v>11.472222222222221</v>
      </c>
      <c r="U916">
        <f>(0.5*960*(T916*T916))</f>
        <v>63173.703703703693</v>
      </c>
      <c r="V916">
        <f>$U916-$U917</f>
        <v>-2471.111111111124</v>
      </c>
      <c r="X916">
        <f>W916/1000</f>
        <v>0</v>
      </c>
      <c r="Y916">
        <f>$X$43+$X$87+$X$158+$X$178+$X$188+$X$238+$X$279+$X$299+$X$307+$X$359+$X$365+$X$379+$X$408+$X$426+$X$438+$X$549+$X$569+$X$622+$X$645+$X$657+$X$685+$X$703+$X$721+$X$758+$X$800+$X$815+$X$877+$X$896</f>
        <v>1258.4562962962962</v>
      </c>
      <c r="Z916">
        <f>(0.5*960*(F916*F916))</f>
        <v>4.5370370370370736</v>
      </c>
      <c r="AA916">
        <f>W916*0.0000002777777777</f>
        <v>0</v>
      </c>
      <c r="AB916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C916">
        <f>SUM(V916:V931)</f>
        <v>-93789.62962962962</v>
      </c>
      <c r="AD916">
        <f>(AC916*0.0000002777777777)*-1</f>
        <v>2.605267488982459E-2</v>
      </c>
      <c r="AE9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16">
        <f>(T916/1000)*(960*9.81*0.01+0.5*1.205*0.38*1.711274*(T916*T916)+960*4/3*3.14*AJ916)</f>
        <v>11.918452532037403</v>
      </c>
      <c r="AH916">
        <f>AH915+AG916</f>
        <v>802.82765474132373</v>
      </c>
      <c r="AJ916">
        <f>T917-T916</f>
        <v>0.22222222222222321</v>
      </c>
      <c r="AK916" s="53">
        <f t="shared" si="240"/>
        <v>11.472222222222221</v>
      </c>
      <c r="AL916" s="39">
        <f>0.5*1116.99*(T916*T916)</f>
        <v>73504.578437499993</v>
      </c>
      <c r="AM916" s="39">
        <f t="shared" ref="AM916:AM979" si="256">AL916-AL917</f>
        <v>-2875.2150000000111</v>
      </c>
      <c r="AN916" s="39">
        <f>SUM($AM$916:$AM$931)+$AN$915</f>
        <v>-1667553.1643749999</v>
      </c>
      <c r="AO916" s="39">
        <f t="shared" si="246"/>
        <v>0.46320921219669031</v>
      </c>
      <c r="AP916" s="39">
        <f>SUM($AM$896:$AM$915)+$AP$895</f>
        <v>1484196.1531250002</v>
      </c>
      <c r="AQ916" s="39">
        <f t="shared" si="247"/>
        <v>0.41227670908595149</v>
      </c>
      <c r="AR916" s="39">
        <f t="shared" si="242"/>
        <v>-2.875215000000011</v>
      </c>
      <c r="AS916" s="39"/>
      <c r="AT916" s="51">
        <f>T916*$AS$8*0.38*0.01</f>
        <v>453.27414723500004</v>
      </c>
      <c r="AU916" s="51">
        <f t="shared" si="241"/>
        <v>0.45327414723500004</v>
      </c>
      <c r="AV916" s="51">
        <f t="shared" si="248"/>
        <v>1.2590958607064384E-4</v>
      </c>
      <c r="AW916" s="39">
        <f>AB916*0.7</f>
        <v>0.24288105960277515</v>
      </c>
      <c r="AX916" s="40"/>
      <c r="AY916" s="40">
        <f t="shared" si="245"/>
        <v>0</v>
      </c>
      <c r="AZ916" s="40"/>
      <c r="BA916" s="40"/>
      <c r="BB916" s="40"/>
      <c r="BC916" s="39"/>
      <c r="BD916" s="39">
        <f>T916*2.23694</f>
        <v>25.662672777777779</v>
      </c>
      <c r="BE916" s="39">
        <f>AO916-$BC$8</f>
        <v>0.46208281319807182</v>
      </c>
      <c r="BF916" s="39">
        <f>AQ916-$BC$8</f>
        <v>0.41115031008733299</v>
      </c>
      <c r="BG916" s="52">
        <f t="shared" si="249"/>
        <v>0.37003527907859968</v>
      </c>
      <c r="BH916" s="52">
        <f t="shared" si="250"/>
        <v>0.37003527907859968</v>
      </c>
      <c r="BI916" s="52">
        <f t="shared" si="251"/>
        <v>1332127.0046829588</v>
      </c>
      <c r="BJ916" s="52">
        <f t="shared" si="252"/>
        <v>1332.1270046829588</v>
      </c>
      <c r="BK916">
        <f t="shared" si="253"/>
        <v>-2.5876935000000101</v>
      </c>
    </row>
    <row r="917" spans="2:63" x14ac:dyDescent="0.25">
      <c r="B917" s="27" t="s">
        <v>52</v>
      </c>
      <c r="C917" s="27">
        <v>909</v>
      </c>
      <c r="D917" s="27">
        <v>320</v>
      </c>
      <c r="E917" s="26">
        <v>42.1</v>
      </c>
      <c r="F917" s="15">
        <f t="shared" si="254"/>
        <v>0.47222222222222299</v>
      </c>
      <c r="G917" s="15">
        <f t="shared" si="255"/>
        <v>1.7000000000000028</v>
      </c>
      <c r="R917">
        <f t="shared" si="243"/>
        <v>0</v>
      </c>
      <c r="S917">
        <f t="shared" si="244"/>
        <v>42.1</v>
      </c>
      <c r="T917">
        <f>$E917/3.6</f>
        <v>11.694444444444445</v>
      </c>
      <c r="U917">
        <f>(0.5*960*(T917*T917))</f>
        <v>65644.814814814818</v>
      </c>
      <c r="V917">
        <f>$U917-$U918</f>
        <v>-8358.5185185185255</v>
      </c>
      <c r="X917">
        <f>W917/1000</f>
        <v>0</v>
      </c>
      <c r="Y917">
        <f>$X$43+$X$87+$X$158+$X$178+$X$188+$X$238+$X$279+$X$299+$X$307+$X$359+$X$365+$X$379+$X$408+$X$426+$X$438+$X$549+$X$569+$X$622+$X$645+$X$657+$X$685+$X$703+$X$721+$X$758+$X$800+$X$815+$X$877+$X$896</f>
        <v>1258.4562962962962</v>
      </c>
      <c r="Z917">
        <f>(0.5*960*(F917*F917))</f>
        <v>107.03703703703738</v>
      </c>
      <c r="AA917">
        <f>W917*0.0000002777777777</f>
        <v>0</v>
      </c>
      <c r="AB917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7">
        <f>(AC917*0.0000002777777777)*-1</f>
        <v>0</v>
      </c>
      <c r="AE9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17">
        <f>(T917/1000)*(960*9.81*0.01+0.5*1.205*0.38*1.711274*(T917*T917)+960*4/3*3.14*AJ917)</f>
        <v>35.674061980557774</v>
      </c>
      <c r="AH917">
        <f>AH916+AG917</f>
        <v>838.50171672188151</v>
      </c>
      <c r="AJ917">
        <f>T918-T917</f>
        <v>0.72222222222222321</v>
      </c>
      <c r="AK917" s="53">
        <f t="shared" ref="AK917:AK980" si="257">$E917/3.6</f>
        <v>11.694444444444445</v>
      </c>
      <c r="AL917" s="39">
        <f>0.5*1116.99*(T917*T917)</f>
        <v>76379.793437500004</v>
      </c>
      <c r="AM917" s="39">
        <f t="shared" si="256"/>
        <v>-9725.397500000021</v>
      </c>
      <c r="AN917" s="39">
        <f>SUM($AM$916:$AM$931)+$AN$915</f>
        <v>-1667553.1643749999</v>
      </c>
      <c r="AO917" s="39">
        <f t="shared" si="246"/>
        <v>0.46320921219669031</v>
      </c>
      <c r="AP917" s="39">
        <f>SUM($AM$896:$AM$915)+$AP$895</f>
        <v>1484196.1531250002</v>
      </c>
      <c r="AQ917" s="39">
        <f t="shared" si="247"/>
        <v>0.41227670908595149</v>
      </c>
      <c r="AR917" s="39">
        <f t="shared" si="242"/>
        <v>-9.725397500000021</v>
      </c>
      <c r="AS917" s="39"/>
      <c r="AT917" s="51">
        <f>T917*$AS$8*0.38*0.01</f>
        <v>462.05427599500007</v>
      </c>
      <c r="AU917" s="51">
        <f t="shared" si="241"/>
        <v>0.46205427599500004</v>
      </c>
      <c r="AV917" s="51">
        <f t="shared" si="248"/>
        <v>1.2834851267733911E-4</v>
      </c>
      <c r="AW917" s="39">
        <f>AB917*0.7</f>
        <v>0.24288105960277515</v>
      </c>
      <c r="AX917" s="40"/>
      <c r="AY917" s="40">
        <f t="shared" si="245"/>
        <v>0</v>
      </c>
      <c r="AZ917" s="40"/>
      <c r="BA917" s="40"/>
      <c r="BB917" s="40"/>
      <c r="BC917" s="39"/>
      <c r="BD917" s="39">
        <f>T917*2.23694</f>
        <v>26.159770555555557</v>
      </c>
      <c r="BE917" s="39">
        <f>AO917-$BC$8</f>
        <v>0.46208281319807182</v>
      </c>
      <c r="BF917" s="39">
        <f>AQ917-$BC$8</f>
        <v>0.41115031008733299</v>
      </c>
      <c r="BG917" s="52">
        <f t="shared" si="249"/>
        <v>0.37003527907859968</v>
      </c>
      <c r="BH917" s="52">
        <f t="shared" si="250"/>
        <v>0.37003527907859968</v>
      </c>
      <c r="BI917" s="52">
        <f t="shared" si="251"/>
        <v>1332127.0046829588</v>
      </c>
      <c r="BJ917" s="52">
        <f t="shared" si="252"/>
        <v>1332.1270046829588</v>
      </c>
      <c r="BK917">
        <f t="shared" si="253"/>
        <v>-8.75285775000002</v>
      </c>
    </row>
    <row r="918" spans="2:63" x14ac:dyDescent="0.25">
      <c r="B918" s="27" t="s">
        <v>52</v>
      </c>
      <c r="C918" s="27">
        <v>910</v>
      </c>
      <c r="D918" s="27">
        <v>321</v>
      </c>
      <c r="E918" s="26">
        <v>44.7</v>
      </c>
      <c r="F918" s="15">
        <f t="shared" si="254"/>
        <v>0.87499999999999956</v>
      </c>
      <c r="G918" s="15">
        <f t="shared" si="255"/>
        <v>3.1499999999999986</v>
      </c>
      <c r="R918">
        <f t="shared" si="243"/>
        <v>0</v>
      </c>
      <c r="S918">
        <f t="shared" si="244"/>
        <v>44.7</v>
      </c>
      <c r="T918">
        <f>$E918/3.6</f>
        <v>12.416666666666668</v>
      </c>
      <c r="U918">
        <f>(0.5*960*(T918*T918))</f>
        <v>74003.333333333343</v>
      </c>
      <c r="V918">
        <f>$U918-$U919</f>
        <v>-12758.148148148117</v>
      </c>
      <c r="X918">
        <f>W918/1000</f>
        <v>0</v>
      </c>
      <c r="Y918">
        <f>$X$43+$X$87+$X$158+$X$178+$X$188+$X$238+$X$279+$X$299+$X$307+$X$359+$X$365+$X$379+$X$408+$X$426+$X$438+$X$549+$X$569+$X$622+$X$645+$X$657+$X$685+$X$703+$X$721+$X$758+$X$800+$X$815+$X$877+$X$896</f>
        <v>1258.4562962962962</v>
      </c>
      <c r="Z918">
        <f>(0.5*960*(F918*F918))</f>
        <v>367.4999999999996</v>
      </c>
      <c r="AA918">
        <f>W918*0.0000002777777777</f>
        <v>0</v>
      </c>
      <c r="AB918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8">
        <f>(AC918*0.0000002777777777)*-1</f>
        <v>0</v>
      </c>
      <c r="AE9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18">
        <f>(T918/1000)*(960*9.81*0.01+0.5*1.205*0.38*1.711274*(T918*T918)+960*4/3*3.14*AJ918)</f>
        <v>53.21069470222389</v>
      </c>
      <c r="AH918">
        <f>AH917+AG918</f>
        <v>891.71241142410543</v>
      </c>
      <c r="AJ918">
        <f>T919-T918</f>
        <v>1.027777777777775</v>
      </c>
      <c r="AK918" s="53">
        <f t="shared" si="257"/>
        <v>12.416666666666668</v>
      </c>
      <c r="AL918" s="39">
        <f>0.5*1116.99*(T918*T918)</f>
        <v>86105.190937500025</v>
      </c>
      <c r="AM918" s="39">
        <f t="shared" si="256"/>
        <v>-14844.504062499938</v>
      </c>
      <c r="AN918" s="39">
        <f>SUM($AM$916:$AM$931)+$AN$915</f>
        <v>-1667553.1643749999</v>
      </c>
      <c r="AO918" s="39">
        <f t="shared" si="246"/>
        <v>0.46320921219669031</v>
      </c>
      <c r="AP918" s="39">
        <f>SUM($AM$896:$AM$915)+$AP$895</f>
        <v>1484196.1531250002</v>
      </c>
      <c r="AQ918" s="39">
        <f t="shared" si="247"/>
        <v>0.41227670908595149</v>
      </c>
      <c r="AR918" s="39">
        <f t="shared" si="242"/>
        <v>-14.844504062499938</v>
      </c>
      <c r="AS918" s="39"/>
      <c r="AT918" s="51">
        <f>T918*$AS$8*0.38*0.01</f>
        <v>490.58969446500015</v>
      </c>
      <c r="AU918" s="51">
        <f t="shared" si="241"/>
        <v>0.49058969446500017</v>
      </c>
      <c r="AV918" s="51">
        <f t="shared" si="248"/>
        <v>1.3627502414909881E-4</v>
      </c>
      <c r="AW918" s="39">
        <f>AB918*0.7</f>
        <v>0.24288105960277515</v>
      </c>
      <c r="AX918" s="40"/>
      <c r="AY918" s="40">
        <f t="shared" si="245"/>
        <v>0</v>
      </c>
      <c r="AZ918" s="40"/>
      <c r="BA918" s="40"/>
      <c r="BB918" s="40"/>
      <c r="BC918" s="39"/>
      <c r="BD918" s="39">
        <f>T918*2.23694</f>
        <v>27.775338333333337</v>
      </c>
      <c r="BE918" s="39">
        <f>AO918-$BC$8</f>
        <v>0.46208281319807182</v>
      </c>
      <c r="BF918" s="39">
        <f>AQ918-$BC$8</f>
        <v>0.41115031008733299</v>
      </c>
      <c r="BG918" s="52">
        <f t="shared" si="249"/>
        <v>0.37003527907859968</v>
      </c>
      <c r="BH918" s="52">
        <f t="shared" si="250"/>
        <v>0.37003527907859968</v>
      </c>
      <c r="BI918" s="52">
        <f t="shared" si="251"/>
        <v>1332127.0046829588</v>
      </c>
      <c r="BJ918" s="52">
        <f t="shared" si="252"/>
        <v>1332.1270046829588</v>
      </c>
      <c r="BK918">
        <f t="shared" si="253"/>
        <v>-13.360053656249946</v>
      </c>
    </row>
    <row r="919" spans="2:63" x14ac:dyDescent="0.25">
      <c r="B919" s="27" t="s">
        <v>52</v>
      </c>
      <c r="C919" s="27">
        <v>911</v>
      </c>
      <c r="D919" s="27">
        <v>322</v>
      </c>
      <c r="E919" s="26">
        <v>48.4</v>
      </c>
      <c r="F919" s="15">
        <f t="shared" si="254"/>
        <v>0.93055555555555491</v>
      </c>
      <c r="G919" s="15">
        <f t="shared" si="255"/>
        <v>3.3499999999999979</v>
      </c>
      <c r="R919">
        <f t="shared" si="243"/>
        <v>0</v>
      </c>
      <c r="S919">
        <f t="shared" si="244"/>
        <v>48.4</v>
      </c>
      <c r="T919">
        <f>$E919/3.6</f>
        <v>13.444444444444443</v>
      </c>
      <c r="U919">
        <f>(0.5*960*(T919*T919))</f>
        <v>86761.48148148146</v>
      </c>
      <c r="V919">
        <f>$U919-$U920</f>
        <v>-11088.888888888891</v>
      </c>
      <c r="X919">
        <f>W919/1000</f>
        <v>0</v>
      </c>
      <c r="Y919">
        <f>$X$43+$X$87+$X$158+$X$178+$X$188+$X$238+$X$279+$X$299+$X$307+$X$359+$X$365+$X$379+$X$408+$X$426+$X$438+$X$549+$X$569+$X$622+$X$645+$X$657+$X$685+$X$703+$X$721+$X$758+$X$800+$X$815+$X$877+$X$896</f>
        <v>1258.4562962962962</v>
      </c>
      <c r="Z919">
        <f>(0.5*960*(F919*F919))</f>
        <v>415.64814814814758</v>
      </c>
      <c r="AA919">
        <f>W919*0.0000002777777777</f>
        <v>0</v>
      </c>
      <c r="AB919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19">
        <f>(AC919*0.0000002777777777)*-1</f>
        <v>0</v>
      </c>
      <c r="AE9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19">
        <f>(T919/1000)*(960*9.81*0.01+0.5*1.205*0.38*1.711274*(T919*T919)+960*4/3*3.14*AJ919)</f>
        <v>47.248183556257324</v>
      </c>
      <c r="AH919">
        <f>AH918+AG919</f>
        <v>938.96059498036277</v>
      </c>
      <c r="AJ919">
        <f>T920-T919</f>
        <v>0.83333333333333393</v>
      </c>
      <c r="AK919" s="53">
        <f t="shared" si="257"/>
        <v>13.444444444444443</v>
      </c>
      <c r="AL919" s="39">
        <f>0.5*1116.99*(T919*T919)</f>
        <v>100949.69499999996</v>
      </c>
      <c r="AM919" s="39">
        <f t="shared" si="256"/>
        <v>-12902.268750000017</v>
      </c>
      <c r="AN919" s="39">
        <f>SUM($AM$916:$AM$931)+$AN$915</f>
        <v>-1667553.1643749999</v>
      </c>
      <c r="AO919" s="39">
        <f t="shared" si="246"/>
        <v>0.46320921219669031</v>
      </c>
      <c r="AP919" s="39">
        <f>SUM($AM$896:$AM$915)+$AP$895</f>
        <v>1484196.1531250002</v>
      </c>
      <c r="AQ919" s="39">
        <f t="shared" si="247"/>
        <v>0.41227670908595149</v>
      </c>
      <c r="AR919" s="39">
        <f t="shared" si="242"/>
        <v>-12.902268750000017</v>
      </c>
      <c r="AS919" s="39"/>
      <c r="AT919" s="51">
        <f>T919*$AS$8*0.38*0.01</f>
        <v>531.19778998000004</v>
      </c>
      <c r="AU919" s="51">
        <f t="shared" si="241"/>
        <v>0.53119778998</v>
      </c>
      <c r="AV919" s="51">
        <f t="shared" si="248"/>
        <v>1.4755505970506444E-4</v>
      </c>
      <c r="AW919" s="39">
        <f>AB919*0.7</f>
        <v>0.24288105960277515</v>
      </c>
      <c r="AX919" s="40"/>
      <c r="AY919" s="40">
        <f t="shared" si="245"/>
        <v>0</v>
      </c>
      <c r="AZ919" s="40"/>
      <c r="BA919" s="40"/>
      <c r="BB919" s="40"/>
      <c r="BC919" s="39"/>
      <c r="BD919" s="39">
        <f>T919*2.23694</f>
        <v>30.074415555555554</v>
      </c>
      <c r="BE919" s="39">
        <f>AO919-$BC$8</f>
        <v>0.46208281319807182</v>
      </c>
      <c r="BF919" s="39">
        <f>AQ919-$BC$8</f>
        <v>0.41115031008733299</v>
      </c>
      <c r="BG919" s="52">
        <f t="shared" si="249"/>
        <v>0.37003527907859968</v>
      </c>
      <c r="BH919" s="52">
        <f t="shared" si="250"/>
        <v>0.37003527907859968</v>
      </c>
      <c r="BI919" s="52">
        <f t="shared" si="251"/>
        <v>1332127.0046829588</v>
      </c>
      <c r="BJ919" s="52">
        <f t="shared" si="252"/>
        <v>1332.1270046829588</v>
      </c>
      <c r="BK919">
        <f t="shared" si="253"/>
        <v>-11.612041875000015</v>
      </c>
    </row>
    <row r="920" spans="2:63" x14ac:dyDescent="0.25">
      <c r="B920" s="27" t="s">
        <v>52</v>
      </c>
      <c r="C920" s="27">
        <v>912</v>
      </c>
      <c r="D920" s="27">
        <v>323</v>
      </c>
      <c r="E920" s="26">
        <v>51.4</v>
      </c>
      <c r="F920" s="15">
        <f t="shared" si="254"/>
        <v>0.59722222222222276</v>
      </c>
      <c r="G920" s="15">
        <f t="shared" si="255"/>
        <v>2.1500000000000021</v>
      </c>
      <c r="R920">
        <f t="shared" si="243"/>
        <v>0</v>
      </c>
      <c r="S920">
        <f t="shared" si="244"/>
        <v>51.4</v>
      </c>
      <c r="T920">
        <f>$E920/3.6</f>
        <v>14.277777777777777</v>
      </c>
      <c r="U920">
        <f>(0.5*960*(T920*T920))</f>
        <v>97850.37037037035</v>
      </c>
      <c r="V920">
        <f>$U920-$U921</f>
        <v>-5012.2222222222481</v>
      </c>
      <c r="X920">
        <f>W920/1000</f>
        <v>0</v>
      </c>
      <c r="Y920">
        <f>$X$43+$X$87+$X$158+$X$178+$X$188+$X$238+$X$279+$X$299+$X$307+$X$359+$X$365+$X$379+$X$408+$X$426+$X$438+$X$549+$X$569+$X$622+$X$645+$X$657+$X$685+$X$703+$X$721+$X$758+$X$800+$X$815+$X$877+$X$896</f>
        <v>1258.4562962962962</v>
      </c>
      <c r="Z920">
        <f>(0.5*960*(F920*F920))</f>
        <v>171.20370370370401</v>
      </c>
      <c r="AA920">
        <f>W920*0.0000002777777777</f>
        <v>0</v>
      </c>
      <c r="AB920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0">
        <f>(AC920*0.0000002777777777)*-1</f>
        <v>0</v>
      </c>
      <c r="AE9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0">
        <f>(T920/1000)*(960*9.81*0.01+0.5*1.205*0.38*1.711274*(T920*T920)+960*4/3*3.14*AJ920)</f>
        <v>23.207433590791624</v>
      </c>
      <c r="AH920">
        <f>AH919+AG920</f>
        <v>962.16802857115442</v>
      </c>
      <c r="AJ920">
        <f>T921-T920</f>
        <v>0.36111111111111249</v>
      </c>
      <c r="AK920" s="53">
        <f t="shared" si="257"/>
        <v>14.277777777777777</v>
      </c>
      <c r="AL920" s="39">
        <f>0.5*1116.99*(T920*T920)</f>
        <v>113851.96374999998</v>
      </c>
      <c r="AM920" s="39">
        <f t="shared" si="256"/>
        <v>-5831.8771875000239</v>
      </c>
      <c r="AN920" s="39">
        <f>SUM($AM$916:$AM$931)+$AN$915</f>
        <v>-1667553.1643749999</v>
      </c>
      <c r="AO920" s="39">
        <f t="shared" si="246"/>
        <v>0.46320921219669031</v>
      </c>
      <c r="AP920" s="39">
        <f>SUM($AM$896:$AM$915)+$AP$895</f>
        <v>1484196.1531250002</v>
      </c>
      <c r="AQ920" s="39">
        <f t="shared" si="247"/>
        <v>0.41227670908595149</v>
      </c>
      <c r="AR920" s="39">
        <f t="shared" si="242"/>
        <v>-5.8318771875000239</v>
      </c>
      <c r="AS920" s="39"/>
      <c r="AT920" s="51">
        <f>T920*$AS$8*0.38*0.01</f>
        <v>564.12327283000002</v>
      </c>
      <c r="AU920" s="51">
        <f t="shared" ref="AU920:AU983" si="258">AT920/1000</f>
        <v>0.56412327282999997</v>
      </c>
      <c r="AV920" s="51">
        <f t="shared" si="248"/>
        <v>1.5670103448017173E-4</v>
      </c>
      <c r="AW920" s="39">
        <f>AB920*0.7</f>
        <v>0.24288105960277515</v>
      </c>
      <c r="AX920" s="40"/>
      <c r="AY920" s="40">
        <f t="shared" si="245"/>
        <v>0</v>
      </c>
      <c r="AZ920" s="40"/>
      <c r="BA920" s="40"/>
      <c r="BB920" s="40"/>
      <c r="BC920" s="39"/>
      <c r="BD920" s="39">
        <f>T920*2.23694</f>
        <v>31.938532222222221</v>
      </c>
      <c r="BE920" s="39">
        <f>AO920-$BC$8</f>
        <v>0.46208281319807182</v>
      </c>
      <c r="BF920" s="39">
        <f>AQ920-$BC$8</f>
        <v>0.41115031008733299</v>
      </c>
      <c r="BG920" s="52">
        <f t="shared" si="249"/>
        <v>0.37003527907859968</v>
      </c>
      <c r="BH920" s="52">
        <f t="shared" si="250"/>
        <v>0.37003527907859968</v>
      </c>
      <c r="BI920" s="52">
        <f t="shared" si="251"/>
        <v>1332127.0046829588</v>
      </c>
      <c r="BJ920" s="52">
        <f t="shared" si="252"/>
        <v>1332.1270046829588</v>
      </c>
      <c r="BK920">
        <f t="shared" si="253"/>
        <v>-5.2486894687500216</v>
      </c>
    </row>
    <row r="921" spans="2:63" x14ac:dyDescent="0.25">
      <c r="B921" s="27" t="s">
        <v>52</v>
      </c>
      <c r="C921" s="27">
        <v>913</v>
      </c>
      <c r="D921" s="27">
        <v>324</v>
      </c>
      <c r="E921" s="26">
        <v>52.7</v>
      </c>
      <c r="F921" s="15">
        <f t="shared" si="254"/>
        <v>0.36111111111111133</v>
      </c>
      <c r="G921" s="15">
        <f t="shared" si="255"/>
        <v>1.3000000000000007</v>
      </c>
      <c r="R921">
        <f t="shared" si="243"/>
        <v>0</v>
      </c>
      <c r="S921">
        <f t="shared" si="244"/>
        <v>52.7</v>
      </c>
      <c r="T921">
        <f>$E921/3.6</f>
        <v>14.638888888888889</v>
      </c>
      <c r="U921">
        <f>(0.5*960*(T921*T921))</f>
        <v>102862.5925925926</v>
      </c>
      <c r="V921">
        <f>$U921-$U922</f>
        <v>-5137.4074074074015</v>
      </c>
      <c r="X921">
        <f>W921/1000</f>
        <v>0</v>
      </c>
      <c r="Y921">
        <f>$X$43+$X$87+$X$158+$X$178+$X$188+$X$238+$X$279+$X$299+$X$307+$X$359+$X$365+$X$379+$X$408+$X$426+$X$438+$X$549+$X$569+$X$622+$X$645+$X$657+$X$685+$X$703+$X$721+$X$758+$X$800+$X$815+$X$877+$X$896</f>
        <v>1258.4562962962962</v>
      </c>
      <c r="Z921">
        <f>(0.5*960*(F921*F921))</f>
        <v>62.592592592592673</v>
      </c>
      <c r="AA921">
        <f>W921*0.0000002777777777</f>
        <v>0</v>
      </c>
      <c r="AB921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1">
        <f>(AC921*0.0000002777777777)*-1</f>
        <v>0</v>
      </c>
      <c r="AE9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1">
        <f>(T921/1000)*(960*9.81*0.01+0.5*1.205*0.38*1.711274*(T921*T921)+960*4/3*3.14*AJ921)</f>
        <v>23.85428245286084</v>
      </c>
      <c r="AH921">
        <f>AH920+AG921</f>
        <v>986.02231102401527</v>
      </c>
      <c r="AJ921">
        <f>T922-T921</f>
        <v>0.36111111111111072</v>
      </c>
      <c r="AK921" s="53">
        <f t="shared" si="257"/>
        <v>14.638888888888889</v>
      </c>
      <c r="AL921" s="39">
        <f>0.5*1116.99*(T921*T921)</f>
        <v>119683.8409375</v>
      </c>
      <c r="AM921" s="39">
        <f t="shared" si="256"/>
        <v>-5977.5340624999953</v>
      </c>
      <c r="AN921" s="39">
        <f>SUM($AM$916:$AM$931)+$AN$915</f>
        <v>-1667553.1643749999</v>
      </c>
      <c r="AO921" s="39">
        <f t="shared" si="246"/>
        <v>0.46320921219669031</v>
      </c>
      <c r="AP921" s="39">
        <f>SUM($AM$896:$AM$915)+$AP$895</f>
        <v>1484196.1531250002</v>
      </c>
      <c r="AQ921" s="39">
        <f t="shared" si="247"/>
        <v>0.41227670908595149</v>
      </c>
      <c r="AR921" s="39">
        <f t="shared" si="242"/>
        <v>-5.9775340624999957</v>
      </c>
      <c r="AS921" s="39"/>
      <c r="AT921" s="51">
        <f>T921*$AS$8*0.38*0.01</f>
        <v>578.39098206500012</v>
      </c>
      <c r="AU921" s="51">
        <f t="shared" si="258"/>
        <v>0.57839098206500017</v>
      </c>
      <c r="AV921" s="51">
        <f t="shared" si="248"/>
        <v>1.6066429021605161E-4</v>
      </c>
      <c r="AW921" s="39">
        <f>AB921*0.7</f>
        <v>0.24288105960277515</v>
      </c>
      <c r="AX921" s="40"/>
      <c r="AY921" s="40">
        <f t="shared" si="245"/>
        <v>0</v>
      </c>
      <c r="AZ921" s="40"/>
      <c r="BA921" s="40"/>
      <c r="BB921" s="40"/>
      <c r="BC921" s="39"/>
      <c r="BD921" s="39">
        <f>T921*2.23694</f>
        <v>32.746316111111113</v>
      </c>
      <c r="BE921" s="39">
        <f>AO921-$BC$8</f>
        <v>0.46208281319807182</v>
      </c>
      <c r="BF921" s="39">
        <f>AQ921-$BC$8</f>
        <v>0.41115031008733299</v>
      </c>
      <c r="BG921" s="52">
        <f t="shared" si="249"/>
        <v>0.37003527907859968</v>
      </c>
      <c r="BH921" s="52">
        <f t="shared" si="250"/>
        <v>0.37003527907859968</v>
      </c>
      <c r="BI921" s="52">
        <f t="shared" si="251"/>
        <v>1332127.0046829588</v>
      </c>
      <c r="BJ921" s="52">
        <f t="shared" si="252"/>
        <v>1332.1270046829588</v>
      </c>
      <c r="BK921">
        <f t="shared" si="253"/>
        <v>-5.3797806562499968</v>
      </c>
    </row>
    <row r="922" spans="2:63" x14ac:dyDescent="0.25">
      <c r="B922" s="27" t="s">
        <v>52</v>
      </c>
      <c r="C922" s="27">
        <v>914</v>
      </c>
      <c r="D922" s="27">
        <v>325</v>
      </c>
      <c r="E922" s="26">
        <v>54</v>
      </c>
      <c r="F922" s="15">
        <f t="shared" si="254"/>
        <v>0.59722222222222177</v>
      </c>
      <c r="G922" s="15">
        <f t="shared" si="255"/>
        <v>2.1499999999999986</v>
      </c>
      <c r="R922">
        <f t="shared" si="243"/>
        <v>0</v>
      </c>
      <c r="S922">
        <f t="shared" si="244"/>
        <v>54</v>
      </c>
      <c r="T922">
        <f>$E922/3.6</f>
        <v>15</v>
      </c>
      <c r="U922">
        <f>(0.5*960*(T922*T922))</f>
        <v>108000</v>
      </c>
      <c r="V922">
        <f>$U922-$U923</f>
        <v>-12333.333333333314</v>
      </c>
      <c r="X922">
        <f>W922/1000</f>
        <v>0</v>
      </c>
      <c r="Y922">
        <f>$X$43+$X$87+$X$158+$X$178+$X$188+$X$238+$X$279+$X$299+$X$307+$X$359+$X$365+$X$379+$X$408+$X$426+$X$438+$X$549+$X$569+$X$622+$X$645+$X$657+$X$685+$X$703+$X$721+$X$758+$X$800+$X$815+$X$877+$X$896</f>
        <v>1258.4562962962962</v>
      </c>
      <c r="Z922">
        <f>(0.5*960*(F922*F922))</f>
        <v>171.20370370370344</v>
      </c>
      <c r="AA922">
        <f>W922*0.0000002777777777</f>
        <v>0</v>
      </c>
      <c r="AB922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2">
        <f>(AC922*0.0000002777777777)*-1</f>
        <v>0</v>
      </c>
      <c r="AE9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2">
        <f>(T922/1000)*(960*9.81*0.01+0.5*1.205*0.38*1.711274*(T922*T922)+960*4/3*3.14*AJ922)</f>
        <v>52.974952115262433</v>
      </c>
      <c r="AH922">
        <f>AH921+AG922</f>
        <v>1038.9972631392777</v>
      </c>
      <c r="AJ922">
        <f>T923-T922</f>
        <v>0.83333333333333215</v>
      </c>
      <c r="AK922" s="53">
        <f t="shared" si="257"/>
        <v>15</v>
      </c>
      <c r="AL922" s="39">
        <f>0.5*1116.99*(T922*T922)</f>
        <v>125661.375</v>
      </c>
      <c r="AM922" s="39">
        <f t="shared" si="256"/>
        <v>-14350.218749999971</v>
      </c>
      <c r="AN922" s="39">
        <f>SUM($AM$916:$AM$931)+$AN$915</f>
        <v>-1667553.1643749999</v>
      </c>
      <c r="AO922" s="39">
        <f t="shared" si="246"/>
        <v>0.46320921219669031</v>
      </c>
      <c r="AP922" s="39">
        <f>SUM($AM$896:$AM$915)+$AP$895</f>
        <v>1484196.1531250002</v>
      </c>
      <c r="AQ922" s="39">
        <f t="shared" si="247"/>
        <v>0.41227670908595149</v>
      </c>
      <c r="AR922" s="39">
        <f t="shared" si="242"/>
        <v>-14.350218749999971</v>
      </c>
      <c r="AS922" s="39"/>
      <c r="AT922" s="51">
        <f>T922*$AS$8*0.38*0.01</f>
        <v>592.6586913000001</v>
      </c>
      <c r="AU922" s="51">
        <f t="shared" si="258"/>
        <v>0.59265869130000015</v>
      </c>
      <c r="AV922" s="51">
        <f t="shared" si="248"/>
        <v>1.6462754595193143E-4</v>
      </c>
      <c r="AW922" s="39">
        <f>AB922*0.7</f>
        <v>0.24288105960277515</v>
      </c>
      <c r="AX922" s="40"/>
      <c r="AY922" s="40">
        <f t="shared" si="245"/>
        <v>0</v>
      </c>
      <c r="AZ922" s="40"/>
      <c r="BA922" s="40"/>
      <c r="BB922" s="40"/>
      <c r="BC922" s="39"/>
      <c r="BD922" s="39">
        <f>T922*2.23694</f>
        <v>33.554100000000005</v>
      </c>
      <c r="BE922" s="39">
        <f>AO922-$BC$8</f>
        <v>0.46208281319807182</v>
      </c>
      <c r="BF922" s="39">
        <f>AQ922-$BC$8</f>
        <v>0.41115031008733299</v>
      </c>
      <c r="BG922" s="52">
        <f t="shared" si="249"/>
        <v>0.37003527907859968</v>
      </c>
      <c r="BH922" s="52">
        <f t="shared" si="250"/>
        <v>0.37003527907859968</v>
      </c>
      <c r="BI922" s="52">
        <f t="shared" si="251"/>
        <v>1332127.0046829588</v>
      </c>
      <c r="BJ922" s="52">
        <f t="shared" si="252"/>
        <v>1332.1270046829588</v>
      </c>
      <c r="BK922">
        <f t="shared" si="253"/>
        <v>-12.915196874999975</v>
      </c>
    </row>
    <row r="923" spans="2:63" x14ac:dyDescent="0.25">
      <c r="B923" s="27" t="s">
        <v>52</v>
      </c>
      <c r="C923" s="27">
        <v>915</v>
      </c>
      <c r="D923" s="27">
        <v>326</v>
      </c>
      <c r="E923" s="26">
        <v>57</v>
      </c>
      <c r="F923" s="15">
        <f t="shared" si="254"/>
        <v>0.56944444444444464</v>
      </c>
      <c r="G923" s="15">
        <f t="shared" si="255"/>
        <v>2.0500000000000007</v>
      </c>
      <c r="R923">
        <f t="shared" si="243"/>
        <v>0</v>
      </c>
      <c r="S923">
        <f t="shared" si="244"/>
        <v>57</v>
      </c>
      <c r="T923">
        <f>$E923/3.6</f>
        <v>15.833333333333332</v>
      </c>
      <c r="U923">
        <f>(0.5*960*(T923*T923))</f>
        <v>120333.33333333331</v>
      </c>
      <c r="V923">
        <f>$U923-$U924</f>
        <v>-4689.2592592592991</v>
      </c>
      <c r="X923">
        <f>W923/1000</f>
        <v>0</v>
      </c>
      <c r="Y923">
        <f>$X$43+$X$87+$X$158+$X$178+$X$188+$X$238+$X$279+$X$299+$X$307+$X$359+$X$365+$X$379+$X$408+$X$426+$X$438+$X$549+$X$569+$X$622+$X$645+$X$657+$X$685+$X$703+$X$721+$X$758+$X$800+$X$815+$X$877+$X$896</f>
        <v>1258.4562962962962</v>
      </c>
      <c r="Z923">
        <f>(0.5*960*(F923*F923))</f>
        <v>155.64814814814824</v>
      </c>
      <c r="AA923">
        <f>W923*0.0000002777777777</f>
        <v>0</v>
      </c>
      <c r="AB923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3">
        <f>(AC923*0.0000002777777777)*-1</f>
        <v>0</v>
      </c>
      <c r="AE9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3">
        <f>(T923/1000)*(960*9.81*0.01+0.5*1.205*0.38*1.711274*(T923*T923)+960*4/3*3.14*AJ923)</f>
        <v>22.491028573145755</v>
      </c>
      <c r="AH923">
        <f>AH922+AG923</f>
        <v>1061.4882917124235</v>
      </c>
      <c r="AJ923">
        <f>T924-T923</f>
        <v>0.30555555555555713</v>
      </c>
      <c r="AK923" s="53">
        <f t="shared" si="257"/>
        <v>15.833333333333332</v>
      </c>
      <c r="AL923" s="39">
        <f>0.5*1116.99*(T923*T923)</f>
        <v>140011.59374999997</v>
      </c>
      <c r="AM923" s="39">
        <f t="shared" si="256"/>
        <v>-5456.0996875000419</v>
      </c>
      <c r="AN923" s="39">
        <f>SUM($AM$916:$AM$931)+$AN$915</f>
        <v>-1667553.1643749999</v>
      </c>
      <c r="AO923" s="39">
        <f t="shared" si="246"/>
        <v>0.46320921219669031</v>
      </c>
      <c r="AP923" s="39">
        <f>SUM($AM$896:$AM$915)+$AP$895</f>
        <v>1484196.1531250002</v>
      </c>
      <c r="AQ923" s="39">
        <f t="shared" si="247"/>
        <v>0.41227670908595149</v>
      </c>
      <c r="AR923" s="39">
        <f t="shared" si="242"/>
        <v>-5.4560996875000418</v>
      </c>
      <c r="AS923" s="39"/>
      <c r="AT923" s="51">
        <f>T923*$AS$8*0.38*0.01</f>
        <v>625.58417415000008</v>
      </c>
      <c r="AU923" s="51">
        <f t="shared" si="258"/>
        <v>0.62558417415000012</v>
      </c>
      <c r="AV923" s="51">
        <f t="shared" si="248"/>
        <v>1.7377352072703872E-4</v>
      </c>
      <c r="AW923" s="39">
        <f>AB923*0.7</f>
        <v>0.24288105960277515</v>
      </c>
      <c r="AX923" s="40"/>
      <c r="AY923" s="40">
        <f t="shared" si="245"/>
        <v>0</v>
      </c>
      <c r="AZ923" s="40"/>
      <c r="BA923" s="40"/>
      <c r="BB923" s="40"/>
      <c r="BC923" s="39"/>
      <c r="BD923" s="39">
        <f>T923*2.23694</f>
        <v>35.418216666666666</v>
      </c>
      <c r="BE923" s="39">
        <f>AO923-$BC$8</f>
        <v>0.46208281319807182</v>
      </c>
      <c r="BF923" s="39">
        <f>AQ923-$BC$8</f>
        <v>0.41115031008733299</v>
      </c>
      <c r="BG923" s="52">
        <f t="shared" si="249"/>
        <v>0.37003527907859968</v>
      </c>
      <c r="BH923" s="52">
        <f t="shared" si="250"/>
        <v>0.37003527907859968</v>
      </c>
      <c r="BI923" s="52">
        <f t="shared" si="251"/>
        <v>1332127.0046829588</v>
      </c>
      <c r="BJ923" s="52">
        <f t="shared" si="252"/>
        <v>1332.1270046829588</v>
      </c>
      <c r="BK923">
        <f t="shared" si="253"/>
        <v>-4.9104897187500383</v>
      </c>
    </row>
    <row r="924" spans="2:63" x14ac:dyDescent="0.25">
      <c r="B924" s="27" t="s">
        <v>52</v>
      </c>
      <c r="C924" s="27">
        <v>916</v>
      </c>
      <c r="D924" s="27">
        <v>327</v>
      </c>
      <c r="E924" s="26">
        <v>58.1</v>
      </c>
      <c r="F924" s="15">
        <f t="shared" si="254"/>
        <v>0.30555555555555597</v>
      </c>
      <c r="G924" s="15">
        <f t="shared" si="255"/>
        <v>1.1000000000000014</v>
      </c>
      <c r="R924">
        <f t="shared" si="243"/>
        <v>0</v>
      </c>
      <c r="S924">
        <f t="shared" si="244"/>
        <v>58.1</v>
      </c>
      <c r="T924">
        <f>$E924/3.6</f>
        <v>16.138888888888889</v>
      </c>
      <c r="U924">
        <f>(0.5*960*(T924*T924))</f>
        <v>125022.59259259261</v>
      </c>
      <c r="V924">
        <f>$U924-$U925</f>
        <v>-4778.8888888888905</v>
      </c>
      <c r="X924">
        <f>W924/1000</f>
        <v>0</v>
      </c>
      <c r="Y924">
        <f>$X$43+$X$87+$X$158+$X$178+$X$188+$X$238+$X$279+$X$299+$X$307+$X$359+$X$365+$X$379+$X$408+$X$426+$X$438+$X$549+$X$569+$X$622+$X$645+$X$657+$X$685+$X$703+$X$721+$X$758+$X$800+$X$815+$X$877+$X$896</f>
        <v>1258.4562962962962</v>
      </c>
      <c r="Z924">
        <f>(0.5*960*(F924*F924))</f>
        <v>44.814814814814937</v>
      </c>
      <c r="AA924">
        <f>W924*0.0000002777777777</f>
        <v>0</v>
      </c>
      <c r="AB924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4">
        <f>(AC924*0.0000002777777777)*-1</f>
        <v>0</v>
      </c>
      <c r="AE9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4">
        <f>(T924/1000)*(960*9.81*0.01+0.5*1.205*0.38*1.711274*(T924*T924)+960*4/3*3.14*AJ924)</f>
        <v>22.986838702873225</v>
      </c>
      <c r="AH924">
        <f>AH923+AG924</f>
        <v>1084.4751304152967</v>
      </c>
      <c r="AJ924">
        <f>T925-T924</f>
        <v>0.30555555555555713</v>
      </c>
      <c r="AK924" s="53">
        <f t="shared" si="257"/>
        <v>16.138888888888889</v>
      </c>
      <c r="AL924" s="39">
        <f>0.5*1116.99*(T924*T924)</f>
        <v>145467.69343750001</v>
      </c>
      <c r="AM924" s="39">
        <f t="shared" si="256"/>
        <v>-5560.3865625000035</v>
      </c>
      <c r="AN924" s="39">
        <f>SUM($AM$916:$AM$931)+$AN$915</f>
        <v>-1667553.1643749999</v>
      </c>
      <c r="AO924" s="39">
        <f t="shared" si="246"/>
        <v>0.46320921219669031</v>
      </c>
      <c r="AP924" s="39">
        <f>SUM($AM$896:$AM$915)+$AP$895</f>
        <v>1484196.1531250002</v>
      </c>
      <c r="AQ924" s="39">
        <f t="shared" si="247"/>
        <v>0.41227670908595149</v>
      </c>
      <c r="AR924" s="39">
        <f t="shared" si="242"/>
        <v>-5.5603865625000033</v>
      </c>
      <c r="AS924" s="39"/>
      <c r="AT924" s="51">
        <f>T924*$AS$8*0.38*0.01</f>
        <v>637.65685119500006</v>
      </c>
      <c r="AU924" s="51">
        <f t="shared" si="258"/>
        <v>0.63765685119500004</v>
      </c>
      <c r="AV924" s="51">
        <f t="shared" si="248"/>
        <v>1.7712704481124471E-4</v>
      </c>
      <c r="AW924" s="39">
        <f>AB924*0.7</f>
        <v>0.24288105960277515</v>
      </c>
      <c r="AX924" s="40"/>
      <c r="AY924" s="40">
        <f t="shared" si="245"/>
        <v>0</v>
      </c>
      <c r="AZ924" s="40"/>
      <c r="BA924" s="40"/>
      <c r="BB924" s="40"/>
      <c r="BC924" s="39"/>
      <c r="BD924" s="39">
        <f>T924*2.23694</f>
        <v>36.101726111111113</v>
      </c>
      <c r="BE924" s="39">
        <f>AO924-$BC$8</f>
        <v>0.46208281319807182</v>
      </c>
      <c r="BF924" s="39">
        <f>AQ924-$BC$8</f>
        <v>0.41115031008733299</v>
      </c>
      <c r="BG924" s="52">
        <f t="shared" si="249"/>
        <v>0.37003527907859968</v>
      </c>
      <c r="BH924" s="52">
        <f t="shared" si="250"/>
        <v>0.37003527907859968</v>
      </c>
      <c r="BI924" s="52">
        <f t="shared" si="251"/>
        <v>1332127.0046829588</v>
      </c>
      <c r="BJ924" s="52">
        <f t="shared" si="252"/>
        <v>1332.1270046829588</v>
      </c>
      <c r="BK924">
        <f t="shared" si="253"/>
        <v>-5.004347906250004</v>
      </c>
    </row>
    <row r="925" spans="2:63" x14ac:dyDescent="0.25">
      <c r="B925" s="27" t="s">
        <v>52</v>
      </c>
      <c r="C925" s="27">
        <v>917</v>
      </c>
      <c r="D925" s="27">
        <v>328</v>
      </c>
      <c r="E925" s="26">
        <v>59.2</v>
      </c>
      <c r="F925" s="15">
        <f t="shared" si="254"/>
        <v>0.12499999999999981</v>
      </c>
      <c r="G925" s="15">
        <f t="shared" si="255"/>
        <v>0.44999999999999929</v>
      </c>
      <c r="R925">
        <f t="shared" si="243"/>
        <v>0</v>
      </c>
      <c r="S925">
        <f t="shared" si="244"/>
        <v>59.2</v>
      </c>
      <c r="T925">
        <f>$E925/3.6</f>
        <v>16.444444444444446</v>
      </c>
      <c r="U925">
        <f>(0.5*960*(T925*T925))</f>
        <v>129801.4814814815</v>
      </c>
      <c r="V925">
        <f>$U925-$U926</f>
        <v>875.55555555557657</v>
      </c>
      <c r="X925">
        <f>W925/1000</f>
        <v>0</v>
      </c>
      <c r="Y925">
        <f>$X$43+$X$87+$X$158+$X$178+$X$188+$X$238+$X$279+$X$299+$X$307+$X$359+$X$365+$X$379+$X$408+$X$426+$X$438+$X$549+$X$569+$X$622+$X$645+$X$657+$X$685+$X$703+$X$721+$X$758+$X$800+$X$815+$X$877+$X$896</f>
        <v>1258.4562962962962</v>
      </c>
      <c r="Z925">
        <f>(0.5*960*(F925*F925))</f>
        <v>7.4999999999999769</v>
      </c>
      <c r="AA925">
        <f>W925*0.0000002777777777</f>
        <v>0</v>
      </c>
      <c r="AB925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5">
        <f>(AC925*0.0000002777777777)*-1</f>
        <v>0</v>
      </c>
      <c r="AE9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5">
        <f>(T925/1000)*(960*9.81*0.01+0.5*1.205*0.38*1.711274*(T925*T925)+960*4/3*3.14*AJ925)</f>
        <v>-0.38091026418298291</v>
      </c>
      <c r="AH925">
        <f>AH924+AG925</f>
        <v>1084.0942201511136</v>
      </c>
      <c r="AJ925">
        <f>T926-T925</f>
        <v>-5.5555555555557135E-2</v>
      </c>
      <c r="AK925" s="53">
        <f t="shared" si="257"/>
        <v>16.444444444444446</v>
      </c>
      <c r="AL925" s="39">
        <f>0.5*1116.99*(T925*T925)</f>
        <v>151028.08000000002</v>
      </c>
      <c r="AM925" s="39">
        <f t="shared" si="256"/>
        <v>1018.7362500000163</v>
      </c>
      <c r="AN925" s="39">
        <f>SUM($AM$916:$AM$931)+$AN$915</f>
        <v>-1667553.1643749999</v>
      </c>
      <c r="AO925" s="39">
        <f t="shared" si="246"/>
        <v>0.46320921219669031</v>
      </c>
      <c r="AP925" s="39">
        <f>SUM($AM$896:$AM$915)+$AP$895</f>
        <v>1484196.1531250002</v>
      </c>
      <c r="AQ925" s="39">
        <f t="shared" si="247"/>
        <v>0.41227670908595149</v>
      </c>
      <c r="AR925" s="39">
        <f t="shared" si="242"/>
        <v>1.0187362500000163</v>
      </c>
      <c r="AS925" s="39"/>
      <c r="AT925" s="51">
        <f>T925*$AS$8*0.38*0.01</f>
        <v>649.72952824000015</v>
      </c>
      <c r="AU925" s="51">
        <f t="shared" si="258"/>
        <v>0.64972952824000019</v>
      </c>
      <c r="AV925" s="51">
        <f t="shared" si="248"/>
        <v>1.8048056889545075E-4</v>
      </c>
      <c r="AW925" s="39">
        <f>AB925*0.7</f>
        <v>0.24288105960277515</v>
      </c>
      <c r="AX925" s="40"/>
      <c r="AY925" s="40">
        <f t="shared" si="245"/>
        <v>0</v>
      </c>
      <c r="AZ925" s="40"/>
      <c r="BA925" s="40"/>
      <c r="BB925" s="40"/>
      <c r="BC925" s="39"/>
      <c r="BD925" s="39">
        <f>T925*2.23694</f>
        <v>36.785235555555559</v>
      </c>
      <c r="BE925" s="39">
        <f>AO925-$BC$8</f>
        <v>0.46208281319807182</v>
      </c>
      <c r="BF925" s="39">
        <f>AQ925-$BC$8</f>
        <v>0.41115031008733299</v>
      </c>
      <c r="BG925" s="52">
        <f t="shared" si="249"/>
        <v>0.37003527907859968</v>
      </c>
      <c r="BH925" s="52">
        <f t="shared" si="250"/>
        <v>0.37003527907859968</v>
      </c>
      <c r="BI925" s="52">
        <f t="shared" si="251"/>
        <v>1332127.0046829588</v>
      </c>
      <c r="BJ925" s="52">
        <f t="shared" si="252"/>
        <v>1332.1270046829588</v>
      </c>
      <c r="BK925">
        <f t="shared" si="253"/>
        <v>0.9168626250000147</v>
      </c>
    </row>
    <row r="926" spans="2:63" x14ac:dyDescent="0.25">
      <c r="B926" s="27" t="s">
        <v>52</v>
      </c>
      <c r="C926" s="27">
        <v>918</v>
      </c>
      <c r="D926" s="27">
        <v>329</v>
      </c>
      <c r="E926" s="26">
        <v>59</v>
      </c>
      <c r="F926" s="15">
        <f t="shared" si="254"/>
        <v>-1.3888888888889086E-2</v>
      </c>
      <c r="G926" s="15">
        <f t="shared" si="255"/>
        <v>-5.0000000000000711E-2</v>
      </c>
      <c r="R926">
        <f t="shared" si="243"/>
        <v>0</v>
      </c>
      <c r="S926">
        <f t="shared" si="244"/>
        <v>59</v>
      </c>
      <c r="T926">
        <f>$E926/3.6</f>
        <v>16.388888888888889</v>
      </c>
      <c r="U926">
        <f>(0.5*960*(T926*T926))</f>
        <v>128925.92592592593</v>
      </c>
      <c r="V926">
        <f>$U926-$U927</f>
        <v>-437.40740740741603</v>
      </c>
      <c r="X926">
        <f>W926/1000</f>
        <v>0</v>
      </c>
      <c r="Y926">
        <f>$X$43+$X$87+$X$158+$X$178+$X$188+$X$238+$X$279+$X$299+$X$307+$X$359+$X$365+$X$379+$X$408+$X$426+$X$438+$X$549+$X$569+$X$622+$X$645+$X$657+$X$685+$X$703+$X$721+$X$758+$X$800+$X$815+$X$877+$X$896</f>
        <v>1258.4562962962962</v>
      </c>
      <c r="Z926">
        <f>(0.5*960*(F926*F926))</f>
        <v>9.259259259259521E-2</v>
      </c>
      <c r="AA926">
        <f>W926*0.0000002777777777</f>
        <v>0</v>
      </c>
      <c r="AB926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6">
        <f>(AC926*0.0000002777777777)*-1</f>
        <v>0</v>
      </c>
      <c r="AE9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6">
        <f>(T926/1000)*(960*9.81*0.01+0.5*1.205*0.38*1.711274*(T926*T926)+960*4/3*3.14*AJ926)</f>
        <v>5.0978492104894153</v>
      </c>
      <c r="AH926">
        <f>AH925+AG926</f>
        <v>1089.192069361603</v>
      </c>
      <c r="AJ926">
        <f>T927-T926</f>
        <v>2.7777777777778567E-2</v>
      </c>
      <c r="AK926" s="53">
        <f t="shared" si="257"/>
        <v>16.388888888888889</v>
      </c>
      <c r="AL926" s="39">
        <f>0.5*1116.99*(T926*T926)</f>
        <v>150009.34375</v>
      </c>
      <c r="AM926" s="39">
        <f t="shared" si="256"/>
        <v>-508.93718750000698</v>
      </c>
      <c r="AN926" s="39">
        <f>SUM($AM$916:$AM$931)+$AN$915</f>
        <v>-1667553.1643749999</v>
      </c>
      <c r="AO926" s="39">
        <f t="shared" si="246"/>
        <v>0.46320921219669031</v>
      </c>
      <c r="AP926" s="39">
        <f>SUM($AM$896:$AM$915)+$AP$895</f>
        <v>1484196.1531250002</v>
      </c>
      <c r="AQ926" s="39">
        <f t="shared" si="247"/>
        <v>0.41227670908595149</v>
      </c>
      <c r="AR926" s="39">
        <f t="shared" si="242"/>
        <v>-0.50893718750000694</v>
      </c>
      <c r="AS926" s="39"/>
      <c r="AT926" s="51">
        <f>T926*$AS$8*0.38*0.01</f>
        <v>647.53449605000014</v>
      </c>
      <c r="AU926" s="51">
        <f t="shared" si="258"/>
        <v>0.64753449605000013</v>
      </c>
      <c r="AV926" s="51">
        <f t="shared" si="248"/>
        <v>1.7987083724377694E-4</v>
      </c>
      <c r="AW926" s="39">
        <f>AB926*0.7</f>
        <v>0.24288105960277515</v>
      </c>
      <c r="AX926" s="40"/>
      <c r="AY926" s="40">
        <f t="shared" si="245"/>
        <v>0</v>
      </c>
      <c r="AZ926" s="40"/>
      <c r="BA926" s="40"/>
      <c r="BB926" s="40"/>
      <c r="BC926" s="39"/>
      <c r="BD926" s="39">
        <f>T926*2.23694</f>
        <v>36.660961111111114</v>
      </c>
      <c r="BE926" s="39">
        <f>AO926-$BC$8</f>
        <v>0.46208281319807182</v>
      </c>
      <c r="BF926" s="39">
        <f>AQ926-$BC$8</f>
        <v>0.41115031008733299</v>
      </c>
      <c r="BG926" s="52">
        <f t="shared" si="249"/>
        <v>0.37003527907859968</v>
      </c>
      <c r="BH926" s="52">
        <f t="shared" si="250"/>
        <v>0.37003527907859968</v>
      </c>
      <c r="BI926" s="52">
        <f t="shared" si="251"/>
        <v>1332127.0046829588</v>
      </c>
      <c r="BJ926" s="52">
        <f t="shared" si="252"/>
        <v>1332.1270046829588</v>
      </c>
      <c r="BK926">
        <f t="shared" si="253"/>
        <v>-0.45804346875000629</v>
      </c>
    </row>
    <row r="927" spans="2:63" x14ac:dyDescent="0.25">
      <c r="B927" s="27" t="s">
        <v>52</v>
      </c>
      <c r="C927" s="27">
        <v>919</v>
      </c>
      <c r="D927" s="27">
        <v>330</v>
      </c>
      <c r="E927" s="26">
        <v>59.1</v>
      </c>
      <c r="F927" s="15">
        <f t="shared" si="254"/>
        <v>6.9444444444444448E-2</v>
      </c>
      <c r="G927" s="15">
        <f t="shared" si="255"/>
        <v>0.25</v>
      </c>
      <c r="R927">
        <f t="shared" si="243"/>
        <v>0</v>
      </c>
      <c r="S927">
        <f t="shared" si="244"/>
        <v>59.1</v>
      </c>
      <c r="T927">
        <f>$E927/3.6</f>
        <v>16.416666666666668</v>
      </c>
      <c r="U927">
        <f>(0.5*960*(T927*T927))</f>
        <v>129363.33333333334</v>
      </c>
      <c r="V927">
        <f>$U927-$U928</f>
        <v>-1757.037037037051</v>
      </c>
      <c r="X927">
        <f>W927/1000</f>
        <v>0</v>
      </c>
      <c r="Y927">
        <f>$X$43+$X$87+$X$158+$X$178+$X$188+$X$238+$X$279+$X$299+$X$307+$X$359+$X$365+$X$379+$X$408+$X$426+$X$438+$X$549+$X$569+$X$622+$X$645+$X$657+$X$685+$X$703+$X$721+$X$758+$X$800+$X$815+$X$877+$X$896</f>
        <v>1258.4562962962962</v>
      </c>
      <c r="Z927">
        <f>(0.5*960*(F927*F927))</f>
        <v>2.3148148148148149</v>
      </c>
      <c r="AA927">
        <f>W927*0.0000002777777777</f>
        <v>0</v>
      </c>
      <c r="AB927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7">
        <f>(AC927*0.0000002777777777)*-1</f>
        <v>0</v>
      </c>
      <c r="AE9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7">
        <f>(T927/1000)*(960*9.81*0.01+0.5*1.205*0.38*1.711274*(T927*T927)+960*4/3*3.14*AJ927)</f>
        <v>10.610839769478849</v>
      </c>
      <c r="AH927">
        <f>AH926+AG927</f>
        <v>1099.8029091310818</v>
      </c>
      <c r="AJ927">
        <f>T928-T927</f>
        <v>0.11111111111111072</v>
      </c>
      <c r="AK927" s="53">
        <f t="shared" si="257"/>
        <v>16.416666666666668</v>
      </c>
      <c r="AL927" s="39">
        <f>0.5*1116.99*(T927*T927)</f>
        <v>150518.28093750001</v>
      </c>
      <c r="AM927" s="39">
        <f t="shared" si="256"/>
        <v>-2044.3675000000221</v>
      </c>
      <c r="AN927" s="39">
        <f>SUM($AM$916:$AM$931)+$AN$915</f>
        <v>-1667553.1643749999</v>
      </c>
      <c r="AO927" s="39">
        <f t="shared" si="246"/>
        <v>0.46320921219669031</v>
      </c>
      <c r="AP927" s="39">
        <f>SUM($AM$896:$AM$915)+$AP$895</f>
        <v>1484196.1531250002</v>
      </c>
      <c r="AQ927" s="39">
        <f t="shared" si="247"/>
        <v>0.41227670908595149</v>
      </c>
      <c r="AR927" s="39">
        <f t="shared" si="242"/>
        <v>-2.0443675000000221</v>
      </c>
      <c r="AS927" s="39"/>
      <c r="AT927" s="51">
        <f>T927*$AS$8*0.38*0.01</f>
        <v>648.6320121450002</v>
      </c>
      <c r="AU927" s="51">
        <f t="shared" si="258"/>
        <v>0.64863201214500021</v>
      </c>
      <c r="AV927" s="51">
        <f t="shared" si="248"/>
        <v>1.8017570306961387E-4</v>
      </c>
      <c r="AW927" s="39">
        <f>AB927*0.7</f>
        <v>0.24288105960277515</v>
      </c>
      <c r="AX927" s="40"/>
      <c r="AY927" s="40">
        <f t="shared" si="245"/>
        <v>0</v>
      </c>
      <c r="AZ927" s="40"/>
      <c r="BA927" s="40"/>
      <c r="BB927" s="40"/>
      <c r="BC927" s="39"/>
      <c r="BD927" s="39">
        <f>T927*2.23694</f>
        <v>36.72309833333334</v>
      </c>
      <c r="BE927" s="39">
        <f>AO927-$BC$8</f>
        <v>0.46208281319807182</v>
      </c>
      <c r="BF927" s="39">
        <f>AQ927-$BC$8</f>
        <v>0.41115031008733299</v>
      </c>
      <c r="BG927" s="52">
        <f t="shared" si="249"/>
        <v>0.37003527907859968</v>
      </c>
      <c r="BH927" s="52">
        <f t="shared" si="250"/>
        <v>0.37003527907859968</v>
      </c>
      <c r="BI927" s="52">
        <f t="shared" si="251"/>
        <v>1332127.0046829588</v>
      </c>
      <c r="BJ927" s="52">
        <f t="shared" si="252"/>
        <v>1332.1270046829588</v>
      </c>
      <c r="BK927">
        <f t="shared" si="253"/>
        <v>-1.8399307500000199</v>
      </c>
    </row>
    <row r="928" spans="2:63" x14ac:dyDescent="0.25">
      <c r="B928" s="27" t="s">
        <v>52</v>
      </c>
      <c r="C928" s="27">
        <v>920</v>
      </c>
      <c r="D928" s="27">
        <v>331</v>
      </c>
      <c r="E928" s="26">
        <v>59.5</v>
      </c>
      <c r="F928" s="15">
        <f t="shared" si="254"/>
        <v>0.19444444444444425</v>
      </c>
      <c r="G928" s="15">
        <f t="shared" si="255"/>
        <v>0.69999999999999929</v>
      </c>
      <c r="R928">
        <f t="shared" si="243"/>
        <v>0</v>
      </c>
      <c r="S928">
        <f t="shared" si="244"/>
        <v>59.5</v>
      </c>
      <c r="T928">
        <f>$E928/3.6</f>
        <v>16.527777777777779</v>
      </c>
      <c r="U928">
        <f>(0.5*960*(T928*T928))</f>
        <v>131120.37037037039</v>
      </c>
      <c r="V928">
        <f>$U928-$U929</f>
        <v>-4444.4444444444089</v>
      </c>
      <c r="X928">
        <f>W928/1000</f>
        <v>0</v>
      </c>
      <c r="Y928">
        <f>$X$43+$X$87+$X$158+$X$178+$X$188+$X$238+$X$279+$X$299+$X$307+$X$359+$X$365+$X$379+$X$408+$X$426+$X$438+$X$549+$X$569+$X$622+$X$645+$X$657+$X$685+$X$703+$X$721+$X$758+$X$800+$X$815+$X$877+$X$896</f>
        <v>1258.4562962962962</v>
      </c>
      <c r="Z928">
        <f>(0.5*960*(F928*F928))</f>
        <v>18.148148148148113</v>
      </c>
      <c r="AA928">
        <f>W928*0.0000002777777777</f>
        <v>0</v>
      </c>
      <c r="AB928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8">
        <f>(AC928*0.0000002777777777)*-1</f>
        <v>0</v>
      </c>
      <c r="AE9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8">
        <f>(T928/1000)*(960*9.81*0.01+0.5*1.205*0.38*1.711274*(T928*T928)+960*4/3*3.14*AJ928)</f>
        <v>21.777766953147555</v>
      </c>
      <c r="AH928">
        <f>AH927+AG928</f>
        <v>1121.5806760842295</v>
      </c>
      <c r="AJ928">
        <f>T929-T928</f>
        <v>0.27777777777777501</v>
      </c>
      <c r="AK928" s="53">
        <f t="shared" si="257"/>
        <v>16.527777777777779</v>
      </c>
      <c r="AL928" s="39">
        <f>0.5*1116.99*(T928*T928)</f>
        <v>152562.64843750003</v>
      </c>
      <c r="AM928" s="39">
        <f t="shared" si="256"/>
        <v>-5171.2499999999418</v>
      </c>
      <c r="AN928" s="39">
        <f>SUM($AM$916:$AM$931)+$AN$915</f>
        <v>-1667553.1643749999</v>
      </c>
      <c r="AO928" s="39">
        <f t="shared" si="246"/>
        <v>0.46320921219669031</v>
      </c>
      <c r="AP928" s="39">
        <f>SUM($AM$896:$AM$915)+$AP$895</f>
        <v>1484196.1531250002</v>
      </c>
      <c r="AQ928" s="39">
        <f t="shared" si="247"/>
        <v>0.41227670908595149</v>
      </c>
      <c r="AR928" s="39">
        <f t="shared" si="242"/>
        <v>-5.1712499999999419</v>
      </c>
      <c r="AS928" s="39"/>
      <c r="AT928" s="51">
        <f>T928*$AS$8*0.38*0.01</f>
        <v>653.0220765250001</v>
      </c>
      <c r="AU928" s="51">
        <f t="shared" si="258"/>
        <v>0.65302207652500011</v>
      </c>
      <c r="AV928" s="51">
        <f t="shared" si="248"/>
        <v>1.8139516637296146E-4</v>
      </c>
      <c r="AW928" s="39">
        <f>AB928*0.7</f>
        <v>0.24288105960277515</v>
      </c>
      <c r="AX928" s="40"/>
      <c r="AY928" s="40">
        <f t="shared" si="245"/>
        <v>0</v>
      </c>
      <c r="AZ928" s="40"/>
      <c r="BA928" s="40"/>
      <c r="BB928" s="40"/>
      <c r="BC928" s="39"/>
      <c r="BD928" s="39">
        <f>T928*2.23694</f>
        <v>36.971647222222224</v>
      </c>
      <c r="BE928" s="39">
        <f>AO928-$BC$8</f>
        <v>0.46208281319807182</v>
      </c>
      <c r="BF928" s="39">
        <f>AQ928-$BC$8</f>
        <v>0.41115031008733299</v>
      </c>
      <c r="BG928" s="52">
        <f t="shared" si="249"/>
        <v>0.37003527907859968</v>
      </c>
      <c r="BH928" s="52">
        <f t="shared" si="250"/>
        <v>0.37003527907859968</v>
      </c>
      <c r="BI928" s="52">
        <f t="shared" si="251"/>
        <v>1332127.0046829588</v>
      </c>
      <c r="BJ928" s="52">
        <f t="shared" si="252"/>
        <v>1332.1270046829588</v>
      </c>
      <c r="BK928">
        <f t="shared" si="253"/>
        <v>-4.6541249999999481</v>
      </c>
    </row>
    <row r="929" spans="2:63" x14ac:dyDescent="0.25">
      <c r="B929" s="27" t="s">
        <v>52</v>
      </c>
      <c r="C929" s="27">
        <v>921</v>
      </c>
      <c r="D929" s="27">
        <v>332</v>
      </c>
      <c r="E929" s="26">
        <v>60.5</v>
      </c>
      <c r="F929" s="15">
        <f t="shared" si="254"/>
        <v>0.38888888888888851</v>
      </c>
      <c r="G929" s="15">
        <f t="shared" si="255"/>
        <v>1.3999999999999986</v>
      </c>
      <c r="R929">
        <f t="shared" si="243"/>
        <v>0</v>
      </c>
      <c r="S929">
        <f t="shared" si="244"/>
        <v>60.5</v>
      </c>
      <c r="T929">
        <f>$E929/3.6</f>
        <v>16.805555555555554</v>
      </c>
      <c r="U929">
        <f>(0.5*960*(T929*T929))</f>
        <v>135564.8148148148</v>
      </c>
      <c r="V929">
        <f>$U929-$U930</f>
        <v>-8186.666666666657</v>
      </c>
      <c r="X929">
        <f>W929/1000</f>
        <v>0</v>
      </c>
      <c r="Y929">
        <f>$X$43+$X$87+$X$158+$X$178+$X$188+$X$238+$X$279+$X$299+$X$307+$X$359+$X$365+$X$379+$X$408+$X$426+$X$438+$X$549+$X$569+$X$622+$X$645+$X$657+$X$685+$X$703+$X$721+$X$758+$X$800+$X$815+$X$877+$X$896</f>
        <v>1258.4562962962962</v>
      </c>
      <c r="Z929">
        <f>(0.5*960*(F929*F929))</f>
        <v>72.592592592592453</v>
      </c>
      <c r="AA929">
        <f>W929*0.0000002777777777</f>
        <v>0</v>
      </c>
      <c r="AB929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29">
        <f>(AC929*0.0000002777777777)*-1</f>
        <v>0</v>
      </c>
      <c r="AE9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29">
        <f>(T929/1000)*(960*9.81*0.01+0.5*1.205*0.38*1.711274*(T929*T929)+960*4/3*3.14*AJ929)</f>
        <v>37.214721378685404</v>
      </c>
      <c r="AH929">
        <f>AH928+AG929</f>
        <v>1158.7953974629149</v>
      </c>
      <c r="AJ929">
        <f>T930-T929</f>
        <v>0.5</v>
      </c>
      <c r="AK929" s="53">
        <f t="shared" si="257"/>
        <v>16.805555555555554</v>
      </c>
      <c r="AL929" s="39">
        <f>0.5*1116.99*(T929*T929)</f>
        <v>157733.89843749997</v>
      </c>
      <c r="AM929" s="39">
        <f t="shared" si="256"/>
        <v>-9525.4425000000047</v>
      </c>
      <c r="AN929" s="39">
        <f>SUM($AM$916:$AM$931)+$AN$915</f>
        <v>-1667553.1643749999</v>
      </c>
      <c r="AO929" s="39">
        <f t="shared" si="246"/>
        <v>0.46320921219669031</v>
      </c>
      <c r="AP929" s="39">
        <f>SUM($AM$896:$AM$915)+$AP$895</f>
        <v>1484196.1531250002</v>
      </c>
      <c r="AQ929" s="39">
        <f t="shared" si="247"/>
        <v>0.41227670908595149</v>
      </c>
      <c r="AR929" s="39">
        <f t="shared" si="242"/>
        <v>-9.525442500000004</v>
      </c>
      <c r="AS929" s="39"/>
      <c r="AT929" s="51">
        <f>T929*$AS$8*0.38*0.01</f>
        <v>663.99723747500002</v>
      </c>
      <c r="AU929" s="51">
        <f t="shared" si="258"/>
        <v>0.66399723747500006</v>
      </c>
      <c r="AV929" s="51">
        <f t="shared" si="248"/>
        <v>1.8444382463133054E-4</v>
      </c>
      <c r="AW929" s="39">
        <f>AB929*0.7</f>
        <v>0.24288105960277515</v>
      </c>
      <c r="AX929" s="40"/>
      <c r="AY929" s="40">
        <f t="shared" si="245"/>
        <v>0</v>
      </c>
      <c r="AZ929" s="40"/>
      <c r="BA929" s="40"/>
      <c r="BB929" s="40"/>
      <c r="BC929" s="39"/>
      <c r="BD929" s="39">
        <f>T929*2.23694</f>
        <v>37.593019444444444</v>
      </c>
      <c r="BE929" s="39">
        <f>AO929-$BC$8</f>
        <v>0.46208281319807182</v>
      </c>
      <c r="BF929" s="39">
        <f>AQ929-$BC$8</f>
        <v>0.41115031008733299</v>
      </c>
      <c r="BG929" s="52">
        <f t="shared" si="249"/>
        <v>0.37003527907859968</v>
      </c>
      <c r="BH929" s="52">
        <f t="shared" si="250"/>
        <v>0.37003527907859968</v>
      </c>
      <c r="BI929" s="52">
        <f t="shared" si="251"/>
        <v>1332127.0046829588</v>
      </c>
      <c r="BJ929" s="52">
        <f t="shared" si="252"/>
        <v>1332.1270046829588</v>
      </c>
      <c r="BK929">
        <f t="shared" si="253"/>
        <v>-8.5728982500000033</v>
      </c>
    </row>
    <row r="930" spans="2:63" x14ac:dyDescent="0.25">
      <c r="B930" s="27" t="s">
        <v>52</v>
      </c>
      <c r="C930" s="27">
        <v>922</v>
      </c>
      <c r="D930" s="27">
        <v>333</v>
      </c>
      <c r="E930" s="26">
        <v>62.3</v>
      </c>
      <c r="F930" s="15">
        <f t="shared" si="254"/>
        <v>0.47222222222222199</v>
      </c>
      <c r="G930" s="15">
        <f t="shared" si="255"/>
        <v>1.6999999999999993</v>
      </c>
      <c r="R930">
        <f t="shared" si="243"/>
        <v>0</v>
      </c>
      <c r="S930">
        <f t="shared" si="244"/>
        <v>62.3</v>
      </c>
      <c r="T930">
        <f>$E930/3.6</f>
        <v>17.305555555555554</v>
      </c>
      <c r="U930">
        <f>(0.5*960*(T930*T930))</f>
        <v>143751.48148148146</v>
      </c>
      <c r="V930">
        <f>$U930-$U931</f>
        <v>-7478.5185185185401</v>
      </c>
      <c r="X930">
        <f>W930/1000</f>
        <v>0</v>
      </c>
      <c r="Y930">
        <f>$X$43+$X$87+$X$158+$X$178+$X$188+$X$238+$X$279+$X$299+$X$307+$X$359+$X$365+$X$379+$X$408+$X$426+$X$438+$X$549+$X$569+$X$622+$X$645+$X$657+$X$685+$X$703+$X$721+$X$758+$X$800+$X$815+$X$877+$X$896</f>
        <v>1258.4562962962962</v>
      </c>
      <c r="Z930">
        <f>(0.5*960*(F930*F930))</f>
        <v>107.03703703703692</v>
      </c>
      <c r="AA930">
        <f>W930*0.0000002777777777</f>
        <v>0</v>
      </c>
      <c r="AB930">
        <f>AA$43+AA$87+$AA$158+$AA$178+$AA$238+$AA$279+$AA$299+$AA$307+$AA$359+$AA$365+$AA$379+$AA$408+$AA$426+$AA$438+$AA$526+$AA$549+$AA$569+$AA$622+$AA$645+$AA$657+$AA$685+$AA$703+$AA$721+$AA$758+$AA$800+$AA$815+$AA$877+$AA$896</f>
        <v>0.34697294228967879</v>
      </c>
      <c r="AD930">
        <f>(AC930*0.0000002777777777)*-1</f>
        <v>0</v>
      </c>
      <c r="AE9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0">
        <f>(T930/1000)*(960*9.81*0.01+0.5*1.205*0.38*1.711274*(T930*T930)+960*4/3*3.14*AJ930)</f>
        <v>34.573438898792745</v>
      </c>
      <c r="AH930">
        <f>AH929+AG930</f>
        <v>1193.3688363617077</v>
      </c>
      <c r="AJ930">
        <f>T931-T930</f>
        <v>0.44444444444444642</v>
      </c>
      <c r="AK930" s="53">
        <f t="shared" si="257"/>
        <v>17.305555555555554</v>
      </c>
      <c r="AL930" s="39">
        <f>0.5*1116.99*(T930*T930)</f>
        <v>167259.34093749998</v>
      </c>
      <c r="AM930" s="39">
        <f t="shared" si="256"/>
        <v>-8701.4900000000198</v>
      </c>
      <c r="AN930" s="39">
        <f>SUM($AM$916:$AM$931)+$AN$915</f>
        <v>-1667553.1643749999</v>
      </c>
      <c r="AO930" s="39">
        <f t="shared" si="246"/>
        <v>0.46320921219669031</v>
      </c>
      <c r="AP930" s="39">
        <f>SUM($AM$896:$AM$915)+$AP$895</f>
        <v>1484196.1531250002</v>
      </c>
      <c r="AQ930" s="39">
        <f t="shared" si="247"/>
        <v>0.41227670908595149</v>
      </c>
      <c r="AR930" s="39">
        <f t="shared" si="242"/>
        <v>-8.7014900000000193</v>
      </c>
      <c r="AS930" s="39"/>
      <c r="AT930" s="51">
        <f>T930*$AS$8*0.38*0.01</f>
        <v>683.75252718500008</v>
      </c>
      <c r="AU930" s="51">
        <f t="shared" si="258"/>
        <v>0.68375252718500013</v>
      </c>
      <c r="AV930" s="51">
        <f t="shared" si="248"/>
        <v>1.8993140949639494E-4</v>
      </c>
      <c r="AW930" s="39">
        <f>AB930*0.7</f>
        <v>0.24288105960277515</v>
      </c>
      <c r="AX930" s="40"/>
      <c r="AY930" s="40">
        <f t="shared" si="245"/>
        <v>0</v>
      </c>
      <c r="AZ930" s="40"/>
      <c r="BA930" s="40"/>
      <c r="BB930" s="40"/>
      <c r="BC930" s="39"/>
      <c r="BD930" s="39">
        <f>T930*2.23694</f>
        <v>38.711489444444446</v>
      </c>
      <c r="BE930" s="39">
        <f>AO930-$BC$8</f>
        <v>0.46208281319807182</v>
      </c>
      <c r="BF930" s="39">
        <f>AQ930-$BC$8</f>
        <v>0.41115031008733299</v>
      </c>
      <c r="BG930" s="52">
        <f t="shared" si="249"/>
        <v>0.37003527907859968</v>
      </c>
      <c r="BH930" s="52">
        <f t="shared" si="250"/>
        <v>0.37003527907859968</v>
      </c>
      <c r="BI930" s="52">
        <f t="shared" si="251"/>
        <v>1332127.0046829588</v>
      </c>
      <c r="BJ930" s="52">
        <f t="shared" si="252"/>
        <v>1332.1270046829588</v>
      </c>
      <c r="BK930">
        <f t="shared" si="253"/>
        <v>-7.8313410000000179</v>
      </c>
    </row>
    <row r="931" spans="2:63" x14ac:dyDescent="0.25">
      <c r="B931" s="27" t="s">
        <v>52</v>
      </c>
      <c r="C931" s="27">
        <v>923</v>
      </c>
      <c r="D931" s="27">
        <v>334</v>
      </c>
      <c r="E931" s="26">
        <v>63.9</v>
      </c>
      <c r="F931" s="15">
        <f t="shared" si="254"/>
        <v>0.38888888888888851</v>
      </c>
      <c r="G931" s="15">
        <f t="shared" si="255"/>
        <v>1.3999999999999986</v>
      </c>
      <c r="R931">
        <f t="shared" si="243"/>
        <v>0</v>
      </c>
      <c r="S931">
        <f t="shared" si="244"/>
        <v>63.9</v>
      </c>
      <c r="T931">
        <f>$E931/3.6</f>
        <v>17.75</v>
      </c>
      <c r="U931">
        <f>(0.5*960*(T931*T931))</f>
        <v>151230</v>
      </c>
      <c r="V931">
        <f>$U931-$U932</f>
        <v>-5733.3333333333139</v>
      </c>
      <c r="X931">
        <f>W931/1000</f>
        <v>0</v>
      </c>
      <c r="Y931">
        <f>$X$43+$X$87+$X$158+$X$178+$X$188+$X$238+$X$279+$X$299+$X$307+$X$359+$X$365+$X$379+$X$408+$X$426+$X$438+$X$549+$X$569+$X$622+$X$645+$X$657+$X$685+$X$703+$X$721+$X$758+$X$800+$X$815+$X$877+$X$896+$X$932</f>
        <v>1307.8192592592591</v>
      </c>
      <c r="Z931">
        <f>(0.5*960*(F931*F931))</f>
        <v>72.592592592592453</v>
      </c>
      <c r="AA931">
        <f>W931*0.0000002777777777</f>
        <v>0</v>
      </c>
      <c r="AB931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1">
        <f>(AC931*0.0000002777777777)*-1</f>
        <v>0</v>
      </c>
      <c r="AE9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1">
        <f>(T931/1000)*(960*9.81*0.01+0.5*1.205*0.38*1.711274*(T931*T931)+960*4/3*3.14*AJ931)</f>
        <v>27.642955719841193</v>
      </c>
      <c r="AH931">
        <f>AH930+AG931</f>
        <v>1221.0117920815489</v>
      </c>
      <c r="AJ931">
        <f>T932-T931</f>
        <v>0.33333333333333215</v>
      </c>
      <c r="AK931" s="53">
        <f t="shared" si="257"/>
        <v>17.75</v>
      </c>
      <c r="AL931" s="39">
        <f>0.5*1116.99*(T931*T931)</f>
        <v>175960.8309375</v>
      </c>
      <c r="AM931" s="39">
        <f t="shared" si="256"/>
        <v>-6670.9124999999767</v>
      </c>
      <c r="AN931" s="39">
        <f>SUM($AM$916:$AM$931)+$AN$915</f>
        <v>-1667553.1643749999</v>
      </c>
      <c r="AO931" s="39">
        <f t="shared" si="246"/>
        <v>0.46320921219669031</v>
      </c>
      <c r="AP931" s="39">
        <f>SUM($AM$896:$AM$915)+$AP$895</f>
        <v>1484196.1531250002</v>
      </c>
      <c r="AQ931" s="39">
        <f t="shared" si="247"/>
        <v>0.41227670908595149</v>
      </c>
      <c r="AR931" s="39">
        <f t="shared" si="242"/>
        <v>-6.6709124999999769</v>
      </c>
      <c r="AS931" s="39"/>
      <c r="AT931" s="51">
        <f>T931*$AS$8*0.38*0.01</f>
        <v>701.31278470500013</v>
      </c>
      <c r="AU931" s="51">
        <f t="shared" si="258"/>
        <v>0.70131278470500014</v>
      </c>
      <c r="AV931" s="51">
        <f t="shared" si="248"/>
        <v>1.9480926270978551E-4</v>
      </c>
      <c r="AW931" s="39">
        <f>AB931*0.7</f>
        <v>0.25247941350955261</v>
      </c>
      <c r="AX931" s="40"/>
      <c r="AY931" s="40">
        <f t="shared" si="245"/>
        <v>0</v>
      </c>
      <c r="AZ931" s="40"/>
      <c r="BA931" s="40"/>
      <c r="BB931" s="40"/>
      <c r="BC931" s="39"/>
      <c r="BD931" s="39">
        <f>T931*2.23694</f>
        <v>39.705685000000003</v>
      </c>
      <c r="BE931" s="39">
        <f>AO931-$BC$8</f>
        <v>0.46208281319807182</v>
      </c>
      <c r="BF931" s="39">
        <f>AQ931-$BC$8</f>
        <v>0.41115031008733299</v>
      </c>
      <c r="BG931" s="52">
        <f t="shared" si="249"/>
        <v>0.37003527907859968</v>
      </c>
      <c r="BH931" s="52">
        <f t="shared" si="250"/>
        <v>0.37003527907859968</v>
      </c>
      <c r="BI931" s="52">
        <f t="shared" si="251"/>
        <v>1332127.0046829588</v>
      </c>
      <c r="BJ931" s="52">
        <f t="shared" si="252"/>
        <v>1332.1270046829588</v>
      </c>
      <c r="BK931">
        <f t="shared" si="253"/>
        <v>-6.0038212499999792</v>
      </c>
    </row>
    <row r="932" spans="2:63" x14ac:dyDescent="0.25">
      <c r="B932" s="27" t="s">
        <v>52</v>
      </c>
      <c r="C932" s="27">
        <v>924</v>
      </c>
      <c r="D932" s="27">
        <v>335</v>
      </c>
      <c r="E932" s="26">
        <v>65.099999999999994</v>
      </c>
      <c r="F932" s="15">
        <f t="shared" si="254"/>
        <v>2.7777777777777186E-2</v>
      </c>
      <c r="G932" s="15">
        <f t="shared" si="255"/>
        <v>9.9999999999997868E-2</v>
      </c>
      <c r="R932">
        <f t="shared" si="243"/>
        <v>0</v>
      </c>
      <c r="S932">
        <f t="shared" si="244"/>
        <v>65.099999999999994</v>
      </c>
      <c r="T932">
        <f>$E932/3.6</f>
        <v>18.083333333333332</v>
      </c>
      <c r="U932">
        <f>(0.5*960*(T932*T932))</f>
        <v>156963.33333333331</v>
      </c>
      <c r="V932">
        <f>$U932-$U933</f>
        <v>4785.185185185197</v>
      </c>
      <c r="W932">
        <f>SUM(V932:V951)</f>
        <v>49362.962962962964</v>
      </c>
      <c r="X932">
        <f>W932/1000</f>
        <v>49.36296296296296</v>
      </c>
      <c r="Y932">
        <f>$X$43+$X$87+$X$158+$X$178+$X$188+$X$238+$X$279+$X$299+$X$307+$X$359+$X$365+$X$379+$X$408+$X$426+$X$438+$X$549+$X$569+$X$622+$X$645+$X$657+$X$685+$X$703+$X$721+$X$758+$X$800+$X$815+$X$877+$X$896+$X$932</f>
        <v>1307.8192592592591</v>
      </c>
      <c r="Z932">
        <f>(0.5*960*(F932*F932))</f>
        <v>0.37037037037035458</v>
      </c>
      <c r="AA932">
        <f>W932*0.0000002777777777</f>
        <v>1.3711934152539261E-2</v>
      </c>
      <c r="AB932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2">
        <f>(AC932*0.0000002777777777)*-1</f>
        <v>0</v>
      </c>
      <c r="AE9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2">
        <f>(T932/1000)*(960*9.81*0.01+0.5*1.205*0.38*1.711274*(T932*T932)+960*4/3*3.14*AJ932)</f>
        <v>-16.169183060794932</v>
      </c>
      <c r="AH932">
        <f>AH931+AG932</f>
        <v>1204.842609020754</v>
      </c>
      <c r="AJ932">
        <f>T933-T932</f>
        <v>-0.27777777777777857</v>
      </c>
      <c r="AK932" s="53">
        <f t="shared" si="257"/>
        <v>18.083333333333332</v>
      </c>
      <c r="AL932" s="39">
        <f>0.5*1116.99*(T932*T932)</f>
        <v>182631.74343749997</v>
      </c>
      <c r="AM932" s="39">
        <f t="shared" si="256"/>
        <v>5567.7125000000233</v>
      </c>
      <c r="AN932" s="39">
        <f>SUM($AM$916:$AM$931)+$AN$915</f>
        <v>-1667553.1643749999</v>
      </c>
      <c r="AO932" s="39">
        <f t="shared" si="246"/>
        <v>0.46320921219669031</v>
      </c>
      <c r="AP932" s="39">
        <f>SUM($AM$932:$AM$951)+$AP$931</f>
        <v>1541631.5031250003</v>
      </c>
      <c r="AQ932" s="39">
        <f t="shared" si="247"/>
        <v>0.42823097297037321</v>
      </c>
      <c r="AR932" s="39">
        <f t="shared" si="242"/>
        <v>5.5677125000000229</v>
      </c>
      <c r="AS932" s="39"/>
      <c r="AT932" s="51">
        <f>T932*$AS$8*0.38*0.01</f>
        <v>714.48297784500005</v>
      </c>
      <c r="AU932" s="51">
        <f t="shared" si="258"/>
        <v>0.71448297784500003</v>
      </c>
      <c r="AV932" s="51">
        <f t="shared" si="248"/>
        <v>1.9846765261982843E-4</v>
      </c>
      <c r="AW932" s="39">
        <f>AB932*0.7</f>
        <v>0.25247941350955261</v>
      </c>
      <c r="AX932" s="40"/>
      <c r="AY932" s="40">
        <f t="shared" si="245"/>
        <v>0</v>
      </c>
      <c r="AZ932" s="40"/>
      <c r="BA932" s="40"/>
      <c r="BB932" s="40"/>
      <c r="BC932" s="39"/>
      <c r="BD932" s="39">
        <f>T932*2.23694</f>
        <v>40.451331666666668</v>
      </c>
      <c r="BE932" s="39">
        <f>AO932-$BC$8</f>
        <v>0.46208281319807182</v>
      </c>
      <c r="BF932" s="39">
        <f>AQ932-$BC$8</f>
        <v>0.42710457397175472</v>
      </c>
      <c r="BG932" s="52">
        <f t="shared" si="249"/>
        <v>0.38439411657457928</v>
      </c>
      <c r="BH932" s="52">
        <f t="shared" si="250"/>
        <v>0.38439411657457928</v>
      </c>
      <c r="BI932" s="52">
        <f t="shared" si="251"/>
        <v>1383818.8196684853</v>
      </c>
      <c r="BJ932" s="52">
        <f t="shared" si="252"/>
        <v>1383.8188196684853</v>
      </c>
      <c r="BK932">
        <f t="shared" si="253"/>
        <v>5.0109412500000206</v>
      </c>
    </row>
    <row r="933" spans="2:63" x14ac:dyDescent="0.25">
      <c r="B933" s="27" t="s">
        <v>52</v>
      </c>
      <c r="C933" s="27">
        <v>925</v>
      </c>
      <c r="D933" s="27">
        <v>336</v>
      </c>
      <c r="E933" s="26">
        <v>64.099999999999994</v>
      </c>
      <c r="F933" s="15">
        <f t="shared" si="254"/>
        <v>-0.33333333333333215</v>
      </c>
      <c r="G933" s="15">
        <f t="shared" si="255"/>
        <v>-1.1999999999999957</v>
      </c>
      <c r="R933">
        <f t="shared" si="243"/>
        <v>0</v>
      </c>
      <c r="S933">
        <f t="shared" si="244"/>
        <v>64.099999999999994</v>
      </c>
      <c r="T933">
        <f>$E933/3.6</f>
        <v>17.805555555555554</v>
      </c>
      <c r="U933">
        <f>(0.5*960*(T933*T933))</f>
        <v>152178.14814814812</v>
      </c>
      <c r="V933">
        <f>$U933-$U934</f>
        <v>6574.8148148147448</v>
      </c>
      <c r="X933">
        <f>W933/1000</f>
        <v>0</v>
      </c>
      <c r="Y933">
        <f>$X$43+$X$87+$X$158+$X$178+$X$188+$X$238+$X$279+$X$299+$X$307+$X$359+$X$365+$X$379+$X$408+$X$426+$X$438+$X$549+$X$569+$X$622+$X$645+$X$657+$X$685+$X$703+$X$721+$X$758+$X$800+$X$815+$X$877+$X$896+$X$932</f>
        <v>1307.8192592592591</v>
      </c>
      <c r="Z933">
        <f>(0.5*960*(F933*F933))</f>
        <v>53.333333333332959</v>
      </c>
      <c r="AA933">
        <f>W933*0.0000002777777777</f>
        <v>0</v>
      </c>
      <c r="AB933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3">
        <f>(AC933*0.0000002777777777)*-1</f>
        <v>0</v>
      </c>
      <c r="AE9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3">
        <f>(T933/1000)*(960*9.81*0.01+0.5*1.205*0.38*1.711274*(T933*T933)+960*4/3*3.14*AJ933)</f>
        <v>-23.941920118781333</v>
      </c>
      <c r="AH933">
        <f>AH932+AG933</f>
        <v>1180.9006889019727</v>
      </c>
      <c r="AJ933">
        <f>T934-T933</f>
        <v>-0.38888888888888573</v>
      </c>
      <c r="AK933" s="53">
        <f t="shared" si="257"/>
        <v>17.805555555555554</v>
      </c>
      <c r="AL933" s="39">
        <f>0.5*1116.99*(T933*T933)</f>
        <v>177064.03093749995</v>
      </c>
      <c r="AM933" s="39">
        <f t="shared" si="256"/>
        <v>7650.002499999915</v>
      </c>
      <c r="AN933" s="39">
        <f>SUM($AM$916:$AM$931)+$AN$915</f>
        <v>-1667553.1643749999</v>
      </c>
      <c r="AO933" s="39">
        <f t="shared" si="246"/>
        <v>0.46320921219669031</v>
      </c>
      <c r="AP933" s="39">
        <f>SUM($AM$932:$AM$951)+$AP$931</f>
        <v>1541631.5031250003</v>
      </c>
      <c r="AQ933" s="39">
        <f t="shared" si="247"/>
        <v>0.42823097297037321</v>
      </c>
      <c r="AR933" s="39">
        <f t="shared" si="242"/>
        <v>7.650002499999915</v>
      </c>
      <c r="AS933" s="39"/>
      <c r="AT933" s="51">
        <f>T933*$AS$8*0.38*0.01</f>
        <v>703.50781689500002</v>
      </c>
      <c r="AU933" s="51">
        <f t="shared" si="258"/>
        <v>0.70350781689499997</v>
      </c>
      <c r="AV933" s="51">
        <f t="shared" si="248"/>
        <v>1.9541899436145929E-4</v>
      </c>
      <c r="AW933" s="39">
        <f>AB933*0.7</f>
        <v>0.25247941350955261</v>
      </c>
      <c r="AX933" s="40"/>
      <c r="AY933" s="40">
        <f t="shared" si="245"/>
        <v>0</v>
      </c>
      <c r="AZ933" s="40"/>
      <c r="BA933" s="40"/>
      <c r="BB933" s="40"/>
      <c r="BC933" s="39"/>
      <c r="BD933" s="39">
        <f>T933*2.23694</f>
        <v>39.829959444444441</v>
      </c>
      <c r="BE933" s="39">
        <f>AO933-$BC$8</f>
        <v>0.46208281319807182</v>
      </c>
      <c r="BF933" s="39">
        <f>AQ933-$BC$8</f>
        <v>0.42710457397175472</v>
      </c>
      <c r="BG933" s="52">
        <f t="shared" si="249"/>
        <v>0.38439411657457928</v>
      </c>
      <c r="BH933" s="52">
        <f t="shared" si="250"/>
        <v>0.38439411657457928</v>
      </c>
      <c r="BI933" s="52">
        <f t="shared" si="251"/>
        <v>1383818.8196684853</v>
      </c>
      <c r="BJ933" s="52">
        <f t="shared" si="252"/>
        <v>1383.8188196684853</v>
      </c>
      <c r="BK933">
        <f t="shared" si="253"/>
        <v>6.8850022499999239</v>
      </c>
    </row>
    <row r="934" spans="2:63" x14ac:dyDescent="0.25">
      <c r="B934" s="27" t="s">
        <v>52</v>
      </c>
      <c r="C934" s="27">
        <v>926</v>
      </c>
      <c r="D934" s="27">
        <v>337</v>
      </c>
      <c r="E934" s="26">
        <v>62.7</v>
      </c>
      <c r="F934" s="15">
        <f t="shared" si="254"/>
        <v>-0.29166666666666585</v>
      </c>
      <c r="G934" s="15">
        <f t="shared" si="255"/>
        <v>-1.0499999999999972</v>
      </c>
      <c r="R934">
        <f t="shared" si="243"/>
        <v>0</v>
      </c>
      <c r="S934">
        <f t="shared" si="244"/>
        <v>62.7</v>
      </c>
      <c r="T934">
        <f>$E934/3.6</f>
        <v>17.416666666666668</v>
      </c>
      <c r="U934">
        <f>(0.5*960*(T934*T934))</f>
        <v>145603.33333333337</v>
      </c>
      <c r="V934">
        <f>$U934-$U935</f>
        <v>3232.9629629630072</v>
      </c>
      <c r="X934">
        <f>W934/1000</f>
        <v>0</v>
      </c>
      <c r="Y934">
        <f>$X$43+$X$87+$X$158+$X$178+$X$188+$X$238+$X$279+$X$299+$X$307+$X$359+$X$365+$X$379+$X$408+$X$426+$X$438+$X$549+$X$569+$X$622+$X$645+$X$657+$X$685+$X$703+$X$721+$X$758+$X$800+$X$815+$X$877+$X$896+$X$932</f>
        <v>1307.8192592592591</v>
      </c>
      <c r="Z934">
        <f>(0.5*960*(F934*F934))</f>
        <v>40.833333333333108</v>
      </c>
      <c r="AA934">
        <f>W934*0.0000002777777777</f>
        <v>0</v>
      </c>
      <c r="AB934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4">
        <f>(AC934*0.0000002777777777)*-1</f>
        <v>0</v>
      </c>
      <c r="AE9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4">
        <f>(T934/1000)*(960*9.81*0.01+0.5*1.205*0.38*1.711274*(T934*T934)+960*4/3*3.14*AJ934)</f>
        <v>-9.9011581335877104</v>
      </c>
      <c r="AH934">
        <f>AH933+AG934</f>
        <v>1170.9995307683851</v>
      </c>
      <c r="AJ934">
        <f>T935-T934</f>
        <v>-0.19444444444444642</v>
      </c>
      <c r="AK934" s="53">
        <f t="shared" si="257"/>
        <v>17.416666666666668</v>
      </c>
      <c r="AL934" s="39">
        <f>0.5*1116.99*(T934*T934)</f>
        <v>169414.02843750003</v>
      </c>
      <c r="AM934" s="39">
        <f t="shared" si="256"/>
        <v>3761.6534375000629</v>
      </c>
      <c r="AN934" s="39">
        <f>SUM($AM$916:$AM$931)+$AN$915</f>
        <v>-1667553.1643749999</v>
      </c>
      <c r="AO934" s="39">
        <f t="shared" si="246"/>
        <v>0.46320921219669031</v>
      </c>
      <c r="AP934" s="39">
        <f>SUM($AM$932:$AM$951)+$AP$931</f>
        <v>1541631.5031250003</v>
      </c>
      <c r="AQ934" s="39">
        <f t="shared" si="247"/>
        <v>0.42823097297037321</v>
      </c>
      <c r="AR934" s="39">
        <f t="shared" si="242"/>
        <v>3.7616534375000628</v>
      </c>
      <c r="AS934" s="39"/>
      <c r="AT934" s="51">
        <f>T934*$AS$8*0.38*0.01</f>
        <v>688.1425915650002</v>
      </c>
      <c r="AU934" s="51">
        <f t="shared" si="258"/>
        <v>0.68814259156500024</v>
      </c>
      <c r="AV934" s="51">
        <f t="shared" si="248"/>
        <v>1.9115087279974262E-4</v>
      </c>
      <c r="AW934" s="39">
        <f>AB934*0.7</f>
        <v>0.25247941350955261</v>
      </c>
      <c r="AX934" s="40"/>
      <c r="AY934" s="40">
        <f t="shared" si="245"/>
        <v>0</v>
      </c>
      <c r="AZ934" s="40"/>
      <c r="BA934" s="40"/>
      <c r="BB934" s="40"/>
      <c r="BC934" s="39"/>
      <c r="BD934" s="39">
        <f>T934*2.23694</f>
        <v>38.960038333333337</v>
      </c>
      <c r="BE934" s="39">
        <f>AO934-$BC$8</f>
        <v>0.46208281319807182</v>
      </c>
      <c r="BF934" s="39">
        <f>AQ934-$BC$8</f>
        <v>0.42710457397175472</v>
      </c>
      <c r="BG934" s="52">
        <f t="shared" si="249"/>
        <v>0.38439411657457928</v>
      </c>
      <c r="BH934" s="52">
        <f t="shared" si="250"/>
        <v>0.38439411657457928</v>
      </c>
      <c r="BI934" s="52">
        <f t="shared" si="251"/>
        <v>1383818.8196684853</v>
      </c>
      <c r="BJ934" s="52">
        <f t="shared" si="252"/>
        <v>1383.8188196684853</v>
      </c>
      <c r="BK934">
        <f t="shared" si="253"/>
        <v>3.3854880937500567</v>
      </c>
    </row>
    <row r="935" spans="2:63" x14ac:dyDescent="0.25">
      <c r="B935" s="27" t="s">
        <v>52</v>
      </c>
      <c r="C935" s="27">
        <v>927</v>
      </c>
      <c r="D935" s="27">
        <v>338</v>
      </c>
      <c r="E935" s="26">
        <v>62</v>
      </c>
      <c r="F935" s="15">
        <f t="shared" si="254"/>
        <v>-0.19444444444444522</v>
      </c>
      <c r="G935" s="15">
        <f t="shared" si="255"/>
        <v>-0.70000000000000284</v>
      </c>
      <c r="R935">
        <f t="shared" si="243"/>
        <v>0</v>
      </c>
      <c r="S935">
        <f t="shared" si="244"/>
        <v>62</v>
      </c>
      <c r="T935">
        <f>$E935/3.6</f>
        <v>17.222222222222221</v>
      </c>
      <c r="U935">
        <f>(0.5*960*(T935*T935))</f>
        <v>142370.37037037036</v>
      </c>
      <c r="V935">
        <f>$U935-$U936</f>
        <v>3196.6666666667152</v>
      </c>
      <c r="X935">
        <f>W935/1000</f>
        <v>0</v>
      </c>
      <c r="Y935">
        <f>$X$43+$X$87+$X$158+$X$178+$X$188+$X$238+$X$279+$X$299+$X$307+$X$359+$X$365+$X$379+$X$408+$X$426+$X$438+$X$549+$X$569+$X$622+$X$645+$X$657+$X$685+$X$703+$X$721+$X$758+$X$800+$X$815+$X$877+$X$896+$X$932</f>
        <v>1307.8192592592591</v>
      </c>
      <c r="Z935">
        <f>(0.5*960*(F935*F935))</f>
        <v>18.148148148148294</v>
      </c>
      <c r="AA935">
        <f>W935*0.0000002777777777</f>
        <v>0</v>
      </c>
      <c r="AB935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5">
        <f>(AC935*0.0000002777777777)*-1</f>
        <v>0</v>
      </c>
      <c r="AE9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5">
        <f>(T935/1000)*(960*9.81*0.01+0.5*1.205*0.38*1.711274*(T935*T935)+960*4/3*3.14*AJ935)</f>
        <v>-9.8360662711079403</v>
      </c>
      <c r="AH935">
        <f>AH934+AG935</f>
        <v>1161.1634644972771</v>
      </c>
      <c r="AJ935">
        <f>T936-T935</f>
        <v>-0.19444444444444642</v>
      </c>
      <c r="AK935" s="53">
        <f t="shared" si="257"/>
        <v>17.222222222222221</v>
      </c>
      <c r="AL935" s="39">
        <f>0.5*1116.99*(T935*T935)</f>
        <v>165652.37499999997</v>
      </c>
      <c r="AM935" s="39">
        <f t="shared" si="256"/>
        <v>3719.4215625000361</v>
      </c>
      <c r="AN935" s="39">
        <f>SUM($AM$916:$AM$931)+$AN$915</f>
        <v>-1667553.1643749999</v>
      </c>
      <c r="AO935" s="39">
        <f t="shared" si="246"/>
        <v>0.46320921219669031</v>
      </c>
      <c r="AP935" s="39">
        <f>SUM($AM$932:$AM$951)+$AP$931</f>
        <v>1541631.5031250003</v>
      </c>
      <c r="AQ935" s="39">
        <f t="shared" si="247"/>
        <v>0.42823097297037321</v>
      </c>
      <c r="AR935" s="39">
        <f t="shared" si="242"/>
        <v>3.719421562500036</v>
      </c>
      <c r="AS935" s="39"/>
      <c r="AT935" s="51">
        <f>T935*$AS$8*0.38*0.01</f>
        <v>680.45997890000001</v>
      </c>
      <c r="AU935" s="51">
        <f t="shared" si="258"/>
        <v>0.68045997889999998</v>
      </c>
      <c r="AV935" s="51">
        <f t="shared" si="248"/>
        <v>1.890168120188842E-4</v>
      </c>
      <c r="AW935" s="39">
        <f>AB935*0.7</f>
        <v>0.25247941350955261</v>
      </c>
      <c r="AX935" s="40"/>
      <c r="AY935" s="40">
        <f t="shared" si="245"/>
        <v>0</v>
      </c>
      <c r="AZ935" s="40"/>
      <c r="BA935" s="40"/>
      <c r="BB935" s="40"/>
      <c r="BC935" s="39"/>
      <c r="BD935" s="39">
        <f>T935*2.23694</f>
        <v>38.525077777777781</v>
      </c>
      <c r="BE935" s="39">
        <f>AO935-$BC$8</f>
        <v>0.46208281319807182</v>
      </c>
      <c r="BF935" s="39">
        <f>AQ935-$BC$8</f>
        <v>0.42710457397175472</v>
      </c>
      <c r="BG935" s="52">
        <f t="shared" si="249"/>
        <v>0.38439411657457928</v>
      </c>
      <c r="BH935" s="52">
        <f t="shared" si="250"/>
        <v>0.38439411657457928</v>
      </c>
      <c r="BI935" s="52">
        <f t="shared" si="251"/>
        <v>1383818.8196684853</v>
      </c>
      <c r="BJ935" s="52">
        <f t="shared" si="252"/>
        <v>1383.8188196684853</v>
      </c>
      <c r="BK935">
        <f t="shared" si="253"/>
        <v>3.3474794062500326</v>
      </c>
    </row>
    <row r="936" spans="2:63" x14ac:dyDescent="0.25">
      <c r="B936" s="27" t="s">
        <v>52</v>
      </c>
      <c r="C936" s="27">
        <v>928</v>
      </c>
      <c r="D936" s="27">
        <v>339</v>
      </c>
      <c r="E936" s="26">
        <v>61.3</v>
      </c>
      <c r="F936" s="15">
        <f t="shared" si="254"/>
        <v>-0.15277777777777798</v>
      </c>
      <c r="G936" s="15">
        <f t="shared" si="255"/>
        <v>-0.55000000000000071</v>
      </c>
      <c r="R936">
        <f t="shared" si="243"/>
        <v>0</v>
      </c>
      <c r="S936">
        <f t="shared" si="244"/>
        <v>61.3</v>
      </c>
      <c r="T936">
        <f>$E936/3.6</f>
        <v>17.027777777777775</v>
      </c>
      <c r="U936">
        <f>(0.5*960*(T936*T936))</f>
        <v>139173.70370370365</v>
      </c>
      <c r="V936">
        <f>$U936-$U937</f>
        <v>1810.370370370365</v>
      </c>
      <c r="X936">
        <f>W936/1000</f>
        <v>0</v>
      </c>
      <c r="Y936">
        <f>$X$43+$X$87+$X$158+$X$178+$X$188+$X$238+$X$279+$X$299+$X$307+$X$359+$X$365+$X$379+$X$408+$X$426+$X$438+$X$549+$X$569+$X$622+$X$645+$X$657+$X$685+$X$703+$X$721+$X$758+$X$800+$X$815+$X$877+$X$896+$X$932</f>
        <v>1307.8192592592591</v>
      </c>
      <c r="Z936">
        <f>(0.5*960*(F936*F936))</f>
        <v>11.203703703703734</v>
      </c>
      <c r="AA936">
        <f>W936*0.0000002777777777</f>
        <v>0</v>
      </c>
      <c r="AB936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6">
        <f>(AC936*0.0000002777777777)*-1</f>
        <v>0</v>
      </c>
      <c r="AE9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6">
        <f>(T936/1000)*(960*9.81*0.01+0.5*1.205*0.38*1.711274*(T936*T936)+960*4/3*3.14*AJ936)</f>
        <v>-4.0662733324939682</v>
      </c>
      <c r="AH936">
        <f>AH935+AG936</f>
        <v>1157.0971911647832</v>
      </c>
      <c r="AJ936">
        <f>T937-T936</f>
        <v>-0.11111111111111072</v>
      </c>
      <c r="AK936" s="53">
        <f t="shared" si="257"/>
        <v>17.027777777777775</v>
      </c>
      <c r="AL936" s="39">
        <f>0.5*1116.99*(T936*T936)</f>
        <v>161932.95343749993</v>
      </c>
      <c r="AM936" s="39">
        <f t="shared" si="256"/>
        <v>2106.422499999986</v>
      </c>
      <c r="AN936" s="39">
        <f>SUM($AM$916:$AM$931)+$AN$915</f>
        <v>-1667553.1643749999</v>
      </c>
      <c r="AO936" s="39">
        <f t="shared" si="246"/>
        <v>0.46320921219669031</v>
      </c>
      <c r="AP936" s="39">
        <f>SUM($AM$932:$AM$951)+$AP$931</f>
        <v>1541631.5031250003</v>
      </c>
      <c r="AQ936" s="39">
        <f t="shared" si="247"/>
        <v>0.42823097297037321</v>
      </c>
      <c r="AR936" s="39">
        <f t="shared" si="242"/>
        <v>2.1064224999999861</v>
      </c>
      <c r="AS936" s="39"/>
      <c r="AT936" s="51">
        <f>T936*$AS$8*0.38*0.01</f>
        <v>672.77736623499993</v>
      </c>
      <c r="AU936" s="51">
        <f t="shared" si="258"/>
        <v>0.67277736623499995</v>
      </c>
      <c r="AV936" s="51">
        <f t="shared" si="248"/>
        <v>1.8688275123802581E-4</v>
      </c>
      <c r="AW936" s="39">
        <f>AB936*0.7</f>
        <v>0.25247941350955261</v>
      </c>
      <c r="AX936" s="40"/>
      <c r="AY936" s="40">
        <f t="shared" si="245"/>
        <v>0</v>
      </c>
      <c r="AZ936" s="40"/>
      <c r="BA936" s="40"/>
      <c r="BB936" s="40"/>
      <c r="BC936" s="39"/>
      <c r="BD936" s="39">
        <f>T936*2.23694</f>
        <v>38.090117222222219</v>
      </c>
      <c r="BE936" s="39">
        <f>AO936-$BC$8</f>
        <v>0.46208281319807182</v>
      </c>
      <c r="BF936" s="39">
        <f>AQ936-$BC$8</f>
        <v>0.42710457397175472</v>
      </c>
      <c r="BG936" s="52">
        <f t="shared" si="249"/>
        <v>0.38439411657457928</v>
      </c>
      <c r="BH936" s="52">
        <f t="shared" si="250"/>
        <v>0.38439411657457928</v>
      </c>
      <c r="BI936" s="52">
        <f t="shared" si="251"/>
        <v>1383818.8196684853</v>
      </c>
      <c r="BJ936" s="52">
        <f t="shared" si="252"/>
        <v>1383.8188196684853</v>
      </c>
      <c r="BK936">
        <f t="shared" si="253"/>
        <v>1.8957802499999876</v>
      </c>
    </row>
    <row r="937" spans="2:63" x14ac:dyDescent="0.25">
      <c r="B937" s="27" t="s">
        <v>52</v>
      </c>
      <c r="C937" s="27">
        <v>929</v>
      </c>
      <c r="D937" s="27">
        <v>340</v>
      </c>
      <c r="E937" s="26">
        <v>60.9</v>
      </c>
      <c r="F937" s="15">
        <f t="shared" si="254"/>
        <v>-0.11111111111111072</v>
      </c>
      <c r="G937" s="15">
        <f t="shared" si="255"/>
        <v>-0.39999999999999858</v>
      </c>
      <c r="R937">
        <f t="shared" si="243"/>
        <v>0</v>
      </c>
      <c r="S937">
        <f t="shared" si="244"/>
        <v>60.9</v>
      </c>
      <c r="T937">
        <f>$E937/3.6</f>
        <v>16.916666666666664</v>
      </c>
      <c r="U937">
        <f>(0.5*960*(T937*T937))</f>
        <v>137363.33333333328</v>
      </c>
      <c r="V937">
        <f>$U937-$U938</f>
        <v>1798.5185185184819</v>
      </c>
      <c r="X937">
        <f>W937/1000</f>
        <v>0</v>
      </c>
      <c r="Y937">
        <f>$X$43+$X$87+$X$158+$X$178+$X$188+$X$238+$X$279+$X$299+$X$307+$X$359+$X$365+$X$379+$X$408+$X$426+$X$438+$X$549+$X$569+$X$622+$X$645+$X$657+$X$685+$X$703+$X$721+$X$758+$X$800+$X$815+$X$877+$X$896+$X$932</f>
        <v>1307.8192592592591</v>
      </c>
      <c r="Z937">
        <f>(0.5*960*(F937*F937))</f>
        <v>5.9259259259258839</v>
      </c>
      <c r="AA937">
        <f>W937*0.0000002777777777</f>
        <v>0</v>
      </c>
      <c r="AB937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7">
        <f>(AC937*0.0000002777777777)*-1</f>
        <v>0</v>
      </c>
      <c r="AE9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7">
        <f>(T937/1000)*(960*9.81*0.01+0.5*1.205*0.38*1.711274*(T937*T937)+960*4/3*3.14*AJ937)</f>
        <v>-4.0647375035246602</v>
      </c>
      <c r="AH937">
        <f>AH936+AG937</f>
        <v>1153.0324536612586</v>
      </c>
      <c r="AJ937">
        <f>T938-T937</f>
        <v>-0.11111111111111072</v>
      </c>
      <c r="AK937" s="53">
        <f t="shared" si="257"/>
        <v>16.916666666666664</v>
      </c>
      <c r="AL937" s="39">
        <f>0.5*1116.99*(T937*T937)</f>
        <v>159826.53093749995</v>
      </c>
      <c r="AM937" s="39">
        <f t="shared" si="256"/>
        <v>2092.6324999999779</v>
      </c>
      <c r="AN937" s="39">
        <f>SUM($AM$916:$AM$931)+$AN$915</f>
        <v>-1667553.1643749999</v>
      </c>
      <c r="AO937" s="39">
        <f t="shared" si="246"/>
        <v>0.46320921219669031</v>
      </c>
      <c r="AP937" s="39">
        <f>SUM($AM$932:$AM$951)+$AP$931</f>
        <v>1541631.5031250003</v>
      </c>
      <c r="AQ937" s="39">
        <f t="shared" si="247"/>
        <v>0.42823097297037321</v>
      </c>
      <c r="AR937" s="39">
        <f t="shared" si="242"/>
        <v>2.0926324999999779</v>
      </c>
      <c r="AS937" s="39"/>
      <c r="AT937" s="51">
        <f>T937*$AS$8*0.38*0.01</f>
        <v>668.38730185500003</v>
      </c>
      <c r="AU937" s="51">
        <f t="shared" si="258"/>
        <v>0.66838730185500006</v>
      </c>
      <c r="AV937" s="51">
        <f t="shared" si="248"/>
        <v>1.8566328793467819E-4</v>
      </c>
      <c r="AW937" s="39">
        <f>AB937*0.7</f>
        <v>0.25247941350955261</v>
      </c>
      <c r="AX937" s="40"/>
      <c r="AY937" s="40">
        <f t="shared" si="245"/>
        <v>0</v>
      </c>
      <c r="AZ937" s="40"/>
      <c r="BA937" s="40"/>
      <c r="BB937" s="40"/>
      <c r="BC937" s="39"/>
      <c r="BD937" s="39">
        <f>T937*2.23694</f>
        <v>37.841568333333328</v>
      </c>
      <c r="BE937" s="39">
        <f>AO937-$BC$8</f>
        <v>0.46208281319807182</v>
      </c>
      <c r="BF937" s="39">
        <f>AQ937-$BC$8</f>
        <v>0.42710457397175472</v>
      </c>
      <c r="BG937" s="52">
        <f t="shared" si="249"/>
        <v>0.38439411657457928</v>
      </c>
      <c r="BH937" s="52">
        <f t="shared" si="250"/>
        <v>0.38439411657457928</v>
      </c>
      <c r="BI937" s="52">
        <f t="shared" si="251"/>
        <v>1383818.8196684853</v>
      </c>
      <c r="BJ937" s="52">
        <f t="shared" si="252"/>
        <v>1383.8188196684853</v>
      </c>
      <c r="BK937">
        <f t="shared" si="253"/>
        <v>1.8833692499999801</v>
      </c>
    </row>
    <row r="938" spans="2:63" x14ac:dyDescent="0.25">
      <c r="B938" s="27" t="s">
        <v>52</v>
      </c>
      <c r="C938" s="27">
        <v>930</v>
      </c>
      <c r="D938" s="27">
        <v>341</v>
      </c>
      <c r="E938" s="26">
        <v>60.5</v>
      </c>
      <c r="F938" s="15">
        <f t="shared" si="254"/>
        <v>-9.7222222222221627E-2</v>
      </c>
      <c r="G938" s="15">
        <f t="shared" si="255"/>
        <v>-0.34999999999999787</v>
      </c>
      <c r="R938">
        <f t="shared" si="243"/>
        <v>0</v>
      </c>
      <c r="S938">
        <f t="shared" si="244"/>
        <v>60.5</v>
      </c>
      <c r="T938">
        <f>$E938/3.6</f>
        <v>16.805555555555554</v>
      </c>
      <c r="U938">
        <f>(0.5*960*(T938*T938))</f>
        <v>135564.8148148148</v>
      </c>
      <c r="V938">
        <f>$U938-$U939</f>
        <v>1341.111111111124</v>
      </c>
      <c r="X938">
        <f>W938/1000</f>
        <v>0</v>
      </c>
      <c r="Y938">
        <f>$X$43+$X$87+$X$158+$X$178+$X$188+$X$238+$X$279+$X$299+$X$307+$X$359+$X$365+$X$379+$X$408+$X$426+$X$438+$X$549+$X$569+$X$622+$X$645+$X$657+$X$685+$X$703+$X$721+$X$758+$X$800+$X$815+$X$877+$X$896+$X$932</f>
        <v>1307.8192592592591</v>
      </c>
      <c r="Z938">
        <f>(0.5*960*(F938*F938))</f>
        <v>4.5370370370369812</v>
      </c>
      <c r="AA938">
        <f>W938*0.0000002777777777</f>
        <v>0</v>
      </c>
      <c r="AB938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8">
        <f>(AC938*0.0000002777777777)*-1</f>
        <v>0</v>
      </c>
      <c r="AE9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8">
        <f>(T938/1000)*(960*9.81*0.01+0.5*1.205*0.38*1.711274*(T938*T938)+960*4/3*3.14*AJ938)</f>
        <v>-2.1864638064997002</v>
      </c>
      <c r="AH938">
        <f>AH937+AG938</f>
        <v>1150.845989854759</v>
      </c>
      <c r="AJ938">
        <f>T939-T938</f>
        <v>-8.3333333333332149E-2</v>
      </c>
      <c r="AK938" s="53">
        <f t="shared" si="257"/>
        <v>16.805555555555554</v>
      </c>
      <c r="AL938" s="39">
        <f>0.5*1116.99*(T938*T938)</f>
        <v>157733.89843749997</v>
      </c>
      <c r="AM938" s="39">
        <f t="shared" si="256"/>
        <v>1560.4246874999953</v>
      </c>
      <c r="AN938" s="39">
        <f>SUM($AM$916:$AM$931)+$AN$915</f>
        <v>-1667553.1643749999</v>
      </c>
      <c r="AO938" s="39">
        <f t="shared" si="246"/>
        <v>0.46320921219669031</v>
      </c>
      <c r="AP938" s="39">
        <f>SUM($AM$932:$AM$951)+$AP$931</f>
        <v>1541631.5031250003</v>
      </c>
      <c r="AQ938" s="39">
        <f t="shared" si="247"/>
        <v>0.42823097297037321</v>
      </c>
      <c r="AR938" s="39">
        <f t="shared" si="242"/>
        <v>1.5604246874999954</v>
      </c>
      <c r="AS938" s="39"/>
      <c r="AT938" s="51">
        <f>T938*$AS$8*0.38*0.01</f>
        <v>663.99723747500002</v>
      </c>
      <c r="AU938" s="51">
        <f t="shared" si="258"/>
        <v>0.66399723747500006</v>
      </c>
      <c r="AV938" s="51">
        <f t="shared" si="248"/>
        <v>1.8444382463133054E-4</v>
      </c>
      <c r="AW938" s="39">
        <f>AB938*0.7</f>
        <v>0.25247941350955261</v>
      </c>
      <c r="AX938" s="40"/>
      <c r="AY938" s="40">
        <f t="shared" si="245"/>
        <v>0</v>
      </c>
      <c r="AZ938" s="40"/>
      <c r="BA938" s="40"/>
      <c r="BB938" s="40"/>
      <c r="BC938" s="39"/>
      <c r="BD938" s="39">
        <f>T938*2.23694</f>
        <v>37.593019444444444</v>
      </c>
      <c r="BE938" s="39">
        <f>AO938-$BC$8</f>
        <v>0.46208281319807182</v>
      </c>
      <c r="BF938" s="39">
        <f>AQ938-$BC$8</f>
        <v>0.42710457397175472</v>
      </c>
      <c r="BG938" s="52">
        <f t="shared" si="249"/>
        <v>0.38439411657457928</v>
      </c>
      <c r="BH938" s="52">
        <f t="shared" si="250"/>
        <v>0.38439411657457928</v>
      </c>
      <c r="BI938" s="52">
        <f t="shared" si="251"/>
        <v>1383818.8196684853</v>
      </c>
      <c r="BJ938" s="52">
        <f t="shared" si="252"/>
        <v>1383.8188196684853</v>
      </c>
      <c r="BK938">
        <f t="shared" si="253"/>
        <v>1.4043822187499959</v>
      </c>
    </row>
    <row r="939" spans="2:63" x14ac:dyDescent="0.25">
      <c r="B939" s="27" t="s">
        <v>52</v>
      </c>
      <c r="C939" s="27">
        <v>931</v>
      </c>
      <c r="D939" s="27">
        <v>342</v>
      </c>
      <c r="E939" s="26">
        <v>60.2</v>
      </c>
      <c r="F939" s="15">
        <f t="shared" si="254"/>
        <v>-9.7222222222222612E-2</v>
      </c>
      <c r="G939" s="15">
        <f t="shared" si="255"/>
        <v>-0.35000000000000142</v>
      </c>
      <c r="R939">
        <f t="shared" si="243"/>
        <v>0</v>
      </c>
      <c r="S939">
        <f t="shared" si="244"/>
        <v>60.2</v>
      </c>
      <c r="T939">
        <f>$E939/3.6</f>
        <v>16.722222222222221</v>
      </c>
      <c r="U939">
        <f>(0.5*960*(T939*T939))</f>
        <v>134223.70370370368</v>
      </c>
      <c r="V939">
        <f>$U939-$U940</f>
        <v>1777.777777777781</v>
      </c>
      <c r="X939">
        <f>W939/1000</f>
        <v>0</v>
      </c>
      <c r="Y939">
        <f>$X$43+$X$87+$X$158+$X$178+$X$188+$X$238+$X$279+$X$299+$X$307+$X$359+$X$365+$X$379+$X$408+$X$426+$X$438+$X$549+$X$569+$X$622+$X$645+$X$657+$X$685+$X$703+$X$721+$X$758+$X$800+$X$815+$X$877+$X$896+$X$932</f>
        <v>1307.8192592592591</v>
      </c>
      <c r="Z939">
        <f>(0.5*960*(F939*F939))</f>
        <v>4.5370370370370736</v>
      </c>
      <c r="AA939">
        <f>W939*0.0000002777777777</f>
        <v>0</v>
      </c>
      <c r="AB939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39">
        <f>(AC939*0.0000002777777777)*-1</f>
        <v>0</v>
      </c>
      <c r="AE9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39">
        <f>(T939/1000)*(960*9.81*0.01+0.5*1.205*0.38*1.711274*(T939*T939)+960*4/3*3.14*AJ939)</f>
        <v>-4.0608703834565496</v>
      </c>
      <c r="AH939">
        <f>AH938+AG939</f>
        <v>1146.7851194713023</v>
      </c>
      <c r="AJ939">
        <f>T940-T939</f>
        <v>-0.11111111111111072</v>
      </c>
      <c r="AK939" s="53">
        <f t="shared" si="257"/>
        <v>16.722222222222221</v>
      </c>
      <c r="AL939" s="39">
        <f>0.5*1116.99*(T939*T939)</f>
        <v>156173.47374999998</v>
      </c>
      <c r="AM939" s="39">
        <f t="shared" si="256"/>
        <v>2068.5</v>
      </c>
      <c r="AN939" s="39">
        <f>SUM($AM$916:$AM$931)+$AN$915</f>
        <v>-1667553.1643749999</v>
      </c>
      <c r="AO939" s="39">
        <f t="shared" si="246"/>
        <v>0.46320921219669031</v>
      </c>
      <c r="AP939" s="39">
        <f>SUM($AM$932:$AM$951)+$AP$931</f>
        <v>1541631.5031250003</v>
      </c>
      <c r="AQ939" s="39">
        <f t="shared" si="247"/>
        <v>0.42823097297037321</v>
      </c>
      <c r="AR939" s="39">
        <f t="shared" si="242"/>
        <v>2.0684999999999998</v>
      </c>
      <c r="AS939" s="39"/>
      <c r="AT939" s="51">
        <f>T939*$AS$8*0.38*0.01</f>
        <v>660.70468919000007</v>
      </c>
      <c r="AU939" s="51">
        <f t="shared" si="258"/>
        <v>0.66070468919000003</v>
      </c>
      <c r="AV939" s="51">
        <f t="shared" si="248"/>
        <v>1.8352922715381983E-4</v>
      </c>
      <c r="AW939" s="39">
        <f>AB939*0.7</f>
        <v>0.25247941350955261</v>
      </c>
      <c r="AX939" s="40"/>
      <c r="AY939" s="40">
        <f t="shared" si="245"/>
        <v>0</v>
      </c>
      <c r="AZ939" s="40"/>
      <c r="BA939" s="40"/>
      <c r="BB939" s="40"/>
      <c r="BC939" s="39"/>
      <c r="BD939" s="39">
        <f>T939*2.23694</f>
        <v>37.406607777777779</v>
      </c>
      <c r="BE939" s="39">
        <f>AO939-$BC$8</f>
        <v>0.46208281319807182</v>
      </c>
      <c r="BF939" s="39">
        <f>AQ939-$BC$8</f>
        <v>0.42710457397175472</v>
      </c>
      <c r="BG939" s="52">
        <f t="shared" si="249"/>
        <v>0.38439411657457928</v>
      </c>
      <c r="BH939" s="52">
        <f t="shared" si="250"/>
        <v>0.38439411657457928</v>
      </c>
      <c r="BI939" s="52">
        <f t="shared" si="251"/>
        <v>1383818.8196684853</v>
      </c>
      <c r="BJ939" s="52">
        <f t="shared" si="252"/>
        <v>1383.8188196684853</v>
      </c>
      <c r="BK939">
        <f t="shared" si="253"/>
        <v>1.86165</v>
      </c>
    </row>
    <row r="940" spans="2:63" x14ac:dyDescent="0.25">
      <c r="B940" s="27" t="s">
        <v>52</v>
      </c>
      <c r="C940" s="27">
        <v>932</v>
      </c>
      <c r="D940" s="27">
        <v>343</v>
      </c>
      <c r="E940" s="26">
        <v>59.8</v>
      </c>
      <c r="F940" s="15">
        <f t="shared" si="254"/>
        <v>-0.1111111111111117</v>
      </c>
      <c r="G940" s="15">
        <f t="shared" si="255"/>
        <v>-0.40000000000000213</v>
      </c>
      <c r="R940">
        <f t="shared" si="243"/>
        <v>0</v>
      </c>
      <c r="S940">
        <f t="shared" si="244"/>
        <v>59.8</v>
      </c>
      <c r="T940">
        <f>$E940/3.6</f>
        <v>16.611111111111111</v>
      </c>
      <c r="U940">
        <f>(0.5*960*(T940*T940))</f>
        <v>132445.9259259259</v>
      </c>
      <c r="V940">
        <f>$U940-$U941</f>
        <v>1765.9259259258979</v>
      </c>
      <c r="X940">
        <f>W940/1000</f>
        <v>0</v>
      </c>
      <c r="Y940">
        <f>$X$43+$X$87+$X$158+$X$178+$X$188+$X$238+$X$279+$X$299+$X$307+$X$359+$X$365+$X$379+$X$408+$X$426+$X$438+$X$549+$X$569+$X$622+$X$645+$X$657+$X$685+$X$703+$X$721+$X$758+$X$800+$X$815+$X$877+$X$896+$X$932</f>
        <v>1307.8192592592591</v>
      </c>
      <c r="Z940">
        <f>(0.5*960*(F940*F940))</f>
        <v>5.9259259259259887</v>
      </c>
      <c r="AA940">
        <f>W940*0.0000002777777777</f>
        <v>0</v>
      </c>
      <c r="AB940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0">
        <f>(AC940*0.0000002777777777)*-1</f>
        <v>0</v>
      </c>
      <c r="AE9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0">
        <f>(T940/1000)*(960*9.81*0.01+0.5*1.205*0.38*1.711274*(T940*T940)+960*4/3*3.14*AJ940)</f>
        <v>-4.0579921890179982</v>
      </c>
      <c r="AH940">
        <f>AH939+AG940</f>
        <v>1142.7271272822843</v>
      </c>
      <c r="AJ940">
        <f>T941-T940</f>
        <v>-0.11111111111111072</v>
      </c>
      <c r="AK940" s="53">
        <f t="shared" si="257"/>
        <v>16.611111111111111</v>
      </c>
      <c r="AL940" s="39">
        <f>0.5*1116.99*(T940*T940)</f>
        <v>154104.97374999998</v>
      </c>
      <c r="AM940" s="39">
        <f t="shared" si="256"/>
        <v>2054.7099999999627</v>
      </c>
      <c r="AN940" s="39">
        <f>SUM($AM$916:$AM$931)+$AN$915</f>
        <v>-1667553.1643749999</v>
      </c>
      <c r="AO940" s="39">
        <f t="shared" si="246"/>
        <v>0.46320921219669031</v>
      </c>
      <c r="AP940" s="39">
        <f>SUM($AM$932:$AM$951)+$AP$931</f>
        <v>1541631.5031250003</v>
      </c>
      <c r="AQ940" s="39">
        <f t="shared" si="247"/>
        <v>0.42823097297037321</v>
      </c>
      <c r="AR940" s="39">
        <f t="shared" ref="AR940:AR1003" si="259">AM940/1000</f>
        <v>2.0547099999999627</v>
      </c>
      <c r="AS940" s="39"/>
      <c r="AT940" s="51">
        <f>T940*$AS$8*0.38*0.01</f>
        <v>656.31462481000005</v>
      </c>
      <c r="AU940" s="51">
        <f t="shared" si="258"/>
        <v>0.65631462481000002</v>
      </c>
      <c r="AV940" s="51">
        <f t="shared" si="248"/>
        <v>1.8230976385047218E-4</v>
      </c>
      <c r="AW940" s="39">
        <f>AB940*0.7</f>
        <v>0.25247941350955261</v>
      </c>
      <c r="AX940" s="40"/>
      <c r="AY940" s="40">
        <f t="shared" si="245"/>
        <v>0</v>
      </c>
      <c r="AZ940" s="40"/>
      <c r="BA940" s="40"/>
      <c r="BB940" s="40"/>
      <c r="BC940" s="39"/>
      <c r="BD940" s="39">
        <f>T940*2.23694</f>
        <v>37.158058888888888</v>
      </c>
      <c r="BE940" s="39">
        <f>AO940-$BC$8</f>
        <v>0.46208281319807182</v>
      </c>
      <c r="BF940" s="39">
        <f>AQ940-$BC$8</f>
        <v>0.42710457397175472</v>
      </c>
      <c r="BG940" s="52">
        <f t="shared" si="249"/>
        <v>0.38439411657457928</v>
      </c>
      <c r="BH940" s="52">
        <f t="shared" si="250"/>
        <v>0.38439411657457928</v>
      </c>
      <c r="BI940" s="52">
        <f t="shared" si="251"/>
        <v>1383818.8196684853</v>
      </c>
      <c r="BJ940" s="52">
        <f t="shared" si="252"/>
        <v>1383.8188196684853</v>
      </c>
      <c r="BK940">
        <f t="shared" si="253"/>
        <v>1.8492389999999665</v>
      </c>
    </row>
    <row r="941" spans="2:63" x14ac:dyDescent="0.25">
      <c r="B941" s="27" t="s">
        <v>52</v>
      </c>
      <c r="C941" s="27">
        <v>933</v>
      </c>
      <c r="D941" s="27">
        <v>344</v>
      </c>
      <c r="E941" s="26">
        <v>59.4</v>
      </c>
      <c r="F941" s="15">
        <f t="shared" si="254"/>
        <v>-0.16666666666666607</v>
      </c>
      <c r="G941" s="15">
        <f t="shared" si="255"/>
        <v>-0.59999999999999787</v>
      </c>
      <c r="R941">
        <f t="shared" si="243"/>
        <v>0</v>
      </c>
      <c r="S941">
        <f t="shared" si="244"/>
        <v>59.4</v>
      </c>
      <c r="T941">
        <f>$E941/3.6</f>
        <v>16.5</v>
      </c>
      <c r="U941">
        <f>(0.5*960*(T941*T941))</f>
        <v>130680</v>
      </c>
      <c r="V941">
        <f>$U941-$U942</f>
        <v>3496.296296296292</v>
      </c>
      <c r="X941">
        <f>W941/1000</f>
        <v>0</v>
      </c>
      <c r="Y941">
        <f>$X$43+$X$87+$X$158+$X$178+$X$188+$X$238+$X$279+$X$299+$X$307+$X$359+$X$365+$X$379+$X$408+$X$426+$X$438+$X$549+$X$569+$X$622+$X$645+$X$657+$X$685+$X$703+$X$721+$X$758+$X$800+$X$815+$X$877+$X$896+$X$932</f>
        <v>1307.8192592592591</v>
      </c>
      <c r="Z941">
        <f>(0.5*960*(F941*F941))</f>
        <v>13.33333333333324</v>
      </c>
      <c r="AA941">
        <f>W941*0.0000002777777777</f>
        <v>0</v>
      </c>
      <c r="AB941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1">
        <f>(AC941*0.0000002777777777)*-1</f>
        <v>0</v>
      </c>
      <c r="AE9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1">
        <f>(T941/1000)*(960*9.81*0.01+0.5*1.205*0.38*1.711274*(T941*T941)+960*4/3*3.14*AJ941)</f>
        <v>-11.423165241252228</v>
      </c>
      <c r="AH941">
        <f>AH940+AG941</f>
        <v>1131.303962041032</v>
      </c>
      <c r="AJ941">
        <f>T942-T941</f>
        <v>-0.22222222222222143</v>
      </c>
      <c r="AK941" s="53">
        <f t="shared" si="257"/>
        <v>16.5</v>
      </c>
      <c r="AL941" s="39">
        <f>0.5*1116.99*(T941*T941)</f>
        <v>152050.26375000001</v>
      </c>
      <c r="AM941" s="39">
        <f t="shared" si="256"/>
        <v>4068.0500000000175</v>
      </c>
      <c r="AN941" s="39">
        <f>SUM($AM$916:$AM$931)+$AN$915</f>
        <v>-1667553.1643749999</v>
      </c>
      <c r="AO941" s="39">
        <f t="shared" si="246"/>
        <v>0.46320921219669031</v>
      </c>
      <c r="AP941" s="39">
        <f>SUM($AM$932:$AM$951)+$AP$931</f>
        <v>1541631.5031250003</v>
      </c>
      <c r="AQ941" s="39">
        <f t="shared" si="247"/>
        <v>0.42823097297037321</v>
      </c>
      <c r="AR941" s="39">
        <f t="shared" si="259"/>
        <v>4.0680500000000173</v>
      </c>
      <c r="AS941" s="39"/>
      <c r="AT941" s="51">
        <f>T941*$AS$8*0.38*0.01</f>
        <v>651.92456043000016</v>
      </c>
      <c r="AU941" s="51">
        <f t="shared" si="258"/>
        <v>0.65192456043000013</v>
      </c>
      <c r="AV941" s="51">
        <f t="shared" si="248"/>
        <v>1.8109030054712458E-4</v>
      </c>
      <c r="AW941" s="39">
        <f>AB941*0.7</f>
        <v>0.25247941350955261</v>
      </c>
      <c r="AX941" s="40"/>
      <c r="AY941" s="40">
        <f t="shared" si="245"/>
        <v>0</v>
      </c>
      <c r="AZ941" s="40"/>
      <c r="BA941" s="40"/>
      <c r="BB941" s="40"/>
      <c r="BC941" s="39"/>
      <c r="BD941" s="39">
        <f>T941*2.23694</f>
        <v>36.909510000000004</v>
      </c>
      <c r="BE941" s="39">
        <f>AO941-$BC$8</f>
        <v>0.46208281319807182</v>
      </c>
      <c r="BF941" s="39">
        <f>AQ941-$BC$8</f>
        <v>0.42710457397175472</v>
      </c>
      <c r="BG941" s="52">
        <f t="shared" si="249"/>
        <v>0.38439411657457928</v>
      </c>
      <c r="BH941" s="52">
        <f t="shared" si="250"/>
        <v>0.38439411657457928</v>
      </c>
      <c r="BI941" s="52">
        <f t="shared" si="251"/>
        <v>1383818.8196684853</v>
      </c>
      <c r="BJ941" s="52">
        <f t="shared" si="252"/>
        <v>1383.8188196684853</v>
      </c>
      <c r="BK941">
        <f t="shared" si="253"/>
        <v>3.6612450000000156</v>
      </c>
    </row>
    <row r="942" spans="2:63" x14ac:dyDescent="0.25">
      <c r="B942" s="27" t="s">
        <v>52</v>
      </c>
      <c r="C942" s="27">
        <v>934</v>
      </c>
      <c r="D942" s="27">
        <v>345</v>
      </c>
      <c r="E942" s="26">
        <v>58.6</v>
      </c>
      <c r="F942" s="15">
        <f t="shared" si="254"/>
        <v>-0.26388888888888867</v>
      </c>
      <c r="G942" s="15">
        <f t="shared" si="255"/>
        <v>-0.94999999999999929</v>
      </c>
      <c r="R942">
        <f t="shared" si="243"/>
        <v>0</v>
      </c>
      <c r="S942">
        <f t="shared" si="244"/>
        <v>58.6</v>
      </c>
      <c r="T942">
        <f>$E942/3.6</f>
        <v>16.277777777777779</v>
      </c>
      <c r="U942">
        <f>(0.5*960*(T942*T942))</f>
        <v>127183.70370370371</v>
      </c>
      <c r="V942">
        <f>$U942-$U943</f>
        <v>4730.0000000000146</v>
      </c>
      <c r="X942">
        <f>W942/1000</f>
        <v>0</v>
      </c>
      <c r="Y942">
        <f>$X$43+$X$87+$X$158+$X$178+$X$188+$X$238+$X$279+$X$299+$X$307+$X$359+$X$365+$X$379+$X$408+$X$426+$X$438+$X$549+$X$569+$X$622+$X$645+$X$657+$X$685+$X$703+$X$721+$X$758+$X$800+$X$815+$X$877+$X$896+$X$932</f>
        <v>1307.8192592592591</v>
      </c>
      <c r="Z942">
        <f>(0.5*960*(F942*F942))</f>
        <v>33.425925925925874</v>
      </c>
      <c r="AA942">
        <f>W942*0.0000002777777777</f>
        <v>0</v>
      </c>
      <c r="AB942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2">
        <f>(AC942*0.0000002777777777)*-1</f>
        <v>0</v>
      </c>
      <c r="AE9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2">
        <f>(T942/1000)*(960*9.81*0.01+0.5*1.205*0.38*1.711274*(T942*T942)+960*4/3*3.14*AJ942)</f>
        <v>-16.767742181909934</v>
      </c>
      <c r="AH942">
        <f>AH941+AG942</f>
        <v>1114.5362198591222</v>
      </c>
      <c r="AJ942">
        <f>T943-T942</f>
        <v>-0.30555555555555713</v>
      </c>
      <c r="AK942" s="53">
        <f t="shared" si="257"/>
        <v>16.277777777777779</v>
      </c>
      <c r="AL942" s="39">
        <f>0.5*1116.99*(T942*T942)</f>
        <v>147982.21375</v>
      </c>
      <c r="AM942" s="39">
        <f t="shared" si="256"/>
        <v>5503.5028124999953</v>
      </c>
      <c r="AN942" s="39">
        <f>SUM($AM$916:$AM$931)+$AN$915</f>
        <v>-1667553.1643749999</v>
      </c>
      <c r="AO942" s="39">
        <f t="shared" si="246"/>
        <v>0.46320921219669031</v>
      </c>
      <c r="AP942" s="39">
        <f>SUM($AM$932:$AM$951)+$AP$931</f>
        <v>1541631.5031250003</v>
      </c>
      <c r="AQ942" s="39">
        <f t="shared" si="247"/>
        <v>0.42823097297037321</v>
      </c>
      <c r="AR942" s="39">
        <f t="shared" si="259"/>
        <v>5.5035028124999954</v>
      </c>
      <c r="AS942" s="39"/>
      <c r="AT942" s="51">
        <f>T942*$AS$8*0.38*0.01</f>
        <v>643.14443167000002</v>
      </c>
      <c r="AU942" s="51">
        <f t="shared" si="258"/>
        <v>0.64314443167000002</v>
      </c>
      <c r="AV942" s="51">
        <f t="shared" si="248"/>
        <v>1.7865137394042926E-4</v>
      </c>
      <c r="AW942" s="39">
        <f>AB942*0.7</f>
        <v>0.25247941350955261</v>
      </c>
      <c r="AX942" s="40"/>
      <c r="AY942" s="40">
        <f t="shared" si="245"/>
        <v>0</v>
      </c>
      <c r="AZ942" s="40"/>
      <c r="BA942" s="40"/>
      <c r="BB942" s="40"/>
      <c r="BC942" s="39"/>
      <c r="BD942" s="39">
        <f>T942*2.23694</f>
        <v>36.41241222222223</v>
      </c>
      <c r="BE942" s="39">
        <f>AO942-$BC$8</f>
        <v>0.46208281319807182</v>
      </c>
      <c r="BF942" s="39">
        <f>AQ942-$BC$8</f>
        <v>0.42710457397175472</v>
      </c>
      <c r="BG942" s="52">
        <f t="shared" si="249"/>
        <v>0.38439411657457928</v>
      </c>
      <c r="BH942" s="52">
        <f t="shared" si="250"/>
        <v>0.38439411657457928</v>
      </c>
      <c r="BI942" s="52">
        <f t="shared" si="251"/>
        <v>1383818.8196684853</v>
      </c>
      <c r="BJ942" s="52">
        <f t="shared" si="252"/>
        <v>1383.8188196684853</v>
      </c>
      <c r="BK942">
        <f t="shared" si="253"/>
        <v>4.9531525312499962</v>
      </c>
    </row>
    <row r="943" spans="2:63" x14ac:dyDescent="0.25">
      <c r="B943" s="27" t="s">
        <v>52</v>
      </c>
      <c r="C943" s="27">
        <v>935</v>
      </c>
      <c r="D943" s="27">
        <v>346</v>
      </c>
      <c r="E943" s="26">
        <v>57.5</v>
      </c>
      <c r="F943" s="15">
        <f t="shared" si="254"/>
        <v>-0.27777777777777779</v>
      </c>
      <c r="G943" s="15">
        <f t="shared" si="255"/>
        <v>-1</v>
      </c>
      <c r="R943">
        <f t="shared" si="243"/>
        <v>0</v>
      </c>
      <c r="S943">
        <f t="shared" si="244"/>
        <v>57.5</v>
      </c>
      <c r="T943">
        <f>$E943/3.6</f>
        <v>15.972222222222221</v>
      </c>
      <c r="U943">
        <f>(0.5*960*(T943*T943))</f>
        <v>122453.70370370369</v>
      </c>
      <c r="V943">
        <f>$U943-$U944</f>
        <v>3803.3333333333285</v>
      </c>
      <c r="X943">
        <f>W943/1000</f>
        <v>0</v>
      </c>
      <c r="Y943">
        <f>$X$43+$X$87+$X$158+$X$178+$X$188+$X$238+$X$279+$X$299+$X$307+$X$359+$X$365+$X$379+$X$408+$X$426+$X$438+$X$549+$X$569+$X$622+$X$645+$X$657+$X$685+$X$703+$X$721+$X$758+$X$800+$X$815+$X$877+$X$896+$X$932</f>
        <v>1307.8192592592591</v>
      </c>
      <c r="Z943">
        <f>(0.5*960*(F943*F943))</f>
        <v>37.037037037037038</v>
      </c>
      <c r="AA943">
        <f>W943*0.0000002777777777</f>
        <v>0</v>
      </c>
      <c r="AB943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3">
        <f>(AC943*0.0000002777777777)*-1</f>
        <v>0</v>
      </c>
      <c r="AE9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3">
        <f>(T943/1000)*(960*9.81*0.01+0.5*1.205*0.38*1.711274*(T943*T943)+960*4/3*3.14*AJ943)</f>
        <v>-12.948235542171659</v>
      </c>
      <c r="AH943">
        <f>AH942+AG943</f>
        <v>1101.5879843169505</v>
      </c>
      <c r="AJ943">
        <f>T944-T943</f>
        <v>-0.25</v>
      </c>
      <c r="AK943" s="53">
        <f t="shared" si="257"/>
        <v>15.972222222222221</v>
      </c>
      <c r="AL943" s="39">
        <f>0.5*1116.99*(T943*T943)</f>
        <v>142478.7109375</v>
      </c>
      <c r="AM943" s="39">
        <f t="shared" si="256"/>
        <v>4425.2971875000221</v>
      </c>
      <c r="AN943" s="39">
        <f>SUM($AM$916:$AM$931)+$AN$915</f>
        <v>-1667553.1643749999</v>
      </c>
      <c r="AO943" s="39">
        <f t="shared" si="246"/>
        <v>0.46320921219669031</v>
      </c>
      <c r="AP943" s="39">
        <f>SUM($AM$932:$AM$951)+$AP$931</f>
        <v>1541631.5031250003</v>
      </c>
      <c r="AQ943" s="39">
        <f t="shared" si="247"/>
        <v>0.42823097297037321</v>
      </c>
      <c r="AR943" s="39">
        <f t="shared" si="259"/>
        <v>4.4252971875000222</v>
      </c>
      <c r="AS943" s="39"/>
      <c r="AT943" s="51">
        <f>T943*$AS$8*0.38*0.01</f>
        <v>631.07175462500004</v>
      </c>
      <c r="AU943" s="51">
        <f t="shared" si="258"/>
        <v>0.63107175462500009</v>
      </c>
      <c r="AV943" s="51">
        <f t="shared" si="248"/>
        <v>1.7529784985622325E-4</v>
      </c>
      <c r="AW943" s="39">
        <f>AB943*0.7</f>
        <v>0.25247941350955261</v>
      </c>
      <c r="AX943" s="40"/>
      <c r="AY943" s="40">
        <f t="shared" si="245"/>
        <v>0</v>
      </c>
      <c r="AZ943" s="40"/>
      <c r="BA943" s="40"/>
      <c r="BB943" s="40"/>
      <c r="BC943" s="39"/>
      <c r="BD943" s="39">
        <f>T943*2.23694</f>
        <v>35.728902777777776</v>
      </c>
      <c r="BE943" s="39">
        <f>AO943-$BC$8</f>
        <v>0.46208281319807182</v>
      </c>
      <c r="BF943" s="39">
        <f>AQ943-$BC$8</f>
        <v>0.42710457397175472</v>
      </c>
      <c r="BG943" s="52">
        <f t="shared" si="249"/>
        <v>0.38439411657457928</v>
      </c>
      <c r="BH943" s="52">
        <f t="shared" si="250"/>
        <v>0.38439411657457928</v>
      </c>
      <c r="BI943" s="52">
        <f t="shared" si="251"/>
        <v>1383818.8196684853</v>
      </c>
      <c r="BJ943" s="52">
        <f t="shared" si="252"/>
        <v>1383.8188196684853</v>
      </c>
      <c r="BK943">
        <f t="shared" si="253"/>
        <v>3.9827674687500196</v>
      </c>
    </row>
    <row r="944" spans="2:63" x14ac:dyDescent="0.25">
      <c r="B944" s="27" t="s">
        <v>52</v>
      </c>
      <c r="C944" s="27">
        <v>936</v>
      </c>
      <c r="D944" s="27">
        <v>347</v>
      </c>
      <c r="E944" s="26">
        <v>56.6</v>
      </c>
      <c r="F944" s="15">
        <f t="shared" si="254"/>
        <v>-0.20833333333333331</v>
      </c>
      <c r="G944" s="15">
        <f t="shared" si="255"/>
        <v>-0.75</v>
      </c>
      <c r="R944">
        <f t="shared" si="243"/>
        <v>0</v>
      </c>
      <c r="S944">
        <f t="shared" si="244"/>
        <v>56.6</v>
      </c>
      <c r="T944">
        <f>$E944/3.6</f>
        <v>15.722222222222221</v>
      </c>
      <c r="U944">
        <f>(0.5*960*(T944*T944))</f>
        <v>118650.37037037036</v>
      </c>
      <c r="V944">
        <f>$U944-$U945</f>
        <v>2502.222222222219</v>
      </c>
      <c r="X944">
        <f>W944/1000</f>
        <v>0</v>
      </c>
      <c r="Y944">
        <f>$X$43+$X$87+$X$158+$X$178+$X$188+$X$238+$X$279+$X$299+$X$307+$X$359+$X$365+$X$379+$X$408+$X$426+$X$438+$X$549+$X$569+$X$622+$X$645+$X$657+$X$685+$X$703+$X$721+$X$758+$X$800+$X$815+$X$877+$X$896+$X$932</f>
        <v>1307.8192592592591</v>
      </c>
      <c r="Z944">
        <f>(0.5*960*(F944*F944))</f>
        <v>20.833333333333329</v>
      </c>
      <c r="AA944">
        <f>W944*0.0000002777777777</f>
        <v>0</v>
      </c>
      <c r="AB944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4">
        <f>(AC944*0.0000002777777777)*-1</f>
        <v>0</v>
      </c>
      <c r="AE9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4">
        <f>(T944/1000)*(960*9.81*0.01+0.5*1.205*0.38*1.711274*(T944*T944)+960*4/3*3.14*AJ944)</f>
        <v>-7.5284799160295242</v>
      </c>
      <c r="AH944">
        <f>AH943+AG944</f>
        <v>1094.059504400921</v>
      </c>
      <c r="AJ944">
        <f>T945-T944</f>
        <v>-0.16666666666666607</v>
      </c>
      <c r="AK944" s="53">
        <f t="shared" si="257"/>
        <v>15.722222222222221</v>
      </c>
      <c r="AL944" s="39">
        <f>0.5*1116.99*(T944*T944)</f>
        <v>138053.41374999998</v>
      </c>
      <c r="AM944" s="39">
        <f t="shared" si="256"/>
        <v>2911.4137499999779</v>
      </c>
      <c r="AN944" s="39">
        <f>SUM($AM$916:$AM$931)+$AN$915</f>
        <v>-1667553.1643749999</v>
      </c>
      <c r="AO944" s="39">
        <f t="shared" si="246"/>
        <v>0.46320921219669031</v>
      </c>
      <c r="AP944" s="39">
        <f>SUM($AM$932:$AM$951)+$AP$931</f>
        <v>1541631.5031250003</v>
      </c>
      <c r="AQ944" s="39">
        <f t="shared" si="247"/>
        <v>0.42823097297037321</v>
      </c>
      <c r="AR944" s="39">
        <f t="shared" si="259"/>
        <v>2.9114137499999777</v>
      </c>
      <c r="AS944" s="39"/>
      <c r="AT944" s="51">
        <f>T944*$AS$8*0.38*0.01</f>
        <v>621.19410977000018</v>
      </c>
      <c r="AU944" s="51">
        <f t="shared" si="258"/>
        <v>0.62119410977000022</v>
      </c>
      <c r="AV944" s="51">
        <f t="shared" si="248"/>
        <v>1.725540574236911E-4</v>
      </c>
      <c r="AW944" s="39">
        <f>AB944*0.7</f>
        <v>0.25247941350955261</v>
      </c>
      <c r="AX944" s="40"/>
      <c r="AY944" s="40">
        <f t="shared" si="245"/>
        <v>0</v>
      </c>
      <c r="AZ944" s="40"/>
      <c r="BA944" s="40"/>
      <c r="BB944" s="40"/>
      <c r="BC944" s="39"/>
      <c r="BD944" s="39">
        <f>T944*2.23694</f>
        <v>35.169667777777775</v>
      </c>
      <c r="BE944" s="39">
        <f>AO944-$BC$8</f>
        <v>0.46208281319807182</v>
      </c>
      <c r="BF944" s="39">
        <f>AQ944-$BC$8</f>
        <v>0.42710457397175472</v>
      </c>
      <c r="BG944" s="52">
        <f t="shared" si="249"/>
        <v>0.38439411657457928</v>
      </c>
      <c r="BH944" s="52">
        <f t="shared" si="250"/>
        <v>0.38439411657457928</v>
      </c>
      <c r="BI944" s="52">
        <f t="shared" si="251"/>
        <v>1383818.8196684853</v>
      </c>
      <c r="BJ944" s="52">
        <f t="shared" si="252"/>
        <v>1383.8188196684853</v>
      </c>
      <c r="BK944">
        <f t="shared" si="253"/>
        <v>2.6202723749999799</v>
      </c>
    </row>
    <row r="945" spans="2:63" x14ac:dyDescent="0.25">
      <c r="B945" s="27" t="s">
        <v>52</v>
      </c>
      <c r="C945" s="27">
        <v>937</v>
      </c>
      <c r="D945" s="27">
        <v>348</v>
      </c>
      <c r="E945" s="26">
        <v>56</v>
      </c>
      <c r="F945" s="15">
        <f t="shared" si="254"/>
        <v>-0.15277777777777798</v>
      </c>
      <c r="G945" s="15">
        <f t="shared" si="255"/>
        <v>-0.55000000000000071</v>
      </c>
      <c r="R945">
        <f t="shared" si="243"/>
        <v>0</v>
      </c>
      <c r="S945">
        <f t="shared" si="244"/>
        <v>56</v>
      </c>
      <c r="T945">
        <f>$E945/3.6</f>
        <v>15.555555555555555</v>
      </c>
      <c r="U945">
        <f>(0.5*960*(T945*T945))</f>
        <v>116148.14814814815</v>
      </c>
      <c r="V945">
        <f>$U945-$U946</f>
        <v>2064.8148148148321</v>
      </c>
      <c r="X945">
        <f>W945/1000</f>
        <v>0</v>
      </c>
      <c r="Y945">
        <f>$X$43+$X$87+$X$158+$X$178+$X$188+$X$238+$X$279+$X$299+$X$307+$X$359+$X$365+$X$379+$X$408+$X$426+$X$438+$X$549+$X$569+$X$622+$X$645+$X$657+$X$685+$X$703+$X$721+$X$758+$X$800+$X$815+$X$877+$X$896+$X$932</f>
        <v>1307.8192592592591</v>
      </c>
      <c r="Z945">
        <f>(0.5*960*(F945*F945))</f>
        <v>11.203703703703734</v>
      </c>
      <c r="AA945">
        <f>W945*0.0000002777777777</f>
        <v>0</v>
      </c>
      <c r="AB945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5">
        <f>(AC945*0.0000002777777777)*-1</f>
        <v>0</v>
      </c>
      <c r="AE9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5">
        <f>(T945/1000)*(960*9.81*0.01+0.5*1.205*0.38*1.711274*(T945*T945)+960*4/3*3.14*AJ945)</f>
        <v>-5.7437523124400798</v>
      </c>
      <c r="AH945">
        <f>AH944+AG945</f>
        <v>1088.3157520884808</v>
      </c>
      <c r="AJ945">
        <f>T946-T945</f>
        <v>-0.13888888888888928</v>
      </c>
      <c r="AK945" s="53">
        <f t="shared" si="257"/>
        <v>15.555555555555555</v>
      </c>
      <c r="AL945" s="39">
        <f>0.5*1116.99*(T945*T945)</f>
        <v>135142</v>
      </c>
      <c r="AM945" s="39">
        <f t="shared" si="256"/>
        <v>2402.4765625</v>
      </c>
      <c r="AN945" s="39">
        <f>SUM($AM$916:$AM$931)+$AN$915</f>
        <v>-1667553.1643749999</v>
      </c>
      <c r="AO945" s="39">
        <f t="shared" si="246"/>
        <v>0.46320921219669031</v>
      </c>
      <c r="AP945" s="39">
        <f>SUM($AM$932:$AM$951)+$AP$931</f>
        <v>1541631.5031250003</v>
      </c>
      <c r="AQ945" s="39">
        <f t="shared" si="247"/>
        <v>0.42823097297037321</v>
      </c>
      <c r="AR945" s="39">
        <f t="shared" si="259"/>
        <v>2.4024765625</v>
      </c>
      <c r="AS945" s="39"/>
      <c r="AT945" s="51">
        <f>T945*$AS$8*0.38*0.01</f>
        <v>614.60901320000005</v>
      </c>
      <c r="AU945" s="51">
        <f t="shared" si="258"/>
        <v>0.61460901320000005</v>
      </c>
      <c r="AV945" s="51">
        <f t="shared" si="248"/>
        <v>1.7072486246866962E-4</v>
      </c>
      <c r="AW945" s="39">
        <f>AB945*0.7</f>
        <v>0.25247941350955261</v>
      </c>
      <c r="AX945" s="40"/>
      <c r="AY945" s="40">
        <f t="shared" si="245"/>
        <v>0</v>
      </c>
      <c r="AZ945" s="40"/>
      <c r="BA945" s="40"/>
      <c r="BB945" s="40"/>
      <c r="BC945" s="39"/>
      <c r="BD945" s="39">
        <f>T945*2.23694</f>
        <v>34.796844444444446</v>
      </c>
      <c r="BE945" s="39">
        <f>AO945-$BC$8</f>
        <v>0.46208281319807182</v>
      </c>
      <c r="BF945" s="39">
        <f>AQ945-$BC$8</f>
        <v>0.42710457397175472</v>
      </c>
      <c r="BG945" s="52">
        <f t="shared" si="249"/>
        <v>0.38439411657457928</v>
      </c>
      <c r="BH945" s="52">
        <f t="shared" si="250"/>
        <v>0.38439411657457928</v>
      </c>
      <c r="BI945" s="52">
        <f t="shared" si="251"/>
        <v>1383818.8196684853</v>
      </c>
      <c r="BJ945" s="52">
        <f t="shared" si="252"/>
        <v>1383.8188196684853</v>
      </c>
      <c r="BK945">
        <f t="shared" si="253"/>
        <v>2.1622289062499997</v>
      </c>
    </row>
    <row r="946" spans="2:63" x14ac:dyDescent="0.25">
      <c r="B946" s="27" t="s">
        <v>52</v>
      </c>
      <c r="C946" s="27">
        <v>938</v>
      </c>
      <c r="D946" s="27">
        <v>349</v>
      </c>
      <c r="E946" s="26">
        <v>55.5</v>
      </c>
      <c r="F946" s="15">
        <f t="shared" si="254"/>
        <v>-0.1388888888888889</v>
      </c>
      <c r="G946" s="15">
        <f t="shared" si="255"/>
        <v>-0.5</v>
      </c>
      <c r="R946">
        <f t="shared" si="243"/>
        <v>0</v>
      </c>
      <c r="S946">
        <f t="shared" si="244"/>
        <v>55.5</v>
      </c>
      <c r="T946">
        <f>$E946/3.6</f>
        <v>15.416666666666666</v>
      </c>
      <c r="U946">
        <f>(0.5*960*(T946*T946))</f>
        <v>114083.33333333331</v>
      </c>
      <c r="V946">
        <f>$U946-$U947</f>
        <v>2046.296296296292</v>
      </c>
      <c r="X946">
        <f>W946/1000</f>
        <v>0</v>
      </c>
      <c r="Y946">
        <f>$X$43+$X$87+$X$158+$X$178+$X$188+$X$238+$X$279+$X$299+$X$307+$X$359+$X$365+$X$379+$X$408+$X$426+$X$438+$X$549+$X$569+$X$622+$X$645+$X$657+$X$685+$X$703+$X$721+$X$758+$X$800+$X$815+$X$877+$X$896+$X$932</f>
        <v>1307.8192592592591</v>
      </c>
      <c r="Z946">
        <f>(0.5*960*(F946*F946))</f>
        <v>9.2592592592592595</v>
      </c>
      <c r="AA946">
        <f>W946*0.0000002777777777</f>
        <v>0</v>
      </c>
      <c r="AB946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6">
        <f>(AC946*0.0000002777777777)*-1</f>
        <v>0</v>
      </c>
      <c r="AE9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6">
        <f>(T946/1000)*(960*9.81*0.01+0.5*1.205*0.38*1.711274*(T946*T946)+960*4/3*3.14*AJ946)</f>
        <v>-5.7184518849796326</v>
      </c>
      <c r="AH946">
        <f>AH945+AG946</f>
        <v>1082.5973002035012</v>
      </c>
      <c r="AJ946">
        <f>T947-T946</f>
        <v>-0.13888888888888928</v>
      </c>
      <c r="AK946" s="53">
        <f t="shared" si="257"/>
        <v>15.416666666666666</v>
      </c>
      <c r="AL946" s="39">
        <f>0.5*1116.99*(T946*T946)</f>
        <v>132739.5234375</v>
      </c>
      <c r="AM946" s="39">
        <f t="shared" si="256"/>
        <v>2380.9296875000291</v>
      </c>
      <c r="AN946" s="39">
        <f>SUM($AM$916:$AM$931)+$AN$915</f>
        <v>-1667553.1643749999</v>
      </c>
      <c r="AO946" s="39">
        <f t="shared" si="246"/>
        <v>0.46320921219669031</v>
      </c>
      <c r="AP946" s="39">
        <f>SUM($AM$932:$AM$951)+$AP$931</f>
        <v>1541631.5031250003</v>
      </c>
      <c r="AQ946" s="39">
        <f t="shared" si="247"/>
        <v>0.42823097297037321</v>
      </c>
      <c r="AR946" s="39">
        <f t="shared" si="259"/>
        <v>2.380929687500029</v>
      </c>
      <c r="AS946" s="39"/>
      <c r="AT946" s="51">
        <f>T946*$AS$8*0.38*0.01</f>
        <v>609.12143272500009</v>
      </c>
      <c r="AU946" s="51">
        <f t="shared" si="258"/>
        <v>0.60912143272500008</v>
      </c>
      <c r="AV946" s="51">
        <f t="shared" si="248"/>
        <v>1.6920053333948506E-4</v>
      </c>
      <c r="AW946" s="39">
        <f>AB946*0.7</f>
        <v>0.25247941350955261</v>
      </c>
      <c r="AX946" s="40"/>
      <c r="AY946" s="40">
        <f t="shared" si="245"/>
        <v>0</v>
      </c>
      <c r="AZ946" s="40"/>
      <c r="BA946" s="40"/>
      <c r="BB946" s="40"/>
      <c r="BC946" s="39"/>
      <c r="BD946" s="39">
        <f>T946*2.23694</f>
        <v>34.486158333333336</v>
      </c>
      <c r="BE946" s="39">
        <f>AO946-$BC$8</f>
        <v>0.46208281319807182</v>
      </c>
      <c r="BF946" s="39">
        <f>AQ946-$BC$8</f>
        <v>0.42710457397175472</v>
      </c>
      <c r="BG946" s="52">
        <f t="shared" si="249"/>
        <v>0.38439411657457928</v>
      </c>
      <c r="BH946" s="52">
        <f t="shared" si="250"/>
        <v>0.38439411657457928</v>
      </c>
      <c r="BI946" s="52">
        <f t="shared" si="251"/>
        <v>1383818.8196684853</v>
      </c>
      <c r="BJ946" s="52">
        <f t="shared" si="252"/>
        <v>1383.8188196684853</v>
      </c>
      <c r="BK946">
        <f t="shared" si="253"/>
        <v>2.1428367187500261</v>
      </c>
    </row>
    <row r="947" spans="2:63" x14ac:dyDescent="0.25">
      <c r="B947" s="27" t="s">
        <v>52</v>
      </c>
      <c r="C947" s="27">
        <v>939</v>
      </c>
      <c r="D947" s="27">
        <v>350</v>
      </c>
      <c r="E947" s="26">
        <v>55</v>
      </c>
      <c r="F947" s="15">
        <f t="shared" si="254"/>
        <v>-0.15277777777777798</v>
      </c>
      <c r="G947" s="15">
        <f t="shared" si="255"/>
        <v>-0.55000000000000071</v>
      </c>
      <c r="R947">
        <f t="shared" si="243"/>
        <v>0</v>
      </c>
      <c r="S947">
        <f t="shared" si="244"/>
        <v>55</v>
      </c>
      <c r="T947">
        <f>$E947/3.6</f>
        <v>15.277777777777777</v>
      </c>
      <c r="U947">
        <f>(0.5*960*(T947*T947))</f>
        <v>112037.03703703702</v>
      </c>
      <c r="V947">
        <f>$U947-$U948</f>
        <v>2431.1111111110949</v>
      </c>
      <c r="X947">
        <f>W947/1000</f>
        <v>0</v>
      </c>
      <c r="Y947">
        <f>$X$43+$X$87+$X$158+$X$178+$X$188+$X$238+$X$279+$X$299+$X$307+$X$359+$X$365+$X$379+$X$408+$X$426+$X$438+$X$549+$X$569+$X$622+$X$645+$X$657+$X$685+$X$703+$X$721+$X$758+$X$800+$X$815+$X$877+$X$896+$X$932</f>
        <v>1307.8192592592591</v>
      </c>
      <c r="Z947">
        <f>(0.5*960*(F947*F947))</f>
        <v>11.203703703703734</v>
      </c>
      <c r="AA947">
        <f>W947*0.0000002777777777</f>
        <v>0</v>
      </c>
      <c r="AB947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7">
        <f>(AC947*0.0000002777777777)*-1</f>
        <v>0</v>
      </c>
      <c r="AE9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7">
        <f>(T947/1000)*(960*9.81*0.01+0.5*1.205*0.38*1.711274*(T947*T947)+960*4/3*3.14*AJ947)</f>
        <v>-7.3981313736676046</v>
      </c>
      <c r="AH947">
        <f>AH946+AG947</f>
        <v>1075.1991688298335</v>
      </c>
      <c r="AJ947">
        <f>T948-T947</f>
        <v>-0.16666666666666607</v>
      </c>
      <c r="AK947" s="53">
        <f t="shared" si="257"/>
        <v>15.277777777777777</v>
      </c>
      <c r="AL947" s="39">
        <f>0.5*1116.99*(T947*T947)</f>
        <v>130358.59374999997</v>
      </c>
      <c r="AM947" s="39">
        <f t="shared" si="256"/>
        <v>2828.6737499999726</v>
      </c>
      <c r="AN947" s="39">
        <f>SUM($AM$916:$AM$931)+$AN$915</f>
        <v>-1667553.1643749999</v>
      </c>
      <c r="AO947" s="39">
        <f t="shared" si="246"/>
        <v>0.46320921219669031</v>
      </c>
      <c r="AP947" s="39">
        <f>SUM($AM$932:$AM$951)+$AP$931</f>
        <v>1541631.5031250003</v>
      </c>
      <c r="AQ947" s="39">
        <f t="shared" si="247"/>
        <v>0.42823097297037321</v>
      </c>
      <c r="AR947" s="39">
        <f t="shared" si="259"/>
        <v>2.8286737499999726</v>
      </c>
      <c r="AS947" s="39"/>
      <c r="AT947" s="51">
        <f>T947*$AS$8*0.38*0.01</f>
        <v>603.63385225000002</v>
      </c>
      <c r="AU947" s="51">
        <f t="shared" si="258"/>
        <v>0.60363385224999999</v>
      </c>
      <c r="AV947" s="51">
        <f t="shared" si="248"/>
        <v>1.6767620421030051E-4</v>
      </c>
      <c r="AW947" s="39">
        <f>AB947*0.7</f>
        <v>0.25247941350955261</v>
      </c>
      <c r="AX947" s="40"/>
      <c r="AY947" s="40">
        <f t="shared" si="245"/>
        <v>0</v>
      </c>
      <c r="AZ947" s="40"/>
      <c r="BA947" s="40"/>
      <c r="BB947" s="40"/>
      <c r="BC947" s="39"/>
      <c r="BD947" s="39">
        <f>T947*2.23694</f>
        <v>34.175472222222226</v>
      </c>
      <c r="BE947" s="39">
        <f>AO947-$BC$8</f>
        <v>0.46208281319807182</v>
      </c>
      <c r="BF947" s="39">
        <f>AQ947-$BC$8</f>
        <v>0.42710457397175472</v>
      </c>
      <c r="BG947" s="52">
        <f t="shared" si="249"/>
        <v>0.38439411657457928</v>
      </c>
      <c r="BH947" s="52">
        <f t="shared" si="250"/>
        <v>0.38439411657457928</v>
      </c>
      <c r="BI947" s="52">
        <f t="shared" si="251"/>
        <v>1383818.8196684853</v>
      </c>
      <c r="BJ947" s="52">
        <f t="shared" si="252"/>
        <v>1383.8188196684853</v>
      </c>
      <c r="BK947">
        <f t="shared" si="253"/>
        <v>2.5458063749999758</v>
      </c>
    </row>
    <row r="948" spans="2:63" x14ac:dyDescent="0.25">
      <c r="B948" s="27" t="s">
        <v>52</v>
      </c>
      <c r="C948" s="27">
        <v>940</v>
      </c>
      <c r="D948" s="27">
        <v>351</v>
      </c>
      <c r="E948" s="26">
        <v>54.4</v>
      </c>
      <c r="F948" s="15">
        <f t="shared" si="254"/>
        <v>-0.12499999999999981</v>
      </c>
      <c r="G948" s="15">
        <f t="shared" si="255"/>
        <v>-0.44999999999999929</v>
      </c>
      <c r="R948">
        <f t="shared" si="243"/>
        <v>0</v>
      </c>
      <c r="S948">
        <f t="shared" si="244"/>
        <v>54.4</v>
      </c>
      <c r="T948">
        <f>$E948/3.6</f>
        <v>15.111111111111111</v>
      </c>
      <c r="U948">
        <f>(0.5*960*(T948*T948))</f>
        <v>109605.92592592593</v>
      </c>
      <c r="V948">
        <f>$U948-$U949</f>
        <v>1205.5555555555475</v>
      </c>
      <c r="X948">
        <f>W948/1000</f>
        <v>0</v>
      </c>
      <c r="Y948">
        <f>$X$43+$X$87+$X$158+$X$178+$X$188+$X$238+$X$279+$X$299+$X$307+$X$359+$X$365+$X$379+$X$408+$X$426+$X$438+$X$549+$X$569+$X$622+$X$645+$X$657+$X$685+$X$703+$X$721+$X$758+$X$800+$X$815+$X$877+$X$896+$X$932</f>
        <v>1307.8192592592591</v>
      </c>
      <c r="Z948">
        <f>(0.5*960*(F948*F948))</f>
        <v>7.4999999999999769</v>
      </c>
      <c r="AA948">
        <f>W948*0.0000002777777777</f>
        <v>0</v>
      </c>
      <c r="AB948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8">
        <f>(AC948*0.0000002777777777)*-1</f>
        <v>0</v>
      </c>
      <c r="AE9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8">
        <f>(T948/1000)*(960*9.81*0.01+0.5*1.205*0.38*1.711274*(T948*T948)+960*4/3*3.14*AJ948)</f>
        <v>-2.2861957838906988</v>
      </c>
      <c r="AH948">
        <f>AH947+AG948</f>
        <v>1072.9129730459429</v>
      </c>
      <c r="AJ948">
        <f>T949-T948</f>
        <v>-8.3333333333332149E-2</v>
      </c>
      <c r="AK948" s="53">
        <f t="shared" si="257"/>
        <v>15.111111111111111</v>
      </c>
      <c r="AL948" s="39">
        <f>0.5*1116.99*(T948*T948)</f>
        <v>127529.92</v>
      </c>
      <c r="AM948" s="39">
        <f t="shared" si="256"/>
        <v>1402.7015624999913</v>
      </c>
      <c r="AN948" s="39">
        <f>SUM($AM$916:$AM$931)+$AN$915</f>
        <v>-1667553.1643749999</v>
      </c>
      <c r="AO948" s="39">
        <f t="shared" si="246"/>
        <v>0.46320921219669031</v>
      </c>
      <c r="AP948" s="39">
        <f>SUM($AM$932:$AM$951)+$AP$931</f>
        <v>1541631.5031250003</v>
      </c>
      <c r="AQ948" s="39">
        <f t="shared" si="247"/>
        <v>0.42823097297037321</v>
      </c>
      <c r="AR948" s="39">
        <f t="shared" si="259"/>
        <v>1.4027015624999912</v>
      </c>
      <c r="AS948" s="39"/>
      <c r="AT948" s="51">
        <f>T948*$AS$8*0.38*0.01</f>
        <v>597.04875568000011</v>
      </c>
      <c r="AU948" s="51">
        <f t="shared" si="258"/>
        <v>0.59704875568000015</v>
      </c>
      <c r="AV948" s="51">
        <f t="shared" si="248"/>
        <v>1.6584700925527905E-4</v>
      </c>
      <c r="AW948" s="39">
        <f>AB948*0.7</f>
        <v>0.25247941350955261</v>
      </c>
      <c r="AX948" s="40"/>
      <c r="AY948" s="40">
        <f t="shared" si="245"/>
        <v>0</v>
      </c>
      <c r="AZ948" s="40"/>
      <c r="BA948" s="40"/>
      <c r="BB948" s="40"/>
      <c r="BC948" s="39"/>
      <c r="BD948" s="39">
        <f>T948*2.23694</f>
        <v>33.802648888888889</v>
      </c>
      <c r="BE948" s="39">
        <f>AO948-$BC$8</f>
        <v>0.46208281319807182</v>
      </c>
      <c r="BF948" s="39">
        <f>AQ948-$BC$8</f>
        <v>0.42710457397175472</v>
      </c>
      <c r="BG948" s="52">
        <f t="shared" si="249"/>
        <v>0.38439411657457928</v>
      </c>
      <c r="BH948" s="52">
        <f t="shared" si="250"/>
        <v>0.38439411657457928</v>
      </c>
      <c r="BI948" s="52">
        <f t="shared" si="251"/>
        <v>1383818.8196684853</v>
      </c>
      <c r="BJ948" s="52">
        <f t="shared" si="252"/>
        <v>1383.8188196684853</v>
      </c>
      <c r="BK948">
        <f t="shared" si="253"/>
        <v>1.2624314062499922</v>
      </c>
    </row>
    <row r="949" spans="2:63" x14ac:dyDescent="0.25">
      <c r="B949" s="27" t="s">
        <v>52</v>
      </c>
      <c r="C949" s="27">
        <v>941</v>
      </c>
      <c r="D949" s="27">
        <v>352</v>
      </c>
      <c r="E949" s="26">
        <v>54.1</v>
      </c>
      <c r="F949" s="15">
        <f t="shared" si="254"/>
        <v>-5.5555555555555358E-2</v>
      </c>
      <c r="G949" s="15">
        <f t="shared" si="255"/>
        <v>-0.19999999999999929</v>
      </c>
      <c r="R949">
        <f t="shared" si="243"/>
        <v>0</v>
      </c>
      <c r="S949">
        <f t="shared" si="244"/>
        <v>54.1</v>
      </c>
      <c r="T949">
        <f>$E949/3.6</f>
        <v>15.027777777777779</v>
      </c>
      <c r="U949">
        <f>(0.5*960*(T949*T949))</f>
        <v>108400.37037037038</v>
      </c>
      <c r="V949">
        <f>$U949-$U950</f>
        <v>400.37037037037953</v>
      </c>
      <c r="X949">
        <f>W949/1000</f>
        <v>0</v>
      </c>
      <c r="Y949">
        <f>$X$43+$X$87+$X$158+$X$178+$X$188+$X$238+$X$279+$X$299+$X$307+$X$359+$X$365+$X$379+$X$408+$X$426+$X$438+$X$549+$X$569+$X$622+$X$645+$X$657+$X$685+$X$703+$X$721+$X$758+$X$800+$X$815+$X$877+$X$896+$X$932</f>
        <v>1307.8192592592591</v>
      </c>
      <c r="Z949">
        <f>(0.5*960*(F949*F949))</f>
        <v>1.481481481481471</v>
      </c>
      <c r="AA949">
        <f>W949*0.0000002777777777</f>
        <v>0</v>
      </c>
      <c r="AB949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49">
        <f>(AC949*0.0000002777777777)*-1</f>
        <v>0</v>
      </c>
      <c r="AE9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49">
        <f>(T949/1000)*(960*9.81*0.01+0.5*1.205*0.38*1.711274*(T949*T949)+960*4/3*3.14*AJ949)</f>
        <v>1.0671600048776693</v>
      </c>
      <c r="AH949">
        <f>AH948+AG949</f>
        <v>1073.9801330508205</v>
      </c>
      <c r="AJ949">
        <f>T950-T949</f>
        <v>-2.7777777777778567E-2</v>
      </c>
      <c r="AK949" s="53">
        <f t="shared" si="257"/>
        <v>15.027777777777779</v>
      </c>
      <c r="AL949" s="39">
        <f>0.5*1116.99*(T949*T949)</f>
        <v>126127.21843750001</v>
      </c>
      <c r="AM949" s="39">
        <f t="shared" si="256"/>
        <v>465.84343750000698</v>
      </c>
      <c r="AN949" s="39">
        <f>SUM($AM$916:$AM$931)+$AN$915</f>
        <v>-1667553.1643749999</v>
      </c>
      <c r="AO949" s="39">
        <f t="shared" si="246"/>
        <v>0.46320921219669031</v>
      </c>
      <c r="AP949" s="39">
        <f>SUM($AM$932:$AM$951)+$AP$931</f>
        <v>1541631.5031250003</v>
      </c>
      <c r="AQ949" s="39">
        <f t="shared" si="247"/>
        <v>0.42823097297037321</v>
      </c>
      <c r="AR949" s="39">
        <f t="shared" si="259"/>
        <v>0.46584343750000701</v>
      </c>
      <c r="AS949" s="39"/>
      <c r="AT949" s="51">
        <f>T949*$AS$8*0.38*0.01</f>
        <v>593.75620739500016</v>
      </c>
      <c r="AU949" s="51">
        <f t="shared" si="258"/>
        <v>0.59375620739500012</v>
      </c>
      <c r="AV949" s="51">
        <f t="shared" si="248"/>
        <v>1.6493241177776834E-4</v>
      </c>
      <c r="AW949" s="39">
        <f>AB949*0.7</f>
        <v>0.25247941350955261</v>
      </c>
      <c r="AX949" s="40"/>
      <c r="AY949" s="40">
        <f t="shared" si="245"/>
        <v>0</v>
      </c>
      <c r="AZ949" s="40"/>
      <c r="BA949" s="40"/>
      <c r="BB949" s="40"/>
      <c r="BC949" s="39"/>
      <c r="BD949" s="39">
        <f>T949*2.23694</f>
        <v>33.616237222222225</v>
      </c>
      <c r="BE949" s="39">
        <f>AO949-$BC$8</f>
        <v>0.46208281319807182</v>
      </c>
      <c r="BF949" s="39">
        <f>AQ949-$BC$8</f>
        <v>0.42710457397175472</v>
      </c>
      <c r="BG949" s="52">
        <f t="shared" si="249"/>
        <v>0.38439411657457928</v>
      </c>
      <c r="BH949" s="52">
        <f t="shared" si="250"/>
        <v>0.38439411657457928</v>
      </c>
      <c r="BI949" s="52">
        <f t="shared" si="251"/>
        <v>1383818.8196684853</v>
      </c>
      <c r="BJ949" s="52">
        <f t="shared" si="252"/>
        <v>1383.8188196684853</v>
      </c>
      <c r="BK949">
        <f t="shared" si="253"/>
        <v>0.41925909375000631</v>
      </c>
    </row>
    <row r="950" spans="2:63" x14ac:dyDescent="0.25">
      <c r="B950" s="27" t="s">
        <v>52</v>
      </c>
      <c r="C950" s="27">
        <v>942</v>
      </c>
      <c r="D950" s="27">
        <v>353</v>
      </c>
      <c r="E950" s="26">
        <v>54</v>
      </c>
      <c r="F950" s="15">
        <f t="shared" si="254"/>
        <v>-2.7777777777778172E-2</v>
      </c>
      <c r="G950" s="15">
        <f t="shared" si="255"/>
        <v>-0.10000000000000142</v>
      </c>
      <c r="R950">
        <f t="shared" si="243"/>
        <v>0</v>
      </c>
      <c r="S950">
        <f t="shared" si="244"/>
        <v>54</v>
      </c>
      <c r="T950">
        <f>$E950/3.6</f>
        <v>15</v>
      </c>
      <c r="U950">
        <f>(0.5*960*(T950*T950))</f>
        <v>108000</v>
      </c>
      <c r="V950">
        <f>$U950-$U951</f>
        <v>399.62962962964957</v>
      </c>
      <c r="X950">
        <f>W950/1000</f>
        <v>0</v>
      </c>
      <c r="Y950">
        <f>$X$43+$X$87+$X$158+$X$178+$X$188+$X$238+$X$279+$X$299+$X$307+$X$359+$X$365+$X$379+$X$408+$X$426+$X$438+$X$549+$X$569+$X$622+$X$645+$X$657+$X$685+$X$703+$X$721+$X$758+$X$800+$X$815+$X$877+$X$896+$X$932</f>
        <v>1307.8192592592591</v>
      </c>
      <c r="Z950">
        <f>(0.5*960*(F950*F950))</f>
        <v>0.37037037037038084</v>
      </c>
      <c r="AA950">
        <f>W950*0.0000002777777777</f>
        <v>0</v>
      </c>
      <c r="AB950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50">
        <f>(AC950*0.0000002777777777)*-1</f>
        <v>0</v>
      </c>
      <c r="AE9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</f>
        <v>0.39711831264600844</v>
      </c>
      <c r="AG950">
        <f>(T950/1000)*(960*9.81*0.01+0.5*1.205*0.38*1.711274*(T950*T950)+960*4/3*3.14*AJ950)</f>
        <v>1.0602854485957858</v>
      </c>
      <c r="AH950">
        <f>AH949+AG950</f>
        <v>1075.0404184994163</v>
      </c>
      <c r="AJ950">
        <f>T951-T950</f>
        <v>-2.7777777777778567E-2</v>
      </c>
      <c r="AK950" s="53">
        <f t="shared" si="257"/>
        <v>15</v>
      </c>
      <c r="AL950" s="39">
        <f>0.5*1116.99*(T950*T950)</f>
        <v>125661.375</v>
      </c>
      <c r="AM950" s="39">
        <f t="shared" si="256"/>
        <v>464.98156250001921</v>
      </c>
      <c r="AN950" s="39">
        <f>SUM($AM$916:$AM$931)+$AN$915</f>
        <v>-1667553.1643749999</v>
      </c>
      <c r="AO950" s="39">
        <f t="shared" si="246"/>
        <v>0.46320921219669031</v>
      </c>
      <c r="AP950" s="39">
        <f>SUM($AM$932:$AM$951)+$AP$931</f>
        <v>1541631.5031250003</v>
      </c>
      <c r="AQ950" s="39">
        <f t="shared" si="247"/>
        <v>0.42823097297037321</v>
      </c>
      <c r="AR950" s="39">
        <f t="shared" si="259"/>
        <v>0.46498156250001921</v>
      </c>
      <c r="AS950" s="39"/>
      <c r="AT950" s="51">
        <f>T950*$AS$8*0.38*0.01</f>
        <v>592.6586913000001</v>
      </c>
      <c r="AU950" s="51">
        <f t="shared" si="258"/>
        <v>0.59265869130000015</v>
      </c>
      <c r="AV950" s="51">
        <f t="shared" si="248"/>
        <v>1.6462754595193143E-4</v>
      </c>
      <c r="AW950" s="39">
        <f>AB950*0.7</f>
        <v>0.25247941350955261</v>
      </c>
      <c r="AX950" s="40"/>
      <c r="AY950" s="40">
        <f t="shared" si="245"/>
        <v>0</v>
      </c>
      <c r="AZ950" s="40"/>
      <c r="BA950" s="40"/>
      <c r="BB950" s="40"/>
      <c r="BC950" s="39"/>
      <c r="BD950" s="39">
        <f>T950*2.23694</f>
        <v>33.554100000000005</v>
      </c>
      <c r="BE950" s="39">
        <f>AO950-$BC$8</f>
        <v>0.46208281319807182</v>
      </c>
      <c r="BF950" s="39">
        <f>AQ950-$BC$8</f>
        <v>0.42710457397175472</v>
      </c>
      <c r="BG950" s="52">
        <f t="shared" si="249"/>
        <v>0.38439411657457928</v>
      </c>
      <c r="BH950" s="52">
        <f t="shared" si="250"/>
        <v>0.38439411657457928</v>
      </c>
      <c r="BI950" s="52">
        <f t="shared" si="251"/>
        <v>1383818.8196684853</v>
      </c>
      <c r="BJ950" s="52">
        <f t="shared" si="252"/>
        <v>1383.8188196684853</v>
      </c>
      <c r="BK950">
        <f t="shared" si="253"/>
        <v>0.41848340625001729</v>
      </c>
    </row>
    <row r="951" spans="2:63" x14ac:dyDescent="0.25">
      <c r="B951" s="27" t="s">
        <v>52</v>
      </c>
      <c r="C951" s="27">
        <v>943</v>
      </c>
      <c r="D951" s="27">
        <v>354</v>
      </c>
      <c r="E951" s="26">
        <v>53.9</v>
      </c>
      <c r="F951" s="15">
        <f t="shared" si="254"/>
        <v>-1.3888888888889086E-2</v>
      </c>
      <c r="G951" s="15">
        <f t="shared" si="255"/>
        <v>-5.0000000000000711E-2</v>
      </c>
      <c r="R951">
        <f t="shared" si="243"/>
        <v>0</v>
      </c>
      <c r="S951">
        <f t="shared" si="244"/>
        <v>53.9</v>
      </c>
      <c r="T951">
        <f>$E951/3.6</f>
        <v>14.972222222222221</v>
      </c>
      <c r="U951">
        <f>(0.5*960*(T951*T951))</f>
        <v>107600.37037037035</v>
      </c>
      <c r="V951">
        <f>$U951-$U952</f>
        <v>0</v>
      </c>
      <c r="X951">
        <f>W951/1000</f>
        <v>0</v>
      </c>
      <c r="Y951">
        <f>$X$43+$X$87+$X$158+$X$178+$X$188+$X$238+$X$279+$X$299+$X$307+$X$359+$X$365+$X$379+$X$408+$X$426+$X$438+$X$549+$X$569+$X$622+$X$645+$X$657+$X$685+$X$703+$X$721+$X$758+$X$800+$X$815+$X$877+$X$896+$X$932</f>
        <v>1307.8192592592591</v>
      </c>
      <c r="Z951">
        <f>(0.5*960*(F951*F951))</f>
        <v>9.259259259259521E-2</v>
      </c>
      <c r="AA951">
        <f>W951*0.0000002777777777</f>
        <v>0</v>
      </c>
      <c r="AB951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51">
        <f>(AC951*0.0000002777777777)*-1</f>
        <v>0</v>
      </c>
      <c r="AE9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1">
        <f>(T951/1000)*(960*9.81*0.01+0.5*1.205*0.38*1.711274*(T951*T951)+960*4/3*3.14*AJ951)</f>
        <v>2.725003532480931</v>
      </c>
      <c r="AH951">
        <f>AH950+AG951</f>
        <v>1077.7654220318973</v>
      </c>
      <c r="AJ951">
        <f>T952-T951</f>
        <v>0</v>
      </c>
      <c r="AK951" s="53">
        <f t="shared" si="257"/>
        <v>14.972222222222221</v>
      </c>
      <c r="AL951" s="39">
        <f>0.5*1116.99*(T951*T951)</f>
        <v>125196.39343749998</v>
      </c>
      <c r="AM951" s="39">
        <f t="shared" si="256"/>
        <v>0</v>
      </c>
      <c r="AN951" s="39">
        <f>SUM($AM$916:$AM$931)+$AN$915</f>
        <v>-1667553.1643749999</v>
      </c>
      <c r="AO951" s="39">
        <f t="shared" si="246"/>
        <v>0.46320921219669031</v>
      </c>
      <c r="AP951" s="39">
        <f>SUM($AM$932:$AM$951)+$AP$931</f>
        <v>1541631.5031250003</v>
      </c>
      <c r="AQ951" s="39">
        <f t="shared" si="247"/>
        <v>0.42823097297037321</v>
      </c>
      <c r="AR951" s="39">
        <f t="shared" si="259"/>
        <v>0</v>
      </c>
      <c r="AS951" s="39"/>
      <c r="AT951" s="51">
        <f>T951*$AS$8*0.38*0.01</f>
        <v>591.56117520500015</v>
      </c>
      <c r="AU951" s="51">
        <f t="shared" si="258"/>
        <v>0.59156117520500018</v>
      </c>
      <c r="AV951" s="51">
        <f t="shared" si="248"/>
        <v>1.6432268012609453E-4</v>
      </c>
      <c r="AW951" s="39">
        <f>AB951*0.7</f>
        <v>0.25247941350955261</v>
      </c>
      <c r="AX951" s="40"/>
      <c r="AY951" s="40">
        <f t="shared" si="245"/>
        <v>0</v>
      </c>
      <c r="AZ951" s="40"/>
      <c r="BA951" s="40"/>
      <c r="BB951" s="40"/>
      <c r="BC951" s="39"/>
      <c r="BD951" s="39">
        <f>T951*2.23694</f>
        <v>33.491962777777779</v>
      </c>
      <c r="BE951" s="39">
        <f>AO951-$BC$8</f>
        <v>0.46208281319807182</v>
      </c>
      <c r="BF951" s="39">
        <f>AQ951-$BC$8</f>
        <v>0.42710457397175472</v>
      </c>
      <c r="BG951" s="52">
        <f t="shared" si="249"/>
        <v>0.38439411657457928</v>
      </c>
      <c r="BH951" s="52">
        <f t="shared" si="250"/>
        <v>0.38439411657457928</v>
      </c>
      <c r="BI951" s="52">
        <f t="shared" si="251"/>
        <v>1383818.8196684853</v>
      </c>
      <c r="BJ951" s="52">
        <f t="shared" si="252"/>
        <v>1383.8188196684853</v>
      </c>
      <c r="BK951">
        <f t="shared" si="253"/>
        <v>0</v>
      </c>
    </row>
    <row r="952" spans="2:63" x14ac:dyDescent="0.25">
      <c r="B952" s="27" t="s">
        <v>52</v>
      </c>
      <c r="C952" s="27">
        <v>944</v>
      </c>
      <c r="D952" s="27">
        <v>355</v>
      </c>
      <c r="E952" s="26">
        <v>53.9</v>
      </c>
      <c r="F952" s="15">
        <f t="shared" si="254"/>
        <v>1.3888888888889086E-2</v>
      </c>
      <c r="G952" s="15">
        <f t="shared" si="255"/>
        <v>5.0000000000000711E-2</v>
      </c>
      <c r="R952">
        <f t="shared" si="243"/>
        <v>0</v>
      </c>
      <c r="S952">
        <f t="shared" si="244"/>
        <v>53.9</v>
      </c>
      <c r="T952">
        <f>$E952/3.6</f>
        <v>14.972222222222221</v>
      </c>
      <c r="U952">
        <f>(0.5*960*(T952*T952))</f>
        <v>107600.37037037035</v>
      </c>
      <c r="V952">
        <f>$U952-$U953</f>
        <v>-399.62962962964957</v>
      </c>
      <c r="X952">
        <f>W952/1000</f>
        <v>0</v>
      </c>
      <c r="Y952">
        <f>$X$43+$X$87+$X$158+$X$178+$X$188+$X$238+$X$279+$X$299+$X$307+$X$359+$X$365+$X$379+$X$408+$X$426+$X$438+$X$549+$X$569+$X$622+$X$645+$X$657+$X$685+$X$703+$X$721+$X$758+$X$800+$X$815+$X$877+$X$896+$X$932</f>
        <v>1307.8192592592591</v>
      </c>
      <c r="Z952">
        <f>(0.5*960*(F952*F952))</f>
        <v>9.259259259259521E-2</v>
      </c>
      <c r="AA952">
        <f>W952*0.0000002777777777</f>
        <v>0</v>
      </c>
      <c r="AB952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C952">
        <f>SUM(V952:V956)</f>
        <v>-9378.8888888889051</v>
      </c>
      <c r="AD952">
        <f>(AC952*0.0000002777777777)*-1</f>
        <v>2.6052469128507822E-3</v>
      </c>
      <c r="AE9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2">
        <f>(T952/1000)*(960*9.81*0.01+0.5*1.205*0.38*1.711274*(T952*T952)+960*4/3*3.14*AJ952)</f>
        <v>4.3965689645797443</v>
      </c>
      <c r="AH952">
        <f>AH951+AG952</f>
        <v>1082.161990996477</v>
      </c>
      <c r="AJ952">
        <f>T953-T952</f>
        <v>2.7777777777778567E-2</v>
      </c>
      <c r="AK952" s="53">
        <f t="shared" si="257"/>
        <v>14.972222222222221</v>
      </c>
      <c r="AL952" s="39">
        <f>0.5*1116.99*(T952*T952)</f>
        <v>125196.39343749998</v>
      </c>
      <c r="AM952" s="39">
        <f t="shared" si="256"/>
        <v>-464.98156250001921</v>
      </c>
      <c r="AN952" s="39">
        <f>SUM($AM$952:$AM$955)+$AN$951</f>
        <v>-1676535.1946874999</v>
      </c>
      <c r="AO952" s="39">
        <f t="shared" si="246"/>
        <v>0.46570422061613059</v>
      </c>
      <c r="AP952" s="39">
        <f>SUM($AM$932:$AM$951)+$AP$931</f>
        <v>1541631.5031250003</v>
      </c>
      <c r="AQ952" s="39">
        <f t="shared" si="247"/>
        <v>0.42823097297037321</v>
      </c>
      <c r="AR952" s="39">
        <f t="shared" si="259"/>
        <v>-0.46498156250001921</v>
      </c>
      <c r="AS952" s="39"/>
      <c r="AT952" s="51">
        <f>T952*$AS$8*0.38*0.01</f>
        <v>591.56117520500015</v>
      </c>
      <c r="AU952" s="51">
        <f t="shared" si="258"/>
        <v>0.59156117520500018</v>
      </c>
      <c r="AV952" s="51">
        <f t="shared" si="248"/>
        <v>1.6432268012609453E-4</v>
      </c>
      <c r="AW952" s="39">
        <f>AB952*0.7</f>
        <v>0.25247941350955261</v>
      </c>
      <c r="AX952" s="40"/>
      <c r="AY952" s="40">
        <f t="shared" si="245"/>
        <v>0</v>
      </c>
      <c r="AZ952" s="40"/>
      <c r="BA952" s="40"/>
      <c r="BB952" s="40"/>
      <c r="BC952" s="39"/>
      <c r="BD952" s="39">
        <f>T952*2.23694</f>
        <v>33.491962777777779</v>
      </c>
      <c r="BE952" s="39">
        <f>AO952-$BC$8</f>
        <v>0.4645778216175121</v>
      </c>
      <c r="BF952" s="39">
        <f>AQ952-$BC$8</f>
        <v>0.42710457397175472</v>
      </c>
      <c r="BG952" s="52">
        <f t="shared" si="249"/>
        <v>0.38439411657457928</v>
      </c>
      <c r="BH952" s="52">
        <f t="shared" si="250"/>
        <v>0.38439411657457928</v>
      </c>
      <c r="BI952" s="52">
        <f t="shared" si="251"/>
        <v>1383818.8196684853</v>
      </c>
      <c r="BJ952" s="52">
        <f t="shared" si="252"/>
        <v>1383.8188196684853</v>
      </c>
      <c r="BK952">
        <f t="shared" si="253"/>
        <v>-0.41848340625001729</v>
      </c>
    </row>
    <row r="953" spans="2:63" x14ac:dyDescent="0.25">
      <c r="B953" s="27" t="s">
        <v>52</v>
      </c>
      <c r="C953" s="27">
        <v>945</v>
      </c>
      <c r="D953" s="27">
        <v>356</v>
      </c>
      <c r="E953" s="26">
        <v>54</v>
      </c>
      <c r="F953" s="15">
        <f t="shared" si="254"/>
        <v>4.1666666666667261E-2</v>
      </c>
      <c r="G953" s="15">
        <f t="shared" si="255"/>
        <v>0.15000000000000213</v>
      </c>
      <c r="R953">
        <f t="shared" si="243"/>
        <v>0</v>
      </c>
      <c r="S953">
        <f t="shared" si="244"/>
        <v>54</v>
      </c>
      <c r="T953">
        <f>$E953/3.6</f>
        <v>15</v>
      </c>
      <c r="U953">
        <f>(0.5*960*(T953*T953))</f>
        <v>108000</v>
      </c>
      <c r="V953">
        <f>$U953-$U954</f>
        <v>-801.48148148147448</v>
      </c>
      <c r="X953">
        <f>W953/1000</f>
        <v>0</v>
      </c>
      <c r="Y953">
        <f>$X$43+$X$87+$X$158+$X$178+$X$188+$X$238+$X$279+$X$299+$X$307+$X$359+$X$365+$X$379+$X$408+$X$426+$X$438+$X$549+$X$569+$X$622+$X$645+$X$657+$X$685+$X$703+$X$721+$X$758+$X$800+$X$815+$X$877+$X$896+$X$932</f>
        <v>1307.8192592592591</v>
      </c>
      <c r="Z953">
        <f>(0.5*960*(F953*F953))</f>
        <v>0.83333333333335713</v>
      </c>
      <c r="AA953">
        <f>W953*0.0000002777777777</f>
        <v>0</v>
      </c>
      <c r="AB953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53">
        <f>(AC953*0.0000002777777777)*-1</f>
        <v>0</v>
      </c>
      <c r="AE9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3">
        <f>(T953/1000)*(960*9.81*0.01+0.5*1.205*0.38*1.711274*(T953*T953)+960*4/3*3.14*AJ953)</f>
        <v>6.0842854485958222</v>
      </c>
      <c r="AH953">
        <f>AH952+AG953</f>
        <v>1088.2462764450729</v>
      </c>
      <c r="AJ953">
        <f>T954-T953</f>
        <v>5.5555555555555358E-2</v>
      </c>
      <c r="AK953" s="53">
        <f t="shared" si="257"/>
        <v>15</v>
      </c>
      <c r="AL953" s="39">
        <f>0.5*1116.99*(T953*T953)</f>
        <v>125661.375</v>
      </c>
      <c r="AM953" s="39">
        <f t="shared" si="256"/>
        <v>-932.54875000000175</v>
      </c>
      <c r="AN953" s="39">
        <f>SUM($AM$952:$AM$955)+$AN$951</f>
        <v>-1676535.1946874999</v>
      </c>
      <c r="AO953" s="39">
        <f t="shared" si="246"/>
        <v>0.46570422061613059</v>
      </c>
      <c r="AP953" s="39">
        <f>SUM($AM$932:$AM$951)+$AP$931</f>
        <v>1541631.5031250003</v>
      </c>
      <c r="AQ953" s="39">
        <f t="shared" si="247"/>
        <v>0.42823097297037321</v>
      </c>
      <c r="AR953" s="39">
        <f t="shared" si="259"/>
        <v>-0.9325487500000017</v>
      </c>
      <c r="AS953" s="39"/>
      <c r="AT953" s="51">
        <f>T953*$AS$8*0.38*0.01</f>
        <v>592.6586913000001</v>
      </c>
      <c r="AU953" s="51">
        <f t="shared" si="258"/>
        <v>0.59265869130000015</v>
      </c>
      <c r="AV953" s="51">
        <f t="shared" si="248"/>
        <v>1.6462754595193143E-4</v>
      </c>
      <c r="AW953" s="39">
        <f>AB953*0.7</f>
        <v>0.25247941350955261</v>
      </c>
      <c r="AX953" s="40"/>
      <c r="AY953" s="40">
        <f t="shared" si="245"/>
        <v>0</v>
      </c>
      <c r="AZ953" s="40"/>
      <c r="BA953" s="40"/>
      <c r="BB953" s="40"/>
      <c r="BC953" s="39"/>
      <c r="BD953" s="39">
        <f>T953*2.23694</f>
        <v>33.554100000000005</v>
      </c>
      <c r="BE953" s="39">
        <f>AO953-$BC$8</f>
        <v>0.4645778216175121</v>
      </c>
      <c r="BF953" s="39">
        <f>AQ953-$BC$8</f>
        <v>0.42710457397175472</v>
      </c>
      <c r="BG953" s="52">
        <f t="shared" si="249"/>
        <v>0.38439411657457928</v>
      </c>
      <c r="BH953" s="52">
        <f t="shared" si="250"/>
        <v>0.38439411657457928</v>
      </c>
      <c r="BI953" s="52">
        <f t="shared" si="251"/>
        <v>1383818.8196684853</v>
      </c>
      <c r="BJ953" s="52">
        <f t="shared" si="252"/>
        <v>1383.8188196684853</v>
      </c>
      <c r="BK953">
        <f t="shared" si="253"/>
        <v>-0.83929387500000152</v>
      </c>
    </row>
    <row r="954" spans="2:63" x14ac:dyDescent="0.25">
      <c r="B954" s="27" t="s">
        <v>52</v>
      </c>
      <c r="C954" s="27">
        <v>946</v>
      </c>
      <c r="D954" s="27">
        <v>357</v>
      </c>
      <c r="E954" s="26">
        <v>54.2</v>
      </c>
      <c r="F954" s="15">
        <f t="shared" si="254"/>
        <v>0.1388888888888889</v>
      </c>
      <c r="G954" s="15">
        <f t="shared" si="255"/>
        <v>0.5</v>
      </c>
      <c r="R954">
        <f t="shared" si="243"/>
        <v>0</v>
      </c>
      <c r="S954">
        <f t="shared" si="244"/>
        <v>54.2</v>
      </c>
      <c r="T954">
        <f>$E954/3.6</f>
        <v>15.055555555555555</v>
      </c>
      <c r="U954">
        <f>(0.5*960*(T954*T954))</f>
        <v>108801.48148148147</v>
      </c>
      <c r="V954">
        <f>$U954-$U955</f>
        <v>-3235.5555555555475</v>
      </c>
      <c r="X954">
        <f>W954/1000</f>
        <v>0</v>
      </c>
      <c r="Y954">
        <f>$X$43+$X$87+$X$158+$X$178+$X$188+$X$238+$X$279+$X$299+$X$307+$X$359+$X$365+$X$379+$X$408+$X$426+$X$438+$X$549+$X$569+$X$622+$X$645+$X$657+$X$685+$X$703+$X$721+$X$758+$X$800+$X$815+$X$877+$X$896+$X$932</f>
        <v>1307.8192592592591</v>
      </c>
      <c r="Z954">
        <f>(0.5*960*(F954*F954))</f>
        <v>9.2592592592592595</v>
      </c>
      <c r="AA954">
        <f>W954*0.0000002777777777</f>
        <v>0</v>
      </c>
      <c r="AB954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54">
        <f>(AC954*0.0000002777777777)*-1</f>
        <v>0</v>
      </c>
      <c r="AE9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4">
        <f>(T954/1000)*(960*9.81*0.01+0.5*1.205*0.38*1.711274*(T954*T954)+960*4/3*3.14*AJ954)</f>
        <v>16.201884041835303</v>
      </c>
      <c r="AH954">
        <f>AH953+AG954</f>
        <v>1104.4481604869081</v>
      </c>
      <c r="AJ954">
        <f>T955-T954</f>
        <v>0.22222222222222143</v>
      </c>
      <c r="AK954" s="53">
        <f t="shared" si="257"/>
        <v>15.055555555555555</v>
      </c>
      <c r="AL954" s="39">
        <f>0.5*1116.99*(T954*T954)</f>
        <v>126593.92375</v>
      </c>
      <c r="AM954" s="39">
        <f t="shared" si="256"/>
        <v>-3764.6699999999691</v>
      </c>
      <c r="AN954" s="39">
        <f>SUM($AM$952:$AM$955)+$AN$951</f>
        <v>-1676535.1946874999</v>
      </c>
      <c r="AO954" s="39">
        <f t="shared" si="246"/>
        <v>0.46570422061613059</v>
      </c>
      <c r="AP954" s="39">
        <f>SUM($AM$932:$AM$951)+$AP$931</f>
        <v>1541631.5031250003</v>
      </c>
      <c r="AQ954" s="39">
        <f t="shared" si="247"/>
        <v>0.42823097297037321</v>
      </c>
      <c r="AR954" s="39">
        <f t="shared" si="259"/>
        <v>-3.7646699999999691</v>
      </c>
      <c r="AS954" s="39"/>
      <c r="AT954" s="51">
        <f>T954*$AS$8*0.38*0.01</f>
        <v>594.85372349000011</v>
      </c>
      <c r="AU954" s="51">
        <f t="shared" si="258"/>
        <v>0.5948537234900001</v>
      </c>
      <c r="AV954" s="51">
        <f t="shared" si="248"/>
        <v>1.6523727760360524E-4</v>
      </c>
      <c r="AW954" s="39">
        <f>AB954*0.7</f>
        <v>0.25247941350955261</v>
      </c>
      <c r="AX954" s="40"/>
      <c r="AY954" s="40">
        <f t="shared" si="245"/>
        <v>0</v>
      </c>
      <c r="AZ954" s="40"/>
      <c r="BA954" s="40"/>
      <c r="BB954" s="40"/>
      <c r="BC954" s="39"/>
      <c r="BD954" s="39">
        <f>T954*2.23694</f>
        <v>33.678374444444444</v>
      </c>
      <c r="BE954" s="39">
        <f>AO954-$BC$8</f>
        <v>0.4645778216175121</v>
      </c>
      <c r="BF954" s="39">
        <f>AQ954-$BC$8</f>
        <v>0.42710457397175472</v>
      </c>
      <c r="BG954" s="52">
        <f t="shared" si="249"/>
        <v>0.38439411657457928</v>
      </c>
      <c r="BH954" s="52">
        <f t="shared" si="250"/>
        <v>0.38439411657457928</v>
      </c>
      <c r="BI954" s="52">
        <f t="shared" si="251"/>
        <v>1383818.8196684853</v>
      </c>
      <c r="BJ954" s="52">
        <f t="shared" si="252"/>
        <v>1383.8188196684853</v>
      </c>
      <c r="BK954">
        <f t="shared" si="253"/>
        <v>-3.3882029999999723</v>
      </c>
    </row>
    <row r="955" spans="2:63" x14ac:dyDescent="0.25">
      <c r="B955" s="27" t="s">
        <v>52</v>
      </c>
      <c r="C955" s="27">
        <v>947</v>
      </c>
      <c r="D955" s="27">
        <v>358</v>
      </c>
      <c r="E955" s="26">
        <v>55</v>
      </c>
      <c r="F955" s="15">
        <f t="shared" si="254"/>
        <v>0.22222222222222143</v>
      </c>
      <c r="G955" s="15">
        <f t="shared" si="255"/>
        <v>0.79999999999999716</v>
      </c>
      <c r="R955">
        <f t="shared" si="243"/>
        <v>0</v>
      </c>
      <c r="S955">
        <f t="shared" si="244"/>
        <v>55</v>
      </c>
      <c r="T955">
        <f>$E955/3.6</f>
        <v>15.277777777777777</v>
      </c>
      <c r="U955">
        <f>(0.5*960*(T955*T955))</f>
        <v>112037.03703703702</v>
      </c>
      <c r="V955">
        <f>$U955-$U956</f>
        <v>-3282.962962962949</v>
      </c>
      <c r="X955">
        <f>W955/1000</f>
        <v>0</v>
      </c>
      <c r="Y955">
        <f>$X$43+$X$87+$X$158+$X$178+$X$188+$X$238+$X$279+$X$299+$X$307+$X$359+$X$365+$X$379+$X$408+$X$426+$X$438+$X$549+$X$569+$X$622+$X$645+$X$657+$X$685+$X$703+$X$721+$X$758+$X$800+$X$815+$X$877+$X$896+$X$932</f>
        <v>1307.8192592592591</v>
      </c>
      <c r="Z955">
        <f>(0.5*960*(F955*F955))</f>
        <v>23.703703703703535</v>
      </c>
      <c r="AA955">
        <f>W955*0.0000002777777777</f>
        <v>0</v>
      </c>
      <c r="AB955">
        <f>AA$43+AA$87+$AA$158+$AA$178+$AA$238+$AA$279+$AA$299+$AA$307+$AA$359+$AA$365+$AA$379+$AA$408+$AA$426+$AA$438+$AA$526+$AA$549+$AA$569+$AA$622+$AA$645+$AA$657+$AA$685+$AA$703+$AA$721+$AA$758+$AA$800+$AA$815+$AA$877+$AA$896+$AA$932</f>
        <v>0.36068487644221803</v>
      </c>
      <c r="AD955">
        <f>(AC955*0.0000002777777777)*-1</f>
        <v>0</v>
      </c>
      <c r="AE9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5">
        <f>(T955/1000)*(960*9.81*0.01+0.5*1.205*0.38*1.711274*(T955*T955)+960*4/3*3.14*AJ955)</f>
        <v>16.481374799171814</v>
      </c>
      <c r="AH955">
        <f>AH954+AG955</f>
        <v>1120.92953528608</v>
      </c>
      <c r="AJ955">
        <f>T956-T955</f>
        <v>0.22222222222222143</v>
      </c>
      <c r="AK955" s="53">
        <f t="shared" si="257"/>
        <v>15.277777777777777</v>
      </c>
      <c r="AL955" s="39">
        <f>0.5*1116.99*(T955*T955)</f>
        <v>130358.59374999997</v>
      </c>
      <c r="AM955" s="39">
        <f t="shared" si="256"/>
        <v>-3819.8299999999872</v>
      </c>
      <c r="AN955" s="39">
        <f>SUM($AM$952:$AM$955)+$AN$951</f>
        <v>-1676535.1946874999</v>
      </c>
      <c r="AO955" s="39">
        <f t="shared" si="246"/>
        <v>0.46570422061613059</v>
      </c>
      <c r="AP955" s="39">
        <f>SUM($AM$932:$AM$951)+$AP$931</f>
        <v>1541631.5031250003</v>
      </c>
      <c r="AQ955" s="39">
        <f t="shared" si="247"/>
        <v>0.42823097297037321</v>
      </c>
      <c r="AR955" s="39">
        <f t="shared" si="259"/>
        <v>-3.8198299999999872</v>
      </c>
      <c r="AS955" s="39"/>
      <c r="AT955" s="51">
        <f>T955*$AS$8*0.38*0.01</f>
        <v>603.63385225000002</v>
      </c>
      <c r="AU955" s="51">
        <f t="shared" si="258"/>
        <v>0.60363385224999999</v>
      </c>
      <c r="AV955" s="51">
        <f t="shared" si="248"/>
        <v>1.6767620421030051E-4</v>
      </c>
      <c r="AW955" s="39">
        <f>AB955*0.7</f>
        <v>0.25247941350955261</v>
      </c>
      <c r="AX955" s="40"/>
      <c r="AY955" s="40">
        <f t="shared" si="245"/>
        <v>0</v>
      </c>
      <c r="AZ955" s="40"/>
      <c r="BA955" s="40"/>
      <c r="BB955" s="40"/>
      <c r="BC955" s="39"/>
      <c r="BD955" s="39">
        <f>T955*2.23694</f>
        <v>34.175472222222226</v>
      </c>
      <c r="BE955" s="39">
        <f>AO955-$BC$8</f>
        <v>0.4645778216175121</v>
      </c>
      <c r="BF955" s="39">
        <f>AQ955-$BC$8</f>
        <v>0.42710457397175472</v>
      </c>
      <c r="BG955" s="52">
        <f t="shared" si="249"/>
        <v>0.38439411657457928</v>
      </c>
      <c r="BH955" s="52">
        <f t="shared" si="250"/>
        <v>0.38439411657457928</v>
      </c>
      <c r="BI955" s="52">
        <f t="shared" si="251"/>
        <v>1383818.8196684853</v>
      </c>
      <c r="BJ955" s="52">
        <f t="shared" si="252"/>
        <v>1383.8188196684853</v>
      </c>
      <c r="BK955">
        <f t="shared" si="253"/>
        <v>-3.4378469999999886</v>
      </c>
    </row>
    <row r="956" spans="2:63" x14ac:dyDescent="0.25">
      <c r="B956" s="27" t="s">
        <v>52</v>
      </c>
      <c r="C956" s="27">
        <v>948</v>
      </c>
      <c r="D956" s="27">
        <v>359</v>
      </c>
      <c r="E956" s="26">
        <v>55.8</v>
      </c>
      <c r="F956" s="15">
        <f t="shared" si="254"/>
        <v>0.16666666666666705</v>
      </c>
      <c r="G956" s="15">
        <f t="shared" si="255"/>
        <v>0.60000000000000142</v>
      </c>
      <c r="R956">
        <f t="shared" si="243"/>
        <v>0</v>
      </c>
      <c r="S956">
        <f t="shared" si="244"/>
        <v>55.8</v>
      </c>
      <c r="T956">
        <f>$E956/3.6</f>
        <v>15.499999999999998</v>
      </c>
      <c r="U956">
        <f>(0.5*960*(T956*T956))</f>
        <v>115319.99999999997</v>
      </c>
      <c r="V956">
        <f>$U956-$U957</f>
        <v>-1659.2592592592846</v>
      </c>
      <c r="X956">
        <f>W956/1000</f>
        <v>0</v>
      </c>
      <c r="Y956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56">
        <f>(0.5*960*(F956*F956))</f>
        <v>13.333333333333394</v>
      </c>
      <c r="AA956">
        <f>W956*0.0000002777777777</f>
        <v>0</v>
      </c>
      <c r="AB956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56">
        <f>(AC956*0.0000002777777777)*-1</f>
        <v>0</v>
      </c>
      <c r="AE9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6">
        <f>(T956/1000)*(960*9.81*0.01+0.5*1.205*0.38*1.711274*(T956*T956)+960*4/3*3.14*AJ956)</f>
        <v>9.8406835639180539</v>
      </c>
      <c r="AH956">
        <f>AH955+AG956</f>
        <v>1130.7702188499979</v>
      </c>
      <c r="AJ956">
        <f>T957-T956</f>
        <v>0.11111111111111249</v>
      </c>
      <c r="AK956" s="53">
        <f t="shared" si="257"/>
        <v>15.499999999999998</v>
      </c>
      <c r="AL956" s="39">
        <f>0.5*1116.99*(T956*T956)</f>
        <v>134178.42374999996</v>
      </c>
      <c r="AM956" s="39">
        <f t="shared" si="256"/>
        <v>-1930.6000000000349</v>
      </c>
      <c r="AN956" s="39">
        <f>SUM($AM$952:$AM$955)+$AN$951</f>
        <v>-1676535.1946874999</v>
      </c>
      <c r="AO956" s="39">
        <f t="shared" si="246"/>
        <v>0.46570422061613059</v>
      </c>
      <c r="AP956" s="39">
        <f>SUM($AM$932:$AM$951)+$AP$931</f>
        <v>1541631.5031250003</v>
      </c>
      <c r="AQ956" s="39">
        <f t="shared" si="247"/>
        <v>0.42823097297037321</v>
      </c>
      <c r="AR956" s="39">
        <f t="shared" si="259"/>
        <v>-1.930600000000035</v>
      </c>
      <c r="AS956" s="39"/>
      <c r="AT956" s="51">
        <f>T956*$AS$8*0.38*0.01</f>
        <v>612.41398101000004</v>
      </c>
      <c r="AU956" s="51">
        <f t="shared" si="258"/>
        <v>0.61241398101</v>
      </c>
      <c r="AV956" s="51">
        <f t="shared" si="248"/>
        <v>1.7011513081699578E-4</v>
      </c>
      <c r="AW956" s="39">
        <f>AB956*0.7</f>
        <v>0.27068827152914549</v>
      </c>
      <c r="AX956" s="40"/>
      <c r="AY956" s="40">
        <f t="shared" si="245"/>
        <v>0</v>
      </c>
      <c r="AZ956" s="40"/>
      <c r="BA956" s="40"/>
      <c r="BB956" s="40"/>
      <c r="BC956" s="39"/>
      <c r="BD956" s="39">
        <f>T956*2.23694</f>
        <v>34.67257</v>
      </c>
      <c r="BE956" s="39">
        <f>AO956-$BC$8</f>
        <v>0.4645778216175121</v>
      </c>
      <c r="BF956" s="39">
        <f>AQ956-$BC$8</f>
        <v>0.42710457397175472</v>
      </c>
      <c r="BG956" s="52">
        <f t="shared" si="249"/>
        <v>0.38439411657457928</v>
      </c>
      <c r="BH956" s="52">
        <f t="shared" si="250"/>
        <v>0.38439411657457928</v>
      </c>
      <c r="BI956" s="52">
        <f t="shared" si="251"/>
        <v>1383818.8196684853</v>
      </c>
      <c r="BJ956" s="52">
        <f t="shared" si="252"/>
        <v>1383.8188196684853</v>
      </c>
      <c r="BK956">
        <f t="shared" si="253"/>
        <v>-1.7375400000000316</v>
      </c>
    </row>
    <row r="957" spans="2:63" x14ac:dyDescent="0.25">
      <c r="B957" s="27" t="s">
        <v>52</v>
      </c>
      <c r="C957" s="27">
        <v>949</v>
      </c>
      <c r="D957" s="27">
        <v>360</v>
      </c>
      <c r="E957" s="26">
        <v>56.2</v>
      </c>
      <c r="F957" s="15">
        <f t="shared" si="254"/>
        <v>4.1666666666667261E-2</v>
      </c>
      <c r="G957" s="15">
        <f t="shared" si="255"/>
        <v>0.15000000000000213</v>
      </c>
      <c r="R957">
        <f t="shared" si="243"/>
        <v>0</v>
      </c>
      <c r="S957">
        <f t="shared" si="244"/>
        <v>56.2</v>
      </c>
      <c r="T957">
        <f>$E957/3.6</f>
        <v>15.611111111111111</v>
      </c>
      <c r="U957">
        <f>(0.5*960*(T957*T957))</f>
        <v>116979.25925925926</v>
      </c>
      <c r="V957">
        <f>$U957-$U958</f>
        <v>415.92592592591245</v>
      </c>
      <c r="W957">
        <f>SUM(V957:V965)</f>
        <v>93645.555555555562</v>
      </c>
      <c r="X957">
        <f>W957/1000</f>
        <v>93.645555555555561</v>
      </c>
      <c r="Y957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57">
        <f>(0.5*960*(F957*F957))</f>
        <v>0.83333333333335713</v>
      </c>
      <c r="AA957">
        <f>W957*0.0000002777777777</f>
        <v>2.6012654313704114E-2</v>
      </c>
      <c r="AB957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57">
        <f>(AC957*0.0000002777777777)*-1</f>
        <v>0</v>
      </c>
      <c r="AE9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7">
        <f>(T957/1000)*(960*9.81*0.01+0.5*1.205*0.38*1.711274*(T957*T957)+960*4/3*3.14*AJ957)</f>
        <v>1.217899982941741</v>
      </c>
      <c r="AH957">
        <f>AH956+AG957</f>
        <v>1131.9881188329398</v>
      </c>
      <c r="AJ957">
        <f>T958-T957</f>
        <v>-2.7777777777776791E-2</v>
      </c>
      <c r="AK957" s="53">
        <f t="shared" si="257"/>
        <v>15.611111111111111</v>
      </c>
      <c r="AL957" s="39">
        <f>0.5*1116.99*(T957*T957)</f>
        <v>136109.02374999999</v>
      </c>
      <c r="AM957" s="39">
        <f t="shared" si="256"/>
        <v>483.94281249996857</v>
      </c>
      <c r="AN957" s="39">
        <f>SUM($AM$952:$AM$955)+$AN$951</f>
        <v>-1676535.1946874999</v>
      </c>
      <c r="AO957" s="39">
        <f t="shared" si="246"/>
        <v>0.46570422061613059</v>
      </c>
      <c r="AP957" s="39">
        <f>SUM($AM$957:$AM$965)+$AP$956</f>
        <v>1650591.0334375002</v>
      </c>
      <c r="AQ957" s="39">
        <f t="shared" si="247"/>
        <v>0.45849750915981524</v>
      </c>
      <c r="AR957" s="39">
        <f t="shared" si="259"/>
        <v>0.48394281249996857</v>
      </c>
      <c r="AS957" s="39"/>
      <c r="AT957" s="51">
        <f>T957*$AS$8*0.38*0.01</f>
        <v>616.80404539000017</v>
      </c>
      <c r="AU957" s="51">
        <f t="shared" si="258"/>
        <v>0.61680404539000022</v>
      </c>
      <c r="AV957" s="51">
        <f t="shared" si="248"/>
        <v>1.7133459412034345E-4</v>
      </c>
      <c r="AW957" s="39">
        <f>AB957*0.7</f>
        <v>0.27068827152914549</v>
      </c>
      <c r="AX957" s="40"/>
      <c r="AY957" s="40">
        <f t="shared" si="245"/>
        <v>0</v>
      </c>
      <c r="AZ957" s="40"/>
      <c r="BA957" s="40"/>
      <c r="BB957" s="40"/>
      <c r="BC957" s="39"/>
      <c r="BD957" s="39">
        <f>T957*2.23694</f>
        <v>34.921118888888891</v>
      </c>
      <c r="BE957" s="39">
        <f>AO957-$BC$8</f>
        <v>0.4645778216175121</v>
      </c>
      <c r="BF957" s="39">
        <f>AQ957-$BC$8</f>
        <v>0.45737111016119675</v>
      </c>
      <c r="BG957" s="52">
        <f t="shared" si="249"/>
        <v>0.41163399914507709</v>
      </c>
      <c r="BH957" s="52">
        <f t="shared" si="250"/>
        <v>0.41163399914507709</v>
      </c>
      <c r="BI957" s="52">
        <f t="shared" si="251"/>
        <v>1481882.3969222775</v>
      </c>
      <c r="BJ957" s="52">
        <f t="shared" si="252"/>
        <v>1481.8823969222776</v>
      </c>
      <c r="BK957">
        <f t="shared" si="253"/>
        <v>0.43554853124997173</v>
      </c>
    </row>
    <row r="958" spans="2:63" x14ac:dyDescent="0.25">
      <c r="B958" s="27" t="s">
        <v>52</v>
      </c>
      <c r="C958" s="27">
        <v>950</v>
      </c>
      <c r="D958" s="27">
        <v>361</v>
      </c>
      <c r="E958" s="26">
        <v>56.1</v>
      </c>
      <c r="F958" s="15">
        <f t="shared" si="254"/>
        <v>-0.15277777777777798</v>
      </c>
      <c r="G958" s="15">
        <f t="shared" si="255"/>
        <v>-0.55000000000000071</v>
      </c>
      <c r="R958">
        <f t="shared" si="243"/>
        <v>0</v>
      </c>
      <c r="S958">
        <f t="shared" si="244"/>
        <v>56.1</v>
      </c>
      <c r="T958">
        <f>$E958/3.6</f>
        <v>15.583333333333334</v>
      </c>
      <c r="U958">
        <f>(0.5*960*(T958*T958))</f>
        <v>116563.33333333334</v>
      </c>
      <c r="V958">
        <f>$U958-$U959</f>
        <v>4118.5185185185401</v>
      </c>
      <c r="X958">
        <f>W958/1000</f>
        <v>0</v>
      </c>
      <c r="Y958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58">
        <f>(0.5*960*(F958*F958))</f>
        <v>11.203703703703734</v>
      </c>
      <c r="AA958">
        <f>W958*0.0000002777777777</f>
        <v>0</v>
      </c>
      <c r="AB958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58">
        <f>(AC958*0.0000002777777777)*-1</f>
        <v>0</v>
      </c>
      <c r="AE9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8">
        <f>(T958/1000)*(960*9.81*0.01+0.5*1.205*0.38*1.711274*(T958*T958)+960*4/3*3.14*AJ958)</f>
        <v>-14.447690915113069</v>
      </c>
      <c r="AH958">
        <f>AH957+AG958</f>
        <v>1117.5404279178267</v>
      </c>
      <c r="AJ958">
        <f>T959-T958</f>
        <v>-0.27777777777777857</v>
      </c>
      <c r="AK958" s="53">
        <f t="shared" si="257"/>
        <v>15.583333333333334</v>
      </c>
      <c r="AL958" s="39">
        <f>0.5*1116.99*(T958*T958)</f>
        <v>135625.08093750002</v>
      </c>
      <c r="AM958" s="39">
        <f t="shared" si="256"/>
        <v>4792.0250000000378</v>
      </c>
      <c r="AN958" s="39">
        <f>SUM($AM$952:$AM$955)+$AN$951</f>
        <v>-1676535.1946874999</v>
      </c>
      <c r="AO958" s="39">
        <f t="shared" si="246"/>
        <v>0.46570422061613059</v>
      </c>
      <c r="AP958" s="39">
        <f>SUM($AM$957:$AM$965)+$AP$956</f>
        <v>1650591.0334375002</v>
      </c>
      <c r="AQ958" s="39">
        <f t="shared" si="247"/>
        <v>0.45849750915981524</v>
      </c>
      <c r="AR958" s="39">
        <f t="shared" si="259"/>
        <v>4.7920250000000379</v>
      </c>
      <c r="AS958" s="39"/>
      <c r="AT958" s="51">
        <f>T958*$AS$8*0.38*0.01</f>
        <v>615.70652929500011</v>
      </c>
      <c r="AU958" s="51">
        <f t="shared" si="258"/>
        <v>0.61570652929500014</v>
      </c>
      <c r="AV958" s="51">
        <f t="shared" si="248"/>
        <v>1.7102972829450652E-4</v>
      </c>
      <c r="AW958" s="39">
        <f>AB958*0.7</f>
        <v>0.27068827152914549</v>
      </c>
      <c r="AX958" s="40"/>
      <c r="AY958" s="40">
        <f t="shared" si="245"/>
        <v>0</v>
      </c>
      <c r="AZ958" s="40"/>
      <c r="BA958" s="40"/>
      <c r="BB958" s="40"/>
      <c r="BC958" s="39"/>
      <c r="BD958" s="39">
        <f>T958*2.23694</f>
        <v>34.858981666666672</v>
      </c>
      <c r="BE958" s="39">
        <f>AO958-$BC$8</f>
        <v>0.4645778216175121</v>
      </c>
      <c r="BF958" s="39">
        <f>AQ958-$BC$8</f>
        <v>0.45737111016119675</v>
      </c>
      <c r="BG958" s="52">
        <f t="shared" si="249"/>
        <v>0.41163399914507709</v>
      </c>
      <c r="BH958" s="52">
        <f t="shared" si="250"/>
        <v>0.41163399914507709</v>
      </c>
      <c r="BI958" s="52">
        <f t="shared" si="251"/>
        <v>1481882.3969222775</v>
      </c>
      <c r="BJ958" s="52">
        <f t="shared" si="252"/>
        <v>1481.8823969222776</v>
      </c>
      <c r="BK958">
        <f t="shared" si="253"/>
        <v>4.312822500000034</v>
      </c>
    </row>
    <row r="959" spans="2:63" x14ac:dyDescent="0.25">
      <c r="B959" s="27" t="s">
        <v>52</v>
      </c>
      <c r="C959" s="27">
        <v>951</v>
      </c>
      <c r="D959" s="27">
        <v>362</v>
      </c>
      <c r="E959" s="26">
        <v>55.1</v>
      </c>
      <c r="F959" s="15">
        <f t="shared" si="254"/>
        <v>-0.47222222222222199</v>
      </c>
      <c r="G959" s="15">
        <f t="shared" si="255"/>
        <v>-1.6999999999999993</v>
      </c>
      <c r="R959">
        <f t="shared" si="243"/>
        <v>0</v>
      </c>
      <c r="S959">
        <f t="shared" si="244"/>
        <v>55.1</v>
      </c>
      <c r="T959">
        <f>$E959/3.6</f>
        <v>15.305555555555555</v>
      </c>
      <c r="U959">
        <f>(0.5*960*(T959*T959))</f>
        <v>112444.8148148148</v>
      </c>
      <c r="V959">
        <f>$U959-$U960</f>
        <v>9582.2222222222044</v>
      </c>
      <c r="X959">
        <f>W959/1000</f>
        <v>0</v>
      </c>
      <c r="Y959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59">
        <f>(0.5*960*(F959*F959))</f>
        <v>107.03703703703692</v>
      </c>
      <c r="AA959">
        <f>W959*0.0000002777777777</f>
        <v>0</v>
      </c>
      <c r="AB959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59">
        <f>(AC959*0.0000002777777777)*-1</f>
        <v>0</v>
      </c>
      <c r="AE9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59">
        <f>(T959/1000)*(960*9.81*0.01+0.5*1.205*0.38*1.711274*(T959*T959)+960*4/3*3.14*AJ959)</f>
        <v>-38.164532582795388</v>
      </c>
      <c r="AH959">
        <f>AH958+AG959</f>
        <v>1079.3758953350314</v>
      </c>
      <c r="AJ959">
        <f>T960-T959</f>
        <v>-0.66666666666666607</v>
      </c>
      <c r="AK959" s="53">
        <f t="shared" si="257"/>
        <v>15.305555555555555</v>
      </c>
      <c r="AL959" s="39">
        <f>0.5*1116.99*(T959*T959)</f>
        <v>130833.05593749999</v>
      </c>
      <c r="AM959" s="39">
        <f t="shared" si="256"/>
        <v>11149.214999999982</v>
      </c>
      <c r="AN959" s="39">
        <f>SUM($AM$952:$AM$955)+$AN$951</f>
        <v>-1676535.1946874999</v>
      </c>
      <c r="AO959" s="39">
        <f t="shared" si="246"/>
        <v>0.46570422061613059</v>
      </c>
      <c r="AP959" s="39">
        <f>SUM($AM$957:$AM$965)+$AP$956</f>
        <v>1650591.0334375002</v>
      </c>
      <c r="AQ959" s="39">
        <f t="shared" si="247"/>
        <v>0.45849750915981524</v>
      </c>
      <c r="AR959" s="39">
        <f t="shared" si="259"/>
        <v>11.149214999999982</v>
      </c>
      <c r="AS959" s="39"/>
      <c r="AT959" s="51">
        <f>T959*$AS$8*0.38*0.01</f>
        <v>604.73136834500008</v>
      </c>
      <c r="AU959" s="51">
        <f t="shared" si="258"/>
        <v>0.60473136834500008</v>
      </c>
      <c r="AV959" s="51">
        <f t="shared" si="248"/>
        <v>1.6798107003613742E-4</v>
      </c>
      <c r="AW959" s="39">
        <f>AB959*0.7</f>
        <v>0.27068827152914549</v>
      </c>
      <c r="AX959" s="40"/>
      <c r="AY959" s="40">
        <f t="shared" si="245"/>
        <v>0</v>
      </c>
      <c r="AZ959" s="40"/>
      <c r="BA959" s="40"/>
      <c r="BB959" s="40"/>
      <c r="BC959" s="39"/>
      <c r="BD959" s="39">
        <f>T959*2.23694</f>
        <v>34.237609444444445</v>
      </c>
      <c r="BE959" s="39">
        <f>AO959-$BC$8</f>
        <v>0.4645778216175121</v>
      </c>
      <c r="BF959" s="39">
        <f>AQ959-$BC$8</f>
        <v>0.45737111016119675</v>
      </c>
      <c r="BG959" s="52">
        <f t="shared" si="249"/>
        <v>0.41163399914507709</v>
      </c>
      <c r="BH959" s="52">
        <f t="shared" si="250"/>
        <v>0.41163399914507709</v>
      </c>
      <c r="BI959" s="52">
        <f t="shared" si="251"/>
        <v>1481882.3969222775</v>
      </c>
      <c r="BJ959" s="52">
        <f t="shared" si="252"/>
        <v>1481.8823969222776</v>
      </c>
      <c r="BK959">
        <f t="shared" si="253"/>
        <v>10.034293499999983</v>
      </c>
    </row>
    <row r="960" spans="2:63" x14ac:dyDescent="0.25">
      <c r="B960" s="27" t="s">
        <v>52</v>
      </c>
      <c r="C960" s="27">
        <v>952</v>
      </c>
      <c r="D960" s="27">
        <v>363</v>
      </c>
      <c r="E960" s="26">
        <v>52.7</v>
      </c>
      <c r="F960" s="15">
        <f t="shared" si="254"/>
        <v>-0.93055555555555591</v>
      </c>
      <c r="G960" s="15">
        <f t="shared" si="255"/>
        <v>-3.3500000000000014</v>
      </c>
      <c r="R960">
        <f t="shared" si="243"/>
        <v>0</v>
      </c>
      <c r="S960">
        <f t="shared" si="244"/>
        <v>52.7</v>
      </c>
      <c r="T960">
        <f>$E960/3.6</f>
        <v>14.638888888888889</v>
      </c>
      <c r="U960">
        <f>(0.5*960*(T960*T960))</f>
        <v>102862.5925925926</v>
      </c>
      <c r="V960">
        <f>$U960-$U961</f>
        <v>16101.111111111139</v>
      </c>
      <c r="X960">
        <f>W960/1000</f>
        <v>0</v>
      </c>
      <c r="Y960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0">
        <f>(0.5*960*(F960*F960))</f>
        <v>415.64814814814849</v>
      </c>
      <c r="AA960">
        <f>W960*0.0000002777777777</f>
        <v>0</v>
      </c>
      <c r="AB960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0">
        <f>(AC960*0.0000002777777777)*-1</f>
        <v>0</v>
      </c>
      <c r="AE9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60">
        <f>(T960/1000)*(960*9.81*0.01+0.5*1.205*0.38*1.711274*(T960*T960)+960*4/3*3.14*AJ960)</f>
        <v>-67.669352115040496</v>
      </c>
      <c r="AH960">
        <f>AH959+AG960</f>
        <v>1011.7065432199909</v>
      </c>
      <c r="AJ960">
        <f>T961-T960</f>
        <v>-1.1944444444444464</v>
      </c>
      <c r="AK960" s="53">
        <f t="shared" si="257"/>
        <v>14.638888888888889</v>
      </c>
      <c r="AL960" s="39">
        <f>0.5*1116.99*(T960*T960)</f>
        <v>119683.8409375</v>
      </c>
      <c r="AM960" s="39">
        <f t="shared" si="256"/>
        <v>18734.145937500041</v>
      </c>
      <c r="AN960" s="39">
        <f>SUM($AM$952:$AM$955)+$AN$951</f>
        <v>-1676535.1946874999</v>
      </c>
      <c r="AO960" s="39">
        <f t="shared" si="246"/>
        <v>0.46570422061613059</v>
      </c>
      <c r="AP960" s="39">
        <f>SUM($AM$957:$AM$965)+$AP$956</f>
        <v>1650591.0334375002</v>
      </c>
      <c r="AQ960" s="39">
        <f t="shared" si="247"/>
        <v>0.45849750915981524</v>
      </c>
      <c r="AR960" s="39">
        <f t="shared" si="259"/>
        <v>18.734145937500042</v>
      </c>
      <c r="AS960" s="39"/>
      <c r="AT960" s="51">
        <f>T960*$AS$8*0.38*0.01</f>
        <v>578.39098206500012</v>
      </c>
      <c r="AU960" s="51">
        <f t="shared" si="258"/>
        <v>0.57839098206500017</v>
      </c>
      <c r="AV960" s="51">
        <f t="shared" si="248"/>
        <v>1.6066429021605161E-4</v>
      </c>
      <c r="AW960" s="39">
        <f>AB960*0.7</f>
        <v>0.27068827152914549</v>
      </c>
      <c r="AX960" s="40"/>
      <c r="AY960" s="40">
        <f t="shared" si="245"/>
        <v>0</v>
      </c>
      <c r="AZ960" s="40"/>
      <c r="BA960" s="40"/>
      <c r="BB960" s="40"/>
      <c r="BC960" s="39"/>
      <c r="BD960" s="39">
        <f>T960*2.23694</f>
        <v>32.746316111111113</v>
      </c>
      <c r="BE960" s="39">
        <f>AO960-$BC$8</f>
        <v>0.4645778216175121</v>
      </c>
      <c r="BF960" s="39">
        <f>AQ960-$BC$8</f>
        <v>0.45737111016119675</v>
      </c>
      <c r="BG960" s="52">
        <f t="shared" si="249"/>
        <v>0.41163399914507709</v>
      </c>
      <c r="BH960" s="52">
        <f t="shared" si="250"/>
        <v>0.41163399914507709</v>
      </c>
      <c r="BI960" s="52">
        <f t="shared" si="251"/>
        <v>1481882.3969222775</v>
      </c>
      <c r="BJ960" s="52">
        <f t="shared" si="252"/>
        <v>1481.8823969222776</v>
      </c>
      <c r="BK960">
        <f t="shared" si="253"/>
        <v>16.860731343750039</v>
      </c>
    </row>
    <row r="961" spans="2:63" x14ac:dyDescent="0.25">
      <c r="B961" s="27" t="s">
        <v>52</v>
      </c>
      <c r="C961" s="27">
        <v>953</v>
      </c>
      <c r="D961" s="27">
        <v>364</v>
      </c>
      <c r="E961" s="26">
        <v>48.4</v>
      </c>
      <c r="F961" s="15">
        <f t="shared" si="254"/>
        <v>-1.3333333333333335</v>
      </c>
      <c r="G961" s="15">
        <f t="shared" si="255"/>
        <v>-4.8000000000000007</v>
      </c>
      <c r="R961">
        <f t="shared" si="243"/>
        <v>0</v>
      </c>
      <c r="S961">
        <f t="shared" si="244"/>
        <v>48.4</v>
      </c>
      <c r="T961">
        <f>$E961/3.6</f>
        <v>13.444444444444443</v>
      </c>
      <c r="U961">
        <f>(0.5*960*(T961*T961))</f>
        <v>86761.48148148146</v>
      </c>
      <c r="V961">
        <f>$U961-$U962</f>
        <v>17961.11111111108</v>
      </c>
      <c r="X961">
        <f>W961/1000</f>
        <v>0</v>
      </c>
      <c r="Y961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1">
        <f>(0.5*960*(F961*F961))</f>
        <v>853.33333333333348</v>
      </c>
      <c r="AA961">
        <f>W961*0.0000002777777777</f>
        <v>0</v>
      </c>
      <c r="AB961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1">
        <f>(AC961*0.0000002777777777)*-1</f>
        <v>0</v>
      </c>
      <c r="AE9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61">
        <f>(T961/1000)*(960*9.81*0.01+0.5*1.205*0.38*1.711274*(T961*T961)+960*4/3*3.14*AJ961)</f>
        <v>-77.33461150547096</v>
      </c>
      <c r="AH961">
        <f>AH960+AG961</f>
        <v>934.37193171451986</v>
      </c>
      <c r="AJ961">
        <f>T962-T961</f>
        <v>-1.4722222222222197</v>
      </c>
      <c r="AK961" s="53">
        <f t="shared" si="257"/>
        <v>13.444444444444443</v>
      </c>
      <c r="AL961" s="39">
        <f>0.5*1116.99*(T961*T961)</f>
        <v>100949.69499999996</v>
      </c>
      <c r="AM961" s="39">
        <f t="shared" si="256"/>
        <v>20898.314062499951</v>
      </c>
      <c r="AN961" s="39">
        <f>SUM($AM$952:$AM$955)+$AN$951</f>
        <v>-1676535.1946874999</v>
      </c>
      <c r="AO961" s="39">
        <f t="shared" si="246"/>
        <v>0.46570422061613059</v>
      </c>
      <c r="AP961" s="39">
        <f>SUM($AM$957:$AM$965)+$AP$956</f>
        <v>1650591.0334375002</v>
      </c>
      <c r="AQ961" s="39">
        <f t="shared" si="247"/>
        <v>0.45849750915981524</v>
      </c>
      <c r="AR961" s="39">
        <f t="shared" si="259"/>
        <v>20.898314062499949</v>
      </c>
      <c r="AS961" s="39"/>
      <c r="AT961" s="51">
        <f>T961*$AS$8*0.38*0.01</f>
        <v>531.19778998000004</v>
      </c>
      <c r="AU961" s="51">
        <f t="shared" si="258"/>
        <v>0.53119778998</v>
      </c>
      <c r="AV961" s="51">
        <f t="shared" si="248"/>
        <v>1.4755505970506444E-4</v>
      </c>
      <c r="AW961" s="39">
        <f>AB961*0.7</f>
        <v>0.27068827152914549</v>
      </c>
      <c r="AX961" s="40"/>
      <c r="AY961" s="40">
        <f t="shared" si="245"/>
        <v>0</v>
      </c>
      <c r="AZ961" s="40"/>
      <c r="BA961" s="40"/>
      <c r="BB961" s="40"/>
      <c r="BC961" s="39"/>
      <c r="BD961" s="39">
        <f>T961*2.23694</f>
        <v>30.074415555555554</v>
      </c>
      <c r="BE961" s="39">
        <f>AO961-$BC$8</f>
        <v>0.4645778216175121</v>
      </c>
      <c r="BF961" s="39">
        <f>AQ961-$BC$8</f>
        <v>0.45737111016119675</v>
      </c>
      <c r="BG961" s="52">
        <f t="shared" si="249"/>
        <v>0.41163399914507709</v>
      </c>
      <c r="BH961" s="52">
        <f t="shared" si="250"/>
        <v>0.41163399914507709</v>
      </c>
      <c r="BI961" s="52">
        <f t="shared" si="251"/>
        <v>1481882.3969222775</v>
      </c>
      <c r="BJ961" s="52">
        <f t="shared" si="252"/>
        <v>1481.8823969222776</v>
      </c>
      <c r="BK961">
        <f t="shared" si="253"/>
        <v>18.808482656249954</v>
      </c>
    </row>
    <row r="962" spans="2:63" x14ac:dyDescent="0.25">
      <c r="B962" s="27" t="s">
        <v>52</v>
      </c>
      <c r="C962" s="27">
        <v>954</v>
      </c>
      <c r="D962" s="27">
        <v>365</v>
      </c>
      <c r="E962" s="26">
        <v>43.1</v>
      </c>
      <c r="F962" s="15">
        <f t="shared" si="254"/>
        <v>-1.4722222222222223</v>
      </c>
      <c r="G962" s="15">
        <f t="shared" si="255"/>
        <v>-5.3000000000000007</v>
      </c>
      <c r="R962">
        <f t="shared" si="243"/>
        <v>0</v>
      </c>
      <c r="S962">
        <f t="shared" si="244"/>
        <v>43.1</v>
      </c>
      <c r="T962">
        <f>$E962/3.6</f>
        <v>11.972222222222223</v>
      </c>
      <c r="U962">
        <f>(0.5*960*(T962*T962))</f>
        <v>68800.37037037038</v>
      </c>
      <c r="V962">
        <f>$U962-$U963</f>
        <v>15880.370370370401</v>
      </c>
      <c r="X962">
        <f>W962/1000</f>
        <v>0</v>
      </c>
      <c r="Y962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2">
        <f>(0.5*960*(F962*F962))</f>
        <v>1040.3703703703707</v>
      </c>
      <c r="AA962">
        <f>W962*0.0000002777777777</f>
        <v>0</v>
      </c>
      <c r="AB962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2">
        <f>(AC962*0.0000002777777777)*-1</f>
        <v>0</v>
      </c>
      <c r="AE9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62">
        <f>(T962/1000)*(960*9.81*0.01+0.5*1.205*0.38*1.711274*(T962*T962)+960*4/3*3.14*AJ962)</f>
        <v>-69.041672110911506</v>
      </c>
      <c r="AH962">
        <f>AH961+AG962</f>
        <v>865.3302596036084</v>
      </c>
      <c r="AJ962">
        <f>T963-T962</f>
        <v>-1.472222222222225</v>
      </c>
      <c r="AK962" s="53">
        <f t="shared" si="257"/>
        <v>11.972222222222223</v>
      </c>
      <c r="AL962" s="39">
        <f>0.5*1116.99*(T962*T962)</f>
        <v>80051.380937500013</v>
      </c>
      <c r="AM962" s="39">
        <f t="shared" si="256"/>
        <v>18477.307187500039</v>
      </c>
      <c r="AN962" s="39">
        <f>SUM($AM$952:$AM$955)+$AN$951</f>
        <v>-1676535.1946874999</v>
      </c>
      <c r="AO962" s="39">
        <f t="shared" si="246"/>
        <v>0.46570422061613059</v>
      </c>
      <c r="AP962" s="39">
        <f>SUM($AM$957:$AM$965)+$AP$956</f>
        <v>1650591.0334375002</v>
      </c>
      <c r="AQ962" s="39">
        <f t="shared" si="247"/>
        <v>0.45849750915981524</v>
      </c>
      <c r="AR962" s="39">
        <f t="shared" si="259"/>
        <v>18.477307187500038</v>
      </c>
      <c r="AS962" s="39"/>
      <c r="AT962" s="51">
        <f>T962*$AS$8*0.38*0.01</f>
        <v>473.02943694500016</v>
      </c>
      <c r="AU962" s="51">
        <f t="shared" si="258"/>
        <v>0.47302943694500016</v>
      </c>
      <c r="AV962" s="51">
        <f t="shared" si="248"/>
        <v>1.3139717093570824E-4</v>
      </c>
      <c r="AW962" s="39">
        <f>AB962*0.7</f>
        <v>0.27068827152914549</v>
      </c>
      <c r="AX962" s="40"/>
      <c r="AY962" s="40">
        <f t="shared" si="245"/>
        <v>0</v>
      </c>
      <c r="AZ962" s="40"/>
      <c r="BA962" s="40"/>
      <c r="BB962" s="40"/>
      <c r="BC962" s="39"/>
      <c r="BD962" s="39">
        <f>T962*2.23694</f>
        <v>26.781142777777781</v>
      </c>
      <c r="BE962" s="39">
        <f>AO962-$BC$8</f>
        <v>0.4645778216175121</v>
      </c>
      <c r="BF962" s="39">
        <f>AQ962-$BC$8</f>
        <v>0.45737111016119675</v>
      </c>
      <c r="BG962" s="52">
        <f t="shared" si="249"/>
        <v>0.41163399914507709</v>
      </c>
      <c r="BH962" s="52">
        <f t="shared" si="250"/>
        <v>0.41163399914507709</v>
      </c>
      <c r="BI962" s="52">
        <f t="shared" si="251"/>
        <v>1481882.3969222775</v>
      </c>
      <c r="BJ962" s="52">
        <f t="shared" si="252"/>
        <v>1481.8823969222776</v>
      </c>
      <c r="BK962">
        <f t="shared" si="253"/>
        <v>16.629576468750034</v>
      </c>
    </row>
    <row r="963" spans="2:63" x14ac:dyDescent="0.25">
      <c r="B963" s="27" t="s">
        <v>52</v>
      </c>
      <c r="C963" s="27">
        <v>955</v>
      </c>
      <c r="D963" s="27">
        <v>366</v>
      </c>
      <c r="E963" s="26">
        <v>37.799999999999997</v>
      </c>
      <c r="F963" s="15">
        <f t="shared" si="254"/>
        <v>-1.4722222222222223</v>
      </c>
      <c r="G963" s="15">
        <f t="shared" si="255"/>
        <v>-5.3000000000000007</v>
      </c>
      <c r="R963">
        <f t="shared" si="243"/>
        <v>0</v>
      </c>
      <c r="S963">
        <f t="shared" si="244"/>
        <v>37.799999999999997</v>
      </c>
      <c r="T963">
        <f>$E963/3.6</f>
        <v>10.499999999999998</v>
      </c>
      <c r="U963">
        <f>(0.5*960*(T963*T963))</f>
        <v>52919.999999999978</v>
      </c>
      <c r="V963">
        <f>$U963-$U964</f>
        <v>13799.62962962962</v>
      </c>
      <c r="X963">
        <f>W963/1000</f>
        <v>0</v>
      </c>
      <c r="Y963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3">
        <f>(0.5*960*(F963*F963))</f>
        <v>1040.3703703703707</v>
      </c>
      <c r="AA963">
        <f>W963*0.0000002777777777</f>
        <v>0</v>
      </c>
      <c r="AB963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3">
        <f>(AC963*0.0000002777777777)*-1</f>
        <v>0</v>
      </c>
      <c r="AE9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63">
        <f>(T963/1000)*(960*9.81*0.01+0.5*1.205*0.38*1.711274*(T963*T963)+960*4/3*3.14*AJ963)</f>
        <v>-60.687732277798261</v>
      </c>
      <c r="AH963">
        <f>AH962+AG963</f>
        <v>804.64252732581008</v>
      </c>
      <c r="AJ963">
        <f>T964-T963</f>
        <v>-1.4722222222222214</v>
      </c>
      <c r="AK963" s="53">
        <f t="shared" si="257"/>
        <v>10.499999999999998</v>
      </c>
      <c r="AL963" s="39">
        <f>0.5*1116.99*(T963*T963)</f>
        <v>61574.073749999974</v>
      </c>
      <c r="AM963" s="39">
        <f t="shared" si="256"/>
        <v>16056.300312499989</v>
      </c>
      <c r="AN963" s="39">
        <f>SUM($AM$952:$AM$955)+$AN$951</f>
        <v>-1676535.1946874999</v>
      </c>
      <c r="AO963" s="39">
        <f t="shared" si="246"/>
        <v>0.46570422061613059</v>
      </c>
      <c r="AP963" s="39">
        <f>SUM($AM$957:$AM$965)+$AP$956</f>
        <v>1650591.0334375002</v>
      </c>
      <c r="AQ963" s="39">
        <f t="shared" si="247"/>
        <v>0.45849750915981524</v>
      </c>
      <c r="AR963" s="39">
        <f t="shared" si="259"/>
        <v>16.056300312499989</v>
      </c>
      <c r="AS963" s="39"/>
      <c r="AT963" s="51">
        <f>T963*$AS$8*0.38*0.01</f>
        <v>414.86108390999993</v>
      </c>
      <c r="AU963" s="51">
        <f t="shared" si="258"/>
        <v>0.41486108390999993</v>
      </c>
      <c r="AV963" s="51">
        <f t="shared" si="248"/>
        <v>1.1523928216635196E-4</v>
      </c>
      <c r="AW963" s="39">
        <f>AB963*0.7</f>
        <v>0.27068827152914549</v>
      </c>
      <c r="AX963" s="40"/>
      <c r="AY963" s="40">
        <f t="shared" si="245"/>
        <v>0</v>
      </c>
      <c r="AZ963" s="40"/>
      <c r="BA963" s="40"/>
      <c r="BB963" s="40"/>
      <c r="BC963" s="39"/>
      <c r="BD963" s="39">
        <f>T963*2.23694</f>
        <v>23.487869999999997</v>
      </c>
      <c r="BE963" s="39">
        <f>AO963-$BC$8</f>
        <v>0.4645778216175121</v>
      </c>
      <c r="BF963" s="39">
        <f>AQ963-$BC$8</f>
        <v>0.45737111016119675</v>
      </c>
      <c r="BG963" s="52">
        <f t="shared" si="249"/>
        <v>0.41163399914507709</v>
      </c>
      <c r="BH963" s="52">
        <f t="shared" si="250"/>
        <v>0.41163399914507709</v>
      </c>
      <c r="BI963" s="52">
        <f t="shared" si="251"/>
        <v>1481882.3969222775</v>
      </c>
      <c r="BJ963" s="52">
        <f t="shared" si="252"/>
        <v>1481.8823969222776</v>
      </c>
      <c r="BK963">
        <f t="shared" si="253"/>
        <v>14.450670281249989</v>
      </c>
    </row>
    <row r="964" spans="2:63" x14ac:dyDescent="0.25">
      <c r="B964" s="27" t="s">
        <v>52</v>
      </c>
      <c r="C964" s="27">
        <v>956</v>
      </c>
      <c r="D964" s="27">
        <v>367</v>
      </c>
      <c r="E964" s="26">
        <v>32.5</v>
      </c>
      <c r="F964" s="15">
        <f t="shared" si="254"/>
        <v>-1.4722222222222219</v>
      </c>
      <c r="G964" s="15">
        <f t="shared" si="255"/>
        <v>-5.2999999999999989</v>
      </c>
      <c r="R964">
        <f t="shared" si="243"/>
        <v>0</v>
      </c>
      <c r="S964">
        <f t="shared" si="244"/>
        <v>32.5</v>
      </c>
      <c r="T964">
        <f>$E964/3.6</f>
        <v>9.0277777777777768</v>
      </c>
      <c r="U964">
        <f>(0.5*960*(T964*T964))</f>
        <v>39120.370370370358</v>
      </c>
      <c r="V964">
        <f>$U964-$U965</f>
        <v>11718.888888888876</v>
      </c>
      <c r="X964">
        <f>W964/1000</f>
        <v>0</v>
      </c>
      <c r="Y964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4">
        <f>(0.5*960*(F964*F964))</f>
        <v>1040.37037037037</v>
      </c>
      <c r="AA964">
        <f>W964*0.0000002777777777</f>
        <v>0</v>
      </c>
      <c r="AB964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4">
        <f>(AC964*0.0000002777777777)*-1</f>
        <v>0</v>
      </c>
      <c r="AE9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</f>
        <v>0.39972355955885924</v>
      </c>
      <c r="AG964">
        <f>(T964/1000)*(960*9.81*0.01+0.5*1.205*0.38*1.711274*(T964*T964)+960*4/3*3.14*AJ964)</f>
        <v>-52.280293220153489</v>
      </c>
      <c r="AH964">
        <f>AH963+AG964</f>
        <v>752.36223410565663</v>
      </c>
      <c r="AJ964">
        <f>T965-T964</f>
        <v>-1.4722222222222214</v>
      </c>
      <c r="AK964" s="53">
        <f t="shared" si="257"/>
        <v>9.0277777777777768</v>
      </c>
      <c r="AL964" s="39">
        <f>0.5*1116.99*(T964*T964)</f>
        <v>45517.773437499985</v>
      </c>
      <c r="AM964" s="39">
        <f t="shared" si="256"/>
        <v>13635.293437499986</v>
      </c>
      <c r="AN964" s="39">
        <f>SUM($AM$952:$AM$955)+$AN$951</f>
        <v>-1676535.1946874999</v>
      </c>
      <c r="AO964" s="39">
        <f t="shared" si="246"/>
        <v>0.46570422061613059</v>
      </c>
      <c r="AP964" s="39">
        <f>SUM($AM$957:$AM$965)+$AP$956</f>
        <v>1650591.0334375002</v>
      </c>
      <c r="AQ964" s="39">
        <f t="shared" si="247"/>
        <v>0.45849750915981524</v>
      </c>
      <c r="AR964" s="39">
        <f t="shared" si="259"/>
        <v>13.635293437499985</v>
      </c>
      <c r="AS964" s="39"/>
      <c r="AT964" s="51">
        <f>T964*$AS$8*0.38*0.01</f>
        <v>356.69273087500005</v>
      </c>
      <c r="AU964" s="51">
        <f t="shared" si="258"/>
        <v>0.35669273087500003</v>
      </c>
      <c r="AV964" s="51">
        <f t="shared" si="248"/>
        <v>9.9081393396995761E-5</v>
      </c>
      <c r="AW964" s="39">
        <f>AB964*0.7</f>
        <v>0.27068827152914549</v>
      </c>
      <c r="AX964" s="40"/>
      <c r="AY964" s="40">
        <f t="shared" si="245"/>
        <v>0</v>
      </c>
      <c r="AZ964" s="40"/>
      <c r="BA964" s="40"/>
      <c r="BB964" s="40"/>
      <c r="BC964" s="39"/>
      <c r="BD964" s="39">
        <f>T964*2.23694</f>
        <v>20.194597222222221</v>
      </c>
      <c r="BE964" s="39">
        <f>AO964-$BC$8</f>
        <v>0.4645778216175121</v>
      </c>
      <c r="BF964" s="39">
        <f>AQ964-$BC$8</f>
        <v>0.45737111016119675</v>
      </c>
      <c r="BG964" s="52">
        <f t="shared" si="249"/>
        <v>0.41163399914507709</v>
      </c>
      <c r="BH964" s="52">
        <f t="shared" si="250"/>
        <v>0.41163399914507709</v>
      </c>
      <c r="BI964" s="52">
        <f t="shared" si="251"/>
        <v>1481882.3969222775</v>
      </c>
      <c r="BJ964" s="52">
        <f t="shared" si="252"/>
        <v>1481.8823969222776</v>
      </c>
      <c r="BK964">
        <f t="shared" si="253"/>
        <v>12.271764093749987</v>
      </c>
    </row>
    <row r="965" spans="2:63" x14ac:dyDescent="0.25">
      <c r="B965" s="27" t="s">
        <v>52</v>
      </c>
      <c r="C965" s="27">
        <v>957</v>
      </c>
      <c r="D965" s="27">
        <v>368</v>
      </c>
      <c r="E965" s="26">
        <v>27.2</v>
      </c>
      <c r="F965" s="15">
        <f t="shared" si="254"/>
        <v>-1.0277777777777775</v>
      </c>
      <c r="G965" s="15">
        <f t="shared" si="255"/>
        <v>-3.6999999999999993</v>
      </c>
      <c r="R965">
        <f t="shared" si="243"/>
        <v>0</v>
      </c>
      <c r="S965">
        <f t="shared" si="244"/>
        <v>27.2</v>
      </c>
      <c r="T965">
        <f>$E965/3.6</f>
        <v>7.5555555555555554</v>
      </c>
      <c r="U965">
        <f>(0.5*960*(T965*T965))</f>
        <v>27401.481481481482</v>
      </c>
      <c r="V965">
        <f>$U965-$U966</f>
        <v>4067.7777777777774</v>
      </c>
      <c r="X965">
        <f>W965/1000</f>
        <v>0</v>
      </c>
      <c r="Y965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5">
        <f>(0.5*960*(F965*F965))</f>
        <v>507.03703703703673</v>
      </c>
      <c r="AA965">
        <f>W965*0.0000002777777777</f>
        <v>0</v>
      </c>
      <c r="AB965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5">
        <f>(AC965*0.0000002777777777)*-1</f>
        <v>0</v>
      </c>
      <c r="AE9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65">
        <f>(T965/1000)*(960*9.81*0.01+0.5*1.205*0.38*1.711274*(T965*T965)+960*4/3*3.14*AJ965)</f>
        <v>-16.833710472986336</v>
      </c>
      <c r="AH965">
        <f>AH964+AG965</f>
        <v>735.52852363267027</v>
      </c>
      <c r="AJ965">
        <f>T966-T965</f>
        <v>-0.58333333333333304</v>
      </c>
      <c r="AK965" s="53">
        <f t="shared" si="257"/>
        <v>7.5555555555555554</v>
      </c>
      <c r="AL965" s="39">
        <f>0.5*1116.99*(T965*T965)</f>
        <v>31882.48</v>
      </c>
      <c r="AM965" s="39">
        <f t="shared" si="256"/>
        <v>4732.9865624999984</v>
      </c>
      <c r="AN965" s="39">
        <f>SUM($AM$952:$AM$955)+$AN$951</f>
        <v>-1676535.1946874999</v>
      </c>
      <c r="AO965" s="39">
        <f t="shared" si="246"/>
        <v>0.46570422061613059</v>
      </c>
      <c r="AP965" s="39">
        <f>SUM($AM$957:$AM$965)+$AP$956</f>
        <v>1650591.0334375002</v>
      </c>
      <c r="AQ965" s="39">
        <f t="shared" si="247"/>
        <v>0.45849750915981524</v>
      </c>
      <c r="AR965" s="39">
        <f t="shared" si="259"/>
        <v>4.7329865624999981</v>
      </c>
      <c r="AS965" s="39"/>
      <c r="AT965" s="51">
        <f>T965*$AS$8*0.38*0.01</f>
        <v>298.52437784000006</v>
      </c>
      <c r="AU965" s="51">
        <f t="shared" si="258"/>
        <v>0.29852437784000008</v>
      </c>
      <c r="AV965" s="51">
        <f t="shared" si="248"/>
        <v>8.2923504627639526E-5</v>
      </c>
      <c r="AW965" s="39">
        <f>AB965*0.7</f>
        <v>0.27068827152914549</v>
      </c>
      <c r="AX965" s="40"/>
      <c r="AY965" s="40">
        <f t="shared" si="245"/>
        <v>0</v>
      </c>
      <c r="AZ965" s="40"/>
      <c r="BA965" s="40"/>
      <c r="BB965" s="40"/>
      <c r="BC965" s="39"/>
      <c r="BD965" s="39">
        <f>T965*2.23694</f>
        <v>16.901324444444445</v>
      </c>
      <c r="BE965" s="39">
        <f>AO965-$BC$8</f>
        <v>0.4645778216175121</v>
      </c>
      <c r="BF965" s="39">
        <f>AQ965-$BC$8</f>
        <v>0.45737111016119675</v>
      </c>
      <c r="BG965" s="52">
        <f t="shared" si="249"/>
        <v>0.41163399914507709</v>
      </c>
      <c r="BH965" s="52">
        <f t="shared" si="250"/>
        <v>0.41163399914507709</v>
      </c>
      <c r="BI965" s="52">
        <f t="shared" si="251"/>
        <v>1481882.3969222775</v>
      </c>
      <c r="BJ965" s="52">
        <f t="shared" si="252"/>
        <v>1481.8823969222776</v>
      </c>
      <c r="BK965">
        <f t="shared" si="253"/>
        <v>4.2596879062499982</v>
      </c>
    </row>
    <row r="966" spans="2:63" x14ac:dyDescent="0.25">
      <c r="B966" s="27" t="s">
        <v>52</v>
      </c>
      <c r="C966" s="27">
        <v>958</v>
      </c>
      <c r="D966" s="27">
        <v>369</v>
      </c>
      <c r="E966" s="26">
        <v>25.1</v>
      </c>
      <c r="F966" s="15">
        <f t="shared" si="254"/>
        <v>-0.16666666666666657</v>
      </c>
      <c r="G966" s="15">
        <f t="shared" si="255"/>
        <v>-0.59999999999999964</v>
      </c>
      <c r="R966">
        <f t="shared" si="243"/>
        <v>0</v>
      </c>
      <c r="S966">
        <f t="shared" si="244"/>
        <v>25.1</v>
      </c>
      <c r="T966">
        <f>$E966/3.6</f>
        <v>6.9722222222222223</v>
      </c>
      <c r="U966">
        <f>(0.5*960*(T966*T966))</f>
        <v>23333.703703703704</v>
      </c>
      <c r="V966">
        <f>$U966-$U967</f>
        <v>-1703.3333333333321</v>
      </c>
      <c r="X966">
        <f>W966/1000</f>
        <v>0</v>
      </c>
      <c r="Y966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6">
        <f>(0.5*960*(F966*F966))</f>
        <v>13.33333333333332</v>
      </c>
      <c r="AA966">
        <f>W966*0.0000002777777777</f>
        <v>0</v>
      </c>
      <c r="AB966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C966">
        <f>SUM(V966:V974)</f>
        <v>-77586.296296296307</v>
      </c>
      <c r="AD966">
        <f>(AC966*0.0000002777777777)*-1</f>
        <v>2.1551748965158931E-2</v>
      </c>
      <c r="AE9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66">
        <f>(T966/1000)*(960*9.81*0.01+0.5*1.205*0.38*1.711274*(T966*T966)+960*4/3*3.14*AJ966)</f>
        <v>7.7950974851584292</v>
      </c>
      <c r="AH966">
        <f>AH965+AG966</f>
        <v>743.32362111782868</v>
      </c>
      <c r="AJ966">
        <f>T967-T966</f>
        <v>0.25</v>
      </c>
      <c r="AK966" s="53">
        <f t="shared" si="257"/>
        <v>6.9722222222222223</v>
      </c>
      <c r="AL966" s="39">
        <f>0.5*1116.99*(T966*T966)</f>
        <v>27149.493437500001</v>
      </c>
      <c r="AM966" s="39">
        <f t="shared" si="256"/>
        <v>-1981.8815624999988</v>
      </c>
      <c r="AN966" s="39">
        <f>SUM($AM$966:$AM$974)+$AN$965</f>
        <v>-1766809.2749999999</v>
      </c>
      <c r="AO966" s="39">
        <f t="shared" si="246"/>
        <v>0.49078035402924819</v>
      </c>
      <c r="AP966" s="39">
        <f>SUM($AM$957:$AM$965)+$AP$956</f>
        <v>1650591.0334375002</v>
      </c>
      <c r="AQ966" s="39">
        <f t="shared" si="247"/>
        <v>0.45849750915981524</v>
      </c>
      <c r="AR966" s="39">
        <f t="shared" si="259"/>
        <v>-1.9818815624999988</v>
      </c>
      <c r="AS966" s="39"/>
      <c r="AT966" s="51">
        <f>T966*$AS$8*0.38*0.01</f>
        <v>275.47653984500005</v>
      </c>
      <c r="AU966" s="51">
        <f t="shared" si="258"/>
        <v>0.27547653984500003</v>
      </c>
      <c r="AV966" s="51">
        <f t="shared" si="248"/>
        <v>7.6521322285064421E-5</v>
      </c>
      <c r="AW966" s="39">
        <f>AB966*0.7</f>
        <v>0.27068827152914549</v>
      </c>
      <c r="AX966" s="40"/>
      <c r="AY966" s="40">
        <f t="shared" si="245"/>
        <v>0</v>
      </c>
      <c r="AZ966" s="40"/>
      <c r="BA966" s="40"/>
      <c r="BB966" s="40"/>
      <c r="BC966" s="39"/>
      <c r="BD966" s="39">
        <f>T966*2.23694</f>
        <v>15.59644277777778</v>
      </c>
      <c r="BE966" s="39">
        <f>AO966-$BC$8</f>
        <v>0.4896539550306297</v>
      </c>
      <c r="BF966" s="39">
        <f>AQ966-$BC$8</f>
        <v>0.45737111016119675</v>
      </c>
      <c r="BG966" s="52">
        <f t="shared" si="249"/>
        <v>0.41163399914507709</v>
      </c>
      <c r="BH966" s="52">
        <f t="shared" si="250"/>
        <v>0.41163399914507709</v>
      </c>
      <c r="BI966" s="52">
        <f t="shared" si="251"/>
        <v>1481882.3969222775</v>
      </c>
      <c r="BJ966" s="52">
        <f t="shared" si="252"/>
        <v>1481.8823969222776</v>
      </c>
      <c r="BK966">
        <f t="shared" si="253"/>
        <v>-1.7836934062499989</v>
      </c>
    </row>
    <row r="967" spans="2:63" x14ac:dyDescent="0.25">
      <c r="B967" s="27" t="s">
        <v>52</v>
      </c>
      <c r="C967" s="27">
        <v>959</v>
      </c>
      <c r="D967" s="27">
        <v>370</v>
      </c>
      <c r="E967" s="26">
        <v>26</v>
      </c>
      <c r="F967" s="15">
        <f t="shared" si="254"/>
        <v>0.58333333333333326</v>
      </c>
      <c r="G967" s="15">
        <f t="shared" si="255"/>
        <v>2.0999999999999996</v>
      </c>
      <c r="R967">
        <f t="shared" si="243"/>
        <v>0</v>
      </c>
      <c r="S967">
        <f t="shared" si="244"/>
        <v>26</v>
      </c>
      <c r="T967">
        <f>$E967/3.6</f>
        <v>7.2222222222222223</v>
      </c>
      <c r="U967">
        <f>(0.5*960*(T967*T967))</f>
        <v>25037.037037037036</v>
      </c>
      <c r="V967">
        <f>$U967-$U968</f>
        <v>-6758.8888888888905</v>
      </c>
      <c r="X967">
        <f>W967/1000</f>
        <v>0</v>
      </c>
      <c r="Y967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7">
        <f>(0.5*960*(F967*F967))</f>
        <v>163.33333333333329</v>
      </c>
      <c r="AA967">
        <f>W967*0.0000002777777777</f>
        <v>0</v>
      </c>
      <c r="AB967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7">
        <f>(AC967*0.0000002777777777)*-1</f>
        <v>0</v>
      </c>
      <c r="AE9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67">
        <f>(T967/1000)*(960*9.81*0.01+0.5*1.205*0.38*1.711274*(T967*T967)+960*4/3*3.14*AJ967)</f>
        <v>27.436347965108567</v>
      </c>
      <c r="AH967">
        <f>AH966+AG967</f>
        <v>770.75996908293723</v>
      </c>
      <c r="AJ967">
        <f>T968-T967</f>
        <v>0.91666666666666696</v>
      </c>
      <c r="AK967" s="53">
        <f t="shared" si="257"/>
        <v>7.2222222222222223</v>
      </c>
      <c r="AL967" s="39">
        <f>0.5*1116.99*(T967*T967)</f>
        <v>29131.375</v>
      </c>
      <c r="AM967" s="39">
        <f t="shared" si="256"/>
        <v>-7864.1784374999988</v>
      </c>
      <c r="AN967" s="39">
        <f>SUM($AM$966:$AM$974)+$AN$965</f>
        <v>-1766809.2749999999</v>
      </c>
      <c r="AO967" s="39">
        <f t="shared" si="246"/>
        <v>0.49078035402924819</v>
      </c>
      <c r="AP967" s="39">
        <f>SUM($AM$957:$AM$965)+$AP$956</f>
        <v>1650591.0334375002</v>
      </c>
      <c r="AQ967" s="39">
        <f t="shared" si="247"/>
        <v>0.45849750915981524</v>
      </c>
      <c r="AR967" s="39">
        <f t="shared" si="259"/>
        <v>-7.8641784374999988</v>
      </c>
      <c r="AS967" s="39"/>
      <c r="AT967" s="51">
        <f>T967*$AS$8*0.38*0.01</f>
        <v>285.35418470000008</v>
      </c>
      <c r="AU967" s="51">
        <f t="shared" si="258"/>
        <v>0.28535418470000007</v>
      </c>
      <c r="AV967" s="51">
        <f t="shared" si="248"/>
        <v>7.9265114717596622E-5</v>
      </c>
      <c r="AW967" s="39">
        <f>AB967*0.7</f>
        <v>0.27068827152914549</v>
      </c>
      <c r="AX967" s="40"/>
      <c r="AY967" s="40">
        <f t="shared" si="245"/>
        <v>0</v>
      </c>
      <c r="AZ967" s="40"/>
      <c r="BA967" s="40"/>
      <c r="BB967" s="40"/>
      <c r="BC967" s="39"/>
      <c r="BD967" s="39">
        <f>T967*2.23694</f>
        <v>16.155677777777779</v>
      </c>
      <c r="BE967" s="39">
        <f>AO967-$BC$8</f>
        <v>0.4896539550306297</v>
      </c>
      <c r="BF967" s="39">
        <f>AQ967-$BC$8</f>
        <v>0.45737111016119675</v>
      </c>
      <c r="BG967" s="52">
        <f t="shared" si="249"/>
        <v>0.41163399914507709</v>
      </c>
      <c r="BH967" s="52">
        <f t="shared" si="250"/>
        <v>0.41163399914507709</v>
      </c>
      <c r="BI967" s="52">
        <f t="shared" si="251"/>
        <v>1481882.3969222775</v>
      </c>
      <c r="BJ967" s="52">
        <f t="shared" si="252"/>
        <v>1481.8823969222776</v>
      </c>
      <c r="BK967">
        <f t="shared" si="253"/>
        <v>-7.077760593749999</v>
      </c>
    </row>
    <row r="968" spans="2:63" x14ac:dyDescent="0.25">
      <c r="B968" s="27" t="s">
        <v>52</v>
      </c>
      <c r="C968" s="27">
        <v>960</v>
      </c>
      <c r="D968" s="27">
        <v>371</v>
      </c>
      <c r="E968" s="26">
        <v>29.3</v>
      </c>
      <c r="F968" s="15">
        <f t="shared" si="254"/>
        <v>1.1944444444444446</v>
      </c>
      <c r="G968" s="15">
        <f t="shared" si="255"/>
        <v>4.3000000000000007</v>
      </c>
      <c r="R968">
        <f t="shared" ref="R968:R1031" si="260">IF(E968&lt;1,1,0)</f>
        <v>0</v>
      </c>
      <c r="S968">
        <f t="shared" ref="S968:S1031" si="261">IF(R968=1,"",E968)</f>
        <v>29.3</v>
      </c>
      <c r="T968">
        <f>$E968/3.6</f>
        <v>8.1388888888888893</v>
      </c>
      <c r="U968">
        <f>(0.5*960*(T968*T968))</f>
        <v>31795.925925925927</v>
      </c>
      <c r="V968">
        <f>$U968-$U969</f>
        <v>-12543.333333333328</v>
      </c>
      <c r="X968">
        <f>W968/1000</f>
        <v>0</v>
      </c>
      <c r="Y968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8">
        <f>(0.5*960*(F968*F968))</f>
        <v>684.81481481481501</v>
      </c>
      <c r="AA968">
        <f>W968*0.0000002777777777</f>
        <v>0</v>
      </c>
      <c r="AB968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8">
        <f>(AC968*0.0000002777777777)*-1</f>
        <v>0</v>
      </c>
      <c r="AE9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68">
        <f>(T968/1000)*(960*9.81*0.01+0.5*1.205*0.38*1.711274*(T968*T968)+960*4/3*3.14*AJ968)</f>
        <v>49.136789585285939</v>
      </c>
      <c r="AH968">
        <f>AH967+AG968</f>
        <v>819.89675866822313</v>
      </c>
      <c r="AJ968">
        <f>T969-T968</f>
        <v>1.4722222222222214</v>
      </c>
      <c r="AK968" s="53">
        <f t="shared" si="257"/>
        <v>8.1388888888888893</v>
      </c>
      <c r="AL968" s="39">
        <f>0.5*1116.99*(T968*T968)</f>
        <v>36995.553437499999</v>
      </c>
      <c r="AM968" s="39">
        <f t="shared" si="256"/>
        <v>-14594.560312499998</v>
      </c>
      <c r="AN968" s="39">
        <f>SUM($AM$966:$AM$974)+$AN$965</f>
        <v>-1766809.2749999999</v>
      </c>
      <c r="AO968" s="39">
        <f t="shared" si="246"/>
        <v>0.49078035402924819</v>
      </c>
      <c r="AP968" s="39">
        <f>SUM($AM$957:$AM$965)+$AP$956</f>
        <v>1650591.0334375002</v>
      </c>
      <c r="AQ968" s="39">
        <f t="shared" si="247"/>
        <v>0.45849750915981524</v>
      </c>
      <c r="AR968" s="39">
        <f t="shared" si="259"/>
        <v>-14.594560312499999</v>
      </c>
      <c r="AS968" s="39"/>
      <c r="AT968" s="51">
        <f>T968*$AS$8*0.38*0.01</f>
        <v>321.57221583500001</v>
      </c>
      <c r="AU968" s="51">
        <f t="shared" si="258"/>
        <v>0.32157221583500001</v>
      </c>
      <c r="AV968" s="51">
        <f t="shared" si="248"/>
        <v>8.9325686970214631E-5</v>
      </c>
      <c r="AW968" s="39">
        <f>AB968*0.7</f>
        <v>0.27068827152914549</v>
      </c>
      <c r="AX968" s="40"/>
      <c r="AY968" s="40">
        <f t="shared" ref="AY968:AY1031" si="262">AX968/1000</f>
        <v>0</v>
      </c>
      <c r="AZ968" s="40"/>
      <c r="BA968" s="40"/>
      <c r="BB968" s="40"/>
      <c r="BC968" s="39"/>
      <c r="BD968" s="39">
        <f>T968*2.23694</f>
        <v>18.206206111111115</v>
      </c>
      <c r="BE968" s="39">
        <f>AO968-$BC$8</f>
        <v>0.4896539550306297</v>
      </c>
      <c r="BF968" s="39">
        <f>AQ968-$BC$8</f>
        <v>0.45737111016119675</v>
      </c>
      <c r="BG968" s="52">
        <f t="shared" si="249"/>
        <v>0.41163399914507709</v>
      </c>
      <c r="BH968" s="52">
        <f t="shared" si="250"/>
        <v>0.41163399914507709</v>
      </c>
      <c r="BI968" s="52">
        <f t="shared" si="251"/>
        <v>1481882.3969222775</v>
      </c>
      <c r="BJ968" s="52">
        <f t="shared" si="252"/>
        <v>1481.8823969222776</v>
      </c>
      <c r="BK968">
        <f t="shared" si="253"/>
        <v>-13.135104281249998</v>
      </c>
    </row>
    <row r="969" spans="2:63" x14ac:dyDescent="0.25">
      <c r="B969" s="27" t="s">
        <v>52</v>
      </c>
      <c r="C969" s="27">
        <v>961</v>
      </c>
      <c r="D969" s="27">
        <v>372</v>
      </c>
      <c r="E969" s="26">
        <v>34.6</v>
      </c>
      <c r="F969" s="15">
        <f t="shared" si="254"/>
        <v>1.5416666666666663</v>
      </c>
      <c r="G969" s="15">
        <f t="shared" si="255"/>
        <v>5.5499999999999989</v>
      </c>
      <c r="R969">
        <f t="shared" si="260"/>
        <v>0</v>
      </c>
      <c r="S969">
        <f t="shared" si="261"/>
        <v>34.6</v>
      </c>
      <c r="T969">
        <f>$E969/3.6</f>
        <v>9.6111111111111107</v>
      </c>
      <c r="U969">
        <f>(0.5*960*(T969*T969))</f>
        <v>44339.259259259255</v>
      </c>
      <c r="V969">
        <f>$U969-$U970</f>
        <v>-16111.111111111102</v>
      </c>
      <c r="X969">
        <f>W969/1000</f>
        <v>0</v>
      </c>
      <c r="Y969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69">
        <f>(0.5*960*(F969*F969))</f>
        <v>1140.8333333333328</v>
      </c>
      <c r="AA969">
        <f>W969*0.0000002777777777</f>
        <v>0</v>
      </c>
      <c r="AB969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69">
        <f>(AC969*0.0000002777777777)*-1</f>
        <v>0</v>
      </c>
      <c r="AE9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69">
        <f>(T969/1000)*(960*9.81*0.01+0.5*1.205*0.38*1.711274*(T969*T969)+960*4/3*3.14*AJ969)</f>
        <v>63.488552487247894</v>
      </c>
      <c r="AH969">
        <f>AH968+AG969</f>
        <v>883.38531115547107</v>
      </c>
      <c r="AJ969">
        <f>T970-T969</f>
        <v>1.6111111111111107</v>
      </c>
      <c r="AK969" s="53">
        <f t="shared" si="257"/>
        <v>9.6111111111111107</v>
      </c>
      <c r="AL969" s="39">
        <f>0.5*1116.99*(T969*T969)</f>
        <v>51590.113749999997</v>
      </c>
      <c r="AM969" s="39">
        <f t="shared" si="256"/>
        <v>-18745.781249999993</v>
      </c>
      <c r="AN969" s="39">
        <f>SUM($AM$966:$AM$974)+$AN$965</f>
        <v>-1766809.2749999999</v>
      </c>
      <c r="AO969" s="39">
        <f t="shared" ref="AO969:AO1032" si="263">(AN969*0.0000002777777777)*-1</f>
        <v>0.49078035402924819</v>
      </c>
      <c r="AP969" s="39">
        <f>SUM($AM$957:$AM$965)+$AP$956</f>
        <v>1650591.0334375002</v>
      </c>
      <c r="AQ969" s="39">
        <f t="shared" ref="AQ969:AQ1032" si="264">AP969*0.0000002777777777</f>
        <v>0.45849750915981524</v>
      </c>
      <c r="AR969" s="39">
        <f t="shared" si="259"/>
        <v>-18.745781249999993</v>
      </c>
      <c r="AS969" s="39"/>
      <c r="AT969" s="51">
        <f>T969*$AS$8*0.38*0.01</f>
        <v>379.74056887</v>
      </c>
      <c r="AU969" s="51">
        <f t="shared" si="258"/>
        <v>0.37974056887000002</v>
      </c>
      <c r="AV969" s="51">
        <f t="shared" ref="AV969:AV1032" si="265">0.000000277778*AT969</f>
        <v>1.0548357573957085E-4</v>
      </c>
      <c r="AW969" s="39">
        <f>AB969*0.7</f>
        <v>0.27068827152914549</v>
      </c>
      <c r="AX969" s="40"/>
      <c r="AY969" s="40">
        <f t="shared" si="262"/>
        <v>0</v>
      </c>
      <c r="AZ969" s="40"/>
      <c r="BA969" s="40"/>
      <c r="BB969" s="40"/>
      <c r="BC969" s="39"/>
      <c r="BD969" s="39">
        <f>T969*2.23694</f>
        <v>21.499478888888888</v>
      </c>
      <c r="BE969" s="39">
        <f>AO969-$BC$8</f>
        <v>0.4896539550306297</v>
      </c>
      <c r="BF969" s="39">
        <f>AQ969-$BC$8</f>
        <v>0.45737111016119675</v>
      </c>
      <c r="BG969" s="52">
        <f t="shared" ref="BG969:BG1032" si="266">BF969*0.9</f>
        <v>0.41163399914507709</v>
      </c>
      <c r="BH969" s="52">
        <f t="shared" ref="BH969:BH1032" si="267">BF969*0.9</f>
        <v>0.41163399914507709</v>
      </c>
      <c r="BI969" s="52">
        <f t="shared" ref="BI969:BI1032" si="268">BH969*3600000</f>
        <v>1481882.3969222775</v>
      </c>
      <c r="BJ969" s="52">
        <f t="shared" ref="BJ969:BJ1032" si="269">BI969/1000</f>
        <v>1481.8823969222776</v>
      </c>
      <c r="BK969">
        <f t="shared" ref="BK969:BK1032" si="270">(AM969*0.9)/1000</f>
        <v>-16.871203124999994</v>
      </c>
    </row>
    <row r="970" spans="2:63" x14ac:dyDescent="0.25">
      <c r="B970" s="27" t="s">
        <v>52</v>
      </c>
      <c r="C970" s="27">
        <v>962</v>
      </c>
      <c r="D970" s="27">
        <v>373</v>
      </c>
      <c r="E970" s="26">
        <v>40.4</v>
      </c>
      <c r="F970" s="15">
        <f t="shared" ref="F970:F1033" si="271">($E971-$E969)/2/3.6</f>
        <v>1.4861111111111105</v>
      </c>
      <c r="G970" s="15">
        <f t="shared" ref="G970:G1033" si="272">($E971-$E969)/2</f>
        <v>5.3499999999999979</v>
      </c>
      <c r="R970">
        <f t="shared" si="260"/>
        <v>0</v>
      </c>
      <c r="S970">
        <f t="shared" si="261"/>
        <v>40.4</v>
      </c>
      <c r="T970">
        <f>$E970/3.6</f>
        <v>11.222222222222221</v>
      </c>
      <c r="U970">
        <f>(0.5*960*(T970*T970))</f>
        <v>60450.370370370358</v>
      </c>
      <c r="V970">
        <f>$U970-$U971</f>
        <v>-15552.962962962956</v>
      </c>
      <c r="X970">
        <f>W970/1000</f>
        <v>0</v>
      </c>
      <c r="Y970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70">
        <f>(0.5*960*(F970*F970))</f>
        <v>1060.0925925925917</v>
      </c>
      <c r="AA970">
        <f>W970*0.0000002777777777</f>
        <v>0</v>
      </c>
      <c r="AB970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70">
        <f>(AC970*0.0000002777777777)*-1</f>
        <v>0</v>
      </c>
      <c r="AE9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0">
        <f>(T970/1000)*(960*9.81*0.01+0.5*1.205*0.38*1.711274*(T970*T970)+960*4/3*3.14*AJ970)</f>
        <v>63.002631899067026</v>
      </c>
      <c r="AH970">
        <f>AH969+AG970</f>
        <v>946.38794305453814</v>
      </c>
      <c r="AJ970">
        <f>T971-T970</f>
        <v>1.3611111111111107</v>
      </c>
      <c r="AK970" s="53">
        <f t="shared" si="257"/>
        <v>11.222222222222221</v>
      </c>
      <c r="AL970" s="39">
        <f>0.5*1116.99*(T970*T970)</f>
        <v>70335.89499999999</v>
      </c>
      <c r="AM970" s="39">
        <f t="shared" si="256"/>
        <v>-18096.358437499992</v>
      </c>
      <c r="AN970" s="39">
        <f>SUM($AM$966:$AM$974)+$AN$965</f>
        <v>-1766809.2749999999</v>
      </c>
      <c r="AO970" s="39">
        <f t="shared" si="263"/>
        <v>0.49078035402924819</v>
      </c>
      <c r="AP970" s="39">
        <f>SUM($AM$957:$AM$965)+$AP$956</f>
        <v>1650591.0334375002</v>
      </c>
      <c r="AQ970" s="39">
        <f t="shared" si="264"/>
        <v>0.45849750915981524</v>
      </c>
      <c r="AR970" s="39">
        <f t="shared" si="259"/>
        <v>-18.09635843749999</v>
      </c>
      <c r="AS970" s="39"/>
      <c r="AT970" s="51">
        <f>T970*$AS$8*0.38*0.01</f>
        <v>443.39650238000002</v>
      </c>
      <c r="AU970" s="51">
        <f t="shared" si="258"/>
        <v>0.44339650238</v>
      </c>
      <c r="AV970" s="51">
        <f t="shared" si="265"/>
        <v>1.2316579363811164E-4</v>
      </c>
      <c r="AW970" s="39">
        <f>AB970*0.7</f>
        <v>0.27068827152914549</v>
      </c>
      <c r="AX970" s="40"/>
      <c r="AY970" s="40">
        <f t="shared" si="262"/>
        <v>0</v>
      </c>
      <c r="AZ970" s="40"/>
      <c r="BA970" s="40"/>
      <c r="BB970" s="40"/>
      <c r="BC970" s="39"/>
      <c r="BD970" s="39">
        <f>T970*2.23694</f>
        <v>25.103437777777778</v>
      </c>
      <c r="BE970" s="39">
        <f>AO970-$BC$8</f>
        <v>0.4896539550306297</v>
      </c>
      <c r="BF970" s="39">
        <f>AQ970-$BC$8</f>
        <v>0.45737111016119675</v>
      </c>
      <c r="BG970" s="52">
        <f t="shared" si="266"/>
        <v>0.41163399914507709</v>
      </c>
      <c r="BH970" s="52">
        <f t="shared" si="267"/>
        <v>0.41163399914507709</v>
      </c>
      <c r="BI970" s="52">
        <f t="shared" si="268"/>
        <v>1481882.3969222775</v>
      </c>
      <c r="BJ970" s="52">
        <f t="shared" si="269"/>
        <v>1481.8823969222776</v>
      </c>
      <c r="BK970">
        <f t="shared" si="270"/>
        <v>-16.286722593749992</v>
      </c>
    </row>
    <row r="971" spans="2:63" x14ac:dyDescent="0.25">
      <c r="B971" s="27" t="s">
        <v>52</v>
      </c>
      <c r="C971" s="27">
        <v>963</v>
      </c>
      <c r="D971" s="27">
        <v>374</v>
      </c>
      <c r="E971" s="26">
        <v>45.3</v>
      </c>
      <c r="F971" s="15">
        <f t="shared" si="271"/>
        <v>1.1944444444444446</v>
      </c>
      <c r="G971" s="15">
        <f t="shared" si="272"/>
        <v>4.3000000000000007</v>
      </c>
      <c r="R971">
        <f t="shared" si="260"/>
        <v>0</v>
      </c>
      <c r="S971">
        <f t="shared" si="261"/>
        <v>45.3</v>
      </c>
      <c r="T971">
        <f>$E971/3.6</f>
        <v>12.583333333333332</v>
      </c>
      <c r="U971">
        <f>(0.5*960*(T971*T971))</f>
        <v>76003.333333333314</v>
      </c>
      <c r="V971">
        <f>$U971-$U972</f>
        <v>-12922.592592592599</v>
      </c>
      <c r="X971">
        <f>W971/1000</f>
        <v>0</v>
      </c>
      <c r="Y971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71">
        <f>(0.5*960*(F971*F971))</f>
        <v>684.81481481481501</v>
      </c>
      <c r="AA971">
        <f>W971*0.0000002777777777</f>
        <v>0</v>
      </c>
      <c r="AB971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71">
        <f>(AC971*0.0000002777777777)*-1</f>
        <v>0</v>
      </c>
      <c r="AE9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1">
        <f>(T971/1000)*(960*9.81*0.01+0.5*1.205*0.38*1.711274*(T971*T971)+960*4/3*3.14*AJ971)</f>
        <v>53.945474306508125</v>
      </c>
      <c r="AH971">
        <f>AH970+AG971</f>
        <v>1000.3334173610463</v>
      </c>
      <c r="AJ971">
        <f>T972-T971</f>
        <v>1.0277777777777786</v>
      </c>
      <c r="AK971" s="53">
        <f t="shared" si="257"/>
        <v>12.583333333333332</v>
      </c>
      <c r="AL971" s="39">
        <f>0.5*1116.99*(T971*T971)</f>
        <v>88432.253437499981</v>
      </c>
      <c r="AM971" s="39">
        <f t="shared" si="256"/>
        <v>-15035.840312500004</v>
      </c>
      <c r="AN971" s="39">
        <f>SUM($AM$966:$AM$974)+$AN$965</f>
        <v>-1766809.2749999999</v>
      </c>
      <c r="AO971" s="39">
        <f t="shared" si="263"/>
        <v>0.49078035402924819</v>
      </c>
      <c r="AP971" s="39">
        <f>SUM($AM$957:$AM$965)+$AP$956</f>
        <v>1650591.0334375002</v>
      </c>
      <c r="AQ971" s="39">
        <f t="shared" si="264"/>
        <v>0.45849750915981524</v>
      </c>
      <c r="AR971" s="39">
        <f t="shared" si="259"/>
        <v>-15.035840312500005</v>
      </c>
      <c r="AS971" s="39"/>
      <c r="AT971" s="51">
        <f>T971*$AS$8*0.38*0.01</f>
        <v>497.17479103500006</v>
      </c>
      <c r="AU971" s="51">
        <f t="shared" si="258"/>
        <v>0.49717479103500006</v>
      </c>
      <c r="AV971" s="51">
        <f t="shared" si="265"/>
        <v>1.3810421910412024E-4</v>
      </c>
      <c r="AW971" s="39">
        <f>AB971*0.7</f>
        <v>0.27068827152914549</v>
      </c>
      <c r="AX971" s="40"/>
      <c r="AY971" s="40">
        <f t="shared" si="262"/>
        <v>0</v>
      </c>
      <c r="AZ971" s="40"/>
      <c r="BA971" s="40"/>
      <c r="BB971" s="40"/>
      <c r="BC971" s="39"/>
      <c r="BD971" s="39">
        <f>T971*2.23694</f>
        <v>28.148161666666667</v>
      </c>
      <c r="BE971" s="39">
        <f>AO971-$BC$8</f>
        <v>0.4896539550306297</v>
      </c>
      <c r="BF971" s="39">
        <f>AQ971-$BC$8</f>
        <v>0.45737111016119675</v>
      </c>
      <c r="BG971" s="52">
        <f t="shared" si="266"/>
        <v>0.41163399914507709</v>
      </c>
      <c r="BH971" s="52">
        <f t="shared" si="267"/>
        <v>0.41163399914507709</v>
      </c>
      <c r="BI971" s="52">
        <f t="shared" si="268"/>
        <v>1481882.3969222775</v>
      </c>
      <c r="BJ971" s="52">
        <f t="shared" si="269"/>
        <v>1481.8823969222776</v>
      </c>
      <c r="BK971">
        <f t="shared" si="270"/>
        <v>-13.532256281250003</v>
      </c>
    </row>
    <row r="972" spans="2:63" x14ac:dyDescent="0.25">
      <c r="B972" s="27" t="s">
        <v>52</v>
      </c>
      <c r="C972" s="27">
        <v>964</v>
      </c>
      <c r="D972" s="27">
        <v>375</v>
      </c>
      <c r="E972" s="26">
        <v>49</v>
      </c>
      <c r="F972" s="15">
        <f t="shared" si="271"/>
        <v>0.80555555555555614</v>
      </c>
      <c r="G972" s="15">
        <f t="shared" si="272"/>
        <v>2.9000000000000021</v>
      </c>
      <c r="R972">
        <f t="shared" si="260"/>
        <v>0</v>
      </c>
      <c r="S972">
        <f t="shared" si="261"/>
        <v>49</v>
      </c>
      <c r="T972">
        <f>$E972/3.6</f>
        <v>13.611111111111111</v>
      </c>
      <c r="U972">
        <f>(0.5*960*(T972*T972))</f>
        <v>88925.925925925912</v>
      </c>
      <c r="V972">
        <f>$U972-$U973</f>
        <v>-7785.555555555562</v>
      </c>
      <c r="X972">
        <f>W972/1000</f>
        <v>0</v>
      </c>
      <c r="Y972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72">
        <f>(0.5*960*(F972*F972))</f>
        <v>311.48148148148192</v>
      </c>
      <c r="AA972">
        <f>W972*0.0000002777777777</f>
        <v>0</v>
      </c>
      <c r="AB972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72">
        <f>(AC972*0.0000002777777777)*-1</f>
        <v>0</v>
      </c>
      <c r="AE9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2">
        <f>(T972/1000)*(960*9.81*0.01+0.5*1.205*0.38*1.711274*(T972*T972)+960*4/3*3.14*AJ972)</f>
        <v>34.181507289339301</v>
      </c>
      <c r="AH972">
        <f>AH971+AG972</f>
        <v>1034.5149246503856</v>
      </c>
      <c r="AJ972">
        <f>T973-T972</f>
        <v>0.58333333333333393</v>
      </c>
      <c r="AK972" s="53">
        <f t="shared" si="257"/>
        <v>13.611111111111111</v>
      </c>
      <c r="AL972" s="39">
        <f>0.5*1116.99*(T972*T972)</f>
        <v>103468.09374999999</v>
      </c>
      <c r="AM972" s="39">
        <f t="shared" si="256"/>
        <v>-9058.7371875000099</v>
      </c>
      <c r="AN972" s="39">
        <f>SUM($AM$966:$AM$974)+$AN$965</f>
        <v>-1766809.2749999999</v>
      </c>
      <c r="AO972" s="39">
        <f t="shared" si="263"/>
        <v>0.49078035402924819</v>
      </c>
      <c r="AP972" s="39">
        <f>SUM($AM$957:$AM$965)+$AP$956</f>
        <v>1650591.0334375002</v>
      </c>
      <c r="AQ972" s="39">
        <f t="shared" si="264"/>
        <v>0.45849750915981524</v>
      </c>
      <c r="AR972" s="39">
        <f t="shared" si="259"/>
        <v>-9.0587371875000091</v>
      </c>
      <c r="AS972" s="39"/>
      <c r="AT972" s="51">
        <f>T972*$AS$8*0.38*0.01</f>
        <v>537.78288655000006</v>
      </c>
      <c r="AU972" s="51">
        <f t="shared" si="258"/>
        <v>0.53778288655000006</v>
      </c>
      <c r="AV972" s="51">
        <f t="shared" si="265"/>
        <v>1.493842546600859E-4</v>
      </c>
      <c r="AW972" s="39">
        <f>AB972*0.7</f>
        <v>0.27068827152914549</v>
      </c>
      <c r="AX972" s="40"/>
      <c r="AY972" s="40">
        <f t="shared" si="262"/>
        <v>0</v>
      </c>
      <c r="AZ972" s="40"/>
      <c r="BA972" s="40"/>
      <c r="BB972" s="40"/>
      <c r="BC972" s="39"/>
      <c r="BD972" s="39">
        <f>T972*2.23694</f>
        <v>30.44723888888889</v>
      </c>
      <c r="BE972" s="39">
        <f>AO972-$BC$8</f>
        <v>0.4896539550306297</v>
      </c>
      <c r="BF972" s="39">
        <f>AQ972-$BC$8</f>
        <v>0.45737111016119675</v>
      </c>
      <c r="BG972" s="52">
        <f t="shared" si="266"/>
        <v>0.41163399914507709</v>
      </c>
      <c r="BH972" s="52">
        <f t="shared" si="267"/>
        <v>0.41163399914507709</v>
      </c>
      <c r="BI972" s="52">
        <f t="shared" si="268"/>
        <v>1481882.3969222775</v>
      </c>
      <c r="BJ972" s="52">
        <f t="shared" si="269"/>
        <v>1481.8823969222776</v>
      </c>
      <c r="BK972">
        <f t="shared" si="270"/>
        <v>-8.1528634687500094</v>
      </c>
    </row>
    <row r="973" spans="2:63" x14ac:dyDescent="0.25">
      <c r="B973" s="27" t="s">
        <v>52</v>
      </c>
      <c r="C973" s="27">
        <v>965</v>
      </c>
      <c r="D973" s="27">
        <v>376</v>
      </c>
      <c r="E973" s="26">
        <v>51.1</v>
      </c>
      <c r="F973" s="15">
        <f t="shared" si="271"/>
        <v>0.43055555555555575</v>
      </c>
      <c r="G973" s="15">
        <f t="shared" si="272"/>
        <v>1.5500000000000007</v>
      </c>
      <c r="R973">
        <f t="shared" si="260"/>
        <v>0</v>
      </c>
      <c r="S973">
        <f t="shared" si="261"/>
        <v>51.1</v>
      </c>
      <c r="T973">
        <f>$E973/3.6</f>
        <v>14.194444444444445</v>
      </c>
      <c r="U973">
        <f>(0.5*960*(T973*T973))</f>
        <v>96711.481481481474</v>
      </c>
      <c r="V973">
        <f>$U973-$U974</f>
        <v>-3822.2222222222044</v>
      </c>
      <c r="X973">
        <f>W973/1000</f>
        <v>0</v>
      </c>
      <c r="Y973">
        <f>$X$43+$X$87+$X$158+$X$178+$X$188+$X$238+$X$279+$X$299+$X$307+$X$359+$X$365+$X$379+$X$408+$X$426+$X$438+$X$549+$X$569+$X$622+$X$645+$X$657+$X$685+$X$703+$X$721+$X$758+$X$800+$X$815+$X$877+$X$896+$X$932+$X$957</f>
        <v>1401.4648148148146</v>
      </c>
      <c r="Z973">
        <f>(0.5*960*(F973*F973))</f>
        <v>88.981481481481566</v>
      </c>
      <c r="AA973">
        <f>W973*0.0000002777777777</f>
        <v>0</v>
      </c>
      <c r="AB973">
        <f>AA$43+AA$87+$AA$158+$AA$178+$AA$238+$AA$279+$AA$299+$AA$307+$AA$359+$AA$365+$AA$379+$AA$408+$AA$426+$AA$438+$AA$526+$AA$549+$AA$569+$AA$622+$AA$645+$AA$657+$AA$685+$AA$703+$AA$721+$AA$758+$AA$800+$AA$815+$AA$877+$AA$896+$AA$932+$AA$957</f>
        <v>0.38669753075592217</v>
      </c>
      <c r="AD973">
        <f>(AC973*0.0000002777777777)*-1</f>
        <v>0</v>
      </c>
      <c r="AE9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3">
        <f>(T973/1000)*(960*9.81*0.01+0.5*1.205*0.38*1.711274*(T973*T973)+960*4/3*3.14*AJ973)</f>
        <v>18.304593767902919</v>
      </c>
      <c r="AH973">
        <f>AH972+AG973</f>
        <v>1052.8195184182885</v>
      </c>
      <c r="AJ973">
        <f>T974-T973</f>
        <v>0.27777777777777679</v>
      </c>
      <c r="AK973" s="53">
        <f t="shared" si="257"/>
        <v>14.194444444444445</v>
      </c>
      <c r="AL973" s="39">
        <f>0.5*1116.99*(T973*T973)</f>
        <v>112526.8309375</v>
      </c>
      <c r="AM973" s="39">
        <f t="shared" si="256"/>
        <v>-4447.2749999999796</v>
      </c>
      <c r="AN973" s="39">
        <f>SUM($AM$966:$AM$974)+$AN$965</f>
        <v>-1766809.2749999999</v>
      </c>
      <c r="AO973" s="39">
        <f t="shared" si="263"/>
        <v>0.49078035402924819</v>
      </c>
      <c r="AP973" s="39">
        <f>SUM($AM$957:$AM$965)+$AP$956</f>
        <v>1650591.0334375002</v>
      </c>
      <c r="AQ973" s="39">
        <f t="shared" si="264"/>
        <v>0.45849750915981524</v>
      </c>
      <c r="AR973" s="39">
        <f t="shared" si="259"/>
        <v>-4.4472749999999799</v>
      </c>
      <c r="AS973" s="39"/>
      <c r="AT973" s="51">
        <f>T973*$AS$8*0.38*0.01</f>
        <v>560.83072454500018</v>
      </c>
      <c r="AU973" s="51">
        <f t="shared" si="258"/>
        <v>0.56083072454500016</v>
      </c>
      <c r="AV973" s="51">
        <f t="shared" si="265"/>
        <v>1.5578643700266104E-4</v>
      </c>
      <c r="AW973" s="39">
        <f>AB973*0.7</f>
        <v>0.27068827152914549</v>
      </c>
      <c r="AX973" s="40"/>
      <c r="AY973" s="40">
        <f t="shared" si="262"/>
        <v>0</v>
      </c>
      <c r="AZ973" s="40"/>
      <c r="BA973" s="40"/>
      <c r="BB973" s="40"/>
      <c r="BC973" s="39"/>
      <c r="BD973" s="39">
        <f>T973*2.23694</f>
        <v>31.752120555555557</v>
      </c>
      <c r="BE973" s="39">
        <f>AO973-$BC$8</f>
        <v>0.4896539550306297</v>
      </c>
      <c r="BF973" s="39">
        <f>AQ973-$BC$8</f>
        <v>0.45737111016119675</v>
      </c>
      <c r="BG973" s="52">
        <f t="shared" si="266"/>
        <v>0.41163399914507709</v>
      </c>
      <c r="BH973" s="52">
        <f t="shared" si="267"/>
        <v>0.41163399914507709</v>
      </c>
      <c r="BI973" s="52">
        <f t="shared" si="268"/>
        <v>1481882.3969222775</v>
      </c>
      <c r="BJ973" s="52">
        <f t="shared" si="269"/>
        <v>1481.8823969222776</v>
      </c>
      <c r="BK973">
        <f t="shared" si="270"/>
        <v>-4.0025474999999817</v>
      </c>
    </row>
    <row r="974" spans="2:63" x14ac:dyDescent="0.25">
      <c r="B974" s="27" t="s">
        <v>52</v>
      </c>
      <c r="C974" s="27">
        <v>966</v>
      </c>
      <c r="D974" s="27">
        <v>377</v>
      </c>
      <c r="E974" s="26">
        <v>52.1</v>
      </c>
      <c r="F974" s="15">
        <f t="shared" si="271"/>
        <v>0.15277777777777798</v>
      </c>
      <c r="G974" s="15">
        <f t="shared" si="272"/>
        <v>0.55000000000000071</v>
      </c>
      <c r="R974">
        <f t="shared" si="260"/>
        <v>0</v>
      </c>
      <c r="S974">
        <f t="shared" si="261"/>
        <v>52.1</v>
      </c>
      <c r="T974">
        <f>$E974/3.6</f>
        <v>14.472222222222221</v>
      </c>
      <c r="U974">
        <f>(0.5*960*(T974*T974))</f>
        <v>100533.70370370368</v>
      </c>
      <c r="V974">
        <f>$U974-$U975</f>
        <v>-386.29629629632109</v>
      </c>
      <c r="X974">
        <f>W974/1000</f>
        <v>0</v>
      </c>
      <c r="Y97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74">
        <f>(0.5*960*(F974*F974))</f>
        <v>11.203703703703734</v>
      </c>
      <c r="AA974">
        <f>W974*0.0000002777777777</f>
        <v>0</v>
      </c>
      <c r="AB97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74">
        <f>(AC974*0.0000002777777777)*-1</f>
        <v>0</v>
      </c>
      <c r="AE9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4">
        <f>(T974/1000)*(960*9.81*0.01+0.5*1.205*0.38*1.711274*(T974*T974)+960*4/3*3.14*AJ974)</f>
        <v>4.1662673926989644</v>
      </c>
      <c r="AH974">
        <f>AH973+AG974</f>
        <v>1056.9857858109874</v>
      </c>
      <c r="AJ974">
        <f>T975-T974</f>
        <v>2.7777777777778567E-2</v>
      </c>
      <c r="AK974" s="53">
        <f t="shared" si="257"/>
        <v>14.472222222222221</v>
      </c>
      <c r="AL974" s="39">
        <f>0.5*1116.99*(T974*T974)</f>
        <v>116974.10593749997</v>
      </c>
      <c r="AM974" s="39">
        <f t="shared" si="256"/>
        <v>-449.46781250002095</v>
      </c>
      <c r="AN974" s="39">
        <f>SUM($AM$966:$AM$974)+$AN$965</f>
        <v>-1766809.2749999999</v>
      </c>
      <c r="AO974" s="39">
        <f t="shared" si="263"/>
        <v>0.49078035402924819</v>
      </c>
      <c r="AP974" s="39">
        <f>SUM($AM$957:$AM$965)+$AP$956</f>
        <v>1650591.0334375002</v>
      </c>
      <c r="AQ974" s="39">
        <f t="shared" si="264"/>
        <v>0.45849750915981524</v>
      </c>
      <c r="AR974" s="39">
        <f t="shared" si="259"/>
        <v>-0.44946781250002094</v>
      </c>
      <c r="AS974" s="39"/>
      <c r="AT974" s="51">
        <f>T974*$AS$8*0.38*0.01</f>
        <v>571.8058854950001</v>
      </c>
      <c r="AU974" s="51">
        <f t="shared" si="258"/>
        <v>0.57180588549500011</v>
      </c>
      <c r="AV974" s="51">
        <f t="shared" si="265"/>
        <v>1.5883509526103012E-4</v>
      </c>
      <c r="AW974" s="39">
        <f>AB974*0.7</f>
        <v>0.29031160485698432</v>
      </c>
      <c r="AX974" s="40"/>
      <c r="AY974" s="40">
        <f t="shared" si="262"/>
        <v>0</v>
      </c>
      <c r="AZ974" s="40"/>
      <c r="BA974" s="40"/>
      <c r="BB974" s="40"/>
      <c r="BC974" s="39"/>
      <c r="BD974" s="39">
        <f>T974*2.23694</f>
        <v>32.373492777777777</v>
      </c>
      <c r="BE974" s="39">
        <f>AO974-$BC$8</f>
        <v>0.4896539550306297</v>
      </c>
      <c r="BF974" s="39">
        <f>AQ974-$BC$8</f>
        <v>0.45737111016119675</v>
      </c>
      <c r="BG974" s="52">
        <f t="shared" si="266"/>
        <v>0.41163399914507709</v>
      </c>
      <c r="BH974" s="52">
        <f t="shared" si="267"/>
        <v>0.41163399914507709</v>
      </c>
      <c r="BI974" s="52">
        <f t="shared" si="268"/>
        <v>1481882.3969222775</v>
      </c>
      <c r="BJ974" s="52">
        <f t="shared" si="269"/>
        <v>1481.8823969222776</v>
      </c>
      <c r="BK974">
        <f t="shared" si="270"/>
        <v>-0.40452103125001887</v>
      </c>
    </row>
    <row r="975" spans="2:63" x14ac:dyDescent="0.25">
      <c r="B975" s="27" t="s">
        <v>52</v>
      </c>
      <c r="C975" s="27">
        <v>967</v>
      </c>
      <c r="D975" s="27">
        <v>378</v>
      </c>
      <c r="E975" s="26">
        <v>52.2</v>
      </c>
      <c r="F975" s="15">
        <f t="shared" si="271"/>
        <v>0</v>
      </c>
      <c r="G975" s="15">
        <f t="shared" si="272"/>
        <v>0</v>
      </c>
      <c r="R975">
        <f t="shared" si="260"/>
        <v>0</v>
      </c>
      <c r="S975">
        <f t="shared" si="261"/>
        <v>52.2</v>
      </c>
      <c r="T975">
        <f>$E975/3.6</f>
        <v>14.5</v>
      </c>
      <c r="U975">
        <f>(0.5*960*(T975*T975))</f>
        <v>100920</v>
      </c>
      <c r="V975">
        <f>$U975-$U976</f>
        <v>386.29629629632109</v>
      </c>
      <c r="W975">
        <f>SUM(V975:V1033)</f>
        <v>100919.99999999999</v>
      </c>
      <c r="X975">
        <f>W975/1000</f>
        <v>100.91999999999999</v>
      </c>
      <c r="Y97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75">
        <f>(0.5*960*(F975*F975))</f>
        <v>0</v>
      </c>
      <c r="AA975">
        <f>W975*0.0000002777777777</f>
        <v>2.8033333325483998E-2</v>
      </c>
      <c r="AB97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75">
        <f>(AC975*0.0000002777777777)*-1</f>
        <v>0</v>
      </c>
      <c r="AE9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5">
        <f>(T975/1000)*(960*9.81*0.01+0.5*1.205*0.38*1.711274*(T975*T975)+960*4/3*3.14*AJ975)</f>
        <v>0.94114719181984674</v>
      </c>
      <c r="AH975">
        <f>AH974+AG975</f>
        <v>1057.9269330028073</v>
      </c>
      <c r="AJ975">
        <f>T976-T975</f>
        <v>-2.7777777777778567E-2</v>
      </c>
      <c r="AK975" s="53">
        <f t="shared" si="257"/>
        <v>14.5</v>
      </c>
      <c r="AL975" s="39">
        <f>0.5*1116.99*(T975*T975)</f>
        <v>117423.57375</v>
      </c>
      <c r="AM975" s="39">
        <f t="shared" si="256"/>
        <v>449.46781250002095</v>
      </c>
      <c r="AN975" s="39">
        <f>SUM($AM$966:$AM$974)+$AN$965</f>
        <v>-1766809.2749999999</v>
      </c>
      <c r="AO975" s="39">
        <f t="shared" si="263"/>
        <v>0.49078035402924819</v>
      </c>
      <c r="AP975" s="39">
        <f>SUM($AM$975:$AM$1033)+$AP$974</f>
        <v>1768014.6071875002</v>
      </c>
      <c r="AQ975" s="39">
        <f t="shared" si="264"/>
        <v>0.49111516852568227</v>
      </c>
      <c r="AR975" s="39">
        <f t="shared" si="259"/>
        <v>0.44946781250002094</v>
      </c>
      <c r="AS975" s="39"/>
      <c r="AT975" s="51">
        <f>T975*$AS$8*0.38*0.01</f>
        <v>572.90340159000004</v>
      </c>
      <c r="AU975" s="51">
        <f t="shared" si="258"/>
        <v>0.57290340159000008</v>
      </c>
      <c r="AV975" s="51">
        <f t="shared" si="265"/>
        <v>1.5913996108686703E-4</v>
      </c>
      <c r="AW975" s="39">
        <f>AB975*0.7</f>
        <v>0.29031160485698432</v>
      </c>
      <c r="AX975" s="40"/>
      <c r="AY975" s="40">
        <f t="shared" si="262"/>
        <v>0</v>
      </c>
      <c r="AZ975" s="40"/>
      <c r="BA975" s="40"/>
      <c r="BB975" s="40"/>
      <c r="BC975" s="39"/>
      <c r="BD975" s="39">
        <f>T975*2.23694</f>
        <v>32.435630000000003</v>
      </c>
      <c r="BE975" s="39">
        <f>AO975-$BC$8</f>
        <v>0.4896539550306297</v>
      </c>
      <c r="BF975" s="39">
        <f>AQ975-$BC$8</f>
        <v>0.48998876952706377</v>
      </c>
      <c r="BG975" s="52">
        <f t="shared" si="266"/>
        <v>0.44098989257435739</v>
      </c>
      <c r="BH975" s="52">
        <f t="shared" si="267"/>
        <v>0.44098989257435739</v>
      </c>
      <c r="BI975" s="52">
        <f t="shared" si="268"/>
        <v>1587563.6132676867</v>
      </c>
      <c r="BJ975" s="52">
        <f t="shared" si="269"/>
        <v>1587.5636132676866</v>
      </c>
      <c r="BK975">
        <f t="shared" si="270"/>
        <v>0.40452103125001887</v>
      </c>
    </row>
    <row r="976" spans="2:63" x14ac:dyDescent="0.25">
      <c r="B976" s="27" t="s">
        <v>52</v>
      </c>
      <c r="C976" s="27">
        <v>968</v>
      </c>
      <c r="D976" s="27">
        <v>379</v>
      </c>
      <c r="E976" s="26">
        <v>52.1</v>
      </c>
      <c r="F976" s="15">
        <f t="shared" si="271"/>
        <v>-6.9444444444444448E-2</v>
      </c>
      <c r="G976" s="15">
        <f t="shared" si="272"/>
        <v>-0.25</v>
      </c>
      <c r="R976">
        <f t="shared" si="260"/>
        <v>0</v>
      </c>
      <c r="S976">
        <f t="shared" si="261"/>
        <v>52.1</v>
      </c>
      <c r="T976">
        <f>$E976/3.6</f>
        <v>14.472222222222221</v>
      </c>
      <c r="U976">
        <f>(0.5*960*(T976*T976))</f>
        <v>100533.70370370368</v>
      </c>
      <c r="V976">
        <f>$U976-$U977</f>
        <v>1537.7777777777519</v>
      </c>
      <c r="X976">
        <f>W976/1000</f>
        <v>0</v>
      </c>
      <c r="Y97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76">
        <f>(0.5*960*(F976*F976))</f>
        <v>2.3148148148148149</v>
      </c>
      <c r="AA976">
        <f>W976*0.0000002777777777</f>
        <v>0</v>
      </c>
      <c r="AB97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76">
        <f>(AC976*0.0000002777777777)*-1</f>
        <v>0</v>
      </c>
      <c r="AE9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6">
        <f>(T976/1000)*(960*9.81*0.01+0.5*1.205*0.38*1.711274*(T976*T976)+960*4/3*3.14*AJ976)</f>
        <v>-3.9124486566837757</v>
      </c>
      <c r="AH976">
        <f>AH975+AG976</f>
        <v>1054.0144843461235</v>
      </c>
      <c r="AJ976">
        <f>T977-T976</f>
        <v>-0.11111111111111072</v>
      </c>
      <c r="AK976" s="53">
        <f t="shared" si="257"/>
        <v>14.472222222222221</v>
      </c>
      <c r="AL976" s="39">
        <f>0.5*1116.99*(T976*T976)</f>
        <v>116974.10593749997</v>
      </c>
      <c r="AM976" s="39">
        <f t="shared" si="256"/>
        <v>1789.2524999999732</v>
      </c>
      <c r="AN976" s="39">
        <f>SUM($AM$966:$AM$974)+$AN$965</f>
        <v>-1766809.2749999999</v>
      </c>
      <c r="AO976" s="39">
        <f t="shared" si="263"/>
        <v>0.49078035402924819</v>
      </c>
      <c r="AP976" s="39">
        <f>SUM($AM$975:$AM$1033)+$AP$974</f>
        <v>1768014.6071875002</v>
      </c>
      <c r="AQ976" s="39">
        <f t="shared" si="264"/>
        <v>0.49111516852568227</v>
      </c>
      <c r="AR976" s="39">
        <f t="shared" si="259"/>
        <v>1.7892524999999733</v>
      </c>
      <c r="AS976" s="39"/>
      <c r="AT976" s="51">
        <f>T976*$AS$8*0.38*0.01</f>
        <v>571.8058854950001</v>
      </c>
      <c r="AU976" s="51">
        <f t="shared" si="258"/>
        <v>0.57180588549500011</v>
      </c>
      <c r="AV976" s="51">
        <f t="shared" si="265"/>
        <v>1.5883509526103012E-4</v>
      </c>
      <c r="AW976" s="39">
        <f>AB976*0.7</f>
        <v>0.29031160485698432</v>
      </c>
      <c r="AX976" s="40"/>
      <c r="AY976" s="40">
        <f t="shared" si="262"/>
        <v>0</v>
      </c>
      <c r="AZ976" s="40"/>
      <c r="BA976" s="40"/>
      <c r="BB976" s="40"/>
      <c r="BC976" s="39"/>
      <c r="BD976" s="39">
        <f>T976*2.23694</f>
        <v>32.373492777777777</v>
      </c>
      <c r="BE976" s="39">
        <f>AO976-$BC$8</f>
        <v>0.4896539550306297</v>
      </c>
      <c r="BF976" s="39">
        <f>AQ976-$BC$8</f>
        <v>0.48998876952706377</v>
      </c>
      <c r="BG976" s="52">
        <f t="shared" si="266"/>
        <v>0.44098989257435739</v>
      </c>
      <c r="BH976" s="52">
        <f t="shared" si="267"/>
        <v>0.44098989257435739</v>
      </c>
      <c r="BI976" s="52">
        <f t="shared" si="268"/>
        <v>1587563.6132676867</v>
      </c>
      <c r="BJ976" s="52">
        <f t="shared" si="269"/>
        <v>1587.5636132676866</v>
      </c>
      <c r="BK976">
        <f t="shared" si="270"/>
        <v>1.6103272499999759</v>
      </c>
    </row>
    <row r="977" spans="2:63" x14ac:dyDescent="0.25">
      <c r="B977" s="27" t="s">
        <v>52</v>
      </c>
      <c r="C977" s="27">
        <v>969</v>
      </c>
      <c r="D977" s="27">
        <v>380</v>
      </c>
      <c r="E977" s="26">
        <v>51.7</v>
      </c>
      <c r="F977" s="15">
        <f t="shared" si="271"/>
        <v>-0.16666666666666705</v>
      </c>
      <c r="G977" s="15">
        <f t="shared" si="272"/>
        <v>-0.60000000000000142</v>
      </c>
      <c r="R977">
        <f t="shared" si="260"/>
        <v>0</v>
      </c>
      <c r="S977">
        <f t="shared" si="261"/>
        <v>51.7</v>
      </c>
      <c r="T977">
        <f>$E977/3.6</f>
        <v>14.361111111111111</v>
      </c>
      <c r="U977">
        <f>(0.5*960*(T977*T977))</f>
        <v>98995.925925925927</v>
      </c>
      <c r="V977">
        <f>$U977-$U978</f>
        <v>3040.0000000000146</v>
      </c>
      <c r="X977">
        <f>W977/1000</f>
        <v>0</v>
      </c>
      <c r="Y97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77">
        <f>(0.5*960*(F977*F977))</f>
        <v>13.333333333333394</v>
      </c>
      <c r="AA977">
        <f>W977*0.0000002777777777</f>
        <v>0</v>
      </c>
      <c r="AB97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77">
        <f>(AC977*0.0000002777777777)*-1</f>
        <v>0</v>
      </c>
      <c r="AE9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7">
        <f>(T977/1000)*(960*9.81*0.01+0.5*1.205*0.38*1.711274*(T977*T977)+960*4/3*3.14*AJ977)</f>
        <v>-10.313789800165187</v>
      </c>
      <c r="AH977">
        <f>AH976+AG977</f>
        <v>1043.7006945459582</v>
      </c>
      <c r="AJ977">
        <f>T978-T977</f>
        <v>-0.22222222222222321</v>
      </c>
      <c r="AK977" s="53">
        <f t="shared" si="257"/>
        <v>14.361111111111111</v>
      </c>
      <c r="AL977" s="39">
        <f>0.5*1116.99*(T977*T977)</f>
        <v>115184.8534375</v>
      </c>
      <c r="AM977" s="39">
        <f t="shared" si="256"/>
        <v>3537.1350000000239</v>
      </c>
      <c r="AN977" s="39">
        <f>SUM($AM$966:$AM$974)+$AN$965</f>
        <v>-1766809.2749999999</v>
      </c>
      <c r="AO977" s="39">
        <f t="shared" si="263"/>
        <v>0.49078035402924819</v>
      </c>
      <c r="AP977" s="39">
        <f>SUM($AM$975:$AM$1033)+$AP$974</f>
        <v>1768014.6071875002</v>
      </c>
      <c r="AQ977" s="39">
        <f t="shared" si="264"/>
        <v>0.49111516852568227</v>
      </c>
      <c r="AR977" s="39">
        <f t="shared" si="259"/>
        <v>3.5371350000000237</v>
      </c>
      <c r="AS977" s="39"/>
      <c r="AT977" s="51">
        <f>T977*$AS$8*0.38*0.01</f>
        <v>567.41582111500009</v>
      </c>
      <c r="AU977" s="51">
        <f t="shared" si="258"/>
        <v>0.56741582111500011</v>
      </c>
      <c r="AV977" s="51">
        <f t="shared" si="265"/>
        <v>1.5761563195768247E-4</v>
      </c>
      <c r="AW977" s="39">
        <f>AB977*0.7</f>
        <v>0.29031160485698432</v>
      </c>
      <c r="AX977" s="40"/>
      <c r="AY977" s="40">
        <f t="shared" si="262"/>
        <v>0</v>
      </c>
      <c r="AZ977" s="40"/>
      <c r="BA977" s="40"/>
      <c r="BB977" s="40"/>
      <c r="BC977" s="39"/>
      <c r="BD977" s="39">
        <f>T977*2.23694</f>
        <v>32.124943888888893</v>
      </c>
      <c r="BE977" s="39">
        <f>AO977-$BC$8</f>
        <v>0.4896539550306297</v>
      </c>
      <c r="BF977" s="39">
        <f>AQ977-$BC$8</f>
        <v>0.48998876952706377</v>
      </c>
      <c r="BG977" s="52">
        <f t="shared" si="266"/>
        <v>0.44098989257435739</v>
      </c>
      <c r="BH977" s="52">
        <f t="shared" si="267"/>
        <v>0.44098989257435739</v>
      </c>
      <c r="BI977" s="52">
        <f t="shared" si="268"/>
        <v>1587563.6132676867</v>
      </c>
      <c r="BJ977" s="52">
        <f t="shared" si="269"/>
        <v>1587.5636132676866</v>
      </c>
      <c r="BK977">
        <f t="shared" si="270"/>
        <v>3.1834215000000219</v>
      </c>
    </row>
    <row r="978" spans="2:63" x14ac:dyDescent="0.25">
      <c r="B978" s="27" t="s">
        <v>52</v>
      </c>
      <c r="C978" s="27">
        <v>970</v>
      </c>
      <c r="D978" s="27">
        <v>381</v>
      </c>
      <c r="E978" s="26">
        <v>50.9</v>
      </c>
      <c r="F978" s="15">
        <f t="shared" si="271"/>
        <v>-0.34722222222222221</v>
      </c>
      <c r="G978" s="15">
        <f t="shared" si="272"/>
        <v>-1.25</v>
      </c>
      <c r="R978">
        <f t="shared" si="260"/>
        <v>0</v>
      </c>
      <c r="S978">
        <f t="shared" si="261"/>
        <v>50.9</v>
      </c>
      <c r="T978">
        <f>$E978/3.6</f>
        <v>14.138888888888888</v>
      </c>
      <c r="U978">
        <f>(0.5*960*(T978*T978))</f>
        <v>95955.925925925912</v>
      </c>
      <c r="V978">
        <f>$U978-$U979</f>
        <v>6302.5925925925694</v>
      </c>
      <c r="X978">
        <f>W978/1000</f>
        <v>0</v>
      </c>
      <c r="Y97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78">
        <f>(0.5*960*(F978*F978))</f>
        <v>57.870370370370367</v>
      </c>
      <c r="AA978">
        <f>W978*0.0000002777777777</f>
        <v>0</v>
      </c>
      <c r="AB97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78">
        <f>(AC978*0.0000002777777777)*-1</f>
        <v>0</v>
      </c>
      <c r="AE9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8">
        <f>(T978/1000)*(960*9.81*0.01+0.5*1.205*0.38*1.711274*(T978*T978)+960*4/3*3.14*AJ978)</f>
        <v>-24.396034826440371</v>
      </c>
      <c r="AH978">
        <f>AH977+AG978</f>
        <v>1019.3046597195178</v>
      </c>
      <c r="AJ978">
        <f>T979-T978</f>
        <v>-0.47222222222221966</v>
      </c>
      <c r="AK978" s="53">
        <f t="shared" si="257"/>
        <v>14.138888888888888</v>
      </c>
      <c r="AL978" s="39">
        <f>0.5*1116.99*(T978*T978)</f>
        <v>111647.71843749998</v>
      </c>
      <c r="AM978" s="39">
        <f t="shared" si="256"/>
        <v>7333.2634374999616</v>
      </c>
      <c r="AN978" s="39">
        <f>SUM($AM$966:$AM$974)+$AN$965</f>
        <v>-1766809.2749999999</v>
      </c>
      <c r="AO978" s="39">
        <f t="shared" si="263"/>
        <v>0.49078035402924819</v>
      </c>
      <c r="AP978" s="39">
        <f>SUM($AM$975:$AM$1033)+$AP$974</f>
        <v>1768014.6071875002</v>
      </c>
      <c r="AQ978" s="39">
        <f t="shared" si="264"/>
        <v>0.49111516852568227</v>
      </c>
      <c r="AR978" s="39">
        <f t="shared" si="259"/>
        <v>7.3332634374999612</v>
      </c>
      <c r="AS978" s="39"/>
      <c r="AT978" s="51">
        <f>T978*$AS$8*0.38*0.01</f>
        <v>558.63569235500006</v>
      </c>
      <c r="AU978" s="51">
        <f t="shared" si="258"/>
        <v>0.5586356923550001</v>
      </c>
      <c r="AV978" s="51">
        <f t="shared" si="265"/>
        <v>1.5517670535098721E-4</v>
      </c>
      <c r="AW978" s="39">
        <f>AB978*0.7</f>
        <v>0.29031160485698432</v>
      </c>
      <c r="AX978" s="40"/>
      <c r="AY978" s="40">
        <f t="shared" si="262"/>
        <v>0</v>
      </c>
      <c r="AZ978" s="40"/>
      <c r="BA978" s="40"/>
      <c r="BB978" s="40"/>
      <c r="BC978" s="39"/>
      <c r="BD978" s="39">
        <f>T978*2.23694</f>
        <v>31.627846111111111</v>
      </c>
      <c r="BE978" s="39">
        <f>AO978-$BC$8</f>
        <v>0.4896539550306297</v>
      </c>
      <c r="BF978" s="39">
        <f>AQ978-$BC$8</f>
        <v>0.48998876952706377</v>
      </c>
      <c r="BG978" s="52">
        <f t="shared" si="266"/>
        <v>0.44098989257435739</v>
      </c>
      <c r="BH978" s="52">
        <f t="shared" si="267"/>
        <v>0.44098989257435739</v>
      </c>
      <c r="BI978" s="52">
        <f t="shared" si="268"/>
        <v>1587563.6132676867</v>
      </c>
      <c r="BJ978" s="52">
        <f t="shared" si="269"/>
        <v>1587.5636132676866</v>
      </c>
      <c r="BK978">
        <f t="shared" si="270"/>
        <v>6.5999370937499648</v>
      </c>
    </row>
    <row r="979" spans="2:63" x14ac:dyDescent="0.25">
      <c r="B979" s="27" t="s">
        <v>52</v>
      </c>
      <c r="C979" s="27">
        <v>971</v>
      </c>
      <c r="D979" s="27">
        <v>382</v>
      </c>
      <c r="E979" s="26">
        <v>49.2</v>
      </c>
      <c r="F979" s="15">
        <f t="shared" si="271"/>
        <v>-0.69444444444444442</v>
      </c>
      <c r="G979" s="15">
        <f t="shared" si="272"/>
        <v>-2.5</v>
      </c>
      <c r="R979">
        <f t="shared" si="260"/>
        <v>0</v>
      </c>
      <c r="S979">
        <f t="shared" si="261"/>
        <v>49.2</v>
      </c>
      <c r="T979">
        <f>$E979/3.6</f>
        <v>13.666666666666668</v>
      </c>
      <c r="U979">
        <f>(0.5*960*(T979*T979))</f>
        <v>89653.333333333343</v>
      </c>
      <c r="V979">
        <f>$U979-$U980</f>
        <v>11623.333333333343</v>
      </c>
      <c r="X979">
        <f>W979/1000</f>
        <v>0</v>
      </c>
      <c r="Y97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79">
        <f>(0.5*960*(F979*F979))</f>
        <v>231.48148148148147</v>
      </c>
      <c r="AA979">
        <f>W979*0.0000002777777777</f>
        <v>0</v>
      </c>
      <c r="AB97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79">
        <f>(AC979*0.0000002777777777)*-1</f>
        <v>0</v>
      </c>
      <c r="AE9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79">
        <f>(T979/1000)*(960*9.81*0.01+0.5*1.205*0.38*1.711274*(T979*T979)+960*4/3*3.14*AJ979)</f>
        <v>-48.064461900729768</v>
      </c>
      <c r="AH979">
        <f>AH978+AG979</f>
        <v>971.24019781878803</v>
      </c>
      <c r="AJ979">
        <f>T980-T979</f>
        <v>-0.91666666666666785</v>
      </c>
      <c r="AK979" s="53">
        <f t="shared" si="257"/>
        <v>13.666666666666668</v>
      </c>
      <c r="AL979" s="39">
        <f>0.5*1116.99*(T979*T979)</f>
        <v>104314.45500000002</v>
      </c>
      <c r="AM979" s="39">
        <f t="shared" si="256"/>
        <v>13524.111562500009</v>
      </c>
      <c r="AN979" s="39">
        <f>SUM($AM$966:$AM$974)+$AN$965</f>
        <v>-1766809.2749999999</v>
      </c>
      <c r="AO979" s="39">
        <f t="shared" si="263"/>
        <v>0.49078035402924819</v>
      </c>
      <c r="AP979" s="39">
        <f>SUM($AM$975:$AM$1033)+$AP$974</f>
        <v>1768014.6071875002</v>
      </c>
      <c r="AQ979" s="39">
        <f t="shared" si="264"/>
        <v>0.49111516852568227</v>
      </c>
      <c r="AR979" s="39">
        <f t="shared" si="259"/>
        <v>13.524111562500009</v>
      </c>
      <c r="AS979" s="39"/>
      <c r="AT979" s="51">
        <f>T979*$AS$8*0.38*0.01</f>
        <v>539.97791874000018</v>
      </c>
      <c r="AU979" s="51">
        <f t="shared" si="258"/>
        <v>0.53997791874000023</v>
      </c>
      <c r="AV979" s="51">
        <f t="shared" si="265"/>
        <v>1.4999398631175976E-4</v>
      </c>
      <c r="AW979" s="39">
        <f>AB979*0.7</f>
        <v>0.29031160485698432</v>
      </c>
      <c r="AX979" s="40"/>
      <c r="AY979" s="40">
        <f t="shared" si="262"/>
        <v>0</v>
      </c>
      <c r="AZ979" s="40"/>
      <c r="BA979" s="40"/>
      <c r="BB979" s="40"/>
      <c r="BC979" s="39"/>
      <c r="BD979" s="39">
        <f>T979*2.23694</f>
        <v>30.571513333333339</v>
      </c>
      <c r="BE979" s="39">
        <f>AO979-$BC$8</f>
        <v>0.4896539550306297</v>
      </c>
      <c r="BF979" s="39">
        <f>AQ979-$BC$8</f>
        <v>0.48998876952706377</v>
      </c>
      <c r="BG979" s="52">
        <f t="shared" si="266"/>
        <v>0.44098989257435739</v>
      </c>
      <c r="BH979" s="52">
        <f t="shared" si="267"/>
        <v>0.44098989257435739</v>
      </c>
      <c r="BI979" s="52">
        <f t="shared" si="268"/>
        <v>1587563.6132676867</v>
      </c>
      <c r="BJ979" s="52">
        <f t="shared" si="269"/>
        <v>1587.5636132676866</v>
      </c>
      <c r="BK979">
        <f t="shared" si="270"/>
        <v>12.171700406250009</v>
      </c>
    </row>
    <row r="980" spans="2:63" x14ac:dyDescent="0.25">
      <c r="B980" s="27" t="s">
        <v>52</v>
      </c>
      <c r="C980" s="27">
        <v>972</v>
      </c>
      <c r="D980" s="27">
        <v>383</v>
      </c>
      <c r="E980" s="26">
        <v>45.9</v>
      </c>
      <c r="F980" s="15">
        <f t="shared" si="271"/>
        <v>-1.1944444444444446</v>
      </c>
      <c r="G980" s="15">
        <f t="shared" si="272"/>
        <v>-4.3000000000000007</v>
      </c>
      <c r="R980">
        <f t="shared" si="260"/>
        <v>0</v>
      </c>
      <c r="S980">
        <f t="shared" si="261"/>
        <v>45.9</v>
      </c>
      <c r="T980">
        <f>$E980/3.6</f>
        <v>12.75</v>
      </c>
      <c r="U980">
        <f>(0.5*960*(T980*T980))</f>
        <v>78030</v>
      </c>
      <c r="V980">
        <f>$U980-$U981</f>
        <v>16979.62962962962</v>
      </c>
      <c r="X980">
        <f>W980/1000</f>
        <v>0</v>
      </c>
      <c r="Y98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0">
        <f>(0.5*960*(F980*F980))</f>
        <v>684.81481481481501</v>
      </c>
      <c r="AA980">
        <f>W980*0.0000002777777777</f>
        <v>0</v>
      </c>
      <c r="AB98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0">
        <f>(AC980*0.0000002777777777)*-1</f>
        <v>0</v>
      </c>
      <c r="AE9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0">
        <f>(T980/1000)*(960*9.81*0.01+0.5*1.205*0.38*1.711274*(T980*T980)+960*4/3*3.14*AJ980)</f>
        <v>-73.430924405547714</v>
      </c>
      <c r="AH980">
        <f>AH979+AG980</f>
        <v>897.80927341324036</v>
      </c>
      <c r="AJ980">
        <f>T981-T980</f>
        <v>-1.4722222222222214</v>
      </c>
      <c r="AK980" s="53">
        <f t="shared" si="257"/>
        <v>12.75</v>
      </c>
      <c r="AL980" s="39">
        <f>0.5*1116.99*(T980*T980)</f>
        <v>90790.343437500007</v>
      </c>
      <c r="AM980" s="39">
        <f t="shared" ref="AM980:AM1043" si="273">AL980-AL981</f>
        <v>19756.329687499994</v>
      </c>
      <c r="AN980" s="39">
        <f>SUM($AM$966:$AM$974)+$AN$965</f>
        <v>-1766809.2749999999</v>
      </c>
      <c r="AO980" s="39">
        <f t="shared" si="263"/>
        <v>0.49078035402924819</v>
      </c>
      <c r="AP980" s="39">
        <f>SUM($AM$975:$AM$1033)+$AP$974</f>
        <v>1768014.6071875002</v>
      </c>
      <c r="AQ980" s="39">
        <f t="shared" si="264"/>
        <v>0.49111516852568227</v>
      </c>
      <c r="AR980" s="39">
        <f t="shared" si="259"/>
        <v>19.756329687499996</v>
      </c>
      <c r="AS980" s="39"/>
      <c r="AT980" s="51">
        <f>T980*$AS$8*0.38*0.01</f>
        <v>503.75988760500007</v>
      </c>
      <c r="AU980" s="51">
        <f t="shared" si="258"/>
        <v>0.50375988760500012</v>
      </c>
      <c r="AV980" s="51">
        <f t="shared" si="265"/>
        <v>1.399334140591417E-4</v>
      </c>
      <c r="AW980" s="39">
        <f>AB980*0.7</f>
        <v>0.29031160485698432</v>
      </c>
      <c r="AX980" s="40"/>
      <c r="AY980" s="40">
        <f t="shared" si="262"/>
        <v>0</v>
      </c>
      <c r="AZ980" s="40"/>
      <c r="BA980" s="40"/>
      <c r="BB980" s="40"/>
      <c r="BC980" s="39"/>
      <c r="BD980" s="39">
        <f>T980*2.23694</f>
        <v>28.520985000000003</v>
      </c>
      <c r="BE980" s="39">
        <f>AO980-$BC$8</f>
        <v>0.4896539550306297</v>
      </c>
      <c r="BF980" s="39">
        <f>AQ980-$BC$8</f>
        <v>0.48998876952706377</v>
      </c>
      <c r="BG980" s="52">
        <f t="shared" si="266"/>
        <v>0.44098989257435739</v>
      </c>
      <c r="BH980" s="52">
        <f t="shared" si="267"/>
        <v>0.44098989257435739</v>
      </c>
      <c r="BI980" s="52">
        <f t="shared" si="268"/>
        <v>1587563.6132676867</v>
      </c>
      <c r="BJ980" s="52">
        <f t="shared" si="269"/>
        <v>1587.5636132676866</v>
      </c>
      <c r="BK980">
        <f t="shared" si="270"/>
        <v>17.780696718749994</v>
      </c>
    </row>
    <row r="981" spans="2:63" x14ac:dyDescent="0.25">
      <c r="B981" s="27" t="s">
        <v>52</v>
      </c>
      <c r="C981" s="27">
        <v>973</v>
      </c>
      <c r="D981" s="27">
        <v>384</v>
      </c>
      <c r="E981" s="26">
        <v>40.6</v>
      </c>
      <c r="F981" s="15">
        <f t="shared" si="271"/>
        <v>-1.4722222222222223</v>
      </c>
      <c r="G981" s="15">
        <f t="shared" si="272"/>
        <v>-5.3000000000000007</v>
      </c>
      <c r="R981">
        <f t="shared" si="260"/>
        <v>0</v>
      </c>
      <c r="S981">
        <f t="shared" si="261"/>
        <v>40.6</v>
      </c>
      <c r="T981">
        <f>$E981/3.6</f>
        <v>11.277777777777779</v>
      </c>
      <c r="U981">
        <f>(0.5*960*(T981*T981))</f>
        <v>61050.37037037038</v>
      </c>
      <c r="V981">
        <f>$U981-$U982</f>
        <v>14898.888888888898</v>
      </c>
      <c r="X981">
        <f>W981/1000</f>
        <v>0</v>
      </c>
      <c r="Y98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1">
        <f>(0.5*960*(F981*F981))</f>
        <v>1040.3703703703707</v>
      </c>
      <c r="AA981">
        <f>W981*0.0000002777777777</f>
        <v>0</v>
      </c>
      <c r="AB98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1">
        <f>(AC981*0.0000002777777777)*-1</f>
        <v>0</v>
      </c>
      <c r="AE9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1">
        <f>(T981/1000)*(960*9.81*0.01+0.5*1.205*0.38*1.711274*(T981*T981)+960*4/3*3.14*AJ981)</f>
        <v>-65.108276571689132</v>
      </c>
      <c r="AH981">
        <f>AH980+AG981</f>
        <v>832.70099684155127</v>
      </c>
      <c r="AJ981">
        <f>T982-T981</f>
        <v>-1.4722222222222232</v>
      </c>
      <c r="AK981" s="53">
        <f t="shared" ref="AK981:AK1044" si="274">$E981/3.6</f>
        <v>11.277777777777779</v>
      </c>
      <c r="AL981" s="39">
        <f>0.5*1116.99*(T981*T981)</f>
        <v>71034.013750000013</v>
      </c>
      <c r="AM981" s="39">
        <f t="shared" si="273"/>
        <v>17335.322812500017</v>
      </c>
      <c r="AN981" s="39">
        <f>SUM($AM$966:$AM$974)+$AN$965</f>
        <v>-1766809.2749999999</v>
      </c>
      <c r="AO981" s="39">
        <f t="shared" si="263"/>
        <v>0.49078035402924819</v>
      </c>
      <c r="AP981" s="39">
        <f>SUM($AM$975:$AM$1033)+$AP$974</f>
        <v>1768014.6071875002</v>
      </c>
      <c r="AQ981" s="39">
        <f t="shared" si="264"/>
        <v>0.49111516852568227</v>
      </c>
      <c r="AR981" s="39">
        <f t="shared" si="259"/>
        <v>17.335322812500017</v>
      </c>
      <c r="AS981" s="39"/>
      <c r="AT981" s="51">
        <f>T981*$AS$8*0.38*0.01</f>
        <v>445.59153457000014</v>
      </c>
      <c r="AU981" s="51">
        <f t="shared" si="258"/>
        <v>0.44559153457000011</v>
      </c>
      <c r="AV981" s="51">
        <f t="shared" si="265"/>
        <v>1.2377552528978551E-4</v>
      </c>
      <c r="AW981" s="39">
        <f>AB981*0.7</f>
        <v>0.29031160485698432</v>
      </c>
      <c r="AX981" s="40"/>
      <c r="AY981" s="40">
        <f t="shared" si="262"/>
        <v>0</v>
      </c>
      <c r="AZ981" s="40"/>
      <c r="BA981" s="40"/>
      <c r="BB981" s="40"/>
      <c r="BC981" s="39"/>
      <c r="BD981" s="39">
        <f>T981*2.23694</f>
        <v>25.227712222222227</v>
      </c>
      <c r="BE981" s="39">
        <f>AO981-$BC$8</f>
        <v>0.4896539550306297</v>
      </c>
      <c r="BF981" s="39">
        <f>AQ981-$BC$8</f>
        <v>0.48998876952706377</v>
      </c>
      <c r="BG981" s="52">
        <f t="shared" si="266"/>
        <v>0.44098989257435739</v>
      </c>
      <c r="BH981" s="52">
        <f t="shared" si="267"/>
        <v>0.44098989257435739</v>
      </c>
      <c r="BI981" s="52">
        <f t="shared" si="268"/>
        <v>1587563.6132676867</v>
      </c>
      <c r="BJ981" s="52">
        <f t="shared" si="269"/>
        <v>1587.5636132676866</v>
      </c>
      <c r="BK981">
        <f t="shared" si="270"/>
        <v>15.601790531250016</v>
      </c>
    </row>
    <row r="982" spans="2:63" x14ac:dyDescent="0.25">
      <c r="B982" s="27" t="s">
        <v>52</v>
      </c>
      <c r="C982" s="27">
        <v>974</v>
      </c>
      <c r="D982" s="27">
        <v>385</v>
      </c>
      <c r="E982" s="26">
        <v>35.299999999999997</v>
      </c>
      <c r="F982" s="15">
        <f t="shared" si="271"/>
        <v>-1.4722222222222223</v>
      </c>
      <c r="G982" s="15">
        <f t="shared" si="272"/>
        <v>-5.3000000000000007</v>
      </c>
      <c r="R982">
        <f t="shared" si="260"/>
        <v>0</v>
      </c>
      <c r="S982">
        <f t="shared" si="261"/>
        <v>35.299999999999997</v>
      </c>
      <c r="T982">
        <f>$E982/3.6</f>
        <v>9.8055555555555554</v>
      </c>
      <c r="U982">
        <f>(0.5*960*(T982*T982))</f>
        <v>46151.481481481482</v>
      </c>
      <c r="V982">
        <f>$U982-$U983</f>
        <v>12818.148148148139</v>
      </c>
      <c r="X982">
        <f>W982/1000</f>
        <v>0</v>
      </c>
      <c r="Y98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2">
        <f>(0.5*960*(F982*F982))</f>
        <v>1040.3703703703707</v>
      </c>
      <c r="AA982">
        <f>W982*0.0000002777777777</f>
        <v>0</v>
      </c>
      <c r="AB98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2">
        <f>(AC982*0.0000002777777777)*-1</f>
        <v>0</v>
      </c>
      <c r="AE9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2">
        <f>(T982/1000)*(960*9.81*0.01+0.5*1.205*0.38*1.711274*(T982*T982)+960*4/3*3.14*AJ982)</f>
        <v>-56.728166607777787</v>
      </c>
      <c r="AH982">
        <f>AH981+AG982</f>
        <v>775.97283023377349</v>
      </c>
      <c r="AJ982">
        <f>T983-T982</f>
        <v>-1.4722222222222214</v>
      </c>
      <c r="AK982" s="53">
        <f t="shared" si="274"/>
        <v>9.8055555555555554</v>
      </c>
      <c r="AL982" s="39">
        <f>0.5*1116.99*(T982*T982)</f>
        <v>53698.690937499996</v>
      </c>
      <c r="AM982" s="39">
        <f t="shared" si="273"/>
        <v>14914.315937499989</v>
      </c>
      <c r="AN982" s="39">
        <f>SUM($AM$966:$AM$974)+$AN$965</f>
        <v>-1766809.2749999999</v>
      </c>
      <c r="AO982" s="39">
        <f t="shared" si="263"/>
        <v>0.49078035402924819</v>
      </c>
      <c r="AP982" s="39">
        <f>SUM($AM$975:$AM$1033)+$AP$974</f>
        <v>1768014.6071875002</v>
      </c>
      <c r="AQ982" s="39">
        <f t="shared" si="264"/>
        <v>0.49111516852568227</v>
      </c>
      <c r="AR982" s="39">
        <f t="shared" si="259"/>
        <v>14.914315937499989</v>
      </c>
      <c r="AS982" s="39"/>
      <c r="AT982" s="51">
        <f>T982*$AS$8*0.38*0.01</f>
        <v>387.42318153500003</v>
      </c>
      <c r="AU982" s="51">
        <f t="shared" si="258"/>
        <v>0.38742318153500005</v>
      </c>
      <c r="AV982" s="51">
        <f t="shared" si="265"/>
        <v>1.0761763652042923E-4</v>
      </c>
      <c r="AW982" s="39">
        <f>AB982*0.7</f>
        <v>0.29031160485698432</v>
      </c>
      <c r="AX982" s="40"/>
      <c r="AY982" s="40">
        <f t="shared" si="262"/>
        <v>0</v>
      </c>
      <c r="AZ982" s="40"/>
      <c r="BA982" s="40"/>
      <c r="BB982" s="40"/>
      <c r="BC982" s="39"/>
      <c r="BD982" s="39">
        <f>T982*2.23694</f>
        <v>21.934439444444447</v>
      </c>
      <c r="BE982" s="39">
        <f>AO982-$BC$8</f>
        <v>0.4896539550306297</v>
      </c>
      <c r="BF982" s="39">
        <f>AQ982-$BC$8</f>
        <v>0.48998876952706377</v>
      </c>
      <c r="BG982" s="52">
        <f t="shared" si="266"/>
        <v>0.44098989257435739</v>
      </c>
      <c r="BH982" s="52">
        <f t="shared" si="267"/>
        <v>0.44098989257435739</v>
      </c>
      <c r="BI982" s="52">
        <f t="shared" si="268"/>
        <v>1587563.6132676867</v>
      </c>
      <c r="BJ982" s="52">
        <f t="shared" si="269"/>
        <v>1587.5636132676866</v>
      </c>
      <c r="BK982">
        <f t="shared" si="270"/>
        <v>13.42288434374999</v>
      </c>
    </row>
    <row r="983" spans="2:63" x14ac:dyDescent="0.25">
      <c r="B983" s="27" t="s">
        <v>52</v>
      </c>
      <c r="C983" s="27">
        <v>975</v>
      </c>
      <c r="D983" s="27">
        <v>386</v>
      </c>
      <c r="E983" s="26">
        <v>30</v>
      </c>
      <c r="F983" s="15">
        <f t="shared" si="271"/>
        <v>-1.4722222222222219</v>
      </c>
      <c r="G983" s="15">
        <f t="shared" si="272"/>
        <v>-5.2999999999999989</v>
      </c>
      <c r="R983">
        <f t="shared" si="260"/>
        <v>0</v>
      </c>
      <c r="S983">
        <f t="shared" si="261"/>
        <v>30</v>
      </c>
      <c r="T983">
        <f>$E983/3.6</f>
        <v>8.3333333333333339</v>
      </c>
      <c r="U983">
        <f>(0.5*960*(T983*T983))</f>
        <v>33333.333333333343</v>
      </c>
      <c r="V983">
        <f>$U983-$U984</f>
        <v>10737.40740740742</v>
      </c>
      <c r="X983">
        <f>W983/1000</f>
        <v>0</v>
      </c>
      <c r="Y98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3">
        <f>(0.5*960*(F983*F983))</f>
        <v>1040.37037037037</v>
      </c>
      <c r="AA983">
        <f>W983*0.0000002777777777</f>
        <v>0</v>
      </c>
      <c r="AB98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3">
        <f>(AC983*0.0000002777777777)*-1</f>
        <v>0</v>
      </c>
      <c r="AE9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3">
        <f>(T983/1000)*(960*9.81*0.01+0.5*1.205*0.38*1.711274*(T983*T983)+960*4/3*3.14*AJ983)</f>
        <v>-48.29809572783568</v>
      </c>
      <c r="AH983">
        <f>AH982+AG983</f>
        <v>727.67473450593786</v>
      </c>
      <c r="AJ983">
        <f>T984-T983</f>
        <v>-1.4722222222222232</v>
      </c>
      <c r="AK983" s="53">
        <f t="shared" si="274"/>
        <v>8.3333333333333339</v>
      </c>
      <c r="AL983" s="39">
        <f>0.5*1116.99*(T983*T983)</f>
        <v>38784.375000000007</v>
      </c>
      <c r="AM983" s="39">
        <f t="shared" si="273"/>
        <v>12493.309062500008</v>
      </c>
      <c r="AN983" s="39">
        <f>SUM($AM$966:$AM$974)+$AN$965</f>
        <v>-1766809.2749999999</v>
      </c>
      <c r="AO983" s="39">
        <f t="shared" si="263"/>
        <v>0.49078035402924819</v>
      </c>
      <c r="AP983" s="39">
        <f>SUM($AM$975:$AM$1033)+$AP$974</f>
        <v>1768014.6071875002</v>
      </c>
      <c r="AQ983" s="39">
        <f t="shared" si="264"/>
        <v>0.49111516852568227</v>
      </c>
      <c r="AR983" s="39">
        <f t="shared" si="259"/>
        <v>12.493309062500007</v>
      </c>
      <c r="AS983" s="39"/>
      <c r="AT983" s="51">
        <f>T983*$AS$8*0.38*0.01</f>
        <v>329.25482850000009</v>
      </c>
      <c r="AU983" s="51">
        <f t="shared" si="258"/>
        <v>0.3292548285000001</v>
      </c>
      <c r="AV983" s="51">
        <f t="shared" si="265"/>
        <v>9.1459747751073021E-5</v>
      </c>
      <c r="AW983" s="39">
        <f>AB983*0.7</f>
        <v>0.29031160485698432</v>
      </c>
      <c r="AX983" s="40"/>
      <c r="AY983" s="40">
        <f t="shared" si="262"/>
        <v>0</v>
      </c>
      <c r="AZ983" s="40"/>
      <c r="BA983" s="40"/>
      <c r="BB983" s="40"/>
      <c r="BC983" s="39"/>
      <c r="BD983" s="39">
        <f>T983*2.23694</f>
        <v>18.64116666666667</v>
      </c>
      <c r="BE983" s="39">
        <f>AO983-$BC$8</f>
        <v>0.4896539550306297</v>
      </c>
      <c r="BF983" s="39">
        <f>AQ983-$BC$8</f>
        <v>0.48998876952706377</v>
      </c>
      <c r="BG983" s="52">
        <f t="shared" si="266"/>
        <v>0.44098989257435739</v>
      </c>
      <c r="BH983" s="52">
        <f t="shared" si="267"/>
        <v>0.44098989257435739</v>
      </c>
      <c r="BI983" s="52">
        <f t="shared" si="268"/>
        <v>1587563.6132676867</v>
      </c>
      <c r="BJ983" s="52">
        <f t="shared" si="269"/>
        <v>1587.5636132676866</v>
      </c>
      <c r="BK983">
        <f t="shared" si="270"/>
        <v>11.243978156250007</v>
      </c>
    </row>
    <row r="984" spans="2:63" x14ac:dyDescent="0.25">
      <c r="B984" s="27" t="s">
        <v>52</v>
      </c>
      <c r="C984" s="27">
        <v>976</v>
      </c>
      <c r="D984" s="27">
        <v>387</v>
      </c>
      <c r="E984" s="26">
        <v>24.7</v>
      </c>
      <c r="F984" s="15">
        <f t="shared" si="271"/>
        <v>-1.4861111111111109</v>
      </c>
      <c r="G984" s="15">
        <f t="shared" si="272"/>
        <v>-5.35</v>
      </c>
      <c r="R984">
        <f t="shared" si="260"/>
        <v>0</v>
      </c>
      <c r="S984">
        <f t="shared" si="261"/>
        <v>24.7</v>
      </c>
      <c r="T984">
        <f>$E984/3.6</f>
        <v>6.8611111111111107</v>
      </c>
      <c r="U984">
        <f>(0.5*960*(T984*T984))</f>
        <v>22595.925925925923</v>
      </c>
      <c r="V984">
        <f>$U984-$U985</f>
        <v>8799.9999999999964</v>
      </c>
      <c r="X984">
        <f>W984/1000</f>
        <v>0</v>
      </c>
      <c r="Y98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4">
        <f>(0.5*960*(F984*F984))</f>
        <v>1060.0925925925924</v>
      </c>
      <c r="AA984">
        <f>W984*0.0000002777777777</f>
        <v>0</v>
      </c>
      <c r="AB98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4">
        <f>(AC984*0.0000002777777777)*-1</f>
        <v>0</v>
      </c>
      <c r="AE9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4">
        <f>(T984/1000)*(960*9.81*0.01+0.5*1.205*0.38*1.711274*(T984*T984)+960*4/3*3.14*AJ984)</f>
        <v>-40.591570084155762</v>
      </c>
      <c r="AH984">
        <f>AH983+AG984</f>
        <v>687.08316442178216</v>
      </c>
      <c r="AJ984">
        <f>T985-T984</f>
        <v>-1.4999999999999991</v>
      </c>
      <c r="AK984" s="53">
        <f t="shared" si="274"/>
        <v>6.8611111111111107</v>
      </c>
      <c r="AL984" s="39">
        <f>0.5*1116.99*(T984*T984)</f>
        <v>26291.0659375</v>
      </c>
      <c r="AM984" s="39">
        <f t="shared" si="273"/>
        <v>10239.074999999997</v>
      </c>
      <c r="AN984" s="39">
        <f>SUM($AM$966:$AM$974)+$AN$965</f>
        <v>-1766809.2749999999</v>
      </c>
      <c r="AO984" s="39">
        <f t="shared" si="263"/>
        <v>0.49078035402924819</v>
      </c>
      <c r="AP984" s="39">
        <f>SUM($AM$975:$AM$1033)+$AP$974</f>
        <v>1768014.6071875002</v>
      </c>
      <c r="AQ984" s="39">
        <f t="shared" si="264"/>
        <v>0.49111516852568227</v>
      </c>
      <c r="AR984" s="39">
        <f t="shared" si="259"/>
        <v>10.239074999999998</v>
      </c>
      <c r="AS984" s="39"/>
      <c r="AT984" s="51">
        <f>T984*$AS$8*0.38*0.01</f>
        <v>271.08647546500004</v>
      </c>
      <c r="AU984" s="51">
        <f t="shared" ref="AU984:AU1047" si="275">AT984/1000</f>
        <v>0.27108647546500003</v>
      </c>
      <c r="AV984" s="51">
        <f t="shared" si="265"/>
        <v>7.5301858981716773E-5</v>
      </c>
      <c r="AW984" s="39">
        <f>AB984*0.7</f>
        <v>0.29031160485698432</v>
      </c>
      <c r="AX984" s="40"/>
      <c r="AY984" s="40">
        <f t="shared" si="262"/>
        <v>0</v>
      </c>
      <c r="AZ984" s="40"/>
      <c r="BA984" s="40"/>
      <c r="BB984" s="40"/>
      <c r="BC984" s="39"/>
      <c r="BD984" s="39">
        <f>T984*2.23694</f>
        <v>15.347893888888889</v>
      </c>
      <c r="BE984" s="39">
        <f>AO984-$BC$8</f>
        <v>0.4896539550306297</v>
      </c>
      <c r="BF984" s="39">
        <f>AQ984-$BC$8</f>
        <v>0.48998876952706377</v>
      </c>
      <c r="BG984" s="52">
        <f t="shared" si="266"/>
        <v>0.44098989257435739</v>
      </c>
      <c r="BH984" s="52">
        <f t="shared" si="267"/>
        <v>0.44098989257435739</v>
      </c>
      <c r="BI984" s="52">
        <f t="shared" si="268"/>
        <v>1587563.6132676867</v>
      </c>
      <c r="BJ984" s="52">
        <f t="shared" si="269"/>
        <v>1587.5636132676866</v>
      </c>
      <c r="BK984">
        <f t="shared" si="270"/>
        <v>9.215167499999998</v>
      </c>
    </row>
    <row r="985" spans="2:63" x14ac:dyDescent="0.25">
      <c r="B985" s="27" t="s">
        <v>52</v>
      </c>
      <c r="C985" s="27">
        <v>977</v>
      </c>
      <c r="D985" s="27">
        <v>388</v>
      </c>
      <c r="E985" s="26">
        <v>19.3</v>
      </c>
      <c r="F985" s="15">
        <f t="shared" si="271"/>
        <v>-1.2083333333333333</v>
      </c>
      <c r="G985" s="15">
        <f t="shared" si="272"/>
        <v>-4.3499999999999996</v>
      </c>
      <c r="R985">
        <f t="shared" si="260"/>
        <v>0</v>
      </c>
      <c r="S985">
        <f t="shared" si="261"/>
        <v>19.3</v>
      </c>
      <c r="T985">
        <f>$E985/3.6</f>
        <v>5.3611111111111116</v>
      </c>
      <c r="U985">
        <f>(0.5*960*(T985*T985))</f>
        <v>13795.925925925927</v>
      </c>
      <c r="V985">
        <f>$U985-$U986</f>
        <v>4314.4444444444453</v>
      </c>
      <c r="X985">
        <f>W985/1000</f>
        <v>0</v>
      </c>
      <c r="Y98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5">
        <f>(0.5*960*(F985*F985))</f>
        <v>700.83333333333326</v>
      </c>
      <c r="AA985">
        <f>W985*0.0000002777777777</f>
        <v>0</v>
      </c>
      <c r="AB98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5">
        <f>(AC985*0.0000002777777777)*-1</f>
        <v>0</v>
      </c>
      <c r="AE9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5">
        <f>(T985/1000)*(960*9.81*0.01+0.5*1.205*0.38*1.711274*(T985*T985)+960*4/3*3.14*AJ985)</f>
        <v>-19.186504483561887</v>
      </c>
      <c r="AH985">
        <f>AH984+AG985</f>
        <v>667.8966599382203</v>
      </c>
      <c r="AJ985">
        <f>T986-T985</f>
        <v>-0.91666666666666696</v>
      </c>
      <c r="AK985" s="53">
        <f t="shared" si="274"/>
        <v>5.3611111111111116</v>
      </c>
      <c r="AL985" s="39">
        <f>0.5*1116.99*(T985*T985)</f>
        <v>16051.990937500002</v>
      </c>
      <c r="AM985" s="39">
        <f t="shared" si="273"/>
        <v>5019.9909375000007</v>
      </c>
      <c r="AN985" s="39">
        <f>SUM($AM$966:$AM$974)+$AN$965</f>
        <v>-1766809.2749999999</v>
      </c>
      <c r="AO985" s="39">
        <f t="shared" si="263"/>
        <v>0.49078035402924819</v>
      </c>
      <c r="AP985" s="39">
        <f>SUM($AM$975:$AM$1033)+$AP$974</f>
        <v>1768014.6071875002</v>
      </c>
      <c r="AQ985" s="39">
        <f t="shared" si="264"/>
        <v>0.49111516852568227</v>
      </c>
      <c r="AR985" s="39">
        <f t="shared" si="259"/>
        <v>5.0199909375000002</v>
      </c>
      <c r="AS985" s="39"/>
      <c r="AT985" s="51">
        <f>T985*$AS$8*0.38*0.01</f>
        <v>211.82060633500006</v>
      </c>
      <c r="AU985" s="51">
        <f t="shared" si="275"/>
        <v>0.21182060633500008</v>
      </c>
      <c r="AV985" s="51">
        <f t="shared" si="265"/>
        <v>5.8839104386523646E-5</v>
      </c>
      <c r="AW985" s="39">
        <f>AB985*0.7</f>
        <v>0.29031160485698432</v>
      </c>
      <c r="AX985" s="40"/>
      <c r="AY985" s="40">
        <f t="shared" si="262"/>
        <v>0</v>
      </c>
      <c r="AZ985" s="40"/>
      <c r="BA985" s="40"/>
      <c r="BB985" s="40"/>
      <c r="BC985" s="39"/>
      <c r="BD985" s="39">
        <f>T985*2.23694</f>
        <v>11.992483888888891</v>
      </c>
      <c r="BE985" s="39">
        <f>AO985-$BC$8</f>
        <v>0.4896539550306297</v>
      </c>
      <c r="BF985" s="39">
        <f>AQ985-$BC$8</f>
        <v>0.48998876952706377</v>
      </c>
      <c r="BG985" s="52">
        <f t="shared" si="266"/>
        <v>0.44098989257435739</v>
      </c>
      <c r="BH985" s="52">
        <f t="shared" si="267"/>
        <v>0.44098989257435739</v>
      </c>
      <c r="BI985" s="52">
        <f t="shared" si="268"/>
        <v>1587563.6132676867</v>
      </c>
      <c r="BJ985" s="52">
        <f t="shared" si="269"/>
        <v>1587.5636132676866</v>
      </c>
      <c r="BK985">
        <f t="shared" si="270"/>
        <v>4.5179918437500008</v>
      </c>
    </row>
    <row r="986" spans="2:63" x14ac:dyDescent="0.25">
      <c r="B986" s="27" t="s">
        <v>52</v>
      </c>
      <c r="C986" s="27">
        <v>978</v>
      </c>
      <c r="D986" s="27">
        <v>389</v>
      </c>
      <c r="E986" s="26">
        <v>16</v>
      </c>
      <c r="F986" s="15">
        <f t="shared" si="271"/>
        <v>-0.84722222222222243</v>
      </c>
      <c r="G986" s="15">
        <f t="shared" si="272"/>
        <v>-3.0500000000000007</v>
      </c>
      <c r="R986">
        <f t="shared" si="260"/>
        <v>0</v>
      </c>
      <c r="S986">
        <f t="shared" si="261"/>
        <v>16</v>
      </c>
      <c r="T986">
        <f>$E986/3.6</f>
        <v>4.4444444444444446</v>
      </c>
      <c r="U986">
        <f>(0.5*960*(T986*T986))</f>
        <v>9481.4814814814818</v>
      </c>
      <c r="V986">
        <f>$U986-$U987</f>
        <v>3028.1481481481496</v>
      </c>
      <c r="X986">
        <f>W986/1000</f>
        <v>0</v>
      </c>
      <c r="Y98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6">
        <f>(0.5*960*(F986*F986))</f>
        <v>344.53703703703718</v>
      </c>
      <c r="AA986">
        <f>W986*0.0000002777777777</f>
        <v>0</v>
      </c>
      <c r="AB98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6">
        <f>(AC986*0.0000002777777777)*-1</f>
        <v>0</v>
      </c>
      <c r="AE9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6">
        <f>(T986/1000)*(960*9.81*0.01+0.5*1.205*0.38*1.711274*(T986*T986)+960*4/3*3.14*AJ986)</f>
        <v>-13.4405744915402</v>
      </c>
      <c r="AH986">
        <f>AH985+AG986</f>
        <v>654.45608544668005</v>
      </c>
      <c r="AJ986">
        <f>T987-T986</f>
        <v>-0.77777777777777812</v>
      </c>
      <c r="AK986" s="53">
        <f t="shared" si="274"/>
        <v>4.4444444444444446</v>
      </c>
      <c r="AL986" s="39">
        <f>0.5*1116.99*(T986*T986)</f>
        <v>11032.000000000002</v>
      </c>
      <c r="AM986" s="39">
        <f t="shared" si="273"/>
        <v>3523.345000000003</v>
      </c>
      <c r="AN986" s="39">
        <f>SUM($AM$966:$AM$974)+$AN$965</f>
        <v>-1766809.2749999999</v>
      </c>
      <c r="AO986" s="39">
        <f t="shared" si="263"/>
        <v>0.49078035402924819</v>
      </c>
      <c r="AP986" s="39">
        <f>SUM($AM$975:$AM$1033)+$AP$974</f>
        <v>1768014.6071875002</v>
      </c>
      <c r="AQ986" s="39">
        <f t="shared" si="264"/>
        <v>0.49111516852568227</v>
      </c>
      <c r="AR986" s="39">
        <f t="shared" si="259"/>
        <v>3.5233450000000031</v>
      </c>
      <c r="AS986" s="39"/>
      <c r="AT986" s="51">
        <f>T986*$AS$8*0.38*0.01</f>
        <v>175.60257520000002</v>
      </c>
      <c r="AU986" s="51">
        <f t="shared" si="275"/>
        <v>0.17560257520000003</v>
      </c>
      <c r="AV986" s="51">
        <f t="shared" si="265"/>
        <v>4.8778532133905604E-5</v>
      </c>
      <c r="AW986" s="39">
        <f>AB986*0.7</f>
        <v>0.29031160485698432</v>
      </c>
      <c r="AX986" s="40"/>
      <c r="AY986" s="40">
        <f t="shared" si="262"/>
        <v>0</v>
      </c>
      <c r="AZ986" s="40"/>
      <c r="BA986" s="40"/>
      <c r="BB986" s="40"/>
      <c r="BC986" s="39"/>
      <c r="BD986" s="39">
        <f>T986*2.23694</f>
        <v>9.9419555555555572</v>
      </c>
      <c r="BE986" s="39">
        <f>AO986-$BC$8</f>
        <v>0.4896539550306297</v>
      </c>
      <c r="BF986" s="39">
        <f>AQ986-$BC$8</f>
        <v>0.48998876952706377</v>
      </c>
      <c r="BG986" s="52">
        <f t="shared" si="266"/>
        <v>0.44098989257435739</v>
      </c>
      <c r="BH986" s="52">
        <f t="shared" si="267"/>
        <v>0.44098989257435739</v>
      </c>
      <c r="BI986" s="52">
        <f t="shared" si="268"/>
        <v>1587563.6132676867</v>
      </c>
      <c r="BJ986" s="52">
        <f t="shared" si="269"/>
        <v>1587.5636132676866</v>
      </c>
      <c r="BK986">
        <f t="shared" si="270"/>
        <v>3.1710105000000026</v>
      </c>
    </row>
    <row r="987" spans="2:63" x14ac:dyDescent="0.25">
      <c r="B987" s="27" t="s">
        <v>52</v>
      </c>
      <c r="C987" s="27">
        <v>979</v>
      </c>
      <c r="D987" s="27">
        <v>390</v>
      </c>
      <c r="E987" s="26">
        <v>13.2</v>
      </c>
      <c r="F987" s="15">
        <f t="shared" si="271"/>
        <v>-0.73611111111111116</v>
      </c>
      <c r="G987" s="15">
        <f t="shared" si="272"/>
        <v>-2.6500000000000004</v>
      </c>
      <c r="R987">
        <f t="shared" si="260"/>
        <v>0</v>
      </c>
      <c r="S987">
        <f t="shared" si="261"/>
        <v>13.2</v>
      </c>
      <c r="T987">
        <f>$E987/3.6</f>
        <v>3.6666666666666665</v>
      </c>
      <c r="U987">
        <f>(0.5*960*(T987*T987))</f>
        <v>6453.3333333333321</v>
      </c>
      <c r="V987">
        <f>$U987-$U988</f>
        <v>2212.9629629629626</v>
      </c>
      <c r="X987">
        <f>W987/1000</f>
        <v>0</v>
      </c>
      <c r="Y98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7">
        <f>(0.5*960*(F987*F987))</f>
        <v>260.09259259259267</v>
      </c>
      <c r="AA987">
        <f>W987*0.0000002777777777</f>
        <v>0</v>
      </c>
      <c r="AB98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7">
        <f>(AC987*0.0000002777777777)*-1</f>
        <v>0</v>
      </c>
      <c r="AE9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7">
        <f>(T987/1000)*(960*9.81*0.01+0.5*1.205*0.38*1.711274*(T987*T987)+960*4/3*3.14*AJ987)</f>
        <v>-9.8694479733836591</v>
      </c>
      <c r="AH987">
        <f>AH986+AG987</f>
        <v>644.58663747329638</v>
      </c>
      <c r="AJ987">
        <f>T988-T987</f>
        <v>-0.69444444444444464</v>
      </c>
      <c r="AK987" s="53">
        <f t="shared" si="274"/>
        <v>3.6666666666666665</v>
      </c>
      <c r="AL987" s="39">
        <f>0.5*1116.99*(T987*T987)</f>
        <v>7508.6549999999988</v>
      </c>
      <c r="AM987" s="39">
        <f t="shared" si="273"/>
        <v>2574.8515625</v>
      </c>
      <c r="AN987" s="39">
        <f>SUM($AM$966:$AM$974)+$AN$965</f>
        <v>-1766809.2749999999</v>
      </c>
      <c r="AO987" s="39">
        <f t="shared" si="263"/>
        <v>0.49078035402924819</v>
      </c>
      <c r="AP987" s="39">
        <f>SUM($AM$975:$AM$1033)+$AP$974</f>
        <v>1768014.6071875002</v>
      </c>
      <c r="AQ987" s="39">
        <f t="shared" si="264"/>
        <v>0.49111516852568227</v>
      </c>
      <c r="AR987" s="39">
        <f t="shared" si="259"/>
        <v>2.5748515625000001</v>
      </c>
      <c r="AS987" s="39"/>
      <c r="AT987" s="51">
        <f>T987*$AS$8*0.38*0.01</f>
        <v>144.87212454000002</v>
      </c>
      <c r="AU987" s="51">
        <f t="shared" si="275"/>
        <v>0.14487212454000001</v>
      </c>
      <c r="AV987" s="51">
        <f t="shared" si="265"/>
        <v>4.0242289010472122E-5</v>
      </c>
      <c r="AW987" s="39">
        <f>AB987*0.7</f>
        <v>0.29031160485698432</v>
      </c>
      <c r="AX987" s="40"/>
      <c r="AY987" s="40">
        <f t="shared" si="262"/>
        <v>0</v>
      </c>
      <c r="AZ987" s="40"/>
      <c r="BA987" s="40"/>
      <c r="BB987" s="40"/>
      <c r="BC987" s="39"/>
      <c r="BD987" s="39">
        <f>T987*2.23694</f>
        <v>8.2021133333333331</v>
      </c>
      <c r="BE987" s="39">
        <f>AO987-$BC$8</f>
        <v>0.4896539550306297</v>
      </c>
      <c r="BF987" s="39">
        <f>AQ987-$BC$8</f>
        <v>0.48998876952706377</v>
      </c>
      <c r="BG987" s="52">
        <f t="shared" si="266"/>
        <v>0.44098989257435739</v>
      </c>
      <c r="BH987" s="52">
        <f t="shared" si="267"/>
        <v>0.44098989257435739</v>
      </c>
      <c r="BI987" s="52">
        <f t="shared" si="268"/>
        <v>1587563.6132676867</v>
      </c>
      <c r="BJ987" s="52">
        <f t="shared" si="269"/>
        <v>1587.5636132676866</v>
      </c>
      <c r="BK987">
        <f t="shared" si="270"/>
        <v>2.3173664062500001</v>
      </c>
    </row>
    <row r="988" spans="2:63" x14ac:dyDescent="0.25">
      <c r="B988" s="27" t="s">
        <v>52</v>
      </c>
      <c r="C988" s="27">
        <v>980</v>
      </c>
      <c r="D988" s="27">
        <v>391</v>
      </c>
      <c r="E988" s="26">
        <v>10.7</v>
      </c>
      <c r="F988" s="15">
        <f t="shared" si="271"/>
        <v>-0.61111111111111094</v>
      </c>
      <c r="G988" s="15">
        <f t="shared" si="272"/>
        <v>-2.1999999999999993</v>
      </c>
      <c r="R988">
        <f t="shared" si="260"/>
        <v>0</v>
      </c>
      <c r="S988">
        <f t="shared" si="261"/>
        <v>10.7</v>
      </c>
      <c r="T988">
        <f>$E988/3.6</f>
        <v>2.9722222222222219</v>
      </c>
      <c r="U988">
        <f>(0.5*960*(T988*T988))</f>
        <v>4240.3703703703695</v>
      </c>
      <c r="V988">
        <f>$U988-$U989</f>
        <v>1372.2222222222208</v>
      </c>
      <c r="X988">
        <f>W988/1000</f>
        <v>0</v>
      </c>
      <c r="Y98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8">
        <f>(0.5*960*(F988*F988))</f>
        <v>179.25925925925915</v>
      </c>
      <c r="AA988">
        <f>W988*0.0000002777777777</f>
        <v>0</v>
      </c>
      <c r="AB98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8">
        <f>(AC988*0.0000002777777777)*-1</f>
        <v>0</v>
      </c>
      <c r="AE9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8">
        <f>(T988/1000)*(960*9.81*0.01+0.5*1.205*0.38*1.711274*(T988*T988)+960*4/3*3.14*AJ988)</f>
        <v>-6.0146105143485586</v>
      </c>
      <c r="AH988">
        <f>AH987+AG988</f>
        <v>638.57202695894784</v>
      </c>
      <c r="AJ988">
        <f>T989-T988</f>
        <v>-0.52777777777777724</v>
      </c>
      <c r="AK988" s="53">
        <f t="shared" si="274"/>
        <v>2.9722222222222219</v>
      </c>
      <c r="AL988" s="39">
        <f>0.5*1116.99*(T988*T988)</f>
        <v>4933.8034374999988</v>
      </c>
      <c r="AM988" s="39">
        <f t="shared" si="273"/>
        <v>1596.6234374999985</v>
      </c>
      <c r="AN988" s="39">
        <f>SUM($AM$966:$AM$974)+$AN$965</f>
        <v>-1766809.2749999999</v>
      </c>
      <c r="AO988" s="39">
        <f t="shared" si="263"/>
        <v>0.49078035402924819</v>
      </c>
      <c r="AP988" s="39">
        <f>SUM($AM$975:$AM$1033)+$AP$974</f>
        <v>1768014.6071875002</v>
      </c>
      <c r="AQ988" s="39">
        <f t="shared" si="264"/>
        <v>0.49111516852568227</v>
      </c>
      <c r="AR988" s="39">
        <f t="shared" si="259"/>
        <v>1.5966234374999986</v>
      </c>
      <c r="AS988" s="39"/>
      <c r="AT988" s="51">
        <f>T988*$AS$8*0.38*0.01</f>
        <v>117.43422216500001</v>
      </c>
      <c r="AU988" s="51">
        <f t="shared" si="275"/>
        <v>0.117434222165</v>
      </c>
      <c r="AV988" s="51">
        <f t="shared" si="265"/>
        <v>3.2620643364549369E-5</v>
      </c>
      <c r="AW988" s="39">
        <f>AB988*0.7</f>
        <v>0.29031160485698432</v>
      </c>
      <c r="AX988" s="40"/>
      <c r="AY988" s="40">
        <f t="shared" si="262"/>
        <v>0</v>
      </c>
      <c r="AZ988" s="40"/>
      <c r="BA988" s="40"/>
      <c r="BB988" s="40"/>
      <c r="BC988" s="39"/>
      <c r="BD988" s="39">
        <f>T988*2.23694</f>
        <v>6.6486827777777773</v>
      </c>
      <c r="BE988" s="39">
        <f>AO988-$BC$8</f>
        <v>0.4896539550306297</v>
      </c>
      <c r="BF988" s="39">
        <f>AQ988-$BC$8</f>
        <v>0.48998876952706377</v>
      </c>
      <c r="BG988" s="52">
        <f t="shared" si="266"/>
        <v>0.44098989257435739</v>
      </c>
      <c r="BH988" s="52">
        <f t="shared" si="267"/>
        <v>0.44098989257435739</v>
      </c>
      <c r="BI988" s="52">
        <f t="shared" si="268"/>
        <v>1587563.6132676867</v>
      </c>
      <c r="BJ988" s="52">
        <f t="shared" si="269"/>
        <v>1587.5636132676866</v>
      </c>
      <c r="BK988">
        <f t="shared" si="270"/>
        <v>1.4369610937499988</v>
      </c>
    </row>
    <row r="989" spans="2:63" x14ac:dyDescent="0.25">
      <c r="B989" s="27" t="s">
        <v>52</v>
      </c>
      <c r="C989" s="27">
        <v>981</v>
      </c>
      <c r="D989" s="27">
        <v>392</v>
      </c>
      <c r="E989" s="26">
        <v>8.8000000000000007</v>
      </c>
      <c r="F989" s="15">
        <f t="shared" si="271"/>
        <v>-0.48611111111111099</v>
      </c>
      <c r="G989" s="15">
        <f t="shared" si="272"/>
        <v>-1.7499999999999996</v>
      </c>
      <c r="R989">
        <f t="shared" si="260"/>
        <v>0</v>
      </c>
      <c r="S989">
        <f t="shared" si="261"/>
        <v>8.8000000000000007</v>
      </c>
      <c r="T989">
        <f>$E989/3.6</f>
        <v>2.4444444444444446</v>
      </c>
      <c r="U989">
        <f>(0.5*960*(T989*T989))</f>
        <v>2868.1481481481487</v>
      </c>
      <c r="V989">
        <f>$U989-$U990</f>
        <v>948.14814814814872</v>
      </c>
      <c r="X989">
        <f>W989/1000</f>
        <v>0</v>
      </c>
      <c r="Y98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89">
        <f>(0.5*960*(F989*F989))</f>
        <v>113.42592592592588</v>
      </c>
      <c r="AA989">
        <f>W989*0.0000002777777777</f>
        <v>0</v>
      </c>
      <c r="AB98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89">
        <f>(AC989*0.0000002777777777)*-1</f>
        <v>0</v>
      </c>
      <c r="AE9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89">
        <f>(T989/1000)*(960*9.81*0.01+0.5*1.205*0.38*1.711274*(T989*T989)+960*4/3*3.14*AJ989)</f>
        <v>-4.1306075751040767</v>
      </c>
      <c r="AH989">
        <f>AH988+AG989</f>
        <v>634.44141938384382</v>
      </c>
      <c r="AJ989">
        <f>T990-T989</f>
        <v>-0.44444444444444464</v>
      </c>
      <c r="AK989" s="53">
        <f t="shared" si="274"/>
        <v>2.4444444444444446</v>
      </c>
      <c r="AL989" s="39">
        <f>0.5*1116.99*(T989*T989)</f>
        <v>3337.1800000000003</v>
      </c>
      <c r="AM989" s="39">
        <f t="shared" si="273"/>
        <v>1103.2000000000003</v>
      </c>
      <c r="AN989" s="39">
        <f>SUM($AM$966:$AM$974)+$AN$965</f>
        <v>-1766809.2749999999</v>
      </c>
      <c r="AO989" s="39">
        <f t="shared" si="263"/>
        <v>0.49078035402924819</v>
      </c>
      <c r="AP989" s="39">
        <f>SUM($AM$975:$AM$1033)+$AP$974</f>
        <v>1768014.6071875002</v>
      </c>
      <c r="AQ989" s="39">
        <f t="shared" si="264"/>
        <v>0.49111516852568227</v>
      </c>
      <c r="AR989" s="39">
        <f t="shared" si="259"/>
        <v>1.1032000000000002</v>
      </c>
      <c r="AS989" s="39"/>
      <c r="AT989" s="51">
        <f>T989*$AS$8*0.38*0.01</f>
        <v>96.58141636000002</v>
      </c>
      <c r="AU989" s="51">
        <f t="shared" si="275"/>
        <v>9.6581416360000019E-2</v>
      </c>
      <c r="AV989" s="51">
        <f t="shared" si="265"/>
        <v>2.6828192673648084E-5</v>
      </c>
      <c r="AW989" s="39">
        <f>AB989*0.7</f>
        <v>0.29031160485698432</v>
      </c>
      <c r="AX989" s="40"/>
      <c r="AY989" s="40">
        <f t="shared" si="262"/>
        <v>0</v>
      </c>
      <c r="AZ989" s="40"/>
      <c r="BA989" s="40"/>
      <c r="BB989" s="40"/>
      <c r="BC989" s="39"/>
      <c r="BD989" s="39">
        <f>T989*2.23694</f>
        <v>5.468075555555556</v>
      </c>
      <c r="BE989" s="39">
        <f>AO989-$BC$8</f>
        <v>0.4896539550306297</v>
      </c>
      <c r="BF989" s="39">
        <f>AQ989-$BC$8</f>
        <v>0.48998876952706377</v>
      </c>
      <c r="BG989" s="52">
        <f t="shared" si="266"/>
        <v>0.44098989257435739</v>
      </c>
      <c r="BH989" s="52">
        <f t="shared" si="267"/>
        <v>0.44098989257435739</v>
      </c>
      <c r="BI989" s="52">
        <f t="shared" si="268"/>
        <v>1587563.6132676867</v>
      </c>
      <c r="BJ989" s="52">
        <f t="shared" si="269"/>
        <v>1587.5636132676866</v>
      </c>
      <c r="BK989">
        <f t="shared" si="270"/>
        <v>0.99288000000000021</v>
      </c>
    </row>
    <row r="990" spans="2:63" x14ac:dyDescent="0.25">
      <c r="B990" s="27" t="s">
        <v>52</v>
      </c>
      <c r="C990" s="27">
        <v>982</v>
      </c>
      <c r="D990" s="27">
        <v>393</v>
      </c>
      <c r="E990" s="26">
        <v>7.2</v>
      </c>
      <c r="F990" s="15">
        <f t="shared" si="271"/>
        <v>-0.45833333333333343</v>
      </c>
      <c r="G990" s="15">
        <f t="shared" si="272"/>
        <v>-1.6500000000000004</v>
      </c>
      <c r="R990">
        <f t="shared" si="260"/>
        <v>0</v>
      </c>
      <c r="S990">
        <f t="shared" si="261"/>
        <v>7.2</v>
      </c>
      <c r="T990">
        <f>$E990/3.6</f>
        <v>2</v>
      </c>
      <c r="U990">
        <f>(0.5*960*(T990*T990))</f>
        <v>1920</v>
      </c>
      <c r="V990">
        <f>$U990-$U991</f>
        <v>799.62962962962979</v>
      </c>
      <c r="X990">
        <f>W990/1000</f>
        <v>0</v>
      </c>
      <c r="Y99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0">
        <f>(0.5*960*(F990*F990))</f>
        <v>100.83333333333337</v>
      </c>
      <c r="AA990">
        <f>W990*0.0000002777777777</f>
        <v>0</v>
      </c>
      <c r="AB99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0">
        <f>(AC990*0.0000002777777777)*-1</f>
        <v>0</v>
      </c>
      <c r="AE9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0">
        <f>(T990/1000)*(960*9.81*0.01+0.5*1.205*0.38*1.711274*(T990*T990)+960*4/3*3.14*AJ990)</f>
        <v>-3.604424741652712</v>
      </c>
      <c r="AH990">
        <f>AH989+AG990</f>
        <v>630.83699464219114</v>
      </c>
      <c r="AJ990">
        <f>T991-T990</f>
        <v>-0.47222222222222232</v>
      </c>
      <c r="AK990" s="53">
        <f t="shared" si="274"/>
        <v>2</v>
      </c>
      <c r="AL990" s="39">
        <f>0.5*1116.99*(T990*T990)</f>
        <v>2233.98</v>
      </c>
      <c r="AM990" s="39">
        <f t="shared" si="273"/>
        <v>930.39406250000002</v>
      </c>
      <c r="AN990" s="39">
        <f>SUM($AM$966:$AM$974)+$AN$965</f>
        <v>-1766809.2749999999</v>
      </c>
      <c r="AO990" s="39">
        <f t="shared" si="263"/>
        <v>0.49078035402924819</v>
      </c>
      <c r="AP990" s="39">
        <f>SUM($AM$975:$AM$1033)+$AP$974</f>
        <v>1768014.6071875002</v>
      </c>
      <c r="AQ990" s="39">
        <f t="shared" si="264"/>
        <v>0.49111516852568227</v>
      </c>
      <c r="AR990" s="39">
        <f t="shared" si="259"/>
        <v>0.93039406250000001</v>
      </c>
      <c r="AS990" s="39"/>
      <c r="AT990" s="51">
        <f>T990*$AS$8*0.38*0.01</f>
        <v>79.021158840000012</v>
      </c>
      <c r="AU990" s="51">
        <f t="shared" si="275"/>
        <v>7.9021158840000008E-2</v>
      </c>
      <c r="AV990" s="51">
        <f t="shared" si="265"/>
        <v>2.1950339460257523E-5</v>
      </c>
      <c r="AW990" s="39">
        <f>AB990*0.7</f>
        <v>0.29031160485698432</v>
      </c>
      <c r="AX990" s="40"/>
      <c r="AY990" s="40">
        <f t="shared" si="262"/>
        <v>0</v>
      </c>
      <c r="AZ990" s="40"/>
      <c r="BA990" s="40"/>
      <c r="BB990" s="40"/>
      <c r="BC990" s="39"/>
      <c r="BD990" s="39">
        <f>T990*2.23694</f>
        <v>4.4738800000000003</v>
      </c>
      <c r="BE990" s="39">
        <f>AO990-$BC$8</f>
        <v>0.4896539550306297</v>
      </c>
      <c r="BF990" s="39">
        <f>AQ990-$BC$8</f>
        <v>0.48998876952706377</v>
      </c>
      <c r="BG990" s="52">
        <f t="shared" si="266"/>
        <v>0.44098989257435739</v>
      </c>
      <c r="BH990" s="52">
        <f t="shared" si="267"/>
        <v>0.44098989257435739</v>
      </c>
      <c r="BI990" s="52">
        <f t="shared" si="268"/>
        <v>1587563.6132676867</v>
      </c>
      <c r="BJ990" s="52">
        <f t="shared" si="269"/>
        <v>1587.5636132676866</v>
      </c>
      <c r="BK990">
        <f t="shared" si="270"/>
        <v>0.83735465625000005</v>
      </c>
    </row>
    <row r="991" spans="2:63" x14ac:dyDescent="0.25">
      <c r="B991" s="27" t="s">
        <v>52</v>
      </c>
      <c r="C991" s="27">
        <v>983</v>
      </c>
      <c r="D991" s="27">
        <v>394</v>
      </c>
      <c r="E991" s="26">
        <v>5.5</v>
      </c>
      <c r="F991" s="15">
        <f t="shared" si="271"/>
        <v>-0.55555555555555558</v>
      </c>
      <c r="G991" s="15">
        <f t="shared" si="272"/>
        <v>-2</v>
      </c>
      <c r="R991">
        <f t="shared" si="260"/>
        <v>0</v>
      </c>
      <c r="S991">
        <f t="shared" si="261"/>
        <v>5.5</v>
      </c>
      <c r="T991">
        <f>$E991/3.6</f>
        <v>1.5277777777777777</v>
      </c>
      <c r="U991">
        <f>(0.5*960*(T991*T991))</f>
        <v>1120.3703703703702</v>
      </c>
      <c r="V991">
        <f>$U991-$U992</f>
        <v>741.11111111111086</v>
      </c>
      <c r="X991">
        <f>W991/1000</f>
        <v>0</v>
      </c>
      <c r="Y99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1">
        <f>(0.5*960*(F991*F991))</f>
        <v>148.14814814814815</v>
      </c>
      <c r="AA991">
        <f>W991*0.0000002777777777</f>
        <v>0</v>
      </c>
      <c r="AB99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1">
        <f>(AC991*0.0000002777777777)*-1</f>
        <v>0</v>
      </c>
      <c r="AE9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1">
        <f>(T991/1000)*(960*9.81*0.01+0.5*1.205*0.38*1.711274*(T991*T991)+960*4/3*3.14*AJ991)</f>
        <v>-3.7777845856946541</v>
      </c>
      <c r="AH991">
        <f>AH990+AG991</f>
        <v>627.05921005649645</v>
      </c>
      <c r="AJ991">
        <f>T992-T991</f>
        <v>-0.63888888888888873</v>
      </c>
      <c r="AK991" s="53">
        <f t="shared" si="274"/>
        <v>1.5277777777777777</v>
      </c>
      <c r="AL991" s="39">
        <f>0.5*1116.99*(T991*T991)</f>
        <v>1303.5859375</v>
      </c>
      <c r="AM991" s="39">
        <f t="shared" si="273"/>
        <v>862.30593750000003</v>
      </c>
      <c r="AN991" s="39">
        <f>SUM($AM$966:$AM$974)+$AN$965</f>
        <v>-1766809.2749999999</v>
      </c>
      <c r="AO991" s="39">
        <f t="shared" si="263"/>
        <v>0.49078035402924819</v>
      </c>
      <c r="AP991" s="39">
        <f>SUM($AM$975:$AM$1033)+$AP$974</f>
        <v>1768014.6071875002</v>
      </c>
      <c r="AQ991" s="39">
        <f t="shared" si="264"/>
        <v>0.49111516852568227</v>
      </c>
      <c r="AR991" s="39">
        <f t="shared" si="259"/>
        <v>0.86230593750000006</v>
      </c>
      <c r="AS991" s="39"/>
      <c r="AT991" s="51">
        <f>T991*$AS$8*0.38*0.01</f>
        <v>60.363385225000002</v>
      </c>
      <c r="AU991" s="51">
        <f t="shared" si="275"/>
        <v>6.0363385225000003E-2</v>
      </c>
      <c r="AV991" s="51">
        <f t="shared" si="265"/>
        <v>1.6767620421030049E-5</v>
      </c>
      <c r="AW991" s="39">
        <f>AB991*0.7</f>
        <v>0.29031160485698432</v>
      </c>
      <c r="AX991" s="40"/>
      <c r="AY991" s="40">
        <f t="shared" si="262"/>
        <v>0</v>
      </c>
      <c r="AZ991" s="40"/>
      <c r="BA991" s="40"/>
      <c r="BB991" s="40"/>
      <c r="BC991" s="39"/>
      <c r="BD991" s="39">
        <f>T991*2.23694</f>
        <v>3.4175472222222223</v>
      </c>
      <c r="BE991" s="39">
        <f>AO991-$BC$8</f>
        <v>0.4896539550306297</v>
      </c>
      <c r="BF991" s="39">
        <f>AQ991-$BC$8</f>
        <v>0.48998876952706377</v>
      </c>
      <c r="BG991" s="52">
        <f t="shared" si="266"/>
        <v>0.44098989257435739</v>
      </c>
      <c r="BH991" s="52">
        <f t="shared" si="267"/>
        <v>0.44098989257435739</v>
      </c>
      <c r="BI991" s="52">
        <f t="shared" si="268"/>
        <v>1587563.6132676867</v>
      </c>
      <c r="BJ991" s="52">
        <f t="shared" si="269"/>
        <v>1587.5636132676866</v>
      </c>
      <c r="BK991">
        <f t="shared" si="270"/>
        <v>0.77607534374999998</v>
      </c>
    </row>
    <row r="992" spans="2:63" x14ac:dyDescent="0.25">
      <c r="B992" s="27" t="s">
        <v>52</v>
      </c>
      <c r="C992" s="27">
        <v>984</v>
      </c>
      <c r="D992" s="27">
        <v>395</v>
      </c>
      <c r="E992" s="26">
        <v>3.2</v>
      </c>
      <c r="F992" s="15">
        <f t="shared" si="271"/>
        <v>-0.61111111111111116</v>
      </c>
      <c r="G992" s="15">
        <f t="shared" si="272"/>
        <v>-2.2000000000000002</v>
      </c>
      <c r="R992">
        <f t="shared" si="260"/>
        <v>0</v>
      </c>
      <c r="S992">
        <f t="shared" si="261"/>
        <v>3.2</v>
      </c>
      <c r="T992">
        <f>$E992/3.6</f>
        <v>0.88888888888888895</v>
      </c>
      <c r="U992">
        <f>(0.5*960*(T992*T992))</f>
        <v>379.2592592592593</v>
      </c>
      <c r="V992">
        <f>$U992-$U993</f>
        <v>334.44444444444446</v>
      </c>
      <c r="X992">
        <f>W992/1000</f>
        <v>0</v>
      </c>
      <c r="Y99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2">
        <f>(0.5*960*(F992*F992))</f>
        <v>179.2592592592593</v>
      </c>
      <c r="AA992">
        <f>W992*0.0000002777777777</f>
        <v>0</v>
      </c>
      <c r="AB99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2">
        <f>(AC992*0.0000002777777777)*-1</f>
        <v>0</v>
      </c>
      <c r="AE9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2">
        <f>(T992/1000)*(960*9.81*0.01+0.5*1.205*0.38*1.711274*(T992*T992)+960*4/3*3.14*AJ992)</f>
        <v>-2.0000424586483714</v>
      </c>
      <c r="AH992">
        <f>AH991+AG992</f>
        <v>625.05916759784805</v>
      </c>
      <c r="AJ992">
        <f>T993-T992</f>
        <v>-0.58333333333333337</v>
      </c>
      <c r="AK992" s="53">
        <f t="shared" si="274"/>
        <v>0.88888888888888895</v>
      </c>
      <c r="AL992" s="39">
        <f>0.5*1116.99*(T992*T992)</f>
        <v>441.28000000000003</v>
      </c>
      <c r="AM992" s="39">
        <f t="shared" si="273"/>
        <v>389.13656250000003</v>
      </c>
      <c r="AN992" s="39">
        <f>SUM($AM$966:$AM$974)+$AN$965</f>
        <v>-1766809.2749999999</v>
      </c>
      <c r="AO992" s="39">
        <f t="shared" si="263"/>
        <v>0.49078035402924819</v>
      </c>
      <c r="AP992" s="39">
        <f>SUM($AM$975:$AM$1033)+$AP$974</f>
        <v>1768014.6071875002</v>
      </c>
      <c r="AQ992" s="39">
        <f t="shared" si="264"/>
        <v>0.49111516852568227</v>
      </c>
      <c r="AR992" s="39">
        <f t="shared" si="259"/>
        <v>0.38913656250000001</v>
      </c>
      <c r="AS992" s="39"/>
      <c r="AT992" s="51">
        <f>T992*$AS$8*0.38*0.01</f>
        <v>35.120515040000008</v>
      </c>
      <c r="AU992" s="51">
        <f t="shared" si="275"/>
        <v>3.5120515040000008E-2</v>
      </c>
      <c r="AV992" s="51">
        <f t="shared" si="265"/>
        <v>9.7557064267811218E-6</v>
      </c>
      <c r="AW992" s="39">
        <f>AB992*0.7</f>
        <v>0.29031160485698432</v>
      </c>
      <c r="AX992" s="40"/>
      <c r="AY992" s="40">
        <f t="shared" si="262"/>
        <v>0</v>
      </c>
      <c r="AZ992" s="40"/>
      <c r="BA992" s="40"/>
      <c r="BB992" s="40"/>
      <c r="BC992" s="39"/>
      <c r="BD992" s="39">
        <f>T992*2.23694</f>
        <v>1.9883911111111114</v>
      </c>
      <c r="BE992" s="39">
        <f>AO992-$BC$8</f>
        <v>0.4896539550306297</v>
      </c>
      <c r="BF992" s="39">
        <f>AQ992-$BC$8</f>
        <v>0.48998876952706377</v>
      </c>
      <c r="BG992" s="52">
        <f t="shared" si="266"/>
        <v>0.44098989257435739</v>
      </c>
      <c r="BH992" s="52">
        <f t="shared" si="267"/>
        <v>0.44098989257435739</v>
      </c>
      <c r="BI992" s="52">
        <f t="shared" si="268"/>
        <v>1587563.6132676867</v>
      </c>
      <c r="BJ992" s="52">
        <f t="shared" si="269"/>
        <v>1587.5636132676866</v>
      </c>
      <c r="BK992">
        <f t="shared" si="270"/>
        <v>0.35022290625000008</v>
      </c>
    </row>
    <row r="993" spans="2:63" x14ac:dyDescent="0.25">
      <c r="B993" s="27" t="s">
        <v>52</v>
      </c>
      <c r="C993" s="27">
        <v>985</v>
      </c>
      <c r="D993" s="27">
        <v>396</v>
      </c>
      <c r="E993" s="26">
        <v>1.1000000000000001</v>
      </c>
      <c r="F993" s="15">
        <f t="shared" si="271"/>
        <v>-0.44444444444444448</v>
      </c>
      <c r="G993" s="15">
        <f t="shared" si="272"/>
        <v>-1.6</v>
      </c>
      <c r="R993">
        <f t="shared" si="260"/>
        <v>0</v>
      </c>
      <c r="S993">
        <f t="shared" si="261"/>
        <v>1.1000000000000001</v>
      </c>
      <c r="T993">
        <f>$E993/3.6</f>
        <v>0.30555555555555558</v>
      </c>
      <c r="U993">
        <f>(0.5*960*(T993*T993))</f>
        <v>44.814814814814824</v>
      </c>
      <c r="V993">
        <f>$U993-$U994</f>
        <v>44.814814814814824</v>
      </c>
      <c r="X993">
        <f>W993/1000</f>
        <v>0</v>
      </c>
      <c r="Y99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3">
        <f>(0.5*960*(F993*F993))</f>
        <v>94.814814814814824</v>
      </c>
      <c r="AA993">
        <f>W993*0.0000002777777777</f>
        <v>0</v>
      </c>
      <c r="AB99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3">
        <f>(AC993*0.0000002777777777)*-1</f>
        <v>0</v>
      </c>
      <c r="AE9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3">
        <f>(T993/1000)*(960*9.81*0.01+0.5*1.205*0.38*1.711274*(T993*T993)+960*4/3*3.14*AJ993)</f>
        <v>-0.34646220557444618</v>
      </c>
      <c r="AH993">
        <f>AH992+AG993</f>
        <v>624.71270539227362</v>
      </c>
      <c r="AJ993">
        <f>T994-T993</f>
        <v>-0.30555555555555558</v>
      </c>
      <c r="AK993" s="53">
        <f t="shared" si="274"/>
        <v>0.30555555555555558</v>
      </c>
      <c r="AL993" s="39">
        <f>0.5*1116.99*(T993*T993)</f>
        <v>52.143437500000005</v>
      </c>
      <c r="AM993" s="39">
        <f t="shared" si="273"/>
        <v>52.143437500000005</v>
      </c>
      <c r="AN993" s="39">
        <f>SUM($AM$966:$AM$974)+$AN$965</f>
        <v>-1766809.2749999999</v>
      </c>
      <c r="AO993" s="39">
        <f t="shared" si="263"/>
        <v>0.49078035402924819</v>
      </c>
      <c r="AP993" s="39">
        <f>SUM($AM$975:$AM$1033)+$AP$974</f>
        <v>1768014.6071875002</v>
      </c>
      <c r="AQ993" s="39">
        <f t="shared" si="264"/>
        <v>0.49111516852568227</v>
      </c>
      <c r="AR993" s="39">
        <f t="shared" si="259"/>
        <v>5.2143437500000007E-2</v>
      </c>
      <c r="AS993" s="39"/>
      <c r="AT993" s="51">
        <f>T993*$AS$8*0.38*0.01</f>
        <v>12.072677045000002</v>
      </c>
      <c r="AU993" s="51">
        <f t="shared" si="275"/>
        <v>1.2072677045000002E-2</v>
      </c>
      <c r="AV993" s="51">
        <f t="shared" si="265"/>
        <v>3.3535240842060106E-6</v>
      </c>
      <c r="AW993" s="39">
        <f>AB993*0.7</f>
        <v>0.29031160485698432</v>
      </c>
      <c r="AX993" s="40"/>
      <c r="AY993" s="40">
        <f t="shared" si="262"/>
        <v>0</v>
      </c>
      <c r="AZ993" s="40"/>
      <c r="BA993" s="40"/>
      <c r="BB993" s="40"/>
      <c r="BC993" s="39"/>
      <c r="BD993" s="39">
        <f>T993*2.23694</f>
        <v>0.6835094444444445</v>
      </c>
      <c r="BE993" s="39">
        <f>AO993-$BC$8</f>
        <v>0.4896539550306297</v>
      </c>
      <c r="BF993" s="39">
        <f>AQ993-$BC$8</f>
        <v>0.48998876952706377</v>
      </c>
      <c r="BG993" s="52">
        <f t="shared" si="266"/>
        <v>0.44098989257435739</v>
      </c>
      <c r="BH993" s="52">
        <f t="shared" si="267"/>
        <v>0.44098989257435739</v>
      </c>
      <c r="BI993" s="52">
        <f t="shared" si="268"/>
        <v>1587563.6132676867</v>
      </c>
      <c r="BJ993" s="52">
        <f t="shared" si="269"/>
        <v>1587.5636132676866</v>
      </c>
      <c r="BK993">
        <f t="shared" si="270"/>
        <v>4.6929093750000005E-2</v>
      </c>
    </row>
    <row r="994" spans="2:63" x14ac:dyDescent="0.25">
      <c r="B994" s="27" t="s">
        <v>52</v>
      </c>
      <c r="C994" s="27">
        <v>986</v>
      </c>
      <c r="D994" s="27">
        <v>397</v>
      </c>
      <c r="E994" s="26">
        <v>0</v>
      </c>
      <c r="F994" s="15">
        <f t="shared" si="271"/>
        <v>-0.15277777777777779</v>
      </c>
      <c r="G994" s="15">
        <f t="shared" si="272"/>
        <v>-0.55000000000000004</v>
      </c>
      <c r="R994">
        <f t="shared" si="260"/>
        <v>1</v>
      </c>
      <c r="S994" t="str">
        <f t="shared" si="261"/>
        <v/>
      </c>
      <c r="T994">
        <f>$E994/3.6</f>
        <v>0</v>
      </c>
      <c r="U994">
        <f>(0.5*960*(T994*T994))</f>
        <v>0</v>
      </c>
      <c r="V994">
        <f>$U994-$U995</f>
        <v>0</v>
      </c>
      <c r="X994">
        <f>W994/1000</f>
        <v>0</v>
      </c>
      <c r="Y99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4">
        <f>(0.5*960*(F994*F994))</f>
        <v>11.203703703703706</v>
      </c>
      <c r="AA994">
        <f>W994*0.0000002777777777</f>
        <v>0</v>
      </c>
      <c r="AB99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4">
        <f>(AC994*0.0000002777777777)*-1</f>
        <v>0</v>
      </c>
      <c r="AE9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4">
        <f>(T994/1000)*(960*9.81*0.01+0.5*1.205*0.38*1.711274*(T994*T994)+960*4/3*3.14*AJ994)</f>
        <v>0</v>
      </c>
      <c r="AH994">
        <f>AH993+AG994</f>
        <v>624.71270539227362</v>
      </c>
      <c r="AJ994">
        <f>T995-T994</f>
        <v>0</v>
      </c>
      <c r="AK994" s="53">
        <f t="shared" si="274"/>
        <v>0</v>
      </c>
      <c r="AL994" s="39">
        <f>0.5*1116.99*(T994*T994)</f>
        <v>0</v>
      </c>
      <c r="AM994" s="39">
        <f t="shared" si="273"/>
        <v>0</v>
      </c>
      <c r="AN994" s="39">
        <f>SUM($AM$966:$AM$974)+$AN$965</f>
        <v>-1766809.2749999999</v>
      </c>
      <c r="AO994" s="39">
        <f t="shared" si="263"/>
        <v>0.49078035402924819</v>
      </c>
      <c r="AP994" s="39">
        <f>SUM($AM$975:$AM$1033)+$AP$974</f>
        <v>1768014.6071875002</v>
      </c>
      <c r="AQ994" s="39">
        <f t="shared" si="264"/>
        <v>0.49111516852568227</v>
      </c>
      <c r="AR994" s="39">
        <f t="shared" si="259"/>
        <v>0</v>
      </c>
      <c r="AS994" s="39"/>
      <c r="AT994" s="51">
        <f>T994*$AS$8*0.38*0.01</f>
        <v>0</v>
      </c>
      <c r="AU994" s="51">
        <f t="shared" si="275"/>
        <v>0</v>
      </c>
      <c r="AV994" s="51">
        <f t="shared" si="265"/>
        <v>0</v>
      </c>
      <c r="AW994" s="39">
        <f>AB994*0.7</f>
        <v>0.29031160485698432</v>
      </c>
      <c r="AX994" s="40"/>
      <c r="AY994" s="40">
        <f t="shared" si="262"/>
        <v>0</v>
      </c>
      <c r="AZ994" s="40"/>
      <c r="BA994" s="40"/>
      <c r="BB994" s="40"/>
      <c r="BC994" s="39"/>
      <c r="BD994" s="39">
        <f>T994*2.23694</f>
        <v>0</v>
      </c>
      <c r="BE994" s="39">
        <f>AO994-$BC$8</f>
        <v>0.4896539550306297</v>
      </c>
      <c r="BF994" s="39">
        <f>AQ994-$BC$8</f>
        <v>0.48998876952706377</v>
      </c>
      <c r="BG994" s="52">
        <f t="shared" si="266"/>
        <v>0.44098989257435739</v>
      </c>
      <c r="BH994" s="52">
        <f t="shared" si="267"/>
        <v>0.44098989257435739</v>
      </c>
      <c r="BI994" s="52">
        <f t="shared" si="268"/>
        <v>1587563.6132676867</v>
      </c>
      <c r="BJ994" s="52">
        <f t="shared" si="269"/>
        <v>1587.5636132676866</v>
      </c>
      <c r="BK994">
        <f t="shared" si="270"/>
        <v>0</v>
      </c>
    </row>
    <row r="995" spans="2:63" x14ac:dyDescent="0.25">
      <c r="B995" s="27" t="s">
        <v>52</v>
      </c>
      <c r="C995" s="27">
        <v>987</v>
      </c>
      <c r="D995" s="27">
        <v>398</v>
      </c>
      <c r="E995" s="26">
        <v>0</v>
      </c>
      <c r="F995" s="15">
        <f t="shared" si="271"/>
        <v>0</v>
      </c>
      <c r="G995" s="15">
        <f t="shared" si="272"/>
        <v>0</v>
      </c>
      <c r="R995">
        <f t="shared" si="260"/>
        <v>1</v>
      </c>
      <c r="S995" t="str">
        <f t="shared" si="261"/>
        <v/>
      </c>
      <c r="T995">
        <f>$E995/3.6</f>
        <v>0</v>
      </c>
      <c r="U995">
        <f>(0.5*960*(T995*T995))</f>
        <v>0</v>
      </c>
      <c r="V995">
        <f>$U995-$U996</f>
        <v>0</v>
      </c>
      <c r="X995">
        <f>W995/1000</f>
        <v>0</v>
      </c>
      <c r="Y99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5">
        <f>(0.5*960*(F995*F995))</f>
        <v>0</v>
      </c>
      <c r="AA995">
        <f>W995*0.0000002777777777</f>
        <v>0</v>
      </c>
      <c r="AB99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5">
        <f>(AC995*0.0000002777777777)*-1</f>
        <v>0</v>
      </c>
      <c r="AE9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5">
        <f>(T995/1000)*(960*9.81*0.01+0.5*1.205*0.38*1.711274*(T995*T995)+960*4/3*3.14*AJ995)</f>
        <v>0</v>
      </c>
      <c r="AH995">
        <f>AH994+AG995</f>
        <v>624.71270539227362</v>
      </c>
      <c r="AJ995">
        <f>T996-T995</f>
        <v>0</v>
      </c>
      <c r="AK995" s="53">
        <f t="shared" si="274"/>
        <v>0</v>
      </c>
      <c r="AL995" s="39">
        <f>0.5*1116.99*(T995*T995)</f>
        <v>0</v>
      </c>
      <c r="AM995" s="39">
        <f t="shared" si="273"/>
        <v>0</v>
      </c>
      <c r="AN995" s="39">
        <f>SUM($AM$966:$AM$974)+$AN$965</f>
        <v>-1766809.2749999999</v>
      </c>
      <c r="AO995" s="39">
        <f t="shared" si="263"/>
        <v>0.49078035402924819</v>
      </c>
      <c r="AP995" s="39">
        <f>SUM($AM$975:$AM$1033)+$AP$974</f>
        <v>1768014.6071875002</v>
      </c>
      <c r="AQ995" s="39">
        <f t="shared" si="264"/>
        <v>0.49111516852568227</v>
      </c>
      <c r="AR995" s="39">
        <f t="shared" si="259"/>
        <v>0</v>
      </c>
      <c r="AS995" s="39"/>
      <c r="AT995" s="51">
        <f>T995*$AS$8*0.38*0.01</f>
        <v>0</v>
      </c>
      <c r="AU995" s="51">
        <f t="shared" si="275"/>
        <v>0</v>
      </c>
      <c r="AV995" s="51">
        <f t="shared" si="265"/>
        <v>0</v>
      </c>
      <c r="AW995" s="39">
        <f>AB995*0.7</f>
        <v>0.29031160485698432</v>
      </c>
      <c r="AX995" s="40"/>
      <c r="AY995" s="40">
        <f t="shared" si="262"/>
        <v>0</v>
      </c>
      <c r="AZ995" s="40"/>
      <c r="BA995" s="40"/>
      <c r="BB995" s="40"/>
      <c r="BC995" s="39"/>
      <c r="BD995" s="39">
        <f>T995*2.23694</f>
        <v>0</v>
      </c>
      <c r="BE995" s="39">
        <f>AO995-$BC$8</f>
        <v>0.4896539550306297</v>
      </c>
      <c r="BF995" s="39">
        <f>AQ995-$BC$8</f>
        <v>0.48998876952706377</v>
      </c>
      <c r="BG995" s="52">
        <f t="shared" si="266"/>
        <v>0.44098989257435739</v>
      </c>
      <c r="BH995" s="52">
        <f t="shared" si="267"/>
        <v>0.44098989257435739</v>
      </c>
      <c r="BI995" s="52">
        <f t="shared" si="268"/>
        <v>1587563.6132676867</v>
      </c>
      <c r="BJ995" s="52">
        <f t="shared" si="269"/>
        <v>1587.5636132676866</v>
      </c>
      <c r="BK995">
        <f t="shared" si="270"/>
        <v>0</v>
      </c>
    </row>
    <row r="996" spans="2:63" x14ac:dyDescent="0.25">
      <c r="B996" s="27" t="s">
        <v>52</v>
      </c>
      <c r="C996" s="27">
        <v>988</v>
      </c>
      <c r="D996" s="27">
        <v>399</v>
      </c>
      <c r="E996" s="26">
        <v>0</v>
      </c>
      <c r="F996" s="15">
        <f t="shared" si="271"/>
        <v>0</v>
      </c>
      <c r="G996" s="15">
        <f t="shared" si="272"/>
        <v>0</v>
      </c>
      <c r="R996">
        <f t="shared" si="260"/>
        <v>1</v>
      </c>
      <c r="S996" t="str">
        <f t="shared" si="261"/>
        <v/>
      </c>
      <c r="T996">
        <f>$E996/3.6</f>
        <v>0</v>
      </c>
      <c r="U996">
        <f>(0.5*960*(T996*T996))</f>
        <v>0</v>
      </c>
      <c r="V996">
        <f>$U996-$U997</f>
        <v>0</v>
      </c>
      <c r="X996">
        <f>W996/1000</f>
        <v>0</v>
      </c>
      <c r="Y99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6">
        <f>(0.5*960*(F996*F996))</f>
        <v>0</v>
      </c>
      <c r="AA996">
        <f>W996*0.0000002777777777</f>
        <v>0</v>
      </c>
      <c r="AB99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6">
        <f>(AC996*0.0000002777777777)*-1</f>
        <v>0</v>
      </c>
      <c r="AE9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6">
        <f>(T996/1000)*(960*9.81*0.01+0.5*1.205*0.38*1.711274*(T996*T996)+960*4/3*3.14*AJ996)</f>
        <v>0</v>
      </c>
      <c r="AH996">
        <f>AH995+AG996</f>
        <v>624.71270539227362</v>
      </c>
      <c r="AJ996">
        <f>T997-T996</f>
        <v>0</v>
      </c>
      <c r="AK996" s="53">
        <f t="shared" si="274"/>
        <v>0</v>
      </c>
      <c r="AL996" s="39">
        <f>0.5*1116.99*(T996*T996)</f>
        <v>0</v>
      </c>
      <c r="AM996" s="39">
        <f t="shared" si="273"/>
        <v>0</v>
      </c>
      <c r="AN996" s="39">
        <f>SUM($AM$966:$AM$974)+$AN$965</f>
        <v>-1766809.2749999999</v>
      </c>
      <c r="AO996" s="39">
        <f t="shared" si="263"/>
        <v>0.49078035402924819</v>
      </c>
      <c r="AP996" s="39">
        <f>SUM($AM$975:$AM$1033)+$AP$974</f>
        <v>1768014.6071875002</v>
      </c>
      <c r="AQ996" s="39">
        <f t="shared" si="264"/>
        <v>0.49111516852568227</v>
      </c>
      <c r="AR996" s="39">
        <f t="shared" si="259"/>
        <v>0</v>
      </c>
      <c r="AS996" s="39"/>
      <c r="AT996" s="51">
        <f>T996*$AS$8*0.38*0.01</f>
        <v>0</v>
      </c>
      <c r="AU996" s="51">
        <f t="shared" si="275"/>
        <v>0</v>
      </c>
      <c r="AV996" s="51">
        <f t="shared" si="265"/>
        <v>0</v>
      </c>
      <c r="AW996" s="39">
        <f>AB996*0.7</f>
        <v>0.29031160485698432</v>
      </c>
      <c r="AX996" s="40"/>
      <c r="AY996" s="40">
        <f t="shared" si="262"/>
        <v>0</v>
      </c>
      <c r="AZ996" s="40"/>
      <c r="BA996" s="40"/>
      <c r="BB996" s="40"/>
      <c r="BC996" s="39"/>
      <c r="BD996" s="39">
        <f>T996*2.23694</f>
        <v>0</v>
      </c>
      <c r="BE996" s="39">
        <f>AO996-$BC$8</f>
        <v>0.4896539550306297</v>
      </c>
      <c r="BF996" s="39">
        <f>AQ996-$BC$8</f>
        <v>0.48998876952706377</v>
      </c>
      <c r="BG996" s="52">
        <f t="shared" si="266"/>
        <v>0.44098989257435739</v>
      </c>
      <c r="BH996" s="52">
        <f t="shared" si="267"/>
        <v>0.44098989257435739</v>
      </c>
      <c r="BI996" s="52">
        <f t="shared" si="268"/>
        <v>1587563.6132676867</v>
      </c>
      <c r="BJ996" s="52">
        <f t="shared" si="269"/>
        <v>1587.5636132676866</v>
      </c>
      <c r="BK996">
        <f t="shared" si="270"/>
        <v>0</v>
      </c>
    </row>
    <row r="997" spans="2:63" x14ac:dyDescent="0.25">
      <c r="B997" s="27" t="s">
        <v>52</v>
      </c>
      <c r="C997" s="27">
        <v>989</v>
      </c>
      <c r="D997" s="27">
        <v>400</v>
      </c>
      <c r="E997" s="26">
        <v>0</v>
      </c>
      <c r="F997" s="15">
        <f t="shared" si="271"/>
        <v>0</v>
      </c>
      <c r="G997" s="15">
        <f t="shared" si="272"/>
        <v>0</v>
      </c>
      <c r="R997">
        <f t="shared" si="260"/>
        <v>1</v>
      </c>
      <c r="S997" t="str">
        <f t="shared" si="261"/>
        <v/>
      </c>
      <c r="T997">
        <f>$E997/3.6</f>
        <v>0</v>
      </c>
      <c r="U997">
        <f>(0.5*960*(T997*T997))</f>
        <v>0</v>
      </c>
      <c r="V997">
        <f>$U997-$U998</f>
        <v>0</v>
      </c>
      <c r="X997">
        <f>W997/1000</f>
        <v>0</v>
      </c>
      <c r="Y99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7">
        <f>(0.5*960*(F997*F997))</f>
        <v>0</v>
      </c>
      <c r="AA997">
        <f>W997*0.0000002777777777</f>
        <v>0</v>
      </c>
      <c r="AB99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7">
        <f>(AC997*0.0000002777777777)*-1</f>
        <v>0</v>
      </c>
      <c r="AE9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7">
        <f>(T997/1000)*(960*9.81*0.01+0.5*1.205*0.38*1.711274*(T997*T997)+960*4/3*3.14*AJ997)</f>
        <v>0</v>
      </c>
      <c r="AH997">
        <f>AH996+AG997</f>
        <v>624.71270539227362</v>
      </c>
      <c r="AJ997">
        <f>T998-T997</f>
        <v>0</v>
      </c>
      <c r="AK997" s="53">
        <f t="shared" si="274"/>
        <v>0</v>
      </c>
      <c r="AL997" s="39">
        <f>0.5*1116.99*(T997*T997)</f>
        <v>0</v>
      </c>
      <c r="AM997" s="39">
        <f t="shared" si="273"/>
        <v>0</v>
      </c>
      <c r="AN997" s="39">
        <f>SUM($AM$966:$AM$974)+$AN$965</f>
        <v>-1766809.2749999999</v>
      </c>
      <c r="AO997" s="39">
        <f t="shared" si="263"/>
        <v>0.49078035402924819</v>
      </c>
      <c r="AP997" s="39">
        <f>SUM($AM$975:$AM$1033)+$AP$974</f>
        <v>1768014.6071875002</v>
      </c>
      <c r="AQ997" s="39">
        <f t="shared" si="264"/>
        <v>0.49111516852568227</v>
      </c>
      <c r="AR997" s="39">
        <f t="shared" si="259"/>
        <v>0</v>
      </c>
      <c r="AS997" s="39"/>
      <c r="AT997" s="51">
        <f>T997*$AS$8*0.38*0.01</f>
        <v>0</v>
      </c>
      <c r="AU997" s="51">
        <f t="shared" si="275"/>
        <v>0</v>
      </c>
      <c r="AV997" s="51">
        <f t="shared" si="265"/>
        <v>0</v>
      </c>
      <c r="AW997" s="39">
        <f>AB997*0.7</f>
        <v>0.29031160485698432</v>
      </c>
      <c r="AX997" s="40"/>
      <c r="AY997" s="40">
        <f t="shared" si="262"/>
        <v>0</v>
      </c>
      <c r="AZ997" s="40"/>
      <c r="BA997" s="40"/>
      <c r="BB997" s="40"/>
      <c r="BC997" s="39"/>
      <c r="BD997" s="39">
        <f>T997*2.23694</f>
        <v>0</v>
      </c>
      <c r="BE997" s="39">
        <f>AO997-$BC$8</f>
        <v>0.4896539550306297</v>
      </c>
      <c r="BF997" s="39">
        <f>AQ997-$BC$8</f>
        <v>0.48998876952706377</v>
      </c>
      <c r="BG997" s="52">
        <f t="shared" si="266"/>
        <v>0.44098989257435739</v>
      </c>
      <c r="BH997" s="52">
        <f t="shared" si="267"/>
        <v>0.44098989257435739</v>
      </c>
      <c r="BI997" s="52">
        <f t="shared" si="268"/>
        <v>1587563.6132676867</v>
      </c>
      <c r="BJ997" s="52">
        <f t="shared" si="269"/>
        <v>1587.5636132676866</v>
      </c>
      <c r="BK997">
        <f t="shared" si="270"/>
        <v>0</v>
      </c>
    </row>
    <row r="998" spans="2:63" x14ac:dyDescent="0.25">
      <c r="B998" s="27" t="s">
        <v>52</v>
      </c>
      <c r="C998" s="27">
        <v>990</v>
      </c>
      <c r="D998" s="27">
        <v>401</v>
      </c>
      <c r="E998" s="26">
        <v>0</v>
      </c>
      <c r="F998" s="15">
        <f t="shared" si="271"/>
        <v>0</v>
      </c>
      <c r="G998" s="15">
        <f t="shared" si="272"/>
        <v>0</v>
      </c>
      <c r="R998">
        <f t="shared" si="260"/>
        <v>1</v>
      </c>
      <c r="S998" t="str">
        <f t="shared" si="261"/>
        <v/>
      </c>
      <c r="T998">
        <f>$E998/3.6</f>
        <v>0</v>
      </c>
      <c r="U998">
        <f>(0.5*960*(T998*T998))</f>
        <v>0</v>
      </c>
      <c r="V998">
        <f>$U998-$U999</f>
        <v>0</v>
      </c>
      <c r="X998">
        <f>W998/1000</f>
        <v>0</v>
      </c>
      <c r="Y99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8">
        <f>(0.5*960*(F998*F998))</f>
        <v>0</v>
      </c>
      <c r="AA998">
        <f>W998*0.0000002777777777</f>
        <v>0</v>
      </c>
      <c r="AB99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8">
        <f>(AC998*0.0000002777777777)*-1</f>
        <v>0</v>
      </c>
      <c r="AE9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8">
        <f>(T998/1000)*(960*9.81*0.01+0.5*1.205*0.38*1.711274*(T998*T998)+960*4/3*3.14*AJ998)</f>
        <v>0</v>
      </c>
      <c r="AH998">
        <f>AH997+AG998</f>
        <v>624.71270539227362</v>
      </c>
      <c r="AJ998">
        <f>T999-T998</f>
        <v>0</v>
      </c>
      <c r="AK998" s="53">
        <f t="shared" si="274"/>
        <v>0</v>
      </c>
      <c r="AL998" s="39">
        <f>0.5*1116.99*(T998*T998)</f>
        <v>0</v>
      </c>
      <c r="AM998" s="39">
        <f t="shared" si="273"/>
        <v>0</v>
      </c>
      <c r="AN998" s="39">
        <f>SUM($AM$966:$AM$974)+$AN$965</f>
        <v>-1766809.2749999999</v>
      </c>
      <c r="AO998" s="39">
        <f t="shared" si="263"/>
        <v>0.49078035402924819</v>
      </c>
      <c r="AP998" s="39">
        <f>SUM($AM$975:$AM$1033)+$AP$974</f>
        <v>1768014.6071875002</v>
      </c>
      <c r="AQ998" s="39">
        <f t="shared" si="264"/>
        <v>0.49111516852568227</v>
      </c>
      <c r="AR998" s="39">
        <f t="shared" si="259"/>
        <v>0</v>
      </c>
      <c r="AS998" s="39"/>
      <c r="AT998" s="51">
        <f>T998*$AS$8*0.38*0.01</f>
        <v>0</v>
      </c>
      <c r="AU998" s="51">
        <f t="shared" si="275"/>
        <v>0</v>
      </c>
      <c r="AV998" s="51">
        <f t="shared" si="265"/>
        <v>0</v>
      </c>
      <c r="AW998" s="39">
        <f>AB998*0.7</f>
        <v>0.29031160485698432</v>
      </c>
      <c r="AX998" s="40"/>
      <c r="AY998" s="40">
        <f t="shared" si="262"/>
        <v>0</v>
      </c>
      <c r="AZ998" s="40"/>
      <c r="BA998" s="40"/>
      <c r="BB998" s="40"/>
      <c r="BC998" s="39"/>
      <c r="BD998" s="39">
        <f>T998*2.23694</f>
        <v>0</v>
      </c>
      <c r="BE998" s="39">
        <f>AO998-$BC$8</f>
        <v>0.4896539550306297</v>
      </c>
      <c r="BF998" s="39">
        <f>AQ998-$BC$8</f>
        <v>0.48998876952706377</v>
      </c>
      <c r="BG998" s="52">
        <f t="shared" si="266"/>
        <v>0.44098989257435739</v>
      </c>
      <c r="BH998" s="52">
        <f t="shared" si="267"/>
        <v>0.44098989257435739</v>
      </c>
      <c r="BI998" s="52">
        <f t="shared" si="268"/>
        <v>1587563.6132676867</v>
      </c>
      <c r="BJ998" s="52">
        <f t="shared" si="269"/>
        <v>1587.5636132676866</v>
      </c>
      <c r="BK998">
        <f t="shared" si="270"/>
        <v>0</v>
      </c>
    </row>
    <row r="999" spans="2:63" x14ac:dyDescent="0.25">
      <c r="B999" s="27" t="s">
        <v>52</v>
      </c>
      <c r="C999" s="27">
        <v>991</v>
      </c>
      <c r="D999" s="27">
        <v>402</v>
      </c>
      <c r="E999" s="26">
        <v>0</v>
      </c>
      <c r="F999" s="15">
        <f t="shared" si="271"/>
        <v>0</v>
      </c>
      <c r="G999" s="15">
        <f t="shared" si="272"/>
        <v>0</v>
      </c>
      <c r="R999">
        <f t="shared" si="260"/>
        <v>1</v>
      </c>
      <c r="S999" t="str">
        <f t="shared" si="261"/>
        <v/>
      </c>
      <c r="T999">
        <f>$E999/3.6</f>
        <v>0</v>
      </c>
      <c r="U999">
        <f>(0.5*960*(T999*T999))</f>
        <v>0</v>
      </c>
      <c r="V999">
        <f>$U999-$U1000</f>
        <v>0</v>
      </c>
      <c r="X999">
        <f>W999/1000</f>
        <v>0</v>
      </c>
      <c r="Y99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999">
        <f>(0.5*960*(F999*F999))</f>
        <v>0</v>
      </c>
      <c r="AA999">
        <f>W999*0.0000002777777777</f>
        <v>0</v>
      </c>
      <c r="AB99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999">
        <f>(AC999*0.0000002777777777)*-1</f>
        <v>0</v>
      </c>
      <c r="AE9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999">
        <f>(T999/1000)*(960*9.81*0.01+0.5*1.205*0.38*1.711274*(T999*T999)+960*4/3*3.14*AJ999)</f>
        <v>0</v>
      </c>
      <c r="AH999">
        <f>AH998+AG999</f>
        <v>624.71270539227362</v>
      </c>
      <c r="AJ999">
        <f>T1000-T999</f>
        <v>0</v>
      </c>
      <c r="AK999" s="53">
        <f t="shared" si="274"/>
        <v>0</v>
      </c>
      <c r="AL999" s="39">
        <f>0.5*1116.99*(T999*T999)</f>
        <v>0</v>
      </c>
      <c r="AM999" s="39">
        <f t="shared" si="273"/>
        <v>0</v>
      </c>
      <c r="AN999" s="39">
        <f>SUM($AM$966:$AM$974)+$AN$965</f>
        <v>-1766809.2749999999</v>
      </c>
      <c r="AO999" s="39">
        <f t="shared" si="263"/>
        <v>0.49078035402924819</v>
      </c>
      <c r="AP999" s="39">
        <f>SUM($AM$975:$AM$1033)+$AP$974</f>
        <v>1768014.6071875002</v>
      </c>
      <c r="AQ999" s="39">
        <f t="shared" si="264"/>
        <v>0.49111516852568227</v>
      </c>
      <c r="AR999" s="39">
        <f t="shared" si="259"/>
        <v>0</v>
      </c>
      <c r="AS999" s="39"/>
      <c r="AT999" s="51">
        <f>T999*$AS$8*0.38*0.01</f>
        <v>0</v>
      </c>
      <c r="AU999" s="51">
        <f t="shared" si="275"/>
        <v>0</v>
      </c>
      <c r="AV999" s="51">
        <f t="shared" si="265"/>
        <v>0</v>
      </c>
      <c r="AW999" s="39">
        <f>AB999*0.7</f>
        <v>0.29031160485698432</v>
      </c>
      <c r="AX999" s="40"/>
      <c r="AY999" s="40">
        <f t="shared" si="262"/>
        <v>0</v>
      </c>
      <c r="AZ999" s="40"/>
      <c r="BA999" s="40"/>
      <c r="BB999" s="40"/>
      <c r="BC999" s="39"/>
      <c r="BD999" s="39">
        <f>T999*2.23694</f>
        <v>0</v>
      </c>
      <c r="BE999" s="39">
        <f>AO999-$BC$8</f>
        <v>0.4896539550306297</v>
      </c>
      <c r="BF999" s="39">
        <f>AQ999-$BC$8</f>
        <v>0.48998876952706377</v>
      </c>
      <c r="BG999" s="52">
        <f t="shared" si="266"/>
        <v>0.44098989257435739</v>
      </c>
      <c r="BH999" s="52">
        <f t="shared" si="267"/>
        <v>0.44098989257435739</v>
      </c>
      <c r="BI999" s="52">
        <f t="shared" si="268"/>
        <v>1587563.6132676867</v>
      </c>
      <c r="BJ999" s="52">
        <f t="shared" si="269"/>
        <v>1587.5636132676866</v>
      </c>
      <c r="BK999">
        <f t="shared" si="270"/>
        <v>0</v>
      </c>
    </row>
    <row r="1000" spans="2:63" x14ac:dyDescent="0.25">
      <c r="B1000" s="27" t="s">
        <v>52</v>
      </c>
      <c r="C1000" s="27">
        <v>992</v>
      </c>
      <c r="D1000" s="27">
        <v>403</v>
      </c>
      <c r="E1000" s="26">
        <v>0</v>
      </c>
      <c r="F1000" s="15">
        <f t="shared" si="271"/>
        <v>0</v>
      </c>
      <c r="G1000" s="15">
        <f t="shared" si="272"/>
        <v>0</v>
      </c>
      <c r="R1000">
        <f t="shared" si="260"/>
        <v>1</v>
      </c>
      <c r="S1000" t="str">
        <f t="shared" si="261"/>
        <v/>
      </c>
      <c r="T1000">
        <f>$E1000/3.6</f>
        <v>0</v>
      </c>
      <c r="U1000">
        <f>(0.5*960*(T1000*T1000))</f>
        <v>0</v>
      </c>
      <c r="V1000">
        <f>$U1000-$U1001</f>
        <v>0</v>
      </c>
      <c r="X1000">
        <f>W1000/1000</f>
        <v>0</v>
      </c>
      <c r="Y100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0">
        <f>(0.5*960*(F1000*F1000))</f>
        <v>0</v>
      </c>
      <c r="AA1000">
        <f>W1000*0.0000002777777777</f>
        <v>0</v>
      </c>
      <c r="AB100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0">
        <f>(AC1000*0.0000002777777777)*-1</f>
        <v>0</v>
      </c>
      <c r="AE10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0">
        <f>(T1000/1000)*(960*9.81*0.01+0.5*1.205*0.38*1.711274*(T1000*T1000)+960*4/3*3.14*AJ1000)</f>
        <v>0</v>
      </c>
      <c r="AH1000">
        <f>AH999+AG1000</f>
        <v>624.71270539227362</v>
      </c>
      <c r="AJ1000">
        <f>T1001-T1000</f>
        <v>0</v>
      </c>
      <c r="AK1000" s="53">
        <f t="shared" si="274"/>
        <v>0</v>
      </c>
      <c r="AL1000" s="39">
        <f>0.5*1116.99*(T1000*T1000)</f>
        <v>0</v>
      </c>
      <c r="AM1000" s="39">
        <f t="shared" si="273"/>
        <v>0</v>
      </c>
      <c r="AN1000" s="39">
        <f>SUM($AM$966:$AM$974)+$AN$965</f>
        <v>-1766809.2749999999</v>
      </c>
      <c r="AO1000" s="39">
        <f t="shared" si="263"/>
        <v>0.49078035402924819</v>
      </c>
      <c r="AP1000" s="39">
        <f>SUM($AM$975:$AM$1033)+$AP$974</f>
        <v>1768014.6071875002</v>
      </c>
      <c r="AQ1000" s="39">
        <f t="shared" si="264"/>
        <v>0.49111516852568227</v>
      </c>
      <c r="AR1000" s="39">
        <f t="shared" si="259"/>
        <v>0</v>
      </c>
      <c r="AS1000" s="39"/>
      <c r="AT1000" s="51">
        <f>T1000*$AS$8*0.38*0.01</f>
        <v>0</v>
      </c>
      <c r="AU1000" s="51">
        <f t="shared" si="275"/>
        <v>0</v>
      </c>
      <c r="AV1000" s="51">
        <f t="shared" si="265"/>
        <v>0</v>
      </c>
      <c r="AW1000" s="39">
        <f>AB1000*0.7</f>
        <v>0.29031160485698432</v>
      </c>
      <c r="AX1000" s="40"/>
      <c r="AY1000" s="40">
        <f t="shared" si="262"/>
        <v>0</v>
      </c>
      <c r="AZ1000" s="40"/>
      <c r="BA1000" s="40"/>
      <c r="BB1000" s="40"/>
      <c r="BC1000" s="39"/>
      <c r="BD1000" s="39">
        <f>T1000*2.23694</f>
        <v>0</v>
      </c>
      <c r="BE1000" s="39">
        <f>AO1000-$BC$8</f>
        <v>0.4896539550306297</v>
      </c>
      <c r="BF1000" s="39">
        <f>AQ1000-$BC$8</f>
        <v>0.48998876952706377</v>
      </c>
      <c r="BG1000" s="52">
        <f t="shared" si="266"/>
        <v>0.44098989257435739</v>
      </c>
      <c r="BH1000" s="52">
        <f t="shared" si="267"/>
        <v>0.44098989257435739</v>
      </c>
      <c r="BI1000" s="52">
        <f t="shared" si="268"/>
        <v>1587563.6132676867</v>
      </c>
      <c r="BJ1000" s="52">
        <f t="shared" si="269"/>
        <v>1587.5636132676866</v>
      </c>
      <c r="BK1000">
        <f t="shared" si="270"/>
        <v>0</v>
      </c>
    </row>
    <row r="1001" spans="2:63" x14ac:dyDescent="0.25">
      <c r="B1001" s="27" t="s">
        <v>52</v>
      </c>
      <c r="C1001" s="27">
        <v>993</v>
      </c>
      <c r="D1001" s="27">
        <v>404</v>
      </c>
      <c r="E1001" s="26">
        <v>0</v>
      </c>
      <c r="F1001" s="15">
        <f t="shared" si="271"/>
        <v>0</v>
      </c>
      <c r="G1001" s="15">
        <f t="shared" si="272"/>
        <v>0</v>
      </c>
      <c r="R1001">
        <f t="shared" si="260"/>
        <v>1</v>
      </c>
      <c r="S1001" t="str">
        <f t="shared" si="261"/>
        <v/>
      </c>
      <c r="T1001">
        <f>$E1001/3.6</f>
        <v>0</v>
      </c>
      <c r="U1001">
        <f>(0.5*960*(T1001*T1001))</f>
        <v>0</v>
      </c>
      <c r="V1001">
        <f>$U1001-$U1002</f>
        <v>0</v>
      </c>
      <c r="X1001">
        <f>W1001/1000</f>
        <v>0</v>
      </c>
      <c r="Y100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1">
        <f>(0.5*960*(F1001*F1001))</f>
        <v>0</v>
      </c>
      <c r="AA1001">
        <f>W1001*0.0000002777777777</f>
        <v>0</v>
      </c>
      <c r="AB100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1">
        <f>(AC1001*0.0000002777777777)*-1</f>
        <v>0</v>
      </c>
      <c r="AE10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1">
        <f>(T1001/1000)*(960*9.81*0.01+0.5*1.205*0.38*1.711274*(T1001*T1001)+960*4/3*3.14*AJ1001)</f>
        <v>0</v>
      </c>
      <c r="AH1001">
        <f>AH1000+AG1001</f>
        <v>624.71270539227362</v>
      </c>
      <c r="AJ1001">
        <f>T1002-T1001</f>
        <v>0</v>
      </c>
      <c r="AK1001" s="53">
        <f t="shared" si="274"/>
        <v>0</v>
      </c>
      <c r="AL1001" s="39">
        <f>0.5*1116.99*(T1001*T1001)</f>
        <v>0</v>
      </c>
      <c r="AM1001" s="39">
        <f t="shared" si="273"/>
        <v>0</v>
      </c>
      <c r="AN1001" s="39">
        <f>SUM($AM$966:$AM$974)+$AN$965</f>
        <v>-1766809.2749999999</v>
      </c>
      <c r="AO1001" s="39">
        <f t="shared" si="263"/>
        <v>0.49078035402924819</v>
      </c>
      <c r="AP1001" s="39">
        <f>SUM($AM$975:$AM$1033)+$AP$974</f>
        <v>1768014.6071875002</v>
      </c>
      <c r="AQ1001" s="39">
        <f t="shared" si="264"/>
        <v>0.49111516852568227</v>
      </c>
      <c r="AR1001" s="39">
        <f t="shared" si="259"/>
        <v>0</v>
      </c>
      <c r="AS1001" s="39"/>
      <c r="AT1001" s="51">
        <f>T1001*$AS$8*0.38*0.01</f>
        <v>0</v>
      </c>
      <c r="AU1001" s="51">
        <f t="shared" si="275"/>
        <v>0</v>
      </c>
      <c r="AV1001" s="51">
        <f t="shared" si="265"/>
        <v>0</v>
      </c>
      <c r="AW1001" s="39">
        <f>AB1001*0.7</f>
        <v>0.29031160485698432</v>
      </c>
      <c r="AX1001" s="40"/>
      <c r="AY1001" s="40">
        <f t="shared" si="262"/>
        <v>0</v>
      </c>
      <c r="AZ1001" s="40"/>
      <c r="BA1001" s="40"/>
      <c r="BB1001" s="40"/>
      <c r="BC1001" s="39"/>
      <c r="BD1001" s="39">
        <f>T1001*2.23694</f>
        <v>0</v>
      </c>
      <c r="BE1001" s="39">
        <f>AO1001-$BC$8</f>
        <v>0.4896539550306297</v>
      </c>
      <c r="BF1001" s="39">
        <f>AQ1001-$BC$8</f>
        <v>0.48998876952706377</v>
      </c>
      <c r="BG1001" s="52">
        <f t="shared" si="266"/>
        <v>0.44098989257435739</v>
      </c>
      <c r="BH1001" s="52">
        <f t="shared" si="267"/>
        <v>0.44098989257435739</v>
      </c>
      <c r="BI1001" s="52">
        <f t="shared" si="268"/>
        <v>1587563.6132676867</v>
      </c>
      <c r="BJ1001" s="52">
        <f t="shared" si="269"/>
        <v>1587.5636132676866</v>
      </c>
      <c r="BK1001">
        <f t="shared" si="270"/>
        <v>0</v>
      </c>
    </row>
    <row r="1002" spans="2:63" x14ac:dyDescent="0.25">
      <c r="B1002" s="27" t="s">
        <v>52</v>
      </c>
      <c r="C1002" s="27">
        <v>994</v>
      </c>
      <c r="D1002" s="27">
        <v>405</v>
      </c>
      <c r="E1002" s="26">
        <v>0</v>
      </c>
      <c r="F1002" s="15">
        <f t="shared" si="271"/>
        <v>0</v>
      </c>
      <c r="G1002" s="15">
        <f t="shared" si="272"/>
        <v>0</v>
      </c>
      <c r="R1002">
        <f t="shared" si="260"/>
        <v>1</v>
      </c>
      <c r="S1002" t="str">
        <f t="shared" si="261"/>
        <v/>
      </c>
      <c r="T1002">
        <f>$E1002/3.6</f>
        <v>0</v>
      </c>
      <c r="U1002">
        <f>(0.5*960*(T1002*T1002))</f>
        <v>0</v>
      </c>
      <c r="V1002">
        <f>$U1002-$U1003</f>
        <v>0</v>
      </c>
      <c r="X1002">
        <f>W1002/1000</f>
        <v>0</v>
      </c>
      <c r="Y100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2">
        <f>(0.5*960*(F1002*F1002))</f>
        <v>0</v>
      </c>
      <c r="AA1002">
        <f>W1002*0.0000002777777777</f>
        <v>0</v>
      </c>
      <c r="AB100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2">
        <f>(AC1002*0.0000002777777777)*-1</f>
        <v>0</v>
      </c>
      <c r="AE10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2">
        <f>(T1002/1000)*(960*9.81*0.01+0.5*1.205*0.38*1.711274*(T1002*T1002)+960*4/3*3.14*AJ1002)</f>
        <v>0</v>
      </c>
      <c r="AH1002">
        <f>AH1001+AG1002</f>
        <v>624.71270539227362</v>
      </c>
      <c r="AJ1002">
        <f>T1003-T1002</f>
        <v>0</v>
      </c>
      <c r="AK1002" s="53">
        <f t="shared" si="274"/>
        <v>0</v>
      </c>
      <c r="AL1002" s="39">
        <f>0.5*1116.99*(T1002*T1002)</f>
        <v>0</v>
      </c>
      <c r="AM1002" s="39">
        <f t="shared" si="273"/>
        <v>0</v>
      </c>
      <c r="AN1002" s="39">
        <f>SUM($AM$966:$AM$974)+$AN$965</f>
        <v>-1766809.2749999999</v>
      </c>
      <c r="AO1002" s="39">
        <f t="shared" si="263"/>
        <v>0.49078035402924819</v>
      </c>
      <c r="AP1002" s="39">
        <f>SUM($AM$975:$AM$1033)+$AP$974</f>
        <v>1768014.6071875002</v>
      </c>
      <c r="AQ1002" s="39">
        <f t="shared" si="264"/>
        <v>0.49111516852568227</v>
      </c>
      <c r="AR1002" s="39">
        <f t="shared" si="259"/>
        <v>0</v>
      </c>
      <c r="AS1002" s="39"/>
      <c r="AT1002" s="51">
        <f>T1002*$AS$8*0.38*0.01</f>
        <v>0</v>
      </c>
      <c r="AU1002" s="51">
        <f t="shared" si="275"/>
        <v>0</v>
      </c>
      <c r="AV1002" s="51">
        <f t="shared" si="265"/>
        <v>0</v>
      </c>
      <c r="AW1002" s="39">
        <f>AB1002*0.7</f>
        <v>0.29031160485698432</v>
      </c>
      <c r="AX1002" s="40"/>
      <c r="AY1002" s="40">
        <f t="shared" si="262"/>
        <v>0</v>
      </c>
      <c r="AZ1002" s="40"/>
      <c r="BA1002" s="40"/>
      <c r="BB1002" s="40"/>
      <c r="BC1002" s="39"/>
      <c r="BD1002" s="39">
        <f>T1002*2.23694</f>
        <v>0</v>
      </c>
      <c r="BE1002" s="39">
        <f>AO1002-$BC$8</f>
        <v>0.4896539550306297</v>
      </c>
      <c r="BF1002" s="39">
        <f>AQ1002-$BC$8</f>
        <v>0.48998876952706377</v>
      </c>
      <c r="BG1002" s="52">
        <f t="shared" si="266"/>
        <v>0.44098989257435739</v>
      </c>
      <c r="BH1002" s="52">
        <f t="shared" si="267"/>
        <v>0.44098989257435739</v>
      </c>
      <c r="BI1002" s="52">
        <f t="shared" si="268"/>
        <v>1587563.6132676867</v>
      </c>
      <c r="BJ1002" s="52">
        <f t="shared" si="269"/>
        <v>1587.5636132676866</v>
      </c>
      <c r="BK1002">
        <f t="shared" si="270"/>
        <v>0</v>
      </c>
    </row>
    <row r="1003" spans="2:63" x14ac:dyDescent="0.25">
      <c r="B1003" s="27" t="s">
        <v>52</v>
      </c>
      <c r="C1003" s="27">
        <v>995</v>
      </c>
      <c r="D1003" s="27">
        <v>406</v>
      </c>
      <c r="E1003" s="26">
        <v>0</v>
      </c>
      <c r="F1003" s="15">
        <f t="shared" si="271"/>
        <v>0</v>
      </c>
      <c r="G1003" s="15">
        <f t="shared" si="272"/>
        <v>0</v>
      </c>
      <c r="R1003">
        <f t="shared" si="260"/>
        <v>1</v>
      </c>
      <c r="S1003" t="str">
        <f t="shared" si="261"/>
        <v/>
      </c>
      <c r="T1003">
        <f>$E1003/3.6</f>
        <v>0</v>
      </c>
      <c r="U1003">
        <f>(0.5*960*(T1003*T1003))</f>
        <v>0</v>
      </c>
      <c r="V1003">
        <f>$U1003-$U1004</f>
        <v>0</v>
      </c>
      <c r="X1003">
        <f>W1003/1000</f>
        <v>0</v>
      </c>
      <c r="Y100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3">
        <f>(0.5*960*(F1003*F1003))</f>
        <v>0</v>
      </c>
      <c r="AA1003">
        <f>W1003*0.0000002777777777</f>
        <v>0</v>
      </c>
      <c r="AB100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3">
        <f>(AC1003*0.0000002777777777)*-1</f>
        <v>0</v>
      </c>
      <c r="AE10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3">
        <f>(T1003/1000)*(960*9.81*0.01+0.5*1.205*0.38*1.711274*(T1003*T1003)+960*4/3*3.14*AJ1003)</f>
        <v>0</v>
      </c>
      <c r="AH1003">
        <f>AH1002+AG1003</f>
        <v>624.71270539227362</v>
      </c>
      <c r="AJ1003">
        <f>T1004-T1003</f>
        <v>0</v>
      </c>
      <c r="AK1003" s="53">
        <f t="shared" si="274"/>
        <v>0</v>
      </c>
      <c r="AL1003" s="39">
        <f>0.5*1116.99*(T1003*T1003)</f>
        <v>0</v>
      </c>
      <c r="AM1003" s="39">
        <f t="shared" si="273"/>
        <v>0</v>
      </c>
      <c r="AN1003" s="39">
        <f>SUM($AM$966:$AM$974)+$AN$965</f>
        <v>-1766809.2749999999</v>
      </c>
      <c r="AO1003" s="39">
        <f t="shared" si="263"/>
        <v>0.49078035402924819</v>
      </c>
      <c r="AP1003" s="39">
        <f>SUM($AM$975:$AM$1033)+$AP$974</f>
        <v>1768014.6071875002</v>
      </c>
      <c r="AQ1003" s="39">
        <f t="shared" si="264"/>
        <v>0.49111516852568227</v>
      </c>
      <c r="AR1003" s="39">
        <f t="shared" si="259"/>
        <v>0</v>
      </c>
      <c r="AS1003" s="39"/>
      <c r="AT1003" s="51">
        <f>T1003*$AS$8*0.38*0.01</f>
        <v>0</v>
      </c>
      <c r="AU1003" s="51">
        <f t="shared" si="275"/>
        <v>0</v>
      </c>
      <c r="AV1003" s="51">
        <f t="shared" si="265"/>
        <v>0</v>
      </c>
      <c r="AW1003" s="39">
        <f>AB1003*0.7</f>
        <v>0.29031160485698432</v>
      </c>
      <c r="AX1003" s="40"/>
      <c r="AY1003" s="40">
        <f t="shared" si="262"/>
        <v>0</v>
      </c>
      <c r="AZ1003" s="40"/>
      <c r="BA1003" s="40"/>
      <c r="BB1003" s="40"/>
      <c r="BC1003" s="39"/>
      <c r="BD1003" s="39">
        <f>T1003*2.23694</f>
        <v>0</v>
      </c>
      <c r="BE1003" s="39">
        <f>AO1003-$BC$8</f>
        <v>0.4896539550306297</v>
      </c>
      <c r="BF1003" s="39">
        <f>AQ1003-$BC$8</f>
        <v>0.48998876952706377</v>
      </c>
      <c r="BG1003" s="52">
        <f t="shared" si="266"/>
        <v>0.44098989257435739</v>
      </c>
      <c r="BH1003" s="52">
        <f t="shared" si="267"/>
        <v>0.44098989257435739</v>
      </c>
      <c r="BI1003" s="52">
        <f t="shared" si="268"/>
        <v>1587563.6132676867</v>
      </c>
      <c r="BJ1003" s="52">
        <f t="shared" si="269"/>
        <v>1587.5636132676866</v>
      </c>
      <c r="BK1003">
        <f t="shared" si="270"/>
        <v>0</v>
      </c>
    </row>
    <row r="1004" spans="2:63" x14ac:dyDescent="0.25">
      <c r="B1004" s="27" t="s">
        <v>52</v>
      </c>
      <c r="C1004" s="27">
        <v>996</v>
      </c>
      <c r="D1004" s="27">
        <v>407</v>
      </c>
      <c r="E1004" s="26">
        <v>0</v>
      </c>
      <c r="F1004" s="15">
        <f t="shared" si="271"/>
        <v>0</v>
      </c>
      <c r="G1004" s="15">
        <f t="shared" si="272"/>
        <v>0</v>
      </c>
      <c r="R1004">
        <f t="shared" si="260"/>
        <v>1</v>
      </c>
      <c r="S1004" t="str">
        <f t="shared" si="261"/>
        <v/>
      </c>
      <c r="T1004">
        <f>$E1004/3.6</f>
        <v>0</v>
      </c>
      <c r="U1004">
        <f>(0.5*960*(T1004*T1004))</f>
        <v>0</v>
      </c>
      <c r="V1004">
        <f>$U1004-$U1005</f>
        <v>0</v>
      </c>
      <c r="X1004">
        <f>W1004/1000</f>
        <v>0</v>
      </c>
      <c r="Y100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4">
        <f>(0.5*960*(F1004*F1004))</f>
        <v>0</v>
      </c>
      <c r="AA1004">
        <f>W1004*0.0000002777777777</f>
        <v>0</v>
      </c>
      <c r="AB100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4">
        <f>(AC1004*0.0000002777777777)*-1</f>
        <v>0</v>
      </c>
      <c r="AE10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4">
        <f>(T1004/1000)*(960*9.81*0.01+0.5*1.205*0.38*1.711274*(T1004*T1004)+960*4/3*3.14*AJ1004)</f>
        <v>0</v>
      </c>
      <c r="AH1004">
        <f>AH1003+AG1004</f>
        <v>624.71270539227362</v>
      </c>
      <c r="AJ1004">
        <f>T1005-T1004</f>
        <v>0</v>
      </c>
      <c r="AK1004" s="53">
        <f t="shared" si="274"/>
        <v>0</v>
      </c>
      <c r="AL1004" s="39">
        <f>0.5*1116.99*(T1004*T1004)</f>
        <v>0</v>
      </c>
      <c r="AM1004" s="39">
        <f t="shared" si="273"/>
        <v>0</v>
      </c>
      <c r="AN1004" s="39">
        <f>SUM($AM$966:$AM$974)+$AN$965</f>
        <v>-1766809.2749999999</v>
      </c>
      <c r="AO1004" s="39">
        <f t="shared" si="263"/>
        <v>0.49078035402924819</v>
      </c>
      <c r="AP1004" s="39">
        <f>SUM($AM$975:$AM$1033)+$AP$974</f>
        <v>1768014.6071875002</v>
      </c>
      <c r="AQ1004" s="39">
        <f t="shared" si="264"/>
        <v>0.49111516852568227</v>
      </c>
      <c r="AR1004" s="39">
        <f t="shared" ref="AR1004:AR1067" si="276">AM1004/1000</f>
        <v>0</v>
      </c>
      <c r="AS1004" s="39"/>
      <c r="AT1004" s="51">
        <f>T1004*$AS$8*0.38*0.01</f>
        <v>0</v>
      </c>
      <c r="AU1004" s="51">
        <f t="shared" si="275"/>
        <v>0</v>
      </c>
      <c r="AV1004" s="51">
        <f t="shared" si="265"/>
        <v>0</v>
      </c>
      <c r="AW1004" s="39">
        <f>AB1004*0.7</f>
        <v>0.29031160485698432</v>
      </c>
      <c r="AX1004" s="40"/>
      <c r="AY1004" s="40">
        <f t="shared" si="262"/>
        <v>0</v>
      </c>
      <c r="AZ1004" s="40"/>
      <c r="BA1004" s="40"/>
      <c r="BB1004" s="40"/>
      <c r="BC1004" s="39"/>
      <c r="BD1004" s="39">
        <f>T1004*2.23694</f>
        <v>0</v>
      </c>
      <c r="BE1004" s="39">
        <f>AO1004-$BC$8</f>
        <v>0.4896539550306297</v>
      </c>
      <c r="BF1004" s="39">
        <f>AQ1004-$BC$8</f>
        <v>0.48998876952706377</v>
      </c>
      <c r="BG1004" s="52">
        <f t="shared" si="266"/>
        <v>0.44098989257435739</v>
      </c>
      <c r="BH1004" s="52">
        <f t="shared" si="267"/>
        <v>0.44098989257435739</v>
      </c>
      <c r="BI1004" s="52">
        <f t="shared" si="268"/>
        <v>1587563.6132676867</v>
      </c>
      <c r="BJ1004" s="52">
        <f t="shared" si="269"/>
        <v>1587.5636132676866</v>
      </c>
      <c r="BK1004">
        <f t="shared" si="270"/>
        <v>0</v>
      </c>
    </row>
    <row r="1005" spans="2:63" x14ac:dyDescent="0.25">
      <c r="B1005" s="27" t="s">
        <v>52</v>
      </c>
      <c r="C1005" s="27">
        <v>997</v>
      </c>
      <c r="D1005" s="27">
        <v>408</v>
      </c>
      <c r="E1005" s="26">
        <v>0</v>
      </c>
      <c r="F1005" s="15">
        <f t="shared" si="271"/>
        <v>0</v>
      </c>
      <c r="G1005" s="15">
        <f t="shared" si="272"/>
        <v>0</v>
      </c>
      <c r="R1005">
        <f t="shared" si="260"/>
        <v>1</v>
      </c>
      <c r="S1005" t="str">
        <f t="shared" si="261"/>
        <v/>
      </c>
      <c r="T1005">
        <f>$E1005/3.6</f>
        <v>0</v>
      </c>
      <c r="U1005">
        <f>(0.5*960*(T1005*T1005))</f>
        <v>0</v>
      </c>
      <c r="V1005">
        <f>$U1005-$U1006</f>
        <v>0</v>
      </c>
      <c r="X1005">
        <f>W1005/1000</f>
        <v>0</v>
      </c>
      <c r="Y100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5">
        <f>(0.5*960*(F1005*F1005))</f>
        <v>0</v>
      </c>
      <c r="AA1005">
        <f>W1005*0.0000002777777777</f>
        <v>0</v>
      </c>
      <c r="AB100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5">
        <f>(AC1005*0.0000002777777777)*-1</f>
        <v>0</v>
      </c>
      <c r="AE10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5">
        <f>(T1005/1000)*(960*9.81*0.01+0.5*1.205*0.38*1.711274*(T1005*T1005)+960*4/3*3.14*AJ1005)</f>
        <v>0</v>
      </c>
      <c r="AH1005">
        <f>AH1004+AG1005</f>
        <v>624.71270539227362</v>
      </c>
      <c r="AJ1005">
        <f>T1006-T1005</f>
        <v>0</v>
      </c>
      <c r="AK1005" s="53">
        <f t="shared" si="274"/>
        <v>0</v>
      </c>
      <c r="AL1005" s="39">
        <f>0.5*1116.99*(T1005*T1005)</f>
        <v>0</v>
      </c>
      <c r="AM1005" s="39">
        <f t="shared" si="273"/>
        <v>0</v>
      </c>
      <c r="AN1005" s="39">
        <f>SUM($AM$966:$AM$974)+$AN$965</f>
        <v>-1766809.2749999999</v>
      </c>
      <c r="AO1005" s="39">
        <f t="shared" si="263"/>
        <v>0.49078035402924819</v>
      </c>
      <c r="AP1005" s="39">
        <f>SUM($AM$975:$AM$1033)+$AP$974</f>
        <v>1768014.6071875002</v>
      </c>
      <c r="AQ1005" s="39">
        <f t="shared" si="264"/>
        <v>0.49111516852568227</v>
      </c>
      <c r="AR1005" s="39">
        <f t="shared" si="276"/>
        <v>0</v>
      </c>
      <c r="AS1005" s="39"/>
      <c r="AT1005" s="51">
        <f>T1005*$AS$8*0.38*0.01</f>
        <v>0</v>
      </c>
      <c r="AU1005" s="51">
        <f t="shared" si="275"/>
        <v>0</v>
      </c>
      <c r="AV1005" s="51">
        <f t="shared" si="265"/>
        <v>0</v>
      </c>
      <c r="AW1005" s="39">
        <f>AB1005*0.7</f>
        <v>0.29031160485698432</v>
      </c>
      <c r="AX1005" s="40"/>
      <c r="AY1005" s="40">
        <f t="shared" si="262"/>
        <v>0</v>
      </c>
      <c r="AZ1005" s="40"/>
      <c r="BA1005" s="40"/>
      <c r="BB1005" s="40"/>
      <c r="BC1005" s="39"/>
      <c r="BD1005" s="39">
        <f>T1005*2.23694</f>
        <v>0</v>
      </c>
      <c r="BE1005" s="39">
        <f>AO1005-$BC$8</f>
        <v>0.4896539550306297</v>
      </c>
      <c r="BF1005" s="39">
        <f>AQ1005-$BC$8</f>
        <v>0.48998876952706377</v>
      </c>
      <c r="BG1005" s="52">
        <f t="shared" si="266"/>
        <v>0.44098989257435739</v>
      </c>
      <c r="BH1005" s="52">
        <f t="shared" si="267"/>
        <v>0.44098989257435739</v>
      </c>
      <c r="BI1005" s="52">
        <f t="shared" si="268"/>
        <v>1587563.6132676867</v>
      </c>
      <c r="BJ1005" s="52">
        <f t="shared" si="269"/>
        <v>1587.5636132676866</v>
      </c>
      <c r="BK1005">
        <f t="shared" si="270"/>
        <v>0</v>
      </c>
    </row>
    <row r="1006" spans="2:63" x14ac:dyDescent="0.25">
      <c r="B1006" s="27" t="s">
        <v>52</v>
      </c>
      <c r="C1006" s="27">
        <v>998</v>
      </c>
      <c r="D1006" s="27">
        <v>409</v>
      </c>
      <c r="E1006" s="26">
        <v>0</v>
      </c>
      <c r="F1006" s="15">
        <f t="shared" si="271"/>
        <v>0</v>
      </c>
      <c r="G1006" s="15">
        <f t="shared" si="272"/>
        <v>0</v>
      </c>
      <c r="R1006">
        <f t="shared" si="260"/>
        <v>1</v>
      </c>
      <c r="S1006" t="str">
        <f t="shared" si="261"/>
        <v/>
      </c>
      <c r="T1006">
        <f>$E1006/3.6</f>
        <v>0</v>
      </c>
      <c r="U1006">
        <f>(0.5*960*(T1006*T1006))</f>
        <v>0</v>
      </c>
      <c r="V1006">
        <f>$U1006-$U1007</f>
        <v>0</v>
      </c>
      <c r="X1006">
        <f>W1006/1000</f>
        <v>0</v>
      </c>
      <c r="Y100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6">
        <f>(0.5*960*(F1006*F1006))</f>
        <v>0</v>
      </c>
      <c r="AA1006">
        <f>W1006*0.0000002777777777</f>
        <v>0</v>
      </c>
      <c r="AB100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6">
        <f>(AC1006*0.0000002777777777)*-1</f>
        <v>0</v>
      </c>
      <c r="AE10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6">
        <f>(T1006/1000)*(960*9.81*0.01+0.5*1.205*0.38*1.711274*(T1006*T1006)+960*4/3*3.14*AJ1006)</f>
        <v>0</v>
      </c>
      <c r="AH1006">
        <f>AH1005+AG1006</f>
        <v>624.71270539227362</v>
      </c>
      <c r="AJ1006">
        <f>T1007-T1006</f>
        <v>0</v>
      </c>
      <c r="AK1006" s="53">
        <f t="shared" si="274"/>
        <v>0</v>
      </c>
      <c r="AL1006" s="39">
        <f>0.5*1116.99*(T1006*T1006)</f>
        <v>0</v>
      </c>
      <c r="AM1006" s="39">
        <f t="shared" si="273"/>
        <v>0</v>
      </c>
      <c r="AN1006" s="39">
        <f>SUM($AM$966:$AM$974)+$AN$965</f>
        <v>-1766809.2749999999</v>
      </c>
      <c r="AO1006" s="39">
        <f t="shared" si="263"/>
        <v>0.49078035402924819</v>
      </c>
      <c r="AP1006" s="39">
        <f>SUM($AM$975:$AM$1033)+$AP$974</f>
        <v>1768014.6071875002</v>
      </c>
      <c r="AQ1006" s="39">
        <f t="shared" si="264"/>
        <v>0.49111516852568227</v>
      </c>
      <c r="AR1006" s="39">
        <f t="shared" si="276"/>
        <v>0</v>
      </c>
      <c r="AS1006" s="39"/>
      <c r="AT1006" s="51">
        <f>T1006*$AS$8*0.38*0.01</f>
        <v>0</v>
      </c>
      <c r="AU1006" s="51">
        <f t="shared" si="275"/>
        <v>0</v>
      </c>
      <c r="AV1006" s="51">
        <f t="shared" si="265"/>
        <v>0</v>
      </c>
      <c r="AW1006" s="39">
        <f>AB1006*0.7</f>
        <v>0.29031160485698432</v>
      </c>
      <c r="AX1006" s="40"/>
      <c r="AY1006" s="40">
        <f t="shared" si="262"/>
        <v>0</v>
      </c>
      <c r="AZ1006" s="40"/>
      <c r="BA1006" s="40"/>
      <c r="BB1006" s="40"/>
      <c r="BC1006" s="39"/>
      <c r="BD1006" s="39">
        <f>T1006*2.23694</f>
        <v>0</v>
      </c>
      <c r="BE1006" s="39">
        <f>AO1006-$BC$8</f>
        <v>0.4896539550306297</v>
      </c>
      <c r="BF1006" s="39">
        <f>AQ1006-$BC$8</f>
        <v>0.48998876952706377</v>
      </c>
      <c r="BG1006" s="52">
        <f t="shared" si="266"/>
        <v>0.44098989257435739</v>
      </c>
      <c r="BH1006" s="52">
        <f t="shared" si="267"/>
        <v>0.44098989257435739</v>
      </c>
      <c r="BI1006" s="52">
        <f t="shared" si="268"/>
        <v>1587563.6132676867</v>
      </c>
      <c r="BJ1006" s="52">
        <f t="shared" si="269"/>
        <v>1587.5636132676866</v>
      </c>
      <c r="BK1006">
        <f t="shared" si="270"/>
        <v>0</v>
      </c>
    </row>
    <row r="1007" spans="2:63" x14ac:dyDescent="0.25">
      <c r="B1007" s="27" t="s">
        <v>52</v>
      </c>
      <c r="C1007" s="27">
        <v>999</v>
      </c>
      <c r="D1007" s="27">
        <v>410</v>
      </c>
      <c r="E1007" s="26">
        <v>0</v>
      </c>
      <c r="F1007" s="15">
        <f t="shared" si="271"/>
        <v>0</v>
      </c>
      <c r="G1007" s="15">
        <f t="shared" si="272"/>
        <v>0</v>
      </c>
      <c r="R1007">
        <f t="shared" si="260"/>
        <v>1</v>
      </c>
      <c r="S1007" t="str">
        <f t="shared" si="261"/>
        <v/>
      </c>
      <c r="T1007">
        <f>$E1007/3.6</f>
        <v>0</v>
      </c>
      <c r="U1007">
        <f>(0.5*960*(T1007*T1007))</f>
        <v>0</v>
      </c>
      <c r="V1007">
        <f>$U1007-$U1008</f>
        <v>0</v>
      </c>
      <c r="X1007">
        <f>W1007/1000</f>
        <v>0</v>
      </c>
      <c r="Y100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7">
        <f>(0.5*960*(F1007*F1007))</f>
        <v>0</v>
      </c>
      <c r="AA1007">
        <f>W1007*0.0000002777777777</f>
        <v>0</v>
      </c>
      <c r="AB100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7">
        <f>(AC1007*0.0000002777777777)*-1</f>
        <v>0</v>
      </c>
      <c r="AE10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7">
        <f>(T1007/1000)*(960*9.81*0.01+0.5*1.205*0.38*1.711274*(T1007*T1007)+960*4/3*3.14*AJ1007)</f>
        <v>0</v>
      </c>
      <c r="AH1007">
        <f>AH1006+AG1007</f>
        <v>624.71270539227362</v>
      </c>
      <c r="AJ1007">
        <f>T1008-T1007</f>
        <v>0</v>
      </c>
      <c r="AK1007" s="53">
        <f t="shared" si="274"/>
        <v>0</v>
      </c>
      <c r="AL1007" s="39">
        <f>0.5*1116.99*(T1007*T1007)</f>
        <v>0</v>
      </c>
      <c r="AM1007" s="39">
        <f t="shared" si="273"/>
        <v>0</v>
      </c>
      <c r="AN1007" s="39">
        <f>SUM($AM$966:$AM$974)+$AN$965</f>
        <v>-1766809.2749999999</v>
      </c>
      <c r="AO1007" s="39">
        <f t="shared" si="263"/>
        <v>0.49078035402924819</v>
      </c>
      <c r="AP1007" s="39">
        <f>SUM($AM$975:$AM$1033)+$AP$974</f>
        <v>1768014.6071875002</v>
      </c>
      <c r="AQ1007" s="39">
        <f t="shared" si="264"/>
        <v>0.49111516852568227</v>
      </c>
      <c r="AR1007" s="39">
        <f t="shared" si="276"/>
        <v>0</v>
      </c>
      <c r="AS1007" s="39"/>
      <c r="AT1007" s="51">
        <f>T1007*$AS$8*0.38*0.01</f>
        <v>0</v>
      </c>
      <c r="AU1007" s="51">
        <f t="shared" si="275"/>
        <v>0</v>
      </c>
      <c r="AV1007" s="51">
        <f t="shared" si="265"/>
        <v>0</v>
      </c>
      <c r="AW1007" s="39">
        <f>AB1007*0.7</f>
        <v>0.29031160485698432</v>
      </c>
      <c r="AX1007" s="40"/>
      <c r="AY1007" s="40">
        <f t="shared" si="262"/>
        <v>0</v>
      </c>
      <c r="AZ1007" s="40"/>
      <c r="BA1007" s="40"/>
      <c r="BB1007" s="40"/>
      <c r="BC1007" s="39"/>
      <c r="BD1007" s="39">
        <f>T1007*2.23694</f>
        <v>0</v>
      </c>
      <c r="BE1007" s="39">
        <f>AO1007-$BC$8</f>
        <v>0.4896539550306297</v>
      </c>
      <c r="BF1007" s="39">
        <f>AQ1007-$BC$8</f>
        <v>0.48998876952706377</v>
      </c>
      <c r="BG1007" s="52">
        <f t="shared" si="266"/>
        <v>0.44098989257435739</v>
      </c>
      <c r="BH1007" s="52">
        <f t="shared" si="267"/>
        <v>0.44098989257435739</v>
      </c>
      <c r="BI1007" s="52">
        <f t="shared" si="268"/>
        <v>1587563.6132676867</v>
      </c>
      <c r="BJ1007" s="52">
        <f t="shared" si="269"/>
        <v>1587.5636132676866</v>
      </c>
      <c r="BK1007">
        <f t="shared" si="270"/>
        <v>0</v>
      </c>
    </row>
    <row r="1008" spans="2:63" x14ac:dyDescent="0.25">
      <c r="B1008" s="27" t="s">
        <v>52</v>
      </c>
      <c r="C1008" s="27">
        <v>1000</v>
      </c>
      <c r="D1008" s="27">
        <v>411</v>
      </c>
      <c r="E1008" s="26">
        <v>0</v>
      </c>
      <c r="F1008" s="15">
        <f t="shared" si="271"/>
        <v>0</v>
      </c>
      <c r="G1008" s="15">
        <f t="shared" si="272"/>
        <v>0</v>
      </c>
      <c r="R1008">
        <f t="shared" si="260"/>
        <v>1</v>
      </c>
      <c r="S1008" t="str">
        <f t="shared" si="261"/>
        <v/>
      </c>
      <c r="T1008">
        <f>$E1008/3.6</f>
        <v>0</v>
      </c>
      <c r="U1008">
        <f>(0.5*960*(T1008*T1008))</f>
        <v>0</v>
      </c>
      <c r="V1008">
        <f>$U1008-$U1009</f>
        <v>0</v>
      </c>
      <c r="X1008">
        <f>W1008/1000</f>
        <v>0</v>
      </c>
      <c r="Y100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8">
        <f>(0.5*960*(F1008*F1008))</f>
        <v>0</v>
      </c>
      <c r="AA1008">
        <f>W1008*0.0000002777777777</f>
        <v>0</v>
      </c>
      <c r="AB100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8">
        <f>(AC1008*0.0000002777777777)*-1</f>
        <v>0</v>
      </c>
      <c r="AE10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8">
        <f>(T1008/1000)*(960*9.81*0.01+0.5*1.205*0.38*1.711274*(T1008*T1008)+960*4/3*3.14*AJ1008)</f>
        <v>0</v>
      </c>
      <c r="AH1008">
        <f>AH1007+AG1008</f>
        <v>624.71270539227362</v>
      </c>
      <c r="AJ1008">
        <f>T1009-T1008</f>
        <v>0</v>
      </c>
      <c r="AK1008" s="53">
        <f t="shared" si="274"/>
        <v>0</v>
      </c>
      <c r="AL1008" s="39">
        <f>0.5*1116.99*(T1008*T1008)</f>
        <v>0</v>
      </c>
      <c r="AM1008" s="39">
        <f t="shared" si="273"/>
        <v>0</v>
      </c>
      <c r="AN1008" s="39">
        <f>SUM($AM$966:$AM$974)+$AN$965</f>
        <v>-1766809.2749999999</v>
      </c>
      <c r="AO1008" s="39">
        <f t="shared" si="263"/>
        <v>0.49078035402924819</v>
      </c>
      <c r="AP1008" s="39">
        <f>SUM($AM$975:$AM$1033)+$AP$974</f>
        <v>1768014.6071875002</v>
      </c>
      <c r="AQ1008" s="39">
        <f t="shared" si="264"/>
        <v>0.49111516852568227</v>
      </c>
      <c r="AR1008" s="39">
        <f t="shared" si="276"/>
        <v>0</v>
      </c>
      <c r="AS1008" s="39"/>
      <c r="AT1008" s="51">
        <f>T1008*$AS$8*0.38*0.01</f>
        <v>0</v>
      </c>
      <c r="AU1008" s="51">
        <f t="shared" si="275"/>
        <v>0</v>
      </c>
      <c r="AV1008" s="51">
        <f t="shared" si="265"/>
        <v>0</v>
      </c>
      <c r="AW1008" s="39">
        <f>AB1008*0.7</f>
        <v>0.29031160485698432</v>
      </c>
      <c r="AX1008" s="40"/>
      <c r="AY1008" s="40">
        <f t="shared" si="262"/>
        <v>0</v>
      </c>
      <c r="AZ1008" s="40"/>
      <c r="BA1008" s="40"/>
      <c r="BB1008" s="40"/>
      <c r="BC1008" s="39"/>
      <c r="BD1008" s="39">
        <f>T1008*2.23694</f>
        <v>0</v>
      </c>
      <c r="BE1008" s="39">
        <f>AO1008-$BC$8</f>
        <v>0.4896539550306297</v>
      </c>
      <c r="BF1008" s="39">
        <f>AQ1008-$BC$8</f>
        <v>0.48998876952706377</v>
      </c>
      <c r="BG1008" s="52">
        <f t="shared" si="266"/>
        <v>0.44098989257435739</v>
      </c>
      <c r="BH1008" s="52">
        <f t="shared" si="267"/>
        <v>0.44098989257435739</v>
      </c>
      <c r="BI1008" s="52">
        <f t="shared" si="268"/>
        <v>1587563.6132676867</v>
      </c>
      <c r="BJ1008" s="52">
        <f t="shared" si="269"/>
        <v>1587.5636132676866</v>
      </c>
      <c r="BK1008">
        <f t="shared" si="270"/>
        <v>0</v>
      </c>
    </row>
    <row r="1009" spans="2:63" x14ac:dyDescent="0.25">
      <c r="B1009" s="27" t="s">
        <v>52</v>
      </c>
      <c r="C1009" s="27">
        <v>1001</v>
      </c>
      <c r="D1009" s="27">
        <v>412</v>
      </c>
      <c r="E1009" s="26">
        <v>0</v>
      </c>
      <c r="F1009" s="15">
        <f t="shared" si="271"/>
        <v>0</v>
      </c>
      <c r="G1009" s="15">
        <f t="shared" si="272"/>
        <v>0</v>
      </c>
      <c r="R1009">
        <f t="shared" si="260"/>
        <v>1</v>
      </c>
      <c r="S1009" t="str">
        <f t="shared" si="261"/>
        <v/>
      </c>
      <c r="T1009">
        <f>$E1009/3.6</f>
        <v>0</v>
      </c>
      <c r="U1009">
        <f>(0.5*960*(T1009*T1009))</f>
        <v>0</v>
      </c>
      <c r="V1009">
        <f>$U1009-$U1010</f>
        <v>0</v>
      </c>
      <c r="X1009">
        <f>W1009/1000</f>
        <v>0</v>
      </c>
      <c r="Y100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09">
        <f>(0.5*960*(F1009*F1009))</f>
        <v>0</v>
      </c>
      <c r="AA1009">
        <f>W1009*0.0000002777777777</f>
        <v>0</v>
      </c>
      <c r="AB100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09">
        <f>(AC1009*0.0000002777777777)*-1</f>
        <v>0</v>
      </c>
      <c r="AE10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09">
        <f>(T1009/1000)*(960*9.81*0.01+0.5*1.205*0.38*1.711274*(T1009*T1009)+960*4/3*3.14*AJ1009)</f>
        <v>0</v>
      </c>
      <c r="AH1009">
        <f>AH1008+AG1009</f>
        <v>624.71270539227362</v>
      </c>
      <c r="AJ1009">
        <f>T1010-T1009</f>
        <v>0</v>
      </c>
      <c r="AK1009" s="53">
        <f t="shared" si="274"/>
        <v>0</v>
      </c>
      <c r="AL1009" s="39">
        <f>0.5*1116.99*(T1009*T1009)</f>
        <v>0</v>
      </c>
      <c r="AM1009" s="39">
        <f t="shared" si="273"/>
        <v>0</v>
      </c>
      <c r="AN1009" s="39">
        <f>SUM($AM$966:$AM$974)+$AN$965</f>
        <v>-1766809.2749999999</v>
      </c>
      <c r="AO1009" s="39">
        <f t="shared" si="263"/>
        <v>0.49078035402924819</v>
      </c>
      <c r="AP1009" s="39">
        <f>SUM($AM$975:$AM$1033)+$AP$974</f>
        <v>1768014.6071875002</v>
      </c>
      <c r="AQ1009" s="39">
        <f t="shared" si="264"/>
        <v>0.49111516852568227</v>
      </c>
      <c r="AR1009" s="39">
        <f t="shared" si="276"/>
        <v>0</v>
      </c>
      <c r="AS1009" s="39"/>
      <c r="AT1009" s="51">
        <f>T1009*$AS$8*0.38*0.01</f>
        <v>0</v>
      </c>
      <c r="AU1009" s="51">
        <f t="shared" si="275"/>
        <v>0</v>
      </c>
      <c r="AV1009" s="51">
        <f t="shared" si="265"/>
        <v>0</v>
      </c>
      <c r="AW1009" s="39">
        <f>AB1009*0.7</f>
        <v>0.29031160485698432</v>
      </c>
      <c r="AX1009" s="40"/>
      <c r="AY1009" s="40">
        <f t="shared" si="262"/>
        <v>0</v>
      </c>
      <c r="AZ1009" s="40"/>
      <c r="BA1009" s="40"/>
      <c r="BB1009" s="40"/>
      <c r="BC1009" s="39"/>
      <c r="BD1009" s="39">
        <f>T1009*2.23694</f>
        <v>0</v>
      </c>
      <c r="BE1009" s="39">
        <f>AO1009-$BC$8</f>
        <v>0.4896539550306297</v>
      </c>
      <c r="BF1009" s="39">
        <f>AQ1009-$BC$8</f>
        <v>0.48998876952706377</v>
      </c>
      <c r="BG1009" s="52">
        <f t="shared" si="266"/>
        <v>0.44098989257435739</v>
      </c>
      <c r="BH1009" s="52">
        <f t="shared" si="267"/>
        <v>0.44098989257435739</v>
      </c>
      <c r="BI1009" s="52">
        <f t="shared" si="268"/>
        <v>1587563.6132676867</v>
      </c>
      <c r="BJ1009" s="52">
        <f t="shared" si="269"/>
        <v>1587.5636132676866</v>
      </c>
      <c r="BK1009">
        <f t="shared" si="270"/>
        <v>0</v>
      </c>
    </row>
    <row r="1010" spans="2:63" x14ac:dyDescent="0.25">
      <c r="B1010" s="27" t="s">
        <v>52</v>
      </c>
      <c r="C1010" s="27">
        <v>1002</v>
      </c>
      <c r="D1010" s="27">
        <v>413</v>
      </c>
      <c r="E1010" s="26">
        <v>0</v>
      </c>
      <c r="F1010" s="15">
        <f t="shared" si="271"/>
        <v>0</v>
      </c>
      <c r="G1010" s="15">
        <f t="shared" si="272"/>
        <v>0</v>
      </c>
      <c r="R1010">
        <f t="shared" si="260"/>
        <v>1</v>
      </c>
      <c r="S1010" t="str">
        <f t="shared" si="261"/>
        <v/>
      </c>
      <c r="T1010">
        <f>$E1010/3.6</f>
        <v>0</v>
      </c>
      <c r="U1010">
        <f>(0.5*960*(T1010*T1010))</f>
        <v>0</v>
      </c>
      <c r="V1010">
        <f>$U1010-$U1011</f>
        <v>0</v>
      </c>
      <c r="X1010">
        <f>W1010/1000</f>
        <v>0</v>
      </c>
      <c r="Y101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0">
        <f>(0.5*960*(F1010*F1010))</f>
        <v>0</v>
      </c>
      <c r="AA1010">
        <f>W1010*0.0000002777777777</f>
        <v>0</v>
      </c>
      <c r="AB101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0">
        <f>(AC1010*0.0000002777777777)*-1</f>
        <v>0</v>
      </c>
      <c r="AE10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0">
        <f>(T1010/1000)*(960*9.81*0.01+0.5*1.205*0.38*1.711274*(T1010*T1010)+960*4/3*3.14*AJ1010)</f>
        <v>0</v>
      </c>
      <c r="AH1010">
        <f>AH1009+AG1010</f>
        <v>624.71270539227362</v>
      </c>
      <c r="AJ1010">
        <f>T1011-T1010</f>
        <v>0</v>
      </c>
      <c r="AK1010" s="53">
        <f t="shared" si="274"/>
        <v>0</v>
      </c>
      <c r="AL1010" s="39">
        <f>0.5*1116.99*(T1010*T1010)</f>
        <v>0</v>
      </c>
      <c r="AM1010" s="39">
        <f t="shared" si="273"/>
        <v>0</v>
      </c>
      <c r="AN1010" s="39">
        <f>SUM($AM$966:$AM$974)+$AN$965</f>
        <v>-1766809.2749999999</v>
      </c>
      <c r="AO1010" s="39">
        <f t="shared" si="263"/>
        <v>0.49078035402924819</v>
      </c>
      <c r="AP1010" s="39">
        <f>SUM($AM$975:$AM$1033)+$AP$974</f>
        <v>1768014.6071875002</v>
      </c>
      <c r="AQ1010" s="39">
        <f t="shared" si="264"/>
        <v>0.49111516852568227</v>
      </c>
      <c r="AR1010" s="39">
        <f t="shared" si="276"/>
        <v>0</v>
      </c>
      <c r="AS1010" s="39"/>
      <c r="AT1010" s="51">
        <f>T1010*$AS$8*0.38*0.01</f>
        <v>0</v>
      </c>
      <c r="AU1010" s="51">
        <f t="shared" si="275"/>
        <v>0</v>
      </c>
      <c r="AV1010" s="51">
        <f t="shared" si="265"/>
        <v>0</v>
      </c>
      <c r="AW1010" s="39">
        <f>AB1010*0.7</f>
        <v>0.29031160485698432</v>
      </c>
      <c r="AX1010" s="40"/>
      <c r="AY1010" s="40">
        <f t="shared" si="262"/>
        <v>0</v>
      </c>
      <c r="AZ1010" s="40"/>
      <c r="BA1010" s="40"/>
      <c r="BB1010" s="40"/>
      <c r="BC1010" s="39"/>
      <c r="BD1010" s="39">
        <f>T1010*2.23694</f>
        <v>0</v>
      </c>
      <c r="BE1010" s="39">
        <f>AO1010-$BC$8</f>
        <v>0.4896539550306297</v>
      </c>
      <c r="BF1010" s="39">
        <f>AQ1010-$BC$8</f>
        <v>0.48998876952706377</v>
      </c>
      <c r="BG1010" s="52">
        <f t="shared" si="266"/>
        <v>0.44098989257435739</v>
      </c>
      <c r="BH1010" s="52">
        <f t="shared" si="267"/>
        <v>0.44098989257435739</v>
      </c>
      <c r="BI1010" s="52">
        <f t="shared" si="268"/>
        <v>1587563.6132676867</v>
      </c>
      <c r="BJ1010" s="52">
        <f t="shared" si="269"/>
        <v>1587.5636132676866</v>
      </c>
      <c r="BK1010">
        <f t="shared" si="270"/>
        <v>0</v>
      </c>
    </row>
    <row r="1011" spans="2:63" x14ac:dyDescent="0.25">
      <c r="B1011" s="27" t="s">
        <v>52</v>
      </c>
      <c r="C1011" s="27">
        <v>1003</v>
      </c>
      <c r="D1011" s="27">
        <v>414</v>
      </c>
      <c r="E1011" s="26">
        <v>0</v>
      </c>
      <c r="F1011" s="15">
        <f t="shared" si="271"/>
        <v>0</v>
      </c>
      <c r="G1011" s="15">
        <f t="shared" si="272"/>
        <v>0</v>
      </c>
      <c r="R1011">
        <f t="shared" si="260"/>
        <v>1</v>
      </c>
      <c r="S1011" t="str">
        <f t="shared" si="261"/>
        <v/>
      </c>
      <c r="T1011">
        <f>$E1011/3.6</f>
        <v>0</v>
      </c>
      <c r="U1011">
        <f>(0.5*960*(T1011*T1011))</f>
        <v>0</v>
      </c>
      <c r="V1011">
        <f>$U1011-$U1012</f>
        <v>0</v>
      </c>
      <c r="X1011">
        <f>W1011/1000</f>
        <v>0</v>
      </c>
      <c r="Y101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1">
        <f>(0.5*960*(F1011*F1011))</f>
        <v>0</v>
      </c>
      <c r="AA1011">
        <f>W1011*0.0000002777777777</f>
        <v>0</v>
      </c>
      <c r="AB101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1">
        <f>(AC1011*0.0000002777777777)*-1</f>
        <v>0</v>
      </c>
      <c r="AE10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1">
        <f>(T1011/1000)*(960*9.81*0.01+0.5*1.205*0.38*1.711274*(T1011*T1011)+960*4/3*3.14*AJ1011)</f>
        <v>0</v>
      </c>
      <c r="AH1011">
        <f>AH1010+AG1011</f>
        <v>624.71270539227362</v>
      </c>
      <c r="AJ1011">
        <f>T1012-T1011</f>
        <v>0</v>
      </c>
      <c r="AK1011" s="53">
        <f t="shared" si="274"/>
        <v>0</v>
      </c>
      <c r="AL1011" s="39">
        <f>0.5*1116.99*(T1011*T1011)</f>
        <v>0</v>
      </c>
      <c r="AM1011" s="39">
        <f t="shared" si="273"/>
        <v>0</v>
      </c>
      <c r="AN1011" s="39">
        <f>SUM($AM$966:$AM$974)+$AN$965</f>
        <v>-1766809.2749999999</v>
      </c>
      <c r="AO1011" s="39">
        <f t="shared" si="263"/>
        <v>0.49078035402924819</v>
      </c>
      <c r="AP1011" s="39">
        <f>SUM($AM$975:$AM$1033)+$AP$974</f>
        <v>1768014.6071875002</v>
      </c>
      <c r="AQ1011" s="39">
        <f t="shared" si="264"/>
        <v>0.49111516852568227</v>
      </c>
      <c r="AR1011" s="39">
        <f t="shared" si="276"/>
        <v>0</v>
      </c>
      <c r="AS1011" s="39"/>
      <c r="AT1011" s="51">
        <f>T1011*$AS$8*0.38*0.01</f>
        <v>0</v>
      </c>
      <c r="AU1011" s="51">
        <f t="shared" si="275"/>
        <v>0</v>
      </c>
      <c r="AV1011" s="51">
        <f t="shared" si="265"/>
        <v>0</v>
      </c>
      <c r="AW1011" s="39">
        <f>AB1011*0.7</f>
        <v>0.29031160485698432</v>
      </c>
      <c r="AX1011" s="40"/>
      <c r="AY1011" s="40">
        <f t="shared" si="262"/>
        <v>0</v>
      </c>
      <c r="AZ1011" s="40"/>
      <c r="BA1011" s="40"/>
      <c r="BB1011" s="40"/>
      <c r="BC1011" s="39"/>
      <c r="BD1011" s="39">
        <f>T1011*2.23694</f>
        <v>0</v>
      </c>
      <c r="BE1011" s="39">
        <f>AO1011-$BC$8</f>
        <v>0.4896539550306297</v>
      </c>
      <c r="BF1011" s="39">
        <f>AQ1011-$BC$8</f>
        <v>0.48998876952706377</v>
      </c>
      <c r="BG1011" s="52">
        <f t="shared" si="266"/>
        <v>0.44098989257435739</v>
      </c>
      <c r="BH1011" s="52">
        <f t="shared" si="267"/>
        <v>0.44098989257435739</v>
      </c>
      <c r="BI1011" s="52">
        <f t="shared" si="268"/>
        <v>1587563.6132676867</v>
      </c>
      <c r="BJ1011" s="52">
        <f t="shared" si="269"/>
        <v>1587.5636132676866</v>
      </c>
      <c r="BK1011">
        <f t="shared" si="270"/>
        <v>0</v>
      </c>
    </row>
    <row r="1012" spans="2:63" x14ac:dyDescent="0.25">
      <c r="B1012" s="27" t="s">
        <v>52</v>
      </c>
      <c r="C1012" s="27">
        <v>1004</v>
      </c>
      <c r="D1012" s="27">
        <v>415</v>
      </c>
      <c r="E1012" s="26">
        <v>0</v>
      </c>
      <c r="F1012" s="15">
        <f t="shared" si="271"/>
        <v>0</v>
      </c>
      <c r="G1012" s="15">
        <f t="shared" si="272"/>
        <v>0</v>
      </c>
      <c r="R1012">
        <f t="shared" si="260"/>
        <v>1</v>
      </c>
      <c r="S1012" t="str">
        <f t="shared" si="261"/>
        <v/>
      </c>
      <c r="T1012">
        <f>$E1012/3.6</f>
        <v>0</v>
      </c>
      <c r="U1012">
        <f>(0.5*960*(T1012*T1012))</f>
        <v>0</v>
      </c>
      <c r="V1012">
        <f>$U1012-$U1013</f>
        <v>0</v>
      </c>
      <c r="X1012">
        <f>W1012/1000</f>
        <v>0</v>
      </c>
      <c r="Y101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2">
        <f>(0.5*960*(F1012*F1012))</f>
        <v>0</v>
      </c>
      <c r="AA1012">
        <f>W1012*0.0000002777777777</f>
        <v>0</v>
      </c>
      <c r="AB101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2">
        <f>(AC1012*0.0000002777777777)*-1</f>
        <v>0</v>
      </c>
      <c r="AE10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2">
        <f>(T1012/1000)*(960*9.81*0.01+0.5*1.205*0.38*1.711274*(T1012*T1012)+960*4/3*3.14*AJ1012)</f>
        <v>0</v>
      </c>
      <c r="AH1012">
        <f>AH1011+AG1012</f>
        <v>624.71270539227362</v>
      </c>
      <c r="AJ1012">
        <f>T1013-T1012</f>
        <v>0</v>
      </c>
      <c r="AK1012" s="53">
        <f t="shared" si="274"/>
        <v>0</v>
      </c>
      <c r="AL1012" s="39">
        <f>0.5*1116.99*(T1012*T1012)</f>
        <v>0</v>
      </c>
      <c r="AM1012" s="39">
        <f t="shared" si="273"/>
        <v>0</v>
      </c>
      <c r="AN1012" s="39">
        <f>SUM($AM$966:$AM$974)+$AN$965</f>
        <v>-1766809.2749999999</v>
      </c>
      <c r="AO1012" s="39">
        <f t="shared" si="263"/>
        <v>0.49078035402924819</v>
      </c>
      <c r="AP1012" s="39">
        <f>SUM($AM$975:$AM$1033)+$AP$974</f>
        <v>1768014.6071875002</v>
      </c>
      <c r="AQ1012" s="39">
        <f t="shared" si="264"/>
        <v>0.49111516852568227</v>
      </c>
      <c r="AR1012" s="39">
        <f t="shared" si="276"/>
        <v>0</v>
      </c>
      <c r="AS1012" s="39"/>
      <c r="AT1012" s="51">
        <f>T1012*$AS$8*0.38*0.01</f>
        <v>0</v>
      </c>
      <c r="AU1012" s="51">
        <f t="shared" si="275"/>
        <v>0</v>
      </c>
      <c r="AV1012" s="51">
        <f t="shared" si="265"/>
        <v>0</v>
      </c>
      <c r="AW1012" s="39">
        <f>AB1012*0.7</f>
        <v>0.29031160485698432</v>
      </c>
      <c r="AX1012" s="40"/>
      <c r="AY1012" s="40">
        <f t="shared" si="262"/>
        <v>0</v>
      </c>
      <c r="AZ1012" s="40"/>
      <c r="BA1012" s="40"/>
      <c r="BB1012" s="40"/>
      <c r="BC1012" s="39"/>
      <c r="BD1012" s="39">
        <f>T1012*2.23694</f>
        <v>0</v>
      </c>
      <c r="BE1012" s="39">
        <f>AO1012-$BC$8</f>
        <v>0.4896539550306297</v>
      </c>
      <c r="BF1012" s="39">
        <f>AQ1012-$BC$8</f>
        <v>0.48998876952706377</v>
      </c>
      <c r="BG1012" s="52">
        <f t="shared" si="266"/>
        <v>0.44098989257435739</v>
      </c>
      <c r="BH1012" s="52">
        <f t="shared" si="267"/>
        <v>0.44098989257435739</v>
      </c>
      <c r="BI1012" s="52">
        <f t="shared" si="268"/>
        <v>1587563.6132676867</v>
      </c>
      <c r="BJ1012" s="52">
        <f t="shared" si="269"/>
        <v>1587.5636132676866</v>
      </c>
      <c r="BK1012">
        <f t="shared" si="270"/>
        <v>0</v>
      </c>
    </row>
    <row r="1013" spans="2:63" x14ac:dyDescent="0.25">
      <c r="B1013" s="27" t="s">
        <v>52</v>
      </c>
      <c r="C1013" s="27">
        <v>1005</v>
      </c>
      <c r="D1013" s="27">
        <v>416</v>
      </c>
      <c r="E1013" s="26">
        <v>0</v>
      </c>
      <c r="F1013" s="15">
        <f t="shared" si="271"/>
        <v>0</v>
      </c>
      <c r="G1013" s="15">
        <f t="shared" si="272"/>
        <v>0</v>
      </c>
      <c r="R1013">
        <f t="shared" si="260"/>
        <v>1</v>
      </c>
      <c r="S1013" t="str">
        <f t="shared" si="261"/>
        <v/>
      </c>
      <c r="T1013">
        <f>$E1013/3.6</f>
        <v>0</v>
      </c>
      <c r="U1013">
        <f>(0.5*960*(T1013*T1013))</f>
        <v>0</v>
      </c>
      <c r="V1013">
        <f>$U1013-$U1014</f>
        <v>0</v>
      </c>
      <c r="X1013">
        <f>W1013/1000</f>
        <v>0</v>
      </c>
      <c r="Y101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3">
        <f>(0.5*960*(F1013*F1013))</f>
        <v>0</v>
      </c>
      <c r="AA1013">
        <f>W1013*0.0000002777777777</f>
        <v>0</v>
      </c>
      <c r="AB101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3">
        <f>(AC1013*0.0000002777777777)*-1</f>
        <v>0</v>
      </c>
      <c r="AE10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3">
        <f>(T1013/1000)*(960*9.81*0.01+0.5*1.205*0.38*1.711274*(T1013*T1013)+960*4/3*3.14*AJ1013)</f>
        <v>0</v>
      </c>
      <c r="AH1013">
        <f>AH1012+AG1013</f>
        <v>624.71270539227362</v>
      </c>
      <c r="AJ1013">
        <f>T1014-T1013</f>
        <v>0</v>
      </c>
      <c r="AK1013" s="53">
        <f t="shared" si="274"/>
        <v>0</v>
      </c>
      <c r="AL1013" s="39">
        <f>0.5*1116.99*(T1013*T1013)</f>
        <v>0</v>
      </c>
      <c r="AM1013" s="39">
        <f t="shared" si="273"/>
        <v>0</v>
      </c>
      <c r="AN1013" s="39">
        <f>SUM($AM$966:$AM$974)+$AN$965</f>
        <v>-1766809.2749999999</v>
      </c>
      <c r="AO1013" s="39">
        <f t="shared" si="263"/>
        <v>0.49078035402924819</v>
      </c>
      <c r="AP1013" s="39">
        <f>SUM($AM$975:$AM$1033)+$AP$974</f>
        <v>1768014.6071875002</v>
      </c>
      <c r="AQ1013" s="39">
        <f t="shared" si="264"/>
        <v>0.49111516852568227</v>
      </c>
      <c r="AR1013" s="39">
        <f t="shared" si="276"/>
        <v>0</v>
      </c>
      <c r="AS1013" s="39"/>
      <c r="AT1013" s="51">
        <f>T1013*$AS$8*0.38*0.01</f>
        <v>0</v>
      </c>
      <c r="AU1013" s="51">
        <f t="shared" si="275"/>
        <v>0</v>
      </c>
      <c r="AV1013" s="51">
        <f t="shared" si="265"/>
        <v>0</v>
      </c>
      <c r="AW1013" s="39">
        <f>AB1013*0.7</f>
        <v>0.29031160485698432</v>
      </c>
      <c r="AX1013" s="40"/>
      <c r="AY1013" s="40">
        <f t="shared" si="262"/>
        <v>0</v>
      </c>
      <c r="AZ1013" s="40"/>
      <c r="BA1013" s="40"/>
      <c r="BB1013" s="40"/>
      <c r="BC1013" s="39"/>
      <c r="BD1013" s="39">
        <f>T1013*2.23694</f>
        <v>0</v>
      </c>
      <c r="BE1013" s="39">
        <f>AO1013-$BC$8</f>
        <v>0.4896539550306297</v>
      </c>
      <c r="BF1013" s="39">
        <f>AQ1013-$BC$8</f>
        <v>0.48998876952706377</v>
      </c>
      <c r="BG1013" s="52">
        <f t="shared" si="266"/>
        <v>0.44098989257435739</v>
      </c>
      <c r="BH1013" s="52">
        <f t="shared" si="267"/>
        <v>0.44098989257435739</v>
      </c>
      <c r="BI1013" s="52">
        <f t="shared" si="268"/>
        <v>1587563.6132676867</v>
      </c>
      <c r="BJ1013" s="52">
        <f t="shared" si="269"/>
        <v>1587.5636132676866</v>
      </c>
      <c r="BK1013">
        <f t="shared" si="270"/>
        <v>0</v>
      </c>
    </row>
    <row r="1014" spans="2:63" x14ac:dyDescent="0.25">
      <c r="B1014" s="27" t="s">
        <v>52</v>
      </c>
      <c r="C1014" s="27">
        <v>1006</v>
      </c>
      <c r="D1014" s="27">
        <v>417</v>
      </c>
      <c r="E1014" s="26">
        <v>0</v>
      </c>
      <c r="F1014" s="15">
        <f t="shared" si="271"/>
        <v>0</v>
      </c>
      <c r="G1014" s="15">
        <f t="shared" si="272"/>
        <v>0</v>
      </c>
      <c r="R1014">
        <f t="shared" si="260"/>
        <v>1</v>
      </c>
      <c r="S1014" t="str">
        <f t="shared" si="261"/>
        <v/>
      </c>
      <c r="T1014">
        <f>$E1014/3.6</f>
        <v>0</v>
      </c>
      <c r="U1014">
        <f>(0.5*960*(T1014*T1014))</f>
        <v>0</v>
      </c>
      <c r="V1014">
        <f>$U1014-$U1015</f>
        <v>0</v>
      </c>
      <c r="X1014">
        <f>W1014/1000</f>
        <v>0</v>
      </c>
      <c r="Y101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4">
        <f>(0.5*960*(F1014*F1014))</f>
        <v>0</v>
      </c>
      <c r="AA1014">
        <f>W1014*0.0000002777777777</f>
        <v>0</v>
      </c>
      <c r="AB101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4">
        <f>(AC1014*0.0000002777777777)*-1</f>
        <v>0</v>
      </c>
      <c r="AE10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4">
        <f>(T1014/1000)*(960*9.81*0.01+0.5*1.205*0.38*1.711274*(T1014*T1014)+960*4/3*3.14*AJ1014)</f>
        <v>0</v>
      </c>
      <c r="AH1014">
        <f>AH1013+AG1014</f>
        <v>624.71270539227362</v>
      </c>
      <c r="AJ1014">
        <f>T1015-T1014</f>
        <v>0</v>
      </c>
      <c r="AK1014" s="53">
        <f t="shared" si="274"/>
        <v>0</v>
      </c>
      <c r="AL1014" s="39">
        <f>0.5*1116.99*(T1014*T1014)</f>
        <v>0</v>
      </c>
      <c r="AM1014" s="39">
        <f t="shared" si="273"/>
        <v>0</v>
      </c>
      <c r="AN1014" s="39">
        <f>SUM($AM$966:$AM$974)+$AN$965</f>
        <v>-1766809.2749999999</v>
      </c>
      <c r="AO1014" s="39">
        <f t="shared" si="263"/>
        <v>0.49078035402924819</v>
      </c>
      <c r="AP1014" s="39">
        <f>SUM($AM$975:$AM$1033)+$AP$974</f>
        <v>1768014.6071875002</v>
      </c>
      <c r="AQ1014" s="39">
        <f t="shared" si="264"/>
        <v>0.49111516852568227</v>
      </c>
      <c r="AR1014" s="39">
        <f t="shared" si="276"/>
        <v>0</v>
      </c>
      <c r="AS1014" s="39"/>
      <c r="AT1014" s="51">
        <f>T1014*$AS$8*0.38*0.01</f>
        <v>0</v>
      </c>
      <c r="AU1014" s="51">
        <f t="shared" si="275"/>
        <v>0</v>
      </c>
      <c r="AV1014" s="51">
        <f t="shared" si="265"/>
        <v>0</v>
      </c>
      <c r="AW1014" s="39">
        <f>AB1014*0.7</f>
        <v>0.29031160485698432</v>
      </c>
      <c r="AX1014" s="40"/>
      <c r="AY1014" s="40">
        <f t="shared" si="262"/>
        <v>0</v>
      </c>
      <c r="AZ1014" s="40"/>
      <c r="BA1014" s="40"/>
      <c r="BB1014" s="40"/>
      <c r="BC1014" s="39"/>
      <c r="BD1014" s="39">
        <f>T1014*2.23694</f>
        <v>0</v>
      </c>
      <c r="BE1014" s="39">
        <f>AO1014-$BC$8</f>
        <v>0.4896539550306297</v>
      </c>
      <c r="BF1014" s="39">
        <f>AQ1014-$BC$8</f>
        <v>0.48998876952706377</v>
      </c>
      <c r="BG1014" s="52">
        <f t="shared" si="266"/>
        <v>0.44098989257435739</v>
      </c>
      <c r="BH1014" s="52">
        <f t="shared" si="267"/>
        <v>0.44098989257435739</v>
      </c>
      <c r="BI1014" s="52">
        <f t="shared" si="268"/>
        <v>1587563.6132676867</v>
      </c>
      <c r="BJ1014" s="52">
        <f t="shared" si="269"/>
        <v>1587.5636132676866</v>
      </c>
      <c r="BK1014">
        <f t="shared" si="270"/>
        <v>0</v>
      </c>
    </row>
    <row r="1015" spans="2:63" x14ac:dyDescent="0.25">
      <c r="B1015" s="27" t="s">
        <v>52</v>
      </c>
      <c r="C1015" s="27">
        <v>1007</v>
      </c>
      <c r="D1015" s="27">
        <v>418</v>
      </c>
      <c r="E1015" s="26">
        <v>0</v>
      </c>
      <c r="F1015" s="15">
        <f t="shared" si="271"/>
        <v>0</v>
      </c>
      <c r="G1015" s="15">
        <f t="shared" si="272"/>
        <v>0</v>
      </c>
      <c r="R1015">
        <f t="shared" si="260"/>
        <v>1</v>
      </c>
      <c r="S1015" t="str">
        <f t="shared" si="261"/>
        <v/>
      </c>
      <c r="T1015">
        <f>$E1015/3.6</f>
        <v>0</v>
      </c>
      <c r="U1015">
        <f>(0.5*960*(T1015*T1015))</f>
        <v>0</v>
      </c>
      <c r="V1015">
        <f>$U1015-$U1016</f>
        <v>0</v>
      </c>
      <c r="X1015">
        <f>W1015/1000</f>
        <v>0</v>
      </c>
      <c r="Y101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5">
        <f>(0.5*960*(F1015*F1015))</f>
        <v>0</v>
      </c>
      <c r="AA1015">
        <f>W1015*0.0000002777777777</f>
        <v>0</v>
      </c>
      <c r="AB101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5">
        <f>(AC1015*0.0000002777777777)*-1</f>
        <v>0</v>
      </c>
      <c r="AE10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5">
        <f>(T1015/1000)*(960*9.81*0.01+0.5*1.205*0.38*1.711274*(T1015*T1015)+960*4/3*3.14*AJ1015)</f>
        <v>0</v>
      </c>
      <c r="AH1015">
        <f>AH1014+AG1015</f>
        <v>624.71270539227362</v>
      </c>
      <c r="AJ1015">
        <f>T1016-T1015</f>
        <v>0</v>
      </c>
      <c r="AK1015" s="53">
        <f t="shared" si="274"/>
        <v>0</v>
      </c>
      <c r="AL1015" s="39">
        <f>0.5*1116.99*(T1015*T1015)</f>
        <v>0</v>
      </c>
      <c r="AM1015" s="39">
        <f t="shared" si="273"/>
        <v>0</v>
      </c>
      <c r="AN1015" s="39">
        <f>SUM($AM$966:$AM$974)+$AN$965</f>
        <v>-1766809.2749999999</v>
      </c>
      <c r="AO1015" s="39">
        <f t="shared" si="263"/>
        <v>0.49078035402924819</v>
      </c>
      <c r="AP1015" s="39">
        <f>SUM($AM$975:$AM$1033)+$AP$974</f>
        <v>1768014.6071875002</v>
      </c>
      <c r="AQ1015" s="39">
        <f t="shared" si="264"/>
        <v>0.49111516852568227</v>
      </c>
      <c r="AR1015" s="39">
        <f t="shared" si="276"/>
        <v>0</v>
      </c>
      <c r="AS1015" s="39"/>
      <c r="AT1015" s="51">
        <f>T1015*$AS$8*0.38*0.01</f>
        <v>0</v>
      </c>
      <c r="AU1015" s="51">
        <f t="shared" si="275"/>
        <v>0</v>
      </c>
      <c r="AV1015" s="51">
        <f t="shared" si="265"/>
        <v>0</v>
      </c>
      <c r="AW1015" s="39">
        <f>AB1015*0.7</f>
        <v>0.29031160485698432</v>
      </c>
      <c r="AX1015" s="40"/>
      <c r="AY1015" s="40">
        <f t="shared" si="262"/>
        <v>0</v>
      </c>
      <c r="AZ1015" s="40"/>
      <c r="BA1015" s="40"/>
      <c r="BB1015" s="40"/>
      <c r="BC1015" s="39"/>
      <c r="BD1015" s="39">
        <f>T1015*2.23694</f>
        <v>0</v>
      </c>
      <c r="BE1015" s="39">
        <f>AO1015-$BC$8</f>
        <v>0.4896539550306297</v>
      </c>
      <c r="BF1015" s="39">
        <f>AQ1015-$BC$8</f>
        <v>0.48998876952706377</v>
      </c>
      <c r="BG1015" s="52">
        <f t="shared" si="266"/>
        <v>0.44098989257435739</v>
      </c>
      <c r="BH1015" s="52">
        <f t="shared" si="267"/>
        <v>0.44098989257435739</v>
      </c>
      <c r="BI1015" s="52">
        <f t="shared" si="268"/>
        <v>1587563.6132676867</v>
      </c>
      <c r="BJ1015" s="52">
        <f t="shared" si="269"/>
        <v>1587.5636132676866</v>
      </c>
      <c r="BK1015">
        <f t="shared" si="270"/>
        <v>0</v>
      </c>
    </row>
    <row r="1016" spans="2:63" x14ac:dyDescent="0.25">
      <c r="B1016" s="27" t="s">
        <v>52</v>
      </c>
      <c r="C1016" s="27">
        <v>1008</v>
      </c>
      <c r="D1016" s="27">
        <v>419</v>
      </c>
      <c r="E1016" s="26">
        <v>0</v>
      </c>
      <c r="F1016" s="15">
        <f t="shared" si="271"/>
        <v>0</v>
      </c>
      <c r="G1016" s="15">
        <f t="shared" si="272"/>
        <v>0</v>
      </c>
      <c r="R1016">
        <f t="shared" si="260"/>
        <v>1</v>
      </c>
      <c r="S1016" t="str">
        <f t="shared" si="261"/>
        <v/>
      </c>
      <c r="T1016">
        <f>$E1016/3.6</f>
        <v>0</v>
      </c>
      <c r="U1016">
        <f>(0.5*960*(T1016*T1016))</f>
        <v>0</v>
      </c>
      <c r="V1016">
        <f>$U1016-$U1017</f>
        <v>0</v>
      </c>
      <c r="X1016">
        <f>W1016/1000</f>
        <v>0</v>
      </c>
      <c r="Y101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6">
        <f>(0.5*960*(F1016*F1016))</f>
        <v>0</v>
      </c>
      <c r="AA1016">
        <f>W1016*0.0000002777777777</f>
        <v>0</v>
      </c>
      <c r="AB101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6">
        <f>(AC1016*0.0000002777777777)*-1</f>
        <v>0</v>
      </c>
      <c r="AE10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6">
        <f>(T1016/1000)*(960*9.81*0.01+0.5*1.205*0.38*1.711274*(T1016*T1016)+960*4/3*3.14*AJ1016)</f>
        <v>0</v>
      </c>
      <c r="AH1016">
        <f>AH1015+AG1016</f>
        <v>624.71270539227362</v>
      </c>
      <c r="AJ1016">
        <f>T1017-T1016</f>
        <v>0</v>
      </c>
      <c r="AK1016" s="53">
        <f t="shared" si="274"/>
        <v>0</v>
      </c>
      <c r="AL1016" s="39">
        <f>0.5*1116.99*(T1016*T1016)</f>
        <v>0</v>
      </c>
      <c r="AM1016" s="39">
        <f t="shared" si="273"/>
        <v>0</v>
      </c>
      <c r="AN1016" s="39">
        <f>SUM($AM$966:$AM$974)+$AN$965</f>
        <v>-1766809.2749999999</v>
      </c>
      <c r="AO1016" s="39">
        <f t="shared" si="263"/>
        <v>0.49078035402924819</v>
      </c>
      <c r="AP1016" s="39">
        <f>SUM($AM$975:$AM$1033)+$AP$974</f>
        <v>1768014.6071875002</v>
      </c>
      <c r="AQ1016" s="39">
        <f t="shared" si="264"/>
        <v>0.49111516852568227</v>
      </c>
      <c r="AR1016" s="39">
        <f t="shared" si="276"/>
        <v>0</v>
      </c>
      <c r="AS1016" s="39"/>
      <c r="AT1016" s="51">
        <f>T1016*$AS$8*0.38*0.01</f>
        <v>0</v>
      </c>
      <c r="AU1016" s="51">
        <f t="shared" si="275"/>
        <v>0</v>
      </c>
      <c r="AV1016" s="51">
        <f t="shared" si="265"/>
        <v>0</v>
      </c>
      <c r="AW1016" s="39">
        <f>AB1016*0.7</f>
        <v>0.29031160485698432</v>
      </c>
      <c r="AX1016" s="40"/>
      <c r="AY1016" s="40">
        <f t="shared" si="262"/>
        <v>0</v>
      </c>
      <c r="AZ1016" s="40"/>
      <c r="BA1016" s="40"/>
      <c r="BB1016" s="40"/>
      <c r="BC1016" s="39"/>
      <c r="BD1016" s="39">
        <f>T1016*2.23694</f>
        <v>0</v>
      </c>
      <c r="BE1016" s="39">
        <f>AO1016-$BC$8</f>
        <v>0.4896539550306297</v>
      </c>
      <c r="BF1016" s="39">
        <f>AQ1016-$BC$8</f>
        <v>0.48998876952706377</v>
      </c>
      <c r="BG1016" s="52">
        <f t="shared" si="266"/>
        <v>0.44098989257435739</v>
      </c>
      <c r="BH1016" s="52">
        <f t="shared" si="267"/>
        <v>0.44098989257435739</v>
      </c>
      <c r="BI1016" s="52">
        <f t="shared" si="268"/>
        <v>1587563.6132676867</v>
      </c>
      <c r="BJ1016" s="52">
        <f t="shared" si="269"/>
        <v>1587.5636132676866</v>
      </c>
      <c r="BK1016">
        <f t="shared" si="270"/>
        <v>0</v>
      </c>
    </row>
    <row r="1017" spans="2:63" x14ac:dyDescent="0.25">
      <c r="B1017" s="27" t="s">
        <v>52</v>
      </c>
      <c r="C1017" s="27">
        <v>1009</v>
      </c>
      <c r="D1017" s="27">
        <v>420</v>
      </c>
      <c r="E1017" s="26">
        <v>0</v>
      </c>
      <c r="F1017" s="15">
        <f t="shared" si="271"/>
        <v>0</v>
      </c>
      <c r="G1017" s="15">
        <f t="shared" si="272"/>
        <v>0</v>
      </c>
      <c r="R1017">
        <f t="shared" si="260"/>
        <v>1</v>
      </c>
      <c r="S1017" t="str">
        <f t="shared" si="261"/>
        <v/>
      </c>
      <c r="T1017">
        <f>$E1017/3.6</f>
        <v>0</v>
      </c>
      <c r="U1017">
        <f>(0.5*960*(T1017*T1017))</f>
        <v>0</v>
      </c>
      <c r="V1017">
        <f>$U1017-$U1018</f>
        <v>0</v>
      </c>
      <c r="X1017">
        <f>W1017/1000</f>
        <v>0</v>
      </c>
      <c r="Y101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7">
        <f>(0.5*960*(F1017*F1017))</f>
        <v>0</v>
      </c>
      <c r="AA1017">
        <f>W1017*0.0000002777777777</f>
        <v>0</v>
      </c>
      <c r="AB101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7">
        <f>(AC1017*0.0000002777777777)*-1</f>
        <v>0</v>
      </c>
      <c r="AE10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7">
        <f>(T1017/1000)*(960*9.81*0.01+0.5*1.205*0.38*1.711274*(T1017*T1017)+960*4/3*3.14*AJ1017)</f>
        <v>0</v>
      </c>
      <c r="AH1017">
        <f>AH1016+AG1017</f>
        <v>624.71270539227362</v>
      </c>
      <c r="AJ1017">
        <f>T1018-T1017</f>
        <v>0</v>
      </c>
      <c r="AK1017" s="53">
        <f t="shared" si="274"/>
        <v>0</v>
      </c>
      <c r="AL1017" s="39">
        <f>0.5*1116.99*(T1017*T1017)</f>
        <v>0</v>
      </c>
      <c r="AM1017" s="39">
        <f t="shared" si="273"/>
        <v>0</v>
      </c>
      <c r="AN1017" s="39">
        <f>SUM($AM$966:$AM$974)+$AN$965</f>
        <v>-1766809.2749999999</v>
      </c>
      <c r="AO1017" s="39">
        <f t="shared" si="263"/>
        <v>0.49078035402924819</v>
      </c>
      <c r="AP1017" s="39">
        <f>SUM($AM$975:$AM$1033)+$AP$974</f>
        <v>1768014.6071875002</v>
      </c>
      <c r="AQ1017" s="39">
        <f t="shared" si="264"/>
        <v>0.49111516852568227</v>
      </c>
      <c r="AR1017" s="39">
        <f t="shared" si="276"/>
        <v>0</v>
      </c>
      <c r="AS1017" s="39"/>
      <c r="AT1017" s="51">
        <f>T1017*$AS$8*0.38*0.01</f>
        <v>0</v>
      </c>
      <c r="AU1017" s="51">
        <f t="shared" si="275"/>
        <v>0</v>
      </c>
      <c r="AV1017" s="51">
        <f t="shared" si="265"/>
        <v>0</v>
      </c>
      <c r="AW1017" s="39">
        <f>AB1017*0.7</f>
        <v>0.29031160485698432</v>
      </c>
      <c r="AX1017" s="40"/>
      <c r="AY1017" s="40">
        <f t="shared" si="262"/>
        <v>0</v>
      </c>
      <c r="AZ1017" s="40"/>
      <c r="BA1017" s="40"/>
      <c r="BB1017" s="40"/>
      <c r="BC1017" s="39"/>
      <c r="BD1017" s="39">
        <f>T1017*2.23694</f>
        <v>0</v>
      </c>
      <c r="BE1017" s="39">
        <f>AO1017-$BC$8</f>
        <v>0.4896539550306297</v>
      </c>
      <c r="BF1017" s="39">
        <f>AQ1017-$BC$8</f>
        <v>0.48998876952706377</v>
      </c>
      <c r="BG1017" s="52">
        <f t="shared" si="266"/>
        <v>0.44098989257435739</v>
      </c>
      <c r="BH1017" s="52">
        <f t="shared" si="267"/>
        <v>0.44098989257435739</v>
      </c>
      <c r="BI1017" s="52">
        <f t="shared" si="268"/>
        <v>1587563.6132676867</v>
      </c>
      <c r="BJ1017" s="52">
        <f t="shared" si="269"/>
        <v>1587.5636132676866</v>
      </c>
      <c r="BK1017">
        <f t="shared" si="270"/>
        <v>0</v>
      </c>
    </row>
    <row r="1018" spans="2:63" x14ac:dyDescent="0.25">
      <c r="B1018" s="27" t="s">
        <v>52</v>
      </c>
      <c r="C1018" s="27">
        <v>1010</v>
      </c>
      <c r="D1018" s="27">
        <v>421</v>
      </c>
      <c r="E1018" s="26">
        <v>0</v>
      </c>
      <c r="F1018" s="15">
        <f t="shared" si="271"/>
        <v>0</v>
      </c>
      <c r="G1018" s="15">
        <f t="shared" si="272"/>
        <v>0</v>
      </c>
      <c r="R1018">
        <f t="shared" si="260"/>
        <v>1</v>
      </c>
      <c r="S1018" t="str">
        <f t="shared" si="261"/>
        <v/>
      </c>
      <c r="T1018">
        <f>$E1018/3.6</f>
        <v>0</v>
      </c>
      <c r="U1018">
        <f>(0.5*960*(T1018*T1018))</f>
        <v>0</v>
      </c>
      <c r="V1018">
        <f>$U1018-$U1019</f>
        <v>0</v>
      </c>
      <c r="X1018">
        <f>W1018/1000</f>
        <v>0</v>
      </c>
      <c r="Y101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8">
        <f>(0.5*960*(F1018*F1018))</f>
        <v>0</v>
      </c>
      <c r="AA1018">
        <f>W1018*0.0000002777777777</f>
        <v>0</v>
      </c>
      <c r="AB101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8">
        <f>(AC1018*0.0000002777777777)*-1</f>
        <v>0</v>
      </c>
      <c r="AE10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8">
        <f>(T1018/1000)*(960*9.81*0.01+0.5*1.205*0.38*1.711274*(T1018*T1018)+960*4/3*3.14*AJ1018)</f>
        <v>0</v>
      </c>
      <c r="AH1018">
        <f>AH1017+AG1018</f>
        <v>624.71270539227362</v>
      </c>
      <c r="AJ1018">
        <f>T1019-T1018</f>
        <v>0</v>
      </c>
      <c r="AK1018" s="53">
        <f t="shared" si="274"/>
        <v>0</v>
      </c>
      <c r="AL1018" s="39">
        <f>0.5*1116.99*(T1018*T1018)</f>
        <v>0</v>
      </c>
      <c r="AM1018" s="39">
        <f t="shared" si="273"/>
        <v>0</v>
      </c>
      <c r="AN1018" s="39">
        <f>SUM($AM$966:$AM$974)+$AN$965</f>
        <v>-1766809.2749999999</v>
      </c>
      <c r="AO1018" s="39">
        <f t="shared" si="263"/>
        <v>0.49078035402924819</v>
      </c>
      <c r="AP1018" s="39">
        <f>SUM($AM$975:$AM$1033)+$AP$974</f>
        <v>1768014.6071875002</v>
      </c>
      <c r="AQ1018" s="39">
        <f t="shared" si="264"/>
        <v>0.49111516852568227</v>
      </c>
      <c r="AR1018" s="39">
        <f t="shared" si="276"/>
        <v>0</v>
      </c>
      <c r="AS1018" s="39"/>
      <c r="AT1018" s="51">
        <f>T1018*$AS$8*0.38*0.01</f>
        <v>0</v>
      </c>
      <c r="AU1018" s="51">
        <f t="shared" si="275"/>
        <v>0</v>
      </c>
      <c r="AV1018" s="51">
        <f t="shared" si="265"/>
        <v>0</v>
      </c>
      <c r="AW1018" s="39">
        <f>AB1018*0.7</f>
        <v>0.29031160485698432</v>
      </c>
      <c r="AX1018" s="40"/>
      <c r="AY1018" s="40">
        <f t="shared" si="262"/>
        <v>0</v>
      </c>
      <c r="AZ1018" s="40"/>
      <c r="BA1018" s="40"/>
      <c r="BB1018" s="40"/>
      <c r="BC1018" s="39"/>
      <c r="BD1018" s="39">
        <f>T1018*2.23694</f>
        <v>0</v>
      </c>
      <c r="BE1018" s="39">
        <f>AO1018-$BC$8</f>
        <v>0.4896539550306297</v>
      </c>
      <c r="BF1018" s="39">
        <f>AQ1018-$BC$8</f>
        <v>0.48998876952706377</v>
      </c>
      <c r="BG1018" s="52">
        <f t="shared" si="266"/>
        <v>0.44098989257435739</v>
      </c>
      <c r="BH1018" s="52">
        <f t="shared" si="267"/>
        <v>0.44098989257435739</v>
      </c>
      <c r="BI1018" s="52">
        <f t="shared" si="268"/>
        <v>1587563.6132676867</v>
      </c>
      <c r="BJ1018" s="52">
        <f t="shared" si="269"/>
        <v>1587.5636132676866</v>
      </c>
      <c r="BK1018">
        <f t="shared" si="270"/>
        <v>0</v>
      </c>
    </row>
    <row r="1019" spans="2:63" x14ac:dyDescent="0.25">
      <c r="B1019" s="27" t="s">
        <v>52</v>
      </c>
      <c r="C1019" s="27">
        <v>1011</v>
      </c>
      <c r="D1019" s="27">
        <v>422</v>
      </c>
      <c r="E1019" s="26">
        <v>0</v>
      </c>
      <c r="F1019" s="15">
        <f t="shared" si="271"/>
        <v>0</v>
      </c>
      <c r="G1019" s="15">
        <f t="shared" si="272"/>
        <v>0</v>
      </c>
      <c r="R1019">
        <f t="shared" si="260"/>
        <v>1</v>
      </c>
      <c r="S1019" t="str">
        <f t="shared" si="261"/>
        <v/>
      </c>
      <c r="T1019">
        <f>$E1019/3.6</f>
        <v>0</v>
      </c>
      <c r="U1019">
        <f>(0.5*960*(T1019*T1019))</f>
        <v>0</v>
      </c>
      <c r="V1019">
        <f>$U1019-$U1020</f>
        <v>0</v>
      </c>
      <c r="X1019">
        <f>W1019/1000</f>
        <v>0</v>
      </c>
      <c r="Y101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19">
        <f>(0.5*960*(F1019*F1019))</f>
        <v>0</v>
      </c>
      <c r="AA1019">
        <f>W1019*0.0000002777777777</f>
        <v>0</v>
      </c>
      <c r="AB101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19">
        <f>(AC1019*0.0000002777777777)*-1</f>
        <v>0</v>
      </c>
      <c r="AE10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19">
        <f>(T1019/1000)*(960*9.81*0.01+0.5*1.205*0.38*1.711274*(T1019*T1019)+960*4/3*3.14*AJ1019)</f>
        <v>0</v>
      </c>
      <c r="AH1019">
        <f>AH1018+AG1019</f>
        <v>624.71270539227362</v>
      </c>
      <c r="AJ1019">
        <f>T1020-T1019</f>
        <v>0</v>
      </c>
      <c r="AK1019" s="53">
        <f t="shared" si="274"/>
        <v>0</v>
      </c>
      <c r="AL1019" s="39">
        <f>0.5*1116.99*(T1019*T1019)</f>
        <v>0</v>
      </c>
      <c r="AM1019" s="39">
        <f t="shared" si="273"/>
        <v>0</v>
      </c>
      <c r="AN1019" s="39">
        <f>SUM($AM$966:$AM$974)+$AN$965</f>
        <v>-1766809.2749999999</v>
      </c>
      <c r="AO1019" s="39">
        <f t="shared" si="263"/>
        <v>0.49078035402924819</v>
      </c>
      <c r="AP1019" s="39">
        <f>SUM($AM$975:$AM$1033)+$AP$974</f>
        <v>1768014.6071875002</v>
      </c>
      <c r="AQ1019" s="39">
        <f t="shared" si="264"/>
        <v>0.49111516852568227</v>
      </c>
      <c r="AR1019" s="39">
        <f t="shared" si="276"/>
        <v>0</v>
      </c>
      <c r="AS1019" s="39"/>
      <c r="AT1019" s="51">
        <f>T1019*$AS$8*0.38*0.01</f>
        <v>0</v>
      </c>
      <c r="AU1019" s="51">
        <f t="shared" si="275"/>
        <v>0</v>
      </c>
      <c r="AV1019" s="51">
        <f t="shared" si="265"/>
        <v>0</v>
      </c>
      <c r="AW1019" s="39">
        <f>AB1019*0.7</f>
        <v>0.29031160485698432</v>
      </c>
      <c r="AX1019" s="40"/>
      <c r="AY1019" s="40">
        <f t="shared" si="262"/>
        <v>0</v>
      </c>
      <c r="AZ1019" s="40"/>
      <c r="BA1019" s="40"/>
      <c r="BB1019" s="40"/>
      <c r="BC1019" s="39"/>
      <c r="BD1019" s="39">
        <f>T1019*2.23694</f>
        <v>0</v>
      </c>
      <c r="BE1019" s="39">
        <f>AO1019-$BC$8</f>
        <v>0.4896539550306297</v>
      </c>
      <c r="BF1019" s="39">
        <f>AQ1019-$BC$8</f>
        <v>0.48998876952706377</v>
      </c>
      <c r="BG1019" s="52">
        <f t="shared" si="266"/>
        <v>0.44098989257435739</v>
      </c>
      <c r="BH1019" s="52">
        <f t="shared" si="267"/>
        <v>0.44098989257435739</v>
      </c>
      <c r="BI1019" s="52">
        <f t="shared" si="268"/>
        <v>1587563.6132676867</v>
      </c>
      <c r="BJ1019" s="52">
        <f t="shared" si="269"/>
        <v>1587.5636132676866</v>
      </c>
      <c r="BK1019">
        <f t="shared" si="270"/>
        <v>0</v>
      </c>
    </row>
    <row r="1020" spans="2:63" x14ac:dyDescent="0.25">
      <c r="B1020" s="27" t="s">
        <v>52</v>
      </c>
      <c r="C1020" s="27">
        <v>1012</v>
      </c>
      <c r="D1020" s="27">
        <v>423</v>
      </c>
      <c r="E1020" s="26">
        <v>0</v>
      </c>
      <c r="F1020" s="15">
        <f t="shared" si="271"/>
        <v>0</v>
      </c>
      <c r="G1020" s="15">
        <f t="shared" si="272"/>
        <v>0</v>
      </c>
      <c r="R1020">
        <f t="shared" si="260"/>
        <v>1</v>
      </c>
      <c r="S1020" t="str">
        <f t="shared" si="261"/>
        <v/>
      </c>
      <c r="T1020">
        <f>$E1020/3.6</f>
        <v>0</v>
      </c>
      <c r="U1020">
        <f>(0.5*960*(T1020*T1020))</f>
        <v>0</v>
      </c>
      <c r="V1020">
        <f>$U1020-$U1021</f>
        <v>0</v>
      </c>
      <c r="X1020">
        <f>W1020/1000</f>
        <v>0</v>
      </c>
      <c r="Y102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0">
        <f>(0.5*960*(F1020*F1020))</f>
        <v>0</v>
      </c>
      <c r="AA1020">
        <f>W1020*0.0000002777777777</f>
        <v>0</v>
      </c>
      <c r="AB102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0">
        <f>(AC1020*0.0000002777777777)*-1</f>
        <v>0</v>
      </c>
      <c r="AE10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0">
        <f>(T1020/1000)*(960*9.81*0.01+0.5*1.205*0.38*1.711274*(T1020*T1020)+960*4/3*3.14*AJ1020)</f>
        <v>0</v>
      </c>
      <c r="AH1020">
        <f>AH1019+AG1020</f>
        <v>624.71270539227362</v>
      </c>
      <c r="AJ1020">
        <f>T1021-T1020</f>
        <v>0</v>
      </c>
      <c r="AK1020" s="53">
        <f t="shared" si="274"/>
        <v>0</v>
      </c>
      <c r="AL1020" s="39">
        <f>0.5*1116.99*(T1020*T1020)</f>
        <v>0</v>
      </c>
      <c r="AM1020" s="39">
        <f t="shared" si="273"/>
        <v>0</v>
      </c>
      <c r="AN1020" s="39">
        <f>SUM($AM$966:$AM$974)+$AN$965</f>
        <v>-1766809.2749999999</v>
      </c>
      <c r="AO1020" s="39">
        <f t="shared" si="263"/>
        <v>0.49078035402924819</v>
      </c>
      <c r="AP1020" s="39">
        <f>SUM($AM$975:$AM$1033)+$AP$974</f>
        <v>1768014.6071875002</v>
      </c>
      <c r="AQ1020" s="39">
        <f t="shared" si="264"/>
        <v>0.49111516852568227</v>
      </c>
      <c r="AR1020" s="39">
        <f t="shared" si="276"/>
        <v>0</v>
      </c>
      <c r="AS1020" s="39"/>
      <c r="AT1020" s="51">
        <f>T1020*$AS$8*0.38*0.01</f>
        <v>0</v>
      </c>
      <c r="AU1020" s="51">
        <f t="shared" si="275"/>
        <v>0</v>
      </c>
      <c r="AV1020" s="51">
        <f t="shared" si="265"/>
        <v>0</v>
      </c>
      <c r="AW1020" s="39">
        <f>AB1020*0.7</f>
        <v>0.29031160485698432</v>
      </c>
      <c r="AX1020" s="40"/>
      <c r="AY1020" s="40">
        <f t="shared" si="262"/>
        <v>0</v>
      </c>
      <c r="AZ1020" s="40"/>
      <c r="BA1020" s="40"/>
      <c r="BB1020" s="40"/>
      <c r="BC1020" s="39"/>
      <c r="BD1020" s="39">
        <f>T1020*2.23694</f>
        <v>0</v>
      </c>
      <c r="BE1020" s="39">
        <f>AO1020-$BC$8</f>
        <v>0.4896539550306297</v>
      </c>
      <c r="BF1020" s="39">
        <f>AQ1020-$BC$8</f>
        <v>0.48998876952706377</v>
      </c>
      <c r="BG1020" s="52">
        <f t="shared" si="266"/>
        <v>0.44098989257435739</v>
      </c>
      <c r="BH1020" s="52">
        <f t="shared" si="267"/>
        <v>0.44098989257435739</v>
      </c>
      <c r="BI1020" s="52">
        <f t="shared" si="268"/>
        <v>1587563.6132676867</v>
      </c>
      <c r="BJ1020" s="52">
        <f t="shared" si="269"/>
        <v>1587.5636132676866</v>
      </c>
      <c r="BK1020">
        <f t="shared" si="270"/>
        <v>0</v>
      </c>
    </row>
    <row r="1021" spans="2:63" x14ac:dyDescent="0.25">
      <c r="B1021" s="27" t="s">
        <v>52</v>
      </c>
      <c r="C1021" s="27">
        <v>1013</v>
      </c>
      <c r="D1021" s="27">
        <v>424</v>
      </c>
      <c r="E1021" s="26">
        <v>0</v>
      </c>
      <c r="F1021" s="15">
        <f t="shared" si="271"/>
        <v>0</v>
      </c>
      <c r="G1021" s="15">
        <f t="shared" si="272"/>
        <v>0</v>
      </c>
      <c r="R1021">
        <f t="shared" si="260"/>
        <v>1</v>
      </c>
      <c r="S1021" t="str">
        <f t="shared" si="261"/>
        <v/>
      </c>
      <c r="T1021">
        <f>$E1021/3.6</f>
        <v>0</v>
      </c>
      <c r="U1021">
        <f>(0.5*960*(T1021*T1021))</f>
        <v>0</v>
      </c>
      <c r="V1021">
        <f>$U1021-$U1022</f>
        <v>0</v>
      </c>
      <c r="X1021">
        <f>W1021/1000</f>
        <v>0</v>
      </c>
      <c r="Y102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1">
        <f>(0.5*960*(F1021*F1021))</f>
        <v>0</v>
      </c>
      <c r="AA1021">
        <f>W1021*0.0000002777777777</f>
        <v>0</v>
      </c>
      <c r="AB102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1">
        <f>(AC1021*0.0000002777777777)*-1</f>
        <v>0</v>
      </c>
      <c r="AE10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1">
        <f>(T1021/1000)*(960*9.81*0.01+0.5*1.205*0.38*1.711274*(T1021*T1021)+960*4/3*3.14*AJ1021)</f>
        <v>0</v>
      </c>
      <c r="AH1021">
        <f>AH1020+AG1021</f>
        <v>624.71270539227362</v>
      </c>
      <c r="AJ1021">
        <f>T1022-T1021</f>
        <v>0</v>
      </c>
      <c r="AK1021" s="53">
        <f t="shared" si="274"/>
        <v>0</v>
      </c>
      <c r="AL1021" s="39">
        <f>0.5*1116.99*(T1021*T1021)</f>
        <v>0</v>
      </c>
      <c r="AM1021" s="39">
        <f t="shared" si="273"/>
        <v>0</v>
      </c>
      <c r="AN1021" s="39">
        <f>SUM($AM$966:$AM$974)+$AN$965</f>
        <v>-1766809.2749999999</v>
      </c>
      <c r="AO1021" s="39">
        <f t="shared" si="263"/>
        <v>0.49078035402924819</v>
      </c>
      <c r="AP1021" s="39">
        <f>SUM($AM$975:$AM$1033)+$AP$974</f>
        <v>1768014.6071875002</v>
      </c>
      <c r="AQ1021" s="39">
        <f t="shared" si="264"/>
        <v>0.49111516852568227</v>
      </c>
      <c r="AR1021" s="39">
        <f t="shared" si="276"/>
        <v>0</v>
      </c>
      <c r="AS1021" s="39"/>
      <c r="AT1021" s="51">
        <f>T1021*$AS$8*0.38*0.01</f>
        <v>0</v>
      </c>
      <c r="AU1021" s="51">
        <f t="shared" si="275"/>
        <v>0</v>
      </c>
      <c r="AV1021" s="51">
        <f t="shared" si="265"/>
        <v>0</v>
      </c>
      <c r="AW1021" s="39">
        <f>AB1021*0.7</f>
        <v>0.29031160485698432</v>
      </c>
      <c r="AX1021" s="40"/>
      <c r="AY1021" s="40">
        <f t="shared" si="262"/>
        <v>0</v>
      </c>
      <c r="AZ1021" s="40"/>
      <c r="BA1021" s="40"/>
      <c r="BB1021" s="40"/>
      <c r="BC1021" s="39"/>
      <c r="BD1021" s="39">
        <f>T1021*2.23694</f>
        <v>0</v>
      </c>
      <c r="BE1021" s="39">
        <f>AO1021-$BC$8</f>
        <v>0.4896539550306297</v>
      </c>
      <c r="BF1021" s="39">
        <f>AQ1021-$BC$8</f>
        <v>0.48998876952706377</v>
      </c>
      <c r="BG1021" s="52">
        <f t="shared" si="266"/>
        <v>0.44098989257435739</v>
      </c>
      <c r="BH1021" s="52">
        <f t="shared" si="267"/>
        <v>0.44098989257435739</v>
      </c>
      <c r="BI1021" s="52">
        <f t="shared" si="268"/>
        <v>1587563.6132676867</v>
      </c>
      <c r="BJ1021" s="52">
        <f t="shared" si="269"/>
        <v>1587.5636132676866</v>
      </c>
      <c r="BK1021">
        <f t="shared" si="270"/>
        <v>0</v>
      </c>
    </row>
    <row r="1022" spans="2:63" x14ac:dyDescent="0.25">
      <c r="B1022" s="27" t="s">
        <v>52</v>
      </c>
      <c r="C1022" s="27">
        <v>1014</v>
      </c>
      <c r="D1022" s="27">
        <v>425</v>
      </c>
      <c r="E1022" s="26">
        <v>0</v>
      </c>
      <c r="F1022" s="15">
        <f t="shared" si="271"/>
        <v>0</v>
      </c>
      <c r="G1022" s="15">
        <f t="shared" si="272"/>
        <v>0</v>
      </c>
      <c r="R1022">
        <f t="shared" si="260"/>
        <v>1</v>
      </c>
      <c r="S1022" t="str">
        <f t="shared" si="261"/>
        <v/>
      </c>
      <c r="T1022">
        <f>$E1022/3.6</f>
        <v>0</v>
      </c>
      <c r="U1022">
        <f>(0.5*960*(T1022*T1022))</f>
        <v>0</v>
      </c>
      <c r="V1022">
        <f>$U1022-$U1023</f>
        <v>0</v>
      </c>
      <c r="X1022">
        <f>W1022/1000</f>
        <v>0</v>
      </c>
      <c r="Y102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2">
        <f>(0.5*960*(F1022*F1022))</f>
        <v>0</v>
      </c>
      <c r="AA1022">
        <f>W1022*0.0000002777777777</f>
        <v>0</v>
      </c>
      <c r="AB102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2">
        <f>(AC1022*0.0000002777777777)*-1</f>
        <v>0</v>
      </c>
      <c r="AE10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2">
        <f>(T1022/1000)*(960*9.81*0.01+0.5*1.205*0.38*1.711274*(T1022*T1022)+960*4/3*3.14*AJ1022)</f>
        <v>0</v>
      </c>
      <c r="AH1022">
        <f>AH1021+AG1022</f>
        <v>624.71270539227362</v>
      </c>
      <c r="AJ1022">
        <f>T1023-T1022</f>
        <v>0</v>
      </c>
      <c r="AK1022" s="53">
        <f t="shared" si="274"/>
        <v>0</v>
      </c>
      <c r="AL1022" s="39">
        <f>0.5*1116.99*(T1022*T1022)</f>
        <v>0</v>
      </c>
      <c r="AM1022" s="39">
        <f t="shared" si="273"/>
        <v>0</v>
      </c>
      <c r="AN1022" s="39">
        <f>SUM($AM$966:$AM$974)+$AN$965</f>
        <v>-1766809.2749999999</v>
      </c>
      <c r="AO1022" s="39">
        <f t="shared" si="263"/>
        <v>0.49078035402924819</v>
      </c>
      <c r="AP1022" s="39">
        <f>SUM($AM$975:$AM$1033)+$AP$974</f>
        <v>1768014.6071875002</v>
      </c>
      <c r="AQ1022" s="39">
        <f t="shared" si="264"/>
        <v>0.49111516852568227</v>
      </c>
      <c r="AR1022" s="39">
        <f t="shared" si="276"/>
        <v>0</v>
      </c>
      <c r="AS1022" s="39"/>
      <c r="AT1022" s="51">
        <f>T1022*$AS$8*0.38*0.01</f>
        <v>0</v>
      </c>
      <c r="AU1022" s="51">
        <f t="shared" si="275"/>
        <v>0</v>
      </c>
      <c r="AV1022" s="51">
        <f t="shared" si="265"/>
        <v>0</v>
      </c>
      <c r="AW1022" s="39">
        <f>AB1022*0.7</f>
        <v>0.29031160485698432</v>
      </c>
      <c r="AX1022" s="40"/>
      <c r="AY1022" s="40">
        <f t="shared" si="262"/>
        <v>0</v>
      </c>
      <c r="AZ1022" s="40"/>
      <c r="BA1022" s="40"/>
      <c r="BB1022" s="40"/>
      <c r="BC1022" s="39"/>
      <c r="BD1022" s="39">
        <f>T1022*2.23694</f>
        <v>0</v>
      </c>
      <c r="BE1022" s="39">
        <f>AO1022-$BC$8</f>
        <v>0.4896539550306297</v>
      </c>
      <c r="BF1022" s="39">
        <f>AQ1022-$BC$8</f>
        <v>0.48998876952706377</v>
      </c>
      <c r="BG1022" s="52">
        <f t="shared" si="266"/>
        <v>0.44098989257435739</v>
      </c>
      <c r="BH1022" s="52">
        <f t="shared" si="267"/>
        <v>0.44098989257435739</v>
      </c>
      <c r="BI1022" s="52">
        <f t="shared" si="268"/>
        <v>1587563.6132676867</v>
      </c>
      <c r="BJ1022" s="52">
        <f t="shared" si="269"/>
        <v>1587.5636132676866</v>
      </c>
      <c r="BK1022">
        <f t="shared" si="270"/>
        <v>0</v>
      </c>
    </row>
    <row r="1023" spans="2:63" x14ac:dyDescent="0.25">
      <c r="B1023" s="27" t="s">
        <v>52</v>
      </c>
      <c r="C1023" s="27">
        <v>1015</v>
      </c>
      <c r="D1023" s="27">
        <v>426</v>
      </c>
      <c r="E1023" s="26">
        <v>0</v>
      </c>
      <c r="F1023" s="15">
        <f t="shared" si="271"/>
        <v>0</v>
      </c>
      <c r="G1023" s="15">
        <f t="shared" si="272"/>
        <v>0</v>
      </c>
      <c r="R1023">
        <f t="shared" si="260"/>
        <v>1</v>
      </c>
      <c r="S1023" t="str">
        <f t="shared" si="261"/>
        <v/>
      </c>
      <c r="T1023">
        <f>$E1023/3.6</f>
        <v>0</v>
      </c>
      <c r="U1023">
        <f>(0.5*960*(T1023*T1023))</f>
        <v>0</v>
      </c>
      <c r="V1023">
        <f>$U1023-$U1024</f>
        <v>0</v>
      </c>
      <c r="X1023">
        <f>W1023/1000</f>
        <v>0</v>
      </c>
      <c r="Y102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3">
        <f>(0.5*960*(F1023*F1023))</f>
        <v>0</v>
      </c>
      <c r="AA1023">
        <f>W1023*0.0000002777777777</f>
        <v>0</v>
      </c>
      <c r="AB102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3">
        <f>(AC1023*0.0000002777777777)*-1</f>
        <v>0</v>
      </c>
      <c r="AE10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3">
        <f>(T1023/1000)*(960*9.81*0.01+0.5*1.205*0.38*1.711274*(T1023*T1023)+960*4/3*3.14*AJ1023)</f>
        <v>0</v>
      </c>
      <c r="AH1023">
        <f>AH1022+AG1023</f>
        <v>624.71270539227362</v>
      </c>
      <c r="AJ1023">
        <f>T1024-T1023</f>
        <v>0</v>
      </c>
      <c r="AK1023" s="53">
        <f t="shared" si="274"/>
        <v>0</v>
      </c>
      <c r="AL1023" s="39">
        <f>0.5*1116.99*(T1023*T1023)</f>
        <v>0</v>
      </c>
      <c r="AM1023" s="39">
        <f t="shared" si="273"/>
        <v>0</v>
      </c>
      <c r="AN1023" s="39">
        <f>SUM($AM$966:$AM$974)+$AN$965</f>
        <v>-1766809.2749999999</v>
      </c>
      <c r="AO1023" s="39">
        <f t="shared" si="263"/>
        <v>0.49078035402924819</v>
      </c>
      <c r="AP1023" s="39">
        <f>SUM($AM$975:$AM$1033)+$AP$974</f>
        <v>1768014.6071875002</v>
      </c>
      <c r="AQ1023" s="39">
        <f t="shared" si="264"/>
        <v>0.49111516852568227</v>
      </c>
      <c r="AR1023" s="39">
        <f t="shared" si="276"/>
        <v>0</v>
      </c>
      <c r="AS1023" s="39"/>
      <c r="AT1023" s="51">
        <f>T1023*$AS$8*0.38*0.01</f>
        <v>0</v>
      </c>
      <c r="AU1023" s="51">
        <f t="shared" si="275"/>
        <v>0</v>
      </c>
      <c r="AV1023" s="51">
        <f t="shared" si="265"/>
        <v>0</v>
      </c>
      <c r="AW1023" s="39">
        <f>AB1023*0.7</f>
        <v>0.29031160485698432</v>
      </c>
      <c r="AX1023" s="40"/>
      <c r="AY1023" s="40">
        <f t="shared" si="262"/>
        <v>0</v>
      </c>
      <c r="AZ1023" s="40"/>
      <c r="BA1023" s="40"/>
      <c r="BB1023" s="40"/>
      <c r="BC1023" s="39"/>
      <c r="BD1023" s="39">
        <f>T1023*2.23694</f>
        <v>0</v>
      </c>
      <c r="BE1023" s="39">
        <f>AO1023-$BC$8</f>
        <v>0.4896539550306297</v>
      </c>
      <c r="BF1023" s="39">
        <f>AQ1023-$BC$8</f>
        <v>0.48998876952706377</v>
      </c>
      <c r="BG1023" s="52">
        <f t="shared" si="266"/>
        <v>0.44098989257435739</v>
      </c>
      <c r="BH1023" s="52">
        <f t="shared" si="267"/>
        <v>0.44098989257435739</v>
      </c>
      <c r="BI1023" s="52">
        <f t="shared" si="268"/>
        <v>1587563.6132676867</v>
      </c>
      <c r="BJ1023" s="52">
        <f t="shared" si="269"/>
        <v>1587.5636132676866</v>
      </c>
      <c r="BK1023">
        <f t="shared" si="270"/>
        <v>0</v>
      </c>
    </row>
    <row r="1024" spans="2:63" x14ac:dyDescent="0.25">
      <c r="B1024" s="27" t="s">
        <v>52</v>
      </c>
      <c r="C1024" s="27">
        <v>1016</v>
      </c>
      <c r="D1024" s="27">
        <v>427</v>
      </c>
      <c r="E1024" s="26">
        <v>0</v>
      </c>
      <c r="F1024" s="15">
        <f t="shared" si="271"/>
        <v>0</v>
      </c>
      <c r="G1024" s="15">
        <f t="shared" si="272"/>
        <v>0</v>
      </c>
      <c r="R1024">
        <f t="shared" si="260"/>
        <v>1</v>
      </c>
      <c r="S1024" t="str">
        <f t="shared" si="261"/>
        <v/>
      </c>
      <c r="T1024">
        <f>$E1024/3.6</f>
        <v>0</v>
      </c>
      <c r="U1024">
        <f>(0.5*960*(T1024*T1024))</f>
        <v>0</v>
      </c>
      <c r="V1024">
        <f>$U1024-$U1025</f>
        <v>0</v>
      </c>
      <c r="X1024">
        <f>W1024/1000</f>
        <v>0</v>
      </c>
      <c r="Y102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4">
        <f>(0.5*960*(F1024*F1024))</f>
        <v>0</v>
      </c>
      <c r="AA1024">
        <f>W1024*0.0000002777777777</f>
        <v>0</v>
      </c>
      <c r="AB102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4">
        <f>(AC1024*0.0000002777777777)*-1</f>
        <v>0</v>
      </c>
      <c r="AE10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4">
        <f>(T1024/1000)*(960*9.81*0.01+0.5*1.205*0.38*1.711274*(T1024*T1024)+960*4/3*3.14*AJ1024)</f>
        <v>0</v>
      </c>
      <c r="AH1024">
        <f>AH1023+AG1024</f>
        <v>624.71270539227362</v>
      </c>
      <c r="AJ1024">
        <f>T1025-T1024</f>
        <v>0</v>
      </c>
      <c r="AK1024" s="53">
        <f t="shared" si="274"/>
        <v>0</v>
      </c>
      <c r="AL1024" s="39">
        <f>0.5*1116.99*(T1024*T1024)</f>
        <v>0</v>
      </c>
      <c r="AM1024" s="39">
        <f t="shared" si="273"/>
        <v>0</v>
      </c>
      <c r="AN1024" s="39">
        <f>SUM($AM$966:$AM$974)+$AN$965</f>
        <v>-1766809.2749999999</v>
      </c>
      <c r="AO1024" s="39">
        <f t="shared" si="263"/>
        <v>0.49078035402924819</v>
      </c>
      <c r="AP1024" s="39">
        <f>SUM($AM$975:$AM$1033)+$AP$974</f>
        <v>1768014.6071875002</v>
      </c>
      <c r="AQ1024" s="39">
        <f t="shared" si="264"/>
        <v>0.49111516852568227</v>
      </c>
      <c r="AR1024" s="39">
        <f t="shared" si="276"/>
        <v>0</v>
      </c>
      <c r="AS1024" s="39"/>
      <c r="AT1024" s="51">
        <f>T1024*$AS$8*0.38*0.01</f>
        <v>0</v>
      </c>
      <c r="AU1024" s="51">
        <f t="shared" si="275"/>
        <v>0</v>
      </c>
      <c r="AV1024" s="51">
        <f t="shared" si="265"/>
        <v>0</v>
      </c>
      <c r="AW1024" s="39">
        <f>AB1024*0.7</f>
        <v>0.29031160485698432</v>
      </c>
      <c r="AX1024" s="40"/>
      <c r="AY1024" s="40">
        <f t="shared" si="262"/>
        <v>0</v>
      </c>
      <c r="AZ1024" s="40"/>
      <c r="BA1024" s="40"/>
      <c r="BB1024" s="40"/>
      <c r="BC1024" s="39"/>
      <c r="BD1024" s="39">
        <f>T1024*2.23694</f>
        <v>0</v>
      </c>
      <c r="BE1024" s="39">
        <f>AO1024-$BC$8</f>
        <v>0.4896539550306297</v>
      </c>
      <c r="BF1024" s="39">
        <f>AQ1024-$BC$8</f>
        <v>0.48998876952706377</v>
      </c>
      <c r="BG1024" s="52">
        <f t="shared" si="266"/>
        <v>0.44098989257435739</v>
      </c>
      <c r="BH1024" s="52">
        <f t="shared" si="267"/>
        <v>0.44098989257435739</v>
      </c>
      <c r="BI1024" s="52">
        <f t="shared" si="268"/>
        <v>1587563.6132676867</v>
      </c>
      <c r="BJ1024" s="52">
        <f t="shared" si="269"/>
        <v>1587.5636132676866</v>
      </c>
      <c r="BK1024">
        <f t="shared" si="270"/>
        <v>0</v>
      </c>
    </row>
    <row r="1025" spans="2:63" x14ac:dyDescent="0.25">
      <c r="B1025" s="27" t="s">
        <v>52</v>
      </c>
      <c r="C1025" s="27">
        <v>1017</v>
      </c>
      <c r="D1025" s="27">
        <v>428</v>
      </c>
      <c r="E1025" s="26">
        <v>0</v>
      </c>
      <c r="F1025" s="15">
        <f t="shared" si="271"/>
        <v>0</v>
      </c>
      <c r="G1025" s="15">
        <f t="shared" si="272"/>
        <v>0</v>
      </c>
      <c r="R1025">
        <f t="shared" si="260"/>
        <v>1</v>
      </c>
      <c r="S1025" t="str">
        <f t="shared" si="261"/>
        <v/>
      </c>
      <c r="T1025">
        <f>$E1025/3.6</f>
        <v>0</v>
      </c>
      <c r="U1025">
        <f>(0.5*960*(T1025*T1025))</f>
        <v>0</v>
      </c>
      <c r="V1025">
        <f>$U1025-$U1026</f>
        <v>0</v>
      </c>
      <c r="X1025">
        <f>W1025/1000</f>
        <v>0</v>
      </c>
      <c r="Y102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5">
        <f>(0.5*960*(F1025*F1025))</f>
        <v>0</v>
      </c>
      <c r="AA1025">
        <f>W1025*0.0000002777777777</f>
        <v>0</v>
      </c>
      <c r="AB102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5">
        <f>(AC1025*0.0000002777777777)*-1</f>
        <v>0</v>
      </c>
      <c r="AE10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5">
        <f>(T1025/1000)*(960*9.81*0.01+0.5*1.205*0.38*1.711274*(T1025*T1025)+960*4/3*3.14*AJ1025)</f>
        <v>0</v>
      </c>
      <c r="AH1025">
        <f>AH1024+AG1025</f>
        <v>624.71270539227362</v>
      </c>
      <c r="AJ1025">
        <f>T1026-T1025</f>
        <v>0</v>
      </c>
      <c r="AK1025" s="53">
        <f t="shared" si="274"/>
        <v>0</v>
      </c>
      <c r="AL1025" s="39">
        <f>0.5*1116.99*(T1025*T1025)</f>
        <v>0</v>
      </c>
      <c r="AM1025" s="39">
        <f t="shared" si="273"/>
        <v>0</v>
      </c>
      <c r="AN1025" s="39">
        <f>SUM($AM$966:$AM$974)+$AN$965</f>
        <v>-1766809.2749999999</v>
      </c>
      <c r="AO1025" s="39">
        <f t="shared" si="263"/>
        <v>0.49078035402924819</v>
      </c>
      <c r="AP1025" s="39">
        <f>SUM($AM$975:$AM$1033)+$AP$974</f>
        <v>1768014.6071875002</v>
      </c>
      <c r="AQ1025" s="39">
        <f t="shared" si="264"/>
        <v>0.49111516852568227</v>
      </c>
      <c r="AR1025" s="39">
        <f t="shared" si="276"/>
        <v>0</v>
      </c>
      <c r="AS1025" s="39"/>
      <c r="AT1025" s="51">
        <f>T1025*$AS$8*0.38*0.01</f>
        <v>0</v>
      </c>
      <c r="AU1025" s="51">
        <f t="shared" si="275"/>
        <v>0</v>
      </c>
      <c r="AV1025" s="51">
        <f t="shared" si="265"/>
        <v>0</v>
      </c>
      <c r="AW1025" s="39">
        <f>AB1025*0.7</f>
        <v>0.29031160485698432</v>
      </c>
      <c r="AX1025" s="40"/>
      <c r="AY1025" s="40">
        <f t="shared" si="262"/>
        <v>0</v>
      </c>
      <c r="AZ1025" s="40"/>
      <c r="BA1025" s="40"/>
      <c r="BB1025" s="40"/>
      <c r="BC1025" s="39"/>
      <c r="BD1025" s="39">
        <f>T1025*2.23694</f>
        <v>0</v>
      </c>
      <c r="BE1025" s="39">
        <f>AO1025-$BC$8</f>
        <v>0.4896539550306297</v>
      </c>
      <c r="BF1025" s="39">
        <f>AQ1025-$BC$8</f>
        <v>0.48998876952706377</v>
      </c>
      <c r="BG1025" s="52">
        <f t="shared" si="266"/>
        <v>0.44098989257435739</v>
      </c>
      <c r="BH1025" s="52">
        <f t="shared" si="267"/>
        <v>0.44098989257435739</v>
      </c>
      <c r="BI1025" s="52">
        <f t="shared" si="268"/>
        <v>1587563.6132676867</v>
      </c>
      <c r="BJ1025" s="52">
        <f t="shared" si="269"/>
        <v>1587.5636132676866</v>
      </c>
      <c r="BK1025">
        <f t="shared" si="270"/>
        <v>0</v>
      </c>
    </row>
    <row r="1026" spans="2:63" x14ac:dyDescent="0.25">
      <c r="B1026" s="27" t="s">
        <v>52</v>
      </c>
      <c r="C1026" s="27">
        <v>1018</v>
      </c>
      <c r="D1026" s="27">
        <v>429</v>
      </c>
      <c r="E1026" s="26">
        <v>0</v>
      </c>
      <c r="F1026" s="15">
        <f t="shared" si="271"/>
        <v>0</v>
      </c>
      <c r="G1026" s="15">
        <f t="shared" si="272"/>
        <v>0</v>
      </c>
      <c r="R1026">
        <f t="shared" si="260"/>
        <v>1</v>
      </c>
      <c r="S1026" t="str">
        <f t="shared" si="261"/>
        <v/>
      </c>
      <c r="T1026">
        <f>$E1026/3.6</f>
        <v>0</v>
      </c>
      <c r="U1026">
        <f>(0.5*960*(T1026*T1026))</f>
        <v>0</v>
      </c>
      <c r="V1026">
        <f>$U1026-$U1027</f>
        <v>0</v>
      </c>
      <c r="X1026">
        <f>W1026/1000</f>
        <v>0</v>
      </c>
      <c r="Y102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6">
        <f>(0.5*960*(F1026*F1026))</f>
        <v>0</v>
      </c>
      <c r="AA1026">
        <f>W1026*0.0000002777777777</f>
        <v>0</v>
      </c>
      <c r="AB102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6">
        <f>(AC1026*0.0000002777777777)*-1</f>
        <v>0</v>
      </c>
      <c r="AE10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6">
        <f>(T1026/1000)*(960*9.81*0.01+0.5*1.205*0.38*1.711274*(T1026*T1026)+960*4/3*3.14*AJ1026)</f>
        <v>0</v>
      </c>
      <c r="AH1026">
        <f>AH1025+AG1026</f>
        <v>624.71270539227362</v>
      </c>
      <c r="AJ1026">
        <f>T1027-T1026</f>
        <v>0</v>
      </c>
      <c r="AK1026" s="53">
        <f t="shared" si="274"/>
        <v>0</v>
      </c>
      <c r="AL1026" s="39">
        <f>0.5*1116.99*(T1026*T1026)</f>
        <v>0</v>
      </c>
      <c r="AM1026" s="39">
        <f t="shared" si="273"/>
        <v>0</v>
      </c>
      <c r="AN1026" s="39">
        <f>SUM($AM$966:$AM$974)+$AN$965</f>
        <v>-1766809.2749999999</v>
      </c>
      <c r="AO1026" s="39">
        <f t="shared" si="263"/>
        <v>0.49078035402924819</v>
      </c>
      <c r="AP1026" s="39">
        <f>SUM($AM$975:$AM$1033)+$AP$974</f>
        <v>1768014.6071875002</v>
      </c>
      <c r="AQ1026" s="39">
        <f t="shared" si="264"/>
        <v>0.49111516852568227</v>
      </c>
      <c r="AR1026" s="39">
        <f t="shared" si="276"/>
        <v>0</v>
      </c>
      <c r="AS1026" s="39"/>
      <c r="AT1026" s="51">
        <f>T1026*$AS$8*0.38*0.01</f>
        <v>0</v>
      </c>
      <c r="AU1026" s="51">
        <f t="shared" si="275"/>
        <v>0</v>
      </c>
      <c r="AV1026" s="51">
        <f t="shared" si="265"/>
        <v>0</v>
      </c>
      <c r="AW1026" s="39">
        <f>AB1026*0.7</f>
        <v>0.29031160485698432</v>
      </c>
      <c r="AX1026" s="40"/>
      <c r="AY1026" s="40">
        <f t="shared" si="262"/>
        <v>0</v>
      </c>
      <c r="AZ1026" s="40"/>
      <c r="BA1026" s="40"/>
      <c r="BB1026" s="40"/>
      <c r="BC1026" s="39"/>
      <c r="BD1026" s="39">
        <f>T1026*2.23694</f>
        <v>0</v>
      </c>
      <c r="BE1026" s="39">
        <f>AO1026-$BC$8</f>
        <v>0.4896539550306297</v>
      </c>
      <c r="BF1026" s="39">
        <f>AQ1026-$BC$8</f>
        <v>0.48998876952706377</v>
      </c>
      <c r="BG1026" s="52">
        <f t="shared" si="266"/>
        <v>0.44098989257435739</v>
      </c>
      <c r="BH1026" s="52">
        <f t="shared" si="267"/>
        <v>0.44098989257435739</v>
      </c>
      <c r="BI1026" s="52">
        <f t="shared" si="268"/>
        <v>1587563.6132676867</v>
      </c>
      <c r="BJ1026" s="52">
        <f t="shared" si="269"/>
        <v>1587.5636132676866</v>
      </c>
      <c r="BK1026">
        <f t="shared" si="270"/>
        <v>0</v>
      </c>
    </row>
    <row r="1027" spans="2:63" x14ac:dyDescent="0.25">
      <c r="B1027" s="27" t="s">
        <v>52</v>
      </c>
      <c r="C1027" s="27">
        <v>1019</v>
      </c>
      <c r="D1027" s="27">
        <v>430</v>
      </c>
      <c r="E1027" s="26">
        <v>0</v>
      </c>
      <c r="F1027" s="15">
        <f t="shared" si="271"/>
        <v>0</v>
      </c>
      <c r="G1027" s="15">
        <f t="shared" si="272"/>
        <v>0</v>
      </c>
      <c r="R1027">
        <f t="shared" si="260"/>
        <v>1</v>
      </c>
      <c r="S1027" t="str">
        <f t="shared" si="261"/>
        <v/>
      </c>
      <c r="T1027">
        <f>$E1027/3.6</f>
        <v>0</v>
      </c>
      <c r="U1027">
        <f>(0.5*960*(T1027*T1027))</f>
        <v>0</v>
      </c>
      <c r="V1027">
        <f>$U1027-$U1028</f>
        <v>0</v>
      </c>
      <c r="X1027">
        <f>W1027/1000</f>
        <v>0</v>
      </c>
      <c r="Y102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7">
        <f>(0.5*960*(F1027*F1027))</f>
        <v>0</v>
      </c>
      <c r="AA1027">
        <f>W1027*0.0000002777777777</f>
        <v>0</v>
      </c>
      <c r="AB102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7">
        <f>(AC1027*0.0000002777777777)*-1</f>
        <v>0</v>
      </c>
      <c r="AE10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7">
        <f>(T1027/1000)*(960*9.81*0.01+0.5*1.205*0.38*1.711274*(T1027*T1027)+960*4/3*3.14*AJ1027)</f>
        <v>0</v>
      </c>
      <c r="AH1027">
        <f>AH1026+AG1027</f>
        <v>624.71270539227362</v>
      </c>
      <c r="AJ1027">
        <f>T1028-T1027</f>
        <v>0</v>
      </c>
      <c r="AK1027" s="53">
        <f t="shared" si="274"/>
        <v>0</v>
      </c>
      <c r="AL1027" s="39">
        <f>0.5*1116.99*(T1027*T1027)</f>
        <v>0</v>
      </c>
      <c r="AM1027" s="39">
        <f t="shared" si="273"/>
        <v>0</v>
      </c>
      <c r="AN1027" s="39">
        <f>SUM($AM$966:$AM$974)+$AN$965</f>
        <v>-1766809.2749999999</v>
      </c>
      <c r="AO1027" s="39">
        <f t="shared" si="263"/>
        <v>0.49078035402924819</v>
      </c>
      <c r="AP1027" s="39">
        <f>SUM($AM$975:$AM$1033)+$AP$974</f>
        <v>1768014.6071875002</v>
      </c>
      <c r="AQ1027" s="39">
        <f t="shared" si="264"/>
        <v>0.49111516852568227</v>
      </c>
      <c r="AR1027" s="39">
        <f t="shared" si="276"/>
        <v>0</v>
      </c>
      <c r="AS1027" s="39"/>
      <c r="AT1027" s="51">
        <f>T1027*$AS$8*0.38*0.01</f>
        <v>0</v>
      </c>
      <c r="AU1027" s="51">
        <f t="shared" si="275"/>
        <v>0</v>
      </c>
      <c r="AV1027" s="51">
        <f t="shared" si="265"/>
        <v>0</v>
      </c>
      <c r="AW1027" s="39">
        <f>AB1027*0.7</f>
        <v>0.29031160485698432</v>
      </c>
      <c r="AX1027" s="40"/>
      <c r="AY1027" s="40">
        <f t="shared" si="262"/>
        <v>0</v>
      </c>
      <c r="AZ1027" s="40"/>
      <c r="BA1027" s="40"/>
      <c r="BB1027" s="40"/>
      <c r="BC1027" s="39"/>
      <c r="BD1027" s="39">
        <f>T1027*2.23694</f>
        <v>0</v>
      </c>
      <c r="BE1027" s="39">
        <f>AO1027-$BC$8</f>
        <v>0.4896539550306297</v>
      </c>
      <c r="BF1027" s="39">
        <f>AQ1027-$BC$8</f>
        <v>0.48998876952706377</v>
      </c>
      <c r="BG1027" s="52">
        <f t="shared" si="266"/>
        <v>0.44098989257435739</v>
      </c>
      <c r="BH1027" s="52">
        <f t="shared" si="267"/>
        <v>0.44098989257435739</v>
      </c>
      <c r="BI1027" s="52">
        <f t="shared" si="268"/>
        <v>1587563.6132676867</v>
      </c>
      <c r="BJ1027" s="52">
        <f t="shared" si="269"/>
        <v>1587.5636132676866</v>
      </c>
      <c r="BK1027">
        <f t="shared" si="270"/>
        <v>0</v>
      </c>
    </row>
    <row r="1028" spans="2:63" x14ac:dyDescent="0.25">
      <c r="B1028" s="27" t="s">
        <v>52</v>
      </c>
      <c r="C1028" s="27">
        <v>1020</v>
      </c>
      <c r="D1028" s="27">
        <v>431</v>
      </c>
      <c r="E1028" s="26">
        <v>0</v>
      </c>
      <c r="F1028" s="15">
        <f t="shared" si="271"/>
        <v>0</v>
      </c>
      <c r="G1028" s="15">
        <f t="shared" si="272"/>
        <v>0</v>
      </c>
      <c r="R1028">
        <f t="shared" si="260"/>
        <v>1</v>
      </c>
      <c r="S1028" t="str">
        <f t="shared" si="261"/>
        <v/>
      </c>
      <c r="T1028">
        <f>$E1028/3.6</f>
        <v>0</v>
      </c>
      <c r="U1028">
        <f>(0.5*960*(T1028*T1028))</f>
        <v>0</v>
      </c>
      <c r="V1028">
        <f>$U1028-$U1029</f>
        <v>0</v>
      </c>
      <c r="X1028">
        <f>W1028/1000</f>
        <v>0</v>
      </c>
      <c r="Y102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8">
        <f>(0.5*960*(F1028*F1028))</f>
        <v>0</v>
      </c>
      <c r="AA1028">
        <f>W1028*0.0000002777777777</f>
        <v>0</v>
      </c>
      <c r="AB102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8">
        <f>(AC1028*0.0000002777777777)*-1</f>
        <v>0</v>
      </c>
      <c r="AE10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8">
        <f>(T1028/1000)*(960*9.81*0.01+0.5*1.205*0.38*1.711274*(T1028*T1028)+960*4/3*3.14*AJ1028)</f>
        <v>0</v>
      </c>
      <c r="AH1028">
        <f>AH1027+AG1028</f>
        <v>624.71270539227362</v>
      </c>
      <c r="AJ1028">
        <f>T1029-T1028</f>
        <v>0</v>
      </c>
      <c r="AK1028" s="53">
        <f t="shared" si="274"/>
        <v>0</v>
      </c>
      <c r="AL1028" s="39">
        <f>0.5*1116.99*(T1028*T1028)</f>
        <v>0</v>
      </c>
      <c r="AM1028" s="39">
        <f t="shared" si="273"/>
        <v>0</v>
      </c>
      <c r="AN1028" s="39">
        <f>SUM($AM$966:$AM$974)+$AN$965</f>
        <v>-1766809.2749999999</v>
      </c>
      <c r="AO1028" s="39">
        <f t="shared" si="263"/>
        <v>0.49078035402924819</v>
      </c>
      <c r="AP1028" s="39">
        <f>SUM($AM$975:$AM$1033)+$AP$974</f>
        <v>1768014.6071875002</v>
      </c>
      <c r="AQ1028" s="39">
        <f t="shared" si="264"/>
        <v>0.49111516852568227</v>
      </c>
      <c r="AR1028" s="39">
        <f t="shared" si="276"/>
        <v>0</v>
      </c>
      <c r="AS1028" s="39"/>
      <c r="AT1028" s="51">
        <f>T1028*$AS$8*0.38*0.01</f>
        <v>0</v>
      </c>
      <c r="AU1028" s="51">
        <f t="shared" si="275"/>
        <v>0</v>
      </c>
      <c r="AV1028" s="51">
        <f t="shared" si="265"/>
        <v>0</v>
      </c>
      <c r="AW1028" s="39">
        <f>AB1028*0.7</f>
        <v>0.29031160485698432</v>
      </c>
      <c r="AX1028" s="40"/>
      <c r="AY1028" s="40">
        <f t="shared" si="262"/>
        <v>0</v>
      </c>
      <c r="AZ1028" s="40"/>
      <c r="BA1028" s="40"/>
      <c r="BB1028" s="40"/>
      <c r="BC1028" s="39"/>
      <c r="BD1028" s="39">
        <f>T1028*2.23694</f>
        <v>0</v>
      </c>
      <c r="BE1028" s="39">
        <f>AO1028-$BC$8</f>
        <v>0.4896539550306297</v>
      </c>
      <c r="BF1028" s="39">
        <f>AQ1028-$BC$8</f>
        <v>0.48998876952706377</v>
      </c>
      <c r="BG1028" s="52">
        <f t="shared" si="266"/>
        <v>0.44098989257435739</v>
      </c>
      <c r="BH1028" s="52">
        <f t="shared" si="267"/>
        <v>0.44098989257435739</v>
      </c>
      <c r="BI1028" s="52">
        <f t="shared" si="268"/>
        <v>1587563.6132676867</v>
      </c>
      <c r="BJ1028" s="52">
        <f t="shared" si="269"/>
        <v>1587.5636132676866</v>
      </c>
      <c r="BK1028">
        <f t="shared" si="270"/>
        <v>0</v>
      </c>
    </row>
    <row r="1029" spans="2:63" x14ac:dyDescent="0.25">
      <c r="B1029" s="27" t="s">
        <v>52</v>
      </c>
      <c r="C1029" s="27">
        <v>1021</v>
      </c>
      <c r="D1029" s="27">
        <v>432</v>
      </c>
      <c r="E1029" s="26">
        <v>0</v>
      </c>
      <c r="F1029" s="15">
        <f t="shared" si="271"/>
        <v>0</v>
      </c>
      <c r="G1029" s="15">
        <f t="shared" si="272"/>
        <v>0</v>
      </c>
      <c r="R1029">
        <f t="shared" si="260"/>
        <v>1</v>
      </c>
      <c r="S1029" t="str">
        <f t="shared" si="261"/>
        <v/>
      </c>
      <c r="T1029">
        <f>$E1029/3.6</f>
        <v>0</v>
      </c>
      <c r="U1029">
        <f>(0.5*960*(T1029*T1029))</f>
        <v>0</v>
      </c>
      <c r="V1029">
        <f>$U1029-$U1030</f>
        <v>0</v>
      </c>
      <c r="X1029">
        <f>W1029/1000</f>
        <v>0</v>
      </c>
      <c r="Y102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29">
        <f>(0.5*960*(F1029*F1029))</f>
        <v>0</v>
      </c>
      <c r="AA1029">
        <f>W1029*0.0000002777777777</f>
        <v>0</v>
      </c>
      <c r="AB102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29">
        <f>(AC1029*0.0000002777777777)*-1</f>
        <v>0</v>
      </c>
      <c r="AE10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29">
        <f>(T1029/1000)*(960*9.81*0.01+0.5*1.205*0.38*1.711274*(T1029*T1029)+960*4/3*3.14*AJ1029)</f>
        <v>0</v>
      </c>
      <c r="AH1029">
        <f>AH1028+AG1029</f>
        <v>624.71270539227362</v>
      </c>
      <c r="AJ1029">
        <f>T1030-T1029</f>
        <v>0</v>
      </c>
      <c r="AK1029" s="53">
        <f t="shared" si="274"/>
        <v>0</v>
      </c>
      <c r="AL1029" s="39">
        <f>0.5*1116.99*(T1029*T1029)</f>
        <v>0</v>
      </c>
      <c r="AM1029" s="39">
        <f t="shared" si="273"/>
        <v>0</v>
      </c>
      <c r="AN1029" s="39">
        <f>SUM($AM$966:$AM$974)+$AN$965</f>
        <v>-1766809.2749999999</v>
      </c>
      <c r="AO1029" s="39">
        <f t="shared" si="263"/>
        <v>0.49078035402924819</v>
      </c>
      <c r="AP1029" s="39">
        <f>SUM($AM$975:$AM$1033)+$AP$974</f>
        <v>1768014.6071875002</v>
      </c>
      <c r="AQ1029" s="39">
        <f t="shared" si="264"/>
        <v>0.49111516852568227</v>
      </c>
      <c r="AR1029" s="39">
        <f t="shared" si="276"/>
        <v>0</v>
      </c>
      <c r="AS1029" s="39"/>
      <c r="AT1029" s="51">
        <f>T1029*$AS$8*0.38*0.01</f>
        <v>0</v>
      </c>
      <c r="AU1029" s="51">
        <f t="shared" si="275"/>
        <v>0</v>
      </c>
      <c r="AV1029" s="51">
        <f t="shared" si="265"/>
        <v>0</v>
      </c>
      <c r="AW1029" s="39">
        <f>AB1029*0.7</f>
        <v>0.29031160485698432</v>
      </c>
      <c r="AX1029" s="40"/>
      <c r="AY1029" s="40">
        <f t="shared" si="262"/>
        <v>0</v>
      </c>
      <c r="AZ1029" s="40"/>
      <c r="BA1029" s="40"/>
      <c r="BB1029" s="40"/>
      <c r="BC1029" s="39"/>
      <c r="BD1029" s="39">
        <f>T1029*2.23694</f>
        <v>0</v>
      </c>
      <c r="BE1029" s="39">
        <f>AO1029-$BC$8</f>
        <v>0.4896539550306297</v>
      </c>
      <c r="BF1029" s="39">
        <f>AQ1029-$BC$8</f>
        <v>0.48998876952706377</v>
      </c>
      <c r="BG1029" s="52">
        <f t="shared" si="266"/>
        <v>0.44098989257435739</v>
      </c>
      <c r="BH1029" s="52">
        <f t="shared" si="267"/>
        <v>0.44098989257435739</v>
      </c>
      <c r="BI1029" s="52">
        <f t="shared" si="268"/>
        <v>1587563.6132676867</v>
      </c>
      <c r="BJ1029" s="52">
        <f t="shared" si="269"/>
        <v>1587.5636132676866</v>
      </c>
      <c r="BK1029">
        <f t="shared" si="270"/>
        <v>0</v>
      </c>
    </row>
    <row r="1030" spans="2:63" x14ac:dyDescent="0.25">
      <c r="B1030" s="27" t="s">
        <v>52</v>
      </c>
      <c r="C1030" s="27">
        <v>1022</v>
      </c>
      <c r="D1030" s="27">
        <v>433</v>
      </c>
      <c r="E1030" s="26">
        <v>0</v>
      </c>
      <c r="F1030" s="15">
        <f t="shared" si="271"/>
        <v>0</v>
      </c>
      <c r="G1030" s="15">
        <f t="shared" si="272"/>
        <v>0</v>
      </c>
      <c r="R1030">
        <f t="shared" si="260"/>
        <v>1</v>
      </c>
      <c r="S1030" t="str">
        <f t="shared" si="261"/>
        <v/>
      </c>
      <c r="T1030">
        <f>$E1030/3.6</f>
        <v>0</v>
      </c>
      <c r="U1030">
        <f>(0.5*960*(T1030*T1030))</f>
        <v>0</v>
      </c>
      <c r="V1030">
        <f>$U1030-$U1031</f>
        <v>0</v>
      </c>
      <c r="X1030">
        <f>W1030/1000</f>
        <v>0</v>
      </c>
      <c r="Y103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0">
        <f>(0.5*960*(F1030*F1030))</f>
        <v>0</v>
      </c>
      <c r="AA1030">
        <f>W1030*0.0000002777777777</f>
        <v>0</v>
      </c>
      <c r="AB103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0">
        <f>(AC1030*0.0000002777777777)*-1</f>
        <v>0</v>
      </c>
      <c r="AE10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30">
        <f>(T1030/1000)*(960*9.81*0.01+0.5*1.205*0.38*1.711274*(T1030*T1030)+960*4/3*3.14*AJ1030)</f>
        <v>0</v>
      </c>
      <c r="AH1030">
        <f>AH1029+AG1030</f>
        <v>624.71270539227362</v>
      </c>
      <c r="AJ1030">
        <f>T1031-T1030</f>
        <v>0</v>
      </c>
      <c r="AK1030" s="53">
        <f t="shared" si="274"/>
        <v>0</v>
      </c>
      <c r="AL1030" s="39">
        <f>0.5*1116.99*(T1030*T1030)</f>
        <v>0</v>
      </c>
      <c r="AM1030" s="39">
        <f t="shared" si="273"/>
        <v>0</v>
      </c>
      <c r="AN1030" s="39">
        <f>SUM($AM$966:$AM$974)+$AN$965</f>
        <v>-1766809.2749999999</v>
      </c>
      <c r="AO1030" s="39">
        <f t="shared" si="263"/>
        <v>0.49078035402924819</v>
      </c>
      <c r="AP1030" s="39">
        <f>SUM($AM$975:$AM$1033)+$AP$974</f>
        <v>1768014.6071875002</v>
      </c>
      <c r="AQ1030" s="39">
        <f t="shared" si="264"/>
        <v>0.49111516852568227</v>
      </c>
      <c r="AR1030" s="39">
        <f t="shared" si="276"/>
        <v>0</v>
      </c>
      <c r="AS1030" s="39"/>
      <c r="AT1030" s="51">
        <f>T1030*$AS$8*0.38*0.01</f>
        <v>0</v>
      </c>
      <c r="AU1030" s="51">
        <f t="shared" si="275"/>
        <v>0</v>
      </c>
      <c r="AV1030" s="51">
        <f t="shared" si="265"/>
        <v>0</v>
      </c>
      <c r="AW1030" s="39">
        <f>AB1030*0.7</f>
        <v>0.29031160485698432</v>
      </c>
      <c r="AX1030" s="40"/>
      <c r="AY1030" s="40">
        <f t="shared" si="262"/>
        <v>0</v>
      </c>
      <c r="AZ1030" s="40"/>
      <c r="BA1030" s="40"/>
      <c r="BB1030" s="40"/>
      <c r="BC1030" s="39"/>
      <c r="BD1030" s="39">
        <f>T1030*2.23694</f>
        <v>0</v>
      </c>
      <c r="BE1030" s="39">
        <f>AO1030-$BC$8</f>
        <v>0.4896539550306297</v>
      </c>
      <c r="BF1030" s="39">
        <f>AQ1030-$BC$8</f>
        <v>0.48998876952706377</v>
      </c>
      <c r="BG1030" s="52">
        <f t="shared" si="266"/>
        <v>0.44098989257435739</v>
      </c>
      <c r="BH1030" s="52">
        <f t="shared" si="267"/>
        <v>0.44098989257435739</v>
      </c>
      <c r="BI1030" s="52">
        <f t="shared" si="268"/>
        <v>1587563.6132676867</v>
      </c>
      <c r="BJ1030" s="52">
        <f t="shared" si="269"/>
        <v>1587.5636132676866</v>
      </c>
      <c r="BK1030">
        <f t="shared" si="270"/>
        <v>0</v>
      </c>
    </row>
    <row r="1031" spans="2:63" x14ac:dyDescent="0.25">
      <c r="B1031" s="25" t="s">
        <v>53</v>
      </c>
      <c r="C1031" s="25">
        <v>1023</v>
      </c>
      <c r="D1031" s="25">
        <v>1</v>
      </c>
      <c r="E1031" s="24">
        <v>0</v>
      </c>
      <c r="F1031" s="15">
        <f t="shared" si="271"/>
        <v>0</v>
      </c>
      <c r="G1031" s="15">
        <f t="shared" si="272"/>
        <v>0</v>
      </c>
      <c r="R1031">
        <f t="shared" si="260"/>
        <v>1</v>
      </c>
      <c r="S1031" t="str">
        <f t="shared" si="261"/>
        <v/>
      </c>
      <c r="T1031">
        <f>$E1031/3.6</f>
        <v>0</v>
      </c>
      <c r="U1031">
        <f>(0.5*960*(T1031*T1031))</f>
        <v>0</v>
      </c>
      <c r="V1031">
        <f>$U1031-$U1032</f>
        <v>0</v>
      </c>
      <c r="X1031">
        <f>W1031/1000</f>
        <v>0</v>
      </c>
      <c r="Y103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1">
        <f>(0.5*960*(F1031*F1031))</f>
        <v>0</v>
      </c>
      <c r="AA1031">
        <f>W1031*0.0000002777777777</f>
        <v>0</v>
      </c>
      <c r="AB103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1">
        <f>(AC1031*0.0000002777777777)*-1</f>
        <v>0</v>
      </c>
      <c r="AE10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31">
        <f>(T1031/1000)*(960*9.81*0.01+0.5*1.205*0.38*1.711274*(T1031*T1031)+960*4/3*3.14*AJ1031)</f>
        <v>0</v>
      </c>
      <c r="AH1031">
        <f>AH1030+AG1031</f>
        <v>624.71270539227362</v>
      </c>
      <c r="AJ1031">
        <f>T1032-T1031</f>
        <v>0</v>
      </c>
      <c r="AK1031" s="53">
        <f t="shared" si="274"/>
        <v>0</v>
      </c>
      <c r="AL1031" s="39">
        <f>0.5*1116.99*(T1031*T1031)</f>
        <v>0</v>
      </c>
      <c r="AM1031" s="39">
        <f t="shared" si="273"/>
        <v>0</v>
      </c>
      <c r="AN1031" s="39">
        <f>SUM($AM$966:$AM$974)+$AN$965</f>
        <v>-1766809.2749999999</v>
      </c>
      <c r="AO1031" s="39">
        <f t="shared" si="263"/>
        <v>0.49078035402924819</v>
      </c>
      <c r="AP1031" s="39">
        <f>SUM($AM$975:$AM$1033)+$AP$974</f>
        <v>1768014.6071875002</v>
      </c>
      <c r="AQ1031" s="39">
        <f t="shared" si="264"/>
        <v>0.49111516852568227</v>
      </c>
      <c r="AR1031" s="39">
        <f t="shared" si="276"/>
        <v>0</v>
      </c>
      <c r="AS1031" s="39"/>
      <c r="AT1031" s="51">
        <f>T1031*$AS$8*0.38*0.01</f>
        <v>0</v>
      </c>
      <c r="AU1031" s="51">
        <f t="shared" si="275"/>
        <v>0</v>
      </c>
      <c r="AV1031" s="51">
        <f t="shared" si="265"/>
        <v>0</v>
      </c>
      <c r="AW1031" s="39">
        <f>AB1031*0.7</f>
        <v>0.29031160485698432</v>
      </c>
      <c r="AX1031" s="40"/>
      <c r="AY1031" s="40">
        <f t="shared" si="262"/>
        <v>0</v>
      </c>
      <c r="AZ1031" s="40"/>
      <c r="BA1031" s="40"/>
      <c r="BB1031" s="40"/>
      <c r="BC1031" s="39"/>
      <c r="BD1031" s="39">
        <f>T1031*2.23694</f>
        <v>0</v>
      </c>
      <c r="BE1031" s="39">
        <f>AO1031-$BC$8</f>
        <v>0.4896539550306297</v>
      </c>
      <c r="BF1031" s="39">
        <f>AQ1031-$BC$8</f>
        <v>0.48998876952706377</v>
      </c>
      <c r="BG1031" s="52">
        <f t="shared" si="266"/>
        <v>0.44098989257435739</v>
      </c>
      <c r="BH1031" s="52">
        <f t="shared" si="267"/>
        <v>0.44098989257435739</v>
      </c>
      <c r="BI1031" s="52">
        <f t="shared" si="268"/>
        <v>1587563.6132676867</v>
      </c>
      <c r="BJ1031" s="52">
        <f t="shared" si="269"/>
        <v>1587.5636132676866</v>
      </c>
      <c r="BK1031">
        <f t="shared" si="270"/>
        <v>0</v>
      </c>
    </row>
    <row r="1032" spans="2:63" x14ac:dyDescent="0.25">
      <c r="B1032" s="25" t="s">
        <v>53</v>
      </c>
      <c r="C1032" s="25">
        <v>1024</v>
      </c>
      <c r="D1032" s="25">
        <v>2</v>
      </c>
      <c r="E1032" s="24">
        <v>0</v>
      </c>
      <c r="F1032" s="15">
        <f t="shared" si="271"/>
        <v>0</v>
      </c>
      <c r="G1032" s="15">
        <f t="shared" si="272"/>
        <v>0</v>
      </c>
      <c r="R1032">
        <f t="shared" ref="R1032:R1095" si="277">IF(E1032&lt;1,1,0)</f>
        <v>1</v>
      </c>
      <c r="S1032" t="str">
        <f t="shared" ref="S1032:S1095" si="278">IF(R1032=1,"",E1032)</f>
        <v/>
      </c>
      <c r="T1032">
        <f>$E1032/3.6</f>
        <v>0</v>
      </c>
      <c r="U1032">
        <f>(0.5*960*(T1032*T1032))</f>
        <v>0</v>
      </c>
      <c r="V1032">
        <f>$U1032-$U1033</f>
        <v>0</v>
      </c>
      <c r="X1032">
        <f>W1032/1000</f>
        <v>0</v>
      </c>
      <c r="Y103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2">
        <f>(0.5*960*(F1032*F1032))</f>
        <v>0</v>
      </c>
      <c r="AA1032">
        <f>W1032*0.0000002777777777</f>
        <v>0</v>
      </c>
      <c r="AB103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2">
        <f>(AC1032*0.0000002777777777)*-1</f>
        <v>0</v>
      </c>
      <c r="AE10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</f>
        <v>0.42127530852401818</v>
      </c>
      <c r="AG1032">
        <f>(T1032/1000)*(960*9.81*0.01+0.5*1.205*0.38*1.711274*(T1032*T1032)+960*4/3*3.14*AJ1032)</f>
        <v>0</v>
      </c>
      <c r="AH1032">
        <f>AH1031+AG1032</f>
        <v>624.71270539227362</v>
      </c>
      <c r="AJ1032">
        <f>T1033-T1032</f>
        <v>0</v>
      </c>
      <c r="AK1032" s="53">
        <f t="shared" si="274"/>
        <v>0</v>
      </c>
      <c r="AL1032" s="39">
        <f>0.5*1116.99*(T1032*T1032)</f>
        <v>0</v>
      </c>
      <c r="AM1032" s="39">
        <f t="shared" si="273"/>
        <v>0</v>
      </c>
      <c r="AN1032" s="39">
        <f>SUM($AM$966:$AM$974)+$AN$965</f>
        <v>-1766809.2749999999</v>
      </c>
      <c r="AO1032" s="39">
        <f t="shared" si="263"/>
        <v>0.49078035402924819</v>
      </c>
      <c r="AP1032" s="39">
        <f>SUM($AM$975:$AM$1033)+$AP$974</f>
        <v>1768014.6071875002</v>
      </c>
      <c r="AQ1032" s="39">
        <f t="shared" si="264"/>
        <v>0.49111516852568227</v>
      </c>
      <c r="AR1032" s="39">
        <f t="shared" si="276"/>
        <v>0</v>
      </c>
      <c r="AS1032" s="39"/>
      <c r="AT1032" s="51">
        <f>T1032*$AS$8*0.38*0.01</f>
        <v>0</v>
      </c>
      <c r="AU1032" s="51">
        <f t="shared" si="275"/>
        <v>0</v>
      </c>
      <c r="AV1032" s="51">
        <f t="shared" si="265"/>
        <v>0</v>
      </c>
      <c r="AW1032" s="39">
        <f>AB1032*0.7</f>
        <v>0.29031160485698432</v>
      </c>
      <c r="AX1032" s="40"/>
      <c r="AY1032" s="40">
        <f t="shared" ref="AY1032:AY1095" si="279">AX1032/1000</f>
        <v>0</v>
      </c>
      <c r="AZ1032" s="40"/>
      <c r="BA1032" s="40"/>
      <c r="BB1032" s="40"/>
      <c r="BC1032" s="39"/>
      <c r="BD1032" s="39">
        <f>T1032*2.23694</f>
        <v>0</v>
      </c>
      <c r="BE1032" s="39">
        <f>AO1032-$BC$8</f>
        <v>0.4896539550306297</v>
      </c>
      <c r="BF1032" s="39">
        <f>AQ1032-$BC$8</f>
        <v>0.48998876952706377</v>
      </c>
      <c r="BG1032" s="52">
        <f t="shared" si="266"/>
        <v>0.44098989257435739</v>
      </c>
      <c r="BH1032" s="52">
        <f t="shared" si="267"/>
        <v>0.44098989257435739</v>
      </c>
      <c r="BI1032" s="52">
        <f t="shared" si="268"/>
        <v>1587563.6132676867</v>
      </c>
      <c r="BJ1032" s="52">
        <f t="shared" si="269"/>
        <v>1587.5636132676866</v>
      </c>
      <c r="BK1032">
        <f t="shared" si="270"/>
        <v>0</v>
      </c>
    </row>
    <row r="1033" spans="2:63" x14ac:dyDescent="0.25">
      <c r="B1033" s="25" t="s">
        <v>53</v>
      </c>
      <c r="C1033" s="25">
        <v>1025</v>
      </c>
      <c r="D1033" s="25">
        <v>3</v>
      </c>
      <c r="E1033" s="24">
        <v>0</v>
      </c>
      <c r="F1033" s="15">
        <f t="shared" si="271"/>
        <v>0</v>
      </c>
      <c r="G1033" s="15">
        <f t="shared" si="272"/>
        <v>0</v>
      </c>
      <c r="R1033">
        <f t="shared" si="277"/>
        <v>1</v>
      </c>
      <c r="S1033" t="str">
        <f t="shared" si="278"/>
        <v/>
      </c>
      <c r="T1033">
        <f>$E1033/3.6</f>
        <v>0</v>
      </c>
      <c r="U1033">
        <f>(0.5*960*(T1033*T1033))</f>
        <v>0</v>
      </c>
      <c r="V1033">
        <f>$U1033-$U1034</f>
        <v>0</v>
      </c>
      <c r="X1033">
        <f>W1033/1000</f>
        <v>0</v>
      </c>
      <c r="Y103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3">
        <f>(0.5*960*(F1033*F1033))</f>
        <v>0</v>
      </c>
      <c r="AA1033">
        <f>W1033*0.0000002777777777</f>
        <v>0</v>
      </c>
      <c r="AB103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3">
        <f>(AC1033*0.0000002777777777)*-1</f>
        <v>0</v>
      </c>
      <c r="AE10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3">
        <f>(T1033/1000)*(960*9.81*0.01+0.5*1.205*0.38*1.711274*(T1033*T1033)+960*4/3*3.14*AJ1033)</f>
        <v>0</v>
      </c>
      <c r="AH1033">
        <f>AH1032+AG1033</f>
        <v>624.71270539227362</v>
      </c>
      <c r="AJ1033">
        <f>T1034-T1033</f>
        <v>0</v>
      </c>
      <c r="AK1033" s="53">
        <f t="shared" si="274"/>
        <v>0</v>
      </c>
      <c r="AL1033" s="39">
        <f>0.5*1116.99*(T1033*T1033)</f>
        <v>0</v>
      </c>
      <c r="AM1033" s="39">
        <f t="shared" si="273"/>
        <v>0</v>
      </c>
      <c r="AN1033" s="39">
        <f>SUM($AM$966:$AM$974)+$AN$965</f>
        <v>-1766809.2749999999</v>
      </c>
      <c r="AO1033" s="39">
        <f t="shared" ref="AO1033:AO1096" si="280">(AN1033*0.0000002777777777)*-1</f>
        <v>0.49078035402924819</v>
      </c>
      <c r="AP1033" s="39">
        <f>SUM($AM$975:$AM$1033)+$AP$974</f>
        <v>1768014.6071875002</v>
      </c>
      <c r="AQ1033" s="39">
        <f t="shared" ref="AQ1033:AQ1096" si="281">AP1033*0.0000002777777777</f>
        <v>0.49111516852568227</v>
      </c>
      <c r="AR1033" s="39">
        <f t="shared" si="276"/>
        <v>0</v>
      </c>
      <c r="AS1033" s="39"/>
      <c r="AT1033" s="51">
        <f>T1033*$AS$8*0.38*0.01</f>
        <v>0</v>
      </c>
      <c r="AU1033" s="51">
        <f t="shared" si="275"/>
        <v>0</v>
      </c>
      <c r="AV1033" s="51">
        <f t="shared" ref="AV1033:AV1096" si="282">0.000000277778*AT1033</f>
        <v>0</v>
      </c>
      <c r="AW1033" s="39">
        <f>AB1033*0.7</f>
        <v>0.29031160485698432</v>
      </c>
      <c r="AX1033" s="40"/>
      <c r="AY1033" s="40">
        <f t="shared" si="279"/>
        <v>0</v>
      </c>
      <c r="AZ1033" s="40"/>
      <c r="BA1033" s="40"/>
      <c r="BB1033" s="40"/>
      <c r="BC1033" s="39"/>
      <c r="BD1033" s="39">
        <f>T1033*2.23694</f>
        <v>0</v>
      </c>
      <c r="BE1033" s="39">
        <f>AO1033-$BC$8</f>
        <v>0.4896539550306297</v>
      </c>
      <c r="BF1033" s="39">
        <f>AQ1033-$BC$8</f>
        <v>0.48998876952706377</v>
      </c>
      <c r="BG1033" s="52">
        <f t="shared" ref="BG1033:BG1096" si="283">BF1033*0.9</f>
        <v>0.44098989257435739</v>
      </c>
      <c r="BH1033" s="52">
        <f t="shared" ref="BH1033:BH1096" si="284">BF1033*0.9</f>
        <v>0.44098989257435739</v>
      </c>
      <c r="BI1033" s="52">
        <f t="shared" ref="BI1033:BI1096" si="285">BH1033*3600000</f>
        <v>1587563.6132676867</v>
      </c>
      <c r="BJ1033" s="52">
        <f t="shared" ref="BJ1033:BJ1096" si="286">BI1033/1000</f>
        <v>1587.5636132676866</v>
      </c>
      <c r="BK1033">
        <f t="shared" ref="BK1033:BK1096" si="287">(AM1033*0.9)/1000</f>
        <v>0</v>
      </c>
    </row>
    <row r="1034" spans="2:63" x14ac:dyDescent="0.25">
      <c r="B1034" s="25" t="s">
        <v>53</v>
      </c>
      <c r="C1034" s="25">
        <v>1026</v>
      </c>
      <c r="D1034" s="25">
        <v>4</v>
      </c>
      <c r="E1034" s="24">
        <v>0</v>
      </c>
      <c r="F1034" s="15">
        <f t="shared" ref="F1034:F1097" si="288">($E1035-$E1033)/2/3.6</f>
        <v>0.11111111111111112</v>
      </c>
      <c r="G1034" s="15">
        <f t="shared" ref="G1034:G1097" si="289">($E1035-$E1033)/2</f>
        <v>0.4</v>
      </c>
      <c r="R1034">
        <f t="shared" si="277"/>
        <v>1</v>
      </c>
      <c r="S1034" t="str">
        <f t="shared" si="278"/>
        <v/>
      </c>
      <c r="T1034">
        <f>$E1034/3.6</f>
        <v>0</v>
      </c>
      <c r="U1034">
        <f>(0.5*960*(T1034*T1034))</f>
        <v>0</v>
      </c>
      <c r="V1034">
        <f>$U1034-$U1035</f>
        <v>-23.703703703703706</v>
      </c>
      <c r="X1034">
        <f>W1034/1000</f>
        <v>0</v>
      </c>
      <c r="Y103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4">
        <f>(0.5*960*(F1034*F1034))</f>
        <v>5.9259259259259265</v>
      </c>
      <c r="AA1034">
        <f>W1034*0.0000002777777777</f>
        <v>0</v>
      </c>
      <c r="AB103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C1034">
        <f>SUM(V1034:V1055)</f>
        <v>-105218.14814814812</v>
      </c>
      <c r="AD1034">
        <f>(AC1034*0.0000002777777777)*-1</f>
        <v>2.9227263366301957E-2</v>
      </c>
      <c r="AE10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4">
        <f>(T1034/1000)*(960*9.81*0.01+0.5*1.205*0.38*1.711274*(T1034*T1034)+960*4/3*3.14*AJ1034)</f>
        <v>0</v>
      </c>
      <c r="AH1034">
        <f>AH1033+AG1034</f>
        <v>624.71270539227362</v>
      </c>
      <c r="AJ1034">
        <f>T1035-T1034</f>
        <v>0.22222222222222224</v>
      </c>
      <c r="AK1034" s="53">
        <f t="shared" si="274"/>
        <v>0</v>
      </c>
      <c r="AL1034" s="39">
        <f>0.5*1116.99*(T1034*T1034)</f>
        <v>0</v>
      </c>
      <c r="AM1034" s="39">
        <f t="shared" si="273"/>
        <v>-27.580000000000002</v>
      </c>
      <c r="AN1034" s="39">
        <f>SUM($AM$1034:$AM$1055)+$AN$1033</f>
        <v>-1889233.8784375</v>
      </c>
      <c r="AO1034" s="39">
        <f t="shared" si="280"/>
        <v>0.5247871883079207</v>
      </c>
      <c r="AP1034" s="39">
        <f>SUM($AM$975:$AM$1033)+$AP$974</f>
        <v>1768014.6071875002</v>
      </c>
      <c r="AQ1034" s="39">
        <f t="shared" si="281"/>
        <v>0.49111516852568227</v>
      </c>
      <c r="AR1034" s="39">
        <f t="shared" si="276"/>
        <v>-2.758E-2</v>
      </c>
      <c r="AS1034" s="39"/>
      <c r="AT1034" s="51">
        <f>T1034*$AS$8*0.38*0.01</f>
        <v>0</v>
      </c>
      <c r="AU1034" s="51">
        <f t="shared" si="275"/>
        <v>0</v>
      </c>
      <c r="AV1034" s="51">
        <f t="shared" si="282"/>
        <v>0</v>
      </c>
      <c r="AW1034" s="39">
        <f>AB1034*0.7</f>
        <v>0.29031160485698432</v>
      </c>
      <c r="AX1034" s="40"/>
      <c r="AY1034" s="40">
        <f t="shared" si="279"/>
        <v>0</v>
      </c>
      <c r="AZ1034" s="40"/>
      <c r="BA1034" s="40"/>
      <c r="BB1034" s="40"/>
      <c r="BC1034" s="39"/>
      <c r="BD1034" s="39">
        <f>T1034*2.23694</f>
        <v>0</v>
      </c>
      <c r="BE1034" s="39">
        <f>AO1034-$BC$8</f>
        <v>0.52366078930930227</v>
      </c>
      <c r="BF1034" s="39">
        <f>AQ1034-$BC$8</f>
        <v>0.48998876952706377</v>
      </c>
      <c r="BG1034" s="52">
        <f t="shared" si="283"/>
        <v>0.44098989257435739</v>
      </c>
      <c r="BH1034" s="52">
        <f t="shared" si="284"/>
        <v>0.44098989257435739</v>
      </c>
      <c r="BI1034" s="52">
        <f t="shared" si="285"/>
        <v>1587563.6132676867</v>
      </c>
      <c r="BJ1034" s="52">
        <f t="shared" si="286"/>
        <v>1587.5636132676866</v>
      </c>
      <c r="BK1034">
        <f t="shared" si="287"/>
        <v>-2.4822000000000004E-2</v>
      </c>
    </row>
    <row r="1035" spans="2:63" x14ac:dyDescent="0.25">
      <c r="B1035" s="25" t="s">
        <v>53</v>
      </c>
      <c r="C1035" s="25">
        <v>1027</v>
      </c>
      <c r="D1035" s="25">
        <v>5</v>
      </c>
      <c r="E1035" s="24">
        <v>0.8</v>
      </c>
      <c r="F1035" s="15">
        <f t="shared" si="288"/>
        <v>0.5</v>
      </c>
      <c r="G1035" s="15">
        <f t="shared" si="289"/>
        <v>1.8</v>
      </c>
      <c r="R1035">
        <f t="shared" si="277"/>
        <v>1</v>
      </c>
      <c r="S1035" t="str">
        <f t="shared" si="278"/>
        <v/>
      </c>
      <c r="T1035">
        <f>$E1035/3.6</f>
        <v>0.22222222222222224</v>
      </c>
      <c r="U1035">
        <f>(0.5*960*(T1035*T1035))</f>
        <v>23.703703703703706</v>
      </c>
      <c r="V1035">
        <f>$U1035-$U1036</f>
        <v>-456.2962962962963</v>
      </c>
      <c r="X1035">
        <f>W1035/1000</f>
        <v>0</v>
      </c>
      <c r="Y103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5">
        <f>(0.5*960*(F1035*F1035))</f>
        <v>120</v>
      </c>
      <c r="AA1035">
        <f>W1035*0.0000002777777777</f>
        <v>0</v>
      </c>
      <c r="AB103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5">
        <f>(AC1035*0.0000002777777777)*-1</f>
        <v>0</v>
      </c>
      <c r="AE10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5">
        <f>(T1035/1000)*(960*9.81*0.01+0.5*1.205*0.38*1.711274*(T1035*T1035)+960*4/3*3.14*AJ1035)</f>
        <v>0.71560884275645875</v>
      </c>
      <c r="AH1035">
        <f>AH1034+AG1035</f>
        <v>625.42831423503003</v>
      </c>
      <c r="AJ1035">
        <f>T1036-T1035</f>
        <v>0.77777777777777779</v>
      </c>
      <c r="AK1035" s="53">
        <f t="shared" si="274"/>
        <v>0.22222222222222224</v>
      </c>
      <c r="AL1035" s="39">
        <f>0.5*1116.99*(T1035*T1035)</f>
        <v>27.580000000000002</v>
      </c>
      <c r="AM1035" s="39">
        <f t="shared" si="273"/>
        <v>-530.91499999999996</v>
      </c>
      <c r="AN1035" s="39">
        <f>SUM($AM$1034:$AM$1055)+$AN$1033</f>
        <v>-1889233.8784375</v>
      </c>
      <c r="AO1035" s="39">
        <f t="shared" si="280"/>
        <v>0.5247871883079207</v>
      </c>
      <c r="AP1035" s="39">
        <f>SUM($AM$975:$AM$1033)+$AP$974</f>
        <v>1768014.6071875002</v>
      </c>
      <c r="AQ1035" s="39">
        <f t="shared" si="281"/>
        <v>0.49111516852568227</v>
      </c>
      <c r="AR1035" s="39">
        <f t="shared" si="276"/>
        <v>-0.53091499999999991</v>
      </c>
      <c r="AS1035" s="39"/>
      <c r="AT1035" s="51">
        <f>T1035*$AS$8*0.38*0.01</f>
        <v>8.780128760000002</v>
      </c>
      <c r="AU1035" s="51">
        <f t="shared" si="275"/>
        <v>8.7801287600000021E-3</v>
      </c>
      <c r="AV1035" s="51">
        <f t="shared" si="282"/>
        <v>2.4389266066952804E-6</v>
      </c>
      <c r="AW1035" s="39">
        <f>AB1035*0.7</f>
        <v>0.29031160485698432</v>
      </c>
      <c r="AX1035" s="40"/>
      <c r="AY1035" s="40">
        <f t="shared" si="279"/>
        <v>0</v>
      </c>
      <c r="AZ1035" s="40"/>
      <c r="BA1035" s="40"/>
      <c r="BB1035" s="40"/>
      <c r="BC1035" s="39"/>
      <c r="BD1035" s="39">
        <f>T1035*2.23694</f>
        <v>0.49709777777777786</v>
      </c>
      <c r="BE1035" s="39">
        <f>AO1035-$BC$8</f>
        <v>0.52366078930930227</v>
      </c>
      <c r="BF1035" s="39">
        <f>AQ1035-$BC$8</f>
        <v>0.48998876952706377</v>
      </c>
      <c r="BG1035" s="52">
        <f t="shared" si="283"/>
        <v>0.44098989257435739</v>
      </c>
      <c r="BH1035" s="52">
        <f t="shared" si="284"/>
        <v>0.44098989257435739</v>
      </c>
      <c r="BI1035" s="52">
        <f t="shared" si="285"/>
        <v>1587563.6132676867</v>
      </c>
      <c r="BJ1035" s="52">
        <f t="shared" si="286"/>
        <v>1587.5636132676866</v>
      </c>
      <c r="BK1035">
        <f t="shared" si="287"/>
        <v>-0.47782349999999996</v>
      </c>
    </row>
    <row r="1036" spans="2:63" x14ac:dyDescent="0.25">
      <c r="B1036" s="25" t="s">
        <v>53</v>
      </c>
      <c r="C1036" s="25">
        <v>1028</v>
      </c>
      <c r="D1036" s="25">
        <v>6</v>
      </c>
      <c r="E1036" s="24">
        <v>3.6</v>
      </c>
      <c r="F1036" s="15">
        <f t="shared" si="288"/>
        <v>1.0833333333333333</v>
      </c>
      <c r="G1036" s="15">
        <f t="shared" si="289"/>
        <v>3.9</v>
      </c>
      <c r="R1036">
        <f t="shared" si="277"/>
        <v>0</v>
      </c>
      <c r="S1036">
        <f t="shared" si="278"/>
        <v>3.6</v>
      </c>
      <c r="T1036">
        <f>$E1036/3.6</f>
        <v>1</v>
      </c>
      <c r="U1036">
        <f>(0.5*960*(T1036*T1036))</f>
        <v>480</v>
      </c>
      <c r="V1036">
        <f>$U1036-$U1037</f>
        <v>-2259.2592592592591</v>
      </c>
      <c r="X1036">
        <f>W1036/1000</f>
        <v>0</v>
      </c>
      <c r="Y103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6">
        <f>(0.5*960*(F1036*F1036))</f>
        <v>563.33333333333326</v>
      </c>
      <c r="AA1036">
        <f>W1036*0.0000002777777777</f>
        <v>0</v>
      </c>
      <c r="AB103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6">
        <f>(AC1036*0.0000002777777777)*-1</f>
        <v>0</v>
      </c>
      <c r="AE10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6">
        <f>(T1036/1000)*(960*9.81*0.01+0.5*1.205*0.38*1.711274*(T1036*T1036)+960*4/3*3.14*AJ1036)</f>
        <v>5.6767900184045228</v>
      </c>
      <c r="AH1036">
        <f>AH1035+AG1036</f>
        <v>631.10510425343455</v>
      </c>
      <c r="AJ1036">
        <f>T1037-T1036</f>
        <v>1.3888888888888888</v>
      </c>
      <c r="AK1036" s="53">
        <f t="shared" si="274"/>
        <v>1</v>
      </c>
      <c r="AL1036" s="39">
        <f>0.5*1116.99*(T1036*T1036)</f>
        <v>558.495</v>
      </c>
      <c r="AM1036" s="39">
        <f t="shared" si="273"/>
        <v>-2628.71875</v>
      </c>
      <c r="AN1036" s="39">
        <f>SUM($AM$1034:$AM$1055)+$AN$1033</f>
        <v>-1889233.8784375</v>
      </c>
      <c r="AO1036" s="39">
        <f t="shared" si="280"/>
        <v>0.5247871883079207</v>
      </c>
      <c r="AP1036" s="39">
        <f>SUM($AM$975:$AM$1033)+$AP$974</f>
        <v>1768014.6071875002</v>
      </c>
      <c r="AQ1036" s="39">
        <f t="shared" si="281"/>
        <v>0.49111516852568227</v>
      </c>
      <c r="AR1036" s="39">
        <f t="shared" si="276"/>
        <v>-2.62871875</v>
      </c>
      <c r="AS1036" s="39"/>
      <c r="AT1036" s="51">
        <f>T1036*$AS$8*0.38*0.01</f>
        <v>39.510579420000006</v>
      </c>
      <c r="AU1036" s="51">
        <f t="shared" si="275"/>
        <v>3.9510579420000004E-2</v>
      </c>
      <c r="AV1036" s="51">
        <f t="shared" si="282"/>
        <v>1.0975169730128761E-5</v>
      </c>
      <c r="AW1036" s="39">
        <f>AB1036*0.7</f>
        <v>0.29031160485698432</v>
      </c>
      <c r="AX1036" s="40"/>
      <c r="AY1036" s="40">
        <f t="shared" si="279"/>
        <v>0</v>
      </c>
      <c r="AZ1036" s="40"/>
      <c r="BA1036" s="40"/>
      <c r="BB1036" s="40"/>
      <c r="BC1036" s="39"/>
      <c r="BD1036" s="39">
        <f>T1036*2.23694</f>
        <v>2.2369400000000002</v>
      </c>
      <c r="BE1036" s="39">
        <f>AO1036-$BC$8</f>
        <v>0.52366078930930227</v>
      </c>
      <c r="BF1036" s="39">
        <f>AQ1036-$BC$8</f>
        <v>0.48998876952706377</v>
      </c>
      <c r="BG1036" s="52">
        <f t="shared" si="283"/>
        <v>0.44098989257435739</v>
      </c>
      <c r="BH1036" s="52">
        <f t="shared" si="284"/>
        <v>0.44098989257435739</v>
      </c>
      <c r="BI1036" s="52">
        <f t="shared" si="285"/>
        <v>1587563.6132676867</v>
      </c>
      <c r="BJ1036" s="52">
        <f t="shared" si="286"/>
        <v>1587.5636132676866</v>
      </c>
      <c r="BK1036">
        <f t="shared" si="287"/>
        <v>-2.3658468750000003</v>
      </c>
    </row>
    <row r="1037" spans="2:63" x14ac:dyDescent="0.25">
      <c r="B1037" s="25" t="s">
        <v>53</v>
      </c>
      <c r="C1037" s="25">
        <v>1029</v>
      </c>
      <c r="D1037" s="25">
        <v>7</v>
      </c>
      <c r="E1037" s="24">
        <v>8.6</v>
      </c>
      <c r="F1037" s="15">
        <f t="shared" si="288"/>
        <v>1.5277777777777777</v>
      </c>
      <c r="G1037" s="15">
        <f t="shared" si="289"/>
        <v>5.5</v>
      </c>
      <c r="R1037">
        <f t="shared" si="277"/>
        <v>0</v>
      </c>
      <c r="S1037">
        <f t="shared" si="278"/>
        <v>8.6</v>
      </c>
      <c r="T1037">
        <f>$E1037/3.6</f>
        <v>2.3888888888888888</v>
      </c>
      <c r="U1037">
        <f>(0.5*960*(T1037*T1037))</f>
        <v>2739.2592592592591</v>
      </c>
      <c r="V1037">
        <f>$U1037-$U1038</f>
        <v>-5155.5555555555547</v>
      </c>
      <c r="X1037">
        <f>W1037/1000</f>
        <v>0</v>
      </c>
      <c r="Y103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7">
        <f>(0.5*960*(F1037*F1037))</f>
        <v>1120.3703703703702</v>
      </c>
      <c r="AA1037">
        <f>W1037*0.0000002777777777</f>
        <v>0</v>
      </c>
      <c r="AB103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7">
        <f>(AC1037*0.0000002777777777)*-1</f>
        <v>0</v>
      </c>
      <c r="AE10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7">
        <f>(T1037/1000)*(960*9.81*0.01+0.5*1.205*0.38*1.711274*(T1037*T1037)+960*4/3*3.14*AJ1037)</f>
        <v>16.232687683653314</v>
      </c>
      <c r="AH1037">
        <f>AH1036+AG1037</f>
        <v>647.3377919370879</v>
      </c>
      <c r="AJ1037">
        <f>T1038-T1037</f>
        <v>1.6666666666666665</v>
      </c>
      <c r="AK1037" s="53">
        <f t="shared" si="274"/>
        <v>2.3888888888888888</v>
      </c>
      <c r="AL1037" s="39">
        <f>0.5*1116.99*(T1037*T1037)</f>
        <v>3187.2137499999999</v>
      </c>
      <c r="AM1037" s="39">
        <f t="shared" si="273"/>
        <v>-5998.6499999999987</v>
      </c>
      <c r="AN1037" s="39">
        <f>SUM($AM$1034:$AM$1055)+$AN$1033</f>
        <v>-1889233.8784375</v>
      </c>
      <c r="AO1037" s="39">
        <f t="shared" si="280"/>
        <v>0.5247871883079207</v>
      </c>
      <c r="AP1037" s="39">
        <f>SUM($AM$975:$AM$1033)+$AP$974</f>
        <v>1768014.6071875002</v>
      </c>
      <c r="AQ1037" s="39">
        <f t="shared" si="281"/>
        <v>0.49111516852568227</v>
      </c>
      <c r="AR1037" s="39">
        <f t="shared" si="276"/>
        <v>-5.9986499999999987</v>
      </c>
      <c r="AS1037" s="39"/>
      <c r="AT1037" s="51">
        <f>T1037*$AS$8*0.38*0.01</f>
        <v>94.386384170000028</v>
      </c>
      <c r="AU1037" s="51">
        <f t="shared" si="275"/>
        <v>9.4386384170000032E-2</v>
      </c>
      <c r="AV1037" s="51">
        <f t="shared" si="282"/>
        <v>2.6218461021974267E-5</v>
      </c>
      <c r="AW1037" s="39">
        <f>AB1037*0.7</f>
        <v>0.29031160485698432</v>
      </c>
      <c r="AX1037" s="40"/>
      <c r="AY1037" s="40">
        <f t="shared" si="279"/>
        <v>0</v>
      </c>
      <c r="AZ1037" s="40"/>
      <c r="BA1037" s="40"/>
      <c r="BB1037" s="40"/>
      <c r="BC1037" s="39"/>
      <c r="BD1037" s="39">
        <f>T1037*2.23694</f>
        <v>5.3438011111111114</v>
      </c>
      <c r="BE1037" s="39">
        <f>AO1037-$BC$8</f>
        <v>0.52366078930930227</v>
      </c>
      <c r="BF1037" s="39">
        <f>AQ1037-$BC$8</f>
        <v>0.48998876952706377</v>
      </c>
      <c r="BG1037" s="52">
        <f t="shared" si="283"/>
        <v>0.44098989257435739</v>
      </c>
      <c r="BH1037" s="52">
        <f t="shared" si="284"/>
        <v>0.44098989257435739</v>
      </c>
      <c r="BI1037" s="52">
        <f t="shared" si="285"/>
        <v>1587563.6132676867</v>
      </c>
      <c r="BJ1037" s="52">
        <f t="shared" si="286"/>
        <v>1587.5636132676866</v>
      </c>
      <c r="BK1037">
        <f t="shared" si="287"/>
        <v>-5.3987849999999993</v>
      </c>
    </row>
    <row r="1038" spans="2:63" x14ac:dyDescent="0.25">
      <c r="B1038" s="25" t="s">
        <v>53</v>
      </c>
      <c r="C1038" s="25">
        <v>1030</v>
      </c>
      <c r="D1038" s="25">
        <v>8</v>
      </c>
      <c r="E1038" s="24">
        <v>14.6</v>
      </c>
      <c r="F1038" s="15">
        <f t="shared" si="288"/>
        <v>1.5833333333333333</v>
      </c>
      <c r="G1038" s="15">
        <f t="shared" si="289"/>
        <v>5.7</v>
      </c>
      <c r="R1038">
        <f t="shared" si="277"/>
        <v>0</v>
      </c>
      <c r="S1038">
        <f t="shared" si="278"/>
        <v>14.6</v>
      </c>
      <c r="T1038">
        <f>$E1038/3.6</f>
        <v>4.0555555555555554</v>
      </c>
      <c r="U1038">
        <f>(0.5*960*(T1038*T1038))</f>
        <v>7894.8148148148139</v>
      </c>
      <c r="V1038">
        <f>$U1038-$U1039</f>
        <v>-6920</v>
      </c>
      <c r="X1038">
        <f>W1038/1000</f>
        <v>0</v>
      </c>
      <c r="Y103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8">
        <f>(0.5*960*(F1038*F1038))</f>
        <v>1203.3333333333333</v>
      </c>
      <c r="AA1038">
        <f>W1038*0.0000002777777777</f>
        <v>0</v>
      </c>
      <c r="AB103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8">
        <f>(AC1038*0.0000002777777777)*-1</f>
        <v>0</v>
      </c>
      <c r="AE10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8">
        <f>(T1038/1000)*(960*9.81*0.01+0.5*1.205*0.38*1.711274*(T1038*T1038)+960*4/3*3.14*AJ1038)</f>
        <v>24.858203656970129</v>
      </c>
      <c r="AH1038">
        <f>AH1037+AG1038</f>
        <v>672.19599559405799</v>
      </c>
      <c r="AJ1038">
        <f>T1039-T1038</f>
        <v>1.5</v>
      </c>
      <c r="AK1038" s="53">
        <f t="shared" si="274"/>
        <v>4.0555555555555554</v>
      </c>
      <c r="AL1038" s="39">
        <f>0.5*1116.99*(T1038*T1038)</f>
        <v>9185.8637499999986</v>
      </c>
      <c r="AM1038" s="39">
        <f t="shared" si="273"/>
        <v>-8051.6362500000014</v>
      </c>
      <c r="AN1038" s="39">
        <f>SUM($AM$1034:$AM$1055)+$AN$1033</f>
        <v>-1889233.8784375</v>
      </c>
      <c r="AO1038" s="39">
        <f t="shared" si="280"/>
        <v>0.5247871883079207</v>
      </c>
      <c r="AP1038" s="39">
        <f>SUM($AM$975:$AM$1033)+$AP$974</f>
        <v>1768014.6071875002</v>
      </c>
      <c r="AQ1038" s="39">
        <f t="shared" si="281"/>
        <v>0.49111516852568227</v>
      </c>
      <c r="AR1038" s="39">
        <f t="shared" si="276"/>
        <v>-8.0516362500000014</v>
      </c>
      <c r="AS1038" s="39"/>
      <c r="AT1038" s="51">
        <f>T1038*$AS$8*0.38*0.01</f>
        <v>160.23734987</v>
      </c>
      <c r="AU1038" s="51">
        <f t="shared" si="275"/>
        <v>0.16023734986999999</v>
      </c>
      <c r="AV1038" s="51">
        <f t="shared" si="282"/>
        <v>4.4510410572188856E-5</v>
      </c>
      <c r="AW1038" s="39">
        <f>AB1038*0.7</f>
        <v>0.29031160485698432</v>
      </c>
      <c r="AX1038" s="40"/>
      <c r="AY1038" s="40">
        <f t="shared" si="279"/>
        <v>0</v>
      </c>
      <c r="AZ1038" s="40"/>
      <c r="BA1038" s="40"/>
      <c r="BB1038" s="40"/>
      <c r="BC1038" s="39"/>
      <c r="BD1038" s="39">
        <f>T1038*2.23694</f>
        <v>9.0720344444444443</v>
      </c>
      <c r="BE1038" s="39">
        <f>AO1038-$BC$8</f>
        <v>0.52366078930930227</v>
      </c>
      <c r="BF1038" s="39">
        <f>AQ1038-$BC$8</f>
        <v>0.48998876952706377</v>
      </c>
      <c r="BG1038" s="52">
        <f t="shared" si="283"/>
        <v>0.44098989257435739</v>
      </c>
      <c r="BH1038" s="52">
        <f t="shared" si="284"/>
        <v>0.44098989257435739</v>
      </c>
      <c r="BI1038" s="52">
        <f t="shared" si="285"/>
        <v>1587563.6132676867</v>
      </c>
      <c r="BJ1038" s="52">
        <f t="shared" si="286"/>
        <v>1587.5636132676866</v>
      </c>
      <c r="BK1038">
        <f t="shared" si="287"/>
        <v>-7.2464726250000009</v>
      </c>
    </row>
    <row r="1039" spans="2:63" x14ac:dyDescent="0.25">
      <c r="B1039" s="25" t="s">
        <v>53</v>
      </c>
      <c r="C1039" s="25">
        <v>1031</v>
      </c>
      <c r="D1039" s="25">
        <v>9</v>
      </c>
      <c r="E1039" s="24">
        <v>20</v>
      </c>
      <c r="F1039" s="15">
        <f t="shared" si="288"/>
        <v>1.3611111111111109</v>
      </c>
      <c r="G1039" s="15">
        <f t="shared" si="289"/>
        <v>4.8999999999999995</v>
      </c>
      <c r="R1039">
        <f t="shared" si="277"/>
        <v>0</v>
      </c>
      <c r="S1039">
        <f t="shared" si="278"/>
        <v>20</v>
      </c>
      <c r="T1039">
        <f>$E1039/3.6</f>
        <v>5.5555555555555554</v>
      </c>
      <c r="U1039">
        <f>(0.5*960*(T1039*T1039))</f>
        <v>14814.814814814814</v>
      </c>
      <c r="V1039">
        <f>$U1039-$U1040</f>
        <v>-7235.5555555555511</v>
      </c>
      <c r="X1039">
        <f>W1039/1000</f>
        <v>0</v>
      </c>
      <c r="Y103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39">
        <f>(0.5*960*(F1039*F1039))</f>
        <v>889.25925925925901</v>
      </c>
      <c r="AA1039">
        <f>W1039*0.0000002777777777</f>
        <v>0</v>
      </c>
      <c r="AB103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39">
        <f>(AC1039*0.0000002777777777)*-1</f>
        <v>0</v>
      </c>
      <c r="AE10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39">
        <f>(T1039/1000)*(960*9.81*0.01+0.5*1.205*0.38*1.711274*(T1039*T1039)+960*4/3*3.14*AJ1039)</f>
        <v>27.881244612877214</v>
      </c>
      <c r="AH1039">
        <f>AH1038+AG1039</f>
        <v>700.07724020693524</v>
      </c>
      <c r="AJ1039">
        <f>T1040-T1039</f>
        <v>1.2222222222222214</v>
      </c>
      <c r="AK1039" s="53">
        <f t="shared" si="274"/>
        <v>5.5555555555555554</v>
      </c>
      <c r="AL1039" s="39">
        <f>0.5*1116.99*(T1039*T1039)</f>
        <v>17237.5</v>
      </c>
      <c r="AM1039" s="39">
        <f t="shared" si="273"/>
        <v>-8418.794999999991</v>
      </c>
      <c r="AN1039" s="39">
        <f>SUM($AM$1034:$AM$1055)+$AN$1033</f>
        <v>-1889233.8784375</v>
      </c>
      <c r="AO1039" s="39">
        <f t="shared" si="280"/>
        <v>0.5247871883079207</v>
      </c>
      <c r="AP1039" s="39">
        <f>SUM($AM$975:$AM$1033)+$AP$974</f>
        <v>1768014.6071875002</v>
      </c>
      <c r="AQ1039" s="39">
        <f t="shared" si="281"/>
        <v>0.49111516852568227</v>
      </c>
      <c r="AR1039" s="39">
        <f t="shared" si="276"/>
        <v>-8.4187949999999905</v>
      </c>
      <c r="AS1039" s="39"/>
      <c r="AT1039" s="51">
        <f>T1039*$AS$8*0.38*0.01</f>
        <v>219.50321900000003</v>
      </c>
      <c r="AU1039" s="51">
        <f t="shared" si="275"/>
        <v>0.21950321900000003</v>
      </c>
      <c r="AV1039" s="51">
        <f t="shared" si="282"/>
        <v>6.0973165167382003E-5</v>
      </c>
      <c r="AW1039" s="39">
        <f>AB1039*0.7</f>
        <v>0.29031160485698432</v>
      </c>
      <c r="AX1039" s="40"/>
      <c r="AY1039" s="40">
        <f t="shared" si="279"/>
        <v>0</v>
      </c>
      <c r="AZ1039" s="40"/>
      <c r="BA1039" s="40"/>
      <c r="BB1039" s="40"/>
      <c r="BC1039" s="39"/>
      <c r="BD1039" s="39">
        <f>T1039*2.23694</f>
        <v>12.427444444444445</v>
      </c>
      <c r="BE1039" s="39">
        <f>AO1039-$BC$8</f>
        <v>0.52366078930930227</v>
      </c>
      <c r="BF1039" s="39">
        <f>AQ1039-$BC$8</f>
        <v>0.48998876952706377</v>
      </c>
      <c r="BG1039" s="52">
        <f t="shared" si="283"/>
        <v>0.44098989257435739</v>
      </c>
      <c r="BH1039" s="52">
        <f t="shared" si="284"/>
        <v>0.44098989257435739</v>
      </c>
      <c r="BI1039" s="52">
        <f t="shared" si="285"/>
        <v>1587563.6132676867</v>
      </c>
      <c r="BJ1039" s="52">
        <f t="shared" si="286"/>
        <v>1587.5636132676866</v>
      </c>
      <c r="BK1039">
        <f t="shared" si="287"/>
        <v>-7.5769154999999921</v>
      </c>
    </row>
    <row r="1040" spans="2:63" x14ac:dyDescent="0.25">
      <c r="B1040" s="25" t="s">
        <v>53</v>
      </c>
      <c r="C1040" s="25">
        <v>1032</v>
      </c>
      <c r="D1040" s="25">
        <v>10</v>
      </c>
      <c r="E1040" s="24">
        <v>24.4</v>
      </c>
      <c r="F1040" s="15">
        <f t="shared" si="288"/>
        <v>1.1388888888888888</v>
      </c>
      <c r="G1040" s="15">
        <f t="shared" si="289"/>
        <v>4.0999999999999996</v>
      </c>
      <c r="R1040">
        <f t="shared" si="277"/>
        <v>0</v>
      </c>
      <c r="S1040">
        <f t="shared" si="278"/>
        <v>24.4</v>
      </c>
      <c r="T1040">
        <f>$E1040/3.6</f>
        <v>6.7777777777777768</v>
      </c>
      <c r="U1040">
        <f>(0.5*960*(T1040*T1040))</f>
        <v>22050.370370370365</v>
      </c>
      <c r="V1040">
        <f>$U1040-$U1041</f>
        <v>-7402.9629629629671</v>
      </c>
      <c r="X1040">
        <f>W1040/1000</f>
        <v>0</v>
      </c>
      <c r="Y104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0">
        <f>(0.5*960*(F1040*F1040))</f>
        <v>622.59259259259261</v>
      </c>
      <c r="AA1040">
        <f>W1040*0.0000002777777777</f>
        <v>0</v>
      </c>
      <c r="AB104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0">
        <f>(AC1040*0.0000002777777777)*-1</f>
        <v>0</v>
      </c>
      <c r="AE10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0">
        <f>(T1040/1000)*(960*9.81*0.01+0.5*1.205*0.38*1.711274*(T1040*T1040)+960*4/3*3.14*AJ1040)</f>
        <v>29.514940336426125</v>
      </c>
      <c r="AH1040">
        <f>AH1039+AG1040</f>
        <v>729.59218054336134</v>
      </c>
      <c r="AJ1040">
        <f>T1041-T1040</f>
        <v>1.0555555555555562</v>
      </c>
      <c r="AK1040" s="53">
        <f t="shared" si="274"/>
        <v>6.7777777777777768</v>
      </c>
      <c r="AL1040" s="39">
        <f>0.5*1116.99*(T1040*T1040)</f>
        <v>25656.294999999991</v>
      </c>
      <c r="AM1040" s="39">
        <f t="shared" si="273"/>
        <v>-8613.5787500000079</v>
      </c>
      <c r="AN1040" s="39">
        <f>SUM($AM$1034:$AM$1055)+$AN$1033</f>
        <v>-1889233.8784375</v>
      </c>
      <c r="AO1040" s="39">
        <f t="shared" si="280"/>
        <v>0.5247871883079207</v>
      </c>
      <c r="AP1040" s="39">
        <f>SUM($AM$975:$AM$1033)+$AP$974</f>
        <v>1768014.6071875002</v>
      </c>
      <c r="AQ1040" s="39">
        <f t="shared" si="281"/>
        <v>0.49111516852568227</v>
      </c>
      <c r="AR1040" s="39">
        <f t="shared" si="276"/>
        <v>-8.6135787500000074</v>
      </c>
      <c r="AS1040" s="39"/>
      <c r="AT1040" s="51">
        <f>T1040*$AS$8*0.38*0.01</f>
        <v>267.79392717999997</v>
      </c>
      <c r="AU1040" s="51">
        <f t="shared" si="275"/>
        <v>0.26779392717999995</v>
      </c>
      <c r="AV1040" s="51">
        <f t="shared" si="282"/>
        <v>7.438726150420603E-5</v>
      </c>
      <c r="AW1040" s="39">
        <f>AB1040*0.7</f>
        <v>0.29031160485698432</v>
      </c>
      <c r="AX1040" s="40"/>
      <c r="AY1040" s="40">
        <f t="shared" si="279"/>
        <v>0</v>
      </c>
      <c r="AZ1040" s="40"/>
      <c r="BA1040" s="40"/>
      <c r="BB1040" s="40"/>
      <c r="BC1040" s="39"/>
      <c r="BD1040" s="39">
        <f>T1040*2.23694</f>
        <v>15.161482222222221</v>
      </c>
      <c r="BE1040" s="39">
        <f>AO1040-$BC$8</f>
        <v>0.52366078930930227</v>
      </c>
      <c r="BF1040" s="39">
        <f>AQ1040-$BC$8</f>
        <v>0.48998876952706377</v>
      </c>
      <c r="BG1040" s="52">
        <f t="shared" si="283"/>
        <v>0.44098989257435739</v>
      </c>
      <c r="BH1040" s="52">
        <f t="shared" si="284"/>
        <v>0.44098989257435739</v>
      </c>
      <c r="BI1040" s="52">
        <f t="shared" si="285"/>
        <v>1587563.6132676867</v>
      </c>
      <c r="BJ1040" s="52">
        <f t="shared" si="286"/>
        <v>1587.5636132676866</v>
      </c>
      <c r="BK1040">
        <f t="shared" si="287"/>
        <v>-7.752220875000007</v>
      </c>
    </row>
    <row r="1041" spans="2:63" x14ac:dyDescent="0.25">
      <c r="B1041" s="25" t="s">
        <v>53</v>
      </c>
      <c r="C1041" s="25">
        <v>1033</v>
      </c>
      <c r="D1041" s="25">
        <v>11</v>
      </c>
      <c r="E1041" s="24">
        <v>28.2</v>
      </c>
      <c r="F1041" s="15">
        <f t="shared" si="288"/>
        <v>1.0138888888888891</v>
      </c>
      <c r="G1041" s="15">
        <f t="shared" si="289"/>
        <v>3.6500000000000004</v>
      </c>
      <c r="R1041">
        <f t="shared" si="277"/>
        <v>0</v>
      </c>
      <c r="S1041">
        <f t="shared" si="278"/>
        <v>28.2</v>
      </c>
      <c r="T1041">
        <f>$E1041/3.6</f>
        <v>7.833333333333333</v>
      </c>
      <c r="U1041">
        <f>(0.5*960*(T1041*T1041))</f>
        <v>29453.333333333332</v>
      </c>
      <c r="V1041">
        <f>$U1041-$U1042</f>
        <v>-7764.8148148148139</v>
      </c>
      <c r="X1041">
        <f>W1041/1000</f>
        <v>0</v>
      </c>
      <c r="Y104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1">
        <f>(0.5*960*(F1041*F1041))</f>
        <v>493.42592592592604</v>
      </c>
      <c r="AA1041">
        <f>W1041*0.0000002777777777</f>
        <v>0</v>
      </c>
      <c r="AB104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1">
        <f>(AC1041*0.0000002777777777)*-1</f>
        <v>0</v>
      </c>
      <c r="AE10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1">
        <f>(T1041/1000)*(960*9.81*0.01+0.5*1.205*0.38*1.711274*(T1041*T1041)+960*4/3*3.14*AJ1041)</f>
        <v>31.535218736272839</v>
      </c>
      <c r="AH1041">
        <f>AH1040+AG1041</f>
        <v>761.12739927963412</v>
      </c>
      <c r="AJ1041">
        <f>T1042-T1041</f>
        <v>0.97222222222222232</v>
      </c>
      <c r="AK1041" s="53">
        <f t="shared" si="274"/>
        <v>7.833333333333333</v>
      </c>
      <c r="AL1041" s="39">
        <f>0.5*1116.99*(T1041*T1041)</f>
        <v>34269.873749999999</v>
      </c>
      <c r="AM1041" s="39">
        <f t="shared" si="273"/>
        <v>-9034.6046874999956</v>
      </c>
      <c r="AN1041" s="39">
        <f>SUM($AM$1034:$AM$1055)+$AN$1033</f>
        <v>-1889233.8784375</v>
      </c>
      <c r="AO1041" s="39">
        <f t="shared" si="280"/>
        <v>0.5247871883079207</v>
      </c>
      <c r="AP1041" s="39">
        <f>SUM($AM$975:$AM$1033)+$AP$974</f>
        <v>1768014.6071875002</v>
      </c>
      <c r="AQ1041" s="39">
        <f t="shared" si="281"/>
        <v>0.49111516852568227</v>
      </c>
      <c r="AR1041" s="39">
        <f t="shared" si="276"/>
        <v>-9.0346046874999963</v>
      </c>
      <c r="AS1041" s="39"/>
      <c r="AT1041" s="51">
        <f>T1041*$AS$8*0.38*0.01</f>
        <v>309.49953879000003</v>
      </c>
      <c r="AU1041" s="51">
        <f t="shared" si="275"/>
        <v>0.30949953879000003</v>
      </c>
      <c r="AV1041" s="51">
        <f t="shared" si="282"/>
        <v>8.5972162886008619E-5</v>
      </c>
      <c r="AW1041" s="39">
        <f>AB1041*0.7</f>
        <v>0.29031160485698432</v>
      </c>
      <c r="AX1041" s="40"/>
      <c r="AY1041" s="40">
        <f t="shared" si="279"/>
        <v>0</v>
      </c>
      <c r="AZ1041" s="40"/>
      <c r="BA1041" s="40"/>
      <c r="BB1041" s="40"/>
      <c r="BC1041" s="39"/>
      <c r="BD1041" s="39">
        <f>T1041*2.23694</f>
        <v>17.522696666666668</v>
      </c>
      <c r="BE1041" s="39">
        <f>AO1041-$BC$8</f>
        <v>0.52366078930930227</v>
      </c>
      <c r="BF1041" s="39">
        <f>AQ1041-$BC$8</f>
        <v>0.48998876952706377</v>
      </c>
      <c r="BG1041" s="52">
        <f t="shared" si="283"/>
        <v>0.44098989257435739</v>
      </c>
      <c r="BH1041" s="52">
        <f t="shared" si="284"/>
        <v>0.44098989257435739</v>
      </c>
      <c r="BI1041" s="52">
        <f t="shared" si="285"/>
        <v>1587563.6132676867</v>
      </c>
      <c r="BJ1041" s="52">
        <f t="shared" si="286"/>
        <v>1587.5636132676866</v>
      </c>
      <c r="BK1041">
        <f t="shared" si="287"/>
        <v>-8.1311442187499967</v>
      </c>
    </row>
    <row r="1042" spans="2:63" x14ac:dyDescent="0.25">
      <c r="B1042" s="25" t="s">
        <v>53</v>
      </c>
      <c r="C1042" s="25">
        <v>1034</v>
      </c>
      <c r="D1042" s="25">
        <v>12</v>
      </c>
      <c r="E1042" s="24">
        <v>31.7</v>
      </c>
      <c r="F1042" s="15">
        <f t="shared" si="288"/>
        <v>0.94444444444444453</v>
      </c>
      <c r="G1042" s="15">
        <f t="shared" si="289"/>
        <v>3.4000000000000004</v>
      </c>
      <c r="R1042">
        <f t="shared" si="277"/>
        <v>0</v>
      </c>
      <c r="S1042">
        <f t="shared" si="278"/>
        <v>31.7</v>
      </c>
      <c r="T1042">
        <f>$E1042/3.6</f>
        <v>8.8055555555555554</v>
      </c>
      <c r="U1042">
        <f>(0.5*960*(T1042*T1042))</f>
        <v>37218.148148148146</v>
      </c>
      <c r="V1042">
        <f>$U1042-$U1043</f>
        <v>-8152.222222222219</v>
      </c>
      <c r="X1042">
        <f>W1042/1000</f>
        <v>0</v>
      </c>
      <c r="Y104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2">
        <f>(0.5*960*(F1042*F1042))</f>
        <v>428.14814814814827</v>
      </c>
      <c r="AA1042">
        <f>W1042*0.0000002777777777</f>
        <v>0</v>
      </c>
      <c r="AB104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2">
        <f>(AC1042*0.0000002777777777)*-1</f>
        <v>0</v>
      </c>
      <c r="AE10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2">
        <f>(T1042/1000)*(960*9.81*0.01+0.5*1.205*0.38*1.711274*(T1042*T1042)+960*4/3*3.14*AJ1042)</f>
        <v>33.538790940340277</v>
      </c>
      <c r="AH1042">
        <f>AH1041+AG1042</f>
        <v>794.6661902199744</v>
      </c>
      <c r="AJ1042">
        <f>T1043-T1042</f>
        <v>0.91666666666666607</v>
      </c>
      <c r="AK1042" s="53">
        <f t="shared" si="274"/>
        <v>8.8055555555555554</v>
      </c>
      <c r="AL1042" s="39">
        <f>0.5*1116.99*(T1042*T1042)</f>
        <v>43304.478437499994</v>
      </c>
      <c r="AM1042" s="39">
        <f t="shared" si="273"/>
        <v>-9485.3653124999983</v>
      </c>
      <c r="AN1042" s="39">
        <f>SUM($AM$1034:$AM$1055)+$AN$1033</f>
        <v>-1889233.8784375</v>
      </c>
      <c r="AO1042" s="39">
        <f t="shared" si="280"/>
        <v>0.5247871883079207</v>
      </c>
      <c r="AP1042" s="39">
        <f>SUM($AM$975:$AM$1033)+$AP$974</f>
        <v>1768014.6071875002</v>
      </c>
      <c r="AQ1042" s="39">
        <f t="shared" si="281"/>
        <v>0.49111516852568227</v>
      </c>
      <c r="AR1042" s="39">
        <f t="shared" si="276"/>
        <v>-9.485365312499999</v>
      </c>
      <c r="AS1042" s="39"/>
      <c r="AT1042" s="51">
        <f>T1042*$AS$8*0.38*0.01</f>
        <v>347.91260211500003</v>
      </c>
      <c r="AU1042" s="51">
        <f t="shared" si="275"/>
        <v>0.34791260211500002</v>
      </c>
      <c r="AV1042" s="51">
        <f t="shared" si="282"/>
        <v>9.6642466790300478E-5</v>
      </c>
      <c r="AW1042" s="39">
        <f>AB1042*0.7</f>
        <v>0.29031160485698432</v>
      </c>
      <c r="AX1042" s="40"/>
      <c r="AY1042" s="40">
        <f t="shared" si="279"/>
        <v>0</v>
      </c>
      <c r="AZ1042" s="40"/>
      <c r="BA1042" s="40"/>
      <c r="BB1042" s="40"/>
      <c r="BC1042" s="39"/>
      <c r="BD1042" s="39">
        <f>T1042*2.23694</f>
        <v>19.697499444444446</v>
      </c>
      <c r="BE1042" s="39">
        <f>AO1042-$BC$8</f>
        <v>0.52366078930930227</v>
      </c>
      <c r="BF1042" s="39">
        <f>AQ1042-$BC$8</f>
        <v>0.48998876952706377</v>
      </c>
      <c r="BG1042" s="52">
        <f t="shared" si="283"/>
        <v>0.44098989257435739</v>
      </c>
      <c r="BH1042" s="52">
        <f t="shared" si="284"/>
        <v>0.44098989257435739</v>
      </c>
      <c r="BI1042" s="52">
        <f t="shared" si="285"/>
        <v>1587563.6132676867</v>
      </c>
      <c r="BJ1042" s="52">
        <f t="shared" si="286"/>
        <v>1587.5636132676866</v>
      </c>
      <c r="BK1042">
        <f t="shared" si="287"/>
        <v>-8.5368287812499979</v>
      </c>
    </row>
    <row r="1043" spans="2:63" x14ac:dyDescent="0.25">
      <c r="B1043" s="25" t="s">
        <v>53</v>
      </c>
      <c r="C1043" s="25">
        <v>1035</v>
      </c>
      <c r="D1043" s="25">
        <v>13</v>
      </c>
      <c r="E1043" s="24">
        <v>35</v>
      </c>
      <c r="F1043" s="15">
        <f t="shared" si="288"/>
        <v>0.81944444444444475</v>
      </c>
      <c r="G1043" s="15">
        <f t="shared" si="289"/>
        <v>2.9500000000000011</v>
      </c>
      <c r="R1043">
        <f t="shared" si="277"/>
        <v>0</v>
      </c>
      <c r="S1043">
        <f t="shared" si="278"/>
        <v>35</v>
      </c>
      <c r="T1043">
        <f>$E1043/3.6</f>
        <v>9.7222222222222214</v>
      </c>
      <c r="U1043">
        <f>(0.5*960*(T1043*T1043))</f>
        <v>45370.370370370365</v>
      </c>
      <c r="V1043">
        <f>$U1043-$U1044</f>
        <v>-6991.1111111111168</v>
      </c>
      <c r="X1043">
        <f>W1043/1000</f>
        <v>0</v>
      </c>
      <c r="Y104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3">
        <f>(0.5*960*(F1043*F1043))</f>
        <v>322.31481481481507</v>
      </c>
      <c r="AA1043">
        <f>W1043*0.0000002777777777</f>
        <v>0</v>
      </c>
      <c r="AB104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3">
        <f>(AC1043*0.0000002777777777)*-1</f>
        <v>0</v>
      </c>
      <c r="AE10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3">
        <f>(T1043/1000)*(960*9.81*0.01+0.5*1.205*0.38*1.711274*(T1043*T1043)+960*4/3*3.14*AJ1043)</f>
        <v>29.496879606398192</v>
      </c>
      <c r="AH1043">
        <f>AH1042+AG1043</f>
        <v>824.16306982637263</v>
      </c>
      <c r="AJ1043">
        <f>T1044-T1043</f>
        <v>0.72222222222222321</v>
      </c>
      <c r="AK1043" s="53">
        <f t="shared" si="274"/>
        <v>9.7222222222222214</v>
      </c>
      <c r="AL1043" s="39">
        <f>0.5*1116.99*(T1043*T1043)</f>
        <v>52789.843749999993</v>
      </c>
      <c r="AM1043" s="39">
        <f t="shared" si="273"/>
        <v>-8134.3762500000084</v>
      </c>
      <c r="AN1043" s="39">
        <f>SUM($AM$1034:$AM$1055)+$AN$1033</f>
        <v>-1889233.8784375</v>
      </c>
      <c r="AO1043" s="39">
        <f t="shared" si="280"/>
        <v>0.5247871883079207</v>
      </c>
      <c r="AP1043" s="39">
        <f>SUM($AM$975:$AM$1033)+$AP$974</f>
        <v>1768014.6071875002</v>
      </c>
      <c r="AQ1043" s="39">
        <f t="shared" si="281"/>
        <v>0.49111516852568227</v>
      </c>
      <c r="AR1043" s="39">
        <f t="shared" si="276"/>
        <v>-8.1343762500000079</v>
      </c>
      <c r="AS1043" s="39"/>
      <c r="AT1043" s="51">
        <f>T1043*$AS$8*0.38*0.01</f>
        <v>384.13063325000002</v>
      </c>
      <c r="AU1043" s="51">
        <f t="shared" si="275"/>
        <v>0.38413063325000002</v>
      </c>
      <c r="AV1043" s="51">
        <f t="shared" si="282"/>
        <v>1.067030390429185E-4</v>
      </c>
      <c r="AW1043" s="39">
        <f>AB1043*0.7</f>
        <v>0.29031160485698432</v>
      </c>
      <c r="AX1043" s="40"/>
      <c r="AY1043" s="40">
        <f t="shared" si="279"/>
        <v>0</v>
      </c>
      <c r="AZ1043" s="40"/>
      <c r="BA1043" s="40"/>
      <c r="BB1043" s="40"/>
      <c r="BC1043" s="39"/>
      <c r="BD1043" s="39">
        <f>T1043*2.23694</f>
        <v>21.748027777777779</v>
      </c>
      <c r="BE1043" s="39">
        <f>AO1043-$BC$8</f>
        <v>0.52366078930930227</v>
      </c>
      <c r="BF1043" s="39">
        <f>AQ1043-$BC$8</f>
        <v>0.48998876952706377</v>
      </c>
      <c r="BG1043" s="52">
        <f t="shared" si="283"/>
        <v>0.44098989257435739</v>
      </c>
      <c r="BH1043" s="52">
        <f t="shared" si="284"/>
        <v>0.44098989257435739</v>
      </c>
      <c r="BI1043" s="52">
        <f t="shared" si="285"/>
        <v>1587563.6132676867</v>
      </c>
      <c r="BJ1043" s="52">
        <f t="shared" si="286"/>
        <v>1587.5636132676866</v>
      </c>
      <c r="BK1043">
        <f t="shared" si="287"/>
        <v>-7.3209386250000081</v>
      </c>
    </row>
    <row r="1044" spans="2:63" x14ac:dyDescent="0.25">
      <c r="B1044" s="25" t="s">
        <v>53</v>
      </c>
      <c r="C1044" s="25">
        <v>1036</v>
      </c>
      <c r="D1044" s="25">
        <v>14</v>
      </c>
      <c r="E1044" s="24">
        <v>37.6</v>
      </c>
      <c r="F1044" s="15">
        <f t="shared" si="288"/>
        <v>0.65277777777777812</v>
      </c>
      <c r="G1044" s="15">
        <f t="shared" si="289"/>
        <v>2.3500000000000014</v>
      </c>
      <c r="R1044">
        <f t="shared" si="277"/>
        <v>0</v>
      </c>
      <c r="S1044">
        <f t="shared" si="278"/>
        <v>37.6</v>
      </c>
      <c r="T1044">
        <f>$E1044/3.6</f>
        <v>10.444444444444445</v>
      </c>
      <c r="U1044">
        <f>(0.5*960*(T1044*T1044))</f>
        <v>52361.481481481482</v>
      </c>
      <c r="V1044">
        <f>$U1044-$U1045</f>
        <v>-6012.2222222222263</v>
      </c>
      <c r="X1044">
        <f>W1044/1000</f>
        <v>0</v>
      </c>
      <c r="Y104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4">
        <f>(0.5*960*(F1044*F1044))</f>
        <v>204.53703703703724</v>
      </c>
      <c r="AA1044">
        <f>W1044*0.0000002777777777</f>
        <v>0</v>
      </c>
      <c r="AB104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4">
        <f>(AC1044*0.0000002777777777)*-1</f>
        <v>0</v>
      </c>
      <c r="AE10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4">
        <f>(T1044/1000)*(960*9.81*0.01+0.5*1.205*0.38*1.711274*(T1044*T1044)+960*4/3*3.14*AJ1044)</f>
        <v>25.917355972948542</v>
      </c>
      <c r="AH1044">
        <f>AH1043+AG1044</f>
        <v>850.08042579932112</v>
      </c>
      <c r="AJ1044">
        <f>T1045-T1044</f>
        <v>0.58333333333333393</v>
      </c>
      <c r="AK1044" s="53">
        <f t="shared" si="274"/>
        <v>10.444444444444445</v>
      </c>
      <c r="AL1044" s="39">
        <f>0.5*1116.99*(T1044*T1044)</f>
        <v>60924.22</v>
      </c>
      <c r="AM1044" s="39">
        <f t="shared" ref="AM1044:AM1107" si="290">AL1044-AL1045</f>
        <v>-6995.4084375000093</v>
      </c>
      <c r="AN1044" s="39">
        <f>SUM($AM$1034:$AM$1055)+$AN$1033</f>
        <v>-1889233.8784375</v>
      </c>
      <c r="AO1044" s="39">
        <f t="shared" si="280"/>
        <v>0.5247871883079207</v>
      </c>
      <c r="AP1044" s="39">
        <f>SUM($AM$975:$AM$1033)+$AP$974</f>
        <v>1768014.6071875002</v>
      </c>
      <c r="AQ1044" s="39">
        <f t="shared" si="281"/>
        <v>0.49111516852568227</v>
      </c>
      <c r="AR1044" s="39">
        <f t="shared" si="276"/>
        <v>-6.995408437500009</v>
      </c>
      <c r="AS1044" s="39"/>
      <c r="AT1044" s="51">
        <f>T1044*$AS$8*0.38*0.01</f>
        <v>412.6660517200001</v>
      </c>
      <c r="AU1044" s="51">
        <f t="shared" si="275"/>
        <v>0.41266605172000009</v>
      </c>
      <c r="AV1044" s="51">
        <f t="shared" si="282"/>
        <v>1.1462955051467819E-4</v>
      </c>
      <c r="AW1044" s="39">
        <f>AB1044*0.7</f>
        <v>0.29031160485698432</v>
      </c>
      <c r="AX1044" s="40"/>
      <c r="AY1044" s="40">
        <f t="shared" si="279"/>
        <v>0</v>
      </c>
      <c r="AZ1044" s="40"/>
      <c r="BA1044" s="40"/>
      <c r="BB1044" s="40"/>
      <c r="BC1044" s="39"/>
      <c r="BD1044" s="39">
        <f>T1044*2.23694</f>
        <v>23.363595555555559</v>
      </c>
      <c r="BE1044" s="39">
        <f>AO1044-$BC$8</f>
        <v>0.52366078930930227</v>
      </c>
      <c r="BF1044" s="39">
        <f>AQ1044-$BC$8</f>
        <v>0.48998876952706377</v>
      </c>
      <c r="BG1044" s="52">
        <f t="shared" si="283"/>
        <v>0.44098989257435739</v>
      </c>
      <c r="BH1044" s="52">
        <f t="shared" si="284"/>
        <v>0.44098989257435739</v>
      </c>
      <c r="BI1044" s="52">
        <f t="shared" si="285"/>
        <v>1587563.6132676867</v>
      </c>
      <c r="BJ1044" s="52">
        <f t="shared" si="286"/>
        <v>1587.5636132676866</v>
      </c>
      <c r="BK1044">
        <f t="shared" si="287"/>
        <v>-6.2958675937500086</v>
      </c>
    </row>
    <row r="1045" spans="2:63" x14ac:dyDescent="0.25">
      <c r="B1045" s="25" t="s">
        <v>53</v>
      </c>
      <c r="C1045" s="25">
        <v>1037</v>
      </c>
      <c r="D1045" s="25">
        <v>15</v>
      </c>
      <c r="E1045" s="24">
        <v>39.700000000000003</v>
      </c>
      <c r="F1045" s="15">
        <f t="shared" si="288"/>
        <v>0.54166666666666641</v>
      </c>
      <c r="G1045" s="15">
        <f t="shared" si="289"/>
        <v>1.9499999999999993</v>
      </c>
      <c r="R1045">
        <f t="shared" si="277"/>
        <v>0</v>
      </c>
      <c r="S1045">
        <f t="shared" si="278"/>
        <v>39.700000000000003</v>
      </c>
      <c r="T1045">
        <f>$E1045/3.6</f>
        <v>11.027777777777779</v>
      </c>
      <c r="U1045">
        <f>(0.5*960*(T1045*T1045))</f>
        <v>58373.703703703708</v>
      </c>
      <c r="V1045">
        <f>$U1045-$U1046</f>
        <v>-5413.3333333333139</v>
      </c>
      <c r="X1045">
        <f>W1045/1000</f>
        <v>0</v>
      </c>
      <c r="Y1045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5">
        <f>(0.5*960*(F1045*F1045))</f>
        <v>140.8333333333332</v>
      </c>
      <c r="AA1045">
        <f>W1045*0.0000002777777777</f>
        <v>0</v>
      </c>
      <c r="AB1045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5">
        <f>(AC1045*0.0000002777777777)*-1</f>
        <v>0</v>
      </c>
      <c r="AE10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5">
        <f>(T1045/1000)*(960*9.81*0.01+0.5*1.205*0.38*1.711274*(T1045*T1045)+960*4/3*3.14*AJ1045)</f>
        <v>23.725415537057536</v>
      </c>
      <c r="AH1045">
        <f>AH1044+AG1045</f>
        <v>873.80584133637865</v>
      </c>
      <c r="AJ1045">
        <f>T1046-T1045</f>
        <v>0.49999999999999822</v>
      </c>
      <c r="AK1045" s="53">
        <f t="shared" ref="AK1045:AK1108" si="291">$E1045/3.6</f>
        <v>11.027777777777779</v>
      </c>
      <c r="AL1045" s="39">
        <f>0.5*1116.99*(T1045*T1045)</f>
        <v>67919.62843750001</v>
      </c>
      <c r="AM1045" s="39">
        <f t="shared" si="290"/>
        <v>-6298.582499999975</v>
      </c>
      <c r="AN1045" s="39">
        <f>SUM($AM$1034:$AM$1055)+$AN$1033</f>
        <v>-1889233.8784375</v>
      </c>
      <c r="AO1045" s="39">
        <f t="shared" si="280"/>
        <v>0.5247871883079207</v>
      </c>
      <c r="AP1045" s="39">
        <f>SUM($AM$975:$AM$1033)+$AP$974</f>
        <v>1768014.6071875002</v>
      </c>
      <c r="AQ1045" s="39">
        <f t="shared" si="281"/>
        <v>0.49111516852568227</v>
      </c>
      <c r="AR1045" s="39">
        <f t="shared" si="276"/>
        <v>-6.2985824999999753</v>
      </c>
      <c r="AS1045" s="39"/>
      <c r="AT1045" s="51">
        <f>T1045*$AS$8*0.38*0.01</f>
        <v>435.71388971500011</v>
      </c>
      <c r="AU1045" s="51">
        <f t="shared" si="275"/>
        <v>0.43571388971500008</v>
      </c>
      <c r="AV1045" s="51">
        <f t="shared" si="282"/>
        <v>1.2103173285725329E-4</v>
      </c>
      <c r="AW1045" s="39">
        <f>AB1045*0.7</f>
        <v>0.29031160485698432</v>
      </c>
      <c r="AX1045" s="40"/>
      <c r="AY1045" s="40">
        <f t="shared" si="279"/>
        <v>0</v>
      </c>
      <c r="AZ1045" s="40"/>
      <c r="BA1045" s="40"/>
      <c r="BB1045" s="40"/>
      <c r="BC1045" s="39"/>
      <c r="BD1045" s="39">
        <f>T1045*2.23694</f>
        <v>24.668477222222226</v>
      </c>
      <c r="BE1045" s="39">
        <f>AO1045-$BC$8</f>
        <v>0.52366078930930227</v>
      </c>
      <c r="BF1045" s="39">
        <f>AQ1045-$BC$8</f>
        <v>0.48998876952706377</v>
      </c>
      <c r="BG1045" s="52">
        <f t="shared" si="283"/>
        <v>0.44098989257435739</v>
      </c>
      <c r="BH1045" s="52">
        <f t="shared" si="284"/>
        <v>0.44098989257435739</v>
      </c>
      <c r="BI1045" s="52">
        <f t="shared" si="285"/>
        <v>1587563.6132676867</v>
      </c>
      <c r="BJ1045" s="52">
        <f t="shared" si="286"/>
        <v>1587.5636132676866</v>
      </c>
      <c r="BK1045">
        <f t="shared" si="287"/>
        <v>-5.6687242499999773</v>
      </c>
    </row>
    <row r="1046" spans="2:63" x14ac:dyDescent="0.25">
      <c r="B1046" s="25" t="s">
        <v>53</v>
      </c>
      <c r="C1046" s="25">
        <v>1038</v>
      </c>
      <c r="D1046" s="25">
        <v>16</v>
      </c>
      <c r="E1046" s="24">
        <v>41.5</v>
      </c>
      <c r="F1046" s="15">
        <f t="shared" si="288"/>
        <v>0.54166666666666641</v>
      </c>
      <c r="G1046" s="15">
        <f t="shared" si="289"/>
        <v>1.9499999999999993</v>
      </c>
      <c r="R1046">
        <f t="shared" si="277"/>
        <v>0</v>
      </c>
      <c r="S1046">
        <f t="shared" si="278"/>
        <v>41.5</v>
      </c>
      <c r="T1046">
        <f>$E1046/3.6</f>
        <v>11.527777777777777</v>
      </c>
      <c r="U1046">
        <f>(0.5*960*(T1046*T1046))</f>
        <v>63787.037037037022</v>
      </c>
      <c r="V1046">
        <f>$U1046-$U1047</f>
        <v>-6618.8888888889051</v>
      </c>
      <c r="X1046">
        <f>W1046/1000</f>
        <v>0</v>
      </c>
      <c r="Y1046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6">
        <f>(0.5*960*(F1046*F1046))</f>
        <v>140.8333333333332</v>
      </c>
      <c r="AA1046">
        <f>W1046*0.0000002777777777</f>
        <v>0</v>
      </c>
      <c r="AB1046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6">
        <f>(AC1046*0.0000002777777777)*-1</f>
        <v>0</v>
      </c>
      <c r="AE10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6">
        <f>(T1046/1000)*(960*9.81*0.01+0.5*1.205*0.38*1.711274*(T1046*T1046)+960*4/3*3.14*AJ1046)</f>
        <v>28.713100636597602</v>
      </c>
      <c r="AH1046">
        <f>AH1045+AG1046</f>
        <v>902.51894197297622</v>
      </c>
      <c r="AJ1046">
        <f>T1047-T1046</f>
        <v>0.58333333333333393</v>
      </c>
      <c r="AK1046" s="53">
        <f t="shared" si="291"/>
        <v>11.527777777777777</v>
      </c>
      <c r="AL1046" s="39">
        <f>0.5*1116.99*(T1046*T1046)</f>
        <v>74218.210937499985</v>
      </c>
      <c r="AM1046" s="39">
        <f t="shared" si="290"/>
        <v>-7701.2840625000099</v>
      </c>
      <c r="AN1046" s="39">
        <f>SUM($AM$1034:$AM$1055)+$AN$1033</f>
        <v>-1889233.8784375</v>
      </c>
      <c r="AO1046" s="39">
        <f t="shared" si="280"/>
        <v>0.5247871883079207</v>
      </c>
      <c r="AP1046" s="39">
        <f>SUM($AM$975:$AM$1033)+$AP$974</f>
        <v>1768014.6071875002</v>
      </c>
      <c r="AQ1046" s="39">
        <f t="shared" si="281"/>
        <v>0.49111516852568227</v>
      </c>
      <c r="AR1046" s="39">
        <f t="shared" si="276"/>
        <v>-7.7012840625000099</v>
      </c>
      <c r="AS1046" s="39"/>
      <c r="AT1046" s="51">
        <f>T1046*$AS$8*0.38*0.01</f>
        <v>455.46917942500005</v>
      </c>
      <c r="AU1046" s="51">
        <f t="shared" si="275"/>
        <v>0.45546917942500004</v>
      </c>
      <c r="AV1046" s="51">
        <f t="shared" si="282"/>
        <v>1.2651931772231765E-4</v>
      </c>
      <c r="AW1046" s="39">
        <f>AB1046*0.7</f>
        <v>0.29031160485698432</v>
      </c>
      <c r="AX1046" s="40"/>
      <c r="AY1046" s="40">
        <f t="shared" si="279"/>
        <v>0</v>
      </c>
      <c r="AZ1046" s="40"/>
      <c r="BA1046" s="40"/>
      <c r="BB1046" s="40"/>
      <c r="BC1046" s="39"/>
      <c r="BD1046" s="39">
        <f>T1046*2.23694</f>
        <v>25.786947222222221</v>
      </c>
      <c r="BE1046" s="39">
        <f>AO1046-$BC$8</f>
        <v>0.52366078930930227</v>
      </c>
      <c r="BF1046" s="39">
        <f>AQ1046-$BC$8</f>
        <v>0.48998876952706377</v>
      </c>
      <c r="BG1046" s="52">
        <f t="shared" si="283"/>
        <v>0.44098989257435739</v>
      </c>
      <c r="BH1046" s="52">
        <f t="shared" si="284"/>
        <v>0.44098989257435739</v>
      </c>
      <c r="BI1046" s="52">
        <f t="shared" si="285"/>
        <v>1587563.6132676867</v>
      </c>
      <c r="BJ1046" s="52">
        <f t="shared" si="286"/>
        <v>1587.5636132676866</v>
      </c>
      <c r="BK1046">
        <f t="shared" si="287"/>
        <v>-6.9311556562500094</v>
      </c>
    </row>
    <row r="1047" spans="2:63" x14ac:dyDescent="0.25">
      <c r="B1047" s="25" t="s">
        <v>53</v>
      </c>
      <c r="C1047" s="25">
        <v>1039</v>
      </c>
      <c r="D1047" s="25">
        <v>17</v>
      </c>
      <c r="E1047" s="24">
        <v>43.6</v>
      </c>
      <c r="F1047" s="15">
        <f t="shared" si="288"/>
        <v>0.625</v>
      </c>
      <c r="G1047" s="15">
        <f t="shared" si="289"/>
        <v>2.25</v>
      </c>
      <c r="R1047">
        <f t="shared" si="277"/>
        <v>0</v>
      </c>
      <c r="S1047">
        <f t="shared" si="278"/>
        <v>43.6</v>
      </c>
      <c r="T1047">
        <f>$E1047/3.6</f>
        <v>12.111111111111111</v>
      </c>
      <c r="U1047">
        <f>(0.5*960*(T1047*T1047))</f>
        <v>70405.925925925927</v>
      </c>
      <c r="V1047">
        <f>$U1047-$U1048</f>
        <v>-7964.444444444438</v>
      </c>
      <c r="X1047">
        <f>W1047/1000</f>
        <v>0</v>
      </c>
      <c r="Y1047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7">
        <f>(0.5*960*(F1047*F1047))</f>
        <v>187.5</v>
      </c>
      <c r="AA1047">
        <f>W1047*0.0000002777777777</f>
        <v>0</v>
      </c>
      <c r="AB1047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7">
        <f>(AC1047*0.0000002777777777)*-1</f>
        <v>0</v>
      </c>
      <c r="AE10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7">
        <f>(T1047/1000)*(960*9.81*0.01+0.5*1.205*0.38*1.711274*(T1047*T1047)+960*4/3*3.14*AJ1047)</f>
        <v>34.287899207363189</v>
      </c>
      <c r="AH1047">
        <f>AH1046+AG1047</f>
        <v>936.80684118033946</v>
      </c>
      <c r="AJ1047">
        <f>T1048-T1047</f>
        <v>0.66666666666666607</v>
      </c>
      <c r="AK1047" s="53">
        <f t="shared" si="291"/>
        <v>12.111111111111111</v>
      </c>
      <c r="AL1047" s="39">
        <f>0.5*1116.99*(T1047*T1047)</f>
        <v>81919.494999999995</v>
      </c>
      <c r="AM1047" s="39">
        <f t="shared" si="290"/>
        <v>-9266.8800000000047</v>
      </c>
      <c r="AN1047" s="39">
        <f>SUM($AM$1034:$AM$1055)+$AN$1033</f>
        <v>-1889233.8784375</v>
      </c>
      <c r="AO1047" s="39">
        <f t="shared" si="280"/>
        <v>0.5247871883079207</v>
      </c>
      <c r="AP1047" s="39">
        <f>SUM($AM$975:$AM$1033)+$AP$974</f>
        <v>1768014.6071875002</v>
      </c>
      <c r="AQ1047" s="39">
        <f t="shared" si="281"/>
        <v>0.49111516852568227</v>
      </c>
      <c r="AR1047" s="39">
        <f t="shared" si="276"/>
        <v>-9.266880000000004</v>
      </c>
      <c r="AS1047" s="39"/>
      <c r="AT1047" s="51">
        <f>T1047*$AS$8*0.38*0.01</f>
        <v>478.51701742000006</v>
      </c>
      <c r="AU1047" s="51">
        <f t="shared" si="275"/>
        <v>0.47851701742000008</v>
      </c>
      <c r="AV1047" s="51">
        <f t="shared" si="282"/>
        <v>1.3292150006489277E-4</v>
      </c>
      <c r="AW1047" s="39">
        <f>AB1047*0.7</f>
        <v>0.29031160485698432</v>
      </c>
      <c r="AX1047" s="40"/>
      <c r="AY1047" s="40">
        <f t="shared" si="279"/>
        <v>0</v>
      </c>
      <c r="AZ1047" s="40"/>
      <c r="BA1047" s="40"/>
      <c r="BB1047" s="40"/>
      <c r="BC1047" s="39"/>
      <c r="BD1047" s="39">
        <f>T1047*2.23694</f>
        <v>27.091828888888891</v>
      </c>
      <c r="BE1047" s="39">
        <f>AO1047-$BC$8</f>
        <v>0.52366078930930227</v>
      </c>
      <c r="BF1047" s="39">
        <f>AQ1047-$BC$8</f>
        <v>0.48998876952706377</v>
      </c>
      <c r="BG1047" s="52">
        <f t="shared" si="283"/>
        <v>0.44098989257435739</v>
      </c>
      <c r="BH1047" s="52">
        <f t="shared" si="284"/>
        <v>0.44098989257435739</v>
      </c>
      <c r="BI1047" s="52">
        <f t="shared" si="285"/>
        <v>1587563.6132676867</v>
      </c>
      <c r="BJ1047" s="52">
        <f t="shared" si="286"/>
        <v>1587.5636132676866</v>
      </c>
      <c r="BK1047">
        <f t="shared" si="287"/>
        <v>-8.3401920000000054</v>
      </c>
    </row>
    <row r="1048" spans="2:63" x14ac:dyDescent="0.25">
      <c r="B1048" s="25" t="s">
        <v>53</v>
      </c>
      <c r="C1048" s="25">
        <v>1040</v>
      </c>
      <c r="D1048" s="25">
        <v>18</v>
      </c>
      <c r="E1048" s="24">
        <v>46</v>
      </c>
      <c r="F1048" s="15">
        <f t="shared" si="288"/>
        <v>0.6666666666666663</v>
      </c>
      <c r="G1048" s="15">
        <f t="shared" si="289"/>
        <v>2.3999999999999986</v>
      </c>
      <c r="R1048">
        <f t="shared" si="277"/>
        <v>0</v>
      </c>
      <c r="S1048">
        <f t="shared" si="278"/>
        <v>46</v>
      </c>
      <c r="T1048">
        <f>$E1048/3.6</f>
        <v>12.777777777777777</v>
      </c>
      <c r="U1048">
        <f>(0.5*960*(T1048*T1048))</f>
        <v>78370.370370370365</v>
      </c>
      <c r="V1048">
        <f>$U1048-$U1049</f>
        <v>-8391.1111111110949</v>
      </c>
      <c r="X1048">
        <f>W1048/1000</f>
        <v>0</v>
      </c>
      <c r="Y1048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8">
        <f>(0.5*960*(F1048*F1048))</f>
        <v>213.33333333333312</v>
      </c>
      <c r="AA1048">
        <f>W1048*0.0000002777777777</f>
        <v>0</v>
      </c>
      <c r="AB1048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8">
        <f>(AC1048*0.0000002777777777)*-1</f>
        <v>0</v>
      </c>
      <c r="AE10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8">
        <f>(T1048/1000)*(960*9.81*0.01+0.5*1.205*0.38*1.711274*(T1048*T1048)+960*4/3*3.14*AJ1048)</f>
        <v>36.258373743148816</v>
      </c>
      <c r="AH1048">
        <f>AH1047+AG1048</f>
        <v>973.06521492348827</v>
      </c>
      <c r="AJ1048">
        <f>T1049-T1048</f>
        <v>0.66666666666666607</v>
      </c>
      <c r="AK1048" s="53">
        <f t="shared" si="291"/>
        <v>12.777777777777777</v>
      </c>
      <c r="AL1048" s="39">
        <f>0.5*1116.99*(T1048*T1048)</f>
        <v>91186.375</v>
      </c>
      <c r="AM1048" s="39">
        <f t="shared" si="290"/>
        <v>-9763.3199999999633</v>
      </c>
      <c r="AN1048" s="39">
        <f>SUM($AM$1034:$AM$1055)+$AN$1033</f>
        <v>-1889233.8784375</v>
      </c>
      <c r="AO1048" s="39">
        <f t="shared" si="280"/>
        <v>0.5247871883079207</v>
      </c>
      <c r="AP1048" s="39">
        <f>SUM($AM$975:$AM$1033)+$AP$974</f>
        <v>1768014.6071875002</v>
      </c>
      <c r="AQ1048" s="39">
        <f t="shared" si="281"/>
        <v>0.49111516852568227</v>
      </c>
      <c r="AR1048" s="39">
        <f t="shared" si="276"/>
        <v>-9.7633199999999629</v>
      </c>
      <c r="AS1048" s="39"/>
      <c r="AT1048" s="51">
        <f>T1048*$AS$8*0.38*0.01</f>
        <v>504.85740370000002</v>
      </c>
      <c r="AU1048" s="51">
        <f t="shared" ref="AU1048:AU1111" si="292">AT1048/1000</f>
        <v>0.50485740369999998</v>
      </c>
      <c r="AV1048" s="51">
        <f t="shared" si="282"/>
        <v>1.402382798849786E-4</v>
      </c>
      <c r="AW1048" s="39">
        <f>AB1048*0.7</f>
        <v>0.29031160485698432</v>
      </c>
      <c r="AX1048" s="40"/>
      <c r="AY1048" s="40">
        <f t="shared" si="279"/>
        <v>0</v>
      </c>
      <c r="AZ1048" s="40"/>
      <c r="BA1048" s="40"/>
      <c r="BB1048" s="40"/>
      <c r="BC1048" s="39"/>
      <c r="BD1048" s="39">
        <f>T1048*2.23694</f>
        <v>28.583122222222222</v>
      </c>
      <c r="BE1048" s="39">
        <f>AO1048-$BC$8</f>
        <v>0.52366078930930227</v>
      </c>
      <c r="BF1048" s="39">
        <f>AQ1048-$BC$8</f>
        <v>0.48998876952706377</v>
      </c>
      <c r="BG1048" s="52">
        <f t="shared" si="283"/>
        <v>0.44098989257435739</v>
      </c>
      <c r="BH1048" s="52">
        <f t="shared" si="284"/>
        <v>0.44098989257435739</v>
      </c>
      <c r="BI1048" s="52">
        <f t="shared" si="285"/>
        <v>1587563.6132676867</v>
      </c>
      <c r="BJ1048" s="52">
        <f t="shared" si="286"/>
        <v>1587.5636132676866</v>
      </c>
      <c r="BK1048">
        <f t="shared" si="287"/>
        <v>-8.7869879999999672</v>
      </c>
    </row>
    <row r="1049" spans="2:63" x14ac:dyDescent="0.25">
      <c r="B1049" s="25" t="s">
        <v>53</v>
      </c>
      <c r="C1049" s="25">
        <v>1041</v>
      </c>
      <c r="D1049" s="25">
        <v>19</v>
      </c>
      <c r="E1049" s="24">
        <v>48.4</v>
      </c>
      <c r="F1049" s="15">
        <f t="shared" si="288"/>
        <v>0.625</v>
      </c>
      <c r="G1049" s="15">
        <f t="shared" si="289"/>
        <v>2.25</v>
      </c>
      <c r="R1049">
        <f t="shared" si="277"/>
        <v>0</v>
      </c>
      <c r="S1049">
        <f t="shared" si="278"/>
        <v>48.4</v>
      </c>
      <c r="T1049">
        <f>$E1049/3.6</f>
        <v>13.444444444444443</v>
      </c>
      <c r="U1049">
        <f>(0.5*960*(T1049*T1049))</f>
        <v>86761.48148148146</v>
      </c>
      <c r="V1049">
        <f>$U1049-$U1050</f>
        <v>-7692.2222222222335</v>
      </c>
      <c r="X1049">
        <f>W1049/1000</f>
        <v>0</v>
      </c>
      <c r="Y1049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49">
        <f>(0.5*960*(F1049*F1049))</f>
        <v>187.5</v>
      </c>
      <c r="AA1049">
        <f>W1049*0.0000002777777777</f>
        <v>0</v>
      </c>
      <c r="AB1049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49">
        <f>(AC1049*0.0000002777777777)*-1</f>
        <v>0</v>
      </c>
      <c r="AE10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49">
        <f>(T1049/1000)*(960*9.81*0.01+0.5*1.205*0.38*1.711274*(T1049*T1049)+960*4/3*3.14*AJ1049)</f>
        <v>33.739205778479551</v>
      </c>
      <c r="AH1049">
        <f>AH1048+AG1049</f>
        <v>1006.8044207019678</v>
      </c>
      <c r="AJ1049">
        <f>T1050-T1049</f>
        <v>0.58333333333333393</v>
      </c>
      <c r="AK1049" s="53">
        <f t="shared" si="291"/>
        <v>13.444444444444443</v>
      </c>
      <c r="AL1049" s="39">
        <f>0.5*1116.99*(T1049*T1049)</f>
        <v>100949.69499999996</v>
      </c>
      <c r="AM1049" s="39">
        <f t="shared" si="290"/>
        <v>-8950.1409375000221</v>
      </c>
      <c r="AN1049" s="39">
        <f>SUM($AM$1034:$AM$1055)+$AN$1033</f>
        <v>-1889233.8784375</v>
      </c>
      <c r="AO1049" s="39">
        <f t="shared" si="280"/>
        <v>0.5247871883079207</v>
      </c>
      <c r="AP1049" s="39">
        <f>SUM($AM$975:$AM$1033)+$AP$974</f>
        <v>1768014.6071875002</v>
      </c>
      <c r="AQ1049" s="39">
        <f t="shared" si="281"/>
        <v>0.49111516852568227</v>
      </c>
      <c r="AR1049" s="39">
        <f t="shared" si="276"/>
        <v>-8.9501409375000218</v>
      </c>
      <c r="AS1049" s="39"/>
      <c r="AT1049" s="51">
        <f>T1049*$AS$8*0.38*0.01</f>
        <v>531.19778998000004</v>
      </c>
      <c r="AU1049" s="51">
        <f t="shared" si="292"/>
        <v>0.53119778998</v>
      </c>
      <c r="AV1049" s="51">
        <f t="shared" si="282"/>
        <v>1.4755505970506444E-4</v>
      </c>
      <c r="AW1049" s="39">
        <f>AB1049*0.7</f>
        <v>0.29031160485698432</v>
      </c>
      <c r="AX1049" s="40"/>
      <c r="AY1049" s="40">
        <f t="shared" si="279"/>
        <v>0</v>
      </c>
      <c r="AZ1049" s="40"/>
      <c r="BA1049" s="40"/>
      <c r="BB1049" s="40"/>
      <c r="BC1049" s="39"/>
      <c r="BD1049" s="39">
        <f>T1049*2.23694</f>
        <v>30.074415555555554</v>
      </c>
      <c r="BE1049" s="39">
        <f>AO1049-$BC$8</f>
        <v>0.52366078930930227</v>
      </c>
      <c r="BF1049" s="39">
        <f>AQ1049-$BC$8</f>
        <v>0.48998876952706377</v>
      </c>
      <c r="BG1049" s="52">
        <f t="shared" si="283"/>
        <v>0.44098989257435739</v>
      </c>
      <c r="BH1049" s="52">
        <f t="shared" si="284"/>
        <v>0.44098989257435739</v>
      </c>
      <c r="BI1049" s="52">
        <f t="shared" si="285"/>
        <v>1587563.6132676867</v>
      </c>
      <c r="BJ1049" s="52">
        <f t="shared" si="286"/>
        <v>1587.5636132676866</v>
      </c>
      <c r="BK1049">
        <f t="shared" si="287"/>
        <v>-8.0551268437500205</v>
      </c>
    </row>
    <row r="1050" spans="2:63" x14ac:dyDescent="0.25">
      <c r="B1050" s="25" t="s">
        <v>53</v>
      </c>
      <c r="C1050" s="25">
        <v>1042</v>
      </c>
      <c r="D1050" s="25">
        <v>20</v>
      </c>
      <c r="E1050" s="24">
        <v>50.5</v>
      </c>
      <c r="F1050" s="15">
        <f t="shared" si="288"/>
        <v>0.4861111111111111</v>
      </c>
      <c r="G1050" s="15">
        <f t="shared" si="289"/>
        <v>1.75</v>
      </c>
      <c r="R1050">
        <f t="shared" si="277"/>
        <v>0</v>
      </c>
      <c r="S1050">
        <f t="shared" si="278"/>
        <v>50.5</v>
      </c>
      <c r="T1050">
        <f>$E1050/3.6</f>
        <v>14.027777777777777</v>
      </c>
      <c r="U1050">
        <f>(0.5*960*(T1050*T1050))</f>
        <v>94453.703703703693</v>
      </c>
      <c r="V1050">
        <f>$U1050-$U1051</f>
        <v>-5309.629629629635</v>
      </c>
      <c r="X1050">
        <f>W1050/1000</f>
        <v>0</v>
      </c>
      <c r="Y1050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50">
        <f>(0.5*960*(F1050*F1050))</f>
        <v>113.42592592592592</v>
      </c>
      <c r="AA1050">
        <f>W1050*0.0000002777777777</f>
        <v>0</v>
      </c>
      <c r="AB1050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50">
        <f>(AC1050*0.0000002777777777)*-1</f>
        <v>0</v>
      </c>
      <c r="AE10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0">
        <f>(T1050/1000)*(960*9.81*0.01+0.5*1.205*0.38*1.711274*(T1050*T1050)+960*4/3*3.14*AJ1050)</f>
        <v>24.328309162433236</v>
      </c>
      <c r="AH1050">
        <f>AH1049+AG1050</f>
        <v>1031.132729864401</v>
      </c>
      <c r="AJ1050">
        <f>T1051-T1050</f>
        <v>0.38888888888888928</v>
      </c>
      <c r="AK1050" s="53">
        <f t="shared" si="291"/>
        <v>14.027777777777777</v>
      </c>
      <c r="AL1050" s="39">
        <f>0.5*1116.99*(T1050*T1050)</f>
        <v>109899.83593749999</v>
      </c>
      <c r="AM1050" s="39">
        <f t="shared" si="290"/>
        <v>-6177.9200000000128</v>
      </c>
      <c r="AN1050" s="39">
        <f>SUM($AM$1034:$AM$1055)+$AN$1033</f>
        <v>-1889233.8784375</v>
      </c>
      <c r="AO1050" s="39">
        <f t="shared" si="280"/>
        <v>0.5247871883079207</v>
      </c>
      <c r="AP1050" s="39">
        <f>SUM($AM$975:$AM$1033)+$AP$974</f>
        <v>1768014.6071875002</v>
      </c>
      <c r="AQ1050" s="39">
        <f t="shared" si="281"/>
        <v>0.49111516852568227</v>
      </c>
      <c r="AR1050" s="39">
        <f t="shared" si="276"/>
        <v>-6.1779200000000127</v>
      </c>
      <c r="AS1050" s="39"/>
      <c r="AT1050" s="51">
        <f>T1050*$AS$8*0.38*0.01</f>
        <v>554.24562797500005</v>
      </c>
      <c r="AU1050" s="51">
        <f t="shared" si="292"/>
        <v>0.5542456279750001</v>
      </c>
      <c r="AV1050" s="51">
        <f t="shared" si="282"/>
        <v>1.5395724204763956E-4</v>
      </c>
      <c r="AW1050" s="39">
        <f>AB1050*0.7</f>
        <v>0.29031160485698432</v>
      </c>
      <c r="AX1050" s="40"/>
      <c r="AY1050" s="40">
        <f t="shared" si="279"/>
        <v>0</v>
      </c>
      <c r="AZ1050" s="40"/>
      <c r="BA1050" s="40"/>
      <c r="BB1050" s="40"/>
      <c r="BC1050" s="39"/>
      <c r="BD1050" s="39">
        <f>T1050*2.23694</f>
        <v>31.37929722222222</v>
      </c>
      <c r="BE1050" s="39">
        <f>AO1050-$BC$8</f>
        <v>0.52366078930930227</v>
      </c>
      <c r="BF1050" s="39">
        <f>AQ1050-$BC$8</f>
        <v>0.48998876952706377</v>
      </c>
      <c r="BG1050" s="52">
        <f t="shared" si="283"/>
        <v>0.44098989257435739</v>
      </c>
      <c r="BH1050" s="52">
        <f t="shared" si="284"/>
        <v>0.44098989257435739</v>
      </c>
      <c r="BI1050" s="52">
        <f t="shared" si="285"/>
        <v>1587563.6132676867</v>
      </c>
      <c r="BJ1050" s="52">
        <f t="shared" si="286"/>
        <v>1587.5636132676866</v>
      </c>
      <c r="BK1050">
        <f t="shared" si="287"/>
        <v>-5.5601280000000113</v>
      </c>
    </row>
    <row r="1051" spans="2:63" x14ac:dyDescent="0.25">
      <c r="B1051" s="25" t="s">
        <v>53</v>
      </c>
      <c r="C1051" s="25">
        <v>1043</v>
      </c>
      <c r="D1051" s="25">
        <v>21</v>
      </c>
      <c r="E1051" s="24">
        <v>51.9</v>
      </c>
      <c r="F1051" s="15">
        <f t="shared" si="288"/>
        <v>0.29166666666666685</v>
      </c>
      <c r="G1051" s="15">
        <f t="shared" si="289"/>
        <v>1.0500000000000007</v>
      </c>
      <c r="R1051">
        <f t="shared" si="277"/>
        <v>0</v>
      </c>
      <c r="S1051">
        <f t="shared" si="278"/>
        <v>51.9</v>
      </c>
      <c r="T1051">
        <f>$E1051/3.6</f>
        <v>14.416666666666666</v>
      </c>
      <c r="U1051">
        <f>(0.5*960*(T1051*T1051))</f>
        <v>99763.333333333328</v>
      </c>
      <c r="V1051">
        <f>$U1051-$U1052</f>
        <v>-2709.2592592592555</v>
      </c>
      <c r="X1051">
        <f>W1051/1000</f>
        <v>0</v>
      </c>
      <c r="Y1051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51">
        <f>(0.5*960*(F1051*F1051))</f>
        <v>40.833333333333385</v>
      </c>
      <c r="AA1051">
        <f>W1051*0.0000002777777777</f>
        <v>0</v>
      </c>
      <c r="AB1051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51">
        <f>(AC1051*0.0000002777777777)*-1</f>
        <v>0</v>
      </c>
      <c r="AE10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1">
        <f>(T1051/1000)*(960*9.81*0.01+0.5*1.205*0.38*1.711274*(T1051*T1051)+960*4/3*3.14*AJ1051)</f>
        <v>13.798453162980225</v>
      </c>
      <c r="AH1051">
        <f>AH1050+AG1051</f>
        <v>1044.9311830273812</v>
      </c>
      <c r="AJ1051">
        <f>T1052-T1051</f>
        <v>0.19444444444444464</v>
      </c>
      <c r="AK1051" s="53">
        <f t="shared" si="291"/>
        <v>14.416666666666666</v>
      </c>
      <c r="AL1051" s="39">
        <f>0.5*1116.99*(T1051*T1051)</f>
        <v>116077.7559375</v>
      </c>
      <c r="AM1051" s="39">
        <f t="shared" si="290"/>
        <v>-3152.3078125000029</v>
      </c>
      <c r="AN1051" s="39">
        <f>SUM($AM$1034:$AM$1055)+$AN$1033</f>
        <v>-1889233.8784375</v>
      </c>
      <c r="AO1051" s="39">
        <f t="shared" si="280"/>
        <v>0.5247871883079207</v>
      </c>
      <c r="AP1051" s="39">
        <f>SUM($AM$975:$AM$1033)+$AP$974</f>
        <v>1768014.6071875002</v>
      </c>
      <c r="AQ1051" s="39">
        <f t="shared" si="281"/>
        <v>0.49111516852568227</v>
      </c>
      <c r="AR1051" s="39">
        <f t="shared" si="276"/>
        <v>-3.1523078125000028</v>
      </c>
      <c r="AS1051" s="39"/>
      <c r="AT1051" s="51">
        <f>T1051*$AS$8*0.38*0.01</f>
        <v>569.61085330500009</v>
      </c>
      <c r="AU1051" s="51">
        <f t="shared" si="292"/>
        <v>0.56961085330500005</v>
      </c>
      <c r="AV1051" s="51">
        <f t="shared" si="282"/>
        <v>1.5822536360935631E-4</v>
      </c>
      <c r="AW1051" s="39">
        <f>AB1051*0.7</f>
        <v>0.29031160485698432</v>
      </c>
      <c r="AX1051" s="40"/>
      <c r="AY1051" s="40">
        <f t="shared" si="279"/>
        <v>0</v>
      </c>
      <c r="AZ1051" s="40"/>
      <c r="BA1051" s="40"/>
      <c r="BB1051" s="40"/>
      <c r="BC1051" s="39"/>
      <c r="BD1051" s="39">
        <f>T1051*2.23694</f>
        <v>32.249218333333332</v>
      </c>
      <c r="BE1051" s="39">
        <f>AO1051-$BC$8</f>
        <v>0.52366078930930227</v>
      </c>
      <c r="BF1051" s="39">
        <f>AQ1051-$BC$8</f>
        <v>0.48998876952706377</v>
      </c>
      <c r="BG1051" s="52">
        <f t="shared" si="283"/>
        <v>0.44098989257435739</v>
      </c>
      <c r="BH1051" s="52">
        <f t="shared" si="284"/>
        <v>0.44098989257435739</v>
      </c>
      <c r="BI1051" s="52">
        <f t="shared" si="285"/>
        <v>1587563.6132676867</v>
      </c>
      <c r="BJ1051" s="52">
        <f t="shared" si="286"/>
        <v>1587.5636132676866</v>
      </c>
      <c r="BK1051">
        <f t="shared" si="287"/>
        <v>-2.8370770312500024</v>
      </c>
    </row>
    <row r="1052" spans="2:63" x14ac:dyDescent="0.25">
      <c r="B1052" s="25" t="s">
        <v>53</v>
      </c>
      <c r="C1052" s="25">
        <v>1044</v>
      </c>
      <c r="D1052" s="25">
        <v>22</v>
      </c>
      <c r="E1052" s="24">
        <v>52.6</v>
      </c>
      <c r="F1052" s="15">
        <f t="shared" si="288"/>
        <v>0.12499999999999981</v>
      </c>
      <c r="G1052" s="15">
        <f t="shared" si="289"/>
        <v>0.44999999999999929</v>
      </c>
      <c r="R1052">
        <f t="shared" si="277"/>
        <v>0</v>
      </c>
      <c r="S1052">
        <f t="shared" si="278"/>
        <v>52.6</v>
      </c>
      <c r="T1052">
        <f>$E1052/3.6</f>
        <v>14.611111111111111</v>
      </c>
      <c r="U1052">
        <f>(0.5*960*(T1052*T1052))</f>
        <v>102472.59259259258</v>
      </c>
      <c r="V1052">
        <f>$U1052-$U1053</f>
        <v>-780.74074074072996</v>
      </c>
      <c r="X1052">
        <f>W1052/1000</f>
        <v>0</v>
      </c>
      <c r="Y1052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52">
        <f>(0.5*960*(F1052*F1052))</f>
        <v>7.4999999999999769</v>
      </c>
      <c r="AA1052">
        <f>W1052*0.0000002777777777</f>
        <v>0</v>
      </c>
      <c r="AB1052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52">
        <f>(AC1052*0.0000002777777777)*-1</f>
        <v>0</v>
      </c>
      <c r="AE10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2">
        <f>(T1052/1000)*(960*9.81*0.01+0.5*1.205*0.38*1.711274*(T1052*T1052)+960*4/3*3.14*AJ1052)</f>
        <v>5.8606237306434714</v>
      </c>
      <c r="AH1052">
        <f>AH1051+AG1052</f>
        <v>1050.7918067580247</v>
      </c>
      <c r="AJ1052">
        <f>T1053-T1052</f>
        <v>5.5555555555555358E-2</v>
      </c>
      <c r="AK1052" s="53">
        <f t="shared" si="291"/>
        <v>14.611111111111111</v>
      </c>
      <c r="AL1052" s="39">
        <f>0.5*1116.99*(T1052*T1052)</f>
        <v>119230.06375</v>
      </c>
      <c r="AM1052" s="39">
        <f t="shared" si="290"/>
        <v>-908.41624999998021</v>
      </c>
      <c r="AN1052" s="39">
        <f>SUM($AM$1034:$AM$1055)+$AN$1033</f>
        <v>-1889233.8784375</v>
      </c>
      <c r="AO1052" s="39">
        <f t="shared" si="280"/>
        <v>0.5247871883079207</v>
      </c>
      <c r="AP1052" s="39">
        <f>SUM($AM$975:$AM$1033)+$AP$974</f>
        <v>1768014.6071875002</v>
      </c>
      <c r="AQ1052" s="39">
        <f t="shared" si="281"/>
        <v>0.49111516852568227</v>
      </c>
      <c r="AR1052" s="39">
        <f t="shared" si="276"/>
        <v>-0.90841624999998016</v>
      </c>
      <c r="AS1052" s="39"/>
      <c r="AT1052" s="51">
        <f>T1052*$AS$8*0.38*0.01</f>
        <v>577.29346597000017</v>
      </c>
      <c r="AU1052" s="51">
        <f t="shared" si="292"/>
        <v>0.5772934659700002</v>
      </c>
      <c r="AV1052" s="51">
        <f t="shared" si="282"/>
        <v>1.603594243902147E-4</v>
      </c>
      <c r="AW1052" s="39">
        <f>AB1052*0.7</f>
        <v>0.29031160485698432</v>
      </c>
      <c r="AX1052" s="40"/>
      <c r="AY1052" s="40">
        <f t="shared" si="279"/>
        <v>0</v>
      </c>
      <c r="AZ1052" s="40"/>
      <c r="BA1052" s="40"/>
      <c r="BB1052" s="40"/>
      <c r="BC1052" s="39"/>
      <c r="BD1052" s="39">
        <f>T1052*2.23694</f>
        <v>32.684178888888887</v>
      </c>
      <c r="BE1052" s="39">
        <f>AO1052-$BC$8</f>
        <v>0.52366078930930227</v>
      </c>
      <c r="BF1052" s="39">
        <f>AQ1052-$BC$8</f>
        <v>0.48998876952706377</v>
      </c>
      <c r="BG1052" s="52">
        <f t="shared" si="283"/>
        <v>0.44098989257435739</v>
      </c>
      <c r="BH1052" s="52">
        <f t="shared" si="284"/>
        <v>0.44098989257435739</v>
      </c>
      <c r="BI1052" s="52">
        <f t="shared" si="285"/>
        <v>1587563.6132676867</v>
      </c>
      <c r="BJ1052" s="52">
        <f t="shared" si="286"/>
        <v>1587.5636132676866</v>
      </c>
      <c r="BK1052">
        <f t="shared" si="287"/>
        <v>-0.81757462499998224</v>
      </c>
    </row>
    <row r="1053" spans="2:63" x14ac:dyDescent="0.25">
      <c r="B1053" s="25" t="s">
        <v>53</v>
      </c>
      <c r="C1053" s="25">
        <v>1045</v>
      </c>
      <c r="D1053" s="25">
        <v>23</v>
      </c>
      <c r="E1053" s="24">
        <v>52.8</v>
      </c>
      <c r="F1053" s="15">
        <f t="shared" si="288"/>
        <v>4.1666666666666269E-2</v>
      </c>
      <c r="G1053" s="15">
        <f t="shared" si="289"/>
        <v>0.14999999999999858</v>
      </c>
      <c r="R1053">
        <f t="shared" si="277"/>
        <v>0</v>
      </c>
      <c r="S1053">
        <f t="shared" si="278"/>
        <v>52.8</v>
      </c>
      <c r="T1053">
        <f>$E1053/3.6</f>
        <v>14.666666666666666</v>
      </c>
      <c r="U1053">
        <f>(0.5*960*(T1053*T1053))</f>
        <v>103253.33333333331</v>
      </c>
      <c r="V1053">
        <f>$U1053-$U1054</f>
        <v>-391.48148148147448</v>
      </c>
      <c r="X1053">
        <f>W1053/1000</f>
        <v>0</v>
      </c>
      <c r="Y1053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53">
        <f>(0.5*960*(F1053*F1053))</f>
        <v>0.83333333333331749</v>
      </c>
      <c r="AA1053">
        <f>W1053*0.0000002777777777</f>
        <v>0</v>
      </c>
      <c r="AB1053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53">
        <f>(AC1053*0.0000002777777777)*-1</f>
        <v>0</v>
      </c>
      <c r="AE10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3">
        <f>(T1053/1000)*(960*9.81*0.01+0.5*1.205*0.38*1.711274*(T1053*T1053)+960*4/3*3.14*AJ1053)</f>
        <v>4.2548022960385783</v>
      </c>
      <c r="AH1053">
        <f>AH1052+AG1053</f>
        <v>1055.0466090540633</v>
      </c>
      <c r="AJ1053">
        <f>T1054-T1053</f>
        <v>2.7777777777776791E-2</v>
      </c>
      <c r="AK1053" s="53">
        <f t="shared" si="291"/>
        <v>14.666666666666666</v>
      </c>
      <c r="AL1053" s="39">
        <f>0.5*1116.99*(T1053*T1053)</f>
        <v>120138.47999999998</v>
      </c>
      <c r="AM1053" s="39">
        <f t="shared" si="290"/>
        <v>-455.5009374999936</v>
      </c>
      <c r="AN1053" s="39">
        <f>SUM($AM$1034:$AM$1055)+$AN$1033</f>
        <v>-1889233.8784375</v>
      </c>
      <c r="AO1053" s="39">
        <f t="shared" si="280"/>
        <v>0.5247871883079207</v>
      </c>
      <c r="AP1053" s="39">
        <f>SUM($AM$975:$AM$1033)+$AP$974</f>
        <v>1768014.6071875002</v>
      </c>
      <c r="AQ1053" s="39">
        <f t="shared" si="281"/>
        <v>0.49111516852568227</v>
      </c>
      <c r="AR1053" s="39">
        <f t="shared" si="276"/>
        <v>-0.4555009374999936</v>
      </c>
      <c r="AS1053" s="39"/>
      <c r="AT1053" s="51">
        <f>T1053*$AS$8*0.38*0.01</f>
        <v>579.48849816000006</v>
      </c>
      <c r="AU1053" s="51">
        <f t="shared" si="292"/>
        <v>0.57948849816000003</v>
      </c>
      <c r="AV1053" s="51">
        <f t="shared" si="282"/>
        <v>1.6096915604188849E-4</v>
      </c>
      <c r="AW1053" s="39">
        <f>AB1053*0.7</f>
        <v>0.29031160485698432</v>
      </c>
      <c r="AX1053" s="40"/>
      <c r="AY1053" s="40">
        <f t="shared" si="279"/>
        <v>0</v>
      </c>
      <c r="AZ1053" s="40"/>
      <c r="BA1053" s="40"/>
      <c r="BB1053" s="40"/>
      <c r="BC1053" s="39"/>
      <c r="BD1053" s="39">
        <f>T1053*2.23694</f>
        <v>32.808453333333333</v>
      </c>
      <c r="BE1053" s="39">
        <f>AO1053-$BC$8</f>
        <v>0.52366078930930227</v>
      </c>
      <c r="BF1053" s="39">
        <f>AQ1053-$BC$8</f>
        <v>0.48998876952706377</v>
      </c>
      <c r="BG1053" s="52">
        <f t="shared" si="283"/>
        <v>0.44098989257435739</v>
      </c>
      <c r="BH1053" s="52">
        <f t="shared" si="284"/>
        <v>0.44098989257435739</v>
      </c>
      <c r="BI1053" s="52">
        <f t="shared" si="285"/>
        <v>1587563.6132676867</v>
      </c>
      <c r="BJ1053" s="52">
        <f t="shared" si="286"/>
        <v>1587.5636132676866</v>
      </c>
      <c r="BK1053">
        <f t="shared" si="287"/>
        <v>-0.40995084374999424</v>
      </c>
    </row>
    <row r="1054" spans="2:63" x14ac:dyDescent="0.25">
      <c r="B1054" s="25" t="s">
        <v>53</v>
      </c>
      <c r="C1054" s="25">
        <v>1046</v>
      </c>
      <c r="D1054" s="25">
        <v>24</v>
      </c>
      <c r="E1054" s="24">
        <v>52.9</v>
      </c>
      <c r="F1054" s="15">
        <f t="shared" si="288"/>
        <v>4.1666666666667261E-2</v>
      </c>
      <c r="G1054" s="15">
        <f t="shared" si="289"/>
        <v>0.15000000000000213</v>
      </c>
      <c r="R1054">
        <f t="shared" si="277"/>
        <v>0</v>
      </c>
      <c r="S1054">
        <f t="shared" si="278"/>
        <v>52.9</v>
      </c>
      <c r="T1054">
        <f>$E1054/3.6</f>
        <v>14.694444444444443</v>
      </c>
      <c r="U1054">
        <f>(0.5*960*(T1054*T1054))</f>
        <v>103644.81481481479</v>
      </c>
      <c r="V1054">
        <f>$U1054-$U1055</f>
        <v>-785.18518518521159</v>
      </c>
      <c r="X1054">
        <f>W1054/1000</f>
        <v>0</v>
      </c>
      <c r="Y1054">
        <f>$X$43+$X$87+$X$158+$X$178+$X$188+$X$238+$X$279+$X$299+$X$307+$X$359+$X$365+$X$379+$X$408+$X$426+$X$438+$X$549+$X$569+$X$622+$X$645+$X$657+$X$685+$X$703+$X$721+$X$758+$X$800+$X$815+$X$877+$X$896+$X$932+$X$957+$X$975</f>
        <v>1502.3848148148147</v>
      </c>
      <c r="Z1054">
        <f>(0.5*960*(F1054*F1054))</f>
        <v>0.83333333333335713</v>
      </c>
      <c r="AA1054">
        <f>W1054*0.0000002777777777</f>
        <v>0</v>
      </c>
      <c r="AB1054">
        <f>AA$43+AA$87+$AA$158+$AA$178+$AA$238+$AA$279+$AA$299+$AA$307+$AA$359+$AA$365+$AA$379+$AA$408+$AA$426+$AA$438+$AA$526+$AA$549+$AA$569+$AA$622+$AA$645+$AA$657+$AA$685+$AA$703+$AA$721+$AA$758+$AA$800+$AA$815+$AA$877+$AA$896+$AA$932+$AA$957+$AA$975</f>
        <v>0.41473086408140619</v>
      </c>
      <c r="AD1054">
        <f>(AC1054*0.0000002777777777)*-1</f>
        <v>0</v>
      </c>
      <c r="AE10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4">
        <f>(T1054/1000)*(960*9.81*0.01+0.5*1.205*0.38*1.711274*(T1054*T1054)+960*4/3*3.14*AJ1054)</f>
        <v>5.9081092364881451</v>
      </c>
      <c r="AH1054">
        <f>AH1053+AG1054</f>
        <v>1060.9547182905515</v>
      </c>
      <c r="AJ1054">
        <f>T1055-T1054</f>
        <v>5.5555555555557135E-2</v>
      </c>
      <c r="AK1054" s="53">
        <f t="shared" si="291"/>
        <v>14.694444444444443</v>
      </c>
      <c r="AL1054" s="39">
        <f>0.5*1116.99*(T1054*T1054)</f>
        <v>120593.98093749997</v>
      </c>
      <c r="AM1054" s="39">
        <f t="shared" si="290"/>
        <v>-913.58750000002328</v>
      </c>
      <c r="AN1054" s="39">
        <f>SUM($AM$1034:$AM$1055)+$AN$1033</f>
        <v>-1889233.8784375</v>
      </c>
      <c r="AO1054" s="39">
        <f t="shared" si="280"/>
        <v>0.5247871883079207</v>
      </c>
      <c r="AP1054" s="39">
        <f>SUM($AM$975:$AM$1033)+$AP$974</f>
        <v>1768014.6071875002</v>
      </c>
      <c r="AQ1054" s="39">
        <f t="shared" si="281"/>
        <v>0.49111516852568227</v>
      </c>
      <c r="AR1054" s="39">
        <f t="shared" si="276"/>
        <v>-0.91358750000002331</v>
      </c>
      <c r="AS1054" s="39"/>
      <c r="AT1054" s="51">
        <f>T1054*$AS$8*0.38*0.01</f>
        <v>580.58601425500001</v>
      </c>
      <c r="AU1054" s="51">
        <f t="shared" si="292"/>
        <v>0.580586014255</v>
      </c>
      <c r="AV1054" s="51">
        <f t="shared" si="282"/>
        <v>1.6127402186772539E-4</v>
      </c>
      <c r="AW1054" s="39">
        <f>AB1054*0.7</f>
        <v>0.29031160485698432</v>
      </c>
      <c r="AX1054" s="40"/>
      <c r="AY1054" s="40">
        <f t="shared" si="279"/>
        <v>0</v>
      </c>
      <c r="AZ1054" s="40"/>
      <c r="BA1054" s="40"/>
      <c r="BB1054" s="40"/>
      <c r="BC1054" s="39"/>
      <c r="BD1054" s="39">
        <f>T1054*2.23694</f>
        <v>32.870590555555552</v>
      </c>
      <c r="BE1054" s="39">
        <f>AO1054-$BC$8</f>
        <v>0.52366078930930227</v>
      </c>
      <c r="BF1054" s="39">
        <f>AQ1054-$BC$8</f>
        <v>0.48998876952706377</v>
      </c>
      <c r="BG1054" s="52">
        <f t="shared" si="283"/>
        <v>0.44098989257435739</v>
      </c>
      <c r="BH1054" s="52">
        <f t="shared" si="284"/>
        <v>0.44098989257435739</v>
      </c>
      <c r="BI1054" s="52">
        <f t="shared" si="285"/>
        <v>1587563.6132676867</v>
      </c>
      <c r="BJ1054" s="52">
        <f t="shared" si="286"/>
        <v>1587.5636132676866</v>
      </c>
      <c r="BK1054">
        <f t="shared" si="287"/>
        <v>-0.82222875000002105</v>
      </c>
    </row>
    <row r="1055" spans="2:63" x14ac:dyDescent="0.25">
      <c r="B1055" s="25" t="s">
        <v>53</v>
      </c>
      <c r="C1055" s="25">
        <v>1047</v>
      </c>
      <c r="D1055" s="25">
        <v>25</v>
      </c>
      <c r="E1055" s="24">
        <v>53.1</v>
      </c>
      <c r="F1055" s="15">
        <f t="shared" si="288"/>
        <v>5.5555555555555358E-2</v>
      </c>
      <c r="G1055" s="15">
        <f t="shared" si="289"/>
        <v>0.19999999999999929</v>
      </c>
      <c r="R1055">
        <f t="shared" si="277"/>
        <v>0</v>
      </c>
      <c r="S1055">
        <f t="shared" si="278"/>
        <v>53.1</v>
      </c>
      <c r="T1055">
        <f>$E1055/3.6</f>
        <v>14.75</v>
      </c>
      <c r="U1055">
        <f>(0.5*960*(T1055*T1055))</f>
        <v>104430</v>
      </c>
      <c r="V1055">
        <f>$U1055-$U1056</f>
        <v>-788.14814814811689</v>
      </c>
      <c r="X1055">
        <f>W1055/1000</f>
        <v>0</v>
      </c>
      <c r="Y1055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55">
        <f>(0.5*960*(F1055*F1055))</f>
        <v>1.481481481481471</v>
      </c>
      <c r="AA1055">
        <f>W1055*0.0000002777777777</f>
        <v>0</v>
      </c>
      <c r="AB1055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55">
        <f>(AC1055*0.0000002777777777)*-1</f>
        <v>0</v>
      </c>
      <c r="AE10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5">
        <f>(T1055/1000)*(960*9.81*0.01+0.5*1.205*0.38*1.711274*(T1055*T1055)+960*4/3*3.14*AJ1055)</f>
        <v>5.9398994255577389</v>
      </c>
      <c r="AH1055">
        <f>AH1054+AG1055</f>
        <v>1066.8946177161092</v>
      </c>
      <c r="AJ1055">
        <f>T1056-T1055</f>
        <v>5.5555555555553582E-2</v>
      </c>
      <c r="AK1055" s="53">
        <f t="shared" si="291"/>
        <v>14.75</v>
      </c>
      <c r="AL1055" s="39">
        <f>0.5*1116.99*(T1055*T1055)</f>
        <v>121507.5684375</v>
      </c>
      <c r="AM1055" s="39">
        <f t="shared" si="290"/>
        <v>-917.03499999997439</v>
      </c>
      <c r="AN1055" s="39">
        <f>SUM($AM$1034:$AM$1055)+$AN$1033</f>
        <v>-1889233.8784375</v>
      </c>
      <c r="AO1055" s="39">
        <f t="shared" si="280"/>
        <v>0.5247871883079207</v>
      </c>
      <c r="AP1055" s="39">
        <f>SUM($AM$975:$AM$1033)+$AP$974</f>
        <v>1768014.6071875002</v>
      </c>
      <c r="AQ1055" s="39">
        <f t="shared" si="281"/>
        <v>0.49111516852568227</v>
      </c>
      <c r="AR1055" s="39">
        <f t="shared" si="276"/>
        <v>-0.9170349999999744</v>
      </c>
      <c r="AS1055" s="39"/>
      <c r="AT1055" s="51">
        <f>T1055*$AS$8*0.38*0.01</f>
        <v>582.78104644500013</v>
      </c>
      <c r="AU1055" s="51">
        <f t="shared" si="292"/>
        <v>0.58278104644500017</v>
      </c>
      <c r="AV1055" s="51">
        <f t="shared" si="282"/>
        <v>1.6188375351939923E-4</v>
      </c>
      <c r="AW1055" s="39">
        <f>AB1055*0.7</f>
        <v>0.309733652176649</v>
      </c>
      <c r="AX1055" s="40"/>
      <c r="AY1055" s="40">
        <f t="shared" si="279"/>
        <v>0</v>
      </c>
      <c r="AZ1055" s="40"/>
      <c r="BA1055" s="40"/>
      <c r="BB1055" s="40"/>
      <c r="BC1055" s="39"/>
      <c r="BD1055" s="39">
        <f>T1055*2.23694</f>
        <v>32.994865000000004</v>
      </c>
      <c r="BE1055" s="39">
        <f>AO1055-$BC$8</f>
        <v>0.52366078930930227</v>
      </c>
      <c r="BF1055" s="39">
        <f>AQ1055-$BC$8</f>
        <v>0.48998876952706377</v>
      </c>
      <c r="BG1055" s="52">
        <f t="shared" si="283"/>
        <v>0.44098989257435739</v>
      </c>
      <c r="BH1055" s="52">
        <f t="shared" si="284"/>
        <v>0.44098989257435739</v>
      </c>
      <c r="BI1055" s="52">
        <f t="shared" si="285"/>
        <v>1587563.6132676867</v>
      </c>
      <c r="BJ1055" s="52">
        <f t="shared" si="286"/>
        <v>1587.5636132676866</v>
      </c>
      <c r="BK1055">
        <f t="shared" si="287"/>
        <v>-0.8253314999999769</v>
      </c>
    </row>
    <row r="1056" spans="2:63" x14ac:dyDescent="0.25">
      <c r="B1056" s="25" t="s">
        <v>53</v>
      </c>
      <c r="C1056" s="25">
        <v>1048</v>
      </c>
      <c r="D1056" s="25">
        <v>26</v>
      </c>
      <c r="E1056" s="24">
        <v>53.3</v>
      </c>
      <c r="F1056" s="15">
        <f t="shared" si="288"/>
        <v>0</v>
      </c>
      <c r="G1056" s="15">
        <f t="shared" si="289"/>
        <v>0</v>
      </c>
      <c r="R1056">
        <f t="shared" si="277"/>
        <v>0</v>
      </c>
      <c r="S1056">
        <f t="shared" si="278"/>
        <v>53.3</v>
      </c>
      <c r="T1056">
        <f>$E1056/3.6</f>
        <v>14.805555555555554</v>
      </c>
      <c r="U1056">
        <f>(0.5*960*(T1056*T1056))</f>
        <v>105218.14814814812</v>
      </c>
      <c r="V1056">
        <f>$U1056-$U1057</f>
        <v>788.14814814811689</v>
      </c>
      <c r="W1056">
        <f>SUM(V1056:V1069)</f>
        <v>99884.814814814803</v>
      </c>
      <c r="X1056">
        <f>W1056/1000</f>
        <v>99.884814814814803</v>
      </c>
      <c r="Y1056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56">
        <f>(0.5*960*(F1056*F1056))</f>
        <v>0</v>
      </c>
      <c r="AA1056">
        <f>W1056*0.0000002777777777</f>
        <v>2.7745781885235295E-2</v>
      </c>
      <c r="AB1056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56">
        <f>(AC1056*0.0000002777777777)*-1</f>
        <v>0</v>
      </c>
      <c r="AE10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6">
        <f>(T1056/1000)*(960*9.81*0.01+0.5*1.205*0.38*1.711274*(T1056*T1056)+960*4/3*3.14*AJ1056)</f>
        <v>-0.64003546573600734</v>
      </c>
      <c r="AH1056">
        <f>AH1055+AG1056</f>
        <v>1066.2545822503732</v>
      </c>
      <c r="AJ1056">
        <f>T1057-T1056</f>
        <v>-5.5555555555553582E-2</v>
      </c>
      <c r="AK1056" s="53">
        <f t="shared" si="291"/>
        <v>14.805555555555554</v>
      </c>
      <c r="AL1056" s="39">
        <f>0.5*1116.99*(T1056*T1056)</f>
        <v>122424.60343749997</v>
      </c>
      <c r="AM1056" s="39">
        <f t="shared" si="290"/>
        <v>917.03499999997439</v>
      </c>
      <c r="AN1056" s="39">
        <f>SUM($AM$1034:$AM$1055)+$AN$1033</f>
        <v>-1889233.8784375</v>
      </c>
      <c r="AO1056" s="39">
        <f t="shared" si="280"/>
        <v>0.5247871883079207</v>
      </c>
      <c r="AP1056" s="39">
        <f>SUM($AM$1056:$AM$1069)+$AP$1055</f>
        <v>1884233.7106250003</v>
      </c>
      <c r="AQ1056" s="39">
        <f t="shared" si="281"/>
        <v>0.52339825280483754</v>
      </c>
      <c r="AR1056" s="39">
        <f t="shared" si="276"/>
        <v>0.9170349999999744</v>
      </c>
      <c r="AS1056" s="39"/>
      <c r="AT1056" s="51">
        <f>T1056*$AS$8*0.38*0.01</f>
        <v>584.97607863500002</v>
      </c>
      <c r="AU1056" s="51">
        <f t="shared" si="292"/>
        <v>0.58497607863500001</v>
      </c>
      <c r="AV1056" s="51">
        <f t="shared" si="282"/>
        <v>1.6249348517107304E-4</v>
      </c>
      <c r="AW1056" s="39">
        <f>AB1056*0.7</f>
        <v>0.309733652176649</v>
      </c>
      <c r="AX1056" s="40"/>
      <c r="AY1056" s="40">
        <f t="shared" si="279"/>
        <v>0</v>
      </c>
      <c r="AZ1056" s="40"/>
      <c r="BA1056" s="40"/>
      <c r="BB1056" s="40"/>
      <c r="BC1056" s="39"/>
      <c r="BD1056" s="39">
        <f>T1056*2.23694</f>
        <v>33.119139444444443</v>
      </c>
      <c r="BE1056" s="39">
        <f>AO1056-$BC$8</f>
        <v>0.52366078930930227</v>
      </c>
      <c r="BF1056" s="39">
        <f>AQ1056-$BC$8</f>
        <v>0.5222718538062191</v>
      </c>
      <c r="BG1056" s="52">
        <f t="shared" si="283"/>
        <v>0.47004466842559722</v>
      </c>
      <c r="BH1056" s="52">
        <f t="shared" si="284"/>
        <v>0.47004466842559722</v>
      </c>
      <c r="BI1056" s="52">
        <f t="shared" si="285"/>
        <v>1692160.80633215</v>
      </c>
      <c r="BJ1056" s="52">
        <f t="shared" si="286"/>
        <v>1692.1608063321501</v>
      </c>
      <c r="BK1056">
        <f t="shared" si="287"/>
        <v>0.8253314999999769</v>
      </c>
    </row>
    <row r="1057" spans="2:63" x14ac:dyDescent="0.25">
      <c r="B1057" s="25" t="s">
        <v>53</v>
      </c>
      <c r="C1057" s="25">
        <v>1049</v>
      </c>
      <c r="D1057" s="25">
        <v>27</v>
      </c>
      <c r="E1057" s="24">
        <v>53.1</v>
      </c>
      <c r="F1057" s="15">
        <f t="shared" si="288"/>
        <v>-0.1388888888888889</v>
      </c>
      <c r="G1057" s="15">
        <f t="shared" si="289"/>
        <v>-0.5</v>
      </c>
      <c r="R1057">
        <f t="shared" si="277"/>
        <v>0</v>
      </c>
      <c r="S1057">
        <f t="shared" si="278"/>
        <v>53.1</v>
      </c>
      <c r="T1057">
        <f>$E1057/3.6</f>
        <v>14.75</v>
      </c>
      <c r="U1057">
        <f>(0.5*960*(T1057*T1057))</f>
        <v>104430</v>
      </c>
      <c r="V1057">
        <f>$U1057-$U1058</f>
        <v>3122.9629629629781</v>
      </c>
      <c r="X1057">
        <f>W1057/1000</f>
        <v>0</v>
      </c>
      <c r="Y1057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57">
        <f>(0.5*960*(F1057*F1057))</f>
        <v>9.2592592592592595</v>
      </c>
      <c r="AA1057">
        <f>W1057*0.0000002777777777</f>
        <v>0</v>
      </c>
      <c r="AB1057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57">
        <f>(AC1057*0.0000002777777777)*-1</f>
        <v>0</v>
      </c>
      <c r="AE10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7">
        <f>(T1057/1000)*(960*9.81*0.01+0.5*1.205*0.38*1.711274*(T1057*T1057)+960*4/3*3.14*AJ1057)</f>
        <v>-10.527656129997757</v>
      </c>
      <c r="AH1057">
        <f>AH1056+AG1057</f>
        <v>1055.7269261203755</v>
      </c>
      <c r="AJ1057">
        <f>T1058-T1057</f>
        <v>-0.22222222222222321</v>
      </c>
      <c r="AK1057" s="53">
        <f t="shared" si="291"/>
        <v>14.75</v>
      </c>
      <c r="AL1057" s="39">
        <f>0.5*1116.99*(T1057*T1057)</f>
        <v>121507.5684375</v>
      </c>
      <c r="AM1057" s="39">
        <f t="shared" si="290"/>
        <v>3633.6650000000227</v>
      </c>
      <c r="AN1057" s="39">
        <f>SUM($AM$1034:$AM$1055)+$AN$1033</f>
        <v>-1889233.8784375</v>
      </c>
      <c r="AO1057" s="39">
        <f t="shared" si="280"/>
        <v>0.5247871883079207</v>
      </c>
      <c r="AP1057" s="39">
        <f>SUM($AM$1056:$AM$1069)+$AP$1055</f>
        <v>1884233.7106250003</v>
      </c>
      <c r="AQ1057" s="39">
        <f t="shared" si="281"/>
        <v>0.52339825280483754</v>
      </c>
      <c r="AR1057" s="39">
        <f t="shared" si="276"/>
        <v>3.6336650000000228</v>
      </c>
      <c r="AS1057" s="39"/>
      <c r="AT1057" s="51">
        <f>T1057*$AS$8*0.38*0.01</f>
        <v>582.78104644500013</v>
      </c>
      <c r="AU1057" s="51">
        <f t="shared" si="292"/>
        <v>0.58278104644500017</v>
      </c>
      <c r="AV1057" s="51">
        <f t="shared" si="282"/>
        <v>1.6188375351939923E-4</v>
      </c>
      <c r="AW1057" s="39">
        <f>AB1057*0.7</f>
        <v>0.309733652176649</v>
      </c>
      <c r="AX1057" s="40"/>
      <c r="AY1057" s="40">
        <f t="shared" si="279"/>
        <v>0</v>
      </c>
      <c r="AZ1057" s="40"/>
      <c r="BA1057" s="40"/>
      <c r="BB1057" s="40"/>
      <c r="BC1057" s="39"/>
      <c r="BD1057" s="39">
        <f>T1057*2.23694</f>
        <v>32.994865000000004</v>
      </c>
      <c r="BE1057" s="39">
        <f>AO1057-$BC$8</f>
        <v>0.52366078930930227</v>
      </c>
      <c r="BF1057" s="39">
        <f>AQ1057-$BC$8</f>
        <v>0.5222718538062191</v>
      </c>
      <c r="BG1057" s="52">
        <f t="shared" si="283"/>
        <v>0.47004466842559722</v>
      </c>
      <c r="BH1057" s="52">
        <f t="shared" si="284"/>
        <v>0.47004466842559722</v>
      </c>
      <c r="BI1057" s="52">
        <f t="shared" si="285"/>
        <v>1692160.80633215</v>
      </c>
      <c r="BJ1057" s="52">
        <f t="shared" si="286"/>
        <v>1692.1608063321501</v>
      </c>
      <c r="BK1057">
        <f t="shared" si="287"/>
        <v>3.2702985000000204</v>
      </c>
    </row>
    <row r="1058" spans="2:63" x14ac:dyDescent="0.25">
      <c r="B1058" s="25" t="s">
        <v>53</v>
      </c>
      <c r="C1058" s="25">
        <v>1050</v>
      </c>
      <c r="D1058" s="25">
        <v>28</v>
      </c>
      <c r="E1058" s="24">
        <v>52.3</v>
      </c>
      <c r="F1058" s="15">
        <f t="shared" si="288"/>
        <v>-0.33333333333333315</v>
      </c>
      <c r="G1058" s="15">
        <f t="shared" si="289"/>
        <v>-1.1999999999999993</v>
      </c>
      <c r="R1058">
        <f t="shared" si="277"/>
        <v>0</v>
      </c>
      <c r="S1058">
        <f t="shared" si="278"/>
        <v>52.3</v>
      </c>
      <c r="T1058">
        <f>$E1058/3.6</f>
        <v>14.527777777777777</v>
      </c>
      <c r="U1058">
        <f>(0.5*960*(T1058*T1058))</f>
        <v>101307.03703703702</v>
      </c>
      <c r="V1058">
        <f>$U1058-$U1059</f>
        <v>6103.7037037036789</v>
      </c>
      <c r="X1058">
        <f>W1058/1000</f>
        <v>0</v>
      </c>
      <c r="Y1058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58">
        <f>(0.5*960*(F1058*F1058))</f>
        <v>53.333333333333279</v>
      </c>
      <c r="AA1058">
        <f>W1058*0.0000002777777777</f>
        <v>0</v>
      </c>
      <c r="AB1058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58">
        <f>(AC1058*0.0000002777777777)*-1</f>
        <v>0</v>
      </c>
      <c r="AE10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8">
        <f>(T1058/1000)*(960*9.81*0.01+0.5*1.205*0.38*1.711274*(T1058*T1058)+960*4/3*3.14*AJ1058)</f>
        <v>-23.381645473358532</v>
      </c>
      <c r="AH1058">
        <f>AH1057+AG1058</f>
        <v>1032.345280647017</v>
      </c>
      <c r="AJ1058">
        <f>T1059-T1058</f>
        <v>-0.44444444444444287</v>
      </c>
      <c r="AK1058" s="53">
        <f t="shared" si="291"/>
        <v>14.527777777777777</v>
      </c>
      <c r="AL1058" s="39">
        <f>0.5*1116.99*(T1058*T1058)</f>
        <v>117873.90343749998</v>
      </c>
      <c r="AM1058" s="39">
        <f t="shared" si="290"/>
        <v>7101.8499999999622</v>
      </c>
      <c r="AN1058" s="39">
        <f>SUM($AM$1034:$AM$1055)+$AN$1033</f>
        <v>-1889233.8784375</v>
      </c>
      <c r="AO1058" s="39">
        <f t="shared" si="280"/>
        <v>0.5247871883079207</v>
      </c>
      <c r="AP1058" s="39">
        <f>SUM($AM$1056:$AM$1069)+$AP$1055</f>
        <v>1884233.7106250003</v>
      </c>
      <c r="AQ1058" s="39">
        <f t="shared" si="281"/>
        <v>0.52339825280483754</v>
      </c>
      <c r="AR1058" s="39">
        <f t="shared" si="276"/>
        <v>7.1018499999999625</v>
      </c>
      <c r="AS1058" s="39"/>
      <c r="AT1058" s="51">
        <f>T1058*$AS$8*0.38*0.01</f>
        <v>574.00091768499999</v>
      </c>
      <c r="AU1058" s="51">
        <f t="shared" si="292"/>
        <v>0.57400091768499995</v>
      </c>
      <c r="AV1058" s="51">
        <f t="shared" si="282"/>
        <v>1.5944482691270393E-4</v>
      </c>
      <c r="AW1058" s="39">
        <f>AB1058*0.7</f>
        <v>0.309733652176649</v>
      </c>
      <c r="AX1058" s="40"/>
      <c r="AY1058" s="40">
        <f t="shared" si="279"/>
        <v>0</v>
      </c>
      <c r="AZ1058" s="40"/>
      <c r="BA1058" s="40"/>
      <c r="BB1058" s="40"/>
      <c r="BC1058" s="39"/>
      <c r="BD1058" s="39">
        <f>T1058*2.23694</f>
        <v>32.497767222222222</v>
      </c>
      <c r="BE1058" s="39">
        <f>AO1058-$BC$8</f>
        <v>0.52366078930930227</v>
      </c>
      <c r="BF1058" s="39">
        <f>AQ1058-$BC$8</f>
        <v>0.5222718538062191</v>
      </c>
      <c r="BG1058" s="52">
        <f t="shared" si="283"/>
        <v>0.47004466842559722</v>
      </c>
      <c r="BH1058" s="52">
        <f t="shared" si="284"/>
        <v>0.47004466842559722</v>
      </c>
      <c r="BI1058" s="52">
        <f t="shared" si="285"/>
        <v>1692160.80633215</v>
      </c>
      <c r="BJ1058" s="52">
        <f t="shared" si="286"/>
        <v>1692.1608063321501</v>
      </c>
      <c r="BK1058">
        <f t="shared" si="287"/>
        <v>6.391664999999966</v>
      </c>
    </row>
    <row r="1059" spans="2:63" x14ac:dyDescent="0.25">
      <c r="B1059" s="25" t="s">
        <v>53</v>
      </c>
      <c r="C1059" s="25">
        <v>1051</v>
      </c>
      <c r="D1059" s="25">
        <v>29</v>
      </c>
      <c r="E1059" s="24">
        <v>50.7</v>
      </c>
      <c r="F1059" s="15">
        <f t="shared" si="288"/>
        <v>-0.4861111111111111</v>
      </c>
      <c r="G1059" s="15">
        <f t="shared" si="289"/>
        <v>-1.75</v>
      </c>
      <c r="R1059">
        <f t="shared" si="277"/>
        <v>0</v>
      </c>
      <c r="S1059">
        <f t="shared" si="278"/>
        <v>50.7</v>
      </c>
      <c r="T1059">
        <f>$E1059/3.6</f>
        <v>14.083333333333334</v>
      </c>
      <c r="U1059">
        <f>(0.5*960*(T1059*T1059))</f>
        <v>95203.333333333343</v>
      </c>
      <c r="V1059">
        <f>$U1059-$U1060</f>
        <v>7001.8518518518831</v>
      </c>
      <c r="X1059">
        <f>W1059/1000</f>
        <v>0</v>
      </c>
      <c r="Y1059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59">
        <f>(0.5*960*(F1059*F1059))</f>
        <v>113.42592592592592</v>
      </c>
      <c r="AA1059">
        <f>W1059*0.0000002777777777</f>
        <v>0</v>
      </c>
      <c r="AB1059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59">
        <f>(AC1059*0.0000002777777777)*-1</f>
        <v>0</v>
      </c>
      <c r="AE10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59">
        <f>(T1059/1000)*(960*9.81*0.01+0.5*1.205*0.38*1.711274*(T1059*T1059)+960*4/3*3.14*AJ1059)</f>
        <v>-27.453479354808433</v>
      </c>
      <c r="AH1059">
        <f>AH1058+AG1059</f>
        <v>1004.8918012922086</v>
      </c>
      <c r="AJ1059">
        <f>T1060-T1059</f>
        <v>-0.52777777777778034</v>
      </c>
      <c r="AK1059" s="53">
        <f t="shared" si="291"/>
        <v>14.083333333333334</v>
      </c>
      <c r="AL1059" s="39">
        <f>0.5*1116.99*(T1059*T1059)</f>
        <v>110772.05343750001</v>
      </c>
      <c r="AM1059" s="39">
        <f t="shared" si="290"/>
        <v>8146.8734375000495</v>
      </c>
      <c r="AN1059" s="39">
        <f>SUM($AM$1034:$AM$1055)+$AN$1033</f>
        <v>-1889233.8784375</v>
      </c>
      <c r="AO1059" s="39">
        <f t="shared" si="280"/>
        <v>0.5247871883079207</v>
      </c>
      <c r="AP1059" s="39">
        <f>SUM($AM$1056:$AM$1069)+$AP$1055</f>
        <v>1884233.7106250003</v>
      </c>
      <c r="AQ1059" s="39">
        <f t="shared" si="281"/>
        <v>0.52339825280483754</v>
      </c>
      <c r="AR1059" s="39">
        <f t="shared" si="276"/>
        <v>8.1468734375000498</v>
      </c>
      <c r="AS1059" s="39"/>
      <c r="AT1059" s="51">
        <f>T1059*$AS$8*0.38*0.01</f>
        <v>556.44066016500005</v>
      </c>
      <c r="AU1059" s="51">
        <f t="shared" si="292"/>
        <v>0.55644066016500005</v>
      </c>
      <c r="AV1059" s="51">
        <f t="shared" si="282"/>
        <v>1.5456697369931337E-4</v>
      </c>
      <c r="AW1059" s="39">
        <f>AB1059*0.7</f>
        <v>0.309733652176649</v>
      </c>
      <c r="AX1059" s="40"/>
      <c r="AY1059" s="40">
        <f t="shared" si="279"/>
        <v>0</v>
      </c>
      <c r="AZ1059" s="40"/>
      <c r="BA1059" s="40"/>
      <c r="BB1059" s="40"/>
      <c r="BC1059" s="39"/>
      <c r="BD1059" s="39">
        <f>T1059*2.23694</f>
        <v>31.503571666666669</v>
      </c>
      <c r="BE1059" s="39">
        <f>AO1059-$BC$8</f>
        <v>0.52366078930930227</v>
      </c>
      <c r="BF1059" s="39">
        <f>AQ1059-$BC$8</f>
        <v>0.5222718538062191</v>
      </c>
      <c r="BG1059" s="52">
        <f t="shared" si="283"/>
        <v>0.47004466842559722</v>
      </c>
      <c r="BH1059" s="52">
        <f t="shared" si="284"/>
        <v>0.47004466842559722</v>
      </c>
      <c r="BI1059" s="52">
        <f t="shared" si="285"/>
        <v>1692160.80633215</v>
      </c>
      <c r="BJ1059" s="52">
        <f t="shared" si="286"/>
        <v>1692.1608063321501</v>
      </c>
      <c r="BK1059">
        <f t="shared" si="287"/>
        <v>7.3321860937500452</v>
      </c>
    </row>
    <row r="1060" spans="2:63" x14ac:dyDescent="0.25">
      <c r="B1060" s="25" t="s">
        <v>53</v>
      </c>
      <c r="C1060" s="25">
        <v>1052</v>
      </c>
      <c r="D1060" s="25">
        <v>30</v>
      </c>
      <c r="E1060" s="24">
        <v>48.8</v>
      </c>
      <c r="F1060" s="15">
        <f t="shared" si="288"/>
        <v>-0.5833333333333337</v>
      </c>
      <c r="G1060" s="15">
        <f t="shared" si="289"/>
        <v>-2.1000000000000014</v>
      </c>
      <c r="R1060">
        <f t="shared" si="277"/>
        <v>0</v>
      </c>
      <c r="S1060">
        <f t="shared" si="278"/>
        <v>48.8</v>
      </c>
      <c r="T1060">
        <f>$E1060/3.6</f>
        <v>13.555555555555554</v>
      </c>
      <c r="U1060">
        <f>(0.5*960*(T1060*T1060))</f>
        <v>88201.48148148146</v>
      </c>
      <c r="V1060">
        <f>$U1060-$U1061</f>
        <v>8118.1481481481314</v>
      </c>
      <c r="X1060">
        <f>W1060/1000</f>
        <v>0</v>
      </c>
      <c r="Y1060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0">
        <f>(0.5*960*(F1060*F1060))</f>
        <v>163.33333333333354</v>
      </c>
      <c r="AA1060">
        <f>W1060*0.0000002777777777</f>
        <v>0</v>
      </c>
      <c r="AB1060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0">
        <f>(AC1060*0.0000002777777777)*-1</f>
        <v>0</v>
      </c>
      <c r="AE10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0">
        <f>(T1060/1000)*(960*9.81*0.01+0.5*1.205*0.38*1.711274*(T1060*T1060)+960*4/3*3.14*AJ1060)</f>
        <v>-32.555733407356449</v>
      </c>
      <c r="AH1060">
        <f>AH1059+AG1060</f>
        <v>972.33606788485213</v>
      </c>
      <c r="AJ1060">
        <f>T1061-T1060</f>
        <v>-0.63888888888888751</v>
      </c>
      <c r="AK1060" s="53">
        <f t="shared" si="291"/>
        <v>13.555555555555554</v>
      </c>
      <c r="AL1060" s="39">
        <f>0.5*1116.99*(T1060*T1060)</f>
        <v>102625.17999999996</v>
      </c>
      <c r="AM1060" s="39">
        <f t="shared" si="290"/>
        <v>9445.7190624999639</v>
      </c>
      <c r="AN1060" s="39">
        <f>SUM($AM$1034:$AM$1055)+$AN$1033</f>
        <v>-1889233.8784375</v>
      </c>
      <c r="AO1060" s="39">
        <f t="shared" si="280"/>
        <v>0.5247871883079207</v>
      </c>
      <c r="AP1060" s="39">
        <f>SUM($AM$1056:$AM$1069)+$AP$1055</f>
        <v>1884233.7106250003</v>
      </c>
      <c r="AQ1060" s="39">
        <f t="shared" si="281"/>
        <v>0.52339825280483754</v>
      </c>
      <c r="AR1060" s="39">
        <f t="shared" si="276"/>
        <v>9.4457190624999647</v>
      </c>
      <c r="AS1060" s="39"/>
      <c r="AT1060" s="51">
        <f>T1060*$AS$8*0.38*0.01</f>
        <v>535.58785435999994</v>
      </c>
      <c r="AU1060" s="51">
        <f t="shared" si="292"/>
        <v>0.53558785435999989</v>
      </c>
      <c r="AV1060" s="51">
        <f t="shared" si="282"/>
        <v>1.4877452300841206E-4</v>
      </c>
      <c r="AW1060" s="39">
        <f>AB1060*0.7</f>
        <v>0.309733652176649</v>
      </c>
      <c r="AX1060" s="40"/>
      <c r="AY1060" s="40">
        <f t="shared" si="279"/>
        <v>0</v>
      </c>
      <c r="AZ1060" s="40"/>
      <c r="BA1060" s="40"/>
      <c r="BB1060" s="40"/>
      <c r="BC1060" s="39"/>
      <c r="BD1060" s="39">
        <f>T1060*2.23694</f>
        <v>30.322964444444441</v>
      </c>
      <c r="BE1060" s="39">
        <f>AO1060-$BC$8</f>
        <v>0.52366078930930227</v>
      </c>
      <c r="BF1060" s="39">
        <f>AQ1060-$BC$8</f>
        <v>0.5222718538062191</v>
      </c>
      <c r="BG1060" s="52">
        <f t="shared" si="283"/>
        <v>0.47004466842559722</v>
      </c>
      <c r="BH1060" s="52">
        <f t="shared" si="284"/>
        <v>0.47004466842559722</v>
      </c>
      <c r="BI1060" s="52">
        <f t="shared" si="285"/>
        <v>1692160.80633215</v>
      </c>
      <c r="BJ1060" s="52">
        <f t="shared" si="286"/>
        <v>1692.1608063321501</v>
      </c>
      <c r="BK1060">
        <f t="shared" si="287"/>
        <v>8.501147156249969</v>
      </c>
    </row>
    <row r="1061" spans="2:63" x14ac:dyDescent="0.25">
      <c r="B1061" s="25" t="s">
        <v>53</v>
      </c>
      <c r="C1061" s="25">
        <v>1053</v>
      </c>
      <c r="D1061" s="25">
        <v>31</v>
      </c>
      <c r="E1061" s="24">
        <v>46.5</v>
      </c>
      <c r="F1061" s="15">
        <f t="shared" si="288"/>
        <v>-0.69444444444444442</v>
      </c>
      <c r="G1061" s="15">
        <f t="shared" si="289"/>
        <v>-2.5</v>
      </c>
      <c r="R1061">
        <f t="shared" si="277"/>
        <v>0</v>
      </c>
      <c r="S1061">
        <f t="shared" si="278"/>
        <v>46.5</v>
      </c>
      <c r="T1061">
        <f>$E1061/3.6</f>
        <v>12.916666666666666</v>
      </c>
      <c r="U1061">
        <f>(0.5*960*(T1061*T1061))</f>
        <v>80083.333333333328</v>
      </c>
      <c r="V1061">
        <f>$U1061-$U1062</f>
        <v>9030</v>
      </c>
      <c r="X1061">
        <f>W1061/1000</f>
        <v>0</v>
      </c>
      <c r="Y1061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1">
        <f>(0.5*960*(F1061*F1061))</f>
        <v>231.48148148148147</v>
      </c>
      <c r="AA1061">
        <f>W1061*0.0000002777777777</f>
        <v>0</v>
      </c>
      <c r="AB1061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1">
        <f>(AC1061*0.0000002777777777)*-1</f>
        <v>0</v>
      </c>
      <c r="AE10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1">
        <f>(T1061/1000)*(960*9.81*0.01+0.5*1.205*0.38*1.711274*(T1061*T1061)+960*4/3*3.14*AJ1061)</f>
        <v>-36.875231291456934</v>
      </c>
      <c r="AH1061">
        <f>AH1060+AG1061</f>
        <v>935.46083659339524</v>
      </c>
      <c r="AJ1061">
        <f>T1062-T1061</f>
        <v>-0.75</v>
      </c>
      <c r="AK1061" s="53">
        <f t="shared" si="291"/>
        <v>12.916666666666666</v>
      </c>
      <c r="AL1061" s="39">
        <f>0.5*1116.99*(T1061*T1061)</f>
        <v>93179.4609375</v>
      </c>
      <c r="AM1061" s="39">
        <f t="shared" si="290"/>
        <v>10506.687187500007</v>
      </c>
      <c r="AN1061" s="39">
        <f>SUM($AM$1034:$AM$1055)+$AN$1033</f>
        <v>-1889233.8784375</v>
      </c>
      <c r="AO1061" s="39">
        <f t="shared" si="280"/>
        <v>0.5247871883079207</v>
      </c>
      <c r="AP1061" s="39">
        <f>SUM($AM$1056:$AM$1069)+$AP$1055</f>
        <v>1884233.7106250003</v>
      </c>
      <c r="AQ1061" s="39">
        <f t="shared" si="281"/>
        <v>0.52339825280483754</v>
      </c>
      <c r="AR1061" s="39">
        <f t="shared" si="276"/>
        <v>10.506687187500008</v>
      </c>
      <c r="AS1061" s="39"/>
      <c r="AT1061" s="51">
        <f>T1061*$AS$8*0.38*0.01</f>
        <v>510.34498417499998</v>
      </c>
      <c r="AU1061" s="51">
        <f t="shared" si="292"/>
        <v>0.51034498417499996</v>
      </c>
      <c r="AV1061" s="51">
        <f t="shared" si="282"/>
        <v>1.4176260901416313E-4</v>
      </c>
      <c r="AW1061" s="39">
        <f>AB1061*0.7</f>
        <v>0.309733652176649</v>
      </c>
      <c r="AX1061" s="40"/>
      <c r="AY1061" s="40">
        <f t="shared" si="279"/>
        <v>0</v>
      </c>
      <c r="AZ1061" s="40"/>
      <c r="BA1061" s="40"/>
      <c r="BB1061" s="40"/>
      <c r="BC1061" s="39"/>
      <c r="BD1061" s="39">
        <f>T1061*2.23694</f>
        <v>28.893808333333332</v>
      </c>
      <c r="BE1061" s="39">
        <f>AO1061-$BC$8</f>
        <v>0.52366078930930227</v>
      </c>
      <c r="BF1061" s="39">
        <f>AQ1061-$BC$8</f>
        <v>0.5222718538062191</v>
      </c>
      <c r="BG1061" s="52">
        <f t="shared" si="283"/>
        <v>0.47004466842559722</v>
      </c>
      <c r="BH1061" s="52">
        <f t="shared" si="284"/>
        <v>0.47004466842559722</v>
      </c>
      <c r="BI1061" s="52">
        <f t="shared" si="285"/>
        <v>1692160.80633215</v>
      </c>
      <c r="BJ1061" s="52">
        <f t="shared" si="286"/>
        <v>1692.1608063321501</v>
      </c>
      <c r="BK1061">
        <f t="shared" si="287"/>
        <v>9.4560184687500062</v>
      </c>
    </row>
    <row r="1062" spans="2:63" x14ac:dyDescent="0.25">
      <c r="B1062" s="25" t="s">
        <v>53</v>
      </c>
      <c r="C1062" s="25">
        <v>1054</v>
      </c>
      <c r="D1062" s="25">
        <v>32</v>
      </c>
      <c r="E1062" s="24">
        <v>43.8</v>
      </c>
      <c r="F1062" s="15">
        <f t="shared" si="288"/>
        <v>-0.86111111111111149</v>
      </c>
      <c r="G1062" s="15">
        <f t="shared" si="289"/>
        <v>-3.1000000000000014</v>
      </c>
      <c r="R1062">
        <f t="shared" si="277"/>
        <v>0</v>
      </c>
      <c r="S1062">
        <f t="shared" si="278"/>
        <v>43.8</v>
      </c>
      <c r="T1062">
        <f>$E1062/3.6</f>
        <v>12.166666666666666</v>
      </c>
      <c r="U1062">
        <f>(0.5*960*(T1062*T1062))</f>
        <v>71053.333333333328</v>
      </c>
      <c r="V1062">
        <f>$U1062-$U1063</f>
        <v>10901.851851851869</v>
      </c>
      <c r="X1062">
        <f>W1062/1000</f>
        <v>0</v>
      </c>
      <c r="Y1062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2">
        <f>(0.5*960*(F1062*F1062))</f>
        <v>355.92592592592626</v>
      </c>
      <c r="AA1062">
        <f>W1062*0.0000002777777777</f>
        <v>0</v>
      </c>
      <c r="AB1062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2">
        <f>(AC1062*0.0000002777777777)*-1</f>
        <v>0</v>
      </c>
      <c r="AE10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2">
        <f>(T1062/1000)*(960*9.81*0.01+0.5*1.205*0.38*1.711274*(T1062*T1062)+960*4/3*3.14*AJ1062)</f>
        <v>-45.690491187732462</v>
      </c>
      <c r="AH1062">
        <f>AH1061+AG1062</f>
        <v>889.77034540566274</v>
      </c>
      <c r="AJ1062">
        <f>T1063-T1062</f>
        <v>-0.97222222222222321</v>
      </c>
      <c r="AK1062" s="53">
        <f t="shared" si="291"/>
        <v>12.166666666666666</v>
      </c>
      <c r="AL1062" s="39">
        <f>0.5*1116.99*(T1062*T1062)</f>
        <v>82672.773749999993</v>
      </c>
      <c r="AM1062" s="39">
        <f t="shared" si="290"/>
        <v>12684.645312500012</v>
      </c>
      <c r="AN1062" s="39">
        <f>SUM($AM$1034:$AM$1055)+$AN$1033</f>
        <v>-1889233.8784375</v>
      </c>
      <c r="AO1062" s="39">
        <f t="shared" si="280"/>
        <v>0.5247871883079207</v>
      </c>
      <c r="AP1062" s="39">
        <f>SUM($AM$1056:$AM$1069)+$AP$1055</f>
        <v>1884233.7106250003</v>
      </c>
      <c r="AQ1062" s="39">
        <f t="shared" si="281"/>
        <v>0.52339825280483754</v>
      </c>
      <c r="AR1062" s="39">
        <f t="shared" si="276"/>
        <v>12.684645312500011</v>
      </c>
      <c r="AS1062" s="39"/>
      <c r="AT1062" s="51">
        <f>T1062*$AS$8*0.38*0.01</f>
        <v>480.71204961000007</v>
      </c>
      <c r="AU1062" s="51">
        <f t="shared" si="292"/>
        <v>0.48071204961000008</v>
      </c>
      <c r="AV1062" s="51">
        <f t="shared" si="282"/>
        <v>1.3353123171656658E-4</v>
      </c>
      <c r="AW1062" s="39">
        <f>AB1062*0.7</f>
        <v>0.309733652176649</v>
      </c>
      <c r="AX1062" s="40"/>
      <c r="AY1062" s="40">
        <f t="shared" si="279"/>
        <v>0</v>
      </c>
      <c r="AZ1062" s="40"/>
      <c r="BA1062" s="40"/>
      <c r="BB1062" s="40"/>
      <c r="BC1062" s="39"/>
      <c r="BD1062" s="39">
        <f>T1062*2.23694</f>
        <v>27.216103333333333</v>
      </c>
      <c r="BE1062" s="39">
        <f>AO1062-$BC$8</f>
        <v>0.52366078930930227</v>
      </c>
      <c r="BF1062" s="39">
        <f>AQ1062-$BC$8</f>
        <v>0.5222718538062191</v>
      </c>
      <c r="BG1062" s="52">
        <f t="shared" si="283"/>
        <v>0.47004466842559722</v>
      </c>
      <c r="BH1062" s="52">
        <f t="shared" si="284"/>
        <v>0.47004466842559722</v>
      </c>
      <c r="BI1062" s="52">
        <f t="shared" si="285"/>
        <v>1692160.80633215</v>
      </c>
      <c r="BJ1062" s="52">
        <f t="shared" si="286"/>
        <v>1692.1608063321501</v>
      </c>
      <c r="BK1062">
        <f t="shared" si="287"/>
        <v>11.416180781250009</v>
      </c>
    </row>
    <row r="1063" spans="2:63" x14ac:dyDescent="0.25">
      <c r="B1063" s="25" t="s">
        <v>53</v>
      </c>
      <c r="C1063" s="25">
        <v>1055</v>
      </c>
      <c r="D1063" s="25">
        <v>33</v>
      </c>
      <c r="E1063" s="24">
        <v>40.299999999999997</v>
      </c>
      <c r="F1063" s="15">
        <f t="shared" si="288"/>
        <v>-1.0833333333333328</v>
      </c>
      <c r="G1063" s="15">
        <f t="shared" si="289"/>
        <v>-3.8999999999999986</v>
      </c>
      <c r="R1063">
        <f t="shared" si="277"/>
        <v>0</v>
      </c>
      <c r="S1063">
        <f t="shared" si="278"/>
        <v>40.299999999999997</v>
      </c>
      <c r="T1063">
        <f>$E1063/3.6</f>
        <v>11.194444444444443</v>
      </c>
      <c r="U1063">
        <f>(0.5*960*(T1063*T1063))</f>
        <v>60151.48148148146</v>
      </c>
      <c r="V1063">
        <f>$U1063-$U1064</f>
        <v>12151.48148148146</v>
      </c>
      <c r="X1063">
        <f>W1063/1000</f>
        <v>0</v>
      </c>
      <c r="Y1063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3">
        <f>(0.5*960*(F1063*F1063))</f>
        <v>563.3333333333328</v>
      </c>
      <c r="AA1063">
        <f>W1063*0.0000002777777777</f>
        <v>0</v>
      </c>
      <c r="AB1063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3">
        <f>(AC1063*0.0000002777777777)*-1</f>
        <v>0</v>
      </c>
      <c r="AE10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3">
        <f>(T1063/1000)*(960*9.81*0.01+0.5*1.205*0.38*1.711274*(T1063*T1063)+960*4/3*3.14*AJ1063)</f>
        <v>-52.137419109332534</v>
      </c>
      <c r="AH1063">
        <f>AH1062+AG1063</f>
        <v>837.6329262963302</v>
      </c>
      <c r="AJ1063">
        <f>T1064-T1063</f>
        <v>-1.1944444444444429</v>
      </c>
      <c r="AK1063" s="53">
        <f t="shared" si="291"/>
        <v>11.194444444444443</v>
      </c>
      <c r="AL1063" s="39">
        <f>0.5*1116.99*(T1063*T1063)</f>
        <v>69988.128437499981</v>
      </c>
      <c r="AM1063" s="39">
        <f t="shared" si="290"/>
        <v>14138.628437499981</v>
      </c>
      <c r="AN1063" s="39">
        <f>SUM($AM$1034:$AM$1055)+$AN$1033</f>
        <v>-1889233.8784375</v>
      </c>
      <c r="AO1063" s="39">
        <f t="shared" si="280"/>
        <v>0.5247871883079207</v>
      </c>
      <c r="AP1063" s="39">
        <f>SUM($AM$1056:$AM$1069)+$AP$1055</f>
        <v>1884233.7106250003</v>
      </c>
      <c r="AQ1063" s="39">
        <f t="shared" si="281"/>
        <v>0.52339825280483754</v>
      </c>
      <c r="AR1063" s="39">
        <f t="shared" si="276"/>
        <v>14.138628437499982</v>
      </c>
      <c r="AS1063" s="39"/>
      <c r="AT1063" s="51">
        <f>T1063*$AS$8*0.38*0.01</f>
        <v>442.29898628500001</v>
      </c>
      <c r="AU1063" s="51">
        <f t="shared" si="292"/>
        <v>0.44229898628500003</v>
      </c>
      <c r="AV1063" s="51">
        <f t="shared" si="282"/>
        <v>1.2286092781227474E-4</v>
      </c>
      <c r="AW1063" s="39">
        <f>AB1063*0.7</f>
        <v>0.309733652176649</v>
      </c>
      <c r="AX1063" s="40"/>
      <c r="AY1063" s="40">
        <f t="shared" si="279"/>
        <v>0</v>
      </c>
      <c r="AZ1063" s="40"/>
      <c r="BA1063" s="40"/>
      <c r="BB1063" s="40"/>
      <c r="BC1063" s="39"/>
      <c r="BD1063" s="39">
        <f>T1063*2.23694</f>
        <v>25.041300555555555</v>
      </c>
      <c r="BE1063" s="39">
        <f>AO1063-$BC$8</f>
        <v>0.52366078930930227</v>
      </c>
      <c r="BF1063" s="39">
        <f>AQ1063-$BC$8</f>
        <v>0.5222718538062191</v>
      </c>
      <c r="BG1063" s="52">
        <f t="shared" si="283"/>
        <v>0.47004466842559722</v>
      </c>
      <c r="BH1063" s="52">
        <f t="shared" si="284"/>
        <v>0.47004466842559722</v>
      </c>
      <c r="BI1063" s="52">
        <f t="shared" si="285"/>
        <v>1692160.80633215</v>
      </c>
      <c r="BJ1063" s="52">
        <f t="shared" si="286"/>
        <v>1692.1608063321501</v>
      </c>
      <c r="BK1063">
        <f t="shared" si="287"/>
        <v>12.724765593749984</v>
      </c>
    </row>
    <row r="1064" spans="2:63" x14ac:dyDescent="0.25">
      <c r="B1064" s="25" t="s">
        <v>53</v>
      </c>
      <c r="C1064" s="25">
        <v>1056</v>
      </c>
      <c r="D1064" s="25">
        <v>34</v>
      </c>
      <c r="E1064" s="24">
        <v>36</v>
      </c>
      <c r="F1064" s="15">
        <f t="shared" si="288"/>
        <v>-1.333333333333333</v>
      </c>
      <c r="G1064" s="15">
        <f t="shared" si="289"/>
        <v>-4.7999999999999989</v>
      </c>
      <c r="R1064">
        <f t="shared" si="277"/>
        <v>0</v>
      </c>
      <c r="S1064">
        <f t="shared" si="278"/>
        <v>36</v>
      </c>
      <c r="T1064">
        <f>$E1064/3.6</f>
        <v>10</v>
      </c>
      <c r="U1064">
        <f>(0.5*960*(T1064*T1064))</f>
        <v>48000</v>
      </c>
      <c r="V1064">
        <f>$U1064-$U1065</f>
        <v>13092.962962962971</v>
      </c>
      <c r="X1064">
        <f>W1064/1000</f>
        <v>0</v>
      </c>
      <c r="Y1064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4">
        <f>(0.5*960*(F1064*F1064))</f>
        <v>853.33333333333292</v>
      </c>
      <c r="AA1064">
        <f>W1064*0.0000002777777777</f>
        <v>0</v>
      </c>
      <c r="AB1064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4">
        <f>(AC1064*0.0000002777777777)*-1</f>
        <v>0</v>
      </c>
      <c r="AE10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4">
        <f>(T1064/1000)*(960*9.81*0.01+0.5*1.205*0.38*1.711274*(T1064*T1064)+960*4/3*3.14*AJ1064)</f>
        <v>-57.837999373255599</v>
      </c>
      <c r="AH1064">
        <f>AH1063+AG1064</f>
        <v>779.79492692307463</v>
      </c>
      <c r="AJ1064">
        <f>T1065-T1064</f>
        <v>-1.4722222222222232</v>
      </c>
      <c r="AK1064" s="53">
        <f t="shared" si="291"/>
        <v>10</v>
      </c>
      <c r="AL1064" s="39">
        <f>0.5*1116.99*(T1064*T1064)</f>
        <v>55849.5</v>
      </c>
      <c r="AM1064" s="39">
        <f t="shared" si="290"/>
        <v>15234.071562500008</v>
      </c>
      <c r="AN1064" s="39">
        <f>SUM($AM$1034:$AM$1055)+$AN$1033</f>
        <v>-1889233.8784375</v>
      </c>
      <c r="AO1064" s="39">
        <f t="shared" si="280"/>
        <v>0.5247871883079207</v>
      </c>
      <c r="AP1064" s="39">
        <f>SUM($AM$1056:$AM$1069)+$AP$1055</f>
        <v>1884233.7106250003</v>
      </c>
      <c r="AQ1064" s="39">
        <f t="shared" si="281"/>
        <v>0.52339825280483754</v>
      </c>
      <c r="AR1064" s="39">
        <f t="shared" si="276"/>
        <v>15.234071562500008</v>
      </c>
      <c r="AS1064" s="39"/>
      <c r="AT1064" s="51">
        <f>T1064*$AS$8*0.38*0.01</f>
        <v>395.1057942000001</v>
      </c>
      <c r="AU1064" s="51">
        <f t="shared" si="292"/>
        <v>0.39510579420000008</v>
      </c>
      <c r="AV1064" s="51">
        <f t="shared" si="282"/>
        <v>1.0975169730128762E-4</v>
      </c>
      <c r="AW1064" s="39">
        <f>AB1064*0.7</f>
        <v>0.309733652176649</v>
      </c>
      <c r="AX1064" s="40"/>
      <c r="AY1064" s="40">
        <f t="shared" si="279"/>
        <v>0</v>
      </c>
      <c r="AZ1064" s="40"/>
      <c r="BA1064" s="40"/>
      <c r="BB1064" s="40"/>
      <c r="BC1064" s="39"/>
      <c r="BD1064" s="39">
        <f>T1064*2.23694</f>
        <v>22.369400000000002</v>
      </c>
      <c r="BE1064" s="39">
        <f>AO1064-$BC$8</f>
        <v>0.52366078930930227</v>
      </c>
      <c r="BF1064" s="39">
        <f>AQ1064-$BC$8</f>
        <v>0.5222718538062191</v>
      </c>
      <c r="BG1064" s="52">
        <f t="shared" si="283"/>
        <v>0.47004466842559722</v>
      </c>
      <c r="BH1064" s="52">
        <f t="shared" si="284"/>
        <v>0.47004466842559722</v>
      </c>
      <c r="BI1064" s="52">
        <f t="shared" si="285"/>
        <v>1692160.80633215</v>
      </c>
      <c r="BJ1064" s="52">
        <f t="shared" si="286"/>
        <v>1692.1608063321501</v>
      </c>
      <c r="BK1064">
        <f t="shared" si="287"/>
        <v>13.710664406250007</v>
      </c>
    </row>
    <row r="1065" spans="2:63" x14ac:dyDescent="0.25">
      <c r="B1065" s="25" t="s">
        <v>53</v>
      </c>
      <c r="C1065" s="25">
        <v>1057</v>
      </c>
      <c r="D1065" s="25">
        <v>35</v>
      </c>
      <c r="E1065" s="24">
        <v>30.7</v>
      </c>
      <c r="F1065" s="15">
        <f t="shared" si="288"/>
        <v>-1.4722222222222223</v>
      </c>
      <c r="G1065" s="15">
        <f t="shared" si="289"/>
        <v>-5.3000000000000007</v>
      </c>
      <c r="R1065">
        <f t="shared" si="277"/>
        <v>0</v>
      </c>
      <c r="S1065">
        <f t="shared" si="278"/>
        <v>30.7</v>
      </c>
      <c r="T1065">
        <f>$E1065/3.6</f>
        <v>8.5277777777777768</v>
      </c>
      <c r="U1065">
        <f>(0.5*960*(T1065*T1065))</f>
        <v>34907.037037037029</v>
      </c>
      <c r="V1065">
        <f>$U1065-$U1066</f>
        <v>11012.222222222215</v>
      </c>
      <c r="X1065">
        <f>W1065/1000</f>
        <v>0</v>
      </c>
      <c r="Y1065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5">
        <f>(0.5*960*(F1065*F1065))</f>
        <v>1040.3703703703707</v>
      </c>
      <c r="AA1065">
        <f>W1065*0.0000002777777777</f>
        <v>0</v>
      </c>
      <c r="AB1065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5">
        <f>(AC1065*0.0000002777777777)*-1</f>
        <v>0</v>
      </c>
      <c r="AE10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5">
        <f>(T1065/1000)*(960*9.81*0.01+0.5*1.205*0.38*1.711274*(T1065*T1065)+960*4/3*3.14*AJ1065)</f>
        <v>-49.414097167001486</v>
      </c>
      <c r="AH1065">
        <f>AH1064+AG1065</f>
        <v>730.38082975607313</v>
      </c>
      <c r="AJ1065">
        <f>T1066-T1065</f>
        <v>-1.4722222222222214</v>
      </c>
      <c r="AK1065" s="53">
        <f t="shared" si="291"/>
        <v>8.5277777777777768</v>
      </c>
      <c r="AL1065" s="39">
        <f>0.5*1116.99*(T1065*T1065)</f>
        <v>40615.428437499992</v>
      </c>
      <c r="AM1065" s="39">
        <f t="shared" si="290"/>
        <v>12813.064687499995</v>
      </c>
      <c r="AN1065" s="39">
        <f>SUM($AM$1034:$AM$1055)+$AN$1033</f>
        <v>-1889233.8784375</v>
      </c>
      <c r="AO1065" s="39">
        <f t="shared" si="280"/>
        <v>0.5247871883079207</v>
      </c>
      <c r="AP1065" s="39">
        <f>SUM($AM$1056:$AM$1069)+$AP$1055</f>
        <v>1884233.7106250003</v>
      </c>
      <c r="AQ1065" s="39">
        <f t="shared" si="281"/>
        <v>0.52339825280483754</v>
      </c>
      <c r="AR1065" s="39">
        <f t="shared" si="276"/>
        <v>12.813064687499995</v>
      </c>
      <c r="AS1065" s="39"/>
      <c r="AT1065" s="51">
        <f>T1065*$AS$8*0.38*0.01</f>
        <v>336.93744116500005</v>
      </c>
      <c r="AU1065" s="51">
        <f t="shared" si="292"/>
        <v>0.33693744116500007</v>
      </c>
      <c r="AV1065" s="51">
        <f t="shared" si="282"/>
        <v>9.3593808531931385E-5</v>
      </c>
      <c r="AW1065" s="39">
        <f>AB1065*0.7</f>
        <v>0.309733652176649</v>
      </c>
      <c r="AX1065" s="40"/>
      <c r="AY1065" s="40">
        <f t="shared" si="279"/>
        <v>0</v>
      </c>
      <c r="AZ1065" s="40"/>
      <c r="BA1065" s="40"/>
      <c r="BB1065" s="40"/>
      <c r="BC1065" s="39"/>
      <c r="BD1065" s="39">
        <f>T1065*2.23694</f>
        <v>19.076127222222222</v>
      </c>
      <c r="BE1065" s="39">
        <f>AO1065-$BC$8</f>
        <v>0.52366078930930227</v>
      </c>
      <c r="BF1065" s="39">
        <f>AQ1065-$BC$8</f>
        <v>0.5222718538062191</v>
      </c>
      <c r="BG1065" s="52">
        <f t="shared" si="283"/>
        <v>0.47004466842559722</v>
      </c>
      <c r="BH1065" s="52">
        <f t="shared" si="284"/>
        <v>0.47004466842559722</v>
      </c>
      <c r="BI1065" s="52">
        <f t="shared" si="285"/>
        <v>1692160.80633215</v>
      </c>
      <c r="BJ1065" s="52">
        <f t="shared" si="286"/>
        <v>1692.1608063321501</v>
      </c>
      <c r="BK1065">
        <f t="shared" si="287"/>
        <v>11.531758218749996</v>
      </c>
    </row>
    <row r="1066" spans="2:63" x14ac:dyDescent="0.25">
      <c r="B1066" s="25" t="s">
        <v>53</v>
      </c>
      <c r="C1066" s="25">
        <v>1058</v>
      </c>
      <c r="D1066" s="25">
        <v>36</v>
      </c>
      <c r="E1066" s="24">
        <v>25.4</v>
      </c>
      <c r="F1066" s="15">
        <f t="shared" si="288"/>
        <v>-1.3472222222222221</v>
      </c>
      <c r="G1066" s="15">
        <f t="shared" si="289"/>
        <v>-4.8499999999999996</v>
      </c>
      <c r="R1066">
        <f t="shared" si="277"/>
        <v>0</v>
      </c>
      <c r="S1066">
        <f t="shared" si="278"/>
        <v>25.4</v>
      </c>
      <c r="T1066">
        <f>$E1066/3.6</f>
        <v>7.0555555555555554</v>
      </c>
      <c r="U1066">
        <f>(0.5*960*(T1066*T1066))</f>
        <v>23894.814814814814</v>
      </c>
      <c r="V1066">
        <f>$U1066-$U1067</f>
        <v>7561.4814814814836</v>
      </c>
      <c r="X1066">
        <f>W1066/1000</f>
        <v>0</v>
      </c>
      <c r="Y1066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6">
        <f>(0.5*960*(F1066*F1066))</f>
        <v>871.20370370370358</v>
      </c>
      <c r="AA1066">
        <f>W1066*0.0000002777777777</f>
        <v>0</v>
      </c>
      <c r="AB1066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6">
        <f>(AC1066*0.0000002777777777)*-1</f>
        <v>0</v>
      </c>
      <c r="AE10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6">
        <f>(T1066/1000)*(960*9.81*0.01+0.5*1.205*0.38*1.711274*(T1066*T1066)+960*4/3*3.14*AJ1066)</f>
        <v>-33.857322310135764</v>
      </c>
      <c r="AH1066">
        <f>AH1065+AG1066</f>
        <v>696.52350744593741</v>
      </c>
      <c r="AJ1066">
        <f>T1067-T1066</f>
        <v>-1.2222222222222223</v>
      </c>
      <c r="AK1066" s="53">
        <f t="shared" si="291"/>
        <v>7.0555555555555554</v>
      </c>
      <c r="AL1066" s="39">
        <f>0.5*1116.99*(T1066*T1066)</f>
        <v>27802.363749999997</v>
      </c>
      <c r="AM1066" s="39">
        <f t="shared" si="290"/>
        <v>8798.02</v>
      </c>
      <c r="AN1066" s="39">
        <f>SUM($AM$1034:$AM$1055)+$AN$1033</f>
        <v>-1889233.8784375</v>
      </c>
      <c r="AO1066" s="39">
        <f t="shared" si="280"/>
        <v>0.5247871883079207</v>
      </c>
      <c r="AP1066" s="39">
        <f>SUM($AM$1056:$AM$1069)+$AP$1055</f>
        <v>1884233.7106250003</v>
      </c>
      <c r="AQ1066" s="39">
        <f t="shared" si="281"/>
        <v>0.52339825280483754</v>
      </c>
      <c r="AR1066" s="39">
        <f t="shared" si="276"/>
        <v>8.7980200000000011</v>
      </c>
      <c r="AS1066" s="39"/>
      <c r="AT1066" s="51">
        <f>T1066*$AS$8*0.38*0.01</f>
        <v>278.76908813000006</v>
      </c>
      <c r="AU1066" s="51">
        <f t="shared" si="292"/>
        <v>0.27876908813000006</v>
      </c>
      <c r="AV1066" s="51">
        <f t="shared" si="282"/>
        <v>7.743591976257515E-5</v>
      </c>
      <c r="AW1066" s="39">
        <f>AB1066*0.7</f>
        <v>0.309733652176649</v>
      </c>
      <c r="AX1066" s="40"/>
      <c r="AY1066" s="40">
        <f t="shared" si="279"/>
        <v>0</v>
      </c>
      <c r="AZ1066" s="40"/>
      <c r="BA1066" s="40"/>
      <c r="BB1066" s="40"/>
      <c r="BC1066" s="39"/>
      <c r="BD1066" s="39">
        <f>T1066*2.23694</f>
        <v>15.782854444444444</v>
      </c>
      <c r="BE1066" s="39">
        <f>AO1066-$BC$8</f>
        <v>0.52366078930930227</v>
      </c>
      <c r="BF1066" s="39">
        <f>AQ1066-$BC$8</f>
        <v>0.5222718538062191</v>
      </c>
      <c r="BG1066" s="52">
        <f t="shared" si="283"/>
        <v>0.47004466842559722</v>
      </c>
      <c r="BH1066" s="52">
        <f t="shared" si="284"/>
        <v>0.47004466842559722</v>
      </c>
      <c r="BI1066" s="52">
        <f t="shared" si="285"/>
        <v>1692160.80633215</v>
      </c>
      <c r="BJ1066" s="52">
        <f t="shared" si="286"/>
        <v>1692.1608063321501</v>
      </c>
      <c r="BK1066">
        <f t="shared" si="287"/>
        <v>7.9182180000000004</v>
      </c>
    </row>
    <row r="1067" spans="2:63" x14ac:dyDescent="0.25">
      <c r="B1067" s="25" t="s">
        <v>53</v>
      </c>
      <c r="C1067" s="25">
        <v>1059</v>
      </c>
      <c r="D1067" s="25">
        <v>37</v>
      </c>
      <c r="E1067" s="24">
        <v>21</v>
      </c>
      <c r="F1067" s="15">
        <f t="shared" si="288"/>
        <v>-1.2083333333333333</v>
      </c>
      <c r="G1067" s="15">
        <f t="shared" si="289"/>
        <v>-4.3499999999999996</v>
      </c>
      <c r="R1067">
        <f t="shared" si="277"/>
        <v>0</v>
      </c>
      <c r="S1067">
        <f t="shared" si="278"/>
        <v>21</v>
      </c>
      <c r="T1067">
        <f>$E1067/3.6</f>
        <v>5.833333333333333</v>
      </c>
      <c r="U1067">
        <f>(0.5*960*(T1067*T1067))</f>
        <v>16333.33333333333</v>
      </c>
      <c r="V1067">
        <f>$U1067-$U1068</f>
        <v>6004.0740740740748</v>
      </c>
      <c r="X1067">
        <f>W1067/1000</f>
        <v>0</v>
      </c>
      <c r="Y1067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7">
        <f>(0.5*960*(F1067*F1067))</f>
        <v>700.83333333333326</v>
      </c>
      <c r="AA1067">
        <f>W1067*0.0000002777777777</f>
        <v>0</v>
      </c>
      <c r="AB1067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7">
        <f>(AC1067*0.0000002777777777)*-1</f>
        <v>0</v>
      </c>
      <c r="AE10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7">
        <f>(T1067/1000)*(960*9.81*0.01+0.5*1.205*0.38*1.711274*(T1067*T1067)+960*4/3*3.14*AJ1067)</f>
        <v>-27.377018419832815</v>
      </c>
      <c r="AH1067">
        <f>AH1066+AG1067</f>
        <v>669.14648902610463</v>
      </c>
      <c r="AJ1067">
        <f>T1068-T1067</f>
        <v>-1.1944444444444446</v>
      </c>
      <c r="AK1067" s="53">
        <f t="shared" si="291"/>
        <v>5.833333333333333</v>
      </c>
      <c r="AL1067" s="39">
        <f>0.5*1116.99*(T1067*T1067)</f>
        <v>19004.343749999996</v>
      </c>
      <c r="AM1067" s="39">
        <f t="shared" si="290"/>
        <v>6985.9278125000001</v>
      </c>
      <c r="AN1067" s="39">
        <f>SUM($AM$1034:$AM$1055)+$AN$1033</f>
        <v>-1889233.8784375</v>
      </c>
      <c r="AO1067" s="39">
        <f t="shared" si="280"/>
        <v>0.5247871883079207</v>
      </c>
      <c r="AP1067" s="39">
        <f>SUM($AM$1056:$AM$1069)+$AP$1055</f>
        <v>1884233.7106250003</v>
      </c>
      <c r="AQ1067" s="39">
        <f t="shared" si="281"/>
        <v>0.52339825280483754</v>
      </c>
      <c r="AR1067" s="39">
        <f t="shared" si="276"/>
        <v>6.9859278124999999</v>
      </c>
      <c r="AS1067" s="39"/>
      <c r="AT1067" s="51">
        <f>T1067*$AS$8*0.38*0.01</f>
        <v>230.47837995000003</v>
      </c>
      <c r="AU1067" s="51">
        <f t="shared" si="292"/>
        <v>0.23047837995000003</v>
      </c>
      <c r="AV1067" s="51">
        <f t="shared" si="282"/>
        <v>6.4021823425751103E-5</v>
      </c>
      <c r="AW1067" s="39">
        <f>AB1067*0.7</f>
        <v>0.309733652176649</v>
      </c>
      <c r="AX1067" s="40"/>
      <c r="AY1067" s="40">
        <f t="shared" si="279"/>
        <v>0</v>
      </c>
      <c r="AZ1067" s="40"/>
      <c r="BA1067" s="40"/>
      <c r="BB1067" s="40"/>
      <c r="BC1067" s="39"/>
      <c r="BD1067" s="39">
        <f>T1067*2.23694</f>
        <v>13.048816666666667</v>
      </c>
      <c r="BE1067" s="39">
        <f>AO1067-$BC$8</f>
        <v>0.52366078930930227</v>
      </c>
      <c r="BF1067" s="39">
        <f>AQ1067-$BC$8</f>
        <v>0.5222718538062191</v>
      </c>
      <c r="BG1067" s="52">
        <f t="shared" si="283"/>
        <v>0.47004466842559722</v>
      </c>
      <c r="BH1067" s="52">
        <f t="shared" si="284"/>
        <v>0.47004466842559722</v>
      </c>
      <c r="BI1067" s="52">
        <f t="shared" si="285"/>
        <v>1692160.80633215</v>
      </c>
      <c r="BJ1067" s="52">
        <f t="shared" si="286"/>
        <v>1692.1608063321501</v>
      </c>
      <c r="BK1067">
        <f t="shared" si="287"/>
        <v>6.2873350312500005</v>
      </c>
    </row>
    <row r="1068" spans="2:63" x14ac:dyDescent="0.25">
      <c r="B1068" s="25" t="s">
        <v>53</v>
      </c>
      <c r="C1068" s="25">
        <v>1060</v>
      </c>
      <c r="D1068" s="25">
        <v>38</v>
      </c>
      <c r="E1068" s="24">
        <v>16.7</v>
      </c>
      <c r="F1068" s="15">
        <f t="shared" si="288"/>
        <v>-1.0555555555555556</v>
      </c>
      <c r="G1068" s="15">
        <f t="shared" si="289"/>
        <v>-3.8</v>
      </c>
      <c r="R1068">
        <f t="shared" si="277"/>
        <v>0</v>
      </c>
      <c r="S1068">
        <f t="shared" si="278"/>
        <v>16.7</v>
      </c>
      <c r="T1068">
        <f>$E1068/3.6</f>
        <v>4.6388888888888884</v>
      </c>
      <c r="U1068">
        <f>(0.5*960*(T1068*T1068))</f>
        <v>10329.259259259255</v>
      </c>
      <c r="V1068">
        <f>$U1068-$U1069</f>
        <v>3678.888888888885</v>
      </c>
      <c r="X1068">
        <f>W1068/1000</f>
        <v>0</v>
      </c>
      <c r="Y1068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8">
        <f>(0.5*960*(F1068*F1068))</f>
        <v>534.81481481481489</v>
      </c>
      <c r="AA1068">
        <f>W1068*0.0000002777777777</f>
        <v>0</v>
      </c>
      <c r="AB1068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8">
        <f>(AC1068*0.0000002777777777)*-1</f>
        <v>0</v>
      </c>
      <c r="AE10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</f>
        <v>0.45050257189032011</v>
      </c>
      <c r="AG1068">
        <f>(T1068/1000)*(960*9.81*0.01+0.5*1.205*0.38*1.711274*(T1068*T1068)+960*4/3*3.14*AJ1068)</f>
        <v>-16.614920416353652</v>
      </c>
      <c r="AH1068">
        <f>AH1067+AG1068</f>
        <v>652.53156860975093</v>
      </c>
      <c r="AJ1068">
        <f>T1069-T1068</f>
        <v>-0.91666666666666607</v>
      </c>
      <c r="AK1068" s="53">
        <f t="shared" si="291"/>
        <v>4.6388888888888884</v>
      </c>
      <c r="AL1068" s="39">
        <f>0.5*1116.99*(T1068*T1068)</f>
        <v>12018.415937499996</v>
      </c>
      <c r="AM1068" s="39">
        <f t="shared" si="290"/>
        <v>4280.5021874999966</v>
      </c>
      <c r="AN1068" s="39">
        <f>SUM($AM$1034:$AM$1055)+$AN$1033</f>
        <v>-1889233.8784375</v>
      </c>
      <c r="AO1068" s="39">
        <f t="shared" si="280"/>
        <v>0.5247871883079207</v>
      </c>
      <c r="AP1068" s="39">
        <f>SUM($AM$1056:$AM$1069)+$AP$1055</f>
        <v>1884233.7106250003</v>
      </c>
      <c r="AQ1068" s="39">
        <f t="shared" si="281"/>
        <v>0.52339825280483754</v>
      </c>
      <c r="AR1068" s="39">
        <f t="shared" ref="AR1068:AR1131" si="293">AM1068/1000</f>
        <v>4.2805021874999962</v>
      </c>
      <c r="AS1068" s="39"/>
      <c r="AT1068" s="51">
        <f>T1068*$AS$8*0.38*0.01</f>
        <v>183.28518786500001</v>
      </c>
      <c r="AU1068" s="51">
        <f t="shared" si="292"/>
        <v>0.183285187865</v>
      </c>
      <c r="AV1068" s="51">
        <f t="shared" si="282"/>
        <v>5.0912592914763974E-5</v>
      </c>
      <c r="AW1068" s="39">
        <f>AB1068*0.7</f>
        <v>0.309733652176649</v>
      </c>
      <c r="AX1068" s="40"/>
      <c r="AY1068" s="40">
        <f t="shared" si="279"/>
        <v>0</v>
      </c>
      <c r="AZ1068" s="40"/>
      <c r="BA1068" s="40"/>
      <c r="BB1068" s="40"/>
      <c r="BC1068" s="39"/>
      <c r="BD1068" s="39">
        <f>T1068*2.23694</f>
        <v>10.376916111111111</v>
      </c>
      <c r="BE1068" s="39">
        <f>AO1068-$BC$8</f>
        <v>0.52366078930930227</v>
      </c>
      <c r="BF1068" s="39">
        <f>AQ1068-$BC$8</f>
        <v>0.5222718538062191</v>
      </c>
      <c r="BG1068" s="52">
        <f t="shared" si="283"/>
        <v>0.47004466842559722</v>
      </c>
      <c r="BH1068" s="52">
        <f t="shared" si="284"/>
        <v>0.47004466842559722</v>
      </c>
      <c r="BI1068" s="52">
        <f t="shared" si="285"/>
        <v>1692160.80633215</v>
      </c>
      <c r="BJ1068" s="52">
        <f t="shared" si="286"/>
        <v>1692.1608063321501</v>
      </c>
      <c r="BK1068">
        <f t="shared" si="287"/>
        <v>3.852451968749997</v>
      </c>
    </row>
    <row r="1069" spans="2:63" x14ac:dyDescent="0.25">
      <c r="B1069" s="25" t="s">
        <v>53</v>
      </c>
      <c r="C1069" s="25">
        <v>1061</v>
      </c>
      <c r="D1069" s="25">
        <v>39</v>
      </c>
      <c r="E1069" s="24">
        <v>13.4</v>
      </c>
      <c r="F1069" s="15">
        <f t="shared" si="288"/>
        <v>-0.65277777777777768</v>
      </c>
      <c r="G1069" s="15">
        <f t="shared" si="289"/>
        <v>-2.3499999999999996</v>
      </c>
      <c r="R1069">
        <f t="shared" si="277"/>
        <v>0</v>
      </c>
      <c r="S1069">
        <f t="shared" si="278"/>
        <v>13.4</v>
      </c>
      <c r="T1069">
        <f>$E1069/3.6</f>
        <v>3.7222222222222223</v>
      </c>
      <c r="U1069">
        <f>(0.5*960*(T1069*T1069))</f>
        <v>6650.3703703703704</v>
      </c>
      <c r="V1069">
        <f>$U1069-$U1070</f>
        <v>1317.0370370370383</v>
      </c>
      <c r="X1069">
        <f>W1069/1000</f>
        <v>0</v>
      </c>
      <c r="Y1069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69">
        <f>(0.5*960*(F1069*F1069))</f>
        <v>204.53703703703698</v>
      </c>
      <c r="AA1069">
        <f>W1069*0.0000002777777777</f>
        <v>0</v>
      </c>
      <c r="AB1069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69">
        <f>(AC1069*0.0000002777777777)*-1</f>
        <v>0</v>
      </c>
      <c r="AE10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69">
        <f>(T1069/1000)*(960*9.81*0.01+0.5*1.205*0.38*1.711274*(T1069*T1069)+960*4/3*3.14*AJ1069)</f>
        <v>-5.4471666661219036</v>
      </c>
      <c r="AH1069">
        <f>AH1068+AG1069</f>
        <v>647.08440194362902</v>
      </c>
      <c r="AJ1069">
        <f>T1070-T1069</f>
        <v>-0.38888888888888928</v>
      </c>
      <c r="AK1069" s="53">
        <f t="shared" si="291"/>
        <v>3.7222222222222223</v>
      </c>
      <c r="AL1069" s="39">
        <f>0.5*1116.99*(T1069*T1069)</f>
        <v>7737.9137499999997</v>
      </c>
      <c r="AM1069" s="39">
        <f t="shared" si="290"/>
        <v>1532.4137500000006</v>
      </c>
      <c r="AN1069" s="39">
        <f>SUM($AM$1034:$AM$1055)+$AN$1033</f>
        <v>-1889233.8784375</v>
      </c>
      <c r="AO1069" s="39">
        <f t="shared" si="280"/>
        <v>0.5247871883079207</v>
      </c>
      <c r="AP1069" s="39">
        <f>SUM($AM$1056:$AM$1069)+$AP$1055</f>
        <v>1884233.7106250003</v>
      </c>
      <c r="AQ1069" s="39">
        <f t="shared" si="281"/>
        <v>0.52339825280483754</v>
      </c>
      <c r="AR1069" s="39">
        <f t="shared" si="293"/>
        <v>1.5324137500000006</v>
      </c>
      <c r="AS1069" s="39"/>
      <c r="AT1069" s="51">
        <f>T1069*$AS$8*0.38*0.01</f>
        <v>147.06715673000002</v>
      </c>
      <c r="AU1069" s="51">
        <f t="shared" si="292"/>
        <v>0.14706715673000001</v>
      </c>
      <c r="AV1069" s="51">
        <f t="shared" si="282"/>
        <v>4.0852020662145946E-5</v>
      </c>
      <c r="AW1069" s="39">
        <f>AB1069*0.7</f>
        <v>0.309733652176649</v>
      </c>
      <c r="AX1069" s="40"/>
      <c r="AY1069" s="40">
        <f t="shared" si="279"/>
        <v>0</v>
      </c>
      <c r="AZ1069" s="40"/>
      <c r="BA1069" s="40"/>
      <c r="BB1069" s="40"/>
      <c r="BC1069" s="39"/>
      <c r="BD1069" s="39">
        <f>T1069*2.23694</f>
        <v>8.3263877777777786</v>
      </c>
      <c r="BE1069" s="39">
        <f>AO1069-$BC$8</f>
        <v>0.52366078930930227</v>
      </c>
      <c r="BF1069" s="39">
        <f>AQ1069-$BC$8</f>
        <v>0.5222718538062191</v>
      </c>
      <c r="BG1069" s="52">
        <f t="shared" si="283"/>
        <v>0.47004466842559722</v>
      </c>
      <c r="BH1069" s="52">
        <f t="shared" si="284"/>
        <v>0.47004466842559722</v>
      </c>
      <c r="BI1069" s="52">
        <f t="shared" si="285"/>
        <v>1692160.80633215</v>
      </c>
      <c r="BJ1069" s="52">
        <f t="shared" si="286"/>
        <v>1692.1608063321501</v>
      </c>
      <c r="BK1069">
        <f t="shared" si="287"/>
        <v>1.3791723750000005</v>
      </c>
    </row>
    <row r="1070" spans="2:63" x14ac:dyDescent="0.25">
      <c r="B1070" s="25" t="s">
        <v>53</v>
      </c>
      <c r="C1070" s="25">
        <v>1062</v>
      </c>
      <c r="D1070" s="25">
        <v>40</v>
      </c>
      <c r="E1070" s="24">
        <v>12</v>
      </c>
      <c r="F1070" s="15">
        <f t="shared" si="288"/>
        <v>-0.18055555555555566</v>
      </c>
      <c r="G1070" s="15">
        <f t="shared" si="289"/>
        <v>-0.65000000000000036</v>
      </c>
      <c r="R1070">
        <f t="shared" si="277"/>
        <v>0</v>
      </c>
      <c r="S1070">
        <f t="shared" si="278"/>
        <v>12</v>
      </c>
      <c r="T1070">
        <f>$E1070/3.6</f>
        <v>3.333333333333333</v>
      </c>
      <c r="U1070">
        <f>(0.5*960*(T1070*T1070))</f>
        <v>5333.3333333333321</v>
      </c>
      <c r="V1070">
        <f>$U1070-$U1071</f>
        <v>-89.259259259259125</v>
      </c>
      <c r="X1070">
        <f>W1070/1000</f>
        <v>0</v>
      </c>
      <c r="Y1070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0">
        <f>(0.5*960*(F1070*F1070))</f>
        <v>15.648148148148168</v>
      </c>
      <c r="AA1070">
        <f>W1070*0.0000002777777777</f>
        <v>0</v>
      </c>
      <c r="AB1070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C1070">
        <f>SUM(V1070:V1089)</f>
        <v>-141666.66666666666</v>
      </c>
      <c r="AD1070">
        <f>(AC1070*0.0000002777777777)*-1</f>
        <v>3.9351851840833334E-2</v>
      </c>
      <c r="AE10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0">
        <f>(T1070/1000)*(960*9.81*0.01+0.5*1.205*0.38*1.711274*(T1070*T1070)+960*4/3*3.14*AJ1070)</f>
        <v>0.70057911786296168</v>
      </c>
      <c r="AH1070">
        <f>AH1069+AG1070</f>
        <v>647.78498106149198</v>
      </c>
      <c r="AJ1070">
        <f>T1071-T1070</f>
        <v>2.7777777777777679E-2</v>
      </c>
      <c r="AK1070" s="53">
        <f t="shared" si="291"/>
        <v>3.333333333333333</v>
      </c>
      <c r="AL1070" s="39">
        <f>0.5*1116.99*(T1070*T1070)</f>
        <v>6205.4999999999991</v>
      </c>
      <c r="AM1070" s="39">
        <f t="shared" si="290"/>
        <v>-103.85593749999862</v>
      </c>
      <c r="AN1070" s="39">
        <f>SUM($AM$1070:$AM$1089)+$AN$1069</f>
        <v>-2054067.4721875</v>
      </c>
      <c r="AO1070" s="39">
        <f t="shared" si="280"/>
        <v>0.57057429767010037</v>
      </c>
      <c r="AP1070" s="39">
        <f>SUM($AM$1056:$AM$1069)+$AP$1055</f>
        <v>1884233.7106250003</v>
      </c>
      <c r="AQ1070" s="39">
        <f t="shared" si="281"/>
        <v>0.52339825280483754</v>
      </c>
      <c r="AR1070" s="39">
        <f t="shared" si="293"/>
        <v>-0.10385593749999862</v>
      </c>
      <c r="AS1070" s="39"/>
      <c r="AT1070" s="51">
        <f>T1070*$AS$8*0.38*0.01</f>
        <v>131.70193140000001</v>
      </c>
      <c r="AU1070" s="51">
        <f t="shared" si="292"/>
        <v>0.1317019314</v>
      </c>
      <c r="AV1070" s="51">
        <f t="shared" si="282"/>
        <v>3.6583899100429198E-5</v>
      </c>
      <c r="AW1070" s="39">
        <f>AB1070*0.7</f>
        <v>0.309733652176649</v>
      </c>
      <c r="AX1070" s="40"/>
      <c r="AY1070" s="40">
        <f t="shared" si="279"/>
        <v>0</v>
      </c>
      <c r="AZ1070" s="40"/>
      <c r="BA1070" s="40"/>
      <c r="BB1070" s="40"/>
      <c r="BC1070" s="39"/>
      <c r="BD1070" s="39">
        <f>T1070*2.23694</f>
        <v>7.4564666666666666</v>
      </c>
      <c r="BE1070" s="39">
        <f>AO1070-$BC$8</f>
        <v>0.56944789867148193</v>
      </c>
      <c r="BF1070" s="39">
        <f>AQ1070-$BC$8</f>
        <v>0.5222718538062191</v>
      </c>
      <c r="BG1070" s="52">
        <f t="shared" si="283"/>
        <v>0.47004466842559722</v>
      </c>
      <c r="BH1070" s="52">
        <f t="shared" si="284"/>
        <v>0.47004466842559722</v>
      </c>
      <c r="BI1070" s="52">
        <f t="shared" si="285"/>
        <v>1692160.80633215</v>
      </c>
      <c r="BJ1070" s="52">
        <f t="shared" si="286"/>
        <v>1692.1608063321501</v>
      </c>
      <c r="BK1070">
        <f t="shared" si="287"/>
        <v>-9.3470343749998755E-2</v>
      </c>
    </row>
    <row r="1071" spans="2:63" x14ac:dyDescent="0.25">
      <c r="B1071" s="25" t="s">
        <v>53</v>
      </c>
      <c r="C1071" s="25">
        <v>1063</v>
      </c>
      <c r="D1071" s="25">
        <v>41</v>
      </c>
      <c r="E1071" s="24">
        <v>12.1</v>
      </c>
      <c r="F1071" s="15">
        <f t="shared" si="288"/>
        <v>0.1111111111111112</v>
      </c>
      <c r="G1071" s="15">
        <f t="shared" si="289"/>
        <v>0.40000000000000036</v>
      </c>
      <c r="R1071">
        <f t="shared" si="277"/>
        <v>0</v>
      </c>
      <c r="S1071">
        <f t="shared" si="278"/>
        <v>12.1</v>
      </c>
      <c r="T1071">
        <f>$E1071/3.6</f>
        <v>3.3611111111111107</v>
      </c>
      <c r="U1071">
        <f>(0.5*960*(T1071*T1071))</f>
        <v>5422.5925925925912</v>
      </c>
      <c r="V1071">
        <f>$U1071-$U1072</f>
        <v>-645.55555555555748</v>
      </c>
      <c r="X1071">
        <f>W1071/1000</f>
        <v>0</v>
      </c>
      <c r="Y1071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1">
        <f>(0.5*960*(F1071*F1071))</f>
        <v>5.9259259259259354</v>
      </c>
      <c r="AA1071">
        <f>W1071*0.0000002777777777</f>
        <v>0</v>
      </c>
      <c r="AB1071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1">
        <f>(AC1071*0.0000002777777777)*-1</f>
        <v>0</v>
      </c>
      <c r="AE10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1">
        <f>(T1071/1000)*(960*9.81*0.01+0.5*1.205*0.38*1.711274*(T1071*T1071)+960*4/3*3.14*AJ1071)</f>
        <v>2.958158454486282</v>
      </c>
      <c r="AH1071">
        <f>AH1070+AG1071</f>
        <v>650.74313951597821</v>
      </c>
      <c r="AJ1071">
        <f>T1072-T1071</f>
        <v>0.19444444444444509</v>
      </c>
      <c r="AK1071" s="53">
        <f t="shared" si="291"/>
        <v>3.3611111111111107</v>
      </c>
      <c r="AL1071" s="39">
        <f>0.5*1116.99*(T1071*T1071)</f>
        <v>6309.3559374999977</v>
      </c>
      <c r="AM1071" s="39">
        <f t="shared" si="290"/>
        <v>-751.12406250000276</v>
      </c>
      <c r="AN1071" s="39">
        <f>SUM($AM$1070:$AM$1089)+$AN$1069</f>
        <v>-2054067.4721875</v>
      </c>
      <c r="AO1071" s="39">
        <f t="shared" si="280"/>
        <v>0.57057429767010037</v>
      </c>
      <c r="AP1071" s="39">
        <f>SUM($AM$1056:$AM$1069)+$AP$1055</f>
        <v>1884233.7106250003</v>
      </c>
      <c r="AQ1071" s="39">
        <f t="shared" si="281"/>
        <v>0.52339825280483754</v>
      </c>
      <c r="AR1071" s="39">
        <f t="shared" si="293"/>
        <v>-0.75112406250000274</v>
      </c>
      <c r="AS1071" s="39"/>
      <c r="AT1071" s="51">
        <f>T1071*$AS$8*0.38*0.01</f>
        <v>132.79944749500001</v>
      </c>
      <c r="AU1071" s="51">
        <f t="shared" si="292"/>
        <v>0.132799447495</v>
      </c>
      <c r="AV1071" s="51">
        <f t="shared" si="282"/>
        <v>3.688876492626611E-5</v>
      </c>
      <c r="AW1071" s="39">
        <f>AB1071*0.7</f>
        <v>0.309733652176649</v>
      </c>
      <c r="AX1071" s="40"/>
      <c r="AY1071" s="40">
        <f t="shared" si="279"/>
        <v>0</v>
      </c>
      <c r="AZ1071" s="40"/>
      <c r="BA1071" s="40"/>
      <c r="BB1071" s="40"/>
      <c r="BC1071" s="39"/>
      <c r="BD1071" s="39">
        <f>T1071*2.23694</f>
        <v>7.5186038888888884</v>
      </c>
      <c r="BE1071" s="39">
        <f>AO1071-$BC$8</f>
        <v>0.56944789867148193</v>
      </c>
      <c r="BF1071" s="39">
        <f>AQ1071-$BC$8</f>
        <v>0.5222718538062191</v>
      </c>
      <c r="BG1071" s="52">
        <f t="shared" si="283"/>
        <v>0.47004466842559722</v>
      </c>
      <c r="BH1071" s="52">
        <f t="shared" si="284"/>
        <v>0.47004466842559722</v>
      </c>
      <c r="BI1071" s="52">
        <f t="shared" si="285"/>
        <v>1692160.80633215</v>
      </c>
      <c r="BJ1071" s="52">
        <f t="shared" si="286"/>
        <v>1692.1608063321501</v>
      </c>
      <c r="BK1071">
        <f t="shared" si="287"/>
        <v>-0.67601165625000248</v>
      </c>
    </row>
    <row r="1072" spans="2:63" x14ac:dyDescent="0.25">
      <c r="B1072" s="25" t="s">
        <v>53</v>
      </c>
      <c r="C1072" s="25">
        <v>1064</v>
      </c>
      <c r="D1072" s="25">
        <v>42</v>
      </c>
      <c r="E1072" s="24">
        <v>12.8</v>
      </c>
      <c r="F1072" s="15">
        <f t="shared" si="288"/>
        <v>0.4861111111111111</v>
      </c>
      <c r="G1072" s="15">
        <f t="shared" si="289"/>
        <v>1.75</v>
      </c>
      <c r="R1072">
        <f t="shared" si="277"/>
        <v>0</v>
      </c>
      <c r="S1072">
        <f t="shared" si="278"/>
        <v>12.8</v>
      </c>
      <c r="T1072">
        <f>$E1072/3.6</f>
        <v>3.5555555555555558</v>
      </c>
      <c r="U1072">
        <f>(0.5*960*(T1072*T1072))</f>
        <v>6068.1481481481487</v>
      </c>
      <c r="V1072">
        <f>$U1072-$U1073</f>
        <v>-2945.1851851851834</v>
      </c>
      <c r="X1072">
        <f>W1072/1000</f>
        <v>0</v>
      </c>
      <c r="Y1072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2">
        <f>(0.5*960*(F1072*F1072))</f>
        <v>113.42592592592592</v>
      </c>
      <c r="AA1072">
        <f>W1072*0.0000002777777777</f>
        <v>0</v>
      </c>
      <c r="AB1072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2">
        <f>(AC1072*0.0000002777777777)*-1</f>
        <v>0</v>
      </c>
      <c r="AE10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2">
        <f>(T1072/1000)*(960*9.81*0.01+0.5*1.205*0.38*1.711274*(T1072*T1072)+960*4/3*3.14*AJ1072)</f>
        <v>11.467283634158576</v>
      </c>
      <c r="AH1072">
        <f>AH1071+AG1072</f>
        <v>662.21042315013676</v>
      </c>
      <c r="AJ1072">
        <f>T1073-T1072</f>
        <v>0.77777777777777724</v>
      </c>
      <c r="AK1072" s="53">
        <f t="shared" si="291"/>
        <v>3.5555555555555558</v>
      </c>
      <c r="AL1072" s="39">
        <f>0.5*1116.99*(T1072*T1072)</f>
        <v>7060.4800000000005</v>
      </c>
      <c r="AM1072" s="39">
        <f t="shared" si="290"/>
        <v>-3426.8149999999978</v>
      </c>
      <c r="AN1072" s="39">
        <f>SUM($AM$1070:$AM$1089)+$AN$1069</f>
        <v>-2054067.4721875</v>
      </c>
      <c r="AO1072" s="39">
        <f t="shared" si="280"/>
        <v>0.57057429767010037</v>
      </c>
      <c r="AP1072" s="39">
        <f>SUM($AM$1056:$AM$1069)+$AP$1055</f>
        <v>1884233.7106250003</v>
      </c>
      <c r="AQ1072" s="39">
        <f t="shared" si="281"/>
        <v>0.52339825280483754</v>
      </c>
      <c r="AR1072" s="39">
        <f t="shared" si="293"/>
        <v>-3.4268149999999977</v>
      </c>
      <c r="AS1072" s="39"/>
      <c r="AT1072" s="51">
        <f>T1072*$AS$8*0.38*0.01</f>
        <v>140.48206016000003</v>
      </c>
      <c r="AU1072" s="51">
        <f t="shared" si="292"/>
        <v>0.14048206016000003</v>
      </c>
      <c r="AV1072" s="51">
        <f t="shared" si="282"/>
        <v>3.9022825707124487E-5</v>
      </c>
      <c r="AW1072" s="39">
        <f>AB1072*0.7</f>
        <v>0.309733652176649</v>
      </c>
      <c r="AX1072" s="40"/>
      <c r="AY1072" s="40">
        <f t="shared" si="279"/>
        <v>0</v>
      </c>
      <c r="AZ1072" s="40"/>
      <c r="BA1072" s="40"/>
      <c r="BB1072" s="40"/>
      <c r="BC1072" s="39"/>
      <c r="BD1072" s="39">
        <f>T1072*2.23694</f>
        <v>7.9535644444444458</v>
      </c>
      <c r="BE1072" s="39">
        <f>AO1072-$BC$8</f>
        <v>0.56944789867148193</v>
      </c>
      <c r="BF1072" s="39">
        <f>AQ1072-$BC$8</f>
        <v>0.5222718538062191</v>
      </c>
      <c r="BG1072" s="52">
        <f t="shared" si="283"/>
        <v>0.47004466842559722</v>
      </c>
      <c r="BH1072" s="52">
        <f t="shared" si="284"/>
        <v>0.47004466842559722</v>
      </c>
      <c r="BI1072" s="52">
        <f t="shared" si="285"/>
        <v>1692160.80633215</v>
      </c>
      <c r="BJ1072" s="52">
        <f t="shared" si="286"/>
        <v>1692.1608063321501</v>
      </c>
      <c r="BK1072">
        <f t="shared" si="287"/>
        <v>-3.0841334999999983</v>
      </c>
    </row>
    <row r="1073" spans="2:63" x14ac:dyDescent="0.25">
      <c r="B1073" s="25" t="s">
        <v>53</v>
      </c>
      <c r="C1073" s="25">
        <v>1065</v>
      </c>
      <c r="D1073" s="25">
        <v>43</v>
      </c>
      <c r="E1073" s="24">
        <v>15.6</v>
      </c>
      <c r="F1073" s="15">
        <f t="shared" si="288"/>
        <v>0.98611111111111083</v>
      </c>
      <c r="G1073" s="15">
        <f t="shared" si="289"/>
        <v>3.5499999999999989</v>
      </c>
      <c r="R1073">
        <f t="shared" si="277"/>
        <v>0</v>
      </c>
      <c r="S1073">
        <f t="shared" si="278"/>
        <v>15.6</v>
      </c>
      <c r="T1073">
        <f>$E1073/3.6</f>
        <v>4.333333333333333</v>
      </c>
      <c r="U1073">
        <f>(0.5*960*(T1073*T1073))</f>
        <v>9013.3333333333321</v>
      </c>
      <c r="V1073">
        <f>$U1073-$U1074</f>
        <v>-5653.7037037037044</v>
      </c>
      <c r="X1073">
        <f>W1073/1000</f>
        <v>0</v>
      </c>
      <c r="Y1073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3">
        <f>(0.5*960*(F1073*F1073))</f>
        <v>466.75925925925901</v>
      </c>
      <c r="AA1073">
        <f>W1073*0.0000002777777777</f>
        <v>0</v>
      </c>
      <c r="AB1073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3">
        <f>(AC1073*0.0000002777777777)*-1</f>
        <v>0</v>
      </c>
      <c r="AE10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3">
        <f>(T1073/1000)*(960*9.81*0.01+0.5*1.205*0.38*1.711274*(T1073*T1073)+960*4/3*3.14*AJ1073)</f>
        <v>21.243058081944934</v>
      </c>
      <c r="AH1073">
        <f>AH1072+AG1073</f>
        <v>683.45348123208169</v>
      </c>
      <c r="AJ1073">
        <f>T1074-T1073</f>
        <v>1.1944444444444446</v>
      </c>
      <c r="AK1073" s="53">
        <f t="shared" si="291"/>
        <v>4.333333333333333</v>
      </c>
      <c r="AL1073" s="39">
        <f>0.5*1116.99*(T1073*T1073)</f>
        <v>10487.294999999998</v>
      </c>
      <c r="AM1073" s="39">
        <f t="shared" si="290"/>
        <v>-6578.2609375000029</v>
      </c>
      <c r="AN1073" s="39">
        <f>SUM($AM$1070:$AM$1089)+$AN$1069</f>
        <v>-2054067.4721875</v>
      </c>
      <c r="AO1073" s="39">
        <f t="shared" si="280"/>
        <v>0.57057429767010037</v>
      </c>
      <c r="AP1073" s="39">
        <f>SUM($AM$1056:$AM$1069)+$AP$1055</f>
        <v>1884233.7106250003</v>
      </c>
      <c r="AQ1073" s="39">
        <f t="shared" si="281"/>
        <v>0.52339825280483754</v>
      </c>
      <c r="AR1073" s="39">
        <f t="shared" si="293"/>
        <v>-6.5782609375000032</v>
      </c>
      <c r="AS1073" s="39"/>
      <c r="AT1073" s="51">
        <f>T1073*$AS$8*0.38*0.01</f>
        <v>171.21251082000003</v>
      </c>
      <c r="AU1073" s="51">
        <f t="shared" si="292"/>
        <v>0.17121251082000002</v>
      </c>
      <c r="AV1073" s="51">
        <f t="shared" si="282"/>
        <v>4.7559068830557969E-5</v>
      </c>
      <c r="AW1073" s="39">
        <f>AB1073*0.7</f>
        <v>0.309733652176649</v>
      </c>
      <c r="AX1073" s="40"/>
      <c r="AY1073" s="40">
        <f t="shared" si="279"/>
        <v>0</v>
      </c>
      <c r="AZ1073" s="40"/>
      <c r="BA1073" s="40"/>
      <c r="BB1073" s="40"/>
      <c r="BC1073" s="39"/>
      <c r="BD1073" s="39">
        <f>T1073*2.23694</f>
        <v>9.6934066666666663</v>
      </c>
      <c r="BE1073" s="39">
        <f>AO1073-$BC$8</f>
        <v>0.56944789867148193</v>
      </c>
      <c r="BF1073" s="39">
        <f>AQ1073-$BC$8</f>
        <v>0.5222718538062191</v>
      </c>
      <c r="BG1073" s="52">
        <f t="shared" si="283"/>
        <v>0.47004466842559722</v>
      </c>
      <c r="BH1073" s="52">
        <f t="shared" si="284"/>
        <v>0.47004466842559722</v>
      </c>
      <c r="BI1073" s="52">
        <f t="shared" si="285"/>
        <v>1692160.80633215</v>
      </c>
      <c r="BJ1073" s="52">
        <f t="shared" si="286"/>
        <v>1692.1608063321501</v>
      </c>
      <c r="BK1073">
        <f t="shared" si="287"/>
        <v>-5.9204348437500034</v>
      </c>
    </row>
    <row r="1074" spans="2:63" x14ac:dyDescent="0.25">
      <c r="B1074" s="25" t="s">
        <v>53</v>
      </c>
      <c r="C1074" s="25">
        <v>1066</v>
      </c>
      <c r="D1074" s="25">
        <v>44</v>
      </c>
      <c r="E1074" s="24">
        <v>19.899999999999999</v>
      </c>
      <c r="F1074" s="15">
        <f t="shared" si="288"/>
        <v>1.0833333333333333</v>
      </c>
      <c r="G1074" s="15">
        <f t="shared" si="289"/>
        <v>3.8999999999999995</v>
      </c>
      <c r="R1074">
        <f t="shared" si="277"/>
        <v>0</v>
      </c>
      <c r="S1074">
        <f t="shared" si="278"/>
        <v>19.899999999999999</v>
      </c>
      <c r="T1074">
        <f>$E1074/3.6</f>
        <v>5.5277777777777777</v>
      </c>
      <c r="U1074">
        <f>(0.5*960*(T1074*T1074))</f>
        <v>14667.037037037036</v>
      </c>
      <c r="V1074">
        <f>$U1074-$U1075</f>
        <v>-5612.9629629629562</v>
      </c>
      <c r="X1074">
        <f>W1074/1000</f>
        <v>0</v>
      </c>
      <c r="Y1074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4">
        <f>(0.5*960*(F1074*F1074))</f>
        <v>563.33333333333326</v>
      </c>
      <c r="AA1074">
        <f>W1074*0.0000002777777777</f>
        <v>0</v>
      </c>
      <c r="AB1074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4">
        <f>(AC1074*0.0000002777777777)*-1</f>
        <v>0</v>
      </c>
      <c r="AE10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4">
        <f>(T1074/1000)*(960*9.81*0.01+0.5*1.205*0.38*1.711274*(T1074*T1074)+960*4/3*3.14*AJ1074)</f>
        <v>22.186860504681849</v>
      </c>
      <c r="AH1074">
        <f>AH1073+AG1074</f>
        <v>705.6403417367635</v>
      </c>
      <c r="AJ1074">
        <f>T1075-T1074</f>
        <v>0.97222222222222143</v>
      </c>
      <c r="AK1074" s="53">
        <f t="shared" si="291"/>
        <v>5.5277777777777777</v>
      </c>
      <c r="AL1074" s="39">
        <f>0.5*1116.99*(T1074*T1074)</f>
        <v>17065.555937500001</v>
      </c>
      <c r="AM1074" s="39">
        <f t="shared" si="290"/>
        <v>-6530.8578124999913</v>
      </c>
      <c r="AN1074" s="39">
        <f>SUM($AM$1070:$AM$1089)+$AN$1069</f>
        <v>-2054067.4721875</v>
      </c>
      <c r="AO1074" s="39">
        <f t="shared" si="280"/>
        <v>0.57057429767010037</v>
      </c>
      <c r="AP1074" s="39">
        <f>SUM($AM$1056:$AM$1069)+$AP$1055</f>
        <v>1884233.7106250003</v>
      </c>
      <c r="AQ1074" s="39">
        <f t="shared" si="281"/>
        <v>0.52339825280483754</v>
      </c>
      <c r="AR1074" s="39">
        <f t="shared" si="293"/>
        <v>-6.530857812499991</v>
      </c>
      <c r="AS1074" s="39"/>
      <c r="AT1074" s="51">
        <f>T1074*$AS$8*0.38*0.01</f>
        <v>218.40570290500003</v>
      </c>
      <c r="AU1074" s="51">
        <f t="shared" si="292"/>
        <v>0.21840570290500003</v>
      </c>
      <c r="AV1074" s="51">
        <f t="shared" si="282"/>
        <v>6.0668299341545098E-5</v>
      </c>
      <c r="AW1074" s="39">
        <f>AB1074*0.7</f>
        <v>0.309733652176649</v>
      </c>
      <c r="AX1074" s="40"/>
      <c r="AY1074" s="40">
        <f t="shared" si="279"/>
        <v>0</v>
      </c>
      <c r="AZ1074" s="40"/>
      <c r="BA1074" s="40"/>
      <c r="BB1074" s="40"/>
      <c r="BC1074" s="39"/>
      <c r="BD1074" s="39">
        <f>T1074*2.23694</f>
        <v>12.365307222222222</v>
      </c>
      <c r="BE1074" s="39">
        <f>AO1074-$BC$8</f>
        <v>0.56944789867148193</v>
      </c>
      <c r="BF1074" s="39">
        <f>AQ1074-$BC$8</f>
        <v>0.5222718538062191</v>
      </c>
      <c r="BG1074" s="52">
        <f t="shared" si="283"/>
        <v>0.47004466842559722</v>
      </c>
      <c r="BH1074" s="52">
        <f t="shared" si="284"/>
        <v>0.47004466842559722</v>
      </c>
      <c r="BI1074" s="52">
        <f t="shared" si="285"/>
        <v>1692160.80633215</v>
      </c>
      <c r="BJ1074" s="52">
        <f t="shared" si="286"/>
        <v>1692.1608063321501</v>
      </c>
      <c r="BK1074">
        <f t="shared" si="287"/>
        <v>-5.8777720312499921</v>
      </c>
    </row>
    <row r="1075" spans="2:63" x14ac:dyDescent="0.25">
      <c r="B1075" s="25" t="s">
        <v>53</v>
      </c>
      <c r="C1075" s="25">
        <v>1067</v>
      </c>
      <c r="D1075" s="25">
        <v>45</v>
      </c>
      <c r="E1075" s="24">
        <v>23.4</v>
      </c>
      <c r="F1075" s="15">
        <f t="shared" si="288"/>
        <v>0.65277777777777812</v>
      </c>
      <c r="G1075" s="15">
        <f t="shared" si="289"/>
        <v>2.3500000000000014</v>
      </c>
      <c r="R1075">
        <f t="shared" si="277"/>
        <v>0</v>
      </c>
      <c r="S1075">
        <f t="shared" si="278"/>
        <v>23.4</v>
      </c>
      <c r="T1075">
        <f>$E1075/3.6</f>
        <v>6.4999999999999991</v>
      </c>
      <c r="U1075">
        <f>(0.5*960*(T1075*T1075))</f>
        <v>20279.999999999993</v>
      </c>
      <c r="V1075">
        <f>$U1075-$U1076</f>
        <v>-2133.333333333343</v>
      </c>
      <c r="X1075">
        <f>W1075/1000</f>
        <v>0</v>
      </c>
      <c r="Y1075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5">
        <f>(0.5*960*(F1075*F1075))</f>
        <v>204.53703703703724</v>
      </c>
      <c r="AA1075">
        <f>W1075*0.0000002777777777</f>
        <v>0</v>
      </c>
      <c r="AB1075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5">
        <f>(AC1075*0.0000002777777777)*-1</f>
        <v>0</v>
      </c>
      <c r="AE10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5">
        <f>(T1075/1000)*(960*9.81*0.01+0.5*1.205*0.38*1.711274*(T1075*T1075)+960*4/3*3.14*AJ1075)</f>
        <v>9.4280076932308425</v>
      </c>
      <c r="AH1075">
        <f>AH1074+AG1075</f>
        <v>715.06834942999433</v>
      </c>
      <c r="AJ1075">
        <f>T1076-T1075</f>
        <v>0.33333333333333481</v>
      </c>
      <c r="AK1075" s="53">
        <f t="shared" si="291"/>
        <v>6.4999999999999991</v>
      </c>
      <c r="AL1075" s="39">
        <f>0.5*1116.99*(T1075*T1075)</f>
        <v>23596.413749999992</v>
      </c>
      <c r="AM1075" s="39">
        <f t="shared" si="290"/>
        <v>-2482.2000000000116</v>
      </c>
      <c r="AN1075" s="39">
        <f>SUM($AM$1070:$AM$1089)+$AN$1069</f>
        <v>-2054067.4721875</v>
      </c>
      <c r="AO1075" s="39">
        <f t="shared" si="280"/>
        <v>0.57057429767010037</v>
      </c>
      <c r="AP1075" s="39">
        <f>SUM($AM$1056:$AM$1069)+$AP$1055</f>
        <v>1884233.7106250003</v>
      </c>
      <c r="AQ1075" s="39">
        <f t="shared" si="281"/>
        <v>0.52339825280483754</v>
      </c>
      <c r="AR1075" s="39">
        <f t="shared" si="293"/>
        <v>-2.4822000000000117</v>
      </c>
      <c r="AS1075" s="39"/>
      <c r="AT1075" s="51">
        <f>T1075*$AS$8*0.38*0.01</f>
        <v>256.81876623000005</v>
      </c>
      <c r="AU1075" s="51">
        <f t="shared" si="292"/>
        <v>0.25681876623000005</v>
      </c>
      <c r="AV1075" s="51">
        <f t="shared" si="282"/>
        <v>7.1338603245836951E-5</v>
      </c>
      <c r="AW1075" s="39">
        <f>AB1075*0.7</f>
        <v>0.309733652176649</v>
      </c>
      <c r="AX1075" s="40"/>
      <c r="AY1075" s="40">
        <f t="shared" si="279"/>
        <v>0</v>
      </c>
      <c r="AZ1075" s="40"/>
      <c r="BA1075" s="40"/>
      <c r="BB1075" s="40"/>
      <c r="BC1075" s="39"/>
      <c r="BD1075" s="39">
        <f>T1075*2.23694</f>
        <v>14.540109999999999</v>
      </c>
      <c r="BE1075" s="39">
        <f>AO1075-$BC$8</f>
        <v>0.56944789867148193</v>
      </c>
      <c r="BF1075" s="39">
        <f>AQ1075-$BC$8</f>
        <v>0.5222718538062191</v>
      </c>
      <c r="BG1075" s="52">
        <f t="shared" si="283"/>
        <v>0.47004466842559722</v>
      </c>
      <c r="BH1075" s="52">
        <f t="shared" si="284"/>
        <v>0.47004466842559722</v>
      </c>
      <c r="BI1075" s="52">
        <f t="shared" si="285"/>
        <v>1692160.80633215</v>
      </c>
      <c r="BJ1075" s="52">
        <f t="shared" si="286"/>
        <v>1692.1608063321501</v>
      </c>
      <c r="BK1075">
        <f t="shared" si="287"/>
        <v>-2.2339800000000105</v>
      </c>
    </row>
    <row r="1076" spans="2:63" x14ac:dyDescent="0.25">
      <c r="B1076" s="25" t="s">
        <v>53</v>
      </c>
      <c r="C1076" s="25">
        <v>1068</v>
      </c>
      <c r="D1076" s="25">
        <v>46</v>
      </c>
      <c r="E1076" s="24">
        <v>24.6</v>
      </c>
      <c r="F1076" s="15">
        <f t="shared" si="288"/>
        <v>0.25000000000000011</v>
      </c>
      <c r="G1076" s="15">
        <f t="shared" si="289"/>
        <v>0.90000000000000036</v>
      </c>
      <c r="R1076">
        <f t="shared" si="277"/>
        <v>0</v>
      </c>
      <c r="S1076">
        <f t="shared" si="278"/>
        <v>24.6</v>
      </c>
      <c r="T1076">
        <f>$E1076/3.6</f>
        <v>6.8333333333333339</v>
      </c>
      <c r="U1076">
        <f>(0.5*960*(T1076*T1076))</f>
        <v>22413.333333333336</v>
      </c>
      <c r="V1076">
        <f>$U1076-$U1077</f>
        <v>-1106.6666666666642</v>
      </c>
      <c r="X1076">
        <f>W1076/1000</f>
        <v>0</v>
      </c>
      <c r="Y1076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6">
        <f>(0.5*960*(F1076*F1076))</f>
        <v>30.000000000000028</v>
      </c>
      <c r="AA1076">
        <f>W1076*0.0000002777777777</f>
        <v>0</v>
      </c>
      <c r="AB1076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6">
        <f>(AC1076*0.0000002777777777)*-1</f>
        <v>0</v>
      </c>
      <c r="AE10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6">
        <f>(T1076/1000)*(960*9.81*0.01+0.5*1.205*0.38*1.711274*(T1076*T1076)+960*4/3*3.14*AJ1076)</f>
        <v>5.3459720401865498</v>
      </c>
      <c r="AH1076">
        <f>AH1075+AG1076</f>
        <v>720.41432147018088</v>
      </c>
      <c r="AJ1076">
        <f>T1077-T1076</f>
        <v>0.16666666666666607</v>
      </c>
      <c r="AK1076" s="53">
        <f t="shared" si="291"/>
        <v>6.8333333333333339</v>
      </c>
      <c r="AL1076" s="39">
        <f>0.5*1116.99*(T1076*T1076)</f>
        <v>26078.613750000004</v>
      </c>
      <c r="AM1076" s="39">
        <f t="shared" si="290"/>
        <v>-1287.6412499999969</v>
      </c>
      <c r="AN1076" s="39">
        <f>SUM($AM$1070:$AM$1089)+$AN$1069</f>
        <v>-2054067.4721875</v>
      </c>
      <c r="AO1076" s="39">
        <f t="shared" si="280"/>
        <v>0.57057429767010037</v>
      </c>
      <c r="AP1076" s="39">
        <f>SUM($AM$1056:$AM$1069)+$AP$1055</f>
        <v>1884233.7106250003</v>
      </c>
      <c r="AQ1076" s="39">
        <f t="shared" si="281"/>
        <v>0.52339825280483754</v>
      </c>
      <c r="AR1076" s="39">
        <f t="shared" si="293"/>
        <v>-1.287641249999997</v>
      </c>
      <c r="AS1076" s="39"/>
      <c r="AT1076" s="51">
        <f>T1076*$AS$8*0.38*0.01</f>
        <v>269.98895937000009</v>
      </c>
      <c r="AU1076" s="51">
        <f t="shared" si="292"/>
        <v>0.26998895937000011</v>
      </c>
      <c r="AV1076" s="51">
        <f t="shared" si="282"/>
        <v>7.4996993155879881E-5</v>
      </c>
      <c r="AW1076" s="39">
        <f>AB1076*0.7</f>
        <v>0.309733652176649</v>
      </c>
      <c r="AX1076" s="40"/>
      <c r="AY1076" s="40">
        <f t="shared" si="279"/>
        <v>0</v>
      </c>
      <c r="AZ1076" s="40"/>
      <c r="BA1076" s="40"/>
      <c r="BB1076" s="40"/>
      <c r="BC1076" s="39"/>
      <c r="BD1076" s="39">
        <f>T1076*2.23694</f>
        <v>15.28575666666667</v>
      </c>
      <c r="BE1076" s="39">
        <f>AO1076-$BC$8</f>
        <v>0.56944789867148193</v>
      </c>
      <c r="BF1076" s="39">
        <f>AQ1076-$BC$8</f>
        <v>0.5222718538062191</v>
      </c>
      <c r="BG1076" s="52">
        <f t="shared" si="283"/>
        <v>0.47004466842559722</v>
      </c>
      <c r="BH1076" s="52">
        <f t="shared" si="284"/>
        <v>0.47004466842559722</v>
      </c>
      <c r="BI1076" s="52">
        <f t="shared" si="285"/>
        <v>1692160.80633215</v>
      </c>
      <c r="BJ1076" s="52">
        <f t="shared" si="286"/>
        <v>1692.1608063321501</v>
      </c>
      <c r="BK1076">
        <f t="shared" si="287"/>
        <v>-1.1588771249999972</v>
      </c>
    </row>
    <row r="1077" spans="2:63" x14ac:dyDescent="0.25">
      <c r="B1077" s="25" t="s">
        <v>53</v>
      </c>
      <c r="C1077" s="25">
        <v>1069</v>
      </c>
      <c r="D1077" s="25">
        <v>47</v>
      </c>
      <c r="E1077" s="24">
        <v>25.2</v>
      </c>
      <c r="F1077" s="15">
        <f t="shared" si="288"/>
        <v>0.24999999999999961</v>
      </c>
      <c r="G1077" s="15">
        <f t="shared" si="289"/>
        <v>0.89999999999999858</v>
      </c>
      <c r="R1077">
        <f t="shared" si="277"/>
        <v>0</v>
      </c>
      <c r="S1077">
        <f t="shared" si="278"/>
        <v>25.2</v>
      </c>
      <c r="T1077">
        <f>$E1077/3.6</f>
        <v>7</v>
      </c>
      <c r="U1077">
        <f>(0.5*960*(T1077*T1077))</f>
        <v>23520</v>
      </c>
      <c r="V1077">
        <f>$U1077-$U1078</f>
        <v>-2293.3333333333285</v>
      </c>
      <c r="X1077">
        <f>W1077/1000</f>
        <v>0</v>
      </c>
      <c r="Y1077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7">
        <f>(0.5*960*(F1077*F1077))</f>
        <v>29.999999999999908</v>
      </c>
      <c r="AA1077">
        <f>W1077*0.0000002777777777</f>
        <v>0</v>
      </c>
      <c r="AB1077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7">
        <f>(AC1077*0.0000002777777777)*-1</f>
        <v>0</v>
      </c>
      <c r="AE10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7">
        <f>(T1077/1000)*(960*9.81*0.01+0.5*1.205*0.38*1.711274*(T1077*T1077)+960*4/3*3.14*AJ1077)</f>
        <v>10.171751423862226</v>
      </c>
      <c r="AH1077">
        <f>AH1076+AG1077</f>
        <v>730.58607289404313</v>
      </c>
      <c r="AJ1077">
        <f>T1078-T1077</f>
        <v>0.33333333333333304</v>
      </c>
      <c r="AK1077" s="53">
        <f t="shared" si="291"/>
        <v>7</v>
      </c>
      <c r="AL1077" s="39">
        <f>0.5*1116.99*(T1077*T1077)</f>
        <v>27366.255000000001</v>
      </c>
      <c r="AM1077" s="39">
        <f t="shared" si="290"/>
        <v>-2668.3649999999943</v>
      </c>
      <c r="AN1077" s="39">
        <f>SUM($AM$1070:$AM$1089)+$AN$1069</f>
        <v>-2054067.4721875</v>
      </c>
      <c r="AO1077" s="39">
        <f t="shared" si="280"/>
        <v>0.57057429767010037</v>
      </c>
      <c r="AP1077" s="39">
        <f>SUM($AM$1056:$AM$1069)+$AP$1055</f>
        <v>1884233.7106250003</v>
      </c>
      <c r="AQ1077" s="39">
        <f t="shared" si="281"/>
        <v>0.52339825280483754</v>
      </c>
      <c r="AR1077" s="39">
        <f t="shared" si="293"/>
        <v>-2.6683649999999943</v>
      </c>
      <c r="AS1077" s="39"/>
      <c r="AT1077" s="51">
        <f>T1077*$AS$8*0.38*0.01</f>
        <v>276.57405594000005</v>
      </c>
      <c r="AU1077" s="51">
        <f t="shared" si="292"/>
        <v>0.27657405594000006</v>
      </c>
      <c r="AV1077" s="51">
        <f t="shared" si="282"/>
        <v>7.6826188110901326E-5</v>
      </c>
      <c r="AW1077" s="39">
        <f>AB1077*0.7</f>
        <v>0.309733652176649</v>
      </c>
      <c r="AX1077" s="40"/>
      <c r="AY1077" s="40">
        <f t="shared" si="279"/>
        <v>0</v>
      </c>
      <c r="AZ1077" s="40"/>
      <c r="BA1077" s="40"/>
      <c r="BB1077" s="40"/>
      <c r="BC1077" s="39"/>
      <c r="BD1077" s="39">
        <f>T1077*2.23694</f>
        <v>15.658580000000001</v>
      </c>
      <c r="BE1077" s="39">
        <f>AO1077-$BC$8</f>
        <v>0.56944789867148193</v>
      </c>
      <c r="BF1077" s="39">
        <f>AQ1077-$BC$8</f>
        <v>0.5222718538062191</v>
      </c>
      <c r="BG1077" s="52">
        <f t="shared" si="283"/>
        <v>0.47004466842559722</v>
      </c>
      <c r="BH1077" s="52">
        <f t="shared" si="284"/>
        <v>0.47004466842559722</v>
      </c>
      <c r="BI1077" s="52">
        <f t="shared" si="285"/>
        <v>1692160.80633215</v>
      </c>
      <c r="BJ1077" s="52">
        <f t="shared" si="286"/>
        <v>1692.1608063321501</v>
      </c>
      <c r="BK1077">
        <f t="shared" si="287"/>
        <v>-2.4015284999999951</v>
      </c>
    </row>
    <row r="1078" spans="2:63" x14ac:dyDescent="0.25">
      <c r="B1078" s="25" t="s">
        <v>53</v>
      </c>
      <c r="C1078" s="25">
        <v>1070</v>
      </c>
      <c r="D1078" s="25">
        <v>48</v>
      </c>
      <c r="E1078" s="24">
        <v>26.4</v>
      </c>
      <c r="F1078" s="15">
        <f t="shared" si="288"/>
        <v>0.50000000000000022</v>
      </c>
      <c r="G1078" s="15">
        <f t="shared" si="289"/>
        <v>1.8000000000000007</v>
      </c>
      <c r="R1078">
        <f t="shared" si="277"/>
        <v>0</v>
      </c>
      <c r="S1078">
        <f t="shared" si="278"/>
        <v>26.4</v>
      </c>
      <c r="T1078">
        <f>$E1078/3.6</f>
        <v>7.333333333333333</v>
      </c>
      <c r="U1078">
        <f>(0.5*960*(T1078*T1078))</f>
        <v>25813.333333333328</v>
      </c>
      <c r="V1078">
        <f>$U1078-$U1079</f>
        <v>-4906.6666666666715</v>
      </c>
      <c r="X1078">
        <f>W1078/1000</f>
        <v>0</v>
      </c>
      <c r="Y1078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8">
        <f>(0.5*960*(F1078*F1078))</f>
        <v>120.00000000000011</v>
      </c>
      <c r="AA1078">
        <f>W1078*0.0000002777777777</f>
        <v>0</v>
      </c>
      <c r="AB1078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8">
        <f>(AC1078*0.0000002777777777)*-1</f>
        <v>0</v>
      </c>
      <c r="AE10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8">
        <f>(T1078/1000)*(960*9.81*0.01+0.5*1.205*0.38*1.711274*(T1078*T1078)+960*4/3*3.14*AJ1078)</f>
        <v>20.494559027745581</v>
      </c>
      <c r="AH1078">
        <f>AH1077+AG1078</f>
        <v>751.08063192178872</v>
      </c>
      <c r="AJ1078">
        <f>T1079-T1078</f>
        <v>0.66666666666666696</v>
      </c>
      <c r="AK1078" s="53">
        <f t="shared" si="291"/>
        <v>7.333333333333333</v>
      </c>
      <c r="AL1078" s="39">
        <f>0.5*1116.99*(T1078*T1078)</f>
        <v>30034.619999999995</v>
      </c>
      <c r="AM1078" s="39">
        <f t="shared" si="290"/>
        <v>-5709.0600000000049</v>
      </c>
      <c r="AN1078" s="39">
        <f>SUM($AM$1070:$AM$1089)+$AN$1069</f>
        <v>-2054067.4721875</v>
      </c>
      <c r="AO1078" s="39">
        <f t="shared" si="280"/>
        <v>0.57057429767010037</v>
      </c>
      <c r="AP1078" s="39">
        <f>SUM($AM$1056:$AM$1069)+$AP$1055</f>
        <v>1884233.7106250003</v>
      </c>
      <c r="AQ1078" s="39">
        <f t="shared" si="281"/>
        <v>0.52339825280483754</v>
      </c>
      <c r="AR1078" s="39">
        <f t="shared" si="293"/>
        <v>-5.7090600000000054</v>
      </c>
      <c r="AS1078" s="39"/>
      <c r="AT1078" s="51">
        <f>T1078*$AS$8*0.38*0.01</f>
        <v>289.74424908000003</v>
      </c>
      <c r="AU1078" s="51">
        <f t="shared" si="292"/>
        <v>0.28974424908000002</v>
      </c>
      <c r="AV1078" s="51">
        <f t="shared" si="282"/>
        <v>8.0484578020944243E-5</v>
      </c>
      <c r="AW1078" s="39">
        <f>AB1078*0.7</f>
        <v>0.309733652176649</v>
      </c>
      <c r="AX1078" s="40"/>
      <c r="AY1078" s="40">
        <f t="shared" si="279"/>
        <v>0</v>
      </c>
      <c r="AZ1078" s="40"/>
      <c r="BA1078" s="40"/>
      <c r="BB1078" s="40"/>
      <c r="BC1078" s="39"/>
      <c r="BD1078" s="39">
        <f>T1078*2.23694</f>
        <v>16.404226666666666</v>
      </c>
      <c r="BE1078" s="39">
        <f>AO1078-$BC$8</f>
        <v>0.56944789867148193</v>
      </c>
      <c r="BF1078" s="39">
        <f>AQ1078-$BC$8</f>
        <v>0.5222718538062191</v>
      </c>
      <c r="BG1078" s="52">
        <f t="shared" si="283"/>
        <v>0.47004466842559722</v>
      </c>
      <c r="BH1078" s="52">
        <f t="shared" si="284"/>
        <v>0.47004466842559722</v>
      </c>
      <c r="BI1078" s="52">
        <f t="shared" si="285"/>
        <v>1692160.80633215</v>
      </c>
      <c r="BJ1078" s="52">
        <f t="shared" si="286"/>
        <v>1692.1608063321501</v>
      </c>
      <c r="BK1078">
        <f t="shared" si="287"/>
        <v>-5.1381540000000054</v>
      </c>
    </row>
    <row r="1079" spans="2:63" x14ac:dyDescent="0.25">
      <c r="B1079" s="25" t="s">
        <v>53</v>
      </c>
      <c r="C1079" s="25">
        <v>1071</v>
      </c>
      <c r="D1079" s="25">
        <v>49</v>
      </c>
      <c r="E1079" s="24">
        <v>28.8</v>
      </c>
      <c r="F1079" s="15">
        <f t="shared" si="288"/>
        <v>0.75000000000000022</v>
      </c>
      <c r="G1079" s="15">
        <f t="shared" si="289"/>
        <v>2.7000000000000011</v>
      </c>
      <c r="R1079">
        <f t="shared" si="277"/>
        <v>0</v>
      </c>
      <c r="S1079">
        <f t="shared" si="278"/>
        <v>28.8</v>
      </c>
      <c r="T1079">
        <f>$E1079/3.6</f>
        <v>8</v>
      </c>
      <c r="U1079">
        <f>(0.5*960*(T1079*T1079))</f>
        <v>30720</v>
      </c>
      <c r="V1079">
        <f>$U1079-$U1080</f>
        <v>-6733.3333333333358</v>
      </c>
      <c r="X1079">
        <f>W1079/1000</f>
        <v>0</v>
      </c>
      <c r="Y1079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79">
        <f>(0.5*960*(F1079*F1079))</f>
        <v>270.00000000000017</v>
      </c>
      <c r="AA1079">
        <f>W1079*0.0000002777777777</f>
        <v>0</v>
      </c>
      <c r="AB1079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79">
        <f>(AC1079*0.0000002777777777)*-1</f>
        <v>0</v>
      </c>
      <c r="AE10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79">
        <f>(T1079/1000)*(960*9.81*0.01+0.5*1.205*0.38*1.711274*(T1079*T1079)+960*4/3*3.14*AJ1079)</f>
        <v>27.748674312004287</v>
      </c>
      <c r="AH1079">
        <f>AH1078+AG1079</f>
        <v>778.82930623379298</v>
      </c>
      <c r="AJ1079">
        <f>T1080-T1079</f>
        <v>0.83333333333333393</v>
      </c>
      <c r="AK1079" s="53">
        <f t="shared" si="291"/>
        <v>8</v>
      </c>
      <c r="AL1079" s="39">
        <f>0.5*1116.99*(T1079*T1079)</f>
        <v>35743.68</v>
      </c>
      <c r="AM1079" s="39">
        <f t="shared" si="290"/>
        <v>-7834.4437500000058</v>
      </c>
      <c r="AN1079" s="39">
        <f>SUM($AM$1070:$AM$1089)+$AN$1069</f>
        <v>-2054067.4721875</v>
      </c>
      <c r="AO1079" s="39">
        <f t="shared" si="280"/>
        <v>0.57057429767010037</v>
      </c>
      <c r="AP1079" s="39">
        <f>SUM($AM$1056:$AM$1069)+$AP$1055</f>
        <v>1884233.7106250003</v>
      </c>
      <c r="AQ1079" s="39">
        <f t="shared" si="281"/>
        <v>0.52339825280483754</v>
      </c>
      <c r="AR1079" s="39">
        <f t="shared" si="293"/>
        <v>-7.8344437500000055</v>
      </c>
      <c r="AS1079" s="39"/>
      <c r="AT1079" s="51">
        <f>T1079*$AS$8*0.38*0.01</f>
        <v>316.08463536000005</v>
      </c>
      <c r="AU1079" s="51">
        <f t="shared" si="292"/>
        <v>0.31608463536000003</v>
      </c>
      <c r="AV1079" s="51">
        <f t="shared" si="282"/>
        <v>8.7801357841030091E-5</v>
      </c>
      <c r="AW1079" s="39">
        <f>AB1079*0.7</f>
        <v>0.309733652176649</v>
      </c>
      <c r="AX1079" s="40"/>
      <c r="AY1079" s="40">
        <f t="shared" si="279"/>
        <v>0</v>
      </c>
      <c r="AZ1079" s="40"/>
      <c r="BA1079" s="40"/>
      <c r="BB1079" s="40"/>
      <c r="BC1079" s="39"/>
      <c r="BD1079" s="39">
        <f>T1079*2.23694</f>
        <v>17.895520000000001</v>
      </c>
      <c r="BE1079" s="39">
        <f>AO1079-$BC$8</f>
        <v>0.56944789867148193</v>
      </c>
      <c r="BF1079" s="39">
        <f>AQ1079-$BC$8</f>
        <v>0.5222718538062191</v>
      </c>
      <c r="BG1079" s="52">
        <f t="shared" si="283"/>
        <v>0.47004466842559722</v>
      </c>
      <c r="BH1079" s="52">
        <f t="shared" si="284"/>
        <v>0.47004466842559722</v>
      </c>
      <c r="BI1079" s="52">
        <f t="shared" si="285"/>
        <v>1692160.80633215</v>
      </c>
      <c r="BJ1079" s="52">
        <f t="shared" si="286"/>
        <v>1692.1608063321501</v>
      </c>
      <c r="BK1079">
        <f t="shared" si="287"/>
        <v>-7.0509993750000062</v>
      </c>
    </row>
    <row r="1080" spans="2:63" x14ac:dyDescent="0.25">
      <c r="B1080" s="25" t="s">
        <v>53</v>
      </c>
      <c r="C1080" s="25">
        <v>1072</v>
      </c>
      <c r="D1080" s="25">
        <v>50</v>
      </c>
      <c r="E1080" s="24">
        <v>31.8</v>
      </c>
      <c r="F1080" s="15">
        <f t="shared" si="288"/>
        <v>0.90277777777777724</v>
      </c>
      <c r="G1080" s="15">
        <f t="shared" si="289"/>
        <v>3.2499999999999982</v>
      </c>
      <c r="R1080">
        <f t="shared" si="277"/>
        <v>0</v>
      </c>
      <c r="S1080">
        <f t="shared" si="278"/>
        <v>31.8</v>
      </c>
      <c r="T1080">
        <f>$E1080/3.6</f>
        <v>8.8333333333333339</v>
      </c>
      <c r="U1080">
        <f>(0.5*960*(T1080*T1080))</f>
        <v>37453.333333333336</v>
      </c>
      <c r="V1080">
        <f>$U1080-$U1081</f>
        <v>-8698.148148148146</v>
      </c>
      <c r="X1080">
        <f>W1080/1000</f>
        <v>0</v>
      </c>
      <c r="Y1080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0">
        <f>(0.5*960*(F1080*F1080))</f>
        <v>391.20370370370324</v>
      </c>
      <c r="AA1080">
        <f>W1080*0.0000002777777777</f>
        <v>0</v>
      </c>
      <c r="AB1080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0">
        <f>(AC1080*0.0000002777777777)*-1</f>
        <v>0</v>
      </c>
      <c r="AE10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0">
        <f>(T1080/1000)*(960*9.81*0.01+0.5*1.205*0.38*1.711274*(T1080*T1080)+960*4/3*3.14*AJ1080)</f>
        <v>35.618672445519778</v>
      </c>
      <c r="AH1080">
        <f>AH1079+AG1080</f>
        <v>814.44797867931277</v>
      </c>
      <c r="AJ1080">
        <f>T1081-T1080</f>
        <v>0.97222222222222143</v>
      </c>
      <c r="AK1080" s="53">
        <f t="shared" si="291"/>
        <v>8.8333333333333339</v>
      </c>
      <c r="AL1080" s="39">
        <f>0.5*1116.99*(T1080*T1080)</f>
        <v>43578.123750000006</v>
      </c>
      <c r="AM1080" s="39">
        <f t="shared" si="290"/>
        <v>-10120.56718749999</v>
      </c>
      <c r="AN1080" s="39">
        <f>SUM($AM$1070:$AM$1089)+$AN$1069</f>
        <v>-2054067.4721875</v>
      </c>
      <c r="AO1080" s="39">
        <f t="shared" si="280"/>
        <v>0.57057429767010037</v>
      </c>
      <c r="AP1080" s="39">
        <f>SUM($AM$1056:$AM$1069)+$AP$1055</f>
        <v>1884233.7106250003</v>
      </c>
      <c r="AQ1080" s="39">
        <f t="shared" si="281"/>
        <v>0.52339825280483754</v>
      </c>
      <c r="AR1080" s="39">
        <f t="shared" si="293"/>
        <v>-10.12056718749999</v>
      </c>
      <c r="AS1080" s="39"/>
      <c r="AT1080" s="51">
        <f>T1080*$AS$8*0.38*0.01</f>
        <v>349.01011821000009</v>
      </c>
      <c r="AU1080" s="51">
        <f t="shared" si="292"/>
        <v>0.34901011821000011</v>
      </c>
      <c r="AV1080" s="51">
        <f t="shared" si="282"/>
        <v>9.6947332616137397E-5</v>
      </c>
      <c r="AW1080" s="39">
        <f>AB1080*0.7</f>
        <v>0.309733652176649</v>
      </c>
      <c r="AX1080" s="40"/>
      <c r="AY1080" s="40">
        <f t="shared" si="279"/>
        <v>0</v>
      </c>
      <c r="AZ1080" s="40"/>
      <c r="BA1080" s="40"/>
      <c r="BB1080" s="40"/>
      <c r="BC1080" s="39"/>
      <c r="BD1080" s="39">
        <f>T1080*2.23694</f>
        <v>19.759636666666669</v>
      </c>
      <c r="BE1080" s="39">
        <f>AO1080-$BC$8</f>
        <v>0.56944789867148193</v>
      </c>
      <c r="BF1080" s="39">
        <f>AQ1080-$BC$8</f>
        <v>0.5222718538062191</v>
      </c>
      <c r="BG1080" s="52">
        <f t="shared" si="283"/>
        <v>0.47004466842559722</v>
      </c>
      <c r="BH1080" s="52">
        <f t="shared" si="284"/>
        <v>0.47004466842559722</v>
      </c>
      <c r="BI1080" s="52">
        <f t="shared" si="285"/>
        <v>1692160.80633215</v>
      </c>
      <c r="BJ1080" s="52">
        <f t="shared" si="286"/>
        <v>1692.1608063321501</v>
      </c>
      <c r="BK1080">
        <f t="shared" si="287"/>
        <v>-9.1085104687499907</v>
      </c>
    </row>
    <row r="1081" spans="2:63" x14ac:dyDescent="0.25">
      <c r="B1081" s="25" t="s">
        <v>53</v>
      </c>
      <c r="C1081" s="25">
        <v>1073</v>
      </c>
      <c r="D1081" s="25">
        <v>51</v>
      </c>
      <c r="E1081" s="24">
        <v>35.299999999999997</v>
      </c>
      <c r="F1081" s="15">
        <f t="shared" si="288"/>
        <v>1.0694444444444444</v>
      </c>
      <c r="G1081" s="15">
        <f t="shared" si="289"/>
        <v>3.8499999999999996</v>
      </c>
      <c r="R1081">
        <f t="shared" si="277"/>
        <v>0</v>
      </c>
      <c r="S1081">
        <f t="shared" si="278"/>
        <v>35.299999999999997</v>
      </c>
      <c r="T1081">
        <f>$E1081/3.6</f>
        <v>9.8055555555555554</v>
      </c>
      <c r="U1081">
        <f>(0.5*960*(T1081*T1081))</f>
        <v>46151.481481481482</v>
      </c>
      <c r="V1081">
        <f>$U1081-$U1082</f>
        <v>-11635.55555555554</v>
      </c>
      <c r="X1081">
        <f>W1081/1000</f>
        <v>0</v>
      </c>
      <c r="Y1081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1">
        <f>(0.5*960*(F1081*F1081))</f>
        <v>548.98148148148152</v>
      </c>
      <c r="AA1081">
        <f>W1081*0.0000002777777777</f>
        <v>0</v>
      </c>
      <c r="AB1081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1">
        <f>(AC1081*0.0000002777777777)*-1</f>
        <v>0</v>
      </c>
      <c r="AE10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1">
        <f>(T1081/1000)*(960*9.81*0.01+0.5*1.205*0.38*1.711274*(T1081*T1081)+960*4/3*3.14*AJ1081)</f>
        <v>47.271734626790057</v>
      </c>
      <c r="AH1081">
        <f>AH1080+AG1081</f>
        <v>861.71971330610279</v>
      </c>
      <c r="AJ1081">
        <f>T1082-T1081</f>
        <v>1.1666666666666661</v>
      </c>
      <c r="AK1081" s="53">
        <f t="shared" si="291"/>
        <v>9.8055555555555554</v>
      </c>
      <c r="AL1081" s="39">
        <f>0.5*1116.99*(T1081*T1081)</f>
        <v>53698.690937499996</v>
      </c>
      <c r="AM1081" s="39">
        <f t="shared" si="290"/>
        <v>-13538.33249999999</v>
      </c>
      <c r="AN1081" s="39">
        <f>SUM($AM$1070:$AM$1089)+$AN$1069</f>
        <v>-2054067.4721875</v>
      </c>
      <c r="AO1081" s="39">
        <f t="shared" si="280"/>
        <v>0.57057429767010037</v>
      </c>
      <c r="AP1081" s="39">
        <f>SUM($AM$1056:$AM$1069)+$AP$1055</f>
        <v>1884233.7106250003</v>
      </c>
      <c r="AQ1081" s="39">
        <f t="shared" si="281"/>
        <v>0.52339825280483754</v>
      </c>
      <c r="AR1081" s="39">
        <f t="shared" si="293"/>
        <v>-13.53833249999999</v>
      </c>
      <c r="AS1081" s="39"/>
      <c r="AT1081" s="51">
        <f>T1081*$AS$8*0.38*0.01</f>
        <v>387.42318153500003</v>
      </c>
      <c r="AU1081" s="51">
        <f t="shared" si="292"/>
        <v>0.38742318153500005</v>
      </c>
      <c r="AV1081" s="51">
        <f t="shared" si="282"/>
        <v>1.0761763652042923E-4</v>
      </c>
      <c r="AW1081" s="39">
        <f>AB1081*0.7</f>
        <v>0.309733652176649</v>
      </c>
      <c r="AX1081" s="40"/>
      <c r="AY1081" s="40">
        <f t="shared" si="279"/>
        <v>0</v>
      </c>
      <c r="AZ1081" s="40"/>
      <c r="BA1081" s="40"/>
      <c r="BB1081" s="40"/>
      <c r="BC1081" s="39"/>
      <c r="BD1081" s="39">
        <f>T1081*2.23694</f>
        <v>21.934439444444447</v>
      </c>
      <c r="BE1081" s="39">
        <f>AO1081-$BC$8</f>
        <v>0.56944789867148193</v>
      </c>
      <c r="BF1081" s="39">
        <f>AQ1081-$BC$8</f>
        <v>0.5222718538062191</v>
      </c>
      <c r="BG1081" s="52">
        <f t="shared" si="283"/>
        <v>0.47004466842559722</v>
      </c>
      <c r="BH1081" s="52">
        <f t="shared" si="284"/>
        <v>0.47004466842559722</v>
      </c>
      <c r="BI1081" s="52">
        <f t="shared" si="285"/>
        <v>1692160.80633215</v>
      </c>
      <c r="BJ1081" s="52">
        <f t="shared" si="286"/>
        <v>1692.1608063321501</v>
      </c>
      <c r="BK1081">
        <f t="shared" si="287"/>
        <v>-12.184499249999991</v>
      </c>
    </row>
    <row r="1082" spans="2:63" x14ac:dyDescent="0.25">
      <c r="B1082" s="25" t="s">
        <v>53</v>
      </c>
      <c r="C1082" s="25">
        <v>1074</v>
      </c>
      <c r="D1082" s="25">
        <v>52</v>
      </c>
      <c r="E1082" s="24">
        <v>39.5</v>
      </c>
      <c r="F1082" s="15">
        <f t="shared" si="288"/>
        <v>1.2777777777777781</v>
      </c>
      <c r="G1082" s="15">
        <f t="shared" si="289"/>
        <v>4.6000000000000014</v>
      </c>
      <c r="R1082">
        <f t="shared" si="277"/>
        <v>0</v>
      </c>
      <c r="S1082">
        <f t="shared" si="278"/>
        <v>39.5</v>
      </c>
      <c r="T1082">
        <f>$E1082/3.6</f>
        <v>10.972222222222221</v>
      </c>
      <c r="U1082">
        <f>(0.5*960*(T1082*T1082))</f>
        <v>57787.037037037022</v>
      </c>
      <c r="V1082">
        <f>$U1082-$U1083</f>
        <v>-15555.555555555562</v>
      </c>
      <c r="X1082">
        <f>W1082/1000</f>
        <v>0</v>
      </c>
      <c r="Y1082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2">
        <f>(0.5*960*(F1082*F1082))</f>
        <v>783.70370370370415</v>
      </c>
      <c r="AA1082">
        <f>W1082*0.0000002777777777</f>
        <v>0</v>
      </c>
      <c r="AB1082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2">
        <f>(AC1082*0.0000002777777777)*-1</f>
        <v>0</v>
      </c>
      <c r="AE10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2">
        <f>(T1082/1000)*(960*9.81*0.01+0.5*1.205*0.38*1.711274*(T1082*T1082)+960*4/3*3.14*AJ1082)</f>
        <v>62.800242791079974</v>
      </c>
      <c r="AH1082">
        <f>AH1081+AG1082</f>
        <v>924.51995609718279</v>
      </c>
      <c r="AJ1082">
        <f>T1083-T1082</f>
        <v>1.3888888888888893</v>
      </c>
      <c r="AK1082" s="53">
        <f t="shared" si="291"/>
        <v>10.972222222222221</v>
      </c>
      <c r="AL1082" s="39">
        <f>0.5*1116.99*(T1082*T1082)</f>
        <v>67237.023437499985</v>
      </c>
      <c r="AM1082" s="39">
        <f t="shared" si="290"/>
        <v>-18099.375000000015</v>
      </c>
      <c r="AN1082" s="39">
        <f>SUM($AM$1070:$AM$1089)+$AN$1069</f>
        <v>-2054067.4721875</v>
      </c>
      <c r="AO1082" s="39">
        <f t="shared" si="280"/>
        <v>0.57057429767010037</v>
      </c>
      <c r="AP1082" s="39">
        <f>SUM($AM$1056:$AM$1069)+$AP$1055</f>
        <v>1884233.7106250003</v>
      </c>
      <c r="AQ1082" s="39">
        <f t="shared" si="281"/>
        <v>0.52339825280483754</v>
      </c>
      <c r="AR1082" s="39">
        <f t="shared" si="293"/>
        <v>-18.099375000000016</v>
      </c>
      <c r="AS1082" s="39"/>
      <c r="AT1082" s="51">
        <f>T1082*$AS$8*0.38*0.01</f>
        <v>433.51885752500004</v>
      </c>
      <c r="AU1082" s="51">
        <f t="shared" si="292"/>
        <v>0.43351885752500002</v>
      </c>
      <c r="AV1082" s="51">
        <f t="shared" si="282"/>
        <v>1.2042200120557945E-4</v>
      </c>
      <c r="AW1082" s="39">
        <f>AB1082*0.7</f>
        <v>0.309733652176649</v>
      </c>
      <c r="AX1082" s="40"/>
      <c r="AY1082" s="40">
        <f t="shared" si="279"/>
        <v>0</v>
      </c>
      <c r="AZ1082" s="40"/>
      <c r="BA1082" s="40"/>
      <c r="BB1082" s="40"/>
      <c r="BC1082" s="39"/>
      <c r="BD1082" s="39">
        <f>T1082*2.23694</f>
        <v>24.544202777777777</v>
      </c>
      <c r="BE1082" s="39">
        <f>AO1082-$BC$8</f>
        <v>0.56944789867148193</v>
      </c>
      <c r="BF1082" s="39">
        <f>AQ1082-$BC$8</f>
        <v>0.5222718538062191</v>
      </c>
      <c r="BG1082" s="52">
        <f t="shared" si="283"/>
        <v>0.47004466842559722</v>
      </c>
      <c r="BH1082" s="52">
        <f t="shared" si="284"/>
        <v>0.47004466842559722</v>
      </c>
      <c r="BI1082" s="52">
        <f t="shared" si="285"/>
        <v>1692160.80633215</v>
      </c>
      <c r="BJ1082" s="52">
        <f t="shared" si="286"/>
        <v>1692.1608063321501</v>
      </c>
      <c r="BK1082">
        <f t="shared" si="287"/>
        <v>-16.289437500000012</v>
      </c>
    </row>
    <row r="1083" spans="2:63" x14ac:dyDescent="0.25">
      <c r="B1083" s="25" t="s">
        <v>53</v>
      </c>
      <c r="C1083" s="25">
        <v>1075</v>
      </c>
      <c r="D1083" s="25">
        <v>53</v>
      </c>
      <c r="E1083" s="24">
        <v>44.5</v>
      </c>
      <c r="F1083" s="15">
        <f t="shared" si="288"/>
        <v>1.3611111111111107</v>
      </c>
      <c r="G1083" s="15">
        <f t="shared" si="289"/>
        <v>4.8999999999999986</v>
      </c>
      <c r="R1083">
        <f t="shared" si="277"/>
        <v>0</v>
      </c>
      <c r="S1083">
        <f t="shared" si="278"/>
        <v>44.5</v>
      </c>
      <c r="T1083">
        <f>$E1083/3.6</f>
        <v>12.361111111111111</v>
      </c>
      <c r="U1083">
        <f>(0.5*960*(T1083*T1083))</f>
        <v>73342.592592592584</v>
      </c>
      <c r="V1083">
        <f>$U1083-$U1084</f>
        <v>-16675.555555555547</v>
      </c>
      <c r="X1083">
        <f>W1083/1000</f>
        <v>0</v>
      </c>
      <c r="Y1083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3">
        <f>(0.5*960*(F1083*F1083))</f>
        <v>889.25925925925867</v>
      </c>
      <c r="AA1083">
        <f>W1083*0.0000002777777777</f>
        <v>0</v>
      </c>
      <c r="AB1083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3">
        <f>(AC1083*0.0000002777777777)*-1</f>
        <v>0</v>
      </c>
      <c r="AE10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3">
        <f>(T1083/1000)*(960*9.81*0.01+0.5*1.205*0.38*1.711274*(T1083*T1083)+960*4/3*3.14*AJ1083)</f>
        <v>68.14649209265643</v>
      </c>
      <c r="AH1083">
        <f>AH1082+AG1083</f>
        <v>992.66644818983923</v>
      </c>
      <c r="AJ1083">
        <f>T1084-T1083</f>
        <v>1.3333333333333321</v>
      </c>
      <c r="AK1083" s="53">
        <f t="shared" si="291"/>
        <v>12.361111111111111</v>
      </c>
      <c r="AL1083" s="39">
        <f>0.5*1116.99*(T1083*T1083)</f>
        <v>85336.3984375</v>
      </c>
      <c r="AM1083" s="39">
        <f t="shared" si="290"/>
        <v>-19402.52999999997</v>
      </c>
      <c r="AN1083" s="39">
        <f>SUM($AM$1070:$AM$1089)+$AN$1069</f>
        <v>-2054067.4721875</v>
      </c>
      <c r="AO1083" s="39">
        <f t="shared" si="280"/>
        <v>0.57057429767010037</v>
      </c>
      <c r="AP1083" s="39">
        <f>SUM($AM$1056:$AM$1069)+$AP$1055</f>
        <v>1884233.7106250003</v>
      </c>
      <c r="AQ1083" s="39">
        <f t="shared" si="281"/>
        <v>0.52339825280483754</v>
      </c>
      <c r="AR1083" s="39">
        <f t="shared" si="293"/>
        <v>-19.40252999999997</v>
      </c>
      <c r="AS1083" s="39"/>
      <c r="AT1083" s="51">
        <f>T1083*$AS$8*0.38*0.01</f>
        <v>488.39466227500009</v>
      </c>
      <c r="AU1083" s="51">
        <f t="shared" si="292"/>
        <v>0.48839466227500011</v>
      </c>
      <c r="AV1083" s="51">
        <f t="shared" si="282"/>
        <v>1.3566529249742497E-4</v>
      </c>
      <c r="AW1083" s="39">
        <f>AB1083*0.7</f>
        <v>0.309733652176649</v>
      </c>
      <c r="AX1083" s="40"/>
      <c r="AY1083" s="40">
        <f t="shared" si="279"/>
        <v>0</v>
      </c>
      <c r="AZ1083" s="40"/>
      <c r="BA1083" s="40"/>
      <c r="BB1083" s="40"/>
      <c r="BC1083" s="39"/>
      <c r="BD1083" s="39">
        <f>T1083*2.23694</f>
        <v>27.651063888888888</v>
      </c>
      <c r="BE1083" s="39">
        <f>AO1083-$BC$8</f>
        <v>0.56944789867148193</v>
      </c>
      <c r="BF1083" s="39">
        <f>AQ1083-$BC$8</f>
        <v>0.5222718538062191</v>
      </c>
      <c r="BG1083" s="52">
        <f t="shared" si="283"/>
        <v>0.47004466842559722</v>
      </c>
      <c r="BH1083" s="52">
        <f t="shared" si="284"/>
        <v>0.47004466842559722</v>
      </c>
      <c r="BI1083" s="52">
        <f t="shared" si="285"/>
        <v>1692160.80633215</v>
      </c>
      <c r="BJ1083" s="52">
        <f t="shared" si="286"/>
        <v>1692.1608063321501</v>
      </c>
      <c r="BK1083">
        <f t="shared" si="287"/>
        <v>-17.462276999999972</v>
      </c>
    </row>
    <row r="1084" spans="2:63" x14ac:dyDescent="0.25">
      <c r="B1084" s="25" t="s">
        <v>53</v>
      </c>
      <c r="C1084" s="25">
        <v>1076</v>
      </c>
      <c r="D1084" s="25">
        <v>54</v>
      </c>
      <c r="E1084" s="24">
        <v>49.3</v>
      </c>
      <c r="F1084" s="15">
        <f t="shared" si="288"/>
        <v>1.2222222222222219</v>
      </c>
      <c r="G1084" s="15">
        <f t="shared" si="289"/>
        <v>4.3999999999999986</v>
      </c>
      <c r="R1084">
        <f t="shared" si="277"/>
        <v>0</v>
      </c>
      <c r="S1084">
        <f t="shared" si="278"/>
        <v>49.3</v>
      </c>
      <c r="T1084">
        <f>$E1084/3.6</f>
        <v>13.694444444444443</v>
      </c>
      <c r="U1084">
        <f>(0.5*960*(T1084*T1084))</f>
        <v>90018.148148148131</v>
      </c>
      <c r="V1084">
        <f>$U1084-$U1085</f>
        <v>-15199.999999999985</v>
      </c>
      <c r="X1084">
        <f>W1084/1000</f>
        <v>0</v>
      </c>
      <c r="Y1084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4">
        <f>(0.5*960*(F1084*F1084))</f>
        <v>717.03703703703661</v>
      </c>
      <c r="AA1084">
        <f>W1084*0.0000002777777777</f>
        <v>0</v>
      </c>
      <c r="AB1084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4">
        <f>(AC1084*0.0000002777777777)*-1</f>
        <v>0</v>
      </c>
      <c r="AE10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4">
        <f>(T1084/1000)*(960*9.81*0.01+0.5*1.205*0.38*1.711274*(T1084*T1084)+960*4/3*3.14*AJ1084)</f>
        <v>63.452254860933905</v>
      </c>
      <c r="AH1084">
        <f>AH1083+AG1084</f>
        <v>1056.1187030507731</v>
      </c>
      <c r="AJ1084">
        <f>T1085-T1084</f>
        <v>1.1111111111111107</v>
      </c>
      <c r="AK1084" s="53">
        <f t="shared" si="291"/>
        <v>13.694444444444443</v>
      </c>
      <c r="AL1084" s="39">
        <f>0.5*1116.99*(T1084*T1084)</f>
        <v>104738.92843749997</v>
      </c>
      <c r="AM1084" s="39">
        <f t="shared" si="290"/>
        <v>-17685.675000000003</v>
      </c>
      <c r="AN1084" s="39">
        <f>SUM($AM$1070:$AM$1089)+$AN$1069</f>
        <v>-2054067.4721875</v>
      </c>
      <c r="AO1084" s="39">
        <f t="shared" si="280"/>
        <v>0.57057429767010037</v>
      </c>
      <c r="AP1084" s="39">
        <f>SUM($AM$1056:$AM$1069)+$AP$1055</f>
        <v>1884233.7106250003</v>
      </c>
      <c r="AQ1084" s="39">
        <f t="shared" si="281"/>
        <v>0.52339825280483754</v>
      </c>
      <c r="AR1084" s="39">
        <f t="shared" si="293"/>
        <v>-17.685675000000003</v>
      </c>
      <c r="AS1084" s="39"/>
      <c r="AT1084" s="51">
        <f>T1084*$AS$8*0.38*0.01</f>
        <v>541.07543483500001</v>
      </c>
      <c r="AU1084" s="51">
        <f t="shared" si="292"/>
        <v>0.54107543483499998</v>
      </c>
      <c r="AV1084" s="51">
        <f t="shared" si="282"/>
        <v>1.5029885213759661E-4</v>
      </c>
      <c r="AW1084" s="39">
        <f>AB1084*0.7</f>
        <v>0.309733652176649</v>
      </c>
      <c r="AX1084" s="40"/>
      <c r="AY1084" s="40">
        <f t="shared" si="279"/>
        <v>0</v>
      </c>
      <c r="AZ1084" s="40"/>
      <c r="BA1084" s="40"/>
      <c r="BB1084" s="40"/>
      <c r="BC1084" s="39"/>
      <c r="BD1084" s="39">
        <f>T1084*2.23694</f>
        <v>30.633650555555555</v>
      </c>
      <c r="BE1084" s="39">
        <f>AO1084-$BC$8</f>
        <v>0.56944789867148193</v>
      </c>
      <c r="BF1084" s="39">
        <f>AQ1084-$BC$8</f>
        <v>0.5222718538062191</v>
      </c>
      <c r="BG1084" s="52">
        <f t="shared" si="283"/>
        <v>0.47004466842559722</v>
      </c>
      <c r="BH1084" s="52">
        <f t="shared" si="284"/>
        <v>0.47004466842559722</v>
      </c>
      <c r="BI1084" s="52">
        <f t="shared" si="285"/>
        <v>1692160.80633215</v>
      </c>
      <c r="BJ1084" s="52">
        <f t="shared" si="286"/>
        <v>1692.1608063321501</v>
      </c>
      <c r="BK1084">
        <f t="shared" si="287"/>
        <v>-15.917107500000004</v>
      </c>
    </row>
    <row r="1085" spans="2:63" x14ac:dyDescent="0.25">
      <c r="B1085" s="25" t="s">
        <v>53</v>
      </c>
      <c r="C1085" s="25">
        <v>1077</v>
      </c>
      <c r="D1085" s="25">
        <v>55</v>
      </c>
      <c r="E1085" s="24">
        <v>53.3</v>
      </c>
      <c r="F1085" s="15">
        <f t="shared" si="288"/>
        <v>0.98611111111111127</v>
      </c>
      <c r="G1085" s="15">
        <f t="shared" si="289"/>
        <v>3.5500000000000007</v>
      </c>
      <c r="R1085">
        <f t="shared" si="277"/>
        <v>0</v>
      </c>
      <c r="S1085">
        <f t="shared" si="278"/>
        <v>53.3</v>
      </c>
      <c r="T1085">
        <f>$E1085/3.6</f>
        <v>14.805555555555554</v>
      </c>
      <c r="U1085">
        <f>(0.5*960*(T1085*T1085))</f>
        <v>105218.14814814812</v>
      </c>
      <c r="V1085">
        <f>$U1085-$U1086</f>
        <v>-12595.185185185212</v>
      </c>
      <c r="X1085">
        <f>W1085/1000</f>
        <v>0</v>
      </c>
      <c r="Y1085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5">
        <f>(0.5*960*(F1085*F1085))</f>
        <v>466.75925925925941</v>
      </c>
      <c r="AA1085">
        <f>W1085*0.0000002777777777</f>
        <v>0</v>
      </c>
      <c r="AB1085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5">
        <f>(AC1085*0.0000002777777777)*-1</f>
        <v>0</v>
      </c>
      <c r="AE10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5">
        <f>(T1085/1000)*(960*9.81*0.01+0.5*1.205*0.38*1.711274*(T1085*T1085)+960*4/3*3.14*AJ1085)</f>
        <v>53.907579349078773</v>
      </c>
      <c r="AH1085">
        <f>AH1084+AG1085</f>
        <v>1110.0262823998519</v>
      </c>
      <c r="AJ1085">
        <f>T1086-T1085</f>
        <v>0.86111111111111249</v>
      </c>
      <c r="AK1085" s="53">
        <f t="shared" si="291"/>
        <v>14.805555555555554</v>
      </c>
      <c r="AL1085" s="39">
        <f>0.5*1116.99*(T1085*T1085)</f>
        <v>122424.60343749997</v>
      </c>
      <c r="AM1085" s="39">
        <f t="shared" si="290"/>
        <v>-14654.891562500023</v>
      </c>
      <c r="AN1085" s="39">
        <f>SUM($AM$1070:$AM$1089)+$AN$1069</f>
        <v>-2054067.4721875</v>
      </c>
      <c r="AO1085" s="39">
        <f t="shared" si="280"/>
        <v>0.57057429767010037</v>
      </c>
      <c r="AP1085" s="39">
        <f>SUM($AM$1056:$AM$1069)+$AP$1055</f>
        <v>1884233.7106250003</v>
      </c>
      <c r="AQ1085" s="39">
        <f t="shared" si="281"/>
        <v>0.52339825280483754</v>
      </c>
      <c r="AR1085" s="39">
        <f t="shared" si="293"/>
        <v>-14.654891562500023</v>
      </c>
      <c r="AS1085" s="39"/>
      <c r="AT1085" s="51">
        <f>T1085*$AS$8*0.38*0.01</f>
        <v>584.97607863500002</v>
      </c>
      <c r="AU1085" s="51">
        <f t="shared" si="292"/>
        <v>0.58497607863500001</v>
      </c>
      <c r="AV1085" s="51">
        <f t="shared" si="282"/>
        <v>1.6249348517107304E-4</v>
      </c>
      <c r="AW1085" s="39">
        <f>AB1085*0.7</f>
        <v>0.309733652176649</v>
      </c>
      <c r="AX1085" s="40"/>
      <c r="AY1085" s="40">
        <f t="shared" si="279"/>
        <v>0</v>
      </c>
      <c r="AZ1085" s="40"/>
      <c r="BA1085" s="40"/>
      <c r="BB1085" s="40"/>
      <c r="BC1085" s="39"/>
      <c r="BD1085" s="39">
        <f>T1085*2.23694</f>
        <v>33.119139444444443</v>
      </c>
      <c r="BE1085" s="39">
        <f>AO1085-$BC$8</f>
        <v>0.56944789867148193</v>
      </c>
      <c r="BF1085" s="39">
        <f>AQ1085-$BC$8</f>
        <v>0.5222718538062191</v>
      </c>
      <c r="BG1085" s="52">
        <f t="shared" si="283"/>
        <v>0.47004466842559722</v>
      </c>
      <c r="BH1085" s="52">
        <f t="shared" si="284"/>
        <v>0.47004466842559722</v>
      </c>
      <c r="BI1085" s="52">
        <f t="shared" si="285"/>
        <v>1692160.80633215</v>
      </c>
      <c r="BJ1085" s="52">
        <f t="shared" si="286"/>
        <v>1692.1608063321501</v>
      </c>
      <c r="BK1085">
        <f t="shared" si="287"/>
        <v>-13.189402406250021</v>
      </c>
    </row>
    <row r="1086" spans="2:63" x14ac:dyDescent="0.25">
      <c r="B1086" s="25" t="s">
        <v>53</v>
      </c>
      <c r="C1086" s="25">
        <v>1078</v>
      </c>
      <c r="D1086" s="25">
        <v>56</v>
      </c>
      <c r="E1086" s="24">
        <v>56.4</v>
      </c>
      <c r="F1086" s="15">
        <f t="shared" si="288"/>
        <v>0.7777777777777779</v>
      </c>
      <c r="G1086" s="15">
        <f t="shared" si="289"/>
        <v>2.8000000000000007</v>
      </c>
      <c r="R1086">
        <f t="shared" si="277"/>
        <v>0</v>
      </c>
      <c r="S1086">
        <f t="shared" si="278"/>
        <v>56.4</v>
      </c>
      <c r="T1086">
        <f>$E1086/3.6</f>
        <v>15.666666666666666</v>
      </c>
      <c r="U1086">
        <f>(0.5*960*(T1086*T1086))</f>
        <v>117813.33333333333</v>
      </c>
      <c r="V1086">
        <f>$U1086-$U1087</f>
        <v>-10675.925925925927</v>
      </c>
      <c r="X1086">
        <f>W1086/1000</f>
        <v>0</v>
      </c>
      <c r="Y1086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6">
        <f>(0.5*960*(F1086*F1086))</f>
        <v>290.37037037037049</v>
      </c>
      <c r="AA1086">
        <f>W1086*0.0000002777777777</f>
        <v>0</v>
      </c>
      <c r="AB1086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6">
        <f>(AC1086*0.0000002777777777)*-1</f>
        <v>0</v>
      </c>
      <c r="AE10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6">
        <f>(T1086/1000)*(960*9.81*0.01+0.5*1.205*0.38*1.711274*(T1086*T1086)+960*4/3*3.14*AJ1086)</f>
        <v>46.70940381610864</v>
      </c>
      <c r="AH1086">
        <f>AH1085+AG1086</f>
        <v>1156.7356862159604</v>
      </c>
      <c r="AJ1086">
        <f>T1087-T1086</f>
        <v>0.69444444444444464</v>
      </c>
      <c r="AK1086" s="53">
        <f t="shared" si="291"/>
        <v>15.666666666666666</v>
      </c>
      <c r="AL1086" s="39">
        <f>0.5*1116.99*(T1086*T1086)</f>
        <v>137079.495</v>
      </c>
      <c r="AM1086" s="39">
        <f t="shared" si="290"/>
        <v>-12421.7734375</v>
      </c>
      <c r="AN1086" s="39">
        <f>SUM($AM$1070:$AM$1089)+$AN$1069</f>
        <v>-2054067.4721875</v>
      </c>
      <c r="AO1086" s="39">
        <f t="shared" si="280"/>
        <v>0.57057429767010037</v>
      </c>
      <c r="AP1086" s="39">
        <f>SUM($AM$1056:$AM$1069)+$AP$1055</f>
        <v>1884233.7106250003</v>
      </c>
      <c r="AQ1086" s="39">
        <f t="shared" si="281"/>
        <v>0.52339825280483754</v>
      </c>
      <c r="AR1086" s="39">
        <f t="shared" si="293"/>
        <v>-12.421773437500001</v>
      </c>
      <c r="AS1086" s="39"/>
      <c r="AT1086" s="51">
        <f>T1086*$AS$8*0.38*0.01</f>
        <v>618.99907758000006</v>
      </c>
      <c r="AU1086" s="51">
        <f t="shared" si="292"/>
        <v>0.61899907758000006</v>
      </c>
      <c r="AV1086" s="51">
        <f t="shared" si="282"/>
        <v>1.7194432577201724E-4</v>
      </c>
      <c r="AW1086" s="39">
        <f>AB1086*0.7</f>
        <v>0.309733652176649</v>
      </c>
      <c r="AX1086" s="40"/>
      <c r="AY1086" s="40">
        <f t="shared" si="279"/>
        <v>0</v>
      </c>
      <c r="AZ1086" s="40"/>
      <c r="BA1086" s="40"/>
      <c r="BB1086" s="40"/>
      <c r="BC1086" s="39"/>
      <c r="BD1086" s="39">
        <f>T1086*2.23694</f>
        <v>35.045393333333337</v>
      </c>
      <c r="BE1086" s="39">
        <f>AO1086-$BC$8</f>
        <v>0.56944789867148193</v>
      </c>
      <c r="BF1086" s="39">
        <f>AQ1086-$BC$8</f>
        <v>0.5222718538062191</v>
      </c>
      <c r="BG1086" s="52">
        <f t="shared" si="283"/>
        <v>0.47004466842559722</v>
      </c>
      <c r="BH1086" s="52">
        <f t="shared" si="284"/>
        <v>0.47004466842559722</v>
      </c>
      <c r="BI1086" s="52">
        <f t="shared" si="285"/>
        <v>1692160.80633215</v>
      </c>
      <c r="BJ1086" s="52">
        <f t="shared" si="286"/>
        <v>1692.1608063321501</v>
      </c>
      <c r="BK1086">
        <f t="shared" si="287"/>
        <v>-11.17959609375</v>
      </c>
    </row>
    <row r="1087" spans="2:63" x14ac:dyDescent="0.25">
      <c r="B1087" s="25" t="s">
        <v>53</v>
      </c>
      <c r="C1087" s="25">
        <v>1079</v>
      </c>
      <c r="D1087" s="25">
        <v>57</v>
      </c>
      <c r="E1087" s="24">
        <v>58.9</v>
      </c>
      <c r="F1087" s="15">
        <f t="shared" si="288"/>
        <v>0.6666666666666673</v>
      </c>
      <c r="G1087" s="15">
        <f t="shared" si="289"/>
        <v>2.4000000000000021</v>
      </c>
      <c r="R1087">
        <f t="shared" si="277"/>
        <v>0</v>
      </c>
      <c r="S1087">
        <f t="shared" si="278"/>
        <v>58.9</v>
      </c>
      <c r="T1087">
        <f>$E1087/3.6</f>
        <v>16.361111111111111</v>
      </c>
      <c r="U1087">
        <f>(0.5*960*(T1087*T1087))</f>
        <v>128489.25925925926</v>
      </c>
      <c r="V1087">
        <f>$U1087-$U1088</f>
        <v>-10230.740740740745</v>
      </c>
      <c r="X1087">
        <f>W1087/1000</f>
        <v>0</v>
      </c>
      <c r="Y1087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7">
        <f>(0.5*960*(F1087*F1087))</f>
        <v>213.33333333333374</v>
      </c>
      <c r="AA1087">
        <f>W1087*0.0000002777777777</f>
        <v>0</v>
      </c>
      <c r="AB1087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7">
        <f>(AC1087*0.0000002777777777)*-1</f>
        <v>0</v>
      </c>
      <c r="AE10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7">
        <f>(T1087/1000)*(960*9.81*0.01+0.5*1.205*0.38*1.711274*(T1087*T1087)+960*4/3*3.14*AJ1087)</f>
        <v>45.269174798586754</v>
      </c>
      <c r="AH1087">
        <f>AH1086+AG1087</f>
        <v>1202.0048610145473</v>
      </c>
      <c r="AJ1087">
        <f>T1088-T1087</f>
        <v>0.63888888888888928</v>
      </c>
      <c r="AK1087" s="53">
        <f t="shared" si="291"/>
        <v>16.361111111111111</v>
      </c>
      <c r="AL1087" s="39">
        <f>0.5*1116.99*(T1087*T1087)</f>
        <v>149501.2684375</v>
      </c>
      <c r="AM1087" s="39">
        <f t="shared" si="290"/>
        <v>-11903.786562499998</v>
      </c>
      <c r="AN1087" s="39">
        <f>SUM($AM$1070:$AM$1089)+$AN$1069</f>
        <v>-2054067.4721875</v>
      </c>
      <c r="AO1087" s="39">
        <f t="shared" si="280"/>
        <v>0.57057429767010037</v>
      </c>
      <c r="AP1087" s="39">
        <f>SUM($AM$1056:$AM$1069)+$AP$1055</f>
        <v>1884233.7106250003</v>
      </c>
      <c r="AQ1087" s="39">
        <f t="shared" si="281"/>
        <v>0.52339825280483754</v>
      </c>
      <c r="AR1087" s="39">
        <f t="shared" si="293"/>
        <v>-11.903786562499997</v>
      </c>
      <c r="AS1087" s="39"/>
      <c r="AT1087" s="51">
        <f>T1087*$AS$8*0.38*0.01</f>
        <v>646.4369799550002</v>
      </c>
      <c r="AU1087" s="51">
        <f t="shared" si="292"/>
        <v>0.64643697995500016</v>
      </c>
      <c r="AV1087" s="51">
        <f t="shared" si="282"/>
        <v>1.7956597141794003E-4</v>
      </c>
      <c r="AW1087" s="39">
        <f>AB1087*0.7</f>
        <v>0.309733652176649</v>
      </c>
      <c r="AX1087" s="40"/>
      <c r="AY1087" s="40">
        <f t="shared" si="279"/>
        <v>0</v>
      </c>
      <c r="AZ1087" s="40"/>
      <c r="BA1087" s="40"/>
      <c r="BB1087" s="40"/>
      <c r="BC1087" s="39"/>
      <c r="BD1087" s="39">
        <f>T1087*2.23694</f>
        <v>36.598823888888887</v>
      </c>
      <c r="BE1087" s="39">
        <f>AO1087-$BC$8</f>
        <v>0.56944789867148193</v>
      </c>
      <c r="BF1087" s="39">
        <f>AQ1087-$BC$8</f>
        <v>0.5222718538062191</v>
      </c>
      <c r="BG1087" s="52">
        <f t="shared" si="283"/>
        <v>0.47004466842559722</v>
      </c>
      <c r="BH1087" s="52">
        <f t="shared" si="284"/>
        <v>0.47004466842559722</v>
      </c>
      <c r="BI1087" s="52">
        <f t="shared" si="285"/>
        <v>1692160.80633215</v>
      </c>
      <c r="BJ1087" s="52">
        <f t="shared" si="286"/>
        <v>1692.1608063321501</v>
      </c>
      <c r="BK1087">
        <f t="shared" si="287"/>
        <v>-10.713407906249998</v>
      </c>
    </row>
    <row r="1088" spans="2:63" x14ac:dyDescent="0.25">
      <c r="B1088" s="25" t="s">
        <v>53</v>
      </c>
      <c r="C1088" s="25">
        <v>1080</v>
      </c>
      <c r="D1088" s="25">
        <v>58</v>
      </c>
      <c r="E1088" s="24">
        <v>61.2</v>
      </c>
      <c r="F1088" s="15">
        <f t="shared" si="288"/>
        <v>0.51388888888888928</v>
      </c>
      <c r="G1088" s="15">
        <f t="shared" si="289"/>
        <v>1.8500000000000014</v>
      </c>
      <c r="R1088">
        <f t="shared" si="277"/>
        <v>0</v>
      </c>
      <c r="S1088">
        <f t="shared" si="278"/>
        <v>61.2</v>
      </c>
      <c r="T1088">
        <f>$E1088/3.6</f>
        <v>17</v>
      </c>
      <c r="U1088">
        <f>(0.5*960*(T1088*T1088))</f>
        <v>138720</v>
      </c>
      <c r="V1088">
        <f>$U1088-$U1089</f>
        <v>-6419.25925925927</v>
      </c>
      <c r="X1088">
        <f>W1088/1000</f>
        <v>0</v>
      </c>
      <c r="Y1088">
        <f>$X$43+$X$87+$X$158+$X$178+$X$188+$X$238+$X$279+$X$299+$X$307+$X$359+$X$365+$X$379+$X$408+$X$426+$X$438+$X$549+$X$569+$X$622+$X$645+$X$657+$X$685+$X$703+$X$721+$X$758+$X$800+$X$815+$X$877+$X$896+$X$932+$X$957+$X$975+$X$1056</f>
        <v>1602.2696296296294</v>
      </c>
      <c r="Z1088">
        <f>(0.5*960*(F1088*F1088))</f>
        <v>126.75925925925944</v>
      </c>
      <c r="AA1088">
        <f>W1088*0.0000002777777777</f>
        <v>0</v>
      </c>
      <c r="AB1088">
        <f>AA$43+AA$87+$AA$158+$AA$178+$AA$238+$AA$279+$AA$299+$AA$307+$AA$359+$AA$365+$AA$379+$AA$408+$AA$426+$AA$438+$AA$526+$AA$549+$AA$569+$AA$622+$AA$645+$AA$657+$AA$685+$AA$703+$AA$721+$AA$758+$AA$800+$AA$815+$AA$877+$AA$896+$AA$932+$AA$957+$AA$975+$AA$1056</f>
        <v>0.44247664596664149</v>
      </c>
      <c r="AD1088">
        <f>(AC1088*0.0000002777777777)*-1</f>
        <v>0</v>
      </c>
      <c r="AE10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8">
        <f>(T1088/1000)*(960*9.81*0.01+0.5*1.205*0.38*1.711274*(T1088*T1088)+960*4/3*3.14*AJ1088)</f>
        <v>30.097264421417712</v>
      </c>
      <c r="AH1088">
        <f>AH1087+AG1088</f>
        <v>1232.102125435965</v>
      </c>
      <c r="AJ1088">
        <f>T1089-T1088</f>
        <v>0.38888888888888928</v>
      </c>
      <c r="AK1088" s="53">
        <f t="shared" si="291"/>
        <v>17</v>
      </c>
      <c r="AL1088" s="39">
        <f>0.5*1116.99*(T1088*T1088)</f>
        <v>161405.05499999999</v>
      </c>
      <c r="AM1088" s="39">
        <f t="shared" si="290"/>
        <v>-7469.0087500000373</v>
      </c>
      <c r="AN1088" s="39">
        <f>SUM($AM$1070:$AM$1089)+$AN$1069</f>
        <v>-2054067.4721875</v>
      </c>
      <c r="AO1088" s="39">
        <f t="shared" si="280"/>
        <v>0.57057429767010037</v>
      </c>
      <c r="AP1088" s="39">
        <f>SUM($AM$1056:$AM$1069)+$AP$1055</f>
        <v>1884233.7106250003</v>
      </c>
      <c r="AQ1088" s="39">
        <f t="shared" si="281"/>
        <v>0.52339825280483754</v>
      </c>
      <c r="AR1088" s="39">
        <f t="shared" si="293"/>
        <v>-7.4690087500000368</v>
      </c>
      <c r="AS1088" s="39"/>
      <c r="AT1088" s="51">
        <f>T1088*$AS$8*0.38*0.01</f>
        <v>671.6798501400001</v>
      </c>
      <c r="AU1088" s="51">
        <f t="shared" si="292"/>
        <v>0.67167985014000009</v>
      </c>
      <c r="AV1088" s="51">
        <f t="shared" si="282"/>
        <v>1.8657788541218893E-4</v>
      </c>
      <c r="AW1088" s="39">
        <f>AB1088*0.7</f>
        <v>0.309733652176649</v>
      </c>
      <c r="AX1088" s="40"/>
      <c r="AY1088" s="40">
        <f t="shared" si="279"/>
        <v>0</v>
      </c>
      <c r="AZ1088" s="40"/>
      <c r="BA1088" s="40"/>
      <c r="BB1088" s="40"/>
      <c r="BC1088" s="39"/>
      <c r="BD1088" s="39">
        <f>T1088*2.23694</f>
        <v>38.027979999999999</v>
      </c>
      <c r="BE1088" s="39">
        <f>AO1088-$BC$8</f>
        <v>0.56944789867148193</v>
      </c>
      <c r="BF1088" s="39">
        <f>AQ1088-$BC$8</f>
        <v>0.5222718538062191</v>
      </c>
      <c r="BG1088" s="52">
        <f t="shared" si="283"/>
        <v>0.47004466842559722</v>
      </c>
      <c r="BH1088" s="52">
        <f t="shared" si="284"/>
        <v>0.47004466842559722</v>
      </c>
      <c r="BI1088" s="52">
        <f t="shared" si="285"/>
        <v>1692160.80633215</v>
      </c>
      <c r="BJ1088" s="52">
        <f t="shared" si="286"/>
        <v>1692.1608063321501</v>
      </c>
      <c r="BK1088">
        <f t="shared" si="287"/>
        <v>-6.7221078750000336</v>
      </c>
    </row>
    <row r="1089" spans="2:63" x14ac:dyDescent="0.25">
      <c r="B1089" s="25" t="s">
        <v>53</v>
      </c>
      <c r="C1089" s="25">
        <v>1081</v>
      </c>
      <c r="D1089" s="25">
        <v>59</v>
      </c>
      <c r="E1089" s="24">
        <v>62.6</v>
      </c>
      <c r="F1089" s="15">
        <f t="shared" si="288"/>
        <v>0.24999999999999961</v>
      </c>
      <c r="G1089" s="15">
        <f t="shared" si="289"/>
        <v>0.89999999999999858</v>
      </c>
      <c r="R1089">
        <f t="shared" si="277"/>
        <v>0</v>
      </c>
      <c r="S1089">
        <f t="shared" si="278"/>
        <v>62.6</v>
      </c>
      <c r="T1089">
        <f>$E1089/3.6</f>
        <v>17.388888888888889</v>
      </c>
      <c r="U1089">
        <f>(0.5*960*(T1089*T1089))</f>
        <v>145139.25925925927</v>
      </c>
      <c r="V1089">
        <f>$U1089-$U1090</f>
        <v>-1860.74074074073</v>
      </c>
      <c r="X1089">
        <f>W1089/1000</f>
        <v>0</v>
      </c>
      <c r="Y1089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89">
        <f>(0.5*960*(F1089*F1089))</f>
        <v>29.999999999999908</v>
      </c>
      <c r="AA1089">
        <f>W1089*0.0000002777777777</f>
        <v>0</v>
      </c>
      <c r="AB1089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89">
        <f>(AC1089*0.0000002777777777)*-1</f>
        <v>0</v>
      </c>
      <c r="AE10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89">
        <f>(T1089/1000)*(960*9.81*0.01+0.5*1.205*0.38*1.711274*(T1089*T1089)+960*4/3*3.14*AJ1089)</f>
        <v>11.463147566788955</v>
      </c>
      <c r="AH1089">
        <f>AH1088+AG1089</f>
        <v>1243.5652730027539</v>
      </c>
      <c r="AJ1089">
        <f>T1090-T1089</f>
        <v>0.11111111111111072</v>
      </c>
      <c r="AK1089" s="53">
        <f t="shared" si="291"/>
        <v>17.388888888888889</v>
      </c>
      <c r="AL1089" s="39">
        <f>0.5*1116.99*(T1089*T1089)</f>
        <v>168874.06375000003</v>
      </c>
      <c r="AM1089" s="39">
        <f t="shared" si="290"/>
        <v>-2165.0299999999697</v>
      </c>
      <c r="AN1089" s="39">
        <f>SUM($AM$1070:$AM$1089)+$AN$1069</f>
        <v>-2054067.4721875</v>
      </c>
      <c r="AO1089" s="39">
        <f t="shared" si="280"/>
        <v>0.57057429767010037</v>
      </c>
      <c r="AP1089" s="39">
        <f>SUM($AM$1056:$AM$1069)+$AP$1055</f>
        <v>1884233.7106250003</v>
      </c>
      <c r="AQ1089" s="39">
        <f t="shared" si="281"/>
        <v>0.52339825280483754</v>
      </c>
      <c r="AR1089" s="39">
        <f t="shared" si="293"/>
        <v>-2.1650299999999696</v>
      </c>
      <c r="AS1089" s="39"/>
      <c r="AT1089" s="51">
        <f>T1089*$AS$8*0.38*0.01</f>
        <v>687.04507547000014</v>
      </c>
      <c r="AU1089" s="51">
        <f t="shared" si="292"/>
        <v>0.68704507547000015</v>
      </c>
      <c r="AV1089" s="51">
        <f t="shared" si="282"/>
        <v>1.9084600697390569E-4</v>
      </c>
      <c r="AW1089" s="39">
        <f>AB1089*0.7</f>
        <v>0.31358682089984996</v>
      </c>
      <c r="AX1089" s="40"/>
      <c r="AY1089" s="40">
        <f t="shared" si="279"/>
        <v>0</v>
      </c>
      <c r="AZ1089" s="40"/>
      <c r="BA1089" s="40"/>
      <c r="BB1089" s="40"/>
      <c r="BC1089" s="39"/>
      <c r="BD1089" s="39">
        <f>T1089*2.23694</f>
        <v>38.897901111111118</v>
      </c>
      <c r="BE1089" s="39">
        <f>AO1089-$BC$8</f>
        <v>0.56944789867148193</v>
      </c>
      <c r="BF1089" s="39">
        <f>AQ1089-$BC$8</f>
        <v>0.5222718538062191</v>
      </c>
      <c r="BG1089" s="52">
        <f t="shared" si="283"/>
        <v>0.47004466842559722</v>
      </c>
      <c r="BH1089" s="52">
        <f t="shared" si="284"/>
        <v>0.47004466842559722</v>
      </c>
      <c r="BI1089" s="52">
        <f t="shared" si="285"/>
        <v>1692160.80633215</v>
      </c>
      <c r="BJ1089" s="52">
        <f t="shared" si="286"/>
        <v>1692.1608063321501</v>
      </c>
      <c r="BK1089">
        <f t="shared" si="287"/>
        <v>-1.9485269999999728</v>
      </c>
    </row>
    <row r="1090" spans="2:63" x14ac:dyDescent="0.25">
      <c r="B1090" s="25" t="s">
        <v>53</v>
      </c>
      <c r="C1090" s="25">
        <v>1082</v>
      </c>
      <c r="D1090" s="25">
        <v>60</v>
      </c>
      <c r="E1090" s="24">
        <v>63</v>
      </c>
      <c r="F1090" s="15">
        <f t="shared" si="288"/>
        <v>-1.3888888888889086E-2</v>
      </c>
      <c r="G1090" s="15">
        <f t="shared" si="289"/>
        <v>-5.0000000000000711E-2</v>
      </c>
      <c r="R1090">
        <f t="shared" si="277"/>
        <v>0</v>
      </c>
      <c r="S1090">
        <f t="shared" si="278"/>
        <v>63</v>
      </c>
      <c r="T1090">
        <f>$E1090/3.6</f>
        <v>17.5</v>
      </c>
      <c r="U1090">
        <f>(0.5*960*(T1090*T1090))</f>
        <v>147000</v>
      </c>
      <c r="V1090">
        <f>$U1090-$U1091</f>
        <v>2324.074074074073</v>
      </c>
      <c r="W1090">
        <f>SUM(V1090:V1094)</f>
        <v>19816.296296296292</v>
      </c>
      <c r="X1090">
        <f>W1090/1000</f>
        <v>19.816296296296294</v>
      </c>
      <c r="Y1090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0">
        <f>(0.5*960*(F1090*F1090))</f>
        <v>9.259259259259521E-2</v>
      </c>
      <c r="AA1090">
        <f>W1090*0.0000002777777777</f>
        <v>5.5045267474299253E-3</v>
      </c>
      <c r="AB1090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0">
        <f>(AC1090*0.0000002777777777)*-1</f>
        <v>0</v>
      </c>
      <c r="AE10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90">
        <f>(T1090/1000)*(960*9.81*0.01+0.5*1.205*0.38*1.711274*(T1090*T1090)+960*4/3*3.14*AJ1090)</f>
        <v>-6.0210262243748556</v>
      </c>
      <c r="AH1090">
        <f>AH1089+AG1090</f>
        <v>1237.5442467783789</v>
      </c>
      <c r="AJ1090">
        <f>T1091-T1090</f>
        <v>-0.13888888888888928</v>
      </c>
      <c r="AK1090" s="53">
        <f t="shared" si="291"/>
        <v>17.5</v>
      </c>
      <c r="AL1090" s="39">
        <f>0.5*1116.99*(T1090*T1090)</f>
        <v>171039.09375</v>
      </c>
      <c r="AM1090" s="39">
        <f t="shared" si="290"/>
        <v>2704.1328125</v>
      </c>
      <c r="AN1090" s="39">
        <f>SUM($AM$1070:$AM$1089)+$AN$1069</f>
        <v>-2054067.4721875</v>
      </c>
      <c r="AO1090" s="39">
        <f t="shared" si="280"/>
        <v>0.57057429767010037</v>
      </c>
      <c r="AP1090" s="39">
        <f>SUM($AM$1090:$AM$1094)+$AP$1089</f>
        <v>1907290.5906250002</v>
      </c>
      <c r="AQ1090" s="39">
        <f t="shared" si="281"/>
        <v>0.52980294169193309</v>
      </c>
      <c r="AR1090" s="39">
        <f t="shared" si="293"/>
        <v>2.7041328125000001</v>
      </c>
      <c r="AS1090" s="39"/>
      <c r="AT1090" s="51">
        <f>T1090*$AS$8*0.38*0.01</f>
        <v>691.43513985000016</v>
      </c>
      <c r="AU1090" s="51">
        <f t="shared" si="292"/>
        <v>0.69143513985000016</v>
      </c>
      <c r="AV1090" s="51">
        <f t="shared" si="282"/>
        <v>1.9206547027725334E-4</v>
      </c>
      <c r="AW1090" s="39">
        <f>AB1090*0.7</f>
        <v>0.31358682089984996</v>
      </c>
      <c r="AX1090" s="40"/>
      <c r="AY1090" s="40">
        <f t="shared" si="279"/>
        <v>0</v>
      </c>
      <c r="AZ1090" s="40"/>
      <c r="BA1090" s="40"/>
      <c r="BB1090" s="40"/>
      <c r="BC1090" s="39"/>
      <c r="BD1090" s="39">
        <f>T1090*2.23694</f>
        <v>39.146450000000002</v>
      </c>
      <c r="BE1090" s="39">
        <f>AO1090-$BC$8</f>
        <v>0.56944789867148193</v>
      </c>
      <c r="BF1090" s="39">
        <f>AQ1090-$BC$8</f>
        <v>0.52867654269331465</v>
      </c>
      <c r="BG1090" s="52">
        <f t="shared" si="283"/>
        <v>0.47580888842398322</v>
      </c>
      <c r="BH1090" s="52">
        <f t="shared" si="284"/>
        <v>0.47580888842398322</v>
      </c>
      <c r="BI1090" s="52">
        <f t="shared" si="285"/>
        <v>1712911.9983263395</v>
      </c>
      <c r="BJ1090" s="52">
        <f t="shared" si="286"/>
        <v>1712.9119983263395</v>
      </c>
      <c r="BK1090">
        <f t="shared" si="287"/>
        <v>2.4337195312500004</v>
      </c>
    </row>
    <row r="1091" spans="2:63" x14ac:dyDescent="0.25">
      <c r="B1091" s="25" t="s">
        <v>53</v>
      </c>
      <c r="C1091" s="25">
        <v>1083</v>
      </c>
      <c r="D1091" s="25">
        <v>61</v>
      </c>
      <c r="E1091" s="24">
        <v>62.5</v>
      </c>
      <c r="F1091" s="15">
        <f t="shared" si="288"/>
        <v>-0.29166666666666685</v>
      </c>
      <c r="G1091" s="15">
        <f t="shared" si="289"/>
        <v>-1.0500000000000007</v>
      </c>
      <c r="R1091">
        <f t="shared" si="277"/>
        <v>0</v>
      </c>
      <c r="S1091">
        <f t="shared" si="278"/>
        <v>62.5</v>
      </c>
      <c r="T1091">
        <f>$E1091/3.6</f>
        <v>17.361111111111111</v>
      </c>
      <c r="U1091">
        <f>(0.5*960*(T1091*T1091))</f>
        <v>144675.92592592593</v>
      </c>
      <c r="V1091">
        <f>$U1091-$U1092</f>
        <v>7312.5925925926422</v>
      </c>
      <c r="X1091">
        <f>W1091/1000</f>
        <v>0</v>
      </c>
      <c r="Y1091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1">
        <f>(0.5*960*(F1091*F1091))</f>
        <v>40.833333333333385</v>
      </c>
      <c r="AA1091">
        <f>W1091*0.0000002777777777</f>
        <v>0</v>
      </c>
      <c r="AB1091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1">
        <f>(AC1091*0.0000002777777777)*-1</f>
        <v>0</v>
      </c>
      <c r="AE10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91">
        <f>(T1091/1000)*(960*9.81*0.01+0.5*1.205*0.38*1.711274*(T1091*T1091)+960*4/3*3.14*AJ1091)</f>
        <v>-27.327162105209847</v>
      </c>
      <c r="AH1091">
        <f>AH1090+AG1091</f>
        <v>1210.217084673169</v>
      </c>
      <c r="AJ1091">
        <f>T1092-T1091</f>
        <v>-0.44444444444444642</v>
      </c>
      <c r="AK1091" s="53">
        <f t="shared" si="291"/>
        <v>17.361111111111111</v>
      </c>
      <c r="AL1091" s="39">
        <f>0.5*1116.99*(T1091*T1091)</f>
        <v>168334.9609375</v>
      </c>
      <c r="AM1091" s="39">
        <f t="shared" si="290"/>
        <v>8508.4300000000512</v>
      </c>
      <c r="AN1091" s="39">
        <f>SUM($AM$1070:$AM$1089)+$AN$1069</f>
        <v>-2054067.4721875</v>
      </c>
      <c r="AO1091" s="39">
        <f t="shared" si="280"/>
        <v>0.57057429767010037</v>
      </c>
      <c r="AP1091" s="39">
        <f>SUM($AM$1090:$AM$1094)+$AP$1089</f>
        <v>1907290.5906250002</v>
      </c>
      <c r="AQ1091" s="39">
        <f t="shared" si="281"/>
        <v>0.52980294169193309</v>
      </c>
      <c r="AR1091" s="39">
        <f t="shared" si="293"/>
        <v>8.5084300000000503</v>
      </c>
      <c r="AS1091" s="39"/>
      <c r="AT1091" s="51">
        <f>T1091*$AS$8*0.38*0.01</f>
        <v>685.9475593750002</v>
      </c>
      <c r="AU1091" s="51">
        <f t="shared" si="292"/>
        <v>0.68594755937500018</v>
      </c>
      <c r="AV1091" s="51">
        <f t="shared" si="282"/>
        <v>1.9054114114806881E-4</v>
      </c>
      <c r="AW1091" s="39">
        <f>AB1091*0.7</f>
        <v>0.31358682089984996</v>
      </c>
      <c r="AX1091" s="40"/>
      <c r="AY1091" s="40">
        <f t="shared" si="279"/>
        <v>0</v>
      </c>
      <c r="AZ1091" s="40"/>
      <c r="BA1091" s="40"/>
      <c r="BB1091" s="40"/>
      <c r="BC1091" s="39"/>
      <c r="BD1091" s="39">
        <f>T1091*2.23694</f>
        <v>38.835763888888891</v>
      </c>
      <c r="BE1091" s="39">
        <f>AO1091-$BC$8</f>
        <v>0.56944789867148193</v>
      </c>
      <c r="BF1091" s="39">
        <f>AQ1091-$BC$8</f>
        <v>0.52867654269331465</v>
      </c>
      <c r="BG1091" s="52">
        <f t="shared" si="283"/>
        <v>0.47580888842398322</v>
      </c>
      <c r="BH1091" s="52">
        <f t="shared" si="284"/>
        <v>0.47580888842398322</v>
      </c>
      <c r="BI1091" s="52">
        <f t="shared" si="285"/>
        <v>1712911.9983263395</v>
      </c>
      <c r="BJ1091" s="52">
        <f t="shared" si="286"/>
        <v>1712.9119983263395</v>
      </c>
      <c r="BK1091">
        <f t="shared" si="287"/>
        <v>7.6575870000000457</v>
      </c>
    </row>
    <row r="1092" spans="2:63" x14ac:dyDescent="0.25">
      <c r="B1092" s="25" t="s">
        <v>53</v>
      </c>
      <c r="C1092" s="25">
        <v>1084</v>
      </c>
      <c r="D1092" s="25">
        <v>62</v>
      </c>
      <c r="E1092" s="24">
        <v>60.9</v>
      </c>
      <c r="F1092" s="15">
        <f t="shared" si="288"/>
        <v>-0.44444444444444481</v>
      </c>
      <c r="G1092" s="15">
        <f t="shared" si="289"/>
        <v>-1.6000000000000014</v>
      </c>
      <c r="R1092">
        <f t="shared" si="277"/>
        <v>0</v>
      </c>
      <c r="S1092">
        <f t="shared" si="278"/>
        <v>60.9</v>
      </c>
      <c r="T1092">
        <f>$E1092/3.6</f>
        <v>16.916666666666664</v>
      </c>
      <c r="U1092">
        <f>(0.5*960*(T1092*T1092))</f>
        <v>137363.33333333328</v>
      </c>
      <c r="V1092">
        <f>$U1092-$U1093</f>
        <v>7122.9629629629198</v>
      </c>
      <c r="X1092">
        <f>W1092/1000</f>
        <v>0</v>
      </c>
      <c r="Y1092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2">
        <f>(0.5*960*(F1092*F1092))</f>
        <v>94.814814814814966</v>
      </c>
      <c r="AA1092">
        <f>W1092*0.0000002777777777</f>
        <v>0</v>
      </c>
      <c r="AB1092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2">
        <f>(AC1092*0.0000002777777777)*-1</f>
        <v>0</v>
      </c>
      <c r="AE10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92">
        <f>(T1092/1000)*(960*9.81*0.01+0.5*1.205*0.38*1.711274*(T1092*T1092)+960*4/3*3.14*AJ1092)</f>
        <v>-26.728559725746802</v>
      </c>
      <c r="AH1092">
        <f>AH1091+AG1092</f>
        <v>1183.4885249474221</v>
      </c>
      <c r="AJ1092">
        <f>T1093-T1092</f>
        <v>-0.44444444444444287</v>
      </c>
      <c r="AK1092" s="53">
        <f t="shared" si="291"/>
        <v>16.916666666666664</v>
      </c>
      <c r="AL1092" s="39">
        <f>0.5*1116.99*(T1092*T1092)</f>
        <v>159826.53093749995</v>
      </c>
      <c r="AM1092" s="39">
        <f t="shared" si="290"/>
        <v>8287.7899999999499</v>
      </c>
      <c r="AN1092" s="39">
        <f>SUM($AM$1070:$AM$1089)+$AN$1069</f>
        <v>-2054067.4721875</v>
      </c>
      <c r="AO1092" s="39">
        <f t="shared" si="280"/>
        <v>0.57057429767010037</v>
      </c>
      <c r="AP1092" s="39">
        <f>SUM($AM$1090:$AM$1094)+$AP$1089</f>
        <v>1907290.5906250002</v>
      </c>
      <c r="AQ1092" s="39">
        <f t="shared" si="281"/>
        <v>0.52980294169193309</v>
      </c>
      <c r="AR1092" s="39">
        <f t="shared" si="293"/>
        <v>8.2877899999999496</v>
      </c>
      <c r="AS1092" s="39"/>
      <c r="AT1092" s="51">
        <f>T1092*$AS$8*0.38*0.01</f>
        <v>668.38730185500003</v>
      </c>
      <c r="AU1092" s="51">
        <f t="shared" si="292"/>
        <v>0.66838730185500006</v>
      </c>
      <c r="AV1092" s="51">
        <f t="shared" si="282"/>
        <v>1.8566328793467819E-4</v>
      </c>
      <c r="AW1092" s="39">
        <f>AB1092*0.7</f>
        <v>0.31358682089984996</v>
      </c>
      <c r="AX1092" s="40"/>
      <c r="AY1092" s="40">
        <f t="shared" si="279"/>
        <v>0</v>
      </c>
      <c r="AZ1092" s="40"/>
      <c r="BA1092" s="40"/>
      <c r="BB1092" s="40"/>
      <c r="BC1092" s="39"/>
      <c r="BD1092" s="39">
        <f>T1092*2.23694</f>
        <v>37.841568333333328</v>
      </c>
      <c r="BE1092" s="39">
        <f>AO1092-$BC$8</f>
        <v>0.56944789867148193</v>
      </c>
      <c r="BF1092" s="39">
        <f>AQ1092-$BC$8</f>
        <v>0.52867654269331465</v>
      </c>
      <c r="BG1092" s="52">
        <f t="shared" si="283"/>
        <v>0.47580888842398322</v>
      </c>
      <c r="BH1092" s="52">
        <f t="shared" si="284"/>
        <v>0.47580888842398322</v>
      </c>
      <c r="BI1092" s="52">
        <f t="shared" si="285"/>
        <v>1712911.9983263395</v>
      </c>
      <c r="BJ1092" s="52">
        <f t="shared" si="286"/>
        <v>1712.9119983263395</v>
      </c>
      <c r="BK1092">
        <f t="shared" si="287"/>
        <v>7.459010999999955</v>
      </c>
    </row>
    <row r="1093" spans="2:63" x14ac:dyDescent="0.25">
      <c r="B1093" s="25" t="s">
        <v>53</v>
      </c>
      <c r="C1093" s="25">
        <v>1085</v>
      </c>
      <c r="D1093" s="25">
        <v>63</v>
      </c>
      <c r="E1093" s="24">
        <v>59.3</v>
      </c>
      <c r="F1093" s="15">
        <f t="shared" si="288"/>
        <v>-0.31944444444444403</v>
      </c>
      <c r="G1093" s="15">
        <f t="shared" si="289"/>
        <v>-1.1499999999999986</v>
      </c>
      <c r="R1093">
        <f t="shared" si="277"/>
        <v>0</v>
      </c>
      <c r="S1093">
        <f t="shared" si="278"/>
        <v>59.3</v>
      </c>
      <c r="T1093">
        <f>$E1093/3.6</f>
        <v>16.472222222222221</v>
      </c>
      <c r="U1093">
        <f>(0.5*960*(T1093*T1093))</f>
        <v>130240.37037037036</v>
      </c>
      <c r="V1093">
        <f>$U1093-$U1094</f>
        <v>3056.666666666657</v>
      </c>
      <c r="X1093">
        <f>W1093/1000</f>
        <v>0</v>
      </c>
      <c r="Y1093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3">
        <f>(0.5*960*(F1093*F1093))</f>
        <v>48.981481481481353</v>
      </c>
      <c r="AA1093">
        <f>W1093*0.0000002777777777</f>
        <v>0</v>
      </c>
      <c r="AB1093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3">
        <f>(AC1093*0.0000002777777777)*-1</f>
        <v>0</v>
      </c>
      <c r="AE10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</f>
        <v>0.48985442373115345</v>
      </c>
      <c r="AG1093">
        <f>(T1093/1000)*(960*9.81*0.01+0.5*1.205*0.38*1.711274*(T1093*T1093)+960*4/3*3.14*AJ1093)</f>
        <v>-9.5708131857894987</v>
      </c>
      <c r="AH1093">
        <f>AH1092+AG1093</f>
        <v>1173.9177117616325</v>
      </c>
      <c r="AJ1093">
        <f>T1094-T1093</f>
        <v>-0.19444444444444287</v>
      </c>
      <c r="AK1093" s="53">
        <f t="shared" si="291"/>
        <v>16.472222222222221</v>
      </c>
      <c r="AL1093" s="39">
        <f>0.5*1116.99*(T1093*T1093)</f>
        <v>151538.7409375</v>
      </c>
      <c r="AM1093" s="39">
        <f t="shared" si="290"/>
        <v>3556.5271875000035</v>
      </c>
      <c r="AN1093" s="39">
        <f>SUM($AM$1070:$AM$1089)+$AN$1069</f>
        <v>-2054067.4721875</v>
      </c>
      <c r="AO1093" s="39">
        <f t="shared" si="280"/>
        <v>0.57057429767010037</v>
      </c>
      <c r="AP1093" s="39">
        <f>SUM($AM$1090:$AM$1094)+$AP$1089</f>
        <v>1907290.5906250002</v>
      </c>
      <c r="AQ1093" s="39">
        <f t="shared" si="281"/>
        <v>0.52980294169193309</v>
      </c>
      <c r="AR1093" s="39">
        <f t="shared" si="293"/>
        <v>3.5565271875000035</v>
      </c>
      <c r="AS1093" s="39"/>
      <c r="AT1093" s="51">
        <f>T1093*$AS$8*0.38*0.01</f>
        <v>650.8270443350001</v>
      </c>
      <c r="AU1093" s="51">
        <f t="shared" si="292"/>
        <v>0.65082704433500005</v>
      </c>
      <c r="AV1093" s="51">
        <f t="shared" si="282"/>
        <v>1.8078543472128765E-4</v>
      </c>
      <c r="AW1093" s="39">
        <f>AB1093*0.7</f>
        <v>0.31358682089984996</v>
      </c>
      <c r="AX1093" s="40"/>
      <c r="AY1093" s="40">
        <f t="shared" si="279"/>
        <v>0</v>
      </c>
      <c r="AZ1093" s="40"/>
      <c r="BA1093" s="40"/>
      <c r="BB1093" s="40"/>
      <c r="BC1093" s="39"/>
      <c r="BD1093" s="39">
        <f>T1093*2.23694</f>
        <v>36.847372777777778</v>
      </c>
      <c r="BE1093" s="39">
        <f>AO1093-$BC$8</f>
        <v>0.56944789867148193</v>
      </c>
      <c r="BF1093" s="39">
        <f>AQ1093-$BC$8</f>
        <v>0.52867654269331465</v>
      </c>
      <c r="BG1093" s="52">
        <f t="shared" si="283"/>
        <v>0.47580888842398322</v>
      </c>
      <c r="BH1093" s="52">
        <f t="shared" si="284"/>
        <v>0.47580888842398322</v>
      </c>
      <c r="BI1093" s="52">
        <f t="shared" si="285"/>
        <v>1712911.9983263395</v>
      </c>
      <c r="BJ1093" s="52">
        <f t="shared" si="286"/>
        <v>1712.9119983263395</v>
      </c>
      <c r="BK1093">
        <f t="shared" si="287"/>
        <v>3.2008744687500035</v>
      </c>
    </row>
    <row r="1094" spans="2:63" x14ac:dyDescent="0.25">
      <c r="B1094" s="25" t="s">
        <v>53</v>
      </c>
      <c r="C1094" s="25">
        <v>1086</v>
      </c>
      <c r="D1094" s="25">
        <v>64</v>
      </c>
      <c r="E1094" s="24">
        <v>58.6</v>
      </c>
      <c r="F1094" s="15">
        <f t="shared" si="288"/>
        <v>-9.7222222222221627E-2</v>
      </c>
      <c r="G1094" s="15">
        <f t="shared" si="289"/>
        <v>-0.34999999999999787</v>
      </c>
      <c r="R1094">
        <f t="shared" si="277"/>
        <v>0</v>
      </c>
      <c r="S1094">
        <f t="shared" si="278"/>
        <v>58.6</v>
      </c>
      <c r="T1094">
        <f>$E1094/3.6</f>
        <v>16.277777777777779</v>
      </c>
      <c r="U1094">
        <f>(0.5*960*(T1094*T1094))</f>
        <v>127183.70370370371</v>
      </c>
      <c r="V1094">
        <f>$U1094-$U1095</f>
        <v>0</v>
      </c>
      <c r="X1094">
        <f>W1094/1000</f>
        <v>0</v>
      </c>
      <c r="Y1094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4">
        <f>(0.5*960*(F1094*F1094))</f>
        <v>4.5370370370369812</v>
      </c>
      <c r="AA1094">
        <f>W1094*0.0000002777777777</f>
        <v>0</v>
      </c>
      <c r="AB1094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4">
        <f>(AC1094*0.0000002777777777)*-1</f>
        <v>0</v>
      </c>
      <c r="AE10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094">
        <f>(T1094/1000)*(960*9.81*0.01+0.5*1.205*0.38*1.711274*(T1094*T1094)+960*4/3*3.14*AJ1094)</f>
        <v>3.2228158427815337</v>
      </c>
      <c r="AH1094">
        <f>AH1093+AG1094</f>
        <v>1177.140527604414</v>
      </c>
      <c r="AJ1094">
        <f>T1095-T1094</f>
        <v>0</v>
      </c>
      <c r="AK1094" s="53">
        <f t="shared" si="291"/>
        <v>16.277777777777779</v>
      </c>
      <c r="AL1094" s="39">
        <f>0.5*1116.99*(T1094*T1094)</f>
        <v>147982.21375</v>
      </c>
      <c r="AM1094" s="39">
        <f t="shared" si="290"/>
        <v>0</v>
      </c>
      <c r="AN1094" s="39">
        <f>SUM($AM$1070:$AM$1089)+$AN$1069</f>
        <v>-2054067.4721875</v>
      </c>
      <c r="AO1094" s="39">
        <f t="shared" si="280"/>
        <v>0.57057429767010037</v>
      </c>
      <c r="AP1094" s="39">
        <f>SUM($AM$1090:$AM$1094)+$AP$1089</f>
        <v>1907290.5906250002</v>
      </c>
      <c r="AQ1094" s="39">
        <f t="shared" si="281"/>
        <v>0.52980294169193309</v>
      </c>
      <c r="AR1094" s="39">
        <f t="shared" si="293"/>
        <v>0</v>
      </c>
      <c r="AS1094" s="39"/>
      <c r="AT1094" s="51">
        <f>T1094*$AS$8*0.38*0.01</f>
        <v>643.14443167000002</v>
      </c>
      <c r="AU1094" s="51">
        <f t="shared" si="292"/>
        <v>0.64314443167000002</v>
      </c>
      <c r="AV1094" s="51">
        <f t="shared" si="282"/>
        <v>1.7865137394042926E-4</v>
      </c>
      <c r="AW1094" s="39">
        <f>AB1094*0.7</f>
        <v>0.31358682089984996</v>
      </c>
      <c r="AX1094" s="40"/>
      <c r="AY1094" s="40">
        <f t="shared" si="279"/>
        <v>0</v>
      </c>
      <c r="AZ1094" s="40"/>
      <c r="BA1094" s="40"/>
      <c r="BB1094" s="40"/>
      <c r="BC1094" s="39"/>
      <c r="BD1094" s="39">
        <f>T1094*2.23694</f>
        <v>36.41241222222223</v>
      </c>
      <c r="BE1094" s="39">
        <f>AO1094-$BC$8</f>
        <v>0.56944789867148193</v>
      </c>
      <c r="BF1094" s="39">
        <f>AQ1094-$BC$8</f>
        <v>0.52867654269331465</v>
      </c>
      <c r="BG1094" s="52">
        <f t="shared" si="283"/>
        <v>0.47580888842398322</v>
      </c>
      <c r="BH1094" s="52">
        <f t="shared" si="284"/>
        <v>0.47580888842398322</v>
      </c>
      <c r="BI1094" s="52">
        <f t="shared" si="285"/>
        <v>1712911.9983263395</v>
      </c>
      <c r="BJ1094" s="52">
        <f t="shared" si="286"/>
        <v>1712.9119983263395</v>
      </c>
      <c r="BK1094">
        <f t="shared" si="287"/>
        <v>0</v>
      </c>
    </row>
    <row r="1095" spans="2:63" x14ac:dyDescent="0.25">
      <c r="B1095" s="25" t="s">
        <v>53</v>
      </c>
      <c r="C1095" s="25">
        <v>1087</v>
      </c>
      <c r="D1095" s="25">
        <v>65</v>
      </c>
      <c r="E1095" s="24">
        <v>58.6</v>
      </c>
      <c r="F1095" s="15">
        <f t="shared" si="288"/>
        <v>1.3888888888889086E-2</v>
      </c>
      <c r="G1095" s="15">
        <f t="shared" si="289"/>
        <v>5.0000000000000711E-2</v>
      </c>
      <c r="R1095">
        <f t="shared" si="277"/>
        <v>0</v>
      </c>
      <c r="S1095">
        <f t="shared" si="278"/>
        <v>58.6</v>
      </c>
      <c r="T1095">
        <f>$E1095/3.6</f>
        <v>16.277777777777779</v>
      </c>
      <c r="U1095">
        <f>(0.5*960*(T1095*T1095))</f>
        <v>127183.70370370371</v>
      </c>
      <c r="V1095">
        <f>$U1095-$U1096</f>
        <v>-434.44444444448163</v>
      </c>
      <c r="X1095">
        <f>W1095/1000</f>
        <v>0</v>
      </c>
      <c r="Y1095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5">
        <f>(0.5*960*(F1095*F1095))</f>
        <v>9.259259259259521E-2</v>
      </c>
      <c r="AA1095">
        <f>W1095*0.0000002777777777</f>
        <v>0</v>
      </c>
      <c r="AB1095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C1095">
        <f>SUM(V1095:V1104)</f>
        <v>-24046.296296296292</v>
      </c>
      <c r="AD1095">
        <f>(AC1095*0.0000002777777777)*-1</f>
        <v>6.6795267471009253E-3</v>
      </c>
      <c r="AE10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095">
        <f>(T1095/1000)*(960*9.81*0.01+0.5*1.205*0.38*1.711274*(T1095*T1095)+960*4/3*3.14*AJ1095)</f>
        <v>5.0401392995717096</v>
      </c>
      <c r="AH1095">
        <f>AH1094+AG1095</f>
        <v>1182.1806669039859</v>
      </c>
      <c r="AJ1095">
        <f>T1096-T1095</f>
        <v>2.7777777777778567E-2</v>
      </c>
      <c r="AK1095" s="53">
        <f t="shared" si="291"/>
        <v>16.277777777777779</v>
      </c>
      <c r="AL1095" s="39">
        <f>0.5*1116.99*(T1095*T1095)</f>
        <v>147982.21375</v>
      </c>
      <c r="AM1095" s="39">
        <f t="shared" si="290"/>
        <v>-505.48968750005588</v>
      </c>
      <c r="AN1095" s="39">
        <f>SUM($AM$1095:$AM$1104)+$AN$1094</f>
        <v>-2082046.089375</v>
      </c>
      <c r="AO1095" s="39">
        <f t="shared" si="280"/>
        <v>0.57834613577556315</v>
      </c>
      <c r="AP1095" s="39">
        <f>SUM($AM$1090:$AM$1094)+$AP$1089</f>
        <v>1907290.5906250002</v>
      </c>
      <c r="AQ1095" s="39">
        <f t="shared" si="281"/>
        <v>0.52980294169193309</v>
      </c>
      <c r="AR1095" s="39">
        <f t="shared" si="293"/>
        <v>-0.50548968750005585</v>
      </c>
      <c r="AS1095" s="39"/>
      <c r="AT1095" s="51">
        <f>T1095*$AS$8*0.38*0.01</f>
        <v>643.14443167000002</v>
      </c>
      <c r="AU1095" s="51">
        <f t="shared" si="292"/>
        <v>0.64314443167000002</v>
      </c>
      <c r="AV1095" s="51">
        <f t="shared" si="282"/>
        <v>1.7865137394042926E-4</v>
      </c>
      <c r="AW1095" s="39">
        <f>AB1095*0.7</f>
        <v>0.31358682089984996</v>
      </c>
      <c r="AX1095" s="40"/>
      <c r="AY1095" s="40">
        <f t="shared" si="279"/>
        <v>0</v>
      </c>
      <c r="AZ1095" s="40"/>
      <c r="BA1095" s="40"/>
      <c r="BB1095" s="40"/>
      <c r="BC1095" s="39"/>
      <c r="BD1095" s="39">
        <f>T1095*2.23694</f>
        <v>36.41241222222223</v>
      </c>
      <c r="BE1095" s="39">
        <f>AO1095-$BC$8</f>
        <v>0.57721973677694471</v>
      </c>
      <c r="BF1095" s="39">
        <f>AQ1095-$BC$8</f>
        <v>0.52867654269331465</v>
      </c>
      <c r="BG1095" s="52">
        <f t="shared" si="283"/>
        <v>0.47580888842398322</v>
      </c>
      <c r="BH1095" s="52">
        <f t="shared" si="284"/>
        <v>0.47580888842398322</v>
      </c>
      <c r="BI1095" s="52">
        <f t="shared" si="285"/>
        <v>1712911.9983263395</v>
      </c>
      <c r="BJ1095" s="52">
        <f t="shared" si="286"/>
        <v>1712.9119983263395</v>
      </c>
      <c r="BK1095">
        <f t="shared" si="287"/>
        <v>-0.45494071875005027</v>
      </c>
    </row>
    <row r="1096" spans="2:63" x14ac:dyDescent="0.25">
      <c r="B1096" s="25" t="s">
        <v>53</v>
      </c>
      <c r="C1096" s="25">
        <v>1088</v>
      </c>
      <c r="D1096" s="25">
        <v>66</v>
      </c>
      <c r="E1096" s="24">
        <v>58.7</v>
      </c>
      <c r="F1096" s="15">
        <f t="shared" si="288"/>
        <v>2.7777777777777186E-2</v>
      </c>
      <c r="G1096" s="15">
        <f t="shared" si="289"/>
        <v>9.9999999999997868E-2</v>
      </c>
      <c r="R1096">
        <f t="shared" ref="R1096:R1159" si="294">IF(E1096&lt;1,1,0)</f>
        <v>0</v>
      </c>
      <c r="S1096">
        <f t="shared" ref="S1096:S1159" si="295">IF(R1096=1,"",E1096)</f>
        <v>58.7</v>
      </c>
      <c r="T1096">
        <f>$E1096/3.6</f>
        <v>16.305555555555557</v>
      </c>
      <c r="U1096">
        <f>(0.5*960*(T1096*T1096))</f>
        <v>127618.14814814819</v>
      </c>
      <c r="V1096">
        <f>$U1096-$U1097</f>
        <v>-435.18518518510973</v>
      </c>
      <c r="X1096">
        <f>W1096/1000</f>
        <v>0</v>
      </c>
      <c r="Y1096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6">
        <f>(0.5*960*(F1096*F1096))</f>
        <v>0.37037037037035458</v>
      </c>
      <c r="AA1096">
        <f>W1096*0.0000002777777777</f>
        <v>0</v>
      </c>
      <c r="AB1096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6">
        <f>(AC1096*0.0000002777777777)*-1</f>
        <v>0</v>
      </c>
      <c r="AE10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096">
        <f>(T1096/1000)*(960*9.81*0.01+0.5*1.205*0.38*1.711274*(T1096*T1096)+960*4/3*3.14*AJ1096)</f>
        <v>5.0545223626488065</v>
      </c>
      <c r="AH1096">
        <f>AH1095+AG1096</f>
        <v>1187.2351892666347</v>
      </c>
      <c r="AJ1096">
        <f>T1097-T1096</f>
        <v>2.7777777777775015E-2</v>
      </c>
      <c r="AK1096" s="53">
        <f t="shared" si="291"/>
        <v>16.305555555555557</v>
      </c>
      <c r="AL1096" s="39">
        <f>0.5*1116.99*(T1096*T1096)</f>
        <v>148487.70343750005</v>
      </c>
      <c r="AM1096" s="39">
        <f t="shared" si="290"/>
        <v>-506.35156249991269</v>
      </c>
      <c r="AN1096" s="39">
        <f>SUM($AM$1095:$AM$1104)+$AN$1094</f>
        <v>-2082046.089375</v>
      </c>
      <c r="AO1096" s="39">
        <f t="shared" si="280"/>
        <v>0.57834613577556315</v>
      </c>
      <c r="AP1096" s="39">
        <f>SUM($AM$1090:$AM$1094)+$AP$1089</f>
        <v>1907290.5906250002</v>
      </c>
      <c r="AQ1096" s="39">
        <f t="shared" si="281"/>
        <v>0.52980294169193309</v>
      </c>
      <c r="AR1096" s="39">
        <f t="shared" si="293"/>
        <v>-0.50635156249991264</v>
      </c>
      <c r="AS1096" s="39"/>
      <c r="AT1096" s="51">
        <f>T1096*$AS$8*0.38*0.01</f>
        <v>644.24194776500019</v>
      </c>
      <c r="AU1096" s="51">
        <f t="shared" si="292"/>
        <v>0.64424194776500021</v>
      </c>
      <c r="AV1096" s="51">
        <f t="shared" si="282"/>
        <v>1.7895623976626622E-4</v>
      </c>
      <c r="AW1096" s="39">
        <f>AB1096*0.7</f>
        <v>0.31358682089984996</v>
      </c>
      <c r="AX1096" s="40"/>
      <c r="AY1096" s="40">
        <f t="shared" ref="AY1096:AY1159" si="296">AX1096/1000</f>
        <v>0</v>
      </c>
      <c r="AZ1096" s="40"/>
      <c r="BA1096" s="40"/>
      <c r="BB1096" s="40"/>
      <c r="BC1096" s="39"/>
      <c r="BD1096" s="39">
        <f>T1096*2.23694</f>
        <v>36.474549444444449</v>
      </c>
      <c r="BE1096" s="39">
        <f>AO1096-$BC$8</f>
        <v>0.57721973677694471</v>
      </c>
      <c r="BF1096" s="39">
        <f>AQ1096-$BC$8</f>
        <v>0.52867654269331465</v>
      </c>
      <c r="BG1096" s="52">
        <f t="shared" si="283"/>
        <v>0.47580888842398322</v>
      </c>
      <c r="BH1096" s="52">
        <f t="shared" si="284"/>
        <v>0.47580888842398322</v>
      </c>
      <c r="BI1096" s="52">
        <f t="shared" si="285"/>
        <v>1712911.9983263395</v>
      </c>
      <c r="BJ1096" s="52">
        <f t="shared" si="286"/>
        <v>1712.9119983263395</v>
      </c>
      <c r="BK1096">
        <f t="shared" si="287"/>
        <v>-0.45571640624992144</v>
      </c>
    </row>
    <row r="1097" spans="2:63" x14ac:dyDescent="0.25">
      <c r="B1097" s="25" t="s">
        <v>53</v>
      </c>
      <c r="C1097" s="25">
        <v>1089</v>
      </c>
      <c r="D1097" s="25">
        <v>67</v>
      </c>
      <c r="E1097" s="24">
        <v>58.8</v>
      </c>
      <c r="F1097" s="15">
        <f t="shared" si="288"/>
        <v>1.3888888888888099E-2</v>
      </c>
      <c r="G1097" s="15">
        <f t="shared" si="289"/>
        <v>4.9999999999997158E-2</v>
      </c>
      <c r="R1097">
        <f t="shared" si="294"/>
        <v>0</v>
      </c>
      <c r="S1097">
        <f t="shared" si="295"/>
        <v>58.8</v>
      </c>
      <c r="T1097">
        <f>$E1097/3.6</f>
        <v>16.333333333333332</v>
      </c>
      <c r="U1097">
        <f>(0.5*960*(T1097*T1097))</f>
        <v>128053.3333333333</v>
      </c>
      <c r="V1097">
        <f>$U1097-$U1098</f>
        <v>0</v>
      </c>
      <c r="X1097">
        <f>W1097/1000</f>
        <v>0</v>
      </c>
      <c r="Y1097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7">
        <f>(0.5*960*(F1097*F1097))</f>
        <v>9.2592592592582068E-2</v>
      </c>
      <c r="AA1097">
        <f>W1097*0.0000002777777777</f>
        <v>0</v>
      </c>
      <c r="AB1097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7">
        <f>(AC1097*0.0000002777777777)*-1</f>
        <v>0</v>
      </c>
      <c r="AE10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097">
        <f>(T1097/1000)*(960*9.81*0.01+0.5*1.205*0.38*1.711274*(T1097*T1097)+960*4/3*3.14*AJ1097)</f>
        <v>3.2454090759782472</v>
      </c>
      <c r="AH1097">
        <f>AH1096+AG1097</f>
        <v>1190.4805983426129</v>
      </c>
      <c r="AJ1097">
        <f>T1098-T1097</f>
        <v>0</v>
      </c>
      <c r="AK1097" s="53">
        <f t="shared" si="291"/>
        <v>16.333333333333332</v>
      </c>
      <c r="AL1097" s="39">
        <f>0.5*1116.99*(T1097*T1097)</f>
        <v>148994.05499999996</v>
      </c>
      <c r="AM1097" s="39">
        <f t="shared" si="290"/>
        <v>0</v>
      </c>
      <c r="AN1097" s="39">
        <f>SUM($AM$1095:$AM$1104)+$AN$1094</f>
        <v>-2082046.089375</v>
      </c>
      <c r="AO1097" s="39">
        <f t="shared" ref="AO1097:AO1160" si="297">(AN1097*0.0000002777777777)*-1</f>
        <v>0.57834613577556315</v>
      </c>
      <c r="AP1097" s="39">
        <f>SUM($AM$1090:$AM$1094)+$AP$1089</f>
        <v>1907290.5906250002</v>
      </c>
      <c r="AQ1097" s="39">
        <f t="shared" ref="AQ1097:AQ1160" si="298">AP1097*0.0000002777777777</f>
        <v>0.52980294169193309</v>
      </c>
      <c r="AR1097" s="39">
        <f t="shared" si="293"/>
        <v>0</v>
      </c>
      <c r="AS1097" s="39"/>
      <c r="AT1097" s="51">
        <f>T1097*$AS$8*0.38*0.01</f>
        <v>645.33946386000002</v>
      </c>
      <c r="AU1097" s="51">
        <f t="shared" si="292"/>
        <v>0.64533946386000007</v>
      </c>
      <c r="AV1097" s="51">
        <f t="shared" ref="AV1097:AV1160" si="299">0.000000277778*AT1097</f>
        <v>1.7926110559210307E-4</v>
      </c>
      <c r="AW1097" s="39">
        <f>AB1097*0.7</f>
        <v>0.31358682089984996</v>
      </c>
      <c r="AX1097" s="40"/>
      <c r="AY1097" s="40">
        <f t="shared" si="296"/>
        <v>0</v>
      </c>
      <c r="AZ1097" s="40"/>
      <c r="BA1097" s="40"/>
      <c r="BB1097" s="40"/>
      <c r="BC1097" s="39"/>
      <c r="BD1097" s="39">
        <f>T1097*2.23694</f>
        <v>36.536686666666668</v>
      </c>
      <c r="BE1097" s="39">
        <f>AO1097-$BC$8</f>
        <v>0.57721973677694471</v>
      </c>
      <c r="BF1097" s="39">
        <f>AQ1097-$BC$8</f>
        <v>0.52867654269331465</v>
      </c>
      <c r="BG1097" s="52">
        <f t="shared" ref="BG1097:BG1160" si="300">BF1097*0.9</f>
        <v>0.47580888842398322</v>
      </c>
      <c r="BH1097" s="52">
        <f t="shared" ref="BH1097:BH1160" si="301">BF1097*0.9</f>
        <v>0.47580888842398322</v>
      </c>
      <c r="BI1097" s="52">
        <f t="shared" ref="BI1097:BI1160" si="302">BH1097*3600000</f>
        <v>1712911.9983263395</v>
      </c>
      <c r="BJ1097" s="52">
        <f t="shared" ref="BJ1097:BJ1160" si="303">BI1097/1000</f>
        <v>1712.9119983263395</v>
      </c>
      <c r="BK1097">
        <f t="shared" ref="BK1097:BK1160" si="304">(AM1097*0.9)/1000</f>
        <v>0</v>
      </c>
    </row>
    <row r="1098" spans="2:63" x14ac:dyDescent="0.25">
      <c r="B1098" s="25" t="s">
        <v>53</v>
      </c>
      <c r="C1098" s="25">
        <v>1090</v>
      </c>
      <c r="D1098" s="25">
        <v>68</v>
      </c>
      <c r="E1098" s="24">
        <v>58.8</v>
      </c>
      <c r="F1098" s="15">
        <f t="shared" ref="F1098:F1161" si="305">($E1099-$E1097)/2/3.6</f>
        <v>0</v>
      </c>
      <c r="G1098" s="15">
        <f t="shared" ref="G1098:G1161" si="306">($E1099-$E1097)/2</f>
        <v>0</v>
      </c>
      <c r="R1098">
        <f t="shared" si="294"/>
        <v>0</v>
      </c>
      <c r="S1098">
        <f t="shared" si="295"/>
        <v>58.8</v>
      </c>
      <c r="T1098">
        <f>$E1098/3.6</f>
        <v>16.333333333333332</v>
      </c>
      <c r="U1098">
        <f>(0.5*960*(T1098*T1098))</f>
        <v>128053.3333333333</v>
      </c>
      <c r="V1098">
        <f>$U1098-$U1099</f>
        <v>0</v>
      </c>
      <c r="X1098">
        <f>W1098/1000</f>
        <v>0</v>
      </c>
      <c r="Y1098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8">
        <f>(0.5*960*(F1098*F1098))</f>
        <v>0</v>
      </c>
      <c r="AA1098">
        <f>W1098*0.0000002777777777</f>
        <v>0</v>
      </c>
      <c r="AB1098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8">
        <f>(AC1098*0.0000002777777777)*-1</f>
        <v>0</v>
      </c>
      <c r="AE10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098">
        <f>(T1098/1000)*(960*9.81*0.01+0.5*1.205*0.38*1.711274*(T1098*T1098)+960*4/3*3.14*AJ1098)</f>
        <v>3.2454090759782472</v>
      </c>
      <c r="AH1098">
        <f>AH1097+AG1098</f>
        <v>1193.7260074185911</v>
      </c>
      <c r="AJ1098">
        <f>T1099-T1098</f>
        <v>0</v>
      </c>
      <c r="AK1098" s="53">
        <f t="shared" si="291"/>
        <v>16.333333333333332</v>
      </c>
      <c r="AL1098" s="39">
        <f>0.5*1116.99*(T1098*T1098)</f>
        <v>148994.05499999996</v>
      </c>
      <c r="AM1098" s="39">
        <f t="shared" si="290"/>
        <v>0</v>
      </c>
      <c r="AN1098" s="39">
        <f>SUM($AM$1095:$AM$1104)+$AN$1094</f>
        <v>-2082046.089375</v>
      </c>
      <c r="AO1098" s="39">
        <f t="shared" si="297"/>
        <v>0.57834613577556315</v>
      </c>
      <c r="AP1098" s="39">
        <f>SUM($AM$1090:$AM$1094)+$AP$1089</f>
        <v>1907290.5906250002</v>
      </c>
      <c r="AQ1098" s="39">
        <f t="shared" si="298"/>
        <v>0.52980294169193309</v>
      </c>
      <c r="AR1098" s="39">
        <f t="shared" si="293"/>
        <v>0</v>
      </c>
      <c r="AS1098" s="39"/>
      <c r="AT1098" s="51">
        <f>T1098*$AS$8*0.38*0.01</f>
        <v>645.33946386000002</v>
      </c>
      <c r="AU1098" s="51">
        <f t="shared" si="292"/>
        <v>0.64533946386000007</v>
      </c>
      <c r="AV1098" s="51">
        <f t="shared" si="299"/>
        <v>1.7926110559210307E-4</v>
      </c>
      <c r="AW1098" s="39">
        <f>AB1098*0.7</f>
        <v>0.31358682089984996</v>
      </c>
      <c r="AX1098" s="40"/>
      <c r="AY1098" s="40">
        <f t="shared" si="296"/>
        <v>0</v>
      </c>
      <c r="AZ1098" s="40"/>
      <c r="BA1098" s="40"/>
      <c r="BB1098" s="40"/>
      <c r="BC1098" s="39"/>
      <c r="BD1098" s="39">
        <f>T1098*2.23694</f>
        <v>36.536686666666668</v>
      </c>
      <c r="BE1098" s="39">
        <f>AO1098-$BC$8</f>
        <v>0.57721973677694471</v>
      </c>
      <c r="BF1098" s="39">
        <f>AQ1098-$BC$8</f>
        <v>0.52867654269331465</v>
      </c>
      <c r="BG1098" s="52">
        <f t="shared" si="300"/>
        <v>0.47580888842398322</v>
      </c>
      <c r="BH1098" s="52">
        <f t="shared" si="301"/>
        <v>0.47580888842398322</v>
      </c>
      <c r="BI1098" s="52">
        <f t="shared" si="302"/>
        <v>1712911.9983263395</v>
      </c>
      <c r="BJ1098" s="52">
        <f t="shared" si="303"/>
        <v>1712.9119983263395</v>
      </c>
      <c r="BK1098">
        <f t="shared" si="304"/>
        <v>0</v>
      </c>
    </row>
    <row r="1099" spans="2:63" x14ac:dyDescent="0.25">
      <c r="B1099" s="25" t="s">
        <v>53</v>
      </c>
      <c r="C1099" s="25">
        <v>1091</v>
      </c>
      <c r="D1099" s="25">
        <v>69</v>
      </c>
      <c r="E1099" s="24">
        <v>58.8</v>
      </c>
      <c r="F1099" s="15">
        <f t="shared" si="305"/>
        <v>4.1666666666667261E-2</v>
      </c>
      <c r="G1099" s="15">
        <f t="shared" si="306"/>
        <v>0.15000000000000213</v>
      </c>
      <c r="R1099">
        <f t="shared" si="294"/>
        <v>0</v>
      </c>
      <c r="S1099">
        <f t="shared" si="295"/>
        <v>58.8</v>
      </c>
      <c r="T1099">
        <f>$E1099/3.6</f>
        <v>16.333333333333332</v>
      </c>
      <c r="U1099">
        <f>(0.5*960*(T1099*T1099))</f>
        <v>128053.3333333333</v>
      </c>
      <c r="V1099">
        <f>$U1099-$U1100</f>
        <v>-1310.0000000000437</v>
      </c>
      <c r="X1099">
        <f>W1099/1000</f>
        <v>0</v>
      </c>
      <c r="Y1099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099">
        <f>(0.5*960*(F1099*F1099))</f>
        <v>0.83333333333335713</v>
      </c>
      <c r="AA1099">
        <f>W1099*0.0000002777777777</f>
        <v>0</v>
      </c>
      <c r="AB1099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099">
        <f>(AC1099*0.0000002777777777)*-1</f>
        <v>0</v>
      </c>
      <c r="AE10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099">
        <f>(T1099/1000)*(960*9.81*0.01+0.5*1.205*0.38*1.711274*(T1099*T1099)+960*4/3*3.14*AJ1099)</f>
        <v>8.7159868537561813</v>
      </c>
      <c r="AH1099">
        <f>AH1098+AG1099</f>
        <v>1202.4419942723473</v>
      </c>
      <c r="AJ1099">
        <f>T1100-T1099</f>
        <v>8.3333333333335702E-2</v>
      </c>
      <c r="AK1099" s="53">
        <f t="shared" si="291"/>
        <v>16.333333333333332</v>
      </c>
      <c r="AL1099" s="39">
        <f>0.5*1116.99*(T1099*T1099)</f>
        <v>148994.05499999996</v>
      </c>
      <c r="AM1099" s="39">
        <f t="shared" si="290"/>
        <v>-1524.2259375000431</v>
      </c>
      <c r="AN1099" s="39">
        <f>SUM($AM$1095:$AM$1104)+$AN$1094</f>
        <v>-2082046.089375</v>
      </c>
      <c r="AO1099" s="39">
        <f t="shared" si="297"/>
        <v>0.57834613577556315</v>
      </c>
      <c r="AP1099" s="39">
        <f>SUM($AM$1090:$AM$1094)+$AP$1089</f>
        <v>1907290.5906250002</v>
      </c>
      <c r="AQ1099" s="39">
        <f t="shared" si="298"/>
        <v>0.52980294169193309</v>
      </c>
      <c r="AR1099" s="39">
        <f t="shared" si="293"/>
        <v>-1.5242259375000431</v>
      </c>
      <c r="AS1099" s="39"/>
      <c r="AT1099" s="51">
        <f>T1099*$AS$8*0.38*0.01</f>
        <v>645.33946386000002</v>
      </c>
      <c r="AU1099" s="51">
        <f t="shared" si="292"/>
        <v>0.64533946386000007</v>
      </c>
      <c r="AV1099" s="51">
        <f t="shared" si="299"/>
        <v>1.7926110559210307E-4</v>
      </c>
      <c r="AW1099" s="39">
        <f>AB1099*0.7</f>
        <v>0.31358682089984996</v>
      </c>
      <c r="AX1099" s="40"/>
      <c r="AY1099" s="40">
        <f t="shared" si="296"/>
        <v>0</v>
      </c>
      <c r="AZ1099" s="40"/>
      <c r="BA1099" s="40"/>
      <c r="BB1099" s="40"/>
      <c r="BC1099" s="39"/>
      <c r="BD1099" s="39">
        <f>T1099*2.23694</f>
        <v>36.536686666666668</v>
      </c>
      <c r="BE1099" s="39">
        <f>AO1099-$BC$8</f>
        <v>0.57721973677694471</v>
      </c>
      <c r="BF1099" s="39">
        <f>AQ1099-$BC$8</f>
        <v>0.52867654269331465</v>
      </c>
      <c r="BG1099" s="52">
        <f t="shared" si="300"/>
        <v>0.47580888842398322</v>
      </c>
      <c r="BH1099" s="52">
        <f t="shared" si="301"/>
        <v>0.47580888842398322</v>
      </c>
      <c r="BI1099" s="52">
        <f t="shared" si="302"/>
        <v>1712911.9983263395</v>
      </c>
      <c r="BJ1099" s="52">
        <f t="shared" si="303"/>
        <v>1712.9119983263395</v>
      </c>
      <c r="BK1099">
        <f t="shared" si="304"/>
        <v>-1.3718033437500388</v>
      </c>
    </row>
    <row r="1100" spans="2:63" x14ac:dyDescent="0.25">
      <c r="B1100" s="25" t="s">
        <v>53</v>
      </c>
      <c r="C1100" s="25">
        <v>1092</v>
      </c>
      <c r="D1100" s="25">
        <v>70</v>
      </c>
      <c r="E1100" s="24">
        <v>59.1</v>
      </c>
      <c r="F1100" s="15">
        <f t="shared" si="305"/>
        <v>0.18055555555555614</v>
      </c>
      <c r="G1100" s="15">
        <f t="shared" si="306"/>
        <v>0.65000000000000213</v>
      </c>
      <c r="R1100">
        <f t="shared" si="294"/>
        <v>0</v>
      </c>
      <c r="S1100">
        <f t="shared" si="295"/>
        <v>59.1</v>
      </c>
      <c r="T1100">
        <f>$E1100/3.6</f>
        <v>16.416666666666668</v>
      </c>
      <c r="U1100">
        <f>(0.5*960*(T1100*T1100))</f>
        <v>129363.33333333334</v>
      </c>
      <c r="V1100">
        <f>$U1100-$U1101</f>
        <v>-4414.8148148147739</v>
      </c>
      <c r="X1100">
        <f>W1100/1000</f>
        <v>0</v>
      </c>
      <c r="Y1100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100">
        <f>(0.5*960*(F1100*F1100))</f>
        <v>15.648148148148248</v>
      </c>
      <c r="AA1100">
        <f>W1100*0.0000002777777777</f>
        <v>0</v>
      </c>
      <c r="AB1100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100">
        <f>(AC1100*0.0000002777777777)*-1</f>
        <v>0</v>
      </c>
      <c r="AE11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0">
        <f>(T1100/1000)*(960*9.81*0.01+0.5*1.205*0.38*1.711274*(T1100*T1100)+960*4/3*3.14*AJ1100)</f>
        <v>21.607817547256474</v>
      </c>
      <c r="AH1100">
        <f>AH1099+AG1100</f>
        <v>1224.0498118196037</v>
      </c>
      <c r="AJ1100">
        <f>T1101-T1100</f>
        <v>0.27777777777777501</v>
      </c>
      <c r="AK1100" s="53">
        <f t="shared" si="291"/>
        <v>16.416666666666668</v>
      </c>
      <c r="AL1100" s="39">
        <f>0.5*1116.99*(T1100*T1100)</f>
        <v>150518.28093750001</v>
      </c>
      <c r="AM1100" s="39">
        <f t="shared" si="290"/>
        <v>-5136.7749999999651</v>
      </c>
      <c r="AN1100" s="39">
        <f>SUM($AM$1095:$AM$1104)+$AN$1094</f>
        <v>-2082046.089375</v>
      </c>
      <c r="AO1100" s="39">
        <f t="shared" si="297"/>
        <v>0.57834613577556315</v>
      </c>
      <c r="AP1100" s="39">
        <f>SUM($AM$1090:$AM$1094)+$AP$1089</f>
        <v>1907290.5906250002</v>
      </c>
      <c r="AQ1100" s="39">
        <f t="shared" si="298"/>
        <v>0.52980294169193309</v>
      </c>
      <c r="AR1100" s="39">
        <f t="shared" si="293"/>
        <v>-5.1367749999999655</v>
      </c>
      <c r="AS1100" s="39"/>
      <c r="AT1100" s="51">
        <f>T1100*$AS$8*0.38*0.01</f>
        <v>648.6320121450002</v>
      </c>
      <c r="AU1100" s="51">
        <f t="shared" si="292"/>
        <v>0.64863201214500021</v>
      </c>
      <c r="AV1100" s="51">
        <f t="shared" si="299"/>
        <v>1.8017570306961387E-4</v>
      </c>
      <c r="AW1100" s="39">
        <f>AB1100*0.7</f>
        <v>0.31358682089984996</v>
      </c>
      <c r="AX1100" s="40"/>
      <c r="AY1100" s="40">
        <f t="shared" si="296"/>
        <v>0</v>
      </c>
      <c r="AZ1100" s="40"/>
      <c r="BA1100" s="40"/>
      <c r="BB1100" s="40"/>
      <c r="BC1100" s="39"/>
      <c r="BD1100" s="39">
        <f>T1100*2.23694</f>
        <v>36.72309833333334</v>
      </c>
      <c r="BE1100" s="39">
        <f>AO1100-$BC$8</f>
        <v>0.57721973677694471</v>
      </c>
      <c r="BF1100" s="39">
        <f>AQ1100-$BC$8</f>
        <v>0.52867654269331465</v>
      </c>
      <c r="BG1100" s="52">
        <f t="shared" si="300"/>
        <v>0.47580888842398322</v>
      </c>
      <c r="BH1100" s="52">
        <f t="shared" si="301"/>
        <v>0.47580888842398322</v>
      </c>
      <c r="BI1100" s="52">
        <f t="shared" si="302"/>
        <v>1712911.9983263395</v>
      </c>
      <c r="BJ1100" s="52">
        <f t="shared" si="303"/>
        <v>1712.9119983263395</v>
      </c>
      <c r="BK1100">
        <f t="shared" si="304"/>
        <v>-4.623097499999969</v>
      </c>
    </row>
    <row r="1101" spans="2:63" x14ac:dyDescent="0.25">
      <c r="B1101" s="25" t="s">
        <v>53</v>
      </c>
      <c r="C1101" s="25">
        <v>1093</v>
      </c>
      <c r="D1101" s="25">
        <v>71</v>
      </c>
      <c r="E1101" s="24">
        <v>60.1</v>
      </c>
      <c r="F1101" s="15">
        <f t="shared" si="305"/>
        <v>0.36111111111111133</v>
      </c>
      <c r="G1101" s="15">
        <f t="shared" si="306"/>
        <v>1.3000000000000007</v>
      </c>
      <c r="R1101">
        <f t="shared" si="294"/>
        <v>0</v>
      </c>
      <c r="S1101">
        <f t="shared" si="295"/>
        <v>60.1</v>
      </c>
      <c r="T1101">
        <f>$E1101/3.6</f>
        <v>16.694444444444443</v>
      </c>
      <c r="U1101">
        <f>(0.5*960*(T1101*T1101))</f>
        <v>133778.14814814812</v>
      </c>
      <c r="V1101">
        <f>$U1101-$U1102</f>
        <v>-7217.7777777778101</v>
      </c>
      <c r="X1101">
        <f>W1101/1000</f>
        <v>0</v>
      </c>
      <c r="Y1101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101">
        <f>(0.5*960*(F1101*F1101))</f>
        <v>62.592592592592673</v>
      </c>
      <c r="AA1101">
        <f>W1101*0.0000002777777777</f>
        <v>0</v>
      </c>
      <c r="AB1101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101">
        <f>(AC1101*0.0000002777777777)*-1</f>
        <v>0</v>
      </c>
      <c r="AE11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1">
        <f>(T1101/1000)*(960*9.81*0.01+0.5*1.205*0.38*1.711274*(T1101*T1101)+960*4/3*3.14*AJ1101)</f>
        <v>33.216643299353017</v>
      </c>
      <c r="AH1101">
        <f>AH1100+AG1101</f>
        <v>1257.2664551189569</v>
      </c>
      <c r="AJ1101">
        <f>T1102-T1101</f>
        <v>0.44444444444444642</v>
      </c>
      <c r="AK1101" s="53">
        <f t="shared" si="291"/>
        <v>16.694444444444443</v>
      </c>
      <c r="AL1101" s="39">
        <f>0.5*1116.99*(T1101*T1101)</f>
        <v>155655.05593749997</v>
      </c>
      <c r="AM1101" s="39">
        <f t="shared" si="290"/>
        <v>-8398.1100000000442</v>
      </c>
      <c r="AN1101" s="39">
        <f>SUM($AM$1095:$AM$1104)+$AN$1094</f>
        <v>-2082046.089375</v>
      </c>
      <c r="AO1101" s="39">
        <f t="shared" si="297"/>
        <v>0.57834613577556315</v>
      </c>
      <c r="AP1101" s="39">
        <f>SUM($AM$1090:$AM$1094)+$AP$1089</f>
        <v>1907290.5906250002</v>
      </c>
      <c r="AQ1101" s="39">
        <f t="shared" si="298"/>
        <v>0.52980294169193309</v>
      </c>
      <c r="AR1101" s="39">
        <f t="shared" si="293"/>
        <v>-8.3981100000000435</v>
      </c>
      <c r="AS1101" s="39"/>
      <c r="AT1101" s="51">
        <f>T1101*$AS$8*0.38*0.01</f>
        <v>659.60717309500001</v>
      </c>
      <c r="AU1101" s="51">
        <f t="shared" si="292"/>
        <v>0.65960717309500005</v>
      </c>
      <c r="AV1101" s="51">
        <f t="shared" si="299"/>
        <v>1.8322436132798289E-4</v>
      </c>
      <c r="AW1101" s="39">
        <f>AB1101*0.7</f>
        <v>0.31358682089984996</v>
      </c>
      <c r="AX1101" s="40"/>
      <c r="AY1101" s="40">
        <f t="shared" si="296"/>
        <v>0</v>
      </c>
      <c r="AZ1101" s="40"/>
      <c r="BA1101" s="40"/>
      <c r="BB1101" s="40"/>
      <c r="BC1101" s="39"/>
      <c r="BD1101" s="39">
        <f>T1101*2.23694</f>
        <v>37.344470555555553</v>
      </c>
      <c r="BE1101" s="39">
        <f>AO1101-$BC$8</f>
        <v>0.57721973677694471</v>
      </c>
      <c r="BF1101" s="39">
        <f>AQ1101-$BC$8</f>
        <v>0.52867654269331465</v>
      </c>
      <c r="BG1101" s="52">
        <f t="shared" si="300"/>
        <v>0.47580888842398322</v>
      </c>
      <c r="BH1101" s="52">
        <f t="shared" si="301"/>
        <v>0.47580888842398322</v>
      </c>
      <c r="BI1101" s="52">
        <f t="shared" si="302"/>
        <v>1712911.9983263395</v>
      </c>
      <c r="BJ1101" s="52">
        <f t="shared" si="303"/>
        <v>1712.9119983263395</v>
      </c>
      <c r="BK1101">
        <f t="shared" si="304"/>
        <v>-7.5582990000000398</v>
      </c>
    </row>
    <row r="1102" spans="2:63" x14ac:dyDescent="0.25">
      <c r="B1102" s="25" t="s">
        <v>53</v>
      </c>
      <c r="C1102" s="25">
        <v>1094</v>
      </c>
      <c r="D1102" s="25">
        <v>72</v>
      </c>
      <c r="E1102" s="24">
        <v>61.7</v>
      </c>
      <c r="F1102" s="15">
        <f t="shared" si="305"/>
        <v>0.40277777777777757</v>
      </c>
      <c r="G1102" s="15">
        <f t="shared" si="306"/>
        <v>1.4499999999999993</v>
      </c>
      <c r="R1102">
        <f t="shared" si="294"/>
        <v>0</v>
      </c>
      <c r="S1102">
        <f t="shared" si="295"/>
        <v>61.7</v>
      </c>
      <c r="T1102">
        <f>$E1102/3.6</f>
        <v>17.138888888888889</v>
      </c>
      <c r="U1102">
        <f>(0.5*960*(T1102*T1102))</f>
        <v>140995.92592592593</v>
      </c>
      <c r="V1102">
        <f>$U1102-$U1103</f>
        <v>-6004.074074074073</v>
      </c>
      <c r="X1102">
        <f>W1102/1000</f>
        <v>0</v>
      </c>
      <c r="Y1102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102">
        <f>(0.5*960*(F1102*F1102))</f>
        <v>77.870370370370281</v>
      </c>
      <c r="AA1102">
        <f>W1102*0.0000002777777777</f>
        <v>0</v>
      </c>
      <c r="AB1102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102">
        <f>(AC1102*0.0000002777777777)*-1</f>
        <v>0</v>
      </c>
      <c r="AE11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2">
        <f>(T1102/1000)*(960*9.81*0.01+0.5*1.205*0.38*1.711274*(T1102*T1102)+960*4/3*3.14*AJ1102)</f>
        <v>28.461534400388015</v>
      </c>
      <c r="AH1102">
        <f>AH1101+AG1102</f>
        <v>1285.7279895193449</v>
      </c>
      <c r="AJ1102">
        <f>T1103-T1102</f>
        <v>0.36111111111111072</v>
      </c>
      <c r="AK1102" s="53">
        <f t="shared" si="291"/>
        <v>17.138888888888889</v>
      </c>
      <c r="AL1102" s="39">
        <f>0.5*1116.99*(T1102*T1102)</f>
        <v>164053.16593750002</v>
      </c>
      <c r="AM1102" s="39">
        <f t="shared" si="290"/>
        <v>-6985.9278124999837</v>
      </c>
      <c r="AN1102" s="39">
        <f>SUM($AM$1095:$AM$1104)+$AN$1094</f>
        <v>-2082046.089375</v>
      </c>
      <c r="AO1102" s="39">
        <f t="shared" si="297"/>
        <v>0.57834613577556315</v>
      </c>
      <c r="AP1102" s="39">
        <f>SUM($AM$1090:$AM$1094)+$AP$1089</f>
        <v>1907290.5906250002</v>
      </c>
      <c r="AQ1102" s="39">
        <f t="shared" si="298"/>
        <v>0.52980294169193309</v>
      </c>
      <c r="AR1102" s="39">
        <f t="shared" si="293"/>
        <v>-6.985927812499984</v>
      </c>
      <c r="AS1102" s="39"/>
      <c r="AT1102" s="51">
        <f>T1102*$AS$8*0.38*0.01</f>
        <v>677.16743061500006</v>
      </c>
      <c r="AU1102" s="51">
        <f t="shared" si="292"/>
        <v>0.67716743061500007</v>
      </c>
      <c r="AV1102" s="51">
        <f t="shared" si="299"/>
        <v>1.8810221454137349E-4</v>
      </c>
      <c r="AW1102" s="39">
        <f>AB1102*0.7</f>
        <v>0.31358682089984996</v>
      </c>
      <c r="AX1102" s="40"/>
      <c r="AY1102" s="40">
        <f t="shared" si="296"/>
        <v>0</v>
      </c>
      <c r="AZ1102" s="40"/>
      <c r="BA1102" s="40"/>
      <c r="BB1102" s="40"/>
      <c r="BC1102" s="39"/>
      <c r="BD1102" s="39">
        <f>T1102*2.23694</f>
        <v>38.338666111111117</v>
      </c>
      <c r="BE1102" s="39">
        <f>AO1102-$BC$8</f>
        <v>0.57721973677694471</v>
      </c>
      <c r="BF1102" s="39">
        <f>AQ1102-$BC$8</f>
        <v>0.52867654269331465</v>
      </c>
      <c r="BG1102" s="52">
        <f t="shared" si="300"/>
        <v>0.47580888842398322</v>
      </c>
      <c r="BH1102" s="52">
        <f t="shared" si="301"/>
        <v>0.47580888842398322</v>
      </c>
      <c r="BI1102" s="52">
        <f t="shared" si="302"/>
        <v>1712911.9983263395</v>
      </c>
      <c r="BJ1102" s="52">
        <f t="shared" si="303"/>
        <v>1712.9119983263395</v>
      </c>
      <c r="BK1102">
        <f t="shared" si="304"/>
        <v>-6.2873350312499854</v>
      </c>
    </row>
    <row r="1103" spans="2:63" x14ac:dyDescent="0.25">
      <c r="B1103" s="25" t="s">
        <v>53</v>
      </c>
      <c r="C1103" s="25">
        <v>1095</v>
      </c>
      <c r="D1103" s="25">
        <v>73</v>
      </c>
      <c r="E1103" s="24">
        <v>63</v>
      </c>
      <c r="F1103" s="15">
        <f t="shared" si="305"/>
        <v>0.27777777777777779</v>
      </c>
      <c r="G1103" s="15">
        <f t="shared" si="306"/>
        <v>1</v>
      </c>
      <c r="R1103">
        <f t="shared" si="294"/>
        <v>0</v>
      </c>
      <c r="S1103">
        <f t="shared" si="295"/>
        <v>63</v>
      </c>
      <c r="T1103">
        <f>$E1103/3.6</f>
        <v>17.5</v>
      </c>
      <c r="U1103">
        <f>(0.5*960*(T1103*T1103))</f>
        <v>147000</v>
      </c>
      <c r="V1103">
        <f>$U1103-$U1104</f>
        <v>-3284.8148148148612</v>
      </c>
      <c r="X1103">
        <f>W1103/1000</f>
        <v>0</v>
      </c>
      <c r="Y1103">
        <f>$X$43+$X$87+$X$158+$X$178+$X$188+$X$238+$X$279+$X$299+$X$307+$X$359+$X$365+$X$379+$X$408+$X$426+$X$438+$X$549+$X$569+$X$622+$X$645+$X$657+$X$685+$X$703+$X$721+$X$758+$X$800+$X$815+$X$877+$X$896+$X$932+$X$957+$X$975+$X$1056+$X$1090</f>
        <v>1622.0859259259257</v>
      </c>
      <c r="Z1103">
        <f>(0.5*960*(F1103*F1103))</f>
        <v>37.037037037037038</v>
      </c>
      <c r="AA1103">
        <f>W1103*0.0000002777777777</f>
        <v>0</v>
      </c>
      <c r="AB1103">
        <f>AA$43+AA$87+$AA$158+$AA$178+$AA$238+$AA$279+$AA$299+$AA$307+$AA$359+$AA$365+$AA$379+$AA$408+$AA$426+$AA$438+$AA$526+$AA$549+$AA$569+$AA$622+$AA$645+$AA$657+$AA$685+$AA$703+$AA$721+$AA$758+$AA$800+$AA$815+$AA$877+$AA$896+$AA$932+$AA$957+$AA$975+$AA$1056+$AA$1090</f>
        <v>0.4479811727140714</v>
      </c>
      <c r="AD1103">
        <f>(AC1103*0.0000002777777777)*-1</f>
        <v>0</v>
      </c>
      <c r="AE11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3">
        <f>(T1103/1000)*(960*9.81*0.01+0.5*1.205*0.38*1.711274*(T1103*T1103)+960*4/3*3.14*AJ1103)</f>
        <v>17.424307108958647</v>
      </c>
      <c r="AH1103">
        <f>AH1102+AG1103</f>
        <v>1303.1522966283035</v>
      </c>
      <c r="AJ1103">
        <f>T1104-T1103</f>
        <v>0.19444444444444642</v>
      </c>
      <c r="AK1103" s="53">
        <f t="shared" si="291"/>
        <v>17.5</v>
      </c>
      <c r="AL1103" s="39">
        <f>0.5*1116.99*(T1103*T1103)</f>
        <v>171039.09375</v>
      </c>
      <c r="AM1103" s="39">
        <f t="shared" si="290"/>
        <v>-3821.9846875000512</v>
      </c>
      <c r="AN1103" s="39">
        <f>SUM($AM$1095:$AM$1104)+$AN$1094</f>
        <v>-2082046.089375</v>
      </c>
      <c r="AO1103" s="39">
        <f t="shared" si="297"/>
        <v>0.57834613577556315</v>
      </c>
      <c r="AP1103" s="39">
        <f>SUM($AM$1090:$AM$1094)+$AP$1089</f>
        <v>1907290.5906250002</v>
      </c>
      <c r="AQ1103" s="39">
        <f t="shared" si="298"/>
        <v>0.52980294169193309</v>
      </c>
      <c r="AR1103" s="39">
        <f t="shared" si="293"/>
        <v>-3.8219846875000512</v>
      </c>
      <c r="AS1103" s="39"/>
      <c r="AT1103" s="51">
        <f>T1103*$AS$8*0.38*0.01</f>
        <v>691.43513985000016</v>
      </c>
      <c r="AU1103" s="51">
        <f t="shared" si="292"/>
        <v>0.69143513985000016</v>
      </c>
      <c r="AV1103" s="51">
        <f t="shared" si="299"/>
        <v>1.9206547027725334E-4</v>
      </c>
      <c r="AW1103" s="39">
        <f>AB1103*0.7</f>
        <v>0.31358682089984996</v>
      </c>
      <c r="AX1103" s="40"/>
      <c r="AY1103" s="40">
        <f t="shared" si="296"/>
        <v>0</v>
      </c>
      <c r="AZ1103" s="40"/>
      <c r="BA1103" s="40"/>
      <c r="BB1103" s="40"/>
      <c r="BC1103" s="39"/>
      <c r="BD1103" s="39">
        <f>T1103*2.23694</f>
        <v>39.146450000000002</v>
      </c>
      <c r="BE1103" s="39">
        <f>AO1103-$BC$8</f>
        <v>0.57721973677694471</v>
      </c>
      <c r="BF1103" s="39">
        <f>AQ1103-$BC$8</f>
        <v>0.52867654269331465</v>
      </c>
      <c r="BG1103" s="52">
        <f t="shared" si="300"/>
        <v>0.47580888842398322</v>
      </c>
      <c r="BH1103" s="52">
        <f t="shared" si="301"/>
        <v>0.47580888842398322</v>
      </c>
      <c r="BI1103" s="52">
        <f t="shared" si="302"/>
        <v>1712911.9983263395</v>
      </c>
      <c r="BJ1103" s="52">
        <f t="shared" si="303"/>
        <v>1712.9119983263395</v>
      </c>
      <c r="BK1103">
        <f t="shared" si="304"/>
        <v>-3.4397862187500463</v>
      </c>
    </row>
    <row r="1104" spans="2:63" x14ac:dyDescent="0.25">
      <c r="B1104" s="25" t="s">
        <v>53</v>
      </c>
      <c r="C1104" s="25">
        <v>1096</v>
      </c>
      <c r="D1104" s="25">
        <v>74</v>
      </c>
      <c r="E1104" s="24">
        <v>63.7</v>
      </c>
      <c r="F1104" s="15">
        <f t="shared" si="305"/>
        <v>0.12499999999999981</v>
      </c>
      <c r="G1104" s="15">
        <f t="shared" si="306"/>
        <v>0.44999999999999929</v>
      </c>
      <c r="R1104">
        <f t="shared" si="294"/>
        <v>0</v>
      </c>
      <c r="S1104">
        <f t="shared" si="295"/>
        <v>63.7</v>
      </c>
      <c r="T1104">
        <f>$E1104/3.6</f>
        <v>17.694444444444446</v>
      </c>
      <c r="U1104">
        <f>(0.5*960*(T1104*T1104))</f>
        <v>150284.81481481486</v>
      </c>
      <c r="V1104">
        <f>$U1104-$U1105</f>
        <v>-945.18518518513883</v>
      </c>
      <c r="X1104">
        <f>W1104/1000</f>
        <v>0</v>
      </c>
      <c r="Y1104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04">
        <f>(0.5*960*(F1104*F1104))</f>
        <v>7.4999999999999769</v>
      </c>
      <c r="AA1104">
        <f>W1104*0.0000002777777777</f>
        <v>0</v>
      </c>
      <c r="AB11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04">
        <f>(AC1104*0.0000002777777777)*-1</f>
        <v>0</v>
      </c>
      <c r="AE11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4">
        <f>(T1104/1000)*(960*9.81*0.01+0.5*1.205*0.38*1.711274*(T1104*T1104)+960*4/3*3.14*AJ1104)</f>
        <v>7.7879208371473601</v>
      </c>
      <c r="AH1104">
        <f>AH1103+AG1104</f>
        <v>1310.9402174654508</v>
      </c>
      <c r="AJ1104">
        <f>T1105-T1104</f>
        <v>5.5555555555553582E-2</v>
      </c>
      <c r="AK1104" s="53">
        <f t="shared" si="291"/>
        <v>17.694444444444446</v>
      </c>
      <c r="AL1104" s="39">
        <f>0.5*1116.99*(T1104*T1104)</f>
        <v>174861.07843750005</v>
      </c>
      <c r="AM1104" s="39">
        <f t="shared" si="290"/>
        <v>-1099.7524999999441</v>
      </c>
      <c r="AN1104" s="39">
        <f>SUM($AM$1095:$AM$1104)+$AN$1094</f>
        <v>-2082046.089375</v>
      </c>
      <c r="AO1104" s="39">
        <f t="shared" si="297"/>
        <v>0.57834613577556315</v>
      </c>
      <c r="AP1104" s="39">
        <f>SUM($AM$1090:$AM$1094)+$AP$1089</f>
        <v>1907290.5906250002</v>
      </c>
      <c r="AQ1104" s="39">
        <f t="shared" si="298"/>
        <v>0.52980294169193309</v>
      </c>
      <c r="AR1104" s="39">
        <f t="shared" si="293"/>
        <v>-1.0997524999999442</v>
      </c>
      <c r="AS1104" s="39"/>
      <c r="AT1104" s="51">
        <f>T1104*$AS$8*0.38*0.01</f>
        <v>699.11775251500023</v>
      </c>
      <c r="AU1104" s="51">
        <f t="shared" si="292"/>
        <v>0.69911775251500019</v>
      </c>
      <c r="AV1104" s="51">
        <f t="shared" si="299"/>
        <v>1.9419953105811173E-4</v>
      </c>
      <c r="AW1104" s="39">
        <f>AB1104*0.7</f>
        <v>0.31843100814129194</v>
      </c>
      <c r="AX1104" s="40"/>
      <c r="AY1104" s="40">
        <f t="shared" si="296"/>
        <v>0</v>
      </c>
      <c r="AZ1104" s="40"/>
      <c r="BA1104" s="40"/>
      <c r="BB1104" s="40"/>
      <c r="BC1104" s="39"/>
      <c r="BD1104" s="39">
        <f>T1104*2.23694</f>
        <v>39.581410555555564</v>
      </c>
      <c r="BE1104" s="39">
        <f>AO1104-$BC$8</f>
        <v>0.57721973677694471</v>
      </c>
      <c r="BF1104" s="39">
        <f>AQ1104-$BC$8</f>
        <v>0.52867654269331465</v>
      </c>
      <c r="BG1104" s="52">
        <f t="shared" si="300"/>
        <v>0.47580888842398322</v>
      </c>
      <c r="BH1104" s="52">
        <f t="shared" si="301"/>
        <v>0.47580888842398322</v>
      </c>
      <c r="BI1104" s="52">
        <f t="shared" si="302"/>
        <v>1712911.9983263395</v>
      </c>
      <c r="BJ1104" s="52">
        <f t="shared" si="303"/>
        <v>1712.9119983263395</v>
      </c>
      <c r="BK1104">
        <f t="shared" si="304"/>
        <v>-0.98977724999994976</v>
      </c>
    </row>
    <row r="1105" spans="2:63" x14ac:dyDescent="0.25">
      <c r="B1105" s="25" t="s">
        <v>53</v>
      </c>
      <c r="C1105" s="25">
        <v>1097</v>
      </c>
      <c r="D1105" s="25">
        <v>75</v>
      </c>
      <c r="E1105" s="24">
        <v>63.9</v>
      </c>
      <c r="F1105" s="15">
        <f t="shared" si="305"/>
        <v>-2.7777777777778172E-2</v>
      </c>
      <c r="G1105" s="15">
        <f t="shared" si="306"/>
        <v>-0.10000000000000142</v>
      </c>
      <c r="R1105">
        <f t="shared" si="294"/>
        <v>0</v>
      </c>
      <c r="S1105">
        <f t="shared" si="295"/>
        <v>63.9</v>
      </c>
      <c r="T1105">
        <f>$E1105/3.6</f>
        <v>17.75</v>
      </c>
      <c r="U1105">
        <f>(0.5*960*(T1105*T1105))</f>
        <v>151230</v>
      </c>
      <c r="V1105">
        <f>$U1105-$U1106</f>
        <v>1887.407407407416</v>
      </c>
      <c r="W1105">
        <f>SUM(V1105:V1109)</f>
        <v>24912.962962962978</v>
      </c>
      <c r="X1105">
        <f>W1105/1000</f>
        <v>24.912962962962979</v>
      </c>
      <c r="Y1105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05">
        <f>(0.5*960*(F1105*F1105))</f>
        <v>0.37037037037038084</v>
      </c>
      <c r="AA1105">
        <f>W1105*0.0000002777777777</f>
        <v>6.9202674877742636E-3</v>
      </c>
      <c r="AB11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05">
        <f>(AC1105*0.0000002777777777)*-1</f>
        <v>0</v>
      </c>
      <c r="AE11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5">
        <f>(T1105/1000)*(960*9.81*0.01+0.5*1.205*0.38*1.711274*(T1105*T1105)+960*4/3*3.14*AJ1105)</f>
        <v>-4.0640665023809142</v>
      </c>
      <c r="AH1105">
        <f>AH1104+AG1105</f>
        <v>1306.8761509630699</v>
      </c>
      <c r="AJ1105">
        <f>T1106-T1105</f>
        <v>-0.11111111111111072</v>
      </c>
      <c r="AK1105" s="53">
        <f t="shared" si="291"/>
        <v>17.75</v>
      </c>
      <c r="AL1105" s="39">
        <f>0.5*1116.99*(T1105*T1105)</f>
        <v>175960.8309375</v>
      </c>
      <c r="AM1105" s="39">
        <f t="shared" si="290"/>
        <v>2196.0574999999953</v>
      </c>
      <c r="AN1105" s="39">
        <f>SUM($AM$1095:$AM$1104)+$AN$1094</f>
        <v>-2082046.089375</v>
      </c>
      <c r="AO1105" s="39">
        <f t="shared" si="297"/>
        <v>0.57834613577556315</v>
      </c>
      <c r="AP1105" s="39">
        <f>SUM($AM$1105:$AM$1109)+$AP$1104</f>
        <v>1936277.6015625002</v>
      </c>
      <c r="AQ1105" s="39">
        <f t="shared" si="298"/>
        <v>0.53785488917231739</v>
      </c>
      <c r="AR1105" s="39">
        <f t="shared" si="293"/>
        <v>2.1960574999999953</v>
      </c>
      <c r="AS1105" s="39"/>
      <c r="AT1105" s="51">
        <f>T1105*$AS$8*0.38*0.01</f>
        <v>701.31278470500013</v>
      </c>
      <c r="AU1105" s="51">
        <f t="shared" si="292"/>
        <v>0.70131278470500014</v>
      </c>
      <c r="AV1105" s="51">
        <f t="shared" si="299"/>
        <v>1.9480926270978551E-4</v>
      </c>
      <c r="AW1105" s="39">
        <f>AB1105*0.7</f>
        <v>0.31843100814129194</v>
      </c>
      <c r="AX1105" s="40"/>
      <c r="AY1105" s="40">
        <f t="shared" si="296"/>
        <v>0</v>
      </c>
      <c r="AZ1105" s="40"/>
      <c r="BA1105" s="40"/>
      <c r="BB1105" s="40"/>
      <c r="BC1105" s="39"/>
      <c r="BD1105" s="39">
        <f>T1105*2.23694</f>
        <v>39.705685000000003</v>
      </c>
      <c r="BE1105" s="39">
        <f>AO1105-$BC$8</f>
        <v>0.57721973677694471</v>
      </c>
      <c r="BF1105" s="39">
        <f>AQ1105-$BC$8</f>
        <v>0.53672849017369895</v>
      </c>
      <c r="BG1105" s="52">
        <f t="shared" si="300"/>
        <v>0.48305564115632904</v>
      </c>
      <c r="BH1105" s="52">
        <f t="shared" si="301"/>
        <v>0.48305564115632904</v>
      </c>
      <c r="BI1105" s="52">
        <f t="shared" si="302"/>
        <v>1739000.3081627844</v>
      </c>
      <c r="BJ1105" s="52">
        <f t="shared" si="303"/>
        <v>1739.0003081627844</v>
      </c>
      <c r="BK1105">
        <f t="shared" si="304"/>
        <v>1.9764517499999958</v>
      </c>
    </row>
    <row r="1106" spans="2:63" x14ac:dyDescent="0.25">
      <c r="B1106" s="25" t="s">
        <v>53</v>
      </c>
      <c r="C1106" s="25">
        <v>1098</v>
      </c>
      <c r="D1106" s="25">
        <v>76</v>
      </c>
      <c r="E1106" s="24">
        <v>63.5</v>
      </c>
      <c r="F1106" s="15">
        <f t="shared" si="305"/>
        <v>-0.2222222222222224</v>
      </c>
      <c r="G1106" s="15">
        <f t="shared" si="306"/>
        <v>-0.80000000000000071</v>
      </c>
      <c r="R1106">
        <f t="shared" si="294"/>
        <v>0</v>
      </c>
      <c r="S1106">
        <f t="shared" si="295"/>
        <v>63.5</v>
      </c>
      <c r="T1106">
        <f>$E1106/3.6</f>
        <v>17.638888888888889</v>
      </c>
      <c r="U1106">
        <f>(0.5*960*(T1106*T1106))</f>
        <v>149342.59259259258</v>
      </c>
      <c r="V1106">
        <f>$U1106-$U1107</f>
        <v>5591.111111111124</v>
      </c>
      <c r="X1106">
        <f>W1106/1000</f>
        <v>0</v>
      </c>
      <c r="Y1106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06">
        <f>(0.5*960*(F1106*F1106))</f>
        <v>23.703703703703741</v>
      </c>
      <c r="AA1106">
        <f>W1106*0.0000002777777777</f>
        <v>0</v>
      </c>
      <c r="AB11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06">
        <f>(AC1106*0.0000002777777777)*-1</f>
        <v>0</v>
      </c>
      <c r="AE11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6">
        <f>(T1106/1000)*(960*9.81*0.01+0.5*1.205*0.38*1.711274*(T1106*T1106)+960*4/3*3.14*AJ1106)</f>
        <v>-19.820072083525808</v>
      </c>
      <c r="AH1106">
        <f>AH1105+AG1106</f>
        <v>1287.0560788795442</v>
      </c>
      <c r="AJ1106">
        <f>T1107-T1106</f>
        <v>-0.3333333333333357</v>
      </c>
      <c r="AK1106" s="53">
        <f t="shared" si="291"/>
        <v>17.638888888888889</v>
      </c>
      <c r="AL1106" s="39">
        <f>0.5*1116.99*(T1106*T1106)</f>
        <v>173764.7734375</v>
      </c>
      <c r="AM1106" s="39">
        <f t="shared" si="290"/>
        <v>6505.4325000000244</v>
      </c>
      <c r="AN1106" s="39">
        <f>SUM($AM$1095:$AM$1104)+$AN$1094</f>
        <v>-2082046.089375</v>
      </c>
      <c r="AO1106" s="39">
        <f t="shared" si="297"/>
        <v>0.57834613577556315</v>
      </c>
      <c r="AP1106" s="39">
        <f>SUM($AM$1105:$AM$1109)+$AP$1104</f>
        <v>1936277.6015625002</v>
      </c>
      <c r="AQ1106" s="39">
        <f t="shared" si="298"/>
        <v>0.53785488917231739</v>
      </c>
      <c r="AR1106" s="39">
        <f t="shared" si="293"/>
        <v>6.5054325000000244</v>
      </c>
      <c r="AS1106" s="39"/>
      <c r="AT1106" s="51">
        <f>T1106*$AS$8*0.38*0.01</f>
        <v>696.92272032500011</v>
      </c>
      <c r="AU1106" s="51">
        <f t="shared" si="292"/>
        <v>0.69692272032500013</v>
      </c>
      <c r="AV1106" s="51">
        <f t="shared" si="299"/>
        <v>1.9358979940643786E-4</v>
      </c>
      <c r="AW1106" s="39">
        <f>AB1106*0.7</f>
        <v>0.31843100814129194</v>
      </c>
      <c r="AX1106" s="40"/>
      <c r="AY1106" s="40">
        <f t="shared" si="296"/>
        <v>0</v>
      </c>
      <c r="AZ1106" s="40"/>
      <c r="BA1106" s="40"/>
      <c r="BB1106" s="40"/>
      <c r="BC1106" s="39"/>
      <c r="BD1106" s="39">
        <f>T1106*2.23694</f>
        <v>39.457136111111112</v>
      </c>
      <c r="BE1106" s="39">
        <f>AO1106-$BC$8</f>
        <v>0.57721973677694471</v>
      </c>
      <c r="BF1106" s="39">
        <f>AQ1106-$BC$8</f>
        <v>0.53672849017369895</v>
      </c>
      <c r="BG1106" s="52">
        <f t="shared" si="300"/>
        <v>0.48305564115632904</v>
      </c>
      <c r="BH1106" s="52">
        <f t="shared" si="301"/>
        <v>0.48305564115632904</v>
      </c>
      <c r="BI1106" s="52">
        <f t="shared" si="302"/>
        <v>1739000.3081627844</v>
      </c>
      <c r="BJ1106" s="52">
        <f t="shared" si="303"/>
        <v>1739.0003081627844</v>
      </c>
      <c r="BK1106">
        <f t="shared" si="304"/>
        <v>5.8548892500000216</v>
      </c>
    </row>
    <row r="1107" spans="2:63" x14ac:dyDescent="0.25">
      <c r="B1107" s="25" t="s">
        <v>53</v>
      </c>
      <c r="C1107" s="25">
        <v>1099</v>
      </c>
      <c r="D1107" s="25">
        <v>77</v>
      </c>
      <c r="E1107" s="24">
        <v>62.3</v>
      </c>
      <c r="F1107" s="15">
        <f t="shared" si="305"/>
        <v>-0.44444444444444481</v>
      </c>
      <c r="G1107" s="15">
        <f t="shared" si="306"/>
        <v>-1.6000000000000014</v>
      </c>
      <c r="R1107">
        <f t="shared" si="294"/>
        <v>0</v>
      </c>
      <c r="S1107">
        <f t="shared" si="295"/>
        <v>62.3</v>
      </c>
      <c r="T1107">
        <f>$E1107/3.6</f>
        <v>17.305555555555554</v>
      </c>
      <c r="U1107">
        <f>(0.5*960*(T1107*T1107))</f>
        <v>143751.48148148146</v>
      </c>
      <c r="V1107">
        <f>$U1107-$U1108</f>
        <v>9081.4814814814599</v>
      </c>
      <c r="X1107">
        <f>W1107/1000</f>
        <v>0</v>
      </c>
      <c r="Y1107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07">
        <f>(0.5*960*(F1107*F1107))</f>
        <v>94.814814814814966</v>
      </c>
      <c r="AA1107">
        <f>W1107*0.0000002777777777</f>
        <v>0</v>
      </c>
      <c r="AB11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07">
        <f>(AC1107*0.0000002777777777)*-1</f>
        <v>0</v>
      </c>
      <c r="AE11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7">
        <f>(T1107/1000)*(960*9.81*0.01+0.5*1.205*0.38*1.711274*(T1107*T1107)+960*4/3*3.14*AJ1107)</f>
        <v>-34.981049990096139</v>
      </c>
      <c r="AH1107">
        <f>AH1106+AG1107</f>
        <v>1252.075028889448</v>
      </c>
      <c r="AJ1107">
        <f>T1108-T1107</f>
        <v>-0.55555555555555358</v>
      </c>
      <c r="AK1107" s="53">
        <f t="shared" si="291"/>
        <v>17.305555555555554</v>
      </c>
      <c r="AL1107" s="39">
        <f>0.5*1116.99*(T1107*T1107)</f>
        <v>167259.34093749998</v>
      </c>
      <c r="AM1107" s="39">
        <f t="shared" si="290"/>
        <v>10566.587499999965</v>
      </c>
      <c r="AN1107" s="39">
        <f>SUM($AM$1095:$AM$1104)+$AN$1094</f>
        <v>-2082046.089375</v>
      </c>
      <c r="AO1107" s="39">
        <f t="shared" si="297"/>
        <v>0.57834613577556315</v>
      </c>
      <c r="AP1107" s="39">
        <f>SUM($AM$1105:$AM$1109)+$AP$1104</f>
        <v>1936277.6015625002</v>
      </c>
      <c r="AQ1107" s="39">
        <f t="shared" si="298"/>
        <v>0.53785488917231739</v>
      </c>
      <c r="AR1107" s="39">
        <f t="shared" si="293"/>
        <v>10.566587499999965</v>
      </c>
      <c r="AS1107" s="39"/>
      <c r="AT1107" s="51">
        <f>T1107*$AS$8*0.38*0.01</f>
        <v>683.75252718500008</v>
      </c>
      <c r="AU1107" s="51">
        <f t="shared" si="292"/>
        <v>0.68375252718500013</v>
      </c>
      <c r="AV1107" s="51">
        <f t="shared" si="299"/>
        <v>1.8993140949639494E-4</v>
      </c>
      <c r="AW1107" s="39">
        <f>AB1107*0.7</f>
        <v>0.31843100814129194</v>
      </c>
      <c r="AX1107" s="40"/>
      <c r="AY1107" s="40">
        <f t="shared" si="296"/>
        <v>0</v>
      </c>
      <c r="AZ1107" s="40"/>
      <c r="BA1107" s="40"/>
      <c r="BB1107" s="40"/>
      <c r="BC1107" s="39"/>
      <c r="BD1107" s="39">
        <f>T1107*2.23694</f>
        <v>38.711489444444446</v>
      </c>
      <c r="BE1107" s="39">
        <f>AO1107-$BC$8</f>
        <v>0.57721973677694471</v>
      </c>
      <c r="BF1107" s="39">
        <f>AQ1107-$BC$8</f>
        <v>0.53672849017369895</v>
      </c>
      <c r="BG1107" s="52">
        <f t="shared" si="300"/>
        <v>0.48305564115632904</v>
      </c>
      <c r="BH1107" s="52">
        <f t="shared" si="301"/>
        <v>0.48305564115632904</v>
      </c>
      <c r="BI1107" s="52">
        <f t="shared" si="302"/>
        <v>1739000.3081627844</v>
      </c>
      <c r="BJ1107" s="52">
        <f t="shared" si="303"/>
        <v>1739.0003081627844</v>
      </c>
      <c r="BK1107">
        <f t="shared" si="304"/>
        <v>9.5099287499999683</v>
      </c>
    </row>
    <row r="1108" spans="2:63" x14ac:dyDescent="0.25">
      <c r="B1108" s="25" t="s">
        <v>53</v>
      </c>
      <c r="C1108" s="25">
        <v>1100</v>
      </c>
      <c r="D1108" s="25">
        <v>78</v>
      </c>
      <c r="E1108" s="24">
        <v>60.3</v>
      </c>
      <c r="F1108" s="15">
        <f t="shared" si="305"/>
        <v>-0.47222222222222199</v>
      </c>
      <c r="G1108" s="15">
        <f t="shared" si="306"/>
        <v>-1.6999999999999993</v>
      </c>
      <c r="R1108">
        <f t="shared" si="294"/>
        <v>0</v>
      </c>
      <c r="S1108">
        <f t="shared" si="295"/>
        <v>60.3</v>
      </c>
      <c r="T1108">
        <f>$E1108/3.6</f>
        <v>16.75</v>
      </c>
      <c r="U1108">
        <f>(0.5*960*(T1108*T1108))</f>
        <v>134670</v>
      </c>
      <c r="V1108">
        <f>$U1108-$U1109</f>
        <v>6180.7407407407445</v>
      </c>
      <c r="X1108">
        <f>W1108/1000</f>
        <v>0</v>
      </c>
      <c r="Y1108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08">
        <f>(0.5*960*(F1108*F1108))</f>
        <v>107.03703703703692</v>
      </c>
      <c r="AA1108">
        <f>W1108*0.0000002777777777</f>
        <v>0</v>
      </c>
      <c r="AB11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08">
        <f>(AC1108*0.0000002777777777)*-1</f>
        <v>0</v>
      </c>
      <c r="AE11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</f>
        <v>0.49653395047825438</v>
      </c>
      <c r="AG1108">
        <f>(T1108/1000)*(960*9.81*0.01+0.5*1.205*0.38*1.711274*(T1108*T1108)+960*4/3*3.14*AJ1108)</f>
        <v>-22.761958672580143</v>
      </c>
      <c r="AH1108">
        <f>AH1107+AG1108</f>
        <v>1229.3130702168678</v>
      </c>
      <c r="AJ1108">
        <f>T1109-T1108</f>
        <v>-0.38888888888888928</v>
      </c>
      <c r="AK1108" s="53">
        <f t="shared" si="291"/>
        <v>16.75</v>
      </c>
      <c r="AL1108" s="39">
        <f>0.5*1116.99*(T1108*T1108)</f>
        <v>156692.75343750001</v>
      </c>
      <c r="AM1108" s="39">
        <f t="shared" ref="AM1108:AM1171" si="307">AL1108-AL1109</f>
        <v>7191.4850000000151</v>
      </c>
      <c r="AN1108" s="39">
        <f>SUM($AM$1095:$AM$1104)+$AN$1094</f>
        <v>-2082046.089375</v>
      </c>
      <c r="AO1108" s="39">
        <f t="shared" si="297"/>
        <v>0.57834613577556315</v>
      </c>
      <c r="AP1108" s="39">
        <f>SUM($AM$1105:$AM$1109)+$AP$1104</f>
        <v>1936277.6015625002</v>
      </c>
      <c r="AQ1108" s="39">
        <f t="shared" si="298"/>
        <v>0.53785488917231739</v>
      </c>
      <c r="AR1108" s="39">
        <f t="shared" si="293"/>
        <v>7.1914850000000152</v>
      </c>
      <c r="AS1108" s="39"/>
      <c r="AT1108" s="51">
        <f>T1108*$AS$8*0.38*0.01</f>
        <v>661.80220528500013</v>
      </c>
      <c r="AU1108" s="51">
        <f t="shared" si="292"/>
        <v>0.66180220528500011</v>
      </c>
      <c r="AV1108" s="51">
        <f t="shared" si="299"/>
        <v>1.8383409297965676E-4</v>
      </c>
      <c r="AW1108" s="39">
        <f>AB1108*0.7</f>
        <v>0.31843100814129194</v>
      </c>
      <c r="AX1108" s="40"/>
      <c r="AY1108" s="40">
        <f t="shared" si="296"/>
        <v>0</v>
      </c>
      <c r="AZ1108" s="40"/>
      <c r="BA1108" s="40"/>
      <c r="BB1108" s="40"/>
      <c r="BC1108" s="39"/>
      <c r="BD1108" s="39">
        <f>T1108*2.23694</f>
        <v>37.468745000000006</v>
      </c>
      <c r="BE1108" s="39">
        <f>AO1108-$BC$8</f>
        <v>0.57721973677694471</v>
      </c>
      <c r="BF1108" s="39">
        <f>AQ1108-$BC$8</f>
        <v>0.53672849017369895</v>
      </c>
      <c r="BG1108" s="52">
        <f t="shared" si="300"/>
        <v>0.48305564115632904</v>
      </c>
      <c r="BH1108" s="52">
        <f t="shared" si="301"/>
        <v>0.48305564115632904</v>
      </c>
      <c r="BI1108" s="52">
        <f t="shared" si="302"/>
        <v>1739000.3081627844</v>
      </c>
      <c r="BJ1108" s="52">
        <f t="shared" si="303"/>
        <v>1739.0003081627844</v>
      </c>
      <c r="BK1108">
        <f t="shared" si="304"/>
        <v>6.4723365000000141</v>
      </c>
    </row>
    <row r="1109" spans="2:63" x14ac:dyDescent="0.25">
      <c r="B1109" s="25" t="s">
        <v>53</v>
      </c>
      <c r="C1109" s="25">
        <v>1101</v>
      </c>
      <c r="D1109" s="25">
        <v>79</v>
      </c>
      <c r="E1109" s="24">
        <v>58.9</v>
      </c>
      <c r="F1109" s="15">
        <f t="shared" si="305"/>
        <v>-0.26388888888888867</v>
      </c>
      <c r="G1109" s="15">
        <f t="shared" si="306"/>
        <v>-0.94999999999999929</v>
      </c>
      <c r="R1109">
        <f t="shared" si="294"/>
        <v>0</v>
      </c>
      <c r="S1109">
        <f t="shared" si="295"/>
        <v>58.9</v>
      </c>
      <c r="T1109">
        <f>$E1109/3.6</f>
        <v>16.361111111111111</v>
      </c>
      <c r="U1109">
        <f>(0.5*960*(T1109*T1109))</f>
        <v>128489.25925925926</v>
      </c>
      <c r="V1109">
        <f>$U1109-$U1110</f>
        <v>2172.2222222222335</v>
      </c>
      <c r="X1109">
        <f>W1109/1000</f>
        <v>0</v>
      </c>
      <c r="Y1109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09">
        <f>(0.5*960*(F1109*F1109))</f>
        <v>33.425925925925874</v>
      </c>
      <c r="AA1109">
        <f>W1109*0.0000002777777777</f>
        <v>0</v>
      </c>
      <c r="AB11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09">
        <f>(AC1109*0.0000002777777777)*-1</f>
        <v>0</v>
      </c>
      <c r="AE11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09">
        <f>(T1109/1000)*(960*9.81*0.01+0.5*1.205*0.38*1.711274*(T1109*T1109)+960*4/3*3.14*AJ1109)</f>
        <v>-5.8763856952404616</v>
      </c>
      <c r="AH1109">
        <f>AH1108+AG1109</f>
        <v>1223.4366845216273</v>
      </c>
      <c r="AJ1109">
        <f>T1110-T1109</f>
        <v>-0.13888888888888928</v>
      </c>
      <c r="AK1109" s="53">
        <f t="shared" ref="AK1109:AK1172" si="308">$E1109/3.6</f>
        <v>16.361111111111111</v>
      </c>
      <c r="AL1109" s="39">
        <f>0.5*1116.99*(T1109*T1109)</f>
        <v>149501.2684375</v>
      </c>
      <c r="AM1109" s="39">
        <f t="shared" si="307"/>
        <v>2527.4484375000175</v>
      </c>
      <c r="AN1109" s="39">
        <f>SUM($AM$1095:$AM$1104)+$AN$1094</f>
        <v>-2082046.089375</v>
      </c>
      <c r="AO1109" s="39">
        <f t="shared" si="297"/>
        <v>0.57834613577556315</v>
      </c>
      <c r="AP1109" s="39">
        <f>SUM($AM$1105:$AM$1109)+$AP$1104</f>
        <v>1936277.6015625002</v>
      </c>
      <c r="AQ1109" s="39">
        <f t="shared" si="298"/>
        <v>0.53785488917231739</v>
      </c>
      <c r="AR1109" s="39">
        <f t="shared" si="293"/>
        <v>2.5274484375000172</v>
      </c>
      <c r="AS1109" s="39"/>
      <c r="AT1109" s="51">
        <f>T1109*$AS$8*0.38*0.01</f>
        <v>646.4369799550002</v>
      </c>
      <c r="AU1109" s="51">
        <f t="shared" si="292"/>
        <v>0.64643697995500016</v>
      </c>
      <c r="AV1109" s="51">
        <f t="shared" si="299"/>
        <v>1.7956597141794003E-4</v>
      </c>
      <c r="AW1109" s="39">
        <f>AB1109*0.7</f>
        <v>0.31843100814129194</v>
      </c>
      <c r="AX1109" s="40"/>
      <c r="AY1109" s="40">
        <f t="shared" si="296"/>
        <v>0</v>
      </c>
      <c r="AZ1109" s="40"/>
      <c r="BA1109" s="40"/>
      <c r="BB1109" s="40"/>
      <c r="BC1109" s="39"/>
      <c r="BD1109" s="39">
        <f>T1109*2.23694</f>
        <v>36.598823888888887</v>
      </c>
      <c r="BE1109" s="39">
        <f>AO1109-$BC$8</f>
        <v>0.57721973677694471</v>
      </c>
      <c r="BF1109" s="39">
        <f>AQ1109-$BC$8</f>
        <v>0.53672849017369895</v>
      </c>
      <c r="BG1109" s="52">
        <f t="shared" si="300"/>
        <v>0.48305564115632904</v>
      </c>
      <c r="BH1109" s="52">
        <f t="shared" si="301"/>
        <v>0.48305564115632904</v>
      </c>
      <c r="BI1109" s="52">
        <f t="shared" si="302"/>
        <v>1739000.3081627844</v>
      </c>
      <c r="BJ1109" s="52">
        <f t="shared" si="303"/>
        <v>1739.0003081627844</v>
      </c>
      <c r="BK1109">
        <f t="shared" si="304"/>
        <v>2.274703593750016</v>
      </c>
    </row>
    <row r="1110" spans="2:63" x14ac:dyDescent="0.25">
      <c r="B1110" s="25" t="s">
        <v>53</v>
      </c>
      <c r="C1110" s="25">
        <v>1102</v>
      </c>
      <c r="D1110" s="25">
        <v>80</v>
      </c>
      <c r="E1110" s="24">
        <v>58.4</v>
      </c>
      <c r="F1110" s="15">
        <f t="shared" si="305"/>
        <v>-1.3888888888889086E-2</v>
      </c>
      <c r="G1110" s="15">
        <f t="shared" si="306"/>
        <v>-5.0000000000000711E-2</v>
      </c>
      <c r="R1110">
        <f t="shared" si="294"/>
        <v>0</v>
      </c>
      <c r="S1110">
        <f t="shared" si="295"/>
        <v>58.4</v>
      </c>
      <c r="T1110">
        <f>$E1110/3.6</f>
        <v>16.222222222222221</v>
      </c>
      <c r="U1110">
        <f>(0.5*960*(T1110*T1110))</f>
        <v>126317.03703703702</v>
      </c>
      <c r="V1110">
        <f>$U1110-$U1111</f>
        <v>-1736.2962962962774</v>
      </c>
      <c r="X1110">
        <f>W1110/1000</f>
        <v>0</v>
      </c>
      <c r="Y1110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10">
        <f>(0.5*960*(F1110*F1110))</f>
        <v>9.259259259259521E-2</v>
      </c>
      <c r="AA1110">
        <f>W1110*0.0000002777777777</f>
        <v>0</v>
      </c>
      <c r="AB11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C1110">
        <f>SUM(V1110:V1114)</f>
        <v>-27766.29629629635</v>
      </c>
      <c r="AD1110">
        <f>(AC1110*0.0000002777777777)*-1</f>
        <v>7.7128600801449412E-3</v>
      </c>
      <c r="AE11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0">
        <f>(T1110/1000)*(960*9.81*0.01+0.5*1.205*0.38*1.711274*(T1110*T1110)+960*4/3*3.14*AJ1110)</f>
        <v>10.444824663372255</v>
      </c>
      <c r="AH1110">
        <f>AH1109+AG1110</f>
        <v>1233.8815091849995</v>
      </c>
      <c r="AJ1110">
        <f>T1111-T1110</f>
        <v>0.11111111111111072</v>
      </c>
      <c r="AK1110" s="53">
        <f t="shared" si="308"/>
        <v>16.222222222222221</v>
      </c>
      <c r="AL1110" s="39">
        <f>0.5*1116.99*(T1110*T1110)</f>
        <v>146973.81999999998</v>
      </c>
      <c r="AM1110" s="39">
        <f t="shared" si="307"/>
        <v>-2020.234999999986</v>
      </c>
      <c r="AN1110" s="39">
        <f>SUM($AM$1110:$AM$1114)+$AN$1109</f>
        <v>-2114353.0428125001</v>
      </c>
      <c r="AO1110" s="39">
        <f t="shared" si="297"/>
        <v>0.58732028950568926</v>
      </c>
      <c r="AP1110" s="39">
        <f>SUM($AM$1105:$AM$1109)+$AP$1104</f>
        <v>1936277.6015625002</v>
      </c>
      <c r="AQ1110" s="39">
        <f t="shared" si="298"/>
        <v>0.53785488917231739</v>
      </c>
      <c r="AR1110" s="39">
        <f t="shared" si="293"/>
        <v>-2.0202349999999862</v>
      </c>
      <c r="AS1110" s="39"/>
      <c r="AT1110" s="51">
        <f>T1110*$AS$8*0.38*0.01</f>
        <v>640.94939948000001</v>
      </c>
      <c r="AU1110" s="51">
        <f t="shared" si="292"/>
        <v>0.64094939947999996</v>
      </c>
      <c r="AV1110" s="51">
        <f t="shared" si="299"/>
        <v>1.7804164228875542E-4</v>
      </c>
      <c r="AW1110" s="39">
        <f>AB1110*0.7</f>
        <v>0.31843100814129194</v>
      </c>
      <c r="AX1110" s="40"/>
      <c r="AY1110" s="40">
        <f t="shared" si="296"/>
        <v>0</v>
      </c>
      <c r="AZ1110" s="40"/>
      <c r="BA1110" s="40"/>
      <c r="BB1110" s="40"/>
      <c r="BC1110" s="39"/>
      <c r="BD1110" s="39">
        <f>T1110*2.23694</f>
        <v>36.288137777777777</v>
      </c>
      <c r="BE1110" s="39">
        <f>AO1110-$BC$8</f>
        <v>0.58619389050707083</v>
      </c>
      <c r="BF1110" s="39">
        <f>AQ1110-$BC$8</f>
        <v>0.53672849017369895</v>
      </c>
      <c r="BG1110" s="52">
        <f t="shared" si="300"/>
        <v>0.48305564115632904</v>
      </c>
      <c r="BH1110" s="52">
        <f t="shared" si="301"/>
        <v>0.48305564115632904</v>
      </c>
      <c r="BI1110" s="52">
        <f t="shared" si="302"/>
        <v>1739000.3081627844</v>
      </c>
      <c r="BJ1110" s="52">
        <f t="shared" si="303"/>
        <v>1739.0003081627844</v>
      </c>
      <c r="BK1110">
        <f t="shared" si="304"/>
        <v>-1.8182114999999874</v>
      </c>
    </row>
    <row r="1111" spans="2:63" x14ac:dyDescent="0.25">
      <c r="B1111" s="25" t="s">
        <v>53</v>
      </c>
      <c r="C1111" s="25">
        <v>1103</v>
      </c>
      <c r="D1111" s="25">
        <v>81</v>
      </c>
      <c r="E1111" s="24">
        <v>58.8</v>
      </c>
      <c r="F1111" s="15">
        <f t="shared" si="305"/>
        <v>0.25000000000000061</v>
      </c>
      <c r="G1111" s="15">
        <f t="shared" si="306"/>
        <v>0.90000000000000213</v>
      </c>
      <c r="R1111">
        <f t="shared" si="294"/>
        <v>0</v>
      </c>
      <c r="S1111">
        <f t="shared" si="295"/>
        <v>58.8</v>
      </c>
      <c r="T1111">
        <f>$E1111/3.6</f>
        <v>16.333333333333332</v>
      </c>
      <c r="U1111">
        <f>(0.5*960*(T1111*T1111))</f>
        <v>128053.3333333333</v>
      </c>
      <c r="V1111">
        <f>$U1111-$U1112</f>
        <v>-6170.3703703703795</v>
      </c>
      <c r="X1111">
        <f>W1111/1000</f>
        <v>0</v>
      </c>
      <c r="Y1111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11">
        <f>(0.5*960*(F1111*F1111))</f>
        <v>30.000000000000146</v>
      </c>
      <c r="AA1111">
        <f>W1111*0.0000002777777777</f>
        <v>0</v>
      </c>
      <c r="AB11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11">
        <f>(AC1111*0.0000002777777777)*-1</f>
        <v>0</v>
      </c>
      <c r="AE11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1">
        <f>(T1111/1000)*(960*9.81*0.01+0.5*1.205*0.38*1.711274*(T1111*T1111)+960*4/3*3.14*AJ1111)</f>
        <v>28.774772038941236</v>
      </c>
      <c r="AH1111">
        <f>AH1110+AG1111</f>
        <v>1262.6562812239406</v>
      </c>
      <c r="AJ1111">
        <f>T1112-T1111</f>
        <v>0.38888888888888928</v>
      </c>
      <c r="AK1111" s="53">
        <f t="shared" si="308"/>
        <v>16.333333333333332</v>
      </c>
      <c r="AL1111" s="39">
        <f>0.5*1116.99*(T1111*T1111)</f>
        <v>148994.05499999996</v>
      </c>
      <c r="AM1111" s="39">
        <f t="shared" si="307"/>
        <v>-7179.4187500000116</v>
      </c>
      <c r="AN1111" s="39">
        <f>SUM($AM$1110:$AM$1114)+$AN$1109</f>
        <v>-2114353.0428125001</v>
      </c>
      <c r="AO1111" s="39">
        <f t="shared" si="297"/>
        <v>0.58732028950568926</v>
      </c>
      <c r="AP1111" s="39">
        <f>SUM($AM$1105:$AM$1109)+$AP$1104</f>
        <v>1936277.6015625002</v>
      </c>
      <c r="AQ1111" s="39">
        <f t="shared" si="298"/>
        <v>0.53785488917231739</v>
      </c>
      <c r="AR1111" s="39">
        <f t="shared" si="293"/>
        <v>-7.1794187500000115</v>
      </c>
      <c r="AS1111" s="39"/>
      <c r="AT1111" s="51">
        <f>T1111*$AS$8*0.38*0.01</f>
        <v>645.33946386000002</v>
      </c>
      <c r="AU1111" s="51">
        <f t="shared" si="292"/>
        <v>0.64533946386000007</v>
      </c>
      <c r="AV1111" s="51">
        <f t="shared" si="299"/>
        <v>1.7926110559210307E-4</v>
      </c>
      <c r="AW1111" s="39">
        <f>AB1111*0.7</f>
        <v>0.31843100814129194</v>
      </c>
      <c r="AX1111" s="40"/>
      <c r="AY1111" s="40">
        <f t="shared" si="296"/>
        <v>0</v>
      </c>
      <c r="AZ1111" s="40"/>
      <c r="BA1111" s="40"/>
      <c r="BB1111" s="40"/>
      <c r="BC1111" s="39"/>
      <c r="BD1111" s="39">
        <f>T1111*2.23694</f>
        <v>36.536686666666668</v>
      </c>
      <c r="BE1111" s="39">
        <f>AO1111-$BC$8</f>
        <v>0.58619389050707083</v>
      </c>
      <c r="BF1111" s="39">
        <f>AQ1111-$BC$8</f>
        <v>0.53672849017369895</v>
      </c>
      <c r="BG1111" s="52">
        <f t="shared" si="300"/>
        <v>0.48305564115632904</v>
      </c>
      <c r="BH1111" s="52">
        <f t="shared" si="301"/>
        <v>0.48305564115632904</v>
      </c>
      <c r="BI1111" s="52">
        <f t="shared" si="302"/>
        <v>1739000.3081627844</v>
      </c>
      <c r="BJ1111" s="52">
        <f t="shared" si="303"/>
        <v>1739.0003081627844</v>
      </c>
      <c r="BK1111">
        <f t="shared" si="304"/>
        <v>-6.4614768750000104</v>
      </c>
    </row>
    <row r="1112" spans="2:63" x14ac:dyDescent="0.25">
      <c r="B1112" s="25" t="s">
        <v>53</v>
      </c>
      <c r="C1112" s="25">
        <v>1104</v>
      </c>
      <c r="D1112" s="25">
        <v>82</v>
      </c>
      <c r="E1112" s="24">
        <v>60.2</v>
      </c>
      <c r="F1112" s="15">
        <f t="shared" si="305"/>
        <v>0.4861111111111111</v>
      </c>
      <c r="G1112" s="15">
        <f t="shared" si="306"/>
        <v>1.75</v>
      </c>
      <c r="R1112">
        <f t="shared" si="294"/>
        <v>0</v>
      </c>
      <c r="S1112">
        <f t="shared" si="295"/>
        <v>60.2</v>
      </c>
      <c r="T1112">
        <f>$E1112/3.6</f>
        <v>16.722222222222221</v>
      </c>
      <c r="U1112">
        <f>(0.5*960*(T1112*T1112))</f>
        <v>134223.70370370368</v>
      </c>
      <c r="V1112">
        <f>$U1112-$U1113</f>
        <v>-9527.777777777781</v>
      </c>
      <c r="X1112">
        <f>W1112/1000</f>
        <v>0</v>
      </c>
      <c r="Y1112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12">
        <f>(0.5*960*(F1112*F1112))</f>
        <v>113.42592592592592</v>
      </c>
      <c r="AA1112">
        <f>W1112*0.0000002777777777</f>
        <v>0</v>
      </c>
      <c r="AB11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12">
        <f>(AC1112*0.0000002777777777)*-1</f>
        <v>0</v>
      </c>
      <c r="AE11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2">
        <f>(T1112/1000)*(960*9.81*0.01+0.5*1.205*0.38*1.711274*(T1112*T1112)+960*4/3*3.14*AJ1112)</f>
        <v>42.612709863456928</v>
      </c>
      <c r="AH1112">
        <f>AH1111+AG1112</f>
        <v>1305.2689910873976</v>
      </c>
      <c r="AJ1112">
        <f>T1113-T1112</f>
        <v>0.58333333333333215</v>
      </c>
      <c r="AK1112" s="53">
        <f t="shared" si="308"/>
        <v>16.722222222222221</v>
      </c>
      <c r="AL1112" s="39">
        <f>0.5*1116.99*(T1112*T1112)</f>
        <v>156173.47374999998</v>
      </c>
      <c r="AM1112" s="39">
        <f t="shared" si="307"/>
        <v>-11085.8671875</v>
      </c>
      <c r="AN1112" s="39">
        <f>SUM($AM$1110:$AM$1114)+$AN$1109</f>
        <v>-2114353.0428125001</v>
      </c>
      <c r="AO1112" s="39">
        <f t="shared" si="297"/>
        <v>0.58732028950568926</v>
      </c>
      <c r="AP1112" s="39">
        <f>SUM($AM$1105:$AM$1109)+$AP$1104</f>
        <v>1936277.6015625002</v>
      </c>
      <c r="AQ1112" s="39">
        <f t="shared" si="298"/>
        <v>0.53785488917231739</v>
      </c>
      <c r="AR1112" s="39">
        <f t="shared" si="293"/>
        <v>-11.0858671875</v>
      </c>
      <c r="AS1112" s="39"/>
      <c r="AT1112" s="51">
        <f>T1112*$AS$8*0.38*0.01</f>
        <v>660.70468919000007</v>
      </c>
      <c r="AU1112" s="51">
        <f t="shared" ref="AU1112:AU1175" si="309">AT1112/1000</f>
        <v>0.66070468919000003</v>
      </c>
      <c r="AV1112" s="51">
        <f t="shared" si="299"/>
        <v>1.8352922715381983E-4</v>
      </c>
      <c r="AW1112" s="39">
        <f>AB1112*0.7</f>
        <v>0.31843100814129194</v>
      </c>
      <c r="AX1112" s="40"/>
      <c r="AY1112" s="40">
        <f t="shared" si="296"/>
        <v>0</v>
      </c>
      <c r="AZ1112" s="40"/>
      <c r="BA1112" s="40"/>
      <c r="BB1112" s="40"/>
      <c r="BC1112" s="39"/>
      <c r="BD1112" s="39">
        <f>T1112*2.23694</f>
        <v>37.406607777777779</v>
      </c>
      <c r="BE1112" s="39">
        <f>AO1112-$BC$8</f>
        <v>0.58619389050707083</v>
      </c>
      <c r="BF1112" s="39">
        <f>AQ1112-$BC$8</f>
        <v>0.53672849017369895</v>
      </c>
      <c r="BG1112" s="52">
        <f t="shared" si="300"/>
        <v>0.48305564115632904</v>
      </c>
      <c r="BH1112" s="52">
        <f t="shared" si="301"/>
        <v>0.48305564115632904</v>
      </c>
      <c r="BI1112" s="52">
        <f t="shared" si="302"/>
        <v>1739000.3081627844</v>
      </c>
      <c r="BJ1112" s="52">
        <f t="shared" si="303"/>
        <v>1739.0003081627844</v>
      </c>
      <c r="BK1112">
        <f t="shared" si="304"/>
        <v>-9.977280468750001</v>
      </c>
    </row>
    <row r="1113" spans="2:63" x14ac:dyDescent="0.25">
      <c r="B1113" s="25" t="s">
        <v>53</v>
      </c>
      <c r="C1113" s="25">
        <v>1105</v>
      </c>
      <c r="D1113" s="25">
        <v>83</v>
      </c>
      <c r="E1113" s="24">
        <v>62.3</v>
      </c>
      <c r="F1113" s="15">
        <f t="shared" si="305"/>
        <v>0.51388888888888828</v>
      </c>
      <c r="G1113" s="15">
        <f t="shared" si="306"/>
        <v>1.8499999999999979</v>
      </c>
      <c r="R1113">
        <f t="shared" si="294"/>
        <v>0</v>
      </c>
      <c r="S1113">
        <f t="shared" si="295"/>
        <v>62.3</v>
      </c>
      <c r="T1113">
        <f>$E1113/3.6</f>
        <v>17.305555555555554</v>
      </c>
      <c r="U1113">
        <f>(0.5*960*(T1113*T1113))</f>
        <v>143751.48148148146</v>
      </c>
      <c r="V1113">
        <f>$U1113-$U1114</f>
        <v>-7478.5185185185401</v>
      </c>
      <c r="X1113">
        <f>W1113/1000</f>
        <v>0</v>
      </c>
      <c r="Y1113">
        <f>$X$43+$X$87+$X$158+$X$178+$X$188+$X$238+$X$279+$X$299+$X$307+$X$359+$X$365+$X$379+$X$408+$X$426+$X$438+$X$549+$X$569+$X$622+$X$645+$X$657+$X$685+$X$703+$X$721+$X$758+$X$800+$X$815+$X$877+$X$896+$X$932+$X$957+$X$975+$X$1056+$X$1090+$X$1105</f>
        <v>1646.9988888888888</v>
      </c>
      <c r="Z1113">
        <f>(0.5*960*(F1113*F1113))</f>
        <v>126.75925925925897</v>
      </c>
      <c r="AA1113">
        <f>W1113*0.0000002777777777</f>
        <v>0</v>
      </c>
      <c r="AB11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</f>
        <v>0.45490144020184564</v>
      </c>
      <c r="AD1113">
        <f>(AC1113*0.0000002777777777)*-1</f>
        <v>0</v>
      </c>
      <c r="AE11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3">
        <f>(T1113/1000)*(960*9.81*0.01+0.5*1.205*0.38*1.711274*(T1113*T1113)+960*4/3*3.14*AJ1113)</f>
        <v>34.573438898792745</v>
      </c>
      <c r="AH1113">
        <f>AH1112+AG1113</f>
        <v>1339.8424299861904</v>
      </c>
      <c r="AJ1113">
        <f>T1114-T1113</f>
        <v>0.44444444444444642</v>
      </c>
      <c r="AK1113" s="53">
        <f t="shared" si="308"/>
        <v>17.305555555555554</v>
      </c>
      <c r="AL1113" s="39">
        <f>0.5*1116.99*(T1113*T1113)</f>
        <v>167259.34093749998</v>
      </c>
      <c r="AM1113" s="39">
        <f t="shared" si="307"/>
        <v>-8701.4900000000198</v>
      </c>
      <c r="AN1113" s="39">
        <f>SUM($AM$1110:$AM$1114)+$AN$1109</f>
        <v>-2114353.0428125001</v>
      </c>
      <c r="AO1113" s="39">
        <f t="shared" si="297"/>
        <v>0.58732028950568926</v>
      </c>
      <c r="AP1113" s="39">
        <f>SUM($AM$1105:$AM$1109)+$AP$1104</f>
        <v>1936277.6015625002</v>
      </c>
      <c r="AQ1113" s="39">
        <f t="shared" si="298"/>
        <v>0.53785488917231739</v>
      </c>
      <c r="AR1113" s="39">
        <f t="shared" si="293"/>
        <v>-8.7014900000000193</v>
      </c>
      <c r="AS1113" s="39"/>
      <c r="AT1113" s="51">
        <f>T1113*$AS$8*0.38*0.01</f>
        <v>683.75252718500008</v>
      </c>
      <c r="AU1113" s="51">
        <f t="shared" si="309"/>
        <v>0.68375252718500013</v>
      </c>
      <c r="AV1113" s="51">
        <f t="shared" si="299"/>
        <v>1.8993140949639494E-4</v>
      </c>
      <c r="AW1113" s="39">
        <f>AB1113*0.7</f>
        <v>0.31843100814129194</v>
      </c>
      <c r="AX1113" s="40"/>
      <c r="AY1113" s="40">
        <f t="shared" si="296"/>
        <v>0</v>
      </c>
      <c r="AZ1113" s="40"/>
      <c r="BA1113" s="40"/>
      <c r="BB1113" s="40"/>
      <c r="BC1113" s="39"/>
      <c r="BD1113" s="39">
        <f>T1113*2.23694</f>
        <v>38.711489444444446</v>
      </c>
      <c r="BE1113" s="39">
        <f>AO1113-$BC$8</f>
        <v>0.58619389050707083</v>
      </c>
      <c r="BF1113" s="39">
        <f>AQ1113-$BC$8</f>
        <v>0.53672849017369895</v>
      </c>
      <c r="BG1113" s="52">
        <f t="shared" si="300"/>
        <v>0.48305564115632904</v>
      </c>
      <c r="BH1113" s="52">
        <f t="shared" si="301"/>
        <v>0.48305564115632904</v>
      </c>
      <c r="BI1113" s="52">
        <f t="shared" si="302"/>
        <v>1739000.3081627844</v>
      </c>
      <c r="BJ1113" s="52">
        <f t="shared" si="303"/>
        <v>1739.0003081627844</v>
      </c>
      <c r="BK1113">
        <f t="shared" si="304"/>
        <v>-7.8313410000000179</v>
      </c>
    </row>
    <row r="1114" spans="2:63" x14ac:dyDescent="0.25">
      <c r="B1114" s="25" t="s">
        <v>53</v>
      </c>
      <c r="C1114" s="25">
        <v>1106</v>
      </c>
      <c r="D1114" s="25">
        <v>84</v>
      </c>
      <c r="E1114" s="24">
        <v>63.9</v>
      </c>
      <c r="F1114" s="15">
        <f t="shared" si="305"/>
        <v>0.30555555555555597</v>
      </c>
      <c r="G1114" s="15">
        <f t="shared" si="306"/>
        <v>1.1000000000000014</v>
      </c>
      <c r="R1114">
        <f t="shared" si="294"/>
        <v>0</v>
      </c>
      <c r="S1114">
        <f t="shared" si="295"/>
        <v>63.9</v>
      </c>
      <c r="T1114">
        <f>$E1114/3.6</f>
        <v>17.75</v>
      </c>
      <c r="U1114">
        <f>(0.5*960*(T1114*T1114))</f>
        <v>151230</v>
      </c>
      <c r="V1114">
        <f>$U1114-$U1115</f>
        <v>-2853.3333333333721</v>
      </c>
      <c r="X1114">
        <f>W1114/1000</f>
        <v>0</v>
      </c>
      <c r="Y1114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14">
        <f>(0.5*960*(F1114*F1114))</f>
        <v>44.814814814814937</v>
      </c>
      <c r="AA1114">
        <f>W1114*0.0000002777777777</f>
        <v>0</v>
      </c>
      <c r="AB11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14">
        <f>(AC1114*0.0000002777777777)*-1</f>
        <v>0</v>
      </c>
      <c r="AE11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4">
        <f>(T1114/1000)*(960*9.81*0.01+0.5*1.205*0.38*1.711274*(T1114*T1114)+960*4/3*3.14*AJ1114)</f>
        <v>15.752822386508031</v>
      </c>
      <c r="AH1114">
        <f>AH1113+AG1114</f>
        <v>1355.5952523726985</v>
      </c>
      <c r="AJ1114">
        <f>T1115-T1114</f>
        <v>0.16666666666666785</v>
      </c>
      <c r="AK1114" s="53">
        <f t="shared" si="308"/>
        <v>17.75</v>
      </c>
      <c r="AL1114" s="39">
        <f>0.5*1116.99*(T1114*T1114)</f>
        <v>175960.8309375</v>
      </c>
      <c r="AM1114" s="39">
        <f t="shared" si="307"/>
        <v>-3319.9425000000338</v>
      </c>
      <c r="AN1114" s="39">
        <f>SUM($AM$1110:$AM$1114)+$AN$1109</f>
        <v>-2114353.0428125001</v>
      </c>
      <c r="AO1114" s="39">
        <f t="shared" si="297"/>
        <v>0.58732028950568926</v>
      </c>
      <c r="AP1114" s="39">
        <f>SUM($AM$1105:$AM$1109)+$AP$1104</f>
        <v>1936277.6015625002</v>
      </c>
      <c r="AQ1114" s="39">
        <f t="shared" si="298"/>
        <v>0.53785488917231739</v>
      </c>
      <c r="AR1114" s="39">
        <f t="shared" si="293"/>
        <v>-3.3199425000000335</v>
      </c>
      <c r="AS1114" s="39"/>
      <c r="AT1114" s="51">
        <f>T1114*$AS$8*0.38*0.01</f>
        <v>701.31278470500013</v>
      </c>
      <c r="AU1114" s="51">
        <f t="shared" si="309"/>
        <v>0.70131278470500014</v>
      </c>
      <c r="AV1114" s="51">
        <f t="shared" si="299"/>
        <v>1.9480926270978551E-4</v>
      </c>
      <c r="AW1114" s="39">
        <f>AB1114*0.7</f>
        <v>0.32141832295527034</v>
      </c>
      <c r="AX1114" s="40"/>
      <c r="AY1114" s="40">
        <f t="shared" si="296"/>
        <v>0</v>
      </c>
      <c r="AZ1114" s="40"/>
      <c r="BA1114" s="40"/>
      <c r="BB1114" s="40"/>
      <c r="BC1114" s="39"/>
      <c r="BD1114" s="39">
        <f>T1114*2.23694</f>
        <v>39.705685000000003</v>
      </c>
      <c r="BE1114" s="39">
        <f>AO1114-$BC$8</f>
        <v>0.58619389050707083</v>
      </c>
      <c r="BF1114" s="39">
        <f>AQ1114-$BC$8</f>
        <v>0.53672849017369895</v>
      </c>
      <c r="BG1114" s="52">
        <f t="shared" si="300"/>
        <v>0.48305564115632904</v>
      </c>
      <c r="BH1114" s="52">
        <f t="shared" si="301"/>
        <v>0.48305564115632904</v>
      </c>
      <c r="BI1114" s="52">
        <f t="shared" si="302"/>
        <v>1739000.3081627844</v>
      </c>
      <c r="BJ1114" s="52">
        <f t="shared" si="303"/>
        <v>1739.0003081627844</v>
      </c>
      <c r="BK1114">
        <f t="shared" si="304"/>
        <v>-2.9879482500000303</v>
      </c>
    </row>
    <row r="1115" spans="2:63" x14ac:dyDescent="0.25">
      <c r="B1115" s="25" t="s">
        <v>53</v>
      </c>
      <c r="C1115" s="25">
        <v>1107</v>
      </c>
      <c r="D1115" s="25">
        <v>85</v>
      </c>
      <c r="E1115" s="24">
        <v>64.5</v>
      </c>
      <c r="F1115" s="15">
        <f t="shared" si="305"/>
        <v>6.9444444444445433E-2</v>
      </c>
      <c r="G1115" s="15">
        <f t="shared" si="306"/>
        <v>0.25000000000000355</v>
      </c>
      <c r="R1115">
        <f t="shared" si="294"/>
        <v>0</v>
      </c>
      <c r="S1115">
        <f t="shared" si="295"/>
        <v>64.5</v>
      </c>
      <c r="T1115">
        <f>$E1115/3.6</f>
        <v>17.916666666666668</v>
      </c>
      <c r="U1115">
        <f>(0.5*960*(T1115*T1115))</f>
        <v>154083.33333333337</v>
      </c>
      <c r="V1115">
        <f>$U1115-$U1116</f>
        <v>477.40740740744513</v>
      </c>
      <c r="W1115">
        <f>SUM(V1115:V1118)</f>
        <v>15363.333333333372</v>
      </c>
      <c r="X1115">
        <f>W1115/1000</f>
        <v>15.363333333333372</v>
      </c>
      <c r="Y1115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15">
        <f>(0.5*960*(F1115*F1115))</f>
        <v>2.314814814814881</v>
      </c>
      <c r="AA1115">
        <f>W1115*0.0000002777777777</f>
        <v>4.267592591397678E-3</v>
      </c>
      <c r="AB11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15">
        <f>(AC1115*0.0000002777777777)*-1</f>
        <v>0</v>
      </c>
      <c r="AE11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5">
        <f>(T1115/1000)*(960*9.81*0.01+0.5*1.205*0.38*1.711274*(T1115*T1115)+960*4/3*3.14*AJ1115)</f>
        <v>1.9403902449454078</v>
      </c>
      <c r="AH1115">
        <f>AH1114+AG1115</f>
        <v>1357.5356426176438</v>
      </c>
      <c r="AJ1115">
        <f>T1116-T1115</f>
        <v>-2.7777777777778567E-2</v>
      </c>
      <c r="AK1115" s="53">
        <f t="shared" si="308"/>
        <v>17.916666666666668</v>
      </c>
      <c r="AL1115" s="39">
        <f>0.5*1116.99*(T1115*T1115)</f>
        <v>179280.77343750003</v>
      </c>
      <c r="AM1115" s="39">
        <f t="shared" si="307"/>
        <v>555.4784375000163</v>
      </c>
      <c r="AN1115" s="39">
        <f>SUM($AM$1110:$AM$1114)+$AN$1109</f>
        <v>-2114353.0428125001</v>
      </c>
      <c r="AO1115" s="39">
        <f t="shared" si="297"/>
        <v>0.58732028950568926</v>
      </c>
      <c r="AP1115" s="39">
        <f>SUM($AM$1115:$AM$1118)+$AP$1114</f>
        <v>1954153.3200000003</v>
      </c>
      <c r="AQ1115" s="39">
        <f t="shared" si="298"/>
        <v>0.54282036651467713</v>
      </c>
      <c r="AR1115" s="39">
        <f t="shared" si="293"/>
        <v>0.55547843750001635</v>
      </c>
      <c r="AS1115" s="39"/>
      <c r="AT1115" s="51">
        <f>T1115*$AS$8*0.38*0.01</f>
        <v>707.89788127500026</v>
      </c>
      <c r="AU1115" s="51">
        <f t="shared" si="309"/>
        <v>0.70789788127500031</v>
      </c>
      <c r="AV1115" s="51">
        <f t="shared" si="299"/>
        <v>1.9663845766480702E-4</v>
      </c>
      <c r="AW1115" s="39">
        <f>AB1115*0.7</f>
        <v>0.32141832295527034</v>
      </c>
      <c r="AX1115" s="40"/>
      <c r="AY1115" s="40">
        <f t="shared" si="296"/>
        <v>0</v>
      </c>
      <c r="AZ1115" s="40"/>
      <c r="BA1115" s="40"/>
      <c r="BB1115" s="40"/>
      <c r="BC1115" s="39"/>
      <c r="BD1115" s="39">
        <f>T1115*2.23694</f>
        <v>40.078508333333339</v>
      </c>
      <c r="BE1115" s="39">
        <f>AO1115-$BC$8</f>
        <v>0.58619389050707083</v>
      </c>
      <c r="BF1115" s="39">
        <f>AQ1115-$BC$8</f>
        <v>0.54169396751605869</v>
      </c>
      <c r="BG1115" s="52">
        <f t="shared" si="300"/>
        <v>0.48752457076445282</v>
      </c>
      <c r="BH1115" s="52">
        <f t="shared" si="301"/>
        <v>0.48752457076445282</v>
      </c>
      <c r="BI1115" s="52">
        <f t="shared" si="302"/>
        <v>1755088.4547520301</v>
      </c>
      <c r="BJ1115" s="52">
        <f t="shared" si="303"/>
        <v>1755.08845475203</v>
      </c>
      <c r="BK1115">
        <f t="shared" si="304"/>
        <v>0.4999305937500147</v>
      </c>
    </row>
    <row r="1116" spans="2:63" x14ac:dyDescent="0.25">
      <c r="B1116" s="25" t="s">
        <v>53</v>
      </c>
      <c r="C1116" s="25">
        <v>1108</v>
      </c>
      <c r="D1116" s="25">
        <v>86</v>
      </c>
      <c r="E1116" s="24">
        <v>64.400000000000006</v>
      </c>
      <c r="F1116" s="15">
        <f t="shared" si="305"/>
        <v>-0.1388888888888889</v>
      </c>
      <c r="G1116" s="15">
        <f t="shared" si="306"/>
        <v>-0.5</v>
      </c>
      <c r="R1116">
        <f t="shared" si="294"/>
        <v>0</v>
      </c>
      <c r="S1116">
        <f t="shared" si="295"/>
        <v>64.400000000000006</v>
      </c>
      <c r="T1116">
        <f>$E1116/3.6</f>
        <v>17.888888888888889</v>
      </c>
      <c r="U1116">
        <f>(0.5*960*(T1116*T1116))</f>
        <v>153605.92592592593</v>
      </c>
      <c r="V1116">
        <f>$U1116-$U1117</f>
        <v>4263.333333333343</v>
      </c>
      <c r="X1116">
        <f>W1116/1000</f>
        <v>0</v>
      </c>
      <c r="Y1116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16">
        <f>(0.5*960*(F1116*F1116))</f>
        <v>9.2592592592592595</v>
      </c>
      <c r="AA1116">
        <f>W1116*0.0000002777777777</f>
        <v>0</v>
      </c>
      <c r="AB11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16">
        <f>(AC1116*0.0000002777777777)*-1</f>
        <v>0</v>
      </c>
      <c r="AE11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6">
        <f>(T1116/1000)*(960*9.81*0.01+0.5*1.205*0.38*1.711274*(T1116*T1116)+960*4/3*3.14*AJ1116)</f>
        <v>-14.04714954805881</v>
      </c>
      <c r="AH1116">
        <f>AH1115+AG1116</f>
        <v>1343.488493069585</v>
      </c>
      <c r="AJ1116">
        <f>T1117-T1116</f>
        <v>-0.25</v>
      </c>
      <c r="AK1116" s="53">
        <f t="shared" si="308"/>
        <v>17.888888888888889</v>
      </c>
      <c r="AL1116" s="39">
        <f>0.5*1116.99*(T1116*T1116)</f>
        <v>178725.29500000001</v>
      </c>
      <c r="AM1116" s="39">
        <f t="shared" si="307"/>
        <v>4960.5215625000128</v>
      </c>
      <c r="AN1116" s="39">
        <f>SUM($AM$1110:$AM$1114)+$AN$1109</f>
        <v>-2114353.0428125001</v>
      </c>
      <c r="AO1116" s="39">
        <f t="shared" si="297"/>
        <v>0.58732028950568926</v>
      </c>
      <c r="AP1116" s="39">
        <f>SUM($AM$1115:$AM$1118)+$AP$1114</f>
        <v>1954153.3200000003</v>
      </c>
      <c r="AQ1116" s="39">
        <f t="shared" si="298"/>
        <v>0.54282036651467713</v>
      </c>
      <c r="AR1116" s="39">
        <f t="shared" si="293"/>
        <v>4.9605215625000127</v>
      </c>
      <c r="AS1116" s="39"/>
      <c r="AT1116" s="51">
        <f>T1116*$AS$8*0.38*0.01</f>
        <v>706.80036518000009</v>
      </c>
      <c r="AU1116" s="51">
        <f t="shared" si="309"/>
        <v>0.70680036518000011</v>
      </c>
      <c r="AV1116" s="51">
        <f t="shared" si="299"/>
        <v>1.9633359183897006E-4</v>
      </c>
      <c r="AW1116" s="39">
        <f>AB1116*0.7</f>
        <v>0.32141832295527034</v>
      </c>
      <c r="AX1116" s="40"/>
      <c r="AY1116" s="40">
        <f t="shared" si="296"/>
        <v>0</v>
      </c>
      <c r="AZ1116" s="40"/>
      <c r="BA1116" s="40"/>
      <c r="BB1116" s="40"/>
      <c r="BC1116" s="39"/>
      <c r="BD1116" s="39">
        <f>T1116*2.23694</f>
        <v>40.016371111111113</v>
      </c>
      <c r="BE1116" s="39">
        <f>AO1116-$BC$8</f>
        <v>0.58619389050707083</v>
      </c>
      <c r="BF1116" s="39">
        <f>AQ1116-$BC$8</f>
        <v>0.54169396751605869</v>
      </c>
      <c r="BG1116" s="52">
        <f t="shared" si="300"/>
        <v>0.48752457076445282</v>
      </c>
      <c r="BH1116" s="52">
        <f t="shared" si="301"/>
        <v>0.48752457076445282</v>
      </c>
      <c r="BI1116" s="52">
        <f t="shared" si="302"/>
        <v>1755088.4547520301</v>
      </c>
      <c r="BJ1116" s="52">
        <f t="shared" si="303"/>
        <v>1755.08845475203</v>
      </c>
      <c r="BK1116">
        <f t="shared" si="304"/>
        <v>4.4644694062500117</v>
      </c>
    </row>
    <row r="1117" spans="2:63" x14ac:dyDescent="0.25">
      <c r="B1117" s="25" t="s">
        <v>53</v>
      </c>
      <c r="C1117" s="25">
        <v>1109</v>
      </c>
      <c r="D1117" s="25">
        <v>87</v>
      </c>
      <c r="E1117" s="24">
        <v>63.5</v>
      </c>
      <c r="F1117" s="15">
        <f t="shared" si="305"/>
        <v>-0.33333333333333409</v>
      </c>
      <c r="G1117" s="15">
        <f t="shared" si="306"/>
        <v>-1.2000000000000028</v>
      </c>
      <c r="R1117">
        <f t="shared" si="294"/>
        <v>0</v>
      </c>
      <c r="S1117">
        <f t="shared" si="295"/>
        <v>63.5</v>
      </c>
      <c r="T1117">
        <f>$E1117/3.6</f>
        <v>17.638888888888889</v>
      </c>
      <c r="U1117">
        <f>(0.5*960*(T1117*T1117))</f>
        <v>149342.59259259258</v>
      </c>
      <c r="V1117">
        <f>$U1117-$U1118</f>
        <v>6972.222222222219</v>
      </c>
      <c r="X1117">
        <f>W1117/1000</f>
        <v>0</v>
      </c>
      <c r="Y1117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17">
        <f>(0.5*960*(F1117*F1117))</f>
        <v>53.333333333333577</v>
      </c>
      <c r="AA1117">
        <f>W1117*0.0000002777777777</f>
        <v>0</v>
      </c>
      <c r="AB11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17">
        <f>(AC1117*0.0000002777777777)*-1</f>
        <v>0</v>
      </c>
      <c r="AE11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</f>
        <v>0.50424681055839937</v>
      </c>
      <c r="AG1117">
        <f>(T1117/1000)*(960*9.81*0.01+0.5*1.205*0.38*1.711274*(T1117*T1117)+960*4/3*3.14*AJ1117)</f>
        <v>-25.727923935377582</v>
      </c>
      <c r="AH1117">
        <f>AH1116+AG1117</f>
        <v>1317.7605691342076</v>
      </c>
      <c r="AJ1117">
        <f>T1118-T1117</f>
        <v>-0.41666666666666785</v>
      </c>
      <c r="AK1117" s="53">
        <f t="shared" si="308"/>
        <v>17.638888888888889</v>
      </c>
      <c r="AL1117" s="39">
        <f>0.5*1116.99*(T1117*T1117)</f>
        <v>173764.7734375</v>
      </c>
      <c r="AM1117" s="39">
        <f t="shared" si="307"/>
        <v>8112.3984375000291</v>
      </c>
      <c r="AN1117" s="39">
        <f>SUM($AM$1110:$AM$1114)+$AN$1109</f>
        <v>-2114353.0428125001</v>
      </c>
      <c r="AO1117" s="39">
        <f t="shared" si="297"/>
        <v>0.58732028950568926</v>
      </c>
      <c r="AP1117" s="39">
        <f>SUM($AM$1115:$AM$1118)+$AP$1114</f>
        <v>1954153.3200000003</v>
      </c>
      <c r="AQ1117" s="39">
        <f t="shared" si="298"/>
        <v>0.54282036651467713</v>
      </c>
      <c r="AR1117" s="39">
        <f t="shared" si="293"/>
        <v>8.1123984375000298</v>
      </c>
      <c r="AS1117" s="39"/>
      <c r="AT1117" s="51">
        <f>T1117*$AS$8*0.38*0.01</f>
        <v>696.92272032500011</v>
      </c>
      <c r="AU1117" s="51">
        <f t="shared" si="309"/>
        <v>0.69692272032500013</v>
      </c>
      <c r="AV1117" s="51">
        <f t="shared" si="299"/>
        <v>1.9358979940643786E-4</v>
      </c>
      <c r="AW1117" s="39">
        <f>AB1117*0.7</f>
        <v>0.32141832295527034</v>
      </c>
      <c r="AX1117" s="40"/>
      <c r="AY1117" s="40">
        <f t="shared" si="296"/>
        <v>0</v>
      </c>
      <c r="AZ1117" s="40"/>
      <c r="BA1117" s="40"/>
      <c r="BB1117" s="40"/>
      <c r="BC1117" s="39"/>
      <c r="BD1117" s="39">
        <f>T1117*2.23694</f>
        <v>39.457136111111112</v>
      </c>
      <c r="BE1117" s="39">
        <f>AO1117-$BC$8</f>
        <v>0.58619389050707083</v>
      </c>
      <c r="BF1117" s="39">
        <f>AQ1117-$BC$8</f>
        <v>0.54169396751605869</v>
      </c>
      <c r="BG1117" s="52">
        <f t="shared" si="300"/>
        <v>0.48752457076445282</v>
      </c>
      <c r="BH1117" s="52">
        <f t="shared" si="301"/>
        <v>0.48752457076445282</v>
      </c>
      <c r="BI1117" s="52">
        <f t="shared" si="302"/>
        <v>1755088.4547520301</v>
      </c>
      <c r="BJ1117" s="52">
        <f t="shared" si="303"/>
        <v>1755.08845475203</v>
      </c>
      <c r="BK1117">
        <f t="shared" si="304"/>
        <v>7.301158593750027</v>
      </c>
    </row>
    <row r="1118" spans="2:63" x14ac:dyDescent="0.25">
      <c r="B1118" s="25" t="s">
        <v>53</v>
      </c>
      <c r="C1118" s="25">
        <v>1110</v>
      </c>
      <c r="D1118" s="25">
        <v>88</v>
      </c>
      <c r="E1118" s="24">
        <v>62</v>
      </c>
      <c r="F1118" s="15">
        <f t="shared" si="305"/>
        <v>-0.31944444444444403</v>
      </c>
      <c r="G1118" s="15">
        <f t="shared" si="306"/>
        <v>-1.1499999999999986</v>
      </c>
      <c r="R1118">
        <f t="shared" si="294"/>
        <v>0</v>
      </c>
      <c r="S1118">
        <f t="shared" si="295"/>
        <v>62</v>
      </c>
      <c r="T1118">
        <f>$E1118/3.6</f>
        <v>17.222222222222221</v>
      </c>
      <c r="U1118">
        <f>(0.5*960*(T1118*T1118))</f>
        <v>142370.37037037036</v>
      </c>
      <c r="V1118">
        <f>$U1118-$U1119</f>
        <v>3650.370370370365</v>
      </c>
      <c r="X1118">
        <f>W1118/1000</f>
        <v>0</v>
      </c>
      <c r="Y1118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18">
        <f>(0.5*960*(F1118*F1118))</f>
        <v>48.981481481481353</v>
      </c>
      <c r="AA1118">
        <f>W1118*0.0000002777777777</f>
        <v>0</v>
      </c>
      <c r="AB11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18">
        <f>(AC1118*0.0000002777777777)*-1</f>
        <v>0</v>
      </c>
      <c r="AE11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18">
        <f>(T1118/1000)*(960*9.81*0.01+0.5*1.205*0.38*1.711274*(T1118*T1118)+960*4/3*3.14*AJ1118)</f>
        <v>-11.758831703206514</v>
      </c>
      <c r="AH1118">
        <f>AH1117+AG1118</f>
        <v>1306.0017374310009</v>
      </c>
      <c r="AJ1118">
        <f>T1119-T1118</f>
        <v>-0.22222222222222143</v>
      </c>
      <c r="AK1118" s="53">
        <f t="shared" si="308"/>
        <v>17.222222222222221</v>
      </c>
      <c r="AL1118" s="39">
        <f>0.5*1116.99*(T1118*T1118)</f>
        <v>165652.37499999997</v>
      </c>
      <c r="AM1118" s="39">
        <f t="shared" si="307"/>
        <v>4247.3199999999779</v>
      </c>
      <c r="AN1118" s="39">
        <f>SUM($AM$1110:$AM$1114)+$AN$1109</f>
        <v>-2114353.0428125001</v>
      </c>
      <c r="AO1118" s="39">
        <f t="shared" si="297"/>
        <v>0.58732028950568926</v>
      </c>
      <c r="AP1118" s="39">
        <f>SUM($AM$1115:$AM$1118)+$AP$1114</f>
        <v>1954153.3200000003</v>
      </c>
      <c r="AQ1118" s="39">
        <f t="shared" si="298"/>
        <v>0.54282036651467713</v>
      </c>
      <c r="AR1118" s="39">
        <f t="shared" si="293"/>
        <v>4.247319999999978</v>
      </c>
      <c r="AS1118" s="39"/>
      <c r="AT1118" s="51">
        <f>T1118*$AS$8*0.38*0.01</f>
        <v>680.45997890000001</v>
      </c>
      <c r="AU1118" s="51">
        <f t="shared" si="309"/>
        <v>0.68045997889999998</v>
      </c>
      <c r="AV1118" s="51">
        <f t="shared" si="299"/>
        <v>1.890168120188842E-4</v>
      </c>
      <c r="AW1118" s="39">
        <f>AB1118*0.7</f>
        <v>0.32141832295527034</v>
      </c>
      <c r="AX1118" s="40"/>
      <c r="AY1118" s="40">
        <f t="shared" si="296"/>
        <v>0</v>
      </c>
      <c r="AZ1118" s="40"/>
      <c r="BA1118" s="40"/>
      <c r="BB1118" s="40"/>
      <c r="BC1118" s="39"/>
      <c r="BD1118" s="39">
        <f>T1118*2.23694</f>
        <v>38.525077777777781</v>
      </c>
      <c r="BE1118" s="39">
        <f>AO1118-$BC$8</f>
        <v>0.58619389050707083</v>
      </c>
      <c r="BF1118" s="39">
        <f>AQ1118-$BC$8</f>
        <v>0.54169396751605869</v>
      </c>
      <c r="BG1118" s="52">
        <f t="shared" si="300"/>
        <v>0.48752457076445282</v>
      </c>
      <c r="BH1118" s="52">
        <f t="shared" si="301"/>
        <v>0.48752457076445282</v>
      </c>
      <c r="BI1118" s="52">
        <f t="shared" si="302"/>
        <v>1755088.4547520301</v>
      </c>
      <c r="BJ1118" s="52">
        <f t="shared" si="303"/>
        <v>1755.08845475203</v>
      </c>
      <c r="BK1118">
        <f t="shared" si="304"/>
        <v>3.8225879999999801</v>
      </c>
    </row>
    <row r="1119" spans="2:63" x14ac:dyDescent="0.25">
      <c r="B1119" s="25" t="s">
        <v>53</v>
      </c>
      <c r="C1119" s="25">
        <v>1111</v>
      </c>
      <c r="D1119" s="25">
        <v>89</v>
      </c>
      <c r="E1119" s="24">
        <v>61.2</v>
      </c>
      <c r="F1119" s="15">
        <f t="shared" si="305"/>
        <v>-9.7222222222222612E-2</v>
      </c>
      <c r="G1119" s="15">
        <f t="shared" si="306"/>
        <v>-0.35000000000000142</v>
      </c>
      <c r="R1119">
        <f t="shared" si="294"/>
        <v>0</v>
      </c>
      <c r="S1119">
        <f t="shared" si="295"/>
        <v>61.2</v>
      </c>
      <c r="T1119">
        <f>$E1119/3.6</f>
        <v>17</v>
      </c>
      <c r="U1119">
        <f>(0.5*960*(T1119*T1119))</f>
        <v>138720</v>
      </c>
      <c r="V1119">
        <f>$U1119-$U1120</f>
        <v>-453.70370370364981</v>
      </c>
      <c r="X1119">
        <f>W1119/1000</f>
        <v>0</v>
      </c>
      <c r="Y1119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19">
        <f>(0.5*960*(F1119*F1119))</f>
        <v>4.5370370370370736</v>
      </c>
      <c r="AA1119">
        <f>W1119*0.0000002777777777</f>
        <v>0</v>
      </c>
      <c r="AB11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C1119">
        <f>SUM(V1119:V1124)</f>
        <v>-41209.25925925927</v>
      </c>
      <c r="AD1119">
        <f>(AC1119*0.0000002777777777)*-1</f>
        <v>1.1447016457700189E-2</v>
      </c>
      <c r="AE11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19">
        <f>(T1119/1000)*(960*9.81*0.01+0.5*1.205*0.38*1.711274*(T1119*T1119)+960*4/3*3.14*AJ1119)</f>
        <v>5.4238421991952679</v>
      </c>
      <c r="AH1119">
        <f>AH1118+AG1119</f>
        <v>1311.4255796301961</v>
      </c>
      <c r="AJ1119">
        <f>T1120-T1119</f>
        <v>2.7777777777775015E-2</v>
      </c>
      <c r="AK1119" s="53">
        <f t="shared" si="308"/>
        <v>17</v>
      </c>
      <c r="AL1119" s="39">
        <f>0.5*1116.99*(T1119*T1119)</f>
        <v>161405.05499999999</v>
      </c>
      <c r="AM1119" s="39">
        <f t="shared" si="307"/>
        <v>-527.89843749994179</v>
      </c>
      <c r="AN1119" s="39">
        <f>SUM($AM$1119:$AM$1124)+$AN$1118</f>
        <v>-2162301.30375</v>
      </c>
      <c r="AO1119" s="39">
        <f t="shared" si="297"/>
        <v>0.60063925087348768</v>
      </c>
      <c r="AP1119" s="39">
        <f>SUM($AM$1115:$AM$1118)+$AP$1114</f>
        <v>1954153.3200000003</v>
      </c>
      <c r="AQ1119" s="39">
        <f t="shared" si="298"/>
        <v>0.54282036651467713</v>
      </c>
      <c r="AR1119" s="39">
        <f t="shared" si="293"/>
        <v>-0.52789843749994181</v>
      </c>
      <c r="AS1119" s="39"/>
      <c r="AT1119" s="51">
        <f>T1119*$AS$8*0.38*0.01</f>
        <v>671.6798501400001</v>
      </c>
      <c r="AU1119" s="51">
        <f t="shared" si="309"/>
        <v>0.67167985014000009</v>
      </c>
      <c r="AV1119" s="51">
        <f t="shared" si="299"/>
        <v>1.8657788541218893E-4</v>
      </c>
      <c r="AW1119" s="39">
        <f>AB1119*0.7</f>
        <v>0.32141832295527034</v>
      </c>
      <c r="AX1119" s="40"/>
      <c r="AY1119" s="40">
        <f t="shared" si="296"/>
        <v>0</v>
      </c>
      <c r="AZ1119" s="40"/>
      <c r="BA1119" s="40"/>
      <c r="BB1119" s="40"/>
      <c r="BC1119" s="39"/>
      <c r="BD1119" s="39">
        <f>T1119*2.23694</f>
        <v>38.027979999999999</v>
      </c>
      <c r="BE1119" s="39">
        <f>AO1119-$BC$8</f>
        <v>0.59951285187486925</v>
      </c>
      <c r="BF1119" s="39">
        <f>AQ1119-$BC$8</f>
        <v>0.54169396751605869</v>
      </c>
      <c r="BG1119" s="52">
        <f t="shared" si="300"/>
        <v>0.48752457076445282</v>
      </c>
      <c r="BH1119" s="52">
        <f t="shared" si="301"/>
        <v>0.48752457076445282</v>
      </c>
      <c r="BI1119" s="52">
        <f t="shared" si="302"/>
        <v>1755088.4547520301</v>
      </c>
      <c r="BJ1119" s="52">
        <f t="shared" si="303"/>
        <v>1755.08845475203</v>
      </c>
      <c r="BK1119">
        <f t="shared" si="304"/>
        <v>-0.47510859374994763</v>
      </c>
    </row>
    <row r="1120" spans="2:63" x14ac:dyDescent="0.25">
      <c r="B1120" s="25" t="s">
        <v>53</v>
      </c>
      <c r="C1120" s="25">
        <v>1112</v>
      </c>
      <c r="D1120" s="25">
        <v>90</v>
      </c>
      <c r="E1120" s="24">
        <v>61.3</v>
      </c>
      <c r="F1120" s="15">
        <f t="shared" si="305"/>
        <v>0.19444444444444425</v>
      </c>
      <c r="G1120" s="15">
        <f t="shared" si="306"/>
        <v>0.69999999999999929</v>
      </c>
      <c r="R1120">
        <f t="shared" si="294"/>
        <v>0</v>
      </c>
      <c r="S1120">
        <f t="shared" si="295"/>
        <v>61.3</v>
      </c>
      <c r="T1120">
        <f>$E1120/3.6</f>
        <v>17.027777777777775</v>
      </c>
      <c r="U1120">
        <f>(0.5*960*(T1120*T1120))</f>
        <v>139173.70370370365</v>
      </c>
      <c r="V1120">
        <f>$U1120-$U1121</f>
        <v>-5965.5555555556202</v>
      </c>
      <c r="X1120">
        <f>W1120/1000</f>
        <v>0</v>
      </c>
      <c r="Y1120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20">
        <f>(0.5*960*(F1120*F1120))</f>
        <v>18.148148148148113</v>
      </c>
      <c r="AA1120">
        <f>W1120*0.0000002777777777</f>
        <v>0</v>
      </c>
      <c r="AB11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20">
        <f>(AC1120*0.0000002777777777)*-1</f>
        <v>0</v>
      </c>
      <c r="AE11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0">
        <f>(T1120/1000)*(960*9.81*0.01+0.5*1.205*0.38*1.711274*(T1120*T1120)+960*4/3*3.14*AJ1120)</f>
        <v>28.251692099604977</v>
      </c>
      <c r="AH1120">
        <f>AH1119+AG1120</f>
        <v>1339.6772717298011</v>
      </c>
      <c r="AJ1120">
        <f>T1121-T1120</f>
        <v>0.36111111111111427</v>
      </c>
      <c r="AK1120" s="53">
        <f t="shared" si="308"/>
        <v>17.027777777777775</v>
      </c>
      <c r="AL1120" s="39">
        <f>0.5*1116.99*(T1120*T1120)</f>
        <v>161932.95343749993</v>
      </c>
      <c r="AM1120" s="39">
        <f t="shared" si="307"/>
        <v>-6941.1103125000955</v>
      </c>
      <c r="AN1120" s="39">
        <f>SUM($AM$1119:$AM$1124)+$AN$1118</f>
        <v>-2162301.30375</v>
      </c>
      <c r="AO1120" s="39">
        <f t="shared" si="297"/>
        <v>0.60063925087348768</v>
      </c>
      <c r="AP1120" s="39">
        <f>SUM($AM$1115:$AM$1118)+$AP$1114</f>
        <v>1954153.3200000003</v>
      </c>
      <c r="AQ1120" s="39">
        <f t="shared" si="298"/>
        <v>0.54282036651467713</v>
      </c>
      <c r="AR1120" s="39">
        <f t="shared" si="293"/>
        <v>-6.9411103125000952</v>
      </c>
      <c r="AS1120" s="39"/>
      <c r="AT1120" s="51">
        <f>T1120*$AS$8*0.38*0.01</f>
        <v>672.77736623499993</v>
      </c>
      <c r="AU1120" s="51">
        <f t="shared" si="309"/>
        <v>0.67277736623499995</v>
      </c>
      <c r="AV1120" s="51">
        <f t="shared" si="299"/>
        <v>1.8688275123802581E-4</v>
      </c>
      <c r="AW1120" s="39">
        <f>AB1120*0.7</f>
        <v>0.32141832295527034</v>
      </c>
      <c r="AX1120" s="40"/>
      <c r="AY1120" s="40">
        <f t="shared" si="296"/>
        <v>0</v>
      </c>
      <c r="AZ1120" s="40"/>
      <c r="BA1120" s="40"/>
      <c r="BB1120" s="40"/>
      <c r="BC1120" s="39"/>
      <c r="BD1120" s="39">
        <f>T1120*2.23694</f>
        <v>38.090117222222219</v>
      </c>
      <c r="BE1120" s="39">
        <f>AO1120-$BC$8</f>
        <v>0.59951285187486925</v>
      </c>
      <c r="BF1120" s="39">
        <f>AQ1120-$BC$8</f>
        <v>0.54169396751605869</v>
      </c>
      <c r="BG1120" s="52">
        <f t="shared" si="300"/>
        <v>0.48752457076445282</v>
      </c>
      <c r="BH1120" s="52">
        <f t="shared" si="301"/>
        <v>0.48752457076445282</v>
      </c>
      <c r="BI1120" s="52">
        <f t="shared" si="302"/>
        <v>1755088.4547520301</v>
      </c>
      <c r="BJ1120" s="52">
        <f t="shared" si="303"/>
        <v>1755.08845475203</v>
      </c>
      <c r="BK1120">
        <f t="shared" si="304"/>
        <v>-6.2469992812500861</v>
      </c>
    </row>
    <row r="1121" spans="2:63" x14ac:dyDescent="0.25">
      <c r="B1121" s="25" t="s">
        <v>53</v>
      </c>
      <c r="C1121" s="25">
        <v>1113</v>
      </c>
      <c r="D1121" s="25">
        <v>91</v>
      </c>
      <c r="E1121" s="24">
        <v>62.6</v>
      </c>
      <c r="F1121" s="15">
        <f t="shared" si="305"/>
        <v>0.55555555555555558</v>
      </c>
      <c r="G1121" s="15">
        <f t="shared" si="306"/>
        <v>2</v>
      </c>
      <c r="R1121">
        <f t="shared" si="294"/>
        <v>0</v>
      </c>
      <c r="S1121">
        <f t="shared" si="295"/>
        <v>62.6</v>
      </c>
      <c r="T1121">
        <f>$E1121/3.6</f>
        <v>17.388888888888889</v>
      </c>
      <c r="U1121">
        <f>(0.5*960*(T1121*T1121))</f>
        <v>145139.25925925927</v>
      </c>
      <c r="V1121">
        <f>$U1121-$U1122</f>
        <v>-12790</v>
      </c>
      <c r="X1121">
        <f>W1121/1000</f>
        <v>0</v>
      </c>
      <c r="Y1121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21">
        <f>(0.5*960*(F1121*F1121))</f>
        <v>148.14814814814815</v>
      </c>
      <c r="AA1121">
        <f>W1121*0.0000002777777777</f>
        <v>0</v>
      </c>
      <c r="AB11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21">
        <f>(AC1121*0.0000002777777777)*-1</f>
        <v>0</v>
      </c>
      <c r="AE11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1">
        <f>(T1121/1000)*(960*9.81*0.01+0.5*1.205*0.38*1.711274*(T1121*T1121)+960*4/3*3.14*AJ1121)</f>
        <v>56.114722875430957</v>
      </c>
      <c r="AH1121">
        <f>AH1120+AG1121</f>
        <v>1395.791994605232</v>
      </c>
      <c r="AJ1121">
        <f>T1122-T1121</f>
        <v>0.75</v>
      </c>
      <c r="AK1121" s="53">
        <f t="shared" si="308"/>
        <v>17.388888888888889</v>
      </c>
      <c r="AL1121" s="39">
        <f>0.5*1116.99*(T1121*T1121)</f>
        <v>168874.06375000003</v>
      </c>
      <c r="AM1121" s="39">
        <f t="shared" si="307"/>
        <v>-14881.56468749998</v>
      </c>
      <c r="AN1121" s="39">
        <f>SUM($AM$1119:$AM$1124)+$AN$1118</f>
        <v>-2162301.30375</v>
      </c>
      <c r="AO1121" s="39">
        <f t="shared" si="297"/>
        <v>0.60063925087348768</v>
      </c>
      <c r="AP1121" s="39">
        <f>SUM($AM$1115:$AM$1118)+$AP$1114</f>
        <v>1954153.3200000003</v>
      </c>
      <c r="AQ1121" s="39">
        <f t="shared" si="298"/>
        <v>0.54282036651467713</v>
      </c>
      <c r="AR1121" s="39">
        <f t="shared" si="293"/>
        <v>-14.88156468749998</v>
      </c>
      <c r="AS1121" s="39"/>
      <c r="AT1121" s="51">
        <f>T1121*$AS$8*0.38*0.01</f>
        <v>687.04507547000014</v>
      </c>
      <c r="AU1121" s="51">
        <f t="shared" si="309"/>
        <v>0.68704507547000015</v>
      </c>
      <c r="AV1121" s="51">
        <f t="shared" si="299"/>
        <v>1.9084600697390569E-4</v>
      </c>
      <c r="AW1121" s="39">
        <f>AB1121*0.7</f>
        <v>0.32141832295527034</v>
      </c>
      <c r="AX1121" s="40"/>
      <c r="AY1121" s="40">
        <f t="shared" si="296"/>
        <v>0</v>
      </c>
      <c r="AZ1121" s="40"/>
      <c r="BA1121" s="40"/>
      <c r="BB1121" s="40"/>
      <c r="BC1121" s="39"/>
      <c r="BD1121" s="39">
        <f>T1121*2.23694</f>
        <v>38.897901111111118</v>
      </c>
      <c r="BE1121" s="39">
        <f>AO1121-$BC$8</f>
        <v>0.59951285187486925</v>
      </c>
      <c r="BF1121" s="39">
        <f>AQ1121-$BC$8</f>
        <v>0.54169396751605869</v>
      </c>
      <c r="BG1121" s="52">
        <f t="shared" si="300"/>
        <v>0.48752457076445282</v>
      </c>
      <c r="BH1121" s="52">
        <f t="shared" si="301"/>
        <v>0.48752457076445282</v>
      </c>
      <c r="BI1121" s="52">
        <f t="shared" si="302"/>
        <v>1755088.4547520301</v>
      </c>
      <c r="BJ1121" s="52">
        <f t="shared" si="303"/>
        <v>1755.08845475203</v>
      </c>
      <c r="BK1121">
        <f t="shared" si="304"/>
        <v>-13.393408218749983</v>
      </c>
    </row>
    <row r="1122" spans="2:63" x14ac:dyDescent="0.25">
      <c r="B1122" s="25" t="s">
        <v>53</v>
      </c>
      <c r="C1122" s="25">
        <v>1114</v>
      </c>
      <c r="D1122" s="25">
        <v>92</v>
      </c>
      <c r="E1122" s="24">
        <v>65.3</v>
      </c>
      <c r="F1122" s="15">
        <f t="shared" si="305"/>
        <v>0.74999999999999978</v>
      </c>
      <c r="G1122" s="15">
        <f t="shared" si="306"/>
        <v>2.6999999999999993</v>
      </c>
      <c r="R1122">
        <f t="shared" si="294"/>
        <v>0</v>
      </c>
      <c r="S1122">
        <f t="shared" si="295"/>
        <v>65.3</v>
      </c>
      <c r="T1122">
        <f>$E1122/3.6</f>
        <v>18.138888888888889</v>
      </c>
      <c r="U1122">
        <f>(0.5*960*(T1122*T1122))</f>
        <v>157929.25925925927</v>
      </c>
      <c r="V1122">
        <f>$U1122-$U1123</f>
        <v>-13330</v>
      </c>
      <c r="X1122">
        <f>W1122/1000</f>
        <v>0</v>
      </c>
      <c r="Y1122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22">
        <f>(0.5*960*(F1122*F1122))</f>
        <v>269.99999999999983</v>
      </c>
      <c r="AA1122">
        <f>W1122*0.0000002777777777</f>
        <v>0</v>
      </c>
      <c r="AB11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22">
        <f>(AC1122*0.0000002777777777)*-1</f>
        <v>0</v>
      </c>
      <c r="AE11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2">
        <f>(T1122/1000)*(960*9.81*0.01+0.5*1.205*0.38*1.711274*(T1122*T1122)+960*4/3*3.14*AJ1122)</f>
        <v>58.724371657167985</v>
      </c>
      <c r="AH1122">
        <f>AH1121+AG1122</f>
        <v>1454.5163662624</v>
      </c>
      <c r="AJ1122">
        <f>T1123-T1122</f>
        <v>0.75</v>
      </c>
      <c r="AK1122" s="53">
        <f t="shared" si="308"/>
        <v>18.138888888888889</v>
      </c>
      <c r="AL1122" s="39">
        <f>0.5*1116.99*(T1122*T1122)</f>
        <v>183755.62843750001</v>
      </c>
      <c r="AM1122" s="39">
        <f t="shared" si="307"/>
        <v>-15509.87156249999</v>
      </c>
      <c r="AN1122" s="39">
        <f>SUM($AM$1119:$AM$1124)+$AN$1118</f>
        <v>-2162301.30375</v>
      </c>
      <c r="AO1122" s="39">
        <f t="shared" si="297"/>
        <v>0.60063925087348768</v>
      </c>
      <c r="AP1122" s="39">
        <f>SUM($AM$1115:$AM$1118)+$AP$1114</f>
        <v>1954153.3200000003</v>
      </c>
      <c r="AQ1122" s="39">
        <f t="shared" si="298"/>
        <v>0.54282036651467713</v>
      </c>
      <c r="AR1122" s="39">
        <f t="shared" si="293"/>
        <v>-15.50987156249999</v>
      </c>
      <c r="AS1122" s="39"/>
      <c r="AT1122" s="51">
        <f>T1122*$AS$8*0.38*0.01</f>
        <v>716.67801003500006</v>
      </c>
      <c r="AU1122" s="51">
        <f t="shared" si="309"/>
        <v>0.71667801003500009</v>
      </c>
      <c r="AV1122" s="51">
        <f t="shared" si="299"/>
        <v>1.9907738427150224E-4</v>
      </c>
      <c r="AW1122" s="39">
        <f>AB1122*0.7</f>
        <v>0.32141832295527034</v>
      </c>
      <c r="AX1122" s="40"/>
      <c r="AY1122" s="40">
        <f t="shared" si="296"/>
        <v>0</v>
      </c>
      <c r="AZ1122" s="40"/>
      <c r="BA1122" s="40"/>
      <c r="BB1122" s="40"/>
      <c r="BC1122" s="39"/>
      <c r="BD1122" s="39">
        <f>T1122*2.23694</f>
        <v>40.575606111111114</v>
      </c>
      <c r="BE1122" s="39">
        <f>AO1122-$BC$8</f>
        <v>0.59951285187486925</v>
      </c>
      <c r="BF1122" s="39">
        <f>AQ1122-$BC$8</f>
        <v>0.54169396751605869</v>
      </c>
      <c r="BG1122" s="52">
        <f t="shared" si="300"/>
        <v>0.48752457076445282</v>
      </c>
      <c r="BH1122" s="52">
        <f t="shared" si="301"/>
        <v>0.48752457076445282</v>
      </c>
      <c r="BI1122" s="52">
        <f t="shared" si="302"/>
        <v>1755088.4547520301</v>
      </c>
      <c r="BJ1122" s="52">
        <f t="shared" si="303"/>
        <v>1755.08845475203</v>
      </c>
      <c r="BK1122">
        <f t="shared" si="304"/>
        <v>-13.958884406249989</v>
      </c>
    </row>
    <row r="1123" spans="2:63" x14ac:dyDescent="0.25">
      <c r="B1123" s="25" t="s">
        <v>53</v>
      </c>
      <c r="C1123" s="25">
        <v>1115</v>
      </c>
      <c r="D1123" s="25">
        <v>93</v>
      </c>
      <c r="E1123" s="24">
        <v>68</v>
      </c>
      <c r="F1123" s="15">
        <f t="shared" si="305"/>
        <v>0.56944444444444564</v>
      </c>
      <c r="G1123" s="15">
        <f t="shared" si="306"/>
        <v>2.0500000000000043</v>
      </c>
      <c r="R1123">
        <f t="shared" si="294"/>
        <v>0</v>
      </c>
      <c r="S1123">
        <f t="shared" si="295"/>
        <v>68</v>
      </c>
      <c r="T1123">
        <f>$E1123/3.6</f>
        <v>18.888888888888889</v>
      </c>
      <c r="U1123">
        <f>(0.5*960*(T1123*T1123))</f>
        <v>171259.25925925927</v>
      </c>
      <c r="V1123">
        <f>$U1123-$U1124</f>
        <v>-7124.444444444438</v>
      </c>
      <c r="X1123">
        <f>W1123/1000</f>
        <v>0</v>
      </c>
      <c r="Y1123">
        <f>$X$43+$X$87+$X$158+$X$178+$X$188+$X$238+$X$279+$X$299+$X$307+$X$359+$X$365+$X$379+$X$408+$X$426+$X$438+$X$549+$X$569+$X$622+$X$645+$X$657+$X$685+$X$703+$X$721+$X$758+$X$800+$X$815+$X$877+$X$896+$X$932+$X$957+$X$975+$X$1056+$X$1090+$X$1105+$X$1115</f>
        <v>1662.3622222222223</v>
      </c>
      <c r="Z1123">
        <f>(0.5*960*(F1123*F1123))</f>
        <v>155.64814814814881</v>
      </c>
      <c r="AA1123">
        <f>W1123*0.0000002777777777</f>
        <v>0</v>
      </c>
      <c r="AB11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</f>
        <v>0.45916903279324334</v>
      </c>
      <c r="AD1123">
        <f>(AC1123*0.0000002777777777)*-1</f>
        <v>0</v>
      </c>
      <c r="AE11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3">
        <f>(T1123/1000)*(960*9.81*0.01+0.5*1.205*0.38*1.711274*(T1123*T1123)+960*4/3*3.14*AJ1123)</f>
        <v>33.94309213119331</v>
      </c>
      <c r="AH1123">
        <f>AH1122+AG1123</f>
        <v>1488.4594583935932</v>
      </c>
      <c r="AJ1123">
        <f>T1124-T1123</f>
        <v>0.38888888888888928</v>
      </c>
      <c r="AK1123" s="53">
        <f t="shared" si="308"/>
        <v>18.888888888888889</v>
      </c>
      <c r="AL1123" s="39">
        <f>0.5*1116.99*(T1123*T1123)</f>
        <v>199265.5</v>
      </c>
      <c r="AM1123" s="39">
        <f t="shared" si="307"/>
        <v>-8289.5137500000128</v>
      </c>
      <c r="AN1123" s="39">
        <f>SUM($AM$1119:$AM$1124)+$AN$1118</f>
        <v>-2162301.30375</v>
      </c>
      <c r="AO1123" s="39">
        <f t="shared" si="297"/>
        <v>0.60063925087348768</v>
      </c>
      <c r="AP1123" s="39">
        <f>SUM($AM$1115:$AM$1118)+$AP$1114</f>
        <v>1954153.3200000003</v>
      </c>
      <c r="AQ1123" s="39">
        <f t="shared" si="298"/>
        <v>0.54282036651467713</v>
      </c>
      <c r="AR1123" s="39">
        <f t="shared" si="293"/>
        <v>-8.2895137500000136</v>
      </c>
      <c r="AS1123" s="39"/>
      <c r="AT1123" s="51">
        <f>T1123*$AS$8*0.38*0.01</f>
        <v>746.31094460000008</v>
      </c>
      <c r="AU1123" s="51">
        <f t="shared" si="309"/>
        <v>0.74631094460000014</v>
      </c>
      <c r="AV1123" s="51">
        <f t="shared" si="299"/>
        <v>2.0730876156909881E-4</v>
      </c>
      <c r="AW1123" s="39">
        <f>AB1123*0.7</f>
        <v>0.32141832295527034</v>
      </c>
      <c r="AX1123" s="40"/>
      <c r="AY1123" s="40">
        <f t="shared" si="296"/>
        <v>0</v>
      </c>
      <c r="AZ1123" s="40"/>
      <c r="BA1123" s="40"/>
      <c r="BB1123" s="40"/>
      <c r="BC1123" s="39"/>
      <c r="BD1123" s="39">
        <f>T1123*2.23694</f>
        <v>42.253311111111117</v>
      </c>
      <c r="BE1123" s="39">
        <f>AO1123-$BC$8</f>
        <v>0.59951285187486925</v>
      </c>
      <c r="BF1123" s="39">
        <f>AQ1123-$BC$8</f>
        <v>0.54169396751605869</v>
      </c>
      <c r="BG1123" s="52">
        <f t="shared" si="300"/>
        <v>0.48752457076445282</v>
      </c>
      <c r="BH1123" s="52">
        <f t="shared" si="301"/>
        <v>0.48752457076445282</v>
      </c>
      <c r="BI1123" s="52">
        <f t="shared" si="302"/>
        <v>1755088.4547520301</v>
      </c>
      <c r="BJ1123" s="52">
        <f t="shared" si="303"/>
        <v>1755.08845475203</v>
      </c>
      <c r="BK1123">
        <f t="shared" si="304"/>
        <v>-7.460562375000011</v>
      </c>
    </row>
    <row r="1124" spans="2:63" x14ac:dyDescent="0.25">
      <c r="B1124" s="25" t="s">
        <v>53</v>
      </c>
      <c r="C1124" s="25">
        <v>1116</v>
      </c>
      <c r="D1124" s="25">
        <v>94</v>
      </c>
      <c r="E1124" s="24">
        <v>69.400000000000006</v>
      </c>
      <c r="F1124" s="15">
        <f t="shared" si="305"/>
        <v>0.23611111111111149</v>
      </c>
      <c r="G1124" s="15">
        <f t="shared" si="306"/>
        <v>0.85000000000000142</v>
      </c>
      <c r="R1124">
        <f t="shared" si="294"/>
        <v>0</v>
      </c>
      <c r="S1124">
        <f t="shared" si="295"/>
        <v>69.400000000000006</v>
      </c>
      <c r="T1124">
        <f>$E1124/3.6</f>
        <v>19.277777777777779</v>
      </c>
      <c r="U1124">
        <f>(0.5*960*(T1124*T1124))</f>
        <v>178383.70370370371</v>
      </c>
      <c r="V1124">
        <f>$U1124-$U1125</f>
        <v>-1545.555555555562</v>
      </c>
      <c r="X1124">
        <f>W1124/1000</f>
        <v>0</v>
      </c>
      <c r="Y1124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24">
        <f>(0.5*960*(F1124*F1124))</f>
        <v>26.759259259259345</v>
      </c>
      <c r="AA1124">
        <f>W1124*0.0000002777777777</f>
        <v>0</v>
      </c>
      <c r="AB11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24">
        <f>(AC1124*0.0000002777777777)*-1</f>
        <v>0</v>
      </c>
      <c r="AE11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4">
        <f>(T1124/1000)*(960*9.81*0.01+0.5*1.205*0.38*1.711274*(T1124*T1124)+960*4/3*3.14*AJ1124)</f>
        <v>11.079201311480116</v>
      </c>
      <c r="AH1124">
        <f>AH1123+AG1124</f>
        <v>1499.5386597050733</v>
      </c>
      <c r="AJ1124">
        <f>T1125-T1124</f>
        <v>8.3333333333332149E-2</v>
      </c>
      <c r="AK1124" s="53">
        <f t="shared" si="308"/>
        <v>19.277777777777779</v>
      </c>
      <c r="AL1124" s="39">
        <f>0.5*1116.99*(T1124*T1124)</f>
        <v>207555.01375000001</v>
      </c>
      <c r="AM1124" s="39">
        <f t="shared" si="307"/>
        <v>-1798.3021874999977</v>
      </c>
      <c r="AN1124" s="39">
        <f>SUM($AM$1119:$AM$1124)+$AN$1118</f>
        <v>-2162301.30375</v>
      </c>
      <c r="AO1124" s="39">
        <f t="shared" si="297"/>
        <v>0.60063925087348768</v>
      </c>
      <c r="AP1124" s="39">
        <f>SUM($AM$1115:$AM$1118)+$AP$1114</f>
        <v>1954153.3200000003</v>
      </c>
      <c r="AQ1124" s="39">
        <f t="shared" si="298"/>
        <v>0.54282036651467713</v>
      </c>
      <c r="AR1124" s="39">
        <f t="shared" si="293"/>
        <v>-1.7983021874999976</v>
      </c>
      <c r="AS1124" s="39"/>
      <c r="AT1124" s="51">
        <f>T1124*$AS$8*0.38*0.01</f>
        <v>761.67616993000024</v>
      </c>
      <c r="AU1124" s="51">
        <f t="shared" si="309"/>
        <v>0.7616761699300002</v>
      </c>
      <c r="AV1124" s="51">
        <f t="shared" si="299"/>
        <v>2.115768831308156E-4</v>
      </c>
      <c r="AW1124" s="39">
        <f>AB1124*0.7</f>
        <v>0.35495242788415232</v>
      </c>
      <c r="AX1124" s="40"/>
      <c r="AY1124" s="40">
        <f t="shared" si="296"/>
        <v>0</v>
      </c>
      <c r="AZ1124" s="40"/>
      <c r="BA1124" s="40"/>
      <c r="BB1124" s="40"/>
      <c r="BC1124" s="39"/>
      <c r="BD1124" s="39">
        <f>T1124*2.23694</f>
        <v>43.123232222222228</v>
      </c>
      <c r="BE1124" s="39">
        <f>AO1124-$BC$8</f>
        <v>0.59951285187486925</v>
      </c>
      <c r="BF1124" s="39">
        <f>AQ1124-$BC$8</f>
        <v>0.54169396751605869</v>
      </c>
      <c r="BG1124" s="52">
        <f t="shared" si="300"/>
        <v>0.48752457076445282</v>
      </c>
      <c r="BH1124" s="52">
        <f t="shared" si="301"/>
        <v>0.48752457076445282</v>
      </c>
      <c r="BI1124" s="52">
        <f t="shared" si="302"/>
        <v>1755088.4547520301</v>
      </c>
      <c r="BJ1124" s="52">
        <f t="shared" si="303"/>
        <v>1755.08845475203</v>
      </c>
      <c r="BK1124">
        <f t="shared" si="304"/>
        <v>-1.618471968749998</v>
      </c>
    </row>
    <row r="1125" spans="2:63" x14ac:dyDescent="0.25">
      <c r="B1125" s="25" t="s">
        <v>53</v>
      </c>
      <c r="C1125" s="25">
        <v>1117</v>
      </c>
      <c r="D1125" s="25">
        <v>95</v>
      </c>
      <c r="E1125" s="24">
        <v>69.7</v>
      </c>
      <c r="F1125" s="15">
        <f t="shared" si="305"/>
        <v>-1.3888888888890073E-2</v>
      </c>
      <c r="G1125" s="15">
        <f t="shared" si="306"/>
        <v>-5.0000000000004263E-2</v>
      </c>
      <c r="R1125">
        <f t="shared" si="294"/>
        <v>0</v>
      </c>
      <c r="S1125">
        <f t="shared" si="295"/>
        <v>69.7</v>
      </c>
      <c r="T1125">
        <f>$E1125/3.6</f>
        <v>19.361111111111111</v>
      </c>
      <c r="U1125">
        <f>(0.5*960*(T1125*T1125))</f>
        <v>179929.25925925927</v>
      </c>
      <c r="V1125">
        <f>$U1125-$U1126</f>
        <v>2059.25925925927</v>
      </c>
      <c r="W1125">
        <f>SUM(V1125:V1145)</f>
        <v>172461.11111111115</v>
      </c>
      <c r="X1125">
        <f>W1125/1000</f>
        <v>172.46111111111117</v>
      </c>
      <c r="Y1125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25">
        <f>(0.5*960*(F1125*F1125))</f>
        <v>9.259259259260838E-2</v>
      </c>
      <c r="AA1125">
        <f>W1125*0.0000002777777777</f>
        <v>4.7905864184117235E-2</v>
      </c>
      <c r="AB11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25">
        <f>(AC1125*0.0000002777777777)*-1</f>
        <v>0</v>
      </c>
      <c r="AE11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5">
        <f>(T1125/1000)*(960*9.81*0.01+0.5*1.205*0.38*1.711274*(T1125*T1125)+960*4/3*3.14*AJ1125)</f>
        <v>-3.9794043842955475</v>
      </c>
      <c r="AH1125">
        <f>AH1124+AG1125</f>
        <v>1495.5592553207778</v>
      </c>
      <c r="AJ1125">
        <f>T1126-T1125</f>
        <v>-0.11111111111111072</v>
      </c>
      <c r="AK1125" s="53">
        <f t="shared" si="308"/>
        <v>19.361111111111111</v>
      </c>
      <c r="AL1125" s="39">
        <f>0.5*1116.99*(T1125*T1125)</f>
        <v>209353.31593750001</v>
      </c>
      <c r="AM1125" s="39">
        <f t="shared" si="307"/>
        <v>2396.0125000000116</v>
      </c>
      <c r="AN1125" s="39">
        <f>SUM($AM$1119:$AM$1124)+$AN$1118</f>
        <v>-2162301.30375</v>
      </c>
      <c r="AO1125" s="39">
        <f t="shared" si="297"/>
        <v>0.60063925087348768</v>
      </c>
      <c r="AP1125" s="39">
        <f>SUM($AM$1125:$AM$1145)+$AP$1124</f>
        <v>2154817.2121875002</v>
      </c>
      <c r="AQ1125" s="39">
        <f t="shared" si="298"/>
        <v>0.59856033655115315</v>
      </c>
      <c r="AR1125" s="39">
        <f t="shared" si="293"/>
        <v>2.3960125000000114</v>
      </c>
      <c r="AS1125" s="39"/>
      <c r="AT1125" s="51">
        <f>T1125*$AS$8*0.38*0.01</f>
        <v>764.96871821500008</v>
      </c>
      <c r="AU1125" s="51">
        <f t="shared" si="309"/>
        <v>0.76496871821500012</v>
      </c>
      <c r="AV1125" s="51">
        <f t="shared" si="299"/>
        <v>2.1249148060832628E-4</v>
      </c>
      <c r="AW1125" s="39">
        <f>AB1125*0.7</f>
        <v>0.35495242788415232</v>
      </c>
      <c r="AX1125" s="40"/>
      <c r="AY1125" s="40">
        <f t="shared" si="296"/>
        <v>0</v>
      </c>
      <c r="AZ1125" s="40"/>
      <c r="BA1125" s="40"/>
      <c r="BB1125" s="40"/>
      <c r="BC1125" s="39"/>
      <c r="BD1125" s="39">
        <f>T1125*2.23694</f>
        <v>43.309643888888893</v>
      </c>
      <c r="BE1125" s="39">
        <f>AO1125-$BC$8</f>
        <v>0.59951285187486925</v>
      </c>
      <c r="BF1125" s="39">
        <f>AQ1125-$BC$8</f>
        <v>0.59743393755253471</v>
      </c>
      <c r="BG1125" s="52">
        <f t="shared" si="300"/>
        <v>0.53769054379728121</v>
      </c>
      <c r="BH1125" s="52">
        <f t="shared" si="301"/>
        <v>0.53769054379728121</v>
      </c>
      <c r="BI1125" s="52">
        <f t="shared" si="302"/>
        <v>1935685.9576702123</v>
      </c>
      <c r="BJ1125" s="52">
        <f t="shared" si="303"/>
        <v>1935.6859576702122</v>
      </c>
      <c r="BK1125">
        <f t="shared" si="304"/>
        <v>2.1564112500000108</v>
      </c>
    </row>
    <row r="1126" spans="2:63" x14ac:dyDescent="0.25">
      <c r="B1126" s="25" t="s">
        <v>53</v>
      </c>
      <c r="C1126" s="25">
        <v>1118</v>
      </c>
      <c r="D1126" s="25">
        <v>96</v>
      </c>
      <c r="E1126" s="24">
        <v>69.3</v>
      </c>
      <c r="F1126" s="15">
        <f t="shared" si="305"/>
        <v>-0.2222222222222234</v>
      </c>
      <c r="G1126" s="15">
        <f t="shared" si="306"/>
        <v>-0.80000000000000426</v>
      </c>
      <c r="R1126">
        <f t="shared" si="294"/>
        <v>0</v>
      </c>
      <c r="S1126">
        <f t="shared" si="295"/>
        <v>69.3</v>
      </c>
      <c r="T1126">
        <f>$E1126/3.6</f>
        <v>19.25</v>
      </c>
      <c r="U1126">
        <f>(0.5*960*(T1126*T1126))</f>
        <v>177870</v>
      </c>
      <c r="V1126">
        <f>$U1126-$U1127</f>
        <v>6106.6666666666861</v>
      </c>
      <c r="X1126">
        <f>W1126/1000</f>
        <v>0</v>
      </c>
      <c r="Y1126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26">
        <f>(0.5*960*(F1126*F1126))</f>
        <v>23.703703703703955</v>
      </c>
      <c r="AA1126">
        <f>W1126*0.0000002777777777</f>
        <v>0</v>
      </c>
      <c r="AB11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26">
        <f>(AC1126*0.0000002777777777)*-1</f>
        <v>0</v>
      </c>
      <c r="AE11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6">
        <f>(T1126/1000)*(960*9.81*0.01+0.5*1.205*0.38*1.711274*(T1126*T1126)+960*4/3*3.14*AJ1126)</f>
        <v>-21.182167940198635</v>
      </c>
      <c r="AH1126">
        <f>AH1125+AG1126</f>
        <v>1474.377087380579</v>
      </c>
      <c r="AJ1126">
        <f>T1127-T1126</f>
        <v>-0.3333333333333357</v>
      </c>
      <c r="AK1126" s="53">
        <f t="shared" si="308"/>
        <v>19.25</v>
      </c>
      <c r="AL1126" s="39">
        <f>0.5*1116.99*(T1126*T1126)</f>
        <v>206957.3034375</v>
      </c>
      <c r="AM1126" s="39">
        <f t="shared" si="307"/>
        <v>7105.2975000000442</v>
      </c>
      <c r="AN1126" s="39">
        <f>SUM($AM$1119:$AM$1124)+$AN$1118</f>
        <v>-2162301.30375</v>
      </c>
      <c r="AO1126" s="39">
        <f t="shared" si="297"/>
        <v>0.60063925087348768</v>
      </c>
      <c r="AP1126" s="39">
        <f>SUM($AM$1125:$AM$1145)+$AP$1124</f>
        <v>2154817.2121875002</v>
      </c>
      <c r="AQ1126" s="39">
        <f t="shared" si="298"/>
        <v>0.59856033655115315</v>
      </c>
      <c r="AR1126" s="39">
        <f t="shared" si="293"/>
        <v>7.1052975000000442</v>
      </c>
      <c r="AS1126" s="39"/>
      <c r="AT1126" s="51">
        <f>T1126*$AS$8*0.38*0.01</f>
        <v>760.57865383500018</v>
      </c>
      <c r="AU1126" s="51">
        <f t="shared" si="309"/>
        <v>0.76057865383500023</v>
      </c>
      <c r="AV1126" s="51">
        <f t="shared" si="299"/>
        <v>2.1127201730497866E-4</v>
      </c>
      <c r="AW1126" s="39">
        <f>AB1126*0.7</f>
        <v>0.35495242788415232</v>
      </c>
      <c r="AX1126" s="40"/>
      <c r="AY1126" s="40">
        <f t="shared" si="296"/>
        <v>0</v>
      </c>
      <c r="AZ1126" s="40"/>
      <c r="BA1126" s="40"/>
      <c r="BB1126" s="40"/>
      <c r="BC1126" s="39"/>
      <c r="BD1126" s="39">
        <f>T1126*2.23694</f>
        <v>43.061095000000002</v>
      </c>
      <c r="BE1126" s="39">
        <f>AO1126-$BC$8</f>
        <v>0.59951285187486925</v>
      </c>
      <c r="BF1126" s="39">
        <f>AQ1126-$BC$8</f>
        <v>0.59743393755253471</v>
      </c>
      <c r="BG1126" s="52">
        <f t="shared" si="300"/>
        <v>0.53769054379728121</v>
      </c>
      <c r="BH1126" s="52">
        <f t="shared" si="301"/>
        <v>0.53769054379728121</v>
      </c>
      <c r="BI1126" s="52">
        <f t="shared" si="302"/>
        <v>1935685.9576702123</v>
      </c>
      <c r="BJ1126" s="52">
        <f t="shared" si="303"/>
        <v>1935.6859576702122</v>
      </c>
      <c r="BK1126">
        <f t="shared" si="304"/>
        <v>6.3947677500000397</v>
      </c>
    </row>
    <row r="1127" spans="2:63" x14ac:dyDescent="0.25">
      <c r="B1127" s="25" t="s">
        <v>53</v>
      </c>
      <c r="C1127" s="25">
        <v>1119</v>
      </c>
      <c r="D1127" s="25">
        <v>97</v>
      </c>
      <c r="E1127" s="24">
        <v>68.099999999999994</v>
      </c>
      <c r="F1127" s="15">
        <f t="shared" si="305"/>
        <v>-0.33333333333333215</v>
      </c>
      <c r="G1127" s="15">
        <f t="shared" si="306"/>
        <v>-1.1999999999999957</v>
      </c>
      <c r="R1127">
        <f t="shared" si="294"/>
        <v>0</v>
      </c>
      <c r="S1127">
        <f t="shared" si="295"/>
        <v>68.099999999999994</v>
      </c>
      <c r="T1127">
        <f>$E1127/3.6</f>
        <v>18.916666666666664</v>
      </c>
      <c r="U1127">
        <f>(0.5*960*(T1127*T1127))</f>
        <v>171763.33333333331</v>
      </c>
      <c r="V1127">
        <f>$U1127-$U1128</f>
        <v>5999.9999999999418</v>
      </c>
      <c r="X1127">
        <f>W1127/1000</f>
        <v>0</v>
      </c>
      <c r="Y1127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27">
        <f>(0.5*960*(F1127*F1127))</f>
        <v>53.333333333332959</v>
      </c>
      <c r="AA1127">
        <f>W1127*0.0000002777777777</f>
        <v>0</v>
      </c>
      <c r="AB11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27">
        <f>(AC1127*0.0000002777777777)*-1</f>
        <v>0</v>
      </c>
      <c r="AE11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7">
        <f>(T1127/1000)*(960*9.81*0.01+0.5*1.205*0.38*1.711274*(T1127*T1127)+960*4/3*3.14*AJ1127)</f>
        <v>-20.909667620690481</v>
      </c>
      <c r="AH1127">
        <f>AH1126+AG1127</f>
        <v>1453.4674197598886</v>
      </c>
      <c r="AJ1127">
        <f>T1128-T1127</f>
        <v>-0.3333333333333286</v>
      </c>
      <c r="AK1127" s="53">
        <f t="shared" si="308"/>
        <v>18.916666666666664</v>
      </c>
      <c r="AL1127" s="39">
        <f>0.5*1116.99*(T1127*T1127)</f>
        <v>199852.00593749995</v>
      </c>
      <c r="AM1127" s="39">
        <f t="shared" si="307"/>
        <v>6981.1874999998836</v>
      </c>
      <c r="AN1127" s="39">
        <f>SUM($AM$1119:$AM$1124)+$AN$1118</f>
        <v>-2162301.30375</v>
      </c>
      <c r="AO1127" s="39">
        <f t="shared" si="297"/>
        <v>0.60063925087348768</v>
      </c>
      <c r="AP1127" s="39">
        <f>SUM($AM$1125:$AM$1145)+$AP$1124</f>
        <v>2154817.2121875002</v>
      </c>
      <c r="AQ1127" s="39">
        <f t="shared" si="298"/>
        <v>0.59856033655115315</v>
      </c>
      <c r="AR1127" s="39">
        <f t="shared" si="293"/>
        <v>6.9811874999998835</v>
      </c>
      <c r="AS1127" s="39"/>
      <c r="AT1127" s="51">
        <f>T1127*$AS$8*0.38*0.01</f>
        <v>747.40846069499992</v>
      </c>
      <c r="AU1127" s="51">
        <f t="shared" si="309"/>
        <v>0.74740846069499989</v>
      </c>
      <c r="AV1127" s="51">
        <f t="shared" si="299"/>
        <v>2.0761362739493567E-4</v>
      </c>
      <c r="AW1127" s="39">
        <f>AB1127*0.7</f>
        <v>0.35495242788415232</v>
      </c>
      <c r="AX1127" s="40"/>
      <c r="AY1127" s="40">
        <f t="shared" si="296"/>
        <v>0</v>
      </c>
      <c r="AZ1127" s="40"/>
      <c r="BA1127" s="40"/>
      <c r="BB1127" s="40"/>
      <c r="BC1127" s="39"/>
      <c r="BD1127" s="39">
        <f>T1127*2.23694</f>
        <v>42.315448333333329</v>
      </c>
      <c r="BE1127" s="39">
        <f>AO1127-$BC$8</f>
        <v>0.59951285187486925</v>
      </c>
      <c r="BF1127" s="39">
        <f>AQ1127-$BC$8</f>
        <v>0.59743393755253471</v>
      </c>
      <c r="BG1127" s="52">
        <f t="shared" si="300"/>
        <v>0.53769054379728121</v>
      </c>
      <c r="BH1127" s="52">
        <f t="shared" si="301"/>
        <v>0.53769054379728121</v>
      </c>
      <c r="BI1127" s="52">
        <f t="shared" si="302"/>
        <v>1935685.9576702123</v>
      </c>
      <c r="BJ1127" s="52">
        <f t="shared" si="303"/>
        <v>1935.6859576702122</v>
      </c>
      <c r="BK1127">
        <f t="shared" si="304"/>
        <v>6.2830687499998961</v>
      </c>
    </row>
    <row r="1128" spans="2:63" x14ac:dyDescent="0.25">
      <c r="B1128" s="25" t="s">
        <v>53</v>
      </c>
      <c r="C1128" s="25">
        <v>1120</v>
      </c>
      <c r="D1128" s="25">
        <v>98</v>
      </c>
      <c r="E1128" s="24">
        <v>66.900000000000006</v>
      </c>
      <c r="F1128" s="15">
        <f t="shared" si="305"/>
        <v>-0.26388888888888767</v>
      </c>
      <c r="G1128" s="15">
        <f t="shared" si="306"/>
        <v>-0.94999999999999574</v>
      </c>
      <c r="R1128">
        <f t="shared" si="294"/>
        <v>0</v>
      </c>
      <c r="S1128">
        <f t="shared" si="295"/>
        <v>66.900000000000006</v>
      </c>
      <c r="T1128">
        <f>$E1128/3.6</f>
        <v>18.583333333333336</v>
      </c>
      <c r="U1128">
        <f>(0.5*960*(T1128*T1128))</f>
        <v>165763.33333333337</v>
      </c>
      <c r="V1128">
        <f>$U1128-$U1129</f>
        <v>3450.7407407407591</v>
      </c>
      <c r="X1128">
        <f>W1128/1000</f>
        <v>0</v>
      </c>
      <c r="Y1128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28">
        <f>(0.5*960*(F1128*F1128))</f>
        <v>33.425925925925618</v>
      </c>
      <c r="AA1128">
        <f>W1128*0.0000002777777777</f>
        <v>0</v>
      </c>
      <c r="AB11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28">
        <f>(AC1128*0.0000002777777777)*-1</f>
        <v>0</v>
      </c>
      <c r="AE11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8">
        <f>(T1128/1000)*(960*9.81*0.01+0.5*1.205*0.38*1.711274*(T1128*T1128)+960*4/3*3.14*AJ1128)</f>
        <v>-10.258596686365854</v>
      </c>
      <c r="AH1128">
        <f>AH1127+AG1128</f>
        <v>1443.2088230735228</v>
      </c>
      <c r="AJ1128">
        <f>T1129-T1128</f>
        <v>-0.19444444444444642</v>
      </c>
      <c r="AK1128" s="53">
        <f t="shared" si="308"/>
        <v>18.583333333333336</v>
      </c>
      <c r="AL1128" s="39">
        <f>0.5*1116.99*(T1128*T1128)</f>
        <v>192870.81843750007</v>
      </c>
      <c r="AM1128" s="39">
        <f t="shared" si="307"/>
        <v>4015.0446875000489</v>
      </c>
      <c r="AN1128" s="39">
        <f>SUM($AM$1119:$AM$1124)+$AN$1118</f>
        <v>-2162301.30375</v>
      </c>
      <c r="AO1128" s="39">
        <f t="shared" si="297"/>
        <v>0.60063925087348768</v>
      </c>
      <c r="AP1128" s="39">
        <f>SUM($AM$1125:$AM$1145)+$AP$1124</f>
        <v>2154817.2121875002</v>
      </c>
      <c r="AQ1128" s="39">
        <f t="shared" si="298"/>
        <v>0.59856033655115315</v>
      </c>
      <c r="AR1128" s="39">
        <f t="shared" si="293"/>
        <v>4.0150446875000485</v>
      </c>
      <c r="AS1128" s="39"/>
      <c r="AT1128" s="51">
        <f>T1128*$AS$8*0.38*0.01</f>
        <v>734.23826755500022</v>
      </c>
      <c r="AU1128" s="51">
        <f t="shared" si="309"/>
        <v>0.73423826755500021</v>
      </c>
      <c r="AV1128" s="51">
        <f t="shared" si="299"/>
        <v>2.0395523748489283E-4</v>
      </c>
      <c r="AW1128" s="39">
        <f>AB1128*0.7</f>
        <v>0.35495242788415232</v>
      </c>
      <c r="AX1128" s="40"/>
      <c r="AY1128" s="40">
        <f t="shared" si="296"/>
        <v>0</v>
      </c>
      <c r="AZ1128" s="40"/>
      <c r="BA1128" s="40"/>
      <c r="BB1128" s="40"/>
      <c r="BC1128" s="39"/>
      <c r="BD1128" s="39">
        <f>T1128*2.23694</f>
        <v>41.569801666666677</v>
      </c>
      <c r="BE1128" s="39">
        <f>AO1128-$BC$8</f>
        <v>0.59951285187486925</v>
      </c>
      <c r="BF1128" s="39">
        <f>AQ1128-$BC$8</f>
        <v>0.59743393755253471</v>
      </c>
      <c r="BG1128" s="52">
        <f t="shared" si="300"/>
        <v>0.53769054379728121</v>
      </c>
      <c r="BH1128" s="52">
        <f t="shared" si="301"/>
        <v>0.53769054379728121</v>
      </c>
      <c r="BI1128" s="52">
        <f t="shared" si="302"/>
        <v>1935685.9576702123</v>
      </c>
      <c r="BJ1128" s="52">
        <f t="shared" si="303"/>
        <v>1935.6859576702122</v>
      </c>
      <c r="BK1128">
        <f t="shared" si="304"/>
        <v>3.6135402187500438</v>
      </c>
    </row>
    <row r="1129" spans="2:63" x14ac:dyDescent="0.25">
      <c r="B1129" s="25" t="s">
        <v>53</v>
      </c>
      <c r="C1129" s="25">
        <v>1121</v>
      </c>
      <c r="D1129" s="25">
        <v>99</v>
      </c>
      <c r="E1129" s="24">
        <v>66.2</v>
      </c>
      <c r="F1129" s="15">
        <f t="shared" si="305"/>
        <v>-0.16666666666666705</v>
      </c>
      <c r="G1129" s="15">
        <f t="shared" si="306"/>
        <v>-0.60000000000000142</v>
      </c>
      <c r="R1129">
        <f t="shared" si="294"/>
        <v>0</v>
      </c>
      <c r="S1129">
        <f t="shared" si="295"/>
        <v>66.2</v>
      </c>
      <c r="T1129">
        <f>$E1129/3.6</f>
        <v>18.388888888888889</v>
      </c>
      <c r="U1129">
        <f>(0.5*960*(T1129*T1129))</f>
        <v>162312.59259259261</v>
      </c>
      <c r="V1129">
        <f>$U1129-$U1130</f>
        <v>2442.5925925926131</v>
      </c>
      <c r="X1129">
        <f>W1129/1000</f>
        <v>0</v>
      </c>
      <c r="Y1129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29">
        <f>(0.5*960*(F1129*F1129))</f>
        <v>13.333333333333394</v>
      </c>
      <c r="AA1129">
        <f>W1129*0.0000002777777777</f>
        <v>0</v>
      </c>
      <c r="AB11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29">
        <f>(AC1129*0.0000002777777777)*-1</f>
        <v>0</v>
      </c>
      <c r="AE11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29">
        <f>(T1129/1000)*(960*9.81*0.01+0.5*1.205*0.38*1.711274*(T1129*T1129)+960*4/3*3.14*AJ1129)</f>
        <v>-6.0970174159655359</v>
      </c>
      <c r="AH1129">
        <f>AH1128+AG1129</f>
        <v>1437.1118056575572</v>
      </c>
      <c r="AJ1129">
        <f>T1130-T1129</f>
        <v>-0.13888888888888928</v>
      </c>
      <c r="AK1129" s="53">
        <f t="shared" si="308"/>
        <v>18.388888888888889</v>
      </c>
      <c r="AL1129" s="39">
        <f>0.5*1116.99*(T1129*T1129)</f>
        <v>188855.77375000002</v>
      </c>
      <c r="AM1129" s="39">
        <f t="shared" si="307"/>
        <v>2842.0328125000233</v>
      </c>
      <c r="AN1129" s="39">
        <f>SUM($AM$1119:$AM$1124)+$AN$1118</f>
        <v>-2162301.30375</v>
      </c>
      <c r="AO1129" s="39">
        <f t="shared" si="297"/>
        <v>0.60063925087348768</v>
      </c>
      <c r="AP1129" s="39">
        <f>SUM($AM$1125:$AM$1145)+$AP$1124</f>
        <v>2154817.2121875002</v>
      </c>
      <c r="AQ1129" s="39">
        <f t="shared" si="298"/>
        <v>0.59856033655115315</v>
      </c>
      <c r="AR1129" s="39">
        <f t="shared" si="293"/>
        <v>2.8420328125000234</v>
      </c>
      <c r="AS1129" s="39"/>
      <c r="AT1129" s="51">
        <f>T1129*$AS$8*0.38*0.01</f>
        <v>726.55565489000014</v>
      </c>
      <c r="AU1129" s="51">
        <f t="shared" si="309"/>
        <v>0.72655565489000018</v>
      </c>
      <c r="AV1129" s="51">
        <f t="shared" si="299"/>
        <v>2.0182117670403444E-4</v>
      </c>
      <c r="AW1129" s="39">
        <f>AB1129*0.7</f>
        <v>0.35495242788415232</v>
      </c>
      <c r="AX1129" s="40"/>
      <c r="AY1129" s="40">
        <f t="shared" si="296"/>
        <v>0</v>
      </c>
      <c r="AZ1129" s="40"/>
      <c r="BA1129" s="40"/>
      <c r="BB1129" s="40"/>
      <c r="BC1129" s="39"/>
      <c r="BD1129" s="39">
        <f>T1129*2.23694</f>
        <v>41.134841111111115</v>
      </c>
      <c r="BE1129" s="39">
        <f>AO1129-$BC$8</f>
        <v>0.59951285187486925</v>
      </c>
      <c r="BF1129" s="39">
        <f>AQ1129-$BC$8</f>
        <v>0.59743393755253471</v>
      </c>
      <c r="BG1129" s="52">
        <f t="shared" si="300"/>
        <v>0.53769054379728121</v>
      </c>
      <c r="BH1129" s="52">
        <f t="shared" si="301"/>
        <v>0.53769054379728121</v>
      </c>
      <c r="BI1129" s="52">
        <f t="shared" si="302"/>
        <v>1935685.9576702123</v>
      </c>
      <c r="BJ1129" s="52">
        <f t="shared" si="303"/>
        <v>1935.6859576702122</v>
      </c>
      <c r="BK1129">
        <f t="shared" si="304"/>
        <v>2.5578295312500208</v>
      </c>
    </row>
    <row r="1130" spans="2:63" x14ac:dyDescent="0.25">
      <c r="B1130" s="25" t="s">
        <v>53</v>
      </c>
      <c r="C1130" s="25">
        <v>1122</v>
      </c>
      <c r="D1130" s="25">
        <v>100</v>
      </c>
      <c r="E1130" s="24">
        <v>65.7</v>
      </c>
      <c r="F1130" s="15">
        <f t="shared" si="305"/>
        <v>-0.18055555555555516</v>
      </c>
      <c r="G1130" s="15">
        <f t="shared" si="306"/>
        <v>-0.64999999999999858</v>
      </c>
      <c r="R1130">
        <f t="shared" si="294"/>
        <v>0</v>
      </c>
      <c r="S1130">
        <f t="shared" si="295"/>
        <v>65.7</v>
      </c>
      <c r="T1130">
        <f>$E1130/3.6</f>
        <v>18.25</v>
      </c>
      <c r="U1130">
        <f>(0.5*960*(T1130*T1130))</f>
        <v>159870</v>
      </c>
      <c r="V1130">
        <f>$U1130-$U1131</f>
        <v>3869.629629629635</v>
      </c>
      <c r="X1130">
        <f>W1130/1000</f>
        <v>0</v>
      </c>
      <c r="Y1130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0">
        <f>(0.5*960*(F1130*F1130))</f>
        <v>15.648148148148081</v>
      </c>
      <c r="AA1130">
        <f>W1130*0.0000002777777777</f>
        <v>0</v>
      </c>
      <c r="AB11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0">
        <f>(AC1130*0.0000002777777777)*-1</f>
        <v>0</v>
      </c>
      <c r="AE11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0">
        <f>(T1130/1000)*(960*9.81*0.01+0.5*1.205*0.38*1.711274*(T1130*T1130)+960*4/3*3.14*AJ1130)</f>
        <v>-12.199886647485723</v>
      </c>
      <c r="AH1130">
        <f>AH1129+AG1130</f>
        <v>1424.9119190100714</v>
      </c>
      <c r="AJ1130">
        <f>T1131-T1130</f>
        <v>-0.22222222222222143</v>
      </c>
      <c r="AK1130" s="53">
        <f t="shared" si="308"/>
        <v>18.25</v>
      </c>
      <c r="AL1130" s="39">
        <f>0.5*1116.99*(T1130*T1130)</f>
        <v>186013.7409375</v>
      </c>
      <c r="AM1130" s="39">
        <f t="shared" si="307"/>
        <v>4502.4349999999977</v>
      </c>
      <c r="AN1130" s="39">
        <f>SUM($AM$1119:$AM$1124)+$AN$1118</f>
        <v>-2162301.30375</v>
      </c>
      <c r="AO1130" s="39">
        <f t="shared" si="297"/>
        <v>0.60063925087348768</v>
      </c>
      <c r="AP1130" s="39">
        <f>SUM($AM$1125:$AM$1145)+$AP$1124</f>
        <v>2154817.2121875002</v>
      </c>
      <c r="AQ1130" s="39">
        <f t="shared" si="298"/>
        <v>0.59856033655115315</v>
      </c>
      <c r="AR1130" s="39">
        <f t="shared" si="293"/>
        <v>4.5024349999999975</v>
      </c>
      <c r="AS1130" s="39"/>
      <c r="AT1130" s="51">
        <f>T1130*$AS$8*0.38*0.01</f>
        <v>721.06807441500018</v>
      </c>
      <c r="AU1130" s="51">
        <f t="shared" si="309"/>
        <v>0.7210680744150002</v>
      </c>
      <c r="AV1130" s="51">
        <f t="shared" si="299"/>
        <v>2.0029684757484991E-4</v>
      </c>
      <c r="AW1130" s="39">
        <f>AB1130*0.7</f>
        <v>0.35495242788415232</v>
      </c>
      <c r="AX1130" s="40"/>
      <c r="AY1130" s="40">
        <f t="shared" si="296"/>
        <v>0</v>
      </c>
      <c r="AZ1130" s="40"/>
      <c r="BA1130" s="40"/>
      <c r="BB1130" s="40"/>
      <c r="BC1130" s="39"/>
      <c r="BD1130" s="39">
        <f>T1130*2.23694</f>
        <v>40.824155000000005</v>
      </c>
      <c r="BE1130" s="39">
        <f>AO1130-$BC$8</f>
        <v>0.59951285187486925</v>
      </c>
      <c r="BF1130" s="39">
        <f>AQ1130-$BC$8</f>
        <v>0.59743393755253471</v>
      </c>
      <c r="BG1130" s="52">
        <f t="shared" si="300"/>
        <v>0.53769054379728121</v>
      </c>
      <c r="BH1130" s="52">
        <f t="shared" si="301"/>
        <v>0.53769054379728121</v>
      </c>
      <c r="BI1130" s="52">
        <f t="shared" si="302"/>
        <v>1935685.9576702123</v>
      </c>
      <c r="BJ1130" s="52">
        <f t="shared" si="303"/>
        <v>1935.6859576702122</v>
      </c>
      <c r="BK1130">
        <f t="shared" si="304"/>
        <v>4.0521914999999984</v>
      </c>
    </row>
    <row r="1131" spans="2:63" x14ac:dyDescent="0.25">
      <c r="B1131" s="25" t="s">
        <v>53</v>
      </c>
      <c r="C1131" s="25">
        <v>1123</v>
      </c>
      <c r="D1131" s="25">
        <v>101</v>
      </c>
      <c r="E1131" s="24">
        <v>64.900000000000006</v>
      </c>
      <c r="F1131" s="15">
        <f t="shared" si="305"/>
        <v>-0.34722222222222221</v>
      </c>
      <c r="G1131" s="15">
        <f t="shared" si="306"/>
        <v>-1.25</v>
      </c>
      <c r="R1131">
        <f t="shared" si="294"/>
        <v>0</v>
      </c>
      <c r="S1131">
        <f t="shared" si="295"/>
        <v>64.900000000000006</v>
      </c>
      <c r="T1131">
        <f>$E1131/3.6</f>
        <v>18.027777777777779</v>
      </c>
      <c r="U1131">
        <f>(0.5*960*(T1131*T1131))</f>
        <v>156000.37037037036</v>
      </c>
      <c r="V1131">
        <f>$U1131-$U1132</f>
        <v>8065.5555555555329</v>
      </c>
      <c r="X1131">
        <f>W1131/1000</f>
        <v>0</v>
      </c>
      <c r="Y1131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1">
        <f>(0.5*960*(F1131*F1131))</f>
        <v>57.870370370370367</v>
      </c>
      <c r="AA1131">
        <f>W1131*0.0000002777777777</f>
        <v>0</v>
      </c>
      <c r="AB113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1">
        <f>(AC1131*0.0000002777777777)*-1</f>
        <v>0</v>
      </c>
      <c r="AE11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1">
        <f>(T1131/1000)*(960*9.81*0.01+0.5*1.205*0.38*1.711274*(T1131*T1131)+960*4/3*3.14*AJ1131)</f>
        <v>-30.222586822320089</v>
      </c>
      <c r="AH1131">
        <f>AH1130+AG1131</f>
        <v>1394.6893321877512</v>
      </c>
      <c r="AJ1131">
        <f>T1132-T1131</f>
        <v>-0.47222222222222143</v>
      </c>
      <c r="AK1131" s="53">
        <f t="shared" si="308"/>
        <v>18.027777777777779</v>
      </c>
      <c r="AL1131" s="39">
        <f>0.5*1116.99*(T1131*T1131)</f>
        <v>181511.3059375</v>
      </c>
      <c r="AM1131" s="39">
        <f t="shared" si="307"/>
        <v>9384.5259374999732</v>
      </c>
      <c r="AN1131" s="39">
        <f>SUM($AM$1119:$AM$1124)+$AN$1118</f>
        <v>-2162301.30375</v>
      </c>
      <c r="AO1131" s="39">
        <f t="shared" si="297"/>
        <v>0.60063925087348768</v>
      </c>
      <c r="AP1131" s="39">
        <f>SUM($AM$1125:$AM$1145)+$AP$1124</f>
        <v>2154817.2121875002</v>
      </c>
      <c r="AQ1131" s="39">
        <f t="shared" si="298"/>
        <v>0.59856033655115315</v>
      </c>
      <c r="AR1131" s="39">
        <f t="shared" si="293"/>
        <v>9.3845259374999728</v>
      </c>
      <c r="AS1131" s="39"/>
      <c r="AT1131" s="51">
        <f>T1131*$AS$8*0.38*0.01</f>
        <v>712.28794565500004</v>
      </c>
      <c r="AU1131" s="51">
        <f t="shared" si="309"/>
        <v>0.71228794565500009</v>
      </c>
      <c r="AV1131" s="51">
        <f t="shared" si="299"/>
        <v>1.9785792096815459E-4</v>
      </c>
      <c r="AW1131" s="39">
        <f>AB1131*0.7</f>
        <v>0.35495242788415232</v>
      </c>
      <c r="AX1131" s="40"/>
      <c r="AY1131" s="40">
        <f t="shared" si="296"/>
        <v>0</v>
      </c>
      <c r="AZ1131" s="40"/>
      <c r="BA1131" s="40"/>
      <c r="BB1131" s="40"/>
      <c r="BC1131" s="39"/>
      <c r="BD1131" s="39">
        <f>T1131*2.23694</f>
        <v>40.32705722222223</v>
      </c>
      <c r="BE1131" s="39">
        <f>AO1131-$BC$8</f>
        <v>0.59951285187486925</v>
      </c>
      <c r="BF1131" s="39">
        <f>AQ1131-$BC$8</f>
        <v>0.59743393755253471</v>
      </c>
      <c r="BG1131" s="52">
        <f t="shared" si="300"/>
        <v>0.53769054379728121</v>
      </c>
      <c r="BH1131" s="52">
        <f t="shared" si="301"/>
        <v>0.53769054379728121</v>
      </c>
      <c r="BI1131" s="52">
        <f t="shared" si="302"/>
        <v>1935685.9576702123</v>
      </c>
      <c r="BJ1131" s="52">
        <f t="shared" si="303"/>
        <v>1935.6859576702122</v>
      </c>
      <c r="BK1131">
        <f t="shared" si="304"/>
        <v>8.4460733437499762</v>
      </c>
    </row>
    <row r="1132" spans="2:63" x14ac:dyDescent="0.25">
      <c r="B1132" s="25" t="s">
        <v>53</v>
      </c>
      <c r="C1132" s="25">
        <v>1124</v>
      </c>
      <c r="D1132" s="25">
        <v>102</v>
      </c>
      <c r="E1132" s="24">
        <v>63.2</v>
      </c>
      <c r="F1132" s="15">
        <f t="shared" si="305"/>
        <v>-0.63888888888889006</v>
      </c>
      <c r="G1132" s="15">
        <f t="shared" si="306"/>
        <v>-2.3000000000000043</v>
      </c>
      <c r="R1132">
        <f t="shared" si="294"/>
        <v>0</v>
      </c>
      <c r="S1132">
        <f t="shared" si="295"/>
        <v>63.2</v>
      </c>
      <c r="T1132">
        <f>$E1132/3.6</f>
        <v>17.555555555555557</v>
      </c>
      <c r="U1132">
        <f>(0.5*960*(T1132*T1132))</f>
        <v>147934.81481481483</v>
      </c>
      <c r="V1132">
        <f>$U1132-$U1133</f>
        <v>13264.814814814832</v>
      </c>
      <c r="X1132">
        <f>W1132/1000</f>
        <v>0</v>
      </c>
      <c r="Y1132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2">
        <f>(0.5*960*(F1132*F1132))</f>
        <v>195.92592592592663</v>
      </c>
      <c r="AA1132">
        <f>W1132*0.0000002777777777</f>
        <v>0</v>
      </c>
      <c r="AB113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2">
        <f>(AC1132*0.0000002777777777)*-1</f>
        <v>0</v>
      </c>
      <c r="AE11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2">
        <f>(T1132/1000)*(960*9.81*0.01+0.5*1.205*0.38*1.711274*(T1132*T1132)+960*4/3*3.14*AJ1132)</f>
        <v>-53.066271013168738</v>
      </c>
      <c r="AH1132">
        <f>AH1131+AG1132</f>
        <v>1341.6230611745825</v>
      </c>
      <c r="AJ1132">
        <f>T1133-T1132</f>
        <v>-0.80555555555555713</v>
      </c>
      <c r="AK1132" s="53">
        <f t="shared" si="308"/>
        <v>17.555555555555557</v>
      </c>
      <c r="AL1132" s="39">
        <f>0.5*1116.99*(T1132*T1132)</f>
        <v>172126.78000000003</v>
      </c>
      <c r="AM1132" s="39">
        <f t="shared" si="307"/>
        <v>15434.026562500017</v>
      </c>
      <c r="AN1132" s="39">
        <f>SUM($AM$1119:$AM$1124)+$AN$1118</f>
        <v>-2162301.30375</v>
      </c>
      <c r="AO1132" s="39">
        <f t="shared" si="297"/>
        <v>0.60063925087348768</v>
      </c>
      <c r="AP1132" s="39">
        <f>SUM($AM$1125:$AM$1145)+$AP$1124</f>
        <v>2154817.2121875002</v>
      </c>
      <c r="AQ1132" s="39">
        <f t="shared" si="298"/>
        <v>0.59856033655115315</v>
      </c>
      <c r="AR1132" s="39">
        <f t="shared" ref="AR1132:AR1195" si="310">AM1132/1000</f>
        <v>15.434026562500017</v>
      </c>
      <c r="AS1132" s="39"/>
      <c r="AT1132" s="51">
        <f>T1132*$AS$8*0.38*0.01</f>
        <v>693.63017204000016</v>
      </c>
      <c r="AU1132" s="51">
        <f t="shared" si="309"/>
        <v>0.69363017204000021</v>
      </c>
      <c r="AV1132" s="51">
        <f t="shared" si="299"/>
        <v>1.9267520192892715E-4</v>
      </c>
      <c r="AW1132" s="39">
        <f>AB1132*0.7</f>
        <v>0.35495242788415232</v>
      </c>
      <c r="AX1132" s="40"/>
      <c r="AY1132" s="40">
        <f t="shared" si="296"/>
        <v>0</v>
      </c>
      <c r="AZ1132" s="40"/>
      <c r="BA1132" s="40"/>
      <c r="BB1132" s="40"/>
      <c r="BC1132" s="39"/>
      <c r="BD1132" s="39">
        <f>T1132*2.23694</f>
        <v>39.270724444444454</v>
      </c>
      <c r="BE1132" s="39">
        <f>AO1132-$BC$8</f>
        <v>0.59951285187486925</v>
      </c>
      <c r="BF1132" s="39">
        <f>AQ1132-$BC$8</f>
        <v>0.59743393755253471</v>
      </c>
      <c r="BG1132" s="52">
        <f t="shared" si="300"/>
        <v>0.53769054379728121</v>
      </c>
      <c r="BH1132" s="52">
        <f t="shared" si="301"/>
        <v>0.53769054379728121</v>
      </c>
      <c r="BI1132" s="52">
        <f t="shared" si="302"/>
        <v>1935685.9576702123</v>
      </c>
      <c r="BJ1132" s="52">
        <f t="shared" si="303"/>
        <v>1935.6859576702122</v>
      </c>
      <c r="BK1132">
        <f t="shared" si="304"/>
        <v>13.890623906250015</v>
      </c>
    </row>
    <row r="1133" spans="2:63" x14ac:dyDescent="0.25">
      <c r="B1133" s="25" t="s">
        <v>53</v>
      </c>
      <c r="C1133" s="25">
        <v>1125</v>
      </c>
      <c r="D1133" s="25">
        <v>103</v>
      </c>
      <c r="E1133" s="24">
        <v>60.3</v>
      </c>
      <c r="F1133" s="15">
        <f t="shared" si="305"/>
        <v>-1.0277777777777786</v>
      </c>
      <c r="G1133" s="15">
        <f t="shared" si="306"/>
        <v>-3.7000000000000028</v>
      </c>
      <c r="R1133">
        <f t="shared" si="294"/>
        <v>0</v>
      </c>
      <c r="S1133">
        <f t="shared" si="295"/>
        <v>60.3</v>
      </c>
      <c r="T1133">
        <f>$E1133/3.6</f>
        <v>16.75</v>
      </c>
      <c r="U1133">
        <f>(0.5*960*(T1133*T1133))</f>
        <v>134670</v>
      </c>
      <c r="V1133">
        <f>$U1133-$U1134</f>
        <v>19350.000000000029</v>
      </c>
      <c r="X1133">
        <f>W1133/1000</f>
        <v>0</v>
      </c>
      <c r="Y1133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3">
        <f>(0.5*960*(F1133*F1133))</f>
        <v>507.03703703703775</v>
      </c>
      <c r="AA1133">
        <f>W1133*0.0000002777777777</f>
        <v>0</v>
      </c>
      <c r="AB113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3">
        <f>(AC1133*0.0000002777777777)*-1</f>
        <v>0</v>
      </c>
      <c r="AE11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3">
        <f>(T1133/1000)*(960*9.81*0.01+0.5*1.205*0.38*1.711274*(T1133*T1133)+960*4/3*3.14*AJ1133)</f>
        <v>-80.73333645035801</v>
      </c>
      <c r="AH1133">
        <f>AH1132+AG1133</f>
        <v>1260.8897247242246</v>
      </c>
      <c r="AJ1133">
        <f>T1134-T1133</f>
        <v>-1.2500000000000018</v>
      </c>
      <c r="AK1133" s="53">
        <f t="shared" si="308"/>
        <v>16.75</v>
      </c>
      <c r="AL1133" s="39">
        <f>0.5*1116.99*(T1133*T1133)</f>
        <v>156692.75343750001</v>
      </c>
      <c r="AM1133" s="39">
        <f t="shared" si="307"/>
        <v>22514.329687500052</v>
      </c>
      <c r="AN1133" s="39">
        <f>SUM($AM$1119:$AM$1124)+$AN$1118</f>
        <v>-2162301.30375</v>
      </c>
      <c r="AO1133" s="39">
        <f t="shared" si="297"/>
        <v>0.60063925087348768</v>
      </c>
      <c r="AP1133" s="39">
        <f>SUM($AM$1125:$AM$1145)+$AP$1124</f>
        <v>2154817.2121875002</v>
      </c>
      <c r="AQ1133" s="39">
        <f t="shared" si="298"/>
        <v>0.59856033655115315</v>
      </c>
      <c r="AR1133" s="39">
        <f t="shared" si="310"/>
        <v>22.514329687500052</v>
      </c>
      <c r="AS1133" s="39"/>
      <c r="AT1133" s="51">
        <f>T1133*$AS$8*0.38*0.01</f>
        <v>661.80220528500013</v>
      </c>
      <c r="AU1133" s="51">
        <f t="shared" si="309"/>
        <v>0.66180220528500011</v>
      </c>
      <c r="AV1133" s="51">
        <f t="shared" si="299"/>
        <v>1.8383409297965676E-4</v>
      </c>
      <c r="AW1133" s="39">
        <f>AB1133*0.7</f>
        <v>0.35495242788415232</v>
      </c>
      <c r="AX1133" s="40"/>
      <c r="AY1133" s="40">
        <f t="shared" si="296"/>
        <v>0</v>
      </c>
      <c r="AZ1133" s="40"/>
      <c r="BA1133" s="40"/>
      <c r="BB1133" s="40"/>
      <c r="BC1133" s="39"/>
      <c r="BD1133" s="39">
        <f>T1133*2.23694</f>
        <v>37.468745000000006</v>
      </c>
      <c r="BE1133" s="39">
        <f>AO1133-$BC$8</f>
        <v>0.59951285187486925</v>
      </c>
      <c r="BF1133" s="39">
        <f>AQ1133-$BC$8</f>
        <v>0.59743393755253471</v>
      </c>
      <c r="BG1133" s="52">
        <f t="shared" si="300"/>
        <v>0.53769054379728121</v>
      </c>
      <c r="BH1133" s="52">
        <f t="shared" si="301"/>
        <v>0.53769054379728121</v>
      </c>
      <c r="BI1133" s="52">
        <f t="shared" si="302"/>
        <v>1935685.9576702123</v>
      </c>
      <c r="BJ1133" s="52">
        <f t="shared" si="303"/>
        <v>1935.6859576702122</v>
      </c>
      <c r="BK1133">
        <f t="shared" si="304"/>
        <v>20.262896718750049</v>
      </c>
    </row>
    <row r="1134" spans="2:63" x14ac:dyDescent="0.25">
      <c r="B1134" s="25" t="s">
        <v>53</v>
      </c>
      <c r="C1134" s="25">
        <v>1126</v>
      </c>
      <c r="D1134" s="25">
        <v>104</v>
      </c>
      <c r="E1134" s="24">
        <v>55.8</v>
      </c>
      <c r="F1134" s="15">
        <f t="shared" si="305"/>
        <v>-1.3611111111111107</v>
      </c>
      <c r="G1134" s="15">
        <f t="shared" si="306"/>
        <v>-4.8999999999999986</v>
      </c>
      <c r="R1134">
        <f t="shared" si="294"/>
        <v>0</v>
      </c>
      <c r="S1134">
        <f t="shared" si="295"/>
        <v>55.8</v>
      </c>
      <c r="T1134">
        <f>$E1134/3.6</f>
        <v>15.499999999999998</v>
      </c>
      <c r="U1134">
        <f>(0.5*960*(T1134*T1134))</f>
        <v>115319.99999999997</v>
      </c>
      <c r="V1134">
        <f>$U1134-$U1135</f>
        <v>20866.296296296277</v>
      </c>
      <c r="X1134">
        <f>W1134/1000</f>
        <v>0</v>
      </c>
      <c r="Y1134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4">
        <f>(0.5*960*(F1134*F1134))</f>
        <v>889.25925925925867</v>
      </c>
      <c r="AA1134">
        <f>W1134*0.0000002777777777</f>
        <v>0</v>
      </c>
      <c r="AB113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4">
        <f>(AC1134*0.0000002777777777)*-1</f>
        <v>0</v>
      </c>
      <c r="AE11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4">
        <f>(T1134/1000)*(960*9.81*0.01+0.5*1.205*0.38*1.711274*(T1134*T1134)+960*4/3*3.14*AJ1134)</f>
        <v>-88.797183102748633</v>
      </c>
      <c r="AH1134">
        <f>AH1133+AG1134</f>
        <v>1172.0925416214759</v>
      </c>
      <c r="AJ1134">
        <f>T1135-T1134</f>
        <v>-1.4722222222222214</v>
      </c>
      <c r="AK1134" s="53">
        <f t="shared" si="308"/>
        <v>15.499999999999998</v>
      </c>
      <c r="AL1134" s="39">
        <f>0.5*1116.99*(T1134*T1134)</f>
        <v>134178.42374999996</v>
      </c>
      <c r="AM1134" s="39">
        <f t="shared" si="307"/>
        <v>24278.587812499973</v>
      </c>
      <c r="AN1134" s="39">
        <f>SUM($AM$1119:$AM$1124)+$AN$1118</f>
        <v>-2162301.30375</v>
      </c>
      <c r="AO1134" s="39">
        <f t="shared" si="297"/>
        <v>0.60063925087348768</v>
      </c>
      <c r="AP1134" s="39">
        <f>SUM($AM$1125:$AM$1145)+$AP$1124</f>
        <v>2154817.2121875002</v>
      </c>
      <c r="AQ1134" s="39">
        <f t="shared" si="298"/>
        <v>0.59856033655115315</v>
      </c>
      <c r="AR1134" s="39">
        <f t="shared" si="310"/>
        <v>24.278587812499971</v>
      </c>
      <c r="AS1134" s="39"/>
      <c r="AT1134" s="51">
        <f>T1134*$AS$8*0.38*0.01</f>
        <v>612.41398101000004</v>
      </c>
      <c r="AU1134" s="51">
        <f t="shared" si="309"/>
        <v>0.61241398101</v>
      </c>
      <c r="AV1134" s="51">
        <f t="shared" si="299"/>
        <v>1.7011513081699578E-4</v>
      </c>
      <c r="AW1134" s="39">
        <f>AB1134*0.7</f>
        <v>0.35495242788415232</v>
      </c>
      <c r="AX1134" s="40"/>
      <c r="AY1134" s="40">
        <f t="shared" si="296"/>
        <v>0</v>
      </c>
      <c r="AZ1134" s="40"/>
      <c r="BA1134" s="40"/>
      <c r="BB1134" s="40"/>
      <c r="BC1134" s="39"/>
      <c r="BD1134" s="39">
        <f>T1134*2.23694</f>
        <v>34.67257</v>
      </c>
      <c r="BE1134" s="39">
        <f>AO1134-$BC$8</f>
        <v>0.59951285187486925</v>
      </c>
      <c r="BF1134" s="39">
        <f>AQ1134-$BC$8</f>
        <v>0.59743393755253471</v>
      </c>
      <c r="BG1134" s="52">
        <f t="shared" si="300"/>
        <v>0.53769054379728121</v>
      </c>
      <c r="BH1134" s="52">
        <f t="shared" si="301"/>
        <v>0.53769054379728121</v>
      </c>
      <c r="BI1134" s="52">
        <f t="shared" si="302"/>
        <v>1935685.9576702123</v>
      </c>
      <c r="BJ1134" s="52">
        <f t="shared" si="303"/>
        <v>1935.6859576702122</v>
      </c>
      <c r="BK1134">
        <f t="shared" si="304"/>
        <v>21.850729031249976</v>
      </c>
    </row>
    <row r="1135" spans="2:63" x14ac:dyDescent="0.25">
      <c r="B1135" s="25" t="s">
        <v>53</v>
      </c>
      <c r="C1135" s="25">
        <v>1127</v>
      </c>
      <c r="D1135" s="25">
        <v>105</v>
      </c>
      <c r="E1135" s="24">
        <v>50.5</v>
      </c>
      <c r="F1135" s="15">
        <f t="shared" si="305"/>
        <v>-1.4722222222222214</v>
      </c>
      <c r="G1135" s="15">
        <f t="shared" si="306"/>
        <v>-5.2999999999999972</v>
      </c>
      <c r="R1135">
        <f t="shared" si="294"/>
        <v>0</v>
      </c>
      <c r="S1135">
        <f t="shared" si="295"/>
        <v>50.5</v>
      </c>
      <c r="T1135">
        <f>$E1135/3.6</f>
        <v>14.027777777777777</v>
      </c>
      <c r="U1135">
        <f>(0.5*960*(T1135*T1135))</f>
        <v>94453.703703703693</v>
      </c>
      <c r="V1135">
        <f>$U1135-$U1136</f>
        <v>18785.555555555547</v>
      </c>
      <c r="X1135">
        <f>W1135/1000</f>
        <v>0</v>
      </c>
      <c r="Y1135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5">
        <f>(0.5*960*(F1135*F1135))</f>
        <v>1040.3703703703693</v>
      </c>
      <c r="AA1135">
        <f>W1135*0.0000002777777777</f>
        <v>0</v>
      </c>
      <c r="AB113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5">
        <f>(AC1135*0.0000002777777777)*-1</f>
        <v>0</v>
      </c>
      <c r="AE11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5">
        <f>(T1135/1000)*(960*9.81*0.01+0.5*1.205*0.38*1.711274*(T1135*T1135)+960*4/3*3.14*AJ1135)</f>
        <v>-80.601962442505013</v>
      </c>
      <c r="AH1135">
        <f>AH1134+AG1135</f>
        <v>1091.4905791789708</v>
      </c>
      <c r="AJ1135">
        <f>T1136-T1135</f>
        <v>-1.4722222222222214</v>
      </c>
      <c r="AK1135" s="53">
        <f t="shared" si="308"/>
        <v>14.027777777777777</v>
      </c>
      <c r="AL1135" s="39">
        <f>0.5*1116.99*(T1135*T1135)</f>
        <v>109899.83593749999</v>
      </c>
      <c r="AM1135" s="39">
        <f t="shared" si="307"/>
        <v>21857.580937499981</v>
      </c>
      <c r="AN1135" s="39">
        <f>SUM($AM$1119:$AM$1124)+$AN$1118</f>
        <v>-2162301.30375</v>
      </c>
      <c r="AO1135" s="39">
        <f t="shared" si="297"/>
        <v>0.60063925087348768</v>
      </c>
      <c r="AP1135" s="39">
        <f>SUM($AM$1125:$AM$1145)+$AP$1124</f>
        <v>2154817.2121875002</v>
      </c>
      <c r="AQ1135" s="39">
        <f t="shared" si="298"/>
        <v>0.59856033655115315</v>
      </c>
      <c r="AR1135" s="39">
        <f t="shared" si="310"/>
        <v>21.857580937499982</v>
      </c>
      <c r="AS1135" s="39"/>
      <c r="AT1135" s="51">
        <f>T1135*$AS$8*0.38*0.01</f>
        <v>554.24562797500005</v>
      </c>
      <c r="AU1135" s="51">
        <f t="shared" si="309"/>
        <v>0.5542456279750001</v>
      </c>
      <c r="AV1135" s="51">
        <f t="shared" si="299"/>
        <v>1.5395724204763956E-4</v>
      </c>
      <c r="AW1135" s="39">
        <f>AB1135*0.7</f>
        <v>0.35495242788415232</v>
      </c>
      <c r="AX1135" s="40"/>
      <c r="AY1135" s="40">
        <f t="shared" si="296"/>
        <v>0</v>
      </c>
      <c r="AZ1135" s="40"/>
      <c r="BA1135" s="40"/>
      <c r="BB1135" s="40"/>
      <c r="BC1135" s="39"/>
      <c r="BD1135" s="39">
        <f>T1135*2.23694</f>
        <v>31.37929722222222</v>
      </c>
      <c r="BE1135" s="39">
        <f>AO1135-$BC$8</f>
        <v>0.59951285187486925</v>
      </c>
      <c r="BF1135" s="39">
        <f>AQ1135-$BC$8</f>
        <v>0.59743393755253471</v>
      </c>
      <c r="BG1135" s="52">
        <f t="shared" si="300"/>
        <v>0.53769054379728121</v>
      </c>
      <c r="BH1135" s="52">
        <f t="shared" si="301"/>
        <v>0.53769054379728121</v>
      </c>
      <c r="BI1135" s="52">
        <f t="shared" si="302"/>
        <v>1935685.9576702123</v>
      </c>
      <c r="BJ1135" s="52">
        <f t="shared" si="303"/>
        <v>1935.6859576702122</v>
      </c>
      <c r="BK1135">
        <f t="shared" si="304"/>
        <v>19.671822843749982</v>
      </c>
    </row>
    <row r="1136" spans="2:63" x14ac:dyDescent="0.25">
      <c r="B1136" s="25" t="s">
        <v>53</v>
      </c>
      <c r="C1136" s="25">
        <v>1128</v>
      </c>
      <c r="D1136" s="25">
        <v>106</v>
      </c>
      <c r="E1136" s="24">
        <v>45.2</v>
      </c>
      <c r="F1136" s="15">
        <f t="shared" si="305"/>
        <v>-1.4444444444444442</v>
      </c>
      <c r="G1136" s="15">
        <f t="shared" si="306"/>
        <v>-5.1999999999999993</v>
      </c>
      <c r="R1136">
        <f t="shared" si="294"/>
        <v>0</v>
      </c>
      <c r="S1136">
        <f t="shared" si="295"/>
        <v>45.2</v>
      </c>
      <c r="T1136">
        <f>$E1136/3.6</f>
        <v>12.555555555555555</v>
      </c>
      <c r="U1136">
        <f>(0.5*960*(T1136*T1136))</f>
        <v>75668.148148148146</v>
      </c>
      <c r="V1136">
        <f>$U1136-$U1137</f>
        <v>16112.222222222219</v>
      </c>
      <c r="X1136">
        <f>W1136/1000</f>
        <v>0</v>
      </c>
      <c r="Y1136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6">
        <f>(0.5*960*(F1136*F1136))</f>
        <v>1001.4814814814813</v>
      </c>
      <c r="AA1136">
        <f>W1136*0.0000002777777777</f>
        <v>0</v>
      </c>
      <c r="AB113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6">
        <f>(AC1136*0.0000002777777777)*-1</f>
        <v>0</v>
      </c>
      <c r="AE11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6">
        <f>(T1136/1000)*(960*9.81*0.01+0.5*1.205*0.38*1.711274*(T1136*T1136)+960*4/3*3.14*AJ1136)</f>
        <v>-69.531751901163048</v>
      </c>
      <c r="AH1136">
        <f>AH1135+AG1136</f>
        <v>1021.9588272778078</v>
      </c>
      <c r="AJ1136">
        <f>T1137-T1136</f>
        <v>-1.4166666666666661</v>
      </c>
      <c r="AK1136" s="53">
        <f t="shared" si="308"/>
        <v>12.555555555555555</v>
      </c>
      <c r="AL1136" s="39">
        <f>0.5*1116.99*(T1136*T1136)</f>
        <v>88042.255000000005</v>
      </c>
      <c r="AM1136" s="39">
        <f t="shared" si="307"/>
        <v>18747.074062500003</v>
      </c>
      <c r="AN1136" s="39">
        <f>SUM($AM$1119:$AM$1124)+$AN$1118</f>
        <v>-2162301.30375</v>
      </c>
      <c r="AO1136" s="39">
        <f t="shared" si="297"/>
        <v>0.60063925087348768</v>
      </c>
      <c r="AP1136" s="39">
        <f>SUM($AM$1125:$AM$1145)+$AP$1124</f>
        <v>2154817.2121875002</v>
      </c>
      <c r="AQ1136" s="39">
        <f t="shared" si="298"/>
        <v>0.59856033655115315</v>
      </c>
      <c r="AR1136" s="39">
        <f t="shared" si="310"/>
        <v>18.747074062500005</v>
      </c>
      <c r="AS1136" s="39"/>
      <c r="AT1136" s="51">
        <f>T1136*$AS$8*0.38*0.01</f>
        <v>496.07727494000005</v>
      </c>
      <c r="AU1136" s="51">
        <f t="shared" si="309"/>
        <v>0.49607727494000003</v>
      </c>
      <c r="AV1136" s="51">
        <f t="shared" si="299"/>
        <v>1.3779935327828334E-4</v>
      </c>
      <c r="AW1136" s="39">
        <f>AB1136*0.7</f>
        <v>0.35495242788415232</v>
      </c>
      <c r="AX1136" s="40"/>
      <c r="AY1136" s="40">
        <f t="shared" si="296"/>
        <v>0</v>
      </c>
      <c r="AZ1136" s="40"/>
      <c r="BA1136" s="40"/>
      <c r="BB1136" s="40"/>
      <c r="BC1136" s="39"/>
      <c r="BD1136" s="39">
        <f>T1136*2.23694</f>
        <v>28.086024444444448</v>
      </c>
      <c r="BE1136" s="39">
        <f>AO1136-$BC$8</f>
        <v>0.59951285187486925</v>
      </c>
      <c r="BF1136" s="39">
        <f>AQ1136-$BC$8</f>
        <v>0.59743393755253471</v>
      </c>
      <c r="BG1136" s="52">
        <f t="shared" si="300"/>
        <v>0.53769054379728121</v>
      </c>
      <c r="BH1136" s="52">
        <f t="shared" si="301"/>
        <v>0.53769054379728121</v>
      </c>
      <c r="BI1136" s="52">
        <f t="shared" si="302"/>
        <v>1935685.9576702123</v>
      </c>
      <c r="BJ1136" s="52">
        <f t="shared" si="303"/>
        <v>1935.6859576702122</v>
      </c>
      <c r="BK1136">
        <f t="shared" si="304"/>
        <v>16.872366656250005</v>
      </c>
    </row>
    <row r="1137" spans="2:63" x14ac:dyDescent="0.25">
      <c r="B1137" s="25" t="s">
        <v>53</v>
      </c>
      <c r="C1137" s="25">
        <v>1129</v>
      </c>
      <c r="D1137" s="25">
        <v>107</v>
      </c>
      <c r="E1137" s="24">
        <v>40.1</v>
      </c>
      <c r="F1137" s="15">
        <f t="shared" si="305"/>
        <v>-1.25</v>
      </c>
      <c r="G1137" s="15">
        <f t="shared" si="306"/>
        <v>-4.5</v>
      </c>
      <c r="R1137">
        <f t="shared" si="294"/>
        <v>0</v>
      </c>
      <c r="S1137">
        <f t="shared" si="295"/>
        <v>40.1</v>
      </c>
      <c r="T1137">
        <f>$E1137/3.6</f>
        <v>11.138888888888889</v>
      </c>
      <c r="U1137">
        <f>(0.5*960*(T1137*T1137))</f>
        <v>59555.925925925927</v>
      </c>
      <c r="V1137">
        <f>$U1137-$U1138</f>
        <v>11021.111111111117</v>
      </c>
      <c r="X1137">
        <f>W1137/1000</f>
        <v>0</v>
      </c>
      <c r="Y1137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7">
        <f>(0.5*960*(F1137*F1137))</f>
        <v>750</v>
      </c>
      <c r="AA1137">
        <f>W1137*0.0000002777777777</f>
        <v>0</v>
      </c>
      <c r="AB113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7">
        <f>(AC1137*0.0000002777777777)*-1</f>
        <v>0</v>
      </c>
      <c r="AE11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7">
        <f>(T1137/1000)*(960*9.81*0.01+0.5*1.205*0.38*1.711274*(T1137*T1137)+960*4/3*3.14*AJ1137)</f>
        <v>-46.909707174255885</v>
      </c>
      <c r="AH1137">
        <f>AH1136+AG1137</f>
        <v>975.0491201035519</v>
      </c>
      <c r="AJ1137">
        <f>T1138-T1137</f>
        <v>-1.0833333333333339</v>
      </c>
      <c r="AK1137" s="53">
        <f t="shared" si="308"/>
        <v>11.138888888888889</v>
      </c>
      <c r="AL1137" s="39">
        <f>0.5*1116.99*(T1137*T1137)</f>
        <v>69295.180937500001</v>
      </c>
      <c r="AM1137" s="39">
        <f t="shared" si="307"/>
        <v>12823.407187500008</v>
      </c>
      <c r="AN1137" s="39">
        <f>SUM($AM$1119:$AM$1124)+$AN$1118</f>
        <v>-2162301.30375</v>
      </c>
      <c r="AO1137" s="39">
        <f t="shared" si="297"/>
        <v>0.60063925087348768</v>
      </c>
      <c r="AP1137" s="39">
        <f>SUM($AM$1125:$AM$1145)+$AP$1124</f>
        <v>2154817.2121875002</v>
      </c>
      <c r="AQ1137" s="39">
        <f t="shared" si="298"/>
        <v>0.59856033655115315</v>
      </c>
      <c r="AR1137" s="39">
        <f t="shared" si="310"/>
        <v>12.823407187500008</v>
      </c>
      <c r="AS1137" s="39"/>
      <c r="AT1137" s="51">
        <f>T1137*$AS$8*0.38*0.01</f>
        <v>440.10395409500006</v>
      </c>
      <c r="AU1137" s="51">
        <f t="shared" si="309"/>
        <v>0.44010395409500008</v>
      </c>
      <c r="AV1137" s="51">
        <f t="shared" si="299"/>
        <v>1.2225119616060092E-4</v>
      </c>
      <c r="AW1137" s="39">
        <f>AB1137*0.7</f>
        <v>0.35495242788415232</v>
      </c>
      <c r="AX1137" s="40"/>
      <c r="AY1137" s="40">
        <f t="shared" si="296"/>
        <v>0</v>
      </c>
      <c r="AZ1137" s="40"/>
      <c r="BA1137" s="40"/>
      <c r="BB1137" s="40"/>
      <c r="BC1137" s="39"/>
      <c r="BD1137" s="39">
        <f>T1137*2.23694</f>
        <v>24.917026111111113</v>
      </c>
      <c r="BE1137" s="39">
        <f>AO1137-$BC$8</f>
        <v>0.59951285187486925</v>
      </c>
      <c r="BF1137" s="39">
        <f>AQ1137-$BC$8</f>
        <v>0.59743393755253471</v>
      </c>
      <c r="BG1137" s="52">
        <f t="shared" si="300"/>
        <v>0.53769054379728121</v>
      </c>
      <c r="BH1137" s="52">
        <f t="shared" si="301"/>
        <v>0.53769054379728121</v>
      </c>
      <c r="BI1137" s="52">
        <f t="shared" si="302"/>
        <v>1935685.9576702123</v>
      </c>
      <c r="BJ1137" s="52">
        <f t="shared" si="303"/>
        <v>1935.6859576702122</v>
      </c>
      <c r="BK1137">
        <f t="shared" si="304"/>
        <v>11.541066468750008</v>
      </c>
    </row>
    <row r="1138" spans="2:63" x14ac:dyDescent="0.25">
      <c r="B1138" s="25" t="s">
        <v>53</v>
      </c>
      <c r="C1138" s="25">
        <v>1130</v>
      </c>
      <c r="D1138" s="25">
        <v>108</v>
      </c>
      <c r="E1138" s="24">
        <v>36.200000000000003</v>
      </c>
      <c r="F1138" s="15">
        <f t="shared" si="305"/>
        <v>-1.0000000000000004</v>
      </c>
      <c r="G1138" s="15">
        <f t="shared" si="306"/>
        <v>-3.6000000000000014</v>
      </c>
      <c r="R1138">
        <f t="shared" si="294"/>
        <v>0</v>
      </c>
      <c r="S1138">
        <f t="shared" si="295"/>
        <v>36.200000000000003</v>
      </c>
      <c r="T1138">
        <f>$E1138/3.6</f>
        <v>10.055555555555555</v>
      </c>
      <c r="U1138">
        <f>(0.5*960*(T1138*T1138))</f>
        <v>48534.81481481481</v>
      </c>
      <c r="V1138">
        <f>$U1138-$U1139</f>
        <v>8445.555555555562</v>
      </c>
      <c r="X1138">
        <f>W1138/1000</f>
        <v>0</v>
      </c>
      <c r="Y1138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8">
        <f>(0.5*960*(F1138*F1138))</f>
        <v>480.00000000000045</v>
      </c>
      <c r="AA1138">
        <f>W1138*0.0000002777777777</f>
        <v>0</v>
      </c>
      <c r="AB113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8">
        <f>(AC1138*0.0000002777777777)*-1</f>
        <v>0</v>
      </c>
      <c r="AE11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8">
        <f>(T1138/1000)*(960*9.81*0.01+0.5*1.205*0.38*1.711274*(T1138*T1138)+960*4/3*3.14*AJ1138)</f>
        <v>-35.70199368487183</v>
      </c>
      <c r="AH1138">
        <f>AH1137+AG1138</f>
        <v>939.34712641868009</v>
      </c>
      <c r="AJ1138">
        <f>T1139-T1138</f>
        <v>-0.91666666666666785</v>
      </c>
      <c r="AK1138" s="53">
        <f t="shared" si="308"/>
        <v>10.055555555555555</v>
      </c>
      <c r="AL1138" s="39">
        <f>0.5*1116.99*(T1138*T1138)</f>
        <v>56471.773749999993</v>
      </c>
      <c r="AM1138" s="39">
        <f t="shared" si="307"/>
        <v>9826.6678125000035</v>
      </c>
      <c r="AN1138" s="39">
        <f>SUM($AM$1119:$AM$1124)+$AN$1118</f>
        <v>-2162301.30375</v>
      </c>
      <c r="AO1138" s="39">
        <f t="shared" si="297"/>
        <v>0.60063925087348768</v>
      </c>
      <c r="AP1138" s="39">
        <f>SUM($AM$1125:$AM$1145)+$AP$1124</f>
        <v>2154817.2121875002</v>
      </c>
      <c r="AQ1138" s="39">
        <f t="shared" si="298"/>
        <v>0.59856033655115315</v>
      </c>
      <c r="AR1138" s="39">
        <f t="shared" si="310"/>
        <v>9.8266678125000038</v>
      </c>
      <c r="AS1138" s="39"/>
      <c r="AT1138" s="51">
        <f>T1138*$AS$8*0.38*0.01</f>
        <v>397.30082639</v>
      </c>
      <c r="AU1138" s="51">
        <f t="shared" si="309"/>
        <v>0.39730082638999997</v>
      </c>
      <c r="AV1138" s="51">
        <f t="shared" si="299"/>
        <v>1.1036142895296142E-4</v>
      </c>
      <c r="AW1138" s="39">
        <f>AB1138*0.7</f>
        <v>0.35495242788415232</v>
      </c>
      <c r="AX1138" s="40"/>
      <c r="AY1138" s="40">
        <f t="shared" si="296"/>
        <v>0</v>
      </c>
      <c r="AZ1138" s="40"/>
      <c r="BA1138" s="40"/>
      <c r="BB1138" s="40"/>
      <c r="BC1138" s="39"/>
      <c r="BD1138" s="39">
        <f>T1138*2.23694</f>
        <v>22.493674444444444</v>
      </c>
      <c r="BE1138" s="39">
        <f>AO1138-$BC$8</f>
        <v>0.59951285187486925</v>
      </c>
      <c r="BF1138" s="39">
        <f>AQ1138-$BC$8</f>
        <v>0.59743393755253471</v>
      </c>
      <c r="BG1138" s="52">
        <f t="shared" si="300"/>
        <v>0.53769054379728121</v>
      </c>
      <c r="BH1138" s="52">
        <f t="shared" si="301"/>
        <v>0.53769054379728121</v>
      </c>
      <c r="BI1138" s="52">
        <f t="shared" si="302"/>
        <v>1935685.9576702123</v>
      </c>
      <c r="BJ1138" s="52">
        <f t="shared" si="303"/>
        <v>1935.6859576702122</v>
      </c>
      <c r="BK1138">
        <f t="shared" si="304"/>
        <v>8.8440010312500039</v>
      </c>
    </row>
    <row r="1139" spans="2:63" x14ac:dyDescent="0.25">
      <c r="B1139" s="25" t="s">
        <v>53</v>
      </c>
      <c r="C1139" s="25">
        <v>1131</v>
      </c>
      <c r="D1139" s="25">
        <v>109</v>
      </c>
      <c r="E1139" s="24">
        <v>32.9</v>
      </c>
      <c r="F1139" s="15">
        <f t="shared" si="305"/>
        <v>-0.88888888888888917</v>
      </c>
      <c r="G1139" s="15">
        <f t="shared" si="306"/>
        <v>-3.2000000000000011</v>
      </c>
      <c r="R1139">
        <f t="shared" si="294"/>
        <v>0</v>
      </c>
      <c r="S1139">
        <f t="shared" si="295"/>
        <v>32.9</v>
      </c>
      <c r="T1139">
        <f>$E1139/3.6</f>
        <v>9.1388888888888875</v>
      </c>
      <c r="U1139">
        <f>(0.5*960*(T1139*T1139))</f>
        <v>40089.259259259248</v>
      </c>
      <c r="V1139">
        <f>$U1139-$U1140</f>
        <v>7198.8888888888687</v>
      </c>
      <c r="X1139">
        <f>W1139/1000</f>
        <v>0</v>
      </c>
      <c r="Y1139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39">
        <f>(0.5*960*(F1139*F1139))</f>
        <v>379.25925925925952</v>
      </c>
      <c r="AA1139">
        <f>W1139*0.0000002777777777</f>
        <v>0</v>
      </c>
      <c r="AB113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39">
        <f>(AC1139*0.0000002777777777)*-1</f>
        <v>0</v>
      </c>
      <c r="AE11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39">
        <f>(T1139/1000)*(960*9.81*0.01+0.5*1.205*0.38*1.711274*(T1139*T1139)+960*4/3*3.14*AJ1139)</f>
        <v>-30.469779709769682</v>
      </c>
      <c r="AH1139">
        <f>AH1138+AG1139</f>
        <v>908.87734670891041</v>
      </c>
      <c r="AJ1139">
        <f>T1140-T1139</f>
        <v>-0.86111111111110894</v>
      </c>
      <c r="AK1139" s="53">
        <f t="shared" si="308"/>
        <v>9.1388888888888875</v>
      </c>
      <c r="AL1139" s="39">
        <f>0.5*1116.99*(T1139*T1139)</f>
        <v>46645.10593749999</v>
      </c>
      <c r="AM1139" s="39">
        <f t="shared" si="307"/>
        <v>8376.1321874999776</v>
      </c>
      <c r="AN1139" s="39">
        <f>SUM($AM$1119:$AM$1124)+$AN$1118</f>
        <v>-2162301.30375</v>
      </c>
      <c r="AO1139" s="39">
        <f t="shared" si="297"/>
        <v>0.60063925087348768</v>
      </c>
      <c r="AP1139" s="39">
        <f>SUM($AM$1125:$AM$1145)+$AP$1124</f>
        <v>2154817.2121875002</v>
      </c>
      <c r="AQ1139" s="39">
        <f t="shared" si="298"/>
        <v>0.59856033655115315</v>
      </c>
      <c r="AR1139" s="39">
        <f t="shared" si="310"/>
        <v>8.3761321874999783</v>
      </c>
      <c r="AS1139" s="39"/>
      <c r="AT1139" s="51">
        <f>T1139*$AS$8*0.38*0.01</f>
        <v>361.08279525500001</v>
      </c>
      <c r="AU1139" s="51">
        <f t="shared" si="309"/>
        <v>0.36108279525500003</v>
      </c>
      <c r="AV1139" s="51">
        <f t="shared" si="299"/>
        <v>1.0030085670034338E-4</v>
      </c>
      <c r="AW1139" s="39">
        <f>AB1139*0.7</f>
        <v>0.35495242788415232</v>
      </c>
      <c r="AX1139" s="40"/>
      <c r="AY1139" s="40">
        <f t="shared" si="296"/>
        <v>0</v>
      </c>
      <c r="AZ1139" s="40"/>
      <c r="BA1139" s="40"/>
      <c r="BB1139" s="40"/>
      <c r="BC1139" s="39"/>
      <c r="BD1139" s="39">
        <f>T1139*2.23694</f>
        <v>20.443146111111108</v>
      </c>
      <c r="BE1139" s="39">
        <f>AO1139-$BC$8</f>
        <v>0.59951285187486925</v>
      </c>
      <c r="BF1139" s="39">
        <f>AQ1139-$BC$8</f>
        <v>0.59743393755253471</v>
      </c>
      <c r="BG1139" s="52">
        <f t="shared" si="300"/>
        <v>0.53769054379728121</v>
      </c>
      <c r="BH1139" s="52">
        <f t="shared" si="301"/>
        <v>0.53769054379728121</v>
      </c>
      <c r="BI1139" s="52">
        <f t="shared" si="302"/>
        <v>1935685.9576702123</v>
      </c>
      <c r="BJ1139" s="52">
        <f t="shared" si="303"/>
        <v>1935.6859576702122</v>
      </c>
      <c r="BK1139">
        <f t="shared" si="304"/>
        <v>7.5385189687499796</v>
      </c>
    </row>
    <row r="1140" spans="2:63" x14ac:dyDescent="0.25">
      <c r="B1140" s="25" t="s">
        <v>53</v>
      </c>
      <c r="C1140" s="25">
        <v>1132</v>
      </c>
      <c r="D1140" s="25">
        <v>110</v>
      </c>
      <c r="E1140" s="24">
        <v>29.8</v>
      </c>
      <c r="F1140" s="15">
        <f t="shared" si="305"/>
        <v>-0.87499999999999956</v>
      </c>
      <c r="G1140" s="15">
        <f t="shared" si="306"/>
        <v>-3.1499999999999986</v>
      </c>
      <c r="R1140">
        <f t="shared" si="294"/>
        <v>0</v>
      </c>
      <c r="S1140">
        <f t="shared" si="295"/>
        <v>29.8</v>
      </c>
      <c r="T1140">
        <f>$E1140/3.6</f>
        <v>8.2777777777777786</v>
      </c>
      <c r="U1140">
        <f>(0.5*960*(T1140*T1140))</f>
        <v>32890.37037037038</v>
      </c>
      <c r="V1140">
        <f>$U1140-$U1141</f>
        <v>6684.4444444444525</v>
      </c>
      <c r="X1140">
        <f>W1140/1000</f>
        <v>0</v>
      </c>
      <c r="Y1140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0">
        <f>(0.5*960*(F1140*F1140))</f>
        <v>367.4999999999996</v>
      </c>
      <c r="AA1140">
        <f>W1140*0.0000002777777777</f>
        <v>0</v>
      </c>
      <c r="AB114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0">
        <f>(AC1140*0.0000002777777777)*-1</f>
        <v>0</v>
      </c>
      <c r="AE11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40">
        <f>(T1140/1000)*(960*9.81*0.01+0.5*1.205*0.38*1.711274*(T1140*T1140)+960*4/3*3.14*AJ1140)</f>
        <v>-28.571575451741598</v>
      </c>
      <c r="AH1140">
        <f>AH1139+AG1140</f>
        <v>880.30577125716877</v>
      </c>
      <c r="AJ1140">
        <f>T1141-T1140</f>
        <v>-0.88888888888888928</v>
      </c>
      <c r="AK1140" s="53">
        <f t="shared" si="308"/>
        <v>8.2777777777777786</v>
      </c>
      <c r="AL1140" s="39">
        <f>0.5*1116.99*(T1140*T1140)</f>
        <v>38268.973750000012</v>
      </c>
      <c r="AM1140" s="39">
        <f t="shared" si="307"/>
        <v>7777.5600000000086</v>
      </c>
      <c r="AN1140" s="39">
        <f>SUM($AM$1119:$AM$1124)+$AN$1118</f>
        <v>-2162301.30375</v>
      </c>
      <c r="AO1140" s="39">
        <f t="shared" si="297"/>
        <v>0.60063925087348768</v>
      </c>
      <c r="AP1140" s="39">
        <f>SUM($AM$1125:$AM$1145)+$AP$1124</f>
        <v>2154817.2121875002</v>
      </c>
      <c r="AQ1140" s="39">
        <f t="shared" si="298"/>
        <v>0.59856033655115315</v>
      </c>
      <c r="AR1140" s="39">
        <f t="shared" si="310"/>
        <v>7.7775600000000082</v>
      </c>
      <c r="AS1140" s="39"/>
      <c r="AT1140" s="51">
        <f>T1140*$AS$8*0.38*0.01</f>
        <v>327.05979631000008</v>
      </c>
      <c r="AU1140" s="51">
        <f t="shared" si="309"/>
        <v>0.32705979631000009</v>
      </c>
      <c r="AV1140" s="51">
        <f t="shared" si="299"/>
        <v>9.0850016099399197E-5</v>
      </c>
      <c r="AW1140" s="39">
        <f>AB1140*0.7</f>
        <v>0.35495242788415232</v>
      </c>
      <c r="AX1140" s="40"/>
      <c r="AY1140" s="40">
        <f t="shared" si="296"/>
        <v>0</v>
      </c>
      <c r="AZ1140" s="40"/>
      <c r="BA1140" s="40"/>
      <c r="BB1140" s="40"/>
      <c r="BC1140" s="39"/>
      <c r="BD1140" s="39">
        <f>T1140*2.23694</f>
        <v>18.516892222222225</v>
      </c>
      <c r="BE1140" s="39">
        <f>AO1140-$BC$8</f>
        <v>0.59951285187486925</v>
      </c>
      <c r="BF1140" s="39">
        <f>AQ1140-$BC$8</f>
        <v>0.59743393755253471</v>
      </c>
      <c r="BG1140" s="52">
        <f t="shared" si="300"/>
        <v>0.53769054379728121</v>
      </c>
      <c r="BH1140" s="52">
        <f t="shared" si="301"/>
        <v>0.53769054379728121</v>
      </c>
      <c r="BI1140" s="52">
        <f t="shared" si="302"/>
        <v>1935685.9576702123</v>
      </c>
      <c r="BJ1140" s="52">
        <f t="shared" si="303"/>
        <v>1935.6859576702122</v>
      </c>
      <c r="BK1140">
        <f t="shared" si="304"/>
        <v>6.9998040000000081</v>
      </c>
    </row>
    <row r="1141" spans="2:63" x14ac:dyDescent="0.25">
      <c r="B1141" s="25" t="s">
        <v>53</v>
      </c>
      <c r="C1141" s="25">
        <v>1133</v>
      </c>
      <c r="D1141" s="25">
        <v>111</v>
      </c>
      <c r="E1141" s="24">
        <v>26.6</v>
      </c>
      <c r="F1141" s="15">
        <f t="shared" si="305"/>
        <v>-0.94444444444444453</v>
      </c>
      <c r="G1141" s="15">
        <f t="shared" si="306"/>
        <v>-3.4000000000000004</v>
      </c>
      <c r="R1141">
        <f t="shared" si="294"/>
        <v>0</v>
      </c>
      <c r="S1141">
        <f t="shared" si="295"/>
        <v>26.6</v>
      </c>
      <c r="T1141">
        <f>$E1141/3.6</f>
        <v>7.3888888888888893</v>
      </c>
      <c r="U1141">
        <f>(0.5*960*(T1141*T1141))</f>
        <v>26205.925925925927</v>
      </c>
      <c r="V1141">
        <f>$U1141-$U1142</f>
        <v>6613.3333333333358</v>
      </c>
      <c r="X1141">
        <f>W1141/1000</f>
        <v>0</v>
      </c>
      <c r="Y1141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1">
        <f>(0.5*960*(F1141*F1141))</f>
        <v>428.14814814814827</v>
      </c>
      <c r="AA1141">
        <f>W1141*0.0000002777777777</f>
        <v>0</v>
      </c>
      <c r="AB114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1">
        <f>(AC1141*0.0000002777777777)*-1</f>
        <v>0</v>
      </c>
      <c r="AE11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41">
        <f>(T1141/1000)*(960*9.81*0.01+0.5*1.205*0.38*1.711274*(T1141*T1141)+960*4/3*3.14*AJ1141)</f>
        <v>-28.843515091403027</v>
      </c>
      <c r="AH1141">
        <f>AH1140+AG1141</f>
        <v>851.46225616576578</v>
      </c>
      <c r="AJ1141">
        <f>T1142-T1141</f>
        <v>-1.0000000000000009</v>
      </c>
      <c r="AK1141" s="53">
        <f t="shared" si="308"/>
        <v>7.3888888888888893</v>
      </c>
      <c r="AL1141" s="39">
        <f>0.5*1116.99*(T1141*T1141)</f>
        <v>30491.413750000003</v>
      </c>
      <c r="AM1141" s="39">
        <f t="shared" si="307"/>
        <v>7694.8200000000033</v>
      </c>
      <c r="AN1141" s="39">
        <f>SUM($AM$1119:$AM$1124)+$AN$1118</f>
        <v>-2162301.30375</v>
      </c>
      <c r="AO1141" s="39">
        <f t="shared" si="297"/>
        <v>0.60063925087348768</v>
      </c>
      <c r="AP1141" s="39">
        <f>SUM($AM$1125:$AM$1145)+$AP$1124</f>
        <v>2154817.2121875002</v>
      </c>
      <c r="AQ1141" s="39">
        <f t="shared" si="298"/>
        <v>0.59856033655115315</v>
      </c>
      <c r="AR1141" s="39">
        <f t="shared" si="310"/>
        <v>7.6948200000000035</v>
      </c>
      <c r="AS1141" s="39"/>
      <c r="AT1141" s="51">
        <f>T1141*$AS$8*0.38*0.01</f>
        <v>291.93928127000009</v>
      </c>
      <c r="AU1141" s="51">
        <f t="shared" si="309"/>
        <v>0.29193928127000007</v>
      </c>
      <c r="AV1141" s="51">
        <f t="shared" si="299"/>
        <v>8.1094309672618081E-5</v>
      </c>
      <c r="AW1141" s="39">
        <f>AB1141*0.7</f>
        <v>0.35495242788415232</v>
      </c>
      <c r="AX1141" s="40"/>
      <c r="AY1141" s="40">
        <f t="shared" si="296"/>
        <v>0</v>
      </c>
      <c r="AZ1141" s="40"/>
      <c r="BA1141" s="40"/>
      <c r="BB1141" s="40"/>
      <c r="BC1141" s="39"/>
      <c r="BD1141" s="39">
        <f>T1141*2.23694</f>
        <v>16.528501111111112</v>
      </c>
      <c r="BE1141" s="39">
        <f>AO1141-$BC$8</f>
        <v>0.59951285187486925</v>
      </c>
      <c r="BF1141" s="39">
        <f>AQ1141-$BC$8</f>
        <v>0.59743393755253471</v>
      </c>
      <c r="BG1141" s="52">
        <f t="shared" si="300"/>
        <v>0.53769054379728121</v>
      </c>
      <c r="BH1141" s="52">
        <f t="shared" si="301"/>
        <v>0.53769054379728121</v>
      </c>
      <c r="BI1141" s="52">
        <f t="shared" si="302"/>
        <v>1935685.9576702123</v>
      </c>
      <c r="BJ1141" s="52">
        <f t="shared" si="303"/>
        <v>1935.6859576702122</v>
      </c>
      <c r="BK1141">
        <f t="shared" si="304"/>
        <v>6.9253380000000035</v>
      </c>
    </row>
    <row r="1142" spans="2:63" x14ac:dyDescent="0.25">
      <c r="B1142" s="25" t="s">
        <v>53</v>
      </c>
      <c r="C1142" s="25">
        <v>1134</v>
      </c>
      <c r="D1142" s="25">
        <v>112</v>
      </c>
      <c r="E1142" s="24">
        <v>23</v>
      </c>
      <c r="F1142" s="15">
        <f t="shared" si="305"/>
        <v>-1.0000000000000004</v>
      </c>
      <c r="G1142" s="15">
        <f t="shared" si="306"/>
        <v>-3.6000000000000014</v>
      </c>
      <c r="R1142">
        <f t="shared" si="294"/>
        <v>0</v>
      </c>
      <c r="S1142">
        <f t="shared" si="295"/>
        <v>23</v>
      </c>
      <c r="T1142">
        <f>$E1142/3.6</f>
        <v>6.3888888888888884</v>
      </c>
      <c r="U1142">
        <f>(0.5*960*(T1142*T1142))</f>
        <v>19592.592592592591</v>
      </c>
      <c r="V1142">
        <f>$U1142-$U1143</f>
        <v>5653.3333333333339</v>
      </c>
      <c r="X1142">
        <f>W1142/1000</f>
        <v>0</v>
      </c>
      <c r="Y1142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2">
        <f>(0.5*960*(F1142*F1142))</f>
        <v>480.00000000000045</v>
      </c>
      <c r="AA1142">
        <f>W1142*0.0000002777777777</f>
        <v>0</v>
      </c>
      <c r="AB114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2">
        <f>(AC1142*0.0000002777777777)*-1</f>
        <v>0</v>
      </c>
      <c r="AE11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42">
        <f>(T1142/1000)*(960*9.81*0.01+0.5*1.205*0.38*1.711274*(T1142*T1142)+960*4/3*3.14*AJ1142)</f>
        <v>-24.974369208032321</v>
      </c>
      <c r="AH1142">
        <f>AH1141+AG1142</f>
        <v>826.48788695773351</v>
      </c>
      <c r="AJ1142">
        <f>T1143-T1142</f>
        <v>-1</v>
      </c>
      <c r="AK1142" s="53">
        <f t="shared" si="308"/>
        <v>6.3888888888888884</v>
      </c>
      <c r="AL1142" s="39">
        <f>0.5*1116.99*(T1142*T1142)</f>
        <v>22796.59375</v>
      </c>
      <c r="AM1142" s="39">
        <f t="shared" si="307"/>
        <v>6577.8300000000017</v>
      </c>
      <c r="AN1142" s="39">
        <f>SUM($AM$1119:$AM$1124)+$AN$1118</f>
        <v>-2162301.30375</v>
      </c>
      <c r="AO1142" s="39">
        <f t="shared" si="297"/>
        <v>0.60063925087348768</v>
      </c>
      <c r="AP1142" s="39">
        <f>SUM($AM$1125:$AM$1145)+$AP$1124</f>
        <v>2154817.2121875002</v>
      </c>
      <c r="AQ1142" s="39">
        <f t="shared" si="298"/>
        <v>0.59856033655115315</v>
      </c>
      <c r="AR1142" s="39">
        <f t="shared" si="310"/>
        <v>6.5778300000000014</v>
      </c>
      <c r="AS1142" s="39"/>
      <c r="AT1142" s="51">
        <f>T1142*$AS$8*0.38*0.01</f>
        <v>252.42870185000001</v>
      </c>
      <c r="AU1142" s="51">
        <f t="shared" si="309"/>
        <v>0.25242870184999999</v>
      </c>
      <c r="AV1142" s="51">
        <f t="shared" si="299"/>
        <v>7.0119139942489302E-5</v>
      </c>
      <c r="AW1142" s="39">
        <f>AB1142*0.7</f>
        <v>0.35495242788415232</v>
      </c>
      <c r="AX1142" s="40"/>
      <c r="AY1142" s="40">
        <f t="shared" si="296"/>
        <v>0</v>
      </c>
      <c r="AZ1142" s="40"/>
      <c r="BA1142" s="40"/>
      <c r="BB1142" s="40"/>
      <c r="BC1142" s="39"/>
      <c r="BD1142" s="39">
        <f>T1142*2.23694</f>
        <v>14.291561111111111</v>
      </c>
      <c r="BE1142" s="39">
        <f>AO1142-$BC$8</f>
        <v>0.59951285187486925</v>
      </c>
      <c r="BF1142" s="39">
        <f>AQ1142-$BC$8</f>
        <v>0.59743393755253471</v>
      </c>
      <c r="BG1142" s="52">
        <f t="shared" si="300"/>
        <v>0.53769054379728121</v>
      </c>
      <c r="BH1142" s="52">
        <f t="shared" si="301"/>
        <v>0.53769054379728121</v>
      </c>
      <c r="BI1142" s="52">
        <f t="shared" si="302"/>
        <v>1935685.9576702123</v>
      </c>
      <c r="BJ1142" s="52">
        <f t="shared" si="303"/>
        <v>1935.6859576702122</v>
      </c>
      <c r="BK1142">
        <f t="shared" si="304"/>
        <v>5.9200470000000012</v>
      </c>
    </row>
    <row r="1143" spans="2:63" x14ac:dyDescent="0.25">
      <c r="B1143" s="25" t="s">
        <v>53</v>
      </c>
      <c r="C1143" s="25">
        <v>1135</v>
      </c>
      <c r="D1143" s="25">
        <v>113</v>
      </c>
      <c r="E1143" s="24">
        <v>19.399999999999999</v>
      </c>
      <c r="F1143" s="15">
        <f t="shared" si="305"/>
        <v>-0.93055555555555547</v>
      </c>
      <c r="G1143" s="15">
        <f t="shared" si="306"/>
        <v>-3.3499999999999996</v>
      </c>
      <c r="R1143">
        <f t="shared" si="294"/>
        <v>0</v>
      </c>
      <c r="S1143">
        <f t="shared" si="295"/>
        <v>19.399999999999999</v>
      </c>
      <c r="T1143">
        <f>$E1143/3.6</f>
        <v>5.3888888888888884</v>
      </c>
      <c r="U1143">
        <f>(0.5*960*(T1143*T1143))</f>
        <v>13939.259259259257</v>
      </c>
      <c r="V1143">
        <f>$U1143-$U1144</f>
        <v>4098.8888888888869</v>
      </c>
      <c r="X1143">
        <f>W1143/1000</f>
        <v>0</v>
      </c>
      <c r="Y1143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3">
        <f>(0.5*960*(F1143*F1143))</f>
        <v>415.6481481481481</v>
      </c>
      <c r="AA1143">
        <f>W1143*0.0000002777777777</f>
        <v>0</v>
      </c>
      <c r="AB114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3">
        <f>(AC1143*0.0000002777777777)*-1</f>
        <v>0</v>
      </c>
      <c r="AE11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43">
        <f>(T1143/1000)*(960*9.81*0.01+0.5*1.205*0.38*1.711274*(T1143*T1143)+960*4/3*3.14*AJ1143)</f>
        <v>-18.082006940142602</v>
      </c>
      <c r="AH1143">
        <f>AH1142+AG1143</f>
        <v>808.4058800175909</v>
      </c>
      <c r="AJ1143">
        <f>T1144-T1143</f>
        <v>-0.86111111111111072</v>
      </c>
      <c r="AK1143" s="53">
        <f t="shared" si="308"/>
        <v>5.3888888888888884</v>
      </c>
      <c r="AL1143" s="39">
        <f>0.5*1116.99*(T1143*T1143)</f>
        <v>16218.763749999998</v>
      </c>
      <c r="AM1143" s="39">
        <f t="shared" si="307"/>
        <v>4769.185312499998</v>
      </c>
      <c r="AN1143" s="39">
        <f>SUM($AM$1119:$AM$1124)+$AN$1118</f>
        <v>-2162301.30375</v>
      </c>
      <c r="AO1143" s="39">
        <f t="shared" si="297"/>
        <v>0.60063925087348768</v>
      </c>
      <c r="AP1143" s="39">
        <f>SUM($AM$1125:$AM$1145)+$AP$1124</f>
        <v>2154817.2121875002</v>
      </c>
      <c r="AQ1143" s="39">
        <f t="shared" si="298"/>
        <v>0.59856033655115315</v>
      </c>
      <c r="AR1143" s="39">
        <f t="shared" si="310"/>
        <v>4.7691853124999977</v>
      </c>
      <c r="AS1143" s="39"/>
      <c r="AT1143" s="51">
        <f>T1143*$AS$8*0.38*0.01</f>
        <v>212.91812243000001</v>
      </c>
      <c r="AU1143" s="51">
        <f t="shared" si="309"/>
        <v>0.21291812243000002</v>
      </c>
      <c r="AV1143" s="51">
        <f t="shared" si="299"/>
        <v>5.9143970212360538E-5</v>
      </c>
      <c r="AW1143" s="39">
        <f>AB1143*0.7</f>
        <v>0.35495242788415232</v>
      </c>
      <c r="AX1143" s="40"/>
      <c r="AY1143" s="40">
        <f t="shared" si="296"/>
        <v>0</v>
      </c>
      <c r="AZ1143" s="40"/>
      <c r="BA1143" s="40"/>
      <c r="BB1143" s="40"/>
      <c r="BC1143" s="39"/>
      <c r="BD1143" s="39">
        <f>T1143*2.23694</f>
        <v>12.054621111111111</v>
      </c>
      <c r="BE1143" s="39">
        <f>AO1143-$BC$8</f>
        <v>0.59951285187486925</v>
      </c>
      <c r="BF1143" s="39">
        <f>AQ1143-$BC$8</f>
        <v>0.59743393755253471</v>
      </c>
      <c r="BG1143" s="52">
        <f t="shared" si="300"/>
        <v>0.53769054379728121</v>
      </c>
      <c r="BH1143" s="52">
        <f t="shared" si="301"/>
        <v>0.53769054379728121</v>
      </c>
      <c r="BI1143" s="52">
        <f t="shared" si="302"/>
        <v>1935685.9576702123</v>
      </c>
      <c r="BJ1143" s="52">
        <f t="shared" si="303"/>
        <v>1935.6859576702122</v>
      </c>
      <c r="BK1143">
        <f t="shared" si="304"/>
        <v>4.2922667812499986</v>
      </c>
    </row>
    <row r="1144" spans="2:63" x14ac:dyDescent="0.25">
      <c r="B1144" s="25" t="s">
        <v>53</v>
      </c>
      <c r="C1144" s="25">
        <v>1136</v>
      </c>
      <c r="D1144" s="25">
        <v>114</v>
      </c>
      <c r="E1144" s="24">
        <v>16.3</v>
      </c>
      <c r="F1144" s="15">
        <f t="shared" si="305"/>
        <v>-0.66666666666666652</v>
      </c>
      <c r="G1144" s="15">
        <f t="shared" si="306"/>
        <v>-2.3999999999999995</v>
      </c>
      <c r="R1144">
        <f t="shared" si="294"/>
        <v>0</v>
      </c>
      <c r="S1144">
        <f t="shared" si="295"/>
        <v>16.3</v>
      </c>
      <c r="T1144">
        <f>$E1144/3.6</f>
        <v>4.5277777777777777</v>
      </c>
      <c r="U1144">
        <f>(0.5*960*(T1144*T1144))</f>
        <v>9840.3703703703704</v>
      </c>
      <c r="V1144">
        <f>$U1144-$U1145</f>
        <v>1945.5555555555566</v>
      </c>
      <c r="X1144">
        <f>W1144/1000</f>
        <v>0</v>
      </c>
      <c r="Y1144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4">
        <f>(0.5*960*(F1144*F1144))</f>
        <v>213.33333333333323</v>
      </c>
      <c r="AA1144">
        <f>W1144*0.0000002777777777</f>
        <v>0</v>
      </c>
      <c r="AB114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4">
        <f>(AC1144*0.0000002777777777)*-1</f>
        <v>0</v>
      </c>
      <c r="AE11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</f>
        <v>0.51569382701609956</v>
      </c>
      <c r="AG1144">
        <f>(T1144/1000)*(960*9.81*0.01+0.5*1.205*0.38*1.711274*(T1144*T1144)+960*4/3*3.14*AJ1144)</f>
        <v>-8.130745314876819</v>
      </c>
      <c r="AH1144">
        <f>AH1143+AG1144</f>
        <v>800.27513470271413</v>
      </c>
      <c r="AJ1144">
        <f>T1145-T1144</f>
        <v>-0.47222222222222232</v>
      </c>
      <c r="AK1144" s="53">
        <f t="shared" si="308"/>
        <v>4.5277777777777777</v>
      </c>
      <c r="AL1144" s="39">
        <f>0.5*1116.99*(T1144*T1144)</f>
        <v>11449.5784375</v>
      </c>
      <c r="AM1144" s="39">
        <f t="shared" si="307"/>
        <v>2263.7146875000017</v>
      </c>
      <c r="AN1144" s="39">
        <f>SUM($AM$1119:$AM$1124)+$AN$1118</f>
        <v>-2162301.30375</v>
      </c>
      <c r="AO1144" s="39">
        <f t="shared" si="297"/>
        <v>0.60063925087348768</v>
      </c>
      <c r="AP1144" s="39">
        <f>SUM($AM$1125:$AM$1145)+$AP$1124</f>
        <v>2154817.2121875002</v>
      </c>
      <c r="AQ1144" s="39">
        <f t="shared" si="298"/>
        <v>0.59856033655115315</v>
      </c>
      <c r="AR1144" s="39">
        <f t="shared" si="310"/>
        <v>2.2637146875000016</v>
      </c>
      <c r="AS1144" s="39"/>
      <c r="AT1144" s="51">
        <f>T1144*$AS$8*0.38*0.01</f>
        <v>178.89512348500006</v>
      </c>
      <c r="AU1144" s="51">
        <f t="shared" si="309"/>
        <v>0.17889512348500006</v>
      </c>
      <c r="AV1144" s="51">
        <f t="shared" si="299"/>
        <v>4.9693129611416347E-5</v>
      </c>
      <c r="AW1144" s="39">
        <f>AB1144*0.7</f>
        <v>0.35495242788415232</v>
      </c>
      <c r="AX1144" s="40"/>
      <c r="AY1144" s="40">
        <f t="shared" si="296"/>
        <v>0</v>
      </c>
      <c r="AZ1144" s="40"/>
      <c r="BA1144" s="40"/>
      <c r="BB1144" s="40"/>
      <c r="BC1144" s="39"/>
      <c r="BD1144" s="39">
        <f>T1144*2.23694</f>
        <v>10.128367222222222</v>
      </c>
      <c r="BE1144" s="39">
        <f>AO1144-$BC$8</f>
        <v>0.59951285187486925</v>
      </c>
      <c r="BF1144" s="39">
        <f>AQ1144-$BC$8</f>
        <v>0.59743393755253471</v>
      </c>
      <c r="BG1144" s="52">
        <f t="shared" si="300"/>
        <v>0.53769054379728121</v>
      </c>
      <c r="BH1144" s="52">
        <f t="shared" si="301"/>
        <v>0.53769054379728121</v>
      </c>
      <c r="BI1144" s="52">
        <f t="shared" si="302"/>
        <v>1935685.9576702123</v>
      </c>
      <c r="BJ1144" s="52">
        <f t="shared" si="303"/>
        <v>1935.6859576702122</v>
      </c>
      <c r="BK1144">
        <f t="shared" si="304"/>
        <v>2.0373432187500016</v>
      </c>
    </row>
    <row r="1145" spans="2:63" x14ac:dyDescent="0.25">
      <c r="B1145" s="25" t="s">
        <v>53</v>
      </c>
      <c r="C1145" s="25">
        <v>1137</v>
      </c>
      <c r="D1145" s="25">
        <v>115</v>
      </c>
      <c r="E1145" s="24">
        <v>14.6</v>
      </c>
      <c r="F1145" s="15">
        <f t="shared" si="305"/>
        <v>-0.29166666666666685</v>
      </c>
      <c r="G1145" s="15">
        <f t="shared" si="306"/>
        <v>-1.0500000000000007</v>
      </c>
      <c r="R1145">
        <f t="shared" si="294"/>
        <v>0</v>
      </c>
      <c r="S1145">
        <f t="shared" si="295"/>
        <v>14.6</v>
      </c>
      <c r="T1145">
        <f>$E1145/3.6</f>
        <v>4.0555555555555554</v>
      </c>
      <c r="U1145">
        <f>(0.5*960*(T1145*T1145))</f>
        <v>7894.8148148148139</v>
      </c>
      <c r="V1145">
        <f>$U1145-$U1146</f>
        <v>426.66666666666606</v>
      </c>
      <c r="X1145">
        <f>W1145/1000</f>
        <v>0</v>
      </c>
      <c r="Y1145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5">
        <f>(0.5*960*(F1145*F1145))</f>
        <v>40.833333333333385</v>
      </c>
      <c r="AA1145">
        <f>W1145*0.0000002777777777</f>
        <v>0</v>
      </c>
      <c r="AB114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5">
        <f>(AC1145*0.0000002777777777)*-1</f>
        <v>0</v>
      </c>
      <c r="AE11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45">
        <f>(T1145/1000)*(960*9.81*0.01+0.5*1.205*0.38*1.711274*(T1145*T1145)+960*4/3*3.14*AJ1145)</f>
        <v>-1.4030506640175251</v>
      </c>
      <c r="AH1145">
        <f>AH1144+AG1145</f>
        <v>798.87208403869658</v>
      </c>
      <c r="AJ1145">
        <f>T1146-T1145</f>
        <v>-0.11111111111111116</v>
      </c>
      <c r="AK1145" s="53">
        <f t="shared" si="308"/>
        <v>4.0555555555555554</v>
      </c>
      <c r="AL1145" s="39">
        <f>0.5*1116.99*(T1145*T1145)</f>
        <v>9185.8637499999986</v>
      </c>
      <c r="AM1145" s="39">
        <f t="shared" si="307"/>
        <v>496.43999999999869</v>
      </c>
      <c r="AN1145" s="39">
        <f>SUM($AM$1119:$AM$1124)+$AN$1118</f>
        <v>-2162301.30375</v>
      </c>
      <c r="AO1145" s="39">
        <f t="shared" si="297"/>
        <v>0.60063925087348768</v>
      </c>
      <c r="AP1145" s="39">
        <f>SUM($AM$1125:$AM$1145)+$AP$1124</f>
        <v>2154817.2121875002</v>
      </c>
      <c r="AQ1145" s="39">
        <f t="shared" si="298"/>
        <v>0.59856033655115315</v>
      </c>
      <c r="AR1145" s="39">
        <f t="shared" si="310"/>
        <v>0.49643999999999872</v>
      </c>
      <c r="AS1145" s="39"/>
      <c r="AT1145" s="51">
        <f>T1145*$AS$8*0.38*0.01</f>
        <v>160.23734987</v>
      </c>
      <c r="AU1145" s="51">
        <f t="shared" si="309"/>
        <v>0.16023734986999999</v>
      </c>
      <c r="AV1145" s="51">
        <f t="shared" si="299"/>
        <v>4.4510410572188856E-5</v>
      </c>
      <c r="AW1145" s="39">
        <f>AB1145*0.7</f>
        <v>0.35495242788415232</v>
      </c>
      <c r="AX1145" s="40"/>
      <c r="AY1145" s="40">
        <f t="shared" si="296"/>
        <v>0</v>
      </c>
      <c r="AZ1145" s="40"/>
      <c r="BA1145" s="40"/>
      <c r="BB1145" s="40"/>
      <c r="BC1145" s="39"/>
      <c r="BD1145" s="39">
        <f>T1145*2.23694</f>
        <v>9.0720344444444443</v>
      </c>
      <c r="BE1145" s="39">
        <f>AO1145-$BC$8</f>
        <v>0.59951285187486925</v>
      </c>
      <c r="BF1145" s="39">
        <f>AQ1145-$BC$8</f>
        <v>0.59743393755253471</v>
      </c>
      <c r="BG1145" s="52">
        <f t="shared" si="300"/>
        <v>0.53769054379728121</v>
      </c>
      <c r="BH1145" s="52">
        <f t="shared" si="301"/>
        <v>0.53769054379728121</v>
      </c>
      <c r="BI1145" s="52">
        <f t="shared" si="302"/>
        <v>1935685.9576702123</v>
      </c>
      <c r="BJ1145" s="52">
        <f t="shared" si="303"/>
        <v>1935.6859576702122</v>
      </c>
      <c r="BK1145">
        <f t="shared" si="304"/>
        <v>0.44679599999999886</v>
      </c>
    </row>
    <row r="1146" spans="2:63" x14ac:dyDescent="0.25">
      <c r="B1146" s="25" t="s">
        <v>53</v>
      </c>
      <c r="C1146" s="25">
        <v>1138</v>
      </c>
      <c r="D1146" s="25">
        <v>116</v>
      </c>
      <c r="E1146" s="24">
        <v>14.2</v>
      </c>
      <c r="F1146" s="15">
        <f t="shared" si="305"/>
        <v>-4.1666666666666519E-2</v>
      </c>
      <c r="G1146" s="15">
        <f t="shared" si="306"/>
        <v>-0.14999999999999947</v>
      </c>
      <c r="R1146">
        <f t="shared" si="294"/>
        <v>0</v>
      </c>
      <c r="S1146">
        <f t="shared" si="295"/>
        <v>14.2</v>
      </c>
      <c r="T1146">
        <f>$E1146/3.6</f>
        <v>3.9444444444444442</v>
      </c>
      <c r="U1146">
        <f>(0.5*960*(T1146*T1146))</f>
        <v>7468.1481481481478</v>
      </c>
      <c r="V1146">
        <f>$U1146-$U1147</f>
        <v>-105.55555555555657</v>
      </c>
      <c r="X1146">
        <f>W1146/1000</f>
        <v>0</v>
      </c>
      <c r="Y1146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6">
        <f>(0.5*960*(F1146*F1146))</f>
        <v>0.83333333333332749</v>
      </c>
      <c r="AA1146">
        <f>W1146*0.0000002777777777</f>
        <v>0</v>
      </c>
      <c r="AB114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C1146">
        <f>SUM(V1146:V1153)</f>
        <v>-15311.111111111115</v>
      </c>
      <c r="AD1146">
        <f>(AC1146*0.0000002777777777)*-1</f>
        <v>4.2530864185622236E-3</v>
      </c>
      <c r="AE11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46">
        <f>(T1146/1000)*(960*9.81*0.01+0.5*1.205*0.38*1.711274*(T1146*T1146)+960*4/3*3.14*AJ1146)</f>
        <v>0.83589191827901355</v>
      </c>
      <c r="AH1146">
        <f>AH1145+AG1146</f>
        <v>799.70797595697559</v>
      </c>
      <c r="AJ1146">
        <f>T1147-T1146</f>
        <v>2.7777777777778123E-2</v>
      </c>
      <c r="AK1146" s="53">
        <f t="shared" si="308"/>
        <v>3.9444444444444442</v>
      </c>
      <c r="AL1146" s="39">
        <f>0.5*1116.99*(T1146*T1146)</f>
        <v>8689.4237499999999</v>
      </c>
      <c r="AM1146" s="39">
        <f t="shared" si="307"/>
        <v>-122.81718750000073</v>
      </c>
      <c r="AN1146" s="39">
        <f>SUM($AM$1146:$AM$1153)+$AN$1145</f>
        <v>-2180116.2599999998</v>
      </c>
      <c r="AO1146" s="39">
        <f t="shared" si="297"/>
        <v>0.60558784983043534</v>
      </c>
      <c r="AP1146" s="39">
        <f>SUM($AM$1125:$AM$1145)+$AP$1124</f>
        <v>2154817.2121875002</v>
      </c>
      <c r="AQ1146" s="39">
        <f t="shared" si="298"/>
        <v>0.59856033655115315</v>
      </c>
      <c r="AR1146" s="39">
        <f t="shared" si="310"/>
        <v>-0.12281718750000073</v>
      </c>
      <c r="AS1146" s="39"/>
      <c r="AT1146" s="51">
        <f>T1146*$AS$8*0.38*0.01</f>
        <v>155.84728549000002</v>
      </c>
      <c r="AU1146" s="51">
        <f t="shared" si="309"/>
        <v>0.15584728549000001</v>
      </c>
      <c r="AV1146" s="51">
        <f t="shared" si="299"/>
        <v>4.3290947268841221E-5</v>
      </c>
      <c r="AW1146" s="39">
        <f>AB1146*0.7</f>
        <v>0.35495242788415232</v>
      </c>
      <c r="AX1146" s="40"/>
      <c r="AY1146" s="40">
        <f t="shared" si="296"/>
        <v>0</v>
      </c>
      <c r="AZ1146" s="40"/>
      <c r="BA1146" s="40"/>
      <c r="BB1146" s="40"/>
      <c r="BC1146" s="39"/>
      <c r="BD1146" s="39">
        <f>T1146*2.23694</f>
        <v>8.8234855555555551</v>
      </c>
      <c r="BE1146" s="39">
        <f>AO1146-$BC$8</f>
        <v>0.6044614508318169</v>
      </c>
      <c r="BF1146" s="39">
        <f>AQ1146-$BC$8</f>
        <v>0.59743393755253471</v>
      </c>
      <c r="BG1146" s="52">
        <f t="shared" si="300"/>
        <v>0.53769054379728121</v>
      </c>
      <c r="BH1146" s="52">
        <f t="shared" si="301"/>
        <v>0.53769054379728121</v>
      </c>
      <c r="BI1146" s="52">
        <f t="shared" si="302"/>
        <v>1935685.9576702123</v>
      </c>
      <c r="BJ1146" s="52">
        <f t="shared" si="303"/>
        <v>1935.6859576702122</v>
      </c>
      <c r="BK1146">
        <f t="shared" si="304"/>
        <v>-0.11053546875000066</v>
      </c>
    </row>
    <row r="1147" spans="2:63" x14ac:dyDescent="0.25">
      <c r="B1147" s="25" t="s">
        <v>53</v>
      </c>
      <c r="C1147" s="25">
        <v>1139</v>
      </c>
      <c r="D1147" s="25">
        <v>117</v>
      </c>
      <c r="E1147" s="24">
        <v>14.3</v>
      </c>
      <c r="F1147" s="15">
        <f t="shared" si="305"/>
        <v>5.5555555555555601E-2</v>
      </c>
      <c r="G1147" s="15">
        <f t="shared" si="306"/>
        <v>0.20000000000000018</v>
      </c>
      <c r="R1147">
        <f t="shared" si="294"/>
        <v>0</v>
      </c>
      <c r="S1147">
        <f t="shared" si="295"/>
        <v>14.3</v>
      </c>
      <c r="T1147">
        <f>$E1147/3.6</f>
        <v>3.9722222222222223</v>
      </c>
      <c r="U1147">
        <f>(0.5*960*(T1147*T1147))</f>
        <v>7573.7037037037044</v>
      </c>
      <c r="V1147">
        <f>$U1147-$U1148</f>
        <v>-321.11111111110949</v>
      </c>
      <c r="X1147">
        <f>W1147/1000</f>
        <v>0</v>
      </c>
      <c r="Y1147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7">
        <f>(0.5*960*(F1147*F1147))</f>
        <v>1.4814814814814838</v>
      </c>
      <c r="AA1147">
        <f>W1147*0.0000002777777777</f>
        <v>0</v>
      </c>
      <c r="AB114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7">
        <f>(AC1147*0.0000002777777777)*-1</f>
        <v>0</v>
      </c>
      <c r="AE11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47">
        <f>(T1147/1000)*(960*9.81*0.01+0.5*1.205*0.38*1.711274*(T1147*T1147)+960*4/3*3.14*AJ1147)</f>
        <v>1.7290738097319684</v>
      </c>
      <c r="AH1147">
        <f>AH1146+AG1147</f>
        <v>801.43704976670756</v>
      </c>
      <c r="AJ1147">
        <f>T1148-T1147</f>
        <v>8.3333333333333037E-2</v>
      </c>
      <c r="AK1147" s="53">
        <f t="shared" si="308"/>
        <v>3.9722222222222223</v>
      </c>
      <c r="AL1147" s="39">
        <f>0.5*1116.99*(T1147*T1147)</f>
        <v>8812.2409375000007</v>
      </c>
      <c r="AM1147" s="39">
        <f t="shared" si="307"/>
        <v>-373.62281249999796</v>
      </c>
      <c r="AN1147" s="39">
        <f>SUM($AM$1146:$AM$1153)+$AN$1145</f>
        <v>-2180116.2599999998</v>
      </c>
      <c r="AO1147" s="39">
        <f t="shared" si="297"/>
        <v>0.60558784983043534</v>
      </c>
      <c r="AP1147" s="39">
        <f>SUM($AM$1125:$AM$1145)+$AP$1124</f>
        <v>2154817.2121875002</v>
      </c>
      <c r="AQ1147" s="39">
        <f t="shared" si="298"/>
        <v>0.59856033655115315</v>
      </c>
      <c r="AR1147" s="39">
        <f t="shared" si="310"/>
        <v>-0.37362281249999796</v>
      </c>
      <c r="AS1147" s="39"/>
      <c r="AT1147" s="51">
        <f>T1147*$AS$8*0.38*0.01</f>
        <v>156.94480158500002</v>
      </c>
      <c r="AU1147" s="51">
        <f t="shared" si="309"/>
        <v>0.15694480158500002</v>
      </c>
      <c r="AV1147" s="51">
        <f t="shared" si="299"/>
        <v>4.3595813094678133E-5</v>
      </c>
      <c r="AW1147" s="39">
        <f>AB1147*0.7</f>
        <v>0.35495242788415232</v>
      </c>
      <c r="AX1147" s="40"/>
      <c r="AY1147" s="40">
        <f t="shared" si="296"/>
        <v>0</v>
      </c>
      <c r="AZ1147" s="40"/>
      <c r="BA1147" s="40"/>
      <c r="BB1147" s="40"/>
      <c r="BC1147" s="39"/>
      <c r="BD1147" s="39">
        <f>T1147*2.23694</f>
        <v>8.8856227777777779</v>
      </c>
      <c r="BE1147" s="39">
        <f>AO1147-$BC$8</f>
        <v>0.6044614508318169</v>
      </c>
      <c r="BF1147" s="39">
        <f>AQ1147-$BC$8</f>
        <v>0.59743393755253471</v>
      </c>
      <c r="BG1147" s="52">
        <f t="shared" si="300"/>
        <v>0.53769054379728121</v>
      </c>
      <c r="BH1147" s="52">
        <f t="shared" si="301"/>
        <v>0.53769054379728121</v>
      </c>
      <c r="BI1147" s="52">
        <f t="shared" si="302"/>
        <v>1935685.9576702123</v>
      </c>
      <c r="BJ1147" s="52">
        <f t="shared" si="303"/>
        <v>1935.6859576702122</v>
      </c>
      <c r="BK1147">
        <f t="shared" si="304"/>
        <v>-0.33626053124999816</v>
      </c>
    </row>
    <row r="1148" spans="2:63" x14ac:dyDescent="0.25">
      <c r="B1148" s="25" t="s">
        <v>53</v>
      </c>
      <c r="C1148" s="25">
        <v>1140</v>
      </c>
      <c r="D1148" s="25">
        <v>118</v>
      </c>
      <c r="E1148" s="24">
        <v>14.6</v>
      </c>
      <c r="F1148" s="15">
        <f t="shared" si="305"/>
        <v>0.11111111111111097</v>
      </c>
      <c r="G1148" s="15">
        <f t="shared" si="306"/>
        <v>0.39999999999999947</v>
      </c>
      <c r="R1148">
        <f t="shared" si="294"/>
        <v>0</v>
      </c>
      <c r="S1148">
        <f t="shared" si="295"/>
        <v>14.6</v>
      </c>
      <c r="T1148">
        <f>$E1148/3.6</f>
        <v>4.0555555555555554</v>
      </c>
      <c r="U1148">
        <f>(0.5*960*(T1148*T1148))</f>
        <v>7894.8148148148139</v>
      </c>
      <c r="V1148">
        <f>$U1148-$U1149</f>
        <v>-550.00000000000182</v>
      </c>
      <c r="X1148">
        <f>W1148/1000</f>
        <v>0</v>
      </c>
      <c r="Y1148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8">
        <f>(0.5*960*(F1148*F1148))</f>
        <v>5.9259259259259105</v>
      </c>
      <c r="AA1148">
        <f>W1148*0.0000002777777777</f>
        <v>0</v>
      </c>
      <c r="AB114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8">
        <f>(AC1148*0.0000002777777777)*-1</f>
        <v>0</v>
      </c>
      <c r="AE11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48">
        <f>(T1148/1000)*(960*9.81*0.01+0.5*1.205*0.38*1.711274*(T1148*T1148)+960*4/3*3.14*AJ1148)</f>
        <v>2.6719715582047048</v>
      </c>
      <c r="AH1148">
        <f>AH1147+AG1148</f>
        <v>804.10902132491231</v>
      </c>
      <c r="AJ1148">
        <f>T1149-T1148</f>
        <v>0.13888888888888928</v>
      </c>
      <c r="AK1148" s="53">
        <f t="shared" si="308"/>
        <v>4.0555555555555554</v>
      </c>
      <c r="AL1148" s="39">
        <f>0.5*1116.99*(T1148*T1148)</f>
        <v>9185.8637499999986</v>
      </c>
      <c r="AM1148" s="39">
        <f t="shared" si="307"/>
        <v>-639.94218750000255</v>
      </c>
      <c r="AN1148" s="39">
        <f>SUM($AM$1146:$AM$1153)+$AN$1145</f>
        <v>-2180116.2599999998</v>
      </c>
      <c r="AO1148" s="39">
        <f t="shared" si="297"/>
        <v>0.60558784983043534</v>
      </c>
      <c r="AP1148" s="39">
        <f>SUM($AM$1125:$AM$1145)+$AP$1124</f>
        <v>2154817.2121875002</v>
      </c>
      <c r="AQ1148" s="39">
        <f t="shared" si="298"/>
        <v>0.59856033655115315</v>
      </c>
      <c r="AR1148" s="39">
        <f t="shared" si="310"/>
        <v>-0.63994218750000254</v>
      </c>
      <c r="AS1148" s="39"/>
      <c r="AT1148" s="51">
        <f>T1148*$AS$8*0.38*0.01</f>
        <v>160.23734987</v>
      </c>
      <c r="AU1148" s="51">
        <f t="shared" si="309"/>
        <v>0.16023734986999999</v>
      </c>
      <c r="AV1148" s="51">
        <f t="shared" si="299"/>
        <v>4.4510410572188856E-5</v>
      </c>
      <c r="AW1148" s="39">
        <f>AB1148*0.7</f>
        <v>0.35495242788415232</v>
      </c>
      <c r="AX1148" s="40"/>
      <c r="AY1148" s="40">
        <f t="shared" si="296"/>
        <v>0</v>
      </c>
      <c r="AZ1148" s="40"/>
      <c r="BA1148" s="40"/>
      <c r="BB1148" s="40"/>
      <c r="BC1148" s="39"/>
      <c r="BD1148" s="39">
        <f>T1148*2.23694</f>
        <v>9.0720344444444443</v>
      </c>
      <c r="BE1148" s="39">
        <f>AO1148-$BC$8</f>
        <v>0.6044614508318169</v>
      </c>
      <c r="BF1148" s="39">
        <f>AQ1148-$BC$8</f>
        <v>0.59743393755253471</v>
      </c>
      <c r="BG1148" s="52">
        <f t="shared" si="300"/>
        <v>0.53769054379728121</v>
      </c>
      <c r="BH1148" s="52">
        <f t="shared" si="301"/>
        <v>0.53769054379728121</v>
      </c>
      <c r="BI1148" s="52">
        <f t="shared" si="302"/>
        <v>1935685.9576702123</v>
      </c>
      <c r="BJ1148" s="52">
        <f t="shared" si="303"/>
        <v>1935.6859576702122</v>
      </c>
      <c r="BK1148">
        <f t="shared" si="304"/>
        <v>-0.57594796875000231</v>
      </c>
    </row>
    <row r="1149" spans="2:63" x14ac:dyDescent="0.25">
      <c r="B1149" s="25" t="s">
        <v>53</v>
      </c>
      <c r="C1149" s="25">
        <v>1141</v>
      </c>
      <c r="D1149" s="25">
        <v>119</v>
      </c>
      <c r="E1149" s="24">
        <v>15.1</v>
      </c>
      <c r="F1149" s="15">
        <f t="shared" si="305"/>
        <v>0.24999999999999983</v>
      </c>
      <c r="G1149" s="15">
        <f t="shared" si="306"/>
        <v>0.89999999999999947</v>
      </c>
      <c r="R1149">
        <f t="shared" si="294"/>
        <v>0</v>
      </c>
      <c r="S1149">
        <f t="shared" si="295"/>
        <v>15.1</v>
      </c>
      <c r="T1149">
        <f>$E1149/3.6</f>
        <v>4.1944444444444446</v>
      </c>
      <c r="U1149">
        <f>(0.5*960*(T1149*T1149))</f>
        <v>8444.8148148148157</v>
      </c>
      <c r="V1149">
        <f>$U1149-$U1150</f>
        <v>-1516.6666666666661</v>
      </c>
      <c r="X1149">
        <f>W1149/1000</f>
        <v>0</v>
      </c>
      <c r="Y1149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49">
        <f>(0.5*960*(F1149*F1149))</f>
        <v>29.999999999999961</v>
      </c>
      <c r="AA1149">
        <f>W1149*0.0000002777777777</f>
        <v>0</v>
      </c>
      <c r="AB114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49">
        <f>(AC1149*0.0000002777777777)*-1</f>
        <v>0</v>
      </c>
      <c r="AE11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49">
        <f>(T1149/1000)*(960*9.81*0.01+0.5*1.205*0.38*1.711274*(T1149*T1149)+960*4/3*3.14*AJ1149)</f>
        <v>6.5116518165647648</v>
      </c>
      <c r="AH1149">
        <f>AH1148+AG1149</f>
        <v>810.62067314147703</v>
      </c>
      <c r="AJ1149">
        <f>T1150-T1149</f>
        <v>0.36111111111111072</v>
      </c>
      <c r="AK1149" s="53">
        <f t="shared" si="308"/>
        <v>4.1944444444444446</v>
      </c>
      <c r="AL1149" s="39">
        <f>0.5*1116.99*(T1149*T1149)</f>
        <v>9825.8059375000012</v>
      </c>
      <c r="AM1149" s="39">
        <f t="shared" si="307"/>
        <v>-1764.6890624999978</v>
      </c>
      <c r="AN1149" s="39">
        <f>SUM($AM$1146:$AM$1153)+$AN$1145</f>
        <v>-2180116.2599999998</v>
      </c>
      <c r="AO1149" s="39">
        <f t="shared" si="297"/>
        <v>0.60558784983043534</v>
      </c>
      <c r="AP1149" s="39">
        <f>SUM($AM$1125:$AM$1145)+$AP$1124</f>
        <v>2154817.2121875002</v>
      </c>
      <c r="AQ1149" s="39">
        <f t="shared" si="298"/>
        <v>0.59856033655115315</v>
      </c>
      <c r="AR1149" s="39">
        <f t="shared" si="310"/>
        <v>-1.7646890624999978</v>
      </c>
      <c r="AS1149" s="39"/>
      <c r="AT1149" s="51">
        <f>T1149*$AS$8*0.38*0.01</f>
        <v>165.72493034500005</v>
      </c>
      <c r="AU1149" s="51">
        <f t="shared" si="309"/>
        <v>0.16572493034500005</v>
      </c>
      <c r="AV1149" s="51">
        <f t="shared" si="299"/>
        <v>4.6034739701373423E-5</v>
      </c>
      <c r="AW1149" s="39">
        <f>AB1149*0.7</f>
        <v>0.35495242788415232</v>
      </c>
      <c r="AX1149" s="40"/>
      <c r="AY1149" s="40">
        <f t="shared" si="296"/>
        <v>0</v>
      </c>
      <c r="AZ1149" s="40"/>
      <c r="BA1149" s="40"/>
      <c r="BB1149" s="40"/>
      <c r="BC1149" s="39"/>
      <c r="BD1149" s="39">
        <f>T1149*2.23694</f>
        <v>9.3827205555555562</v>
      </c>
      <c r="BE1149" s="39">
        <f>AO1149-$BC$8</f>
        <v>0.6044614508318169</v>
      </c>
      <c r="BF1149" s="39">
        <f>AQ1149-$BC$8</f>
        <v>0.59743393755253471</v>
      </c>
      <c r="BG1149" s="52">
        <f t="shared" si="300"/>
        <v>0.53769054379728121</v>
      </c>
      <c r="BH1149" s="52">
        <f t="shared" si="301"/>
        <v>0.53769054379728121</v>
      </c>
      <c r="BI1149" s="52">
        <f t="shared" si="302"/>
        <v>1935685.9576702123</v>
      </c>
      <c r="BJ1149" s="52">
        <f t="shared" si="303"/>
        <v>1935.6859576702122</v>
      </c>
      <c r="BK1149">
        <f t="shared" si="304"/>
        <v>-1.588220156249998</v>
      </c>
    </row>
    <row r="1150" spans="2:63" x14ac:dyDescent="0.25">
      <c r="B1150" s="25" t="s">
        <v>53</v>
      </c>
      <c r="C1150" s="25">
        <v>1142</v>
      </c>
      <c r="D1150" s="25">
        <v>120</v>
      </c>
      <c r="E1150" s="24">
        <v>16.399999999999999</v>
      </c>
      <c r="F1150" s="15">
        <f t="shared" si="305"/>
        <v>0.5555555555555558</v>
      </c>
      <c r="G1150" s="15">
        <f t="shared" si="306"/>
        <v>2.0000000000000009</v>
      </c>
      <c r="R1150">
        <f t="shared" si="294"/>
        <v>0</v>
      </c>
      <c r="S1150">
        <f t="shared" si="295"/>
        <v>16.399999999999999</v>
      </c>
      <c r="T1150">
        <f>$E1150/3.6</f>
        <v>4.5555555555555554</v>
      </c>
      <c r="U1150">
        <f>(0.5*960*(T1150*T1150))</f>
        <v>9961.4814814814818</v>
      </c>
      <c r="V1150">
        <f>$U1150-$U1151</f>
        <v>-3550.0000000000036</v>
      </c>
      <c r="X1150">
        <f>W1150/1000</f>
        <v>0</v>
      </c>
      <c r="Y1150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50">
        <f>(0.5*960*(F1150*F1150))</f>
        <v>148.14814814814827</v>
      </c>
      <c r="AA1150">
        <f>W1150*0.0000002777777777</f>
        <v>0</v>
      </c>
      <c r="AB115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50">
        <f>(AC1150*0.0000002777777777)*-1</f>
        <v>0</v>
      </c>
      <c r="AE11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0">
        <f>(T1150/1000)*(960*9.81*0.01+0.5*1.205*0.38*1.711274*(T1150*T1150)+960*4/3*3.14*AJ1150)</f>
        <v>14.19833179791538</v>
      </c>
      <c r="AH1150">
        <f>AH1149+AG1150</f>
        <v>824.81900493939236</v>
      </c>
      <c r="AJ1150">
        <f>T1151-T1150</f>
        <v>0.75000000000000089</v>
      </c>
      <c r="AK1150" s="53">
        <f t="shared" si="308"/>
        <v>4.5555555555555554</v>
      </c>
      <c r="AL1150" s="39">
        <f>0.5*1116.99*(T1150*T1150)</f>
        <v>11590.494999999999</v>
      </c>
      <c r="AM1150" s="39">
        <f t="shared" si="307"/>
        <v>-4130.5359375000062</v>
      </c>
      <c r="AN1150" s="39">
        <f>SUM($AM$1146:$AM$1153)+$AN$1145</f>
        <v>-2180116.2599999998</v>
      </c>
      <c r="AO1150" s="39">
        <f t="shared" si="297"/>
        <v>0.60558784983043534</v>
      </c>
      <c r="AP1150" s="39">
        <f>SUM($AM$1125:$AM$1145)+$AP$1124</f>
        <v>2154817.2121875002</v>
      </c>
      <c r="AQ1150" s="39">
        <f t="shared" si="298"/>
        <v>0.59856033655115315</v>
      </c>
      <c r="AR1150" s="39">
        <f t="shared" si="310"/>
        <v>-4.1305359375000066</v>
      </c>
      <c r="AS1150" s="39"/>
      <c r="AT1150" s="51">
        <f>T1150*$AS$8*0.38*0.01</f>
        <v>179.99263958</v>
      </c>
      <c r="AU1150" s="51">
        <f t="shared" si="309"/>
        <v>0.17999263958</v>
      </c>
      <c r="AV1150" s="51">
        <f t="shared" si="299"/>
        <v>4.9997995437253238E-5</v>
      </c>
      <c r="AW1150" s="39">
        <f>AB1150*0.7</f>
        <v>0.35495242788415232</v>
      </c>
      <c r="AX1150" s="40"/>
      <c r="AY1150" s="40">
        <f t="shared" si="296"/>
        <v>0</v>
      </c>
      <c r="AZ1150" s="40"/>
      <c r="BA1150" s="40"/>
      <c r="BB1150" s="40"/>
      <c r="BC1150" s="39"/>
      <c r="BD1150" s="39">
        <f>T1150*2.23694</f>
        <v>10.190504444444445</v>
      </c>
      <c r="BE1150" s="39">
        <f>AO1150-$BC$8</f>
        <v>0.6044614508318169</v>
      </c>
      <c r="BF1150" s="39">
        <f>AQ1150-$BC$8</f>
        <v>0.59743393755253471</v>
      </c>
      <c r="BG1150" s="52">
        <f t="shared" si="300"/>
        <v>0.53769054379728121</v>
      </c>
      <c r="BH1150" s="52">
        <f t="shared" si="301"/>
        <v>0.53769054379728121</v>
      </c>
      <c r="BI1150" s="52">
        <f t="shared" si="302"/>
        <v>1935685.9576702123</v>
      </c>
      <c r="BJ1150" s="52">
        <f t="shared" si="303"/>
        <v>1935.6859576702122</v>
      </c>
      <c r="BK1150">
        <f t="shared" si="304"/>
        <v>-3.7174823437500057</v>
      </c>
    </row>
    <row r="1151" spans="2:63" x14ac:dyDescent="0.25">
      <c r="B1151" s="25" t="s">
        <v>53</v>
      </c>
      <c r="C1151" s="25">
        <v>1143</v>
      </c>
      <c r="D1151" s="25">
        <v>121</v>
      </c>
      <c r="E1151" s="24">
        <v>19.100000000000001</v>
      </c>
      <c r="F1151" s="15">
        <f t="shared" si="305"/>
        <v>0.84722222222222243</v>
      </c>
      <c r="G1151" s="15">
        <f t="shared" si="306"/>
        <v>3.0500000000000007</v>
      </c>
      <c r="R1151">
        <f t="shared" si="294"/>
        <v>0</v>
      </c>
      <c r="S1151">
        <f t="shared" si="295"/>
        <v>19.100000000000001</v>
      </c>
      <c r="T1151">
        <f>$E1151/3.6</f>
        <v>5.3055555555555562</v>
      </c>
      <c r="U1151">
        <f>(0.5*960*(T1151*T1151))</f>
        <v>13511.481481481485</v>
      </c>
      <c r="V1151">
        <f>$U1151-$U1152</f>
        <v>-5238.5185185185146</v>
      </c>
      <c r="X1151">
        <f>W1151/1000</f>
        <v>0</v>
      </c>
      <c r="Y1151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51">
        <f>(0.5*960*(F1151*F1151))</f>
        <v>344.53703703703718</v>
      </c>
      <c r="AA1151">
        <f>W1151*0.0000002777777777</f>
        <v>0</v>
      </c>
      <c r="AB115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51">
        <f>(AC1151*0.0000002777777777)*-1</f>
        <v>0</v>
      </c>
      <c r="AE11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1">
        <f>(T1151/1000)*(960*9.81*0.01+0.5*1.205*0.38*1.711274*(T1151*T1151)+960*4/3*3.14*AJ1151)</f>
        <v>20.697586342433095</v>
      </c>
      <c r="AH1151">
        <f>AH1150+AG1151</f>
        <v>845.51659128182541</v>
      </c>
      <c r="AJ1151">
        <f>T1152-T1151</f>
        <v>0.94444444444444375</v>
      </c>
      <c r="AK1151" s="53">
        <f t="shared" si="308"/>
        <v>5.3055555555555562</v>
      </c>
      <c r="AL1151" s="39">
        <f>0.5*1116.99*(T1151*T1151)</f>
        <v>15721.030937500005</v>
      </c>
      <c r="AM1151" s="39">
        <f t="shared" si="307"/>
        <v>-6095.1799999999948</v>
      </c>
      <c r="AN1151" s="39">
        <f>SUM($AM$1146:$AM$1153)+$AN$1145</f>
        <v>-2180116.2599999998</v>
      </c>
      <c r="AO1151" s="39">
        <f t="shared" si="297"/>
        <v>0.60558784983043534</v>
      </c>
      <c r="AP1151" s="39">
        <f>SUM($AM$1125:$AM$1145)+$AP$1124</f>
        <v>2154817.2121875002</v>
      </c>
      <c r="AQ1151" s="39">
        <f t="shared" si="298"/>
        <v>0.59856033655115315</v>
      </c>
      <c r="AR1151" s="39">
        <f t="shared" si="310"/>
        <v>-6.0951799999999947</v>
      </c>
      <c r="AS1151" s="39"/>
      <c r="AT1151" s="51">
        <f>T1151*$AS$8*0.38*0.01</f>
        <v>209.62557414500003</v>
      </c>
      <c r="AU1151" s="51">
        <f t="shared" si="309"/>
        <v>0.20962557414500002</v>
      </c>
      <c r="AV1151" s="51">
        <f t="shared" si="299"/>
        <v>5.8229372734849815E-5</v>
      </c>
      <c r="AW1151" s="39">
        <f>AB1151*0.7</f>
        <v>0.35495242788415232</v>
      </c>
      <c r="AX1151" s="40"/>
      <c r="AY1151" s="40">
        <f t="shared" si="296"/>
        <v>0</v>
      </c>
      <c r="AZ1151" s="40"/>
      <c r="BA1151" s="40"/>
      <c r="BB1151" s="40"/>
      <c r="BC1151" s="39"/>
      <c r="BD1151" s="39">
        <f>T1151*2.23694</f>
        <v>11.868209444444446</v>
      </c>
      <c r="BE1151" s="39">
        <f>AO1151-$BC$8</f>
        <v>0.6044614508318169</v>
      </c>
      <c r="BF1151" s="39">
        <f>AQ1151-$BC$8</f>
        <v>0.59743393755253471</v>
      </c>
      <c r="BG1151" s="52">
        <f t="shared" si="300"/>
        <v>0.53769054379728121</v>
      </c>
      <c r="BH1151" s="52">
        <f t="shared" si="301"/>
        <v>0.53769054379728121</v>
      </c>
      <c r="BI1151" s="52">
        <f t="shared" si="302"/>
        <v>1935685.9576702123</v>
      </c>
      <c r="BJ1151" s="52">
        <f t="shared" si="303"/>
        <v>1935.6859576702122</v>
      </c>
      <c r="BK1151">
        <f t="shared" si="304"/>
        <v>-5.485661999999996</v>
      </c>
    </row>
    <row r="1152" spans="2:63" x14ac:dyDescent="0.25">
      <c r="B1152" s="25" t="s">
        <v>53</v>
      </c>
      <c r="C1152" s="25">
        <v>1144</v>
      </c>
      <c r="D1152" s="25">
        <v>122</v>
      </c>
      <c r="E1152" s="24">
        <v>22.5</v>
      </c>
      <c r="F1152" s="15">
        <f t="shared" si="305"/>
        <v>0.73611111111111072</v>
      </c>
      <c r="G1152" s="15">
        <f t="shared" si="306"/>
        <v>2.6499999999999986</v>
      </c>
      <c r="R1152">
        <f t="shared" si="294"/>
        <v>0</v>
      </c>
      <c r="S1152">
        <f t="shared" si="295"/>
        <v>22.5</v>
      </c>
      <c r="T1152">
        <f>$E1152/3.6</f>
        <v>6.25</v>
      </c>
      <c r="U1152">
        <f>(0.5*960*(T1152*T1152))</f>
        <v>18750</v>
      </c>
      <c r="V1152">
        <f>$U1152-$U1153</f>
        <v>-3300.370370370365</v>
      </c>
      <c r="X1152">
        <f>W1152/1000</f>
        <v>0</v>
      </c>
      <c r="Y1152">
        <f>$X$43+$X$87+$X$158+$X$178+$X$188+$X$238+$X$279+$X$299+$X$307+$X$359+$X$365+$X$379+$X$408+$X$426+$X$438+$X$549+$X$569+$X$622+$X$645+$X$657+$X$685+$X$703+$X$721+$X$758+$X$800+$X$815+$X$877+$X$896+$X$932+$X$957+$X$975+$X$1056+$X$1090+$X$1105+$X$1115+$X$1125</f>
        <v>1834.8233333333335</v>
      </c>
      <c r="Z1152">
        <f>(0.5*960*(F1152*F1152))</f>
        <v>260.09259259259233</v>
      </c>
      <c r="AA1152">
        <f>W1152*0.0000002777777777</f>
        <v>0</v>
      </c>
      <c r="AB115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</f>
        <v>0.50707489697736052</v>
      </c>
      <c r="AD1152">
        <f>(AC1152*0.0000002777777777)*-1</f>
        <v>0</v>
      </c>
      <c r="AE11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2">
        <f>(T1152/1000)*(960*9.81*0.01+0.5*1.205*0.38*1.711274*(T1152*T1152)+960*4/3*3.14*AJ1152)</f>
        <v>13.942031142597088</v>
      </c>
      <c r="AH1152">
        <f>AH1151+AG1152</f>
        <v>859.45862242442251</v>
      </c>
      <c r="AJ1152">
        <f>T1153-T1152</f>
        <v>0.52777777777777679</v>
      </c>
      <c r="AK1152" s="53">
        <f t="shared" si="308"/>
        <v>6.25</v>
      </c>
      <c r="AL1152" s="39">
        <f>0.5*1116.99*(T1152*T1152)</f>
        <v>21816.2109375</v>
      </c>
      <c r="AM1152" s="39">
        <f t="shared" si="307"/>
        <v>-3840.084062499991</v>
      </c>
      <c r="AN1152" s="39">
        <f>SUM($AM$1146:$AM$1153)+$AN$1145</f>
        <v>-2180116.2599999998</v>
      </c>
      <c r="AO1152" s="39">
        <f t="shared" si="297"/>
        <v>0.60558784983043534</v>
      </c>
      <c r="AP1152" s="39">
        <f>SUM($AM$1125:$AM$1145)+$AP$1124</f>
        <v>2154817.2121875002</v>
      </c>
      <c r="AQ1152" s="39">
        <f t="shared" si="298"/>
        <v>0.59856033655115315</v>
      </c>
      <c r="AR1152" s="39">
        <f t="shared" si="310"/>
        <v>-3.840084062499991</v>
      </c>
      <c r="AS1152" s="39"/>
      <c r="AT1152" s="51">
        <f>T1152*$AS$8*0.38*0.01</f>
        <v>246.94112137500005</v>
      </c>
      <c r="AU1152" s="51">
        <f t="shared" si="309"/>
        <v>0.24694112137500004</v>
      </c>
      <c r="AV1152" s="51">
        <f t="shared" si="299"/>
        <v>6.8594810813304763E-5</v>
      </c>
      <c r="AW1152" s="39">
        <f>AB1152*0.7</f>
        <v>0.35495242788415232</v>
      </c>
      <c r="AX1152" s="40"/>
      <c r="AY1152" s="40">
        <f t="shared" si="296"/>
        <v>0</v>
      </c>
      <c r="AZ1152" s="40"/>
      <c r="BA1152" s="40"/>
      <c r="BB1152" s="40"/>
      <c r="BC1152" s="39"/>
      <c r="BD1152" s="39">
        <f>T1152*2.23694</f>
        <v>13.980875000000001</v>
      </c>
      <c r="BE1152" s="39">
        <f>AO1152-$BC$8</f>
        <v>0.6044614508318169</v>
      </c>
      <c r="BF1152" s="39">
        <f>AQ1152-$BC$8</f>
        <v>0.59743393755253471</v>
      </c>
      <c r="BG1152" s="52">
        <f t="shared" si="300"/>
        <v>0.53769054379728121</v>
      </c>
      <c r="BH1152" s="52">
        <f t="shared" si="301"/>
        <v>0.53769054379728121</v>
      </c>
      <c r="BI1152" s="52">
        <f t="shared" si="302"/>
        <v>1935685.9576702123</v>
      </c>
      <c r="BJ1152" s="52">
        <f t="shared" si="303"/>
        <v>1935.6859576702122</v>
      </c>
      <c r="BK1152">
        <f t="shared" si="304"/>
        <v>-3.4560756562499919</v>
      </c>
    </row>
    <row r="1153" spans="2:63" x14ac:dyDescent="0.25">
      <c r="B1153" s="25" t="s">
        <v>53</v>
      </c>
      <c r="C1153" s="25">
        <v>1145</v>
      </c>
      <c r="D1153" s="25">
        <v>123</v>
      </c>
      <c r="E1153" s="24">
        <v>24.4</v>
      </c>
      <c r="F1153" s="15">
        <f t="shared" si="305"/>
        <v>0.31944444444444453</v>
      </c>
      <c r="G1153" s="15">
        <f t="shared" si="306"/>
        <v>1.1500000000000004</v>
      </c>
      <c r="R1153">
        <f t="shared" si="294"/>
        <v>0</v>
      </c>
      <c r="S1153">
        <f t="shared" si="295"/>
        <v>24.4</v>
      </c>
      <c r="T1153">
        <f>$E1153/3.6</f>
        <v>6.7777777777777768</v>
      </c>
      <c r="U1153">
        <f>(0.5*960*(T1153*T1153))</f>
        <v>22050.370370370365</v>
      </c>
      <c r="V1153">
        <f>$U1153-$U1154</f>
        <v>-728.88888888889778</v>
      </c>
      <c r="X1153">
        <f>W1153/1000</f>
        <v>0</v>
      </c>
      <c r="Y115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3">
        <f>(0.5*960*(F1153*F1153))</f>
        <v>48.981481481481509</v>
      </c>
      <c r="AA1153">
        <f>W1153*0.0000002777777777</f>
        <v>0</v>
      </c>
      <c r="AB115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3">
        <f>(AC1153*0.0000002777777777)*-1</f>
        <v>0</v>
      </c>
      <c r="AE11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3">
        <f>(T1153/1000)*(960*9.81*0.01+0.5*1.205*0.38*1.711274*(T1153*T1153)+960*4/3*3.14*AJ1153)</f>
        <v>3.7870983611175082</v>
      </c>
      <c r="AH1153">
        <f>AH1152+AG1153</f>
        <v>863.24572078554002</v>
      </c>
      <c r="AJ1153">
        <f>T1154-T1153</f>
        <v>0.11111111111111249</v>
      </c>
      <c r="AK1153" s="53">
        <f t="shared" si="308"/>
        <v>6.7777777777777768</v>
      </c>
      <c r="AL1153" s="39">
        <f>0.5*1116.99*(T1153*T1153)</f>
        <v>25656.294999999991</v>
      </c>
      <c r="AM1153" s="39">
        <f t="shared" si="307"/>
        <v>-848.08500000001368</v>
      </c>
      <c r="AN1153" s="39">
        <f>SUM($AM$1146:$AM$1153)+$AN$1145</f>
        <v>-2180116.2599999998</v>
      </c>
      <c r="AO1153" s="39">
        <f t="shared" si="297"/>
        <v>0.60558784983043534</v>
      </c>
      <c r="AP1153" s="39">
        <f>SUM($AM$1125:$AM$1145)+$AP$1124</f>
        <v>2154817.2121875002</v>
      </c>
      <c r="AQ1153" s="39">
        <f t="shared" si="298"/>
        <v>0.59856033655115315</v>
      </c>
      <c r="AR1153" s="39">
        <f t="shared" si="310"/>
        <v>-0.84808500000001363</v>
      </c>
      <c r="AS1153" s="39"/>
      <c r="AT1153" s="51">
        <f>T1153*$AS$8*0.38*0.01</f>
        <v>267.79392717999997</v>
      </c>
      <c r="AU1153" s="51">
        <f t="shared" si="309"/>
        <v>0.26779392717999995</v>
      </c>
      <c r="AV1153" s="51">
        <f t="shared" si="299"/>
        <v>7.438726150420603E-5</v>
      </c>
      <c r="AW1153" s="39">
        <f>AB1153*0.7</f>
        <v>0.35834469125768809</v>
      </c>
      <c r="AX1153" s="40"/>
      <c r="AY1153" s="40">
        <f t="shared" si="296"/>
        <v>0</v>
      </c>
      <c r="AZ1153" s="40"/>
      <c r="BA1153" s="40"/>
      <c r="BB1153" s="40"/>
      <c r="BC1153" s="39"/>
      <c r="BD1153" s="39">
        <f>T1153*2.23694</f>
        <v>15.161482222222221</v>
      </c>
      <c r="BE1153" s="39">
        <f>AO1153-$BC$8</f>
        <v>0.6044614508318169</v>
      </c>
      <c r="BF1153" s="39">
        <f>AQ1153-$BC$8</f>
        <v>0.59743393755253471</v>
      </c>
      <c r="BG1153" s="52">
        <f t="shared" si="300"/>
        <v>0.53769054379728121</v>
      </c>
      <c r="BH1153" s="52">
        <f t="shared" si="301"/>
        <v>0.53769054379728121</v>
      </c>
      <c r="BI1153" s="52">
        <f t="shared" si="302"/>
        <v>1935685.9576702123</v>
      </c>
      <c r="BJ1153" s="52">
        <f t="shared" si="303"/>
        <v>1935.6859576702122</v>
      </c>
      <c r="BK1153">
        <f t="shared" si="304"/>
        <v>-0.76327650000001235</v>
      </c>
    </row>
    <row r="1154" spans="2:63" x14ac:dyDescent="0.25">
      <c r="B1154" s="25" t="s">
        <v>53</v>
      </c>
      <c r="C1154" s="25">
        <v>1146</v>
      </c>
      <c r="D1154" s="25">
        <v>124</v>
      </c>
      <c r="E1154" s="24">
        <v>24.8</v>
      </c>
      <c r="F1154" s="15">
        <f t="shared" si="305"/>
        <v>-0.23611111111111099</v>
      </c>
      <c r="G1154" s="15">
        <f t="shared" si="306"/>
        <v>-0.84999999999999964</v>
      </c>
      <c r="R1154">
        <f t="shared" si="294"/>
        <v>0</v>
      </c>
      <c r="S1154">
        <f t="shared" si="295"/>
        <v>24.8</v>
      </c>
      <c r="T1154">
        <f>$E1154/3.6</f>
        <v>6.8888888888888893</v>
      </c>
      <c r="U1154">
        <f>(0.5*960*(T1154*T1154))</f>
        <v>22779.259259259263</v>
      </c>
      <c r="V1154">
        <f>$U1154-$U1155</f>
        <v>3694.4444444444489</v>
      </c>
      <c r="W1154">
        <f>SUM(V1154:V1159)</f>
        <v>17445.925925925931</v>
      </c>
      <c r="X1154">
        <f>W1154/1000</f>
        <v>17.44592592592593</v>
      </c>
      <c r="Y115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4">
        <f>(0.5*960*(F1154*F1154))</f>
        <v>26.759259259259231</v>
      </c>
      <c r="AA1154">
        <f>W1154*0.0000002777777777</f>
        <v>4.8460905336225202E-3</v>
      </c>
      <c r="AB115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4">
        <f>(AC1154*0.0000002777777777)*-1</f>
        <v>0</v>
      </c>
      <c r="AE11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4">
        <f>(T1154/1000)*(960*9.81*0.01+0.5*1.205*0.38*1.711274*(T1154*T1154)+960*4/3*3.14*AJ1154)</f>
        <v>-15.374373837400302</v>
      </c>
      <c r="AH1154">
        <f>AH1153+AG1154</f>
        <v>847.87134694813972</v>
      </c>
      <c r="AJ1154">
        <f>T1155-T1154</f>
        <v>-0.58333333333333393</v>
      </c>
      <c r="AK1154" s="53">
        <f t="shared" si="308"/>
        <v>6.8888888888888893</v>
      </c>
      <c r="AL1154" s="39">
        <f>0.5*1116.99*(T1154*T1154)</f>
        <v>26504.380000000005</v>
      </c>
      <c r="AM1154" s="39">
        <f t="shared" si="307"/>
        <v>4298.6015625000036</v>
      </c>
      <c r="AN1154" s="39">
        <f>SUM($AM$1146:$AM$1153)+$AN$1145</f>
        <v>-2180116.2599999998</v>
      </c>
      <c r="AO1154" s="39">
        <f t="shared" si="297"/>
        <v>0.60558784983043534</v>
      </c>
      <c r="AP1154" s="39">
        <f>SUM($AM$1154:$AM$1159)+$AP$1153</f>
        <v>2175116.0921875001</v>
      </c>
      <c r="AQ1154" s="39">
        <f t="shared" si="298"/>
        <v>0.60419891432735218</v>
      </c>
      <c r="AR1154" s="39">
        <f t="shared" si="310"/>
        <v>4.2986015625000036</v>
      </c>
      <c r="AS1154" s="39"/>
      <c r="AT1154" s="51">
        <f>T1154*$AS$8*0.38*0.01</f>
        <v>272.18399156000009</v>
      </c>
      <c r="AU1154" s="51">
        <f t="shared" si="309"/>
        <v>0.27218399156000012</v>
      </c>
      <c r="AV1154" s="51">
        <f t="shared" si="299"/>
        <v>7.5606724807553705E-5</v>
      </c>
      <c r="AW1154" s="39">
        <f>AB1154*0.7</f>
        <v>0.35834469125768809</v>
      </c>
      <c r="AX1154" s="40"/>
      <c r="AY1154" s="40">
        <f t="shared" si="296"/>
        <v>0</v>
      </c>
      <c r="AZ1154" s="40"/>
      <c r="BA1154" s="40"/>
      <c r="BB1154" s="40"/>
      <c r="BC1154" s="39"/>
      <c r="BD1154" s="39">
        <f>T1154*2.23694</f>
        <v>15.410031111111113</v>
      </c>
      <c r="BE1154" s="39">
        <f>AO1154-$BC$8</f>
        <v>0.6044614508318169</v>
      </c>
      <c r="BF1154" s="39">
        <f>AQ1154-$BC$8</f>
        <v>0.60307251532873374</v>
      </c>
      <c r="BG1154" s="52">
        <f t="shared" si="300"/>
        <v>0.54276526379586043</v>
      </c>
      <c r="BH1154" s="52">
        <f t="shared" si="301"/>
        <v>0.54276526379586043</v>
      </c>
      <c r="BI1154" s="52">
        <f t="shared" si="302"/>
        <v>1953954.9496650975</v>
      </c>
      <c r="BJ1154" s="52">
        <f t="shared" si="303"/>
        <v>1953.9549496650975</v>
      </c>
      <c r="BK1154">
        <f t="shared" si="304"/>
        <v>3.8687414062500034</v>
      </c>
    </row>
    <row r="1155" spans="2:63" x14ac:dyDescent="0.25">
      <c r="B1155" s="25" t="s">
        <v>53</v>
      </c>
      <c r="C1155" s="25">
        <v>1147</v>
      </c>
      <c r="D1155" s="25">
        <v>125</v>
      </c>
      <c r="E1155" s="24">
        <v>22.7</v>
      </c>
      <c r="F1155" s="15">
        <f t="shared" si="305"/>
        <v>-1.0277777777777781</v>
      </c>
      <c r="G1155" s="15">
        <f t="shared" si="306"/>
        <v>-3.7000000000000011</v>
      </c>
      <c r="R1155">
        <f t="shared" si="294"/>
        <v>0</v>
      </c>
      <c r="S1155">
        <f t="shared" si="295"/>
        <v>22.7</v>
      </c>
      <c r="T1155">
        <f>$E1155/3.6</f>
        <v>6.3055555555555554</v>
      </c>
      <c r="U1155">
        <f>(0.5*960*(T1155*T1155))</f>
        <v>19084.814814814814</v>
      </c>
      <c r="V1155">
        <f>$U1155-$U1156</f>
        <v>7871.4814814814818</v>
      </c>
      <c r="X1155">
        <f>W1155/1000</f>
        <v>0</v>
      </c>
      <c r="Y115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5">
        <f>(0.5*960*(F1155*F1155))</f>
        <v>507.03703703703735</v>
      </c>
      <c r="AA1155">
        <f>W1155*0.0000002777777777</f>
        <v>0</v>
      </c>
      <c r="AB115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5">
        <f>(AC1155*0.0000002777777777)*-1</f>
        <v>0</v>
      </c>
      <c r="AE11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5">
        <f>(T1155/1000)*(960*9.81*0.01+0.5*1.205*0.38*1.711274*(T1155*T1155)+960*4/3*3.14*AJ1155)</f>
        <v>-36.618894224634644</v>
      </c>
      <c r="AH1155">
        <f>AH1154+AG1155</f>
        <v>811.25245272350503</v>
      </c>
      <c r="AJ1155">
        <f>T1156-T1155</f>
        <v>-1.4722222222222223</v>
      </c>
      <c r="AK1155" s="53">
        <f t="shared" si="308"/>
        <v>6.3055555555555554</v>
      </c>
      <c r="AL1155" s="39">
        <f>0.5*1116.99*(T1155*T1155)</f>
        <v>22205.778437500001</v>
      </c>
      <c r="AM1155" s="39">
        <f t="shared" si="307"/>
        <v>9158.7146875000035</v>
      </c>
      <c r="AN1155" s="39">
        <f>SUM($AM$1146:$AM$1153)+$AN$1145</f>
        <v>-2180116.2599999998</v>
      </c>
      <c r="AO1155" s="39">
        <f t="shared" si="297"/>
        <v>0.60558784983043534</v>
      </c>
      <c r="AP1155" s="39">
        <f>SUM($AM$1154:$AM$1159)+$AP$1153</f>
        <v>2175116.0921875001</v>
      </c>
      <c r="AQ1155" s="39">
        <f t="shared" si="298"/>
        <v>0.60419891432735218</v>
      </c>
      <c r="AR1155" s="39">
        <f t="shared" si="310"/>
        <v>9.1587146875000034</v>
      </c>
      <c r="AS1155" s="39"/>
      <c r="AT1155" s="51">
        <f>T1155*$AS$8*0.38*0.01</f>
        <v>249.13615356500003</v>
      </c>
      <c r="AU1155" s="51">
        <f t="shared" si="309"/>
        <v>0.24913615356500002</v>
      </c>
      <c r="AV1155" s="51">
        <f t="shared" si="299"/>
        <v>6.9204542464978573E-5</v>
      </c>
      <c r="AW1155" s="39">
        <f>AB1155*0.7</f>
        <v>0.35834469125768809</v>
      </c>
      <c r="AX1155" s="40"/>
      <c r="AY1155" s="40">
        <f t="shared" si="296"/>
        <v>0</v>
      </c>
      <c r="AZ1155" s="40"/>
      <c r="BA1155" s="40"/>
      <c r="BB1155" s="40"/>
      <c r="BC1155" s="39"/>
      <c r="BD1155" s="39">
        <f>T1155*2.23694</f>
        <v>14.105149444444445</v>
      </c>
      <c r="BE1155" s="39">
        <f>AO1155-$BC$8</f>
        <v>0.6044614508318169</v>
      </c>
      <c r="BF1155" s="39">
        <f>AQ1155-$BC$8</f>
        <v>0.60307251532873374</v>
      </c>
      <c r="BG1155" s="52">
        <f t="shared" si="300"/>
        <v>0.54276526379586043</v>
      </c>
      <c r="BH1155" s="52">
        <f t="shared" si="301"/>
        <v>0.54276526379586043</v>
      </c>
      <c r="BI1155" s="52">
        <f t="shared" si="302"/>
        <v>1953954.9496650975</v>
      </c>
      <c r="BJ1155" s="52">
        <f t="shared" si="303"/>
        <v>1953.9549496650975</v>
      </c>
      <c r="BK1155">
        <f t="shared" si="304"/>
        <v>8.2428432187500036</v>
      </c>
    </row>
    <row r="1156" spans="2:63" x14ac:dyDescent="0.25">
      <c r="B1156" s="25" t="s">
        <v>53</v>
      </c>
      <c r="C1156" s="25">
        <v>1148</v>
      </c>
      <c r="D1156" s="25">
        <v>126</v>
      </c>
      <c r="E1156" s="24">
        <v>17.399999999999999</v>
      </c>
      <c r="F1156" s="15">
        <f t="shared" si="305"/>
        <v>-1.2361111111111109</v>
      </c>
      <c r="G1156" s="15">
        <f t="shared" si="306"/>
        <v>-4.4499999999999993</v>
      </c>
      <c r="R1156">
        <f t="shared" si="294"/>
        <v>0</v>
      </c>
      <c r="S1156">
        <f t="shared" si="295"/>
        <v>17.399999999999999</v>
      </c>
      <c r="T1156">
        <f>$E1156/3.6</f>
        <v>4.833333333333333</v>
      </c>
      <c r="U1156">
        <f>(0.5*960*(T1156*T1156))</f>
        <v>11213.333333333332</v>
      </c>
      <c r="V1156">
        <f>$U1156-$U1157</f>
        <v>4159.9999999999982</v>
      </c>
      <c r="X1156">
        <f>W1156/1000</f>
        <v>0</v>
      </c>
      <c r="Y1156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6">
        <f>(0.5*960*(F1156*F1156))</f>
        <v>733.42592592592575</v>
      </c>
      <c r="AA1156">
        <f>W1156*0.0000002777777777</f>
        <v>0</v>
      </c>
      <c r="AB115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6">
        <f>(AC1156*0.0000002777777777)*-1</f>
        <v>0</v>
      </c>
      <c r="AE11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6">
        <f>(T1156/1000)*(960*9.81*0.01+0.5*1.205*0.38*1.711274*(T1156*T1156)+960*4/3*3.14*AJ1156)</f>
        <v>-18.926710828286495</v>
      </c>
      <c r="AH1156">
        <f>AH1155+AG1156</f>
        <v>792.32574189521858</v>
      </c>
      <c r="AJ1156">
        <f>T1157-T1156</f>
        <v>-0.99999999999999956</v>
      </c>
      <c r="AK1156" s="53">
        <f t="shared" si="308"/>
        <v>4.833333333333333</v>
      </c>
      <c r="AL1156" s="39">
        <f>0.5*1116.99*(T1156*T1156)</f>
        <v>13047.063749999998</v>
      </c>
      <c r="AM1156" s="39">
        <f t="shared" si="307"/>
        <v>4840.2899999999972</v>
      </c>
      <c r="AN1156" s="39">
        <f>SUM($AM$1146:$AM$1153)+$AN$1145</f>
        <v>-2180116.2599999998</v>
      </c>
      <c r="AO1156" s="39">
        <f t="shared" si="297"/>
        <v>0.60558784983043534</v>
      </c>
      <c r="AP1156" s="39">
        <f>SUM($AM$1154:$AM$1159)+$AP$1153</f>
        <v>2175116.0921875001</v>
      </c>
      <c r="AQ1156" s="39">
        <f t="shared" si="298"/>
        <v>0.60419891432735218</v>
      </c>
      <c r="AR1156" s="39">
        <f t="shared" si="310"/>
        <v>4.8402899999999969</v>
      </c>
      <c r="AS1156" s="39"/>
      <c r="AT1156" s="51">
        <f>T1156*$AS$8*0.38*0.01</f>
        <v>190.96780053000003</v>
      </c>
      <c r="AU1156" s="51">
        <f t="shared" si="309"/>
        <v>0.19096780053000004</v>
      </c>
      <c r="AV1156" s="51">
        <f t="shared" si="299"/>
        <v>5.3046653695622345E-5</v>
      </c>
      <c r="AW1156" s="39">
        <f>AB1156*0.7</f>
        <v>0.35834469125768809</v>
      </c>
      <c r="AX1156" s="40"/>
      <c r="AY1156" s="40">
        <f t="shared" si="296"/>
        <v>0</v>
      </c>
      <c r="AZ1156" s="40"/>
      <c r="BA1156" s="40"/>
      <c r="BB1156" s="40"/>
      <c r="BC1156" s="39"/>
      <c r="BD1156" s="39">
        <f>T1156*2.23694</f>
        <v>10.811876666666667</v>
      </c>
      <c r="BE1156" s="39">
        <f>AO1156-$BC$8</f>
        <v>0.6044614508318169</v>
      </c>
      <c r="BF1156" s="39">
        <f>AQ1156-$BC$8</f>
        <v>0.60307251532873374</v>
      </c>
      <c r="BG1156" s="52">
        <f t="shared" si="300"/>
        <v>0.54276526379586043</v>
      </c>
      <c r="BH1156" s="52">
        <f t="shared" si="301"/>
        <v>0.54276526379586043</v>
      </c>
      <c r="BI1156" s="52">
        <f t="shared" si="302"/>
        <v>1953954.9496650975</v>
      </c>
      <c r="BJ1156" s="52">
        <f t="shared" si="303"/>
        <v>1953.9549496650975</v>
      </c>
      <c r="BK1156">
        <f t="shared" si="304"/>
        <v>4.3562609999999973</v>
      </c>
    </row>
    <row r="1157" spans="2:63" x14ac:dyDescent="0.25">
      <c r="B1157" s="25" t="s">
        <v>53</v>
      </c>
      <c r="C1157" s="25">
        <v>1149</v>
      </c>
      <c r="D1157" s="25">
        <v>127</v>
      </c>
      <c r="E1157" s="24">
        <v>13.8</v>
      </c>
      <c r="F1157" s="15">
        <f t="shared" si="305"/>
        <v>-0.74999999999999978</v>
      </c>
      <c r="G1157" s="15">
        <f t="shared" si="306"/>
        <v>-2.6999999999999993</v>
      </c>
      <c r="R1157">
        <f t="shared" si="294"/>
        <v>0</v>
      </c>
      <c r="S1157">
        <f t="shared" si="295"/>
        <v>13.8</v>
      </c>
      <c r="T1157">
        <f>$E1157/3.6</f>
        <v>3.8333333333333335</v>
      </c>
      <c r="U1157">
        <f>(0.5*960*(T1157*T1157))</f>
        <v>7053.3333333333339</v>
      </c>
      <c r="V1157">
        <f>$U1157-$U1158</f>
        <v>1720.0000000000018</v>
      </c>
      <c r="X1157">
        <f>W1157/1000</f>
        <v>0</v>
      </c>
      <c r="Y1157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7">
        <f>(0.5*960*(F1157*F1157))</f>
        <v>269.99999999999983</v>
      </c>
      <c r="AA1157">
        <f>W1157*0.0000002777777777</f>
        <v>0</v>
      </c>
      <c r="AB115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7">
        <f>(AC1157*0.0000002777777777)*-1</f>
        <v>0</v>
      </c>
      <c r="AE11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7">
        <f>(T1157/1000)*(960*9.81*0.01+0.5*1.205*0.38*1.711274*(T1157*T1157)+960*4/3*3.14*AJ1157)</f>
        <v>-7.3203892956016547</v>
      </c>
      <c r="AH1157">
        <f>AH1156+AG1157</f>
        <v>785.00535259961691</v>
      </c>
      <c r="AJ1157">
        <f>T1158-T1157</f>
        <v>-0.50000000000000044</v>
      </c>
      <c r="AK1157" s="53">
        <f t="shared" si="308"/>
        <v>3.8333333333333335</v>
      </c>
      <c r="AL1157" s="39">
        <f>0.5*1116.99*(T1157*T1157)</f>
        <v>8206.7737500000003</v>
      </c>
      <c r="AM1157" s="39">
        <f t="shared" si="307"/>
        <v>2001.2737500000012</v>
      </c>
      <c r="AN1157" s="39">
        <f>SUM($AM$1146:$AM$1153)+$AN$1145</f>
        <v>-2180116.2599999998</v>
      </c>
      <c r="AO1157" s="39">
        <f t="shared" si="297"/>
        <v>0.60558784983043534</v>
      </c>
      <c r="AP1157" s="39">
        <f>SUM($AM$1154:$AM$1159)+$AP$1153</f>
        <v>2175116.0921875001</v>
      </c>
      <c r="AQ1157" s="39">
        <f t="shared" si="298"/>
        <v>0.60419891432735218</v>
      </c>
      <c r="AR1157" s="39">
        <f t="shared" si="310"/>
        <v>2.0012737500000011</v>
      </c>
      <c r="AS1157" s="39"/>
      <c r="AT1157" s="51">
        <f>T1157*$AS$8*0.38*0.01</f>
        <v>151.45722111000003</v>
      </c>
      <c r="AU1157" s="51">
        <f t="shared" si="309"/>
        <v>0.15145722111000004</v>
      </c>
      <c r="AV1157" s="51">
        <f t="shared" si="299"/>
        <v>4.2071483965493587E-5</v>
      </c>
      <c r="AW1157" s="39">
        <f>AB1157*0.7</f>
        <v>0.35834469125768809</v>
      </c>
      <c r="AX1157" s="40"/>
      <c r="AY1157" s="40">
        <f t="shared" si="296"/>
        <v>0</v>
      </c>
      <c r="AZ1157" s="40"/>
      <c r="BA1157" s="40"/>
      <c r="BB1157" s="40"/>
      <c r="BC1157" s="39"/>
      <c r="BD1157" s="39">
        <f>T1157*2.23694</f>
        <v>8.5749366666666678</v>
      </c>
      <c r="BE1157" s="39">
        <f>AO1157-$BC$8</f>
        <v>0.6044614508318169</v>
      </c>
      <c r="BF1157" s="39">
        <f>AQ1157-$BC$8</f>
        <v>0.60307251532873374</v>
      </c>
      <c r="BG1157" s="52">
        <f t="shared" si="300"/>
        <v>0.54276526379586043</v>
      </c>
      <c r="BH1157" s="52">
        <f t="shared" si="301"/>
        <v>0.54276526379586043</v>
      </c>
      <c r="BI1157" s="52">
        <f t="shared" si="302"/>
        <v>1953954.9496650975</v>
      </c>
      <c r="BJ1157" s="52">
        <f t="shared" si="303"/>
        <v>1953.9549496650975</v>
      </c>
      <c r="BK1157">
        <f t="shared" si="304"/>
        <v>1.8011463750000012</v>
      </c>
    </row>
    <row r="1158" spans="2:63" x14ac:dyDescent="0.25">
      <c r="B1158" s="25" t="s">
        <v>53</v>
      </c>
      <c r="C1158" s="25">
        <v>1150</v>
      </c>
      <c r="D1158" s="25">
        <v>128</v>
      </c>
      <c r="E1158" s="24">
        <v>12</v>
      </c>
      <c r="F1158" s="15">
        <f t="shared" si="305"/>
        <v>-0.25000000000000011</v>
      </c>
      <c r="G1158" s="15">
        <f t="shared" si="306"/>
        <v>-0.90000000000000036</v>
      </c>
      <c r="R1158">
        <f t="shared" si="294"/>
        <v>0</v>
      </c>
      <c r="S1158">
        <f t="shared" si="295"/>
        <v>12</v>
      </c>
      <c r="T1158">
        <f>$E1158/3.6</f>
        <v>3.333333333333333</v>
      </c>
      <c r="U1158">
        <f>(0.5*960*(T1158*T1158))</f>
        <v>5333.3333333333321</v>
      </c>
      <c r="V1158">
        <f>$U1158-$U1159</f>
        <v>0</v>
      </c>
      <c r="X1158">
        <f>W1158/1000</f>
        <v>0</v>
      </c>
      <c r="Y1158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8">
        <f>(0.5*960*(F1158*F1158))</f>
        <v>30.000000000000028</v>
      </c>
      <c r="AA1158">
        <f>W1158*0.0000002777777777</f>
        <v>0</v>
      </c>
      <c r="AB115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8">
        <f>(AC1158*0.0000002777777777)*-1</f>
        <v>0</v>
      </c>
      <c r="AE11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</f>
        <v>0.51994691343466182</v>
      </c>
      <c r="AG1158">
        <f>(T1158/1000)*(960*9.81*0.01+0.5*1.205*0.38*1.711274*(T1158*T1158)+960*4/3*3.14*AJ1158)</f>
        <v>0.32843096971481478</v>
      </c>
      <c r="AH1158">
        <f>AH1157+AG1158</f>
        <v>785.33378356933167</v>
      </c>
      <c r="AJ1158">
        <f>T1159-T1158</f>
        <v>0</v>
      </c>
      <c r="AK1158" s="53">
        <f t="shared" si="308"/>
        <v>3.333333333333333</v>
      </c>
      <c r="AL1158" s="39">
        <f>0.5*1116.99*(T1158*T1158)</f>
        <v>6205.4999999999991</v>
      </c>
      <c r="AM1158" s="39">
        <f t="shared" si="307"/>
        <v>0</v>
      </c>
      <c r="AN1158" s="39">
        <f>SUM($AM$1146:$AM$1153)+$AN$1145</f>
        <v>-2180116.2599999998</v>
      </c>
      <c r="AO1158" s="39">
        <f t="shared" si="297"/>
        <v>0.60558784983043534</v>
      </c>
      <c r="AP1158" s="39">
        <f>SUM($AM$1154:$AM$1159)+$AP$1153</f>
        <v>2175116.0921875001</v>
      </c>
      <c r="AQ1158" s="39">
        <f t="shared" si="298"/>
        <v>0.60419891432735218</v>
      </c>
      <c r="AR1158" s="39">
        <f t="shared" si="310"/>
        <v>0</v>
      </c>
      <c r="AS1158" s="39"/>
      <c r="AT1158" s="51">
        <f>T1158*$AS$8*0.38*0.01</f>
        <v>131.70193140000001</v>
      </c>
      <c r="AU1158" s="51">
        <f t="shared" si="309"/>
        <v>0.1317019314</v>
      </c>
      <c r="AV1158" s="51">
        <f t="shared" si="299"/>
        <v>3.6583899100429198E-5</v>
      </c>
      <c r="AW1158" s="39">
        <f>AB1158*0.7</f>
        <v>0.35834469125768809</v>
      </c>
      <c r="AX1158" s="40"/>
      <c r="AY1158" s="40">
        <f t="shared" si="296"/>
        <v>0</v>
      </c>
      <c r="AZ1158" s="40"/>
      <c r="BA1158" s="40"/>
      <c r="BB1158" s="40"/>
      <c r="BC1158" s="39"/>
      <c r="BD1158" s="39">
        <f>T1158*2.23694</f>
        <v>7.4564666666666666</v>
      </c>
      <c r="BE1158" s="39">
        <f>AO1158-$BC$8</f>
        <v>0.6044614508318169</v>
      </c>
      <c r="BF1158" s="39">
        <f>AQ1158-$BC$8</f>
        <v>0.60307251532873374</v>
      </c>
      <c r="BG1158" s="52">
        <f t="shared" si="300"/>
        <v>0.54276526379586043</v>
      </c>
      <c r="BH1158" s="52">
        <f t="shared" si="301"/>
        <v>0.54276526379586043</v>
      </c>
      <c r="BI1158" s="52">
        <f t="shared" si="302"/>
        <v>1953954.9496650975</v>
      </c>
      <c r="BJ1158" s="52">
        <f t="shared" si="303"/>
        <v>1953.9549496650975</v>
      </c>
      <c r="BK1158">
        <f t="shared" si="304"/>
        <v>0</v>
      </c>
    </row>
    <row r="1159" spans="2:63" x14ac:dyDescent="0.25">
      <c r="B1159" s="25" t="s">
        <v>53</v>
      </c>
      <c r="C1159" s="25">
        <v>1151</v>
      </c>
      <c r="D1159" s="25">
        <v>129</v>
      </c>
      <c r="E1159" s="24">
        <v>12</v>
      </c>
      <c r="F1159" s="15">
        <f t="shared" si="305"/>
        <v>0</v>
      </c>
      <c r="G1159" s="15">
        <f t="shared" si="306"/>
        <v>0</v>
      </c>
      <c r="R1159">
        <f t="shared" si="294"/>
        <v>0</v>
      </c>
      <c r="S1159">
        <f t="shared" si="295"/>
        <v>12</v>
      </c>
      <c r="T1159">
        <f>$E1159/3.6</f>
        <v>3.333333333333333</v>
      </c>
      <c r="U1159">
        <f>(0.5*960*(T1159*T1159))</f>
        <v>5333.3333333333321</v>
      </c>
      <c r="V1159">
        <f>$U1159-$U1160</f>
        <v>0</v>
      </c>
      <c r="X1159">
        <f>W1159/1000</f>
        <v>0</v>
      </c>
      <c r="Y1159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59">
        <f>(0.5*960*(F1159*F1159))</f>
        <v>0</v>
      </c>
      <c r="AA1159">
        <f>W1159*0.0000002777777777</f>
        <v>0</v>
      </c>
      <c r="AB115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59">
        <f>(AC1159*0.0000002777777777)*-1</f>
        <v>0</v>
      </c>
      <c r="AE11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59">
        <f>(T1159/1000)*(960*9.81*0.01+0.5*1.205*0.38*1.711274*(T1159*T1159)+960*4/3*3.14*AJ1159)</f>
        <v>0.32843096971481478</v>
      </c>
      <c r="AH1159">
        <f>AH1158+AG1159</f>
        <v>785.66221453904643</v>
      </c>
      <c r="AJ1159">
        <f>T1160-T1159</f>
        <v>0</v>
      </c>
      <c r="AK1159" s="53">
        <f t="shared" si="308"/>
        <v>3.333333333333333</v>
      </c>
      <c r="AL1159" s="39">
        <f>0.5*1116.99*(T1159*T1159)</f>
        <v>6205.4999999999991</v>
      </c>
      <c r="AM1159" s="39">
        <f t="shared" si="307"/>
        <v>0</v>
      </c>
      <c r="AN1159" s="39">
        <f>SUM($AM$1146:$AM$1153)+$AN$1145</f>
        <v>-2180116.2599999998</v>
      </c>
      <c r="AO1159" s="39">
        <f t="shared" si="297"/>
        <v>0.60558784983043534</v>
      </c>
      <c r="AP1159" s="39">
        <f>SUM($AM$1154:$AM$1159)+$AP$1153</f>
        <v>2175116.0921875001</v>
      </c>
      <c r="AQ1159" s="39">
        <f t="shared" si="298"/>
        <v>0.60419891432735218</v>
      </c>
      <c r="AR1159" s="39">
        <f t="shared" si="310"/>
        <v>0</v>
      </c>
      <c r="AS1159" s="39"/>
      <c r="AT1159" s="51">
        <f>T1159*$AS$8*0.38*0.01</f>
        <v>131.70193140000001</v>
      </c>
      <c r="AU1159" s="51">
        <f t="shared" si="309"/>
        <v>0.1317019314</v>
      </c>
      <c r="AV1159" s="51">
        <f t="shared" si="299"/>
        <v>3.6583899100429198E-5</v>
      </c>
      <c r="AW1159" s="39">
        <f>AB1159*0.7</f>
        <v>0.35834469125768809</v>
      </c>
      <c r="AX1159" s="40"/>
      <c r="AY1159" s="40">
        <f t="shared" si="296"/>
        <v>0</v>
      </c>
      <c r="AZ1159" s="40"/>
      <c r="BA1159" s="40"/>
      <c r="BB1159" s="40"/>
      <c r="BC1159" s="39"/>
      <c r="BD1159" s="39">
        <f>T1159*2.23694</f>
        <v>7.4564666666666666</v>
      </c>
      <c r="BE1159" s="39">
        <f>AO1159-$BC$8</f>
        <v>0.6044614508318169</v>
      </c>
      <c r="BF1159" s="39">
        <f>AQ1159-$BC$8</f>
        <v>0.60307251532873374</v>
      </c>
      <c r="BG1159" s="52">
        <f t="shared" si="300"/>
        <v>0.54276526379586043</v>
      </c>
      <c r="BH1159" s="52">
        <f t="shared" si="301"/>
        <v>0.54276526379586043</v>
      </c>
      <c r="BI1159" s="52">
        <f t="shared" si="302"/>
        <v>1953954.9496650975</v>
      </c>
      <c r="BJ1159" s="52">
        <f t="shared" si="303"/>
        <v>1953.9549496650975</v>
      </c>
      <c r="BK1159">
        <f t="shared" si="304"/>
        <v>0</v>
      </c>
    </row>
    <row r="1160" spans="2:63" x14ac:dyDescent="0.25">
      <c r="B1160" s="25" t="s">
        <v>53</v>
      </c>
      <c r="C1160" s="25">
        <v>1152</v>
      </c>
      <c r="D1160" s="25">
        <v>130</v>
      </c>
      <c r="E1160" s="24">
        <v>12</v>
      </c>
      <c r="F1160" s="15">
        <f t="shared" si="305"/>
        <v>0.26388888888888895</v>
      </c>
      <c r="G1160" s="15">
        <f t="shared" si="306"/>
        <v>0.95000000000000018</v>
      </c>
      <c r="R1160">
        <f t="shared" ref="R1160:R1223" si="311">IF(E1160&lt;1,1,0)</f>
        <v>0</v>
      </c>
      <c r="S1160">
        <f t="shared" ref="S1160:S1223" si="312">IF(R1160=1,"",E1160)</f>
        <v>12</v>
      </c>
      <c r="T1160">
        <f>$E1160/3.6</f>
        <v>3.333333333333333</v>
      </c>
      <c r="U1160">
        <f>(0.5*960*(T1160*T1160))</f>
        <v>5333.3333333333321</v>
      </c>
      <c r="V1160">
        <f>$U1160-$U1161</f>
        <v>-1822.592592592594</v>
      </c>
      <c r="X1160">
        <f>W1160/1000</f>
        <v>0</v>
      </c>
      <c r="Y1160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0">
        <f>(0.5*960*(F1160*F1160))</f>
        <v>33.425925925925938</v>
      </c>
      <c r="AA1160">
        <f>W1160*0.0000002777777777</f>
        <v>0</v>
      </c>
      <c r="AB116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C1160">
        <f>SUM(V1160:V1216)</f>
        <v>-346028.1481481482</v>
      </c>
      <c r="AD1160">
        <f>(AC1160*0.0000002777777777)*-1</f>
        <v>9.611893001423899E-2</v>
      </c>
      <c r="AE11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0">
        <f>(T1160/1000)*(960*9.81*0.01+0.5*1.205*0.38*1.711274*(T1160*T1160)+960*4/3*3.14*AJ1160)</f>
        <v>7.3992457845296347</v>
      </c>
      <c r="AH1160">
        <f>AH1159+AG1160</f>
        <v>793.06146032357606</v>
      </c>
      <c r="AJ1160">
        <f>T1161-T1160</f>
        <v>0.52777777777777812</v>
      </c>
      <c r="AK1160" s="53">
        <f t="shared" si="308"/>
        <v>3.333333333333333</v>
      </c>
      <c r="AL1160" s="39">
        <f>0.5*1116.99*(T1160*T1160)</f>
        <v>6205.4999999999991</v>
      </c>
      <c r="AM1160" s="39">
        <f t="shared" si="307"/>
        <v>-2120.6434375000017</v>
      </c>
      <c r="AN1160" s="39">
        <f>SUM($AM$1160:$AM$1216)+$AN$1159</f>
        <v>-2582730.82375</v>
      </c>
      <c r="AO1160" s="39">
        <f t="shared" si="297"/>
        <v>0.71742522861856539</v>
      </c>
      <c r="AP1160" s="39">
        <f>SUM($AM$1154:$AM$1159)+$AP$1153</f>
        <v>2175116.0921875001</v>
      </c>
      <c r="AQ1160" s="39">
        <f t="shared" si="298"/>
        <v>0.60419891432735218</v>
      </c>
      <c r="AR1160" s="39">
        <f t="shared" si="310"/>
        <v>-2.1206434375000018</v>
      </c>
      <c r="AS1160" s="39"/>
      <c r="AT1160" s="51">
        <f>T1160*$AS$8*0.38*0.01</f>
        <v>131.70193140000001</v>
      </c>
      <c r="AU1160" s="51">
        <f t="shared" si="309"/>
        <v>0.1317019314</v>
      </c>
      <c r="AV1160" s="51">
        <f t="shared" si="299"/>
        <v>3.6583899100429198E-5</v>
      </c>
      <c r="AW1160" s="39">
        <f>AB1160*0.7</f>
        <v>0.35834469125768809</v>
      </c>
      <c r="AX1160" s="40"/>
      <c r="AY1160" s="40">
        <f t="shared" ref="AY1160:AY1223" si="313">AX1160/1000</f>
        <v>0</v>
      </c>
      <c r="AZ1160" s="40"/>
      <c r="BA1160" s="40"/>
      <c r="BB1160" s="40"/>
      <c r="BC1160" s="39"/>
      <c r="BD1160" s="39">
        <f>T1160*2.23694</f>
        <v>7.4564666666666666</v>
      </c>
      <c r="BE1160" s="39">
        <f>AO1160-$BC$8</f>
        <v>0.71629882961994695</v>
      </c>
      <c r="BF1160" s="39">
        <f>AQ1160-$BC$8</f>
        <v>0.60307251532873374</v>
      </c>
      <c r="BG1160" s="52">
        <f t="shared" si="300"/>
        <v>0.54276526379586043</v>
      </c>
      <c r="BH1160" s="52">
        <f t="shared" si="301"/>
        <v>0.54276526379586043</v>
      </c>
      <c r="BI1160" s="52">
        <f t="shared" si="302"/>
        <v>1953954.9496650975</v>
      </c>
      <c r="BJ1160" s="52">
        <f t="shared" si="303"/>
        <v>1953.9549496650975</v>
      </c>
      <c r="BK1160">
        <f t="shared" si="304"/>
        <v>-1.9085790937500016</v>
      </c>
    </row>
    <row r="1161" spans="2:63" x14ac:dyDescent="0.25">
      <c r="B1161" s="25" t="s">
        <v>53</v>
      </c>
      <c r="C1161" s="25">
        <v>1153</v>
      </c>
      <c r="D1161" s="25">
        <v>131</v>
      </c>
      <c r="E1161" s="24">
        <v>13.9</v>
      </c>
      <c r="F1161" s="15">
        <f t="shared" si="305"/>
        <v>0.94444444444444453</v>
      </c>
      <c r="G1161" s="15">
        <f t="shared" si="306"/>
        <v>3.4000000000000004</v>
      </c>
      <c r="R1161">
        <f t="shared" si="311"/>
        <v>0</v>
      </c>
      <c r="S1161">
        <f t="shared" si="312"/>
        <v>13.9</v>
      </c>
      <c r="T1161">
        <f>$E1161/3.6</f>
        <v>3.8611111111111112</v>
      </c>
      <c r="U1161">
        <f>(0.5*960*(T1161*T1161))</f>
        <v>7155.9259259259261</v>
      </c>
      <c r="V1161">
        <f>$U1161-$U1162</f>
        <v>-5934.4444444444443</v>
      </c>
      <c r="X1161">
        <f>W1161/1000</f>
        <v>0</v>
      </c>
      <c r="Y1161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1">
        <f>(0.5*960*(F1161*F1161))</f>
        <v>428.14814814814827</v>
      </c>
      <c r="AA1161">
        <f>W1161*0.0000002777777777</f>
        <v>0</v>
      </c>
      <c r="AB116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1">
        <f>(AC1161*0.0000002777777777)*-1</f>
        <v>0</v>
      </c>
      <c r="AE11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1">
        <f>(T1161/1000)*(960*9.81*0.01+0.5*1.205*0.38*1.711274*(T1161*T1161)+960*4/3*3.14*AJ1161)</f>
        <v>21.508685266960573</v>
      </c>
      <c r="AH1161">
        <f>AH1160+AG1161</f>
        <v>814.57014559053664</v>
      </c>
      <c r="AJ1161">
        <f>T1162-T1161</f>
        <v>1.3611111111111112</v>
      </c>
      <c r="AK1161" s="53">
        <f t="shared" si="308"/>
        <v>3.8611111111111112</v>
      </c>
      <c r="AL1161" s="39">
        <f>0.5*1116.99*(T1161*T1161)</f>
        <v>8326.1434375000008</v>
      </c>
      <c r="AM1161" s="39">
        <f t="shared" si="307"/>
        <v>-6904.9115624999995</v>
      </c>
      <c r="AN1161" s="39">
        <f>SUM($AM$1160:$AM$1216)+$AN$1159</f>
        <v>-2582730.82375</v>
      </c>
      <c r="AO1161" s="39">
        <f t="shared" ref="AO1161:AO1224" si="314">(AN1161*0.0000002777777777)*-1</f>
        <v>0.71742522861856539</v>
      </c>
      <c r="AP1161" s="39">
        <f>SUM($AM$1154:$AM$1159)+$AP$1153</f>
        <v>2175116.0921875001</v>
      </c>
      <c r="AQ1161" s="39">
        <f t="shared" ref="AQ1161:AQ1224" si="315">AP1161*0.0000002777777777</f>
        <v>0.60419891432735218</v>
      </c>
      <c r="AR1161" s="39">
        <f t="shared" si="310"/>
        <v>-6.9049115624999997</v>
      </c>
      <c r="AS1161" s="39"/>
      <c r="AT1161" s="51">
        <f>T1161*$AS$8*0.38*0.01</f>
        <v>152.55473720500004</v>
      </c>
      <c r="AU1161" s="51">
        <f t="shared" si="309"/>
        <v>0.15255473720500004</v>
      </c>
      <c r="AV1161" s="51">
        <f t="shared" ref="AV1161:AV1224" si="316">0.000000277778*AT1161</f>
        <v>4.2376349791330499E-5</v>
      </c>
      <c r="AW1161" s="39">
        <f>AB1161*0.7</f>
        <v>0.35834469125768809</v>
      </c>
      <c r="AX1161" s="40"/>
      <c r="AY1161" s="40">
        <f t="shared" si="313"/>
        <v>0</v>
      </c>
      <c r="AZ1161" s="40"/>
      <c r="BA1161" s="40"/>
      <c r="BB1161" s="40"/>
      <c r="BC1161" s="39"/>
      <c r="BD1161" s="39">
        <f>T1161*2.23694</f>
        <v>8.6370738888888887</v>
      </c>
      <c r="BE1161" s="39">
        <f>AO1161-$BC$8</f>
        <v>0.71629882961994695</v>
      </c>
      <c r="BF1161" s="39">
        <f>AQ1161-$BC$8</f>
        <v>0.60307251532873374</v>
      </c>
      <c r="BG1161" s="52">
        <f t="shared" ref="BG1161:BG1224" si="317">BF1161*0.9</f>
        <v>0.54276526379586043</v>
      </c>
      <c r="BH1161" s="52">
        <f t="shared" ref="BH1161:BH1224" si="318">BF1161*0.9</f>
        <v>0.54276526379586043</v>
      </c>
      <c r="BI1161" s="52">
        <f t="shared" ref="BI1161:BI1224" si="319">BH1161*3600000</f>
        <v>1953954.9496650975</v>
      </c>
      <c r="BJ1161" s="52">
        <f t="shared" ref="BJ1161:BJ1224" si="320">BI1161/1000</f>
        <v>1953.9549496650975</v>
      </c>
      <c r="BK1161">
        <f t="shared" ref="BK1161:BK1224" si="321">(AM1161*0.9)/1000</f>
        <v>-6.2144204062499995</v>
      </c>
    </row>
    <row r="1162" spans="2:63" x14ac:dyDescent="0.25">
      <c r="B1162" s="25" t="s">
        <v>53</v>
      </c>
      <c r="C1162" s="25">
        <v>1154</v>
      </c>
      <c r="D1162" s="25">
        <v>132</v>
      </c>
      <c r="E1162" s="24">
        <v>18.8</v>
      </c>
      <c r="F1162" s="15">
        <f t="shared" ref="F1162:F1225" si="322">($E1163-$E1161)/2/3.6</f>
        <v>1.5555555555555556</v>
      </c>
      <c r="G1162" s="15">
        <f t="shared" ref="G1162:G1225" si="323">($E1163-$E1161)/2</f>
        <v>5.6000000000000005</v>
      </c>
      <c r="R1162">
        <f t="shared" si="311"/>
        <v>0</v>
      </c>
      <c r="S1162">
        <f t="shared" si="312"/>
        <v>18.8</v>
      </c>
      <c r="T1162">
        <f>$E1162/3.6</f>
        <v>5.2222222222222223</v>
      </c>
      <c r="U1162">
        <f>(0.5*960*(T1162*T1162))</f>
        <v>13090.37037037037</v>
      </c>
      <c r="V1162">
        <f>$U1162-$U1163</f>
        <v>-10243.333333333334</v>
      </c>
      <c r="X1162">
        <f>W1162/1000</f>
        <v>0</v>
      </c>
      <c r="Y1162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2">
        <f>(0.5*960*(F1162*F1162))</f>
        <v>1161.4814814814815</v>
      </c>
      <c r="AA1162">
        <f>W1162*0.0000002777777777</f>
        <v>0</v>
      </c>
      <c r="AB116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2">
        <f>(AC1162*0.0000002777777777)*-1</f>
        <v>0</v>
      </c>
      <c r="AE11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2">
        <f>(T1162/1000)*(960*9.81*0.01+0.5*1.205*0.38*1.711274*(T1162*T1162)+960*4/3*3.14*AJ1162)</f>
        <v>37.278629200322271</v>
      </c>
      <c r="AH1162">
        <f>AH1161+AG1162</f>
        <v>851.8487747908589</v>
      </c>
      <c r="AJ1162">
        <f>T1163-T1162</f>
        <v>1.75</v>
      </c>
      <c r="AK1162" s="53">
        <f t="shared" si="308"/>
        <v>5.2222222222222223</v>
      </c>
      <c r="AL1162" s="39">
        <f>0.5*1116.99*(T1162*T1162)</f>
        <v>15231.055</v>
      </c>
      <c r="AM1162" s="39">
        <f t="shared" si="307"/>
        <v>-11918.438437500001</v>
      </c>
      <c r="AN1162" s="39">
        <f>SUM($AM$1160:$AM$1216)+$AN$1159</f>
        <v>-2582730.82375</v>
      </c>
      <c r="AO1162" s="39">
        <f t="shared" si="314"/>
        <v>0.71742522861856539</v>
      </c>
      <c r="AP1162" s="39">
        <f>SUM($AM$1154:$AM$1159)+$AP$1153</f>
        <v>2175116.0921875001</v>
      </c>
      <c r="AQ1162" s="39">
        <f t="shared" si="315"/>
        <v>0.60419891432735218</v>
      </c>
      <c r="AR1162" s="39">
        <f t="shared" si="310"/>
        <v>-11.918438437500001</v>
      </c>
      <c r="AS1162" s="39"/>
      <c r="AT1162" s="51">
        <f>T1162*$AS$8*0.38*0.01</f>
        <v>206.33302586000005</v>
      </c>
      <c r="AU1162" s="51">
        <f t="shared" si="309"/>
        <v>0.20633302586000005</v>
      </c>
      <c r="AV1162" s="51">
        <f t="shared" si="316"/>
        <v>5.7314775257339093E-5</v>
      </c>
      <c r="AW1162" s="39">
        <f>AB1162*0.7</f>
        <v>0.35834469125768809</v>
      </c>
      <c r="AX1162" s="40"/>
      <c r="AY1162" s="40">
        <f t="shared" si="313"/>
        <v>0</v>
      </c>
      <c r="AZ1162" s="40"/>
      <c r="BA1162" s="40"/>
      <c r="BB1162" s="40"/>
      <c r="BC1162" s="39"/>
      <c r="BD1162" s="39">
        <f>T1162*2.23694</f>
        <v>11.68179777777778</v>
      </c>
      <c r="BE1162" s="39">
        <f>AO1162-$BC$8</f>
        <v>0.71629882961994695</v>
      </c>
      <c r="BF1162" s="39">
        <f>AQ1162-$BC$8</f>
        <v>0.60307251532873374</v>
      </c>
      <c r="BG1162" s="52">
        <f t="shared" si="317"/>
        <v>0.54276526379586043</v>
      </c>
      <c r="BH1162" s="52">
        <f t="shared" si="318"/>
        <v>0.54276526379586043</v>
      </c>
      <c r="BI1162" s="52">
        <f t="shared" si="319"/>
        <v>1953954.9496650975</v>
      </c>
      <c r="BJ1162" s="52">
        <f t="shared" si="320"/>
        <v>1953.9549496650975</v>
      </c>
      <c r="BK1162">
        <f t="shared" si="321"/>
        <v>-10.726594593750002</v>
      </c>
    </row>
    <row r="1163" spans="2:63" x14ac:dyDescent="0.25">
      <c r="B1163" s="25" t="s">
        <v>53</v>
      </c>
      <c r="C1163" s="25">
        <v>1155</v>
      </c>
      <c r="D1163" s="25">
        <v>133</v>
      </c>
      <c r="E1163" s="24">
        <v>25.1</v>
      </c>
      <c r="F1163" s="15">
        <f t="shared" si="322"/>
        <v>1.5277777777777777</v>
      </c>
      <c r="G1163" s="15">
        <f t="shared" si="323"/>
        <v>5.5</v>
      </c>
      <c r="R1163">
        <f t="shared" si="311"/>
        <v>0</v>
      </c>
      <c r="S1163">
        <f t="shared" si="312"/>
        <v>25.1</v>
      </c>
      <c r="T1163">
        <f>$E1163/3.6</f>
        <v>6.9722222222222223</v>
      </c>
      <c r="U1163">
        <f>(0.5*960*(T1163*T1163))</f>
        <v>23333.703703703704</v>
      </c>
      <c r="V1163">
        <f>$U1163-$U1164</f>
        <v>-9556.6666666666752</v>
      </c>
      <c r="X1163">
        <f>W1163/1000</f>
        <v>0</v>
      </c>
      <c r="Y116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3">
        <f>(0.5*960*(F1163*F1163))</f>
        <v>1120.3703703703702</v>
      </c>
      <c r="AA1163">
        <f>W1163*0.0000002777777777</f>
        <v>0</v>
      </c>
      <c r="AB116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3">
        <f>(AC1163*0.0000002777777777)*-1</f>
        <v>0</v>
      </c>
      <c r="AE11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3">
        <f>(T1163/1000)*(960*9.81*0.01+0.5*1.205*0.38*1.711274*(T1163*T1163)+960*4/3*3.14*AJ1163)</f>
        <v>37.374672793800428</v>
      </c>
      <c r="AH1163">
        <f>AH1162+AG1163</f>
        <v>889.22344758465931</v>
      </c>
      <c r="AJ1163">
        <f>T1164-T1163</f>
        <v>1.3055555555555562</v>
      </c>
      <c r="AK1163" s="53">
        <f t="shared" si="308"/>
        <v>6.9722222222222223</v>
      </c>
      <c r="AL1163" s="39">
        <f>0.5*1116.99*(T1163*T1163)</f>
        <v>27149.493437500001</v>
      </c>
      <c r="AM1163" s="39">
        <f t="shared" si="307"/>
        <v>-11119.480312500011</v>
      </c>
      <c r="AN1163" s="39">
        <f>SUM($AM$1160:$AM$1216)+$AN$1159</f>
        <v>-2582730.82375</v>
      </c>
      <c r="AO1163" s="39">
        <f t="shared" si="314"/>
        <v>0.71742522861856539</v>
      </c>
      <c r="AP1163" s="39">
        <f>SUM($AM$1154:$AM$1159)+$AP$1153</f>
        <v>2175116.0921875001</v>
      </c>
      <c r="AQ1163" s="39">
        <f t="shared" si="315"/>
        <v>0.60419891432735218</v>
      </c>
      <c r="AR1163" s="39">
        <f t="shared" si="310"/>
        <v>-11.119480312500011</v>
      </c>
      <c r="AS1163" s="39"/>
      <c r="AT1163" s="51">
        <f>T1163*$AS$8*0.38*0.01</f>
        <v>275.47653984500005</v>
      </c>
      <c r="AU1163" s="51">
        <f t="shared" si="309"/>
        <v>0.27547653984500003</v>
      </c>
      <c r="AV1163" s="51">
        <f t="shared" si="316"/>
        <v>7.6521322285064421E-5</v>
      </c>
      <c r="AW1163" s="39">
        <f>AB1163*0.7</f>
        <v>0.35834469125768809</v>
      </c>
      <c r="AX1163" s="40"/>
      <c r="AY1163" s="40">
        <f t="shared" si="313"/>
        <v>0</v>
      </c>
      <c r="AZ1163" s="40"/>
      <c r="BA1163" s="40"/>
      <c r="BB1163" s="40"/>
      <c r="BC1163" s="39"/>
      <c r="BD1163" s="39">
        <f>T1163*2.23694</f>
        <v>15.59644277777778</v>
      </c>
      <c r="BE1163" s="39">
        <f>AO1163-$BC$8</f>
        <v>0.71629882961994695</v>
      </c>
      <c r="BF1163" s="39">
        <f>AQ1163-$BC$8</f>
        <v>0.60307251532873374</v>
      </c>
      <c r="BG1163" s="52">
        <f t="shared" si="317"/>
        <v>0.54276526379586043</v>
      </c>
      <c r="BH1163" s="52">
        <f t="shared" si="318"/>
        <v>0.54276526379586043</v>
      </c>
      <c r="BI1163" s="52">
        <f t="shared" si="319"/>
        <v>1953954.9496650975</v>
      </c>
      <c r="BJ1163" s="52">
        <f t="shared" si="320"/>
        <v>1953.9549496650975</v>
      </c>
      <c r="BK1163">
        <f t="shared" si="321"/>
        <v>-10.007532281250011</v>
      </c>
    </row>
    <row r="1164" spans="2:63" x14ac:dyDescent="0.25">
      <c r="B1164" s="25" t="s">
        <v>53</v>
      </c>
      <c r="C1164" s="25">
        <v>1156</v>
      </c>
      <c r="D1164" s="25">
        <v>134</v>
      </c>
      <c r="E1164" s="24">
        <v>29.8</v>
      </c>
      <c r="F1164" s="15">
        <f t="shared" si="322"/>
        <v>1.2083333333333328</v>
      </c>
      <c r="G1164" s="15">
        <f t="shared" si="323"/>
        <v>4.3499999999999979</v>
      </c>
      <c r="R1164">
        <f t="shared" si="311"/>
        <v>0</v>
      </c>
      <c r="S1164">
        <f t="shared" si="312"/>
        <v>29.8</v>
      </c>
      <c r="T1164">
        <f>$E1164/3.6</f>
        <v>8.2777777777777786</v>
      </c>
      <c r="U1164">
        <f>(0.5*960*(T1164*T1164))</f>
        <v>32890.37037037038</v>
      </c>
      <c r="V1164">
        <f>$U1164-$U1165</f>
        <v>-9422.2222222222044</v>
      </c>
      <c r="X1164">
        <f>W1164/1000</f>
        <v>0</v>
      </c>
      <c r="Y116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4">
        <f>(0.5*960*(F1164*F1164))</f>
        <v>700.83333333333269</v>
      </c>
      <c r="AA1164">
        <f>W1164*0.0000002777777777</f>
        <v>0</v>
      </c>
      <c r="AB116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4">
        <f>(AC1164*0.0000002777777777)*-1</f>
        <v>0</v>
      </c>
      <c r="AE11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4">
        <f>(T1164/1000)*(960*9.81*0.01+0.5*1.205*0.38*1.711274*(T1164*T1164)+960*4/3*3.14*AJ1164)</f>
        <v>37.968513437147237</v>
      </c>
      <c r="AH1164">
        <f>AH1163+AG1164</f>
        <v>927.19196102180649</v>
      </c>
      <c r="AJ1164">
        <f>T1165-T1164</f>
        <v>1.1111111111111089</v>
      </c>
      <c r="AK1164" s="53">
        <f t="shared" si="308"/>
        <v>8.2777777777777786</v>
      </c>
      <c r="AL1164" s="39">
        <f>0.5*1116.99*(T1164*T1164)</f>
        <v>38268.973750000012</v>
      </c>
      <c r="AM1164" s="39">
        <f t="shared" si="307"/>
        <v>-10963.049999999974</v>
      </c>
      <c r="AN1164" s="39">
        <f>SUM($AM$1160:$AM$1216)+$AN$1159</f>
        <v>-2582730.82375</v>
      </c>
      <c r="AO1164" s="39">
        <f t="shared" si="314"/>
        <v>0.71742522861856539</v>
      </c>
      <c r="AP1164" s="39">
        <f>SUM($AM$1154:$AM$1159)+$AP$1153</f>
        <v>2175116.0921875001</v>
      </c>
      <c r="AQ1164" s="39">
        <f t="shared" si="315"/>
        <v>0.60419891432735218</v>
      </c>
      <c r="AR1164" s="39">
        <f t="shared" si="310"/>
        <v>-10.963049999999974</v>
      </c>
      <c r="AS1164" s="39"/>
      <c r="AT1164" s="51">
        <f>T1164*$AS$8*0.38*0.01</f>
        <v>327.05979631000008</v>
      </c>
      <c r="AU1164" s="51">
        <f t="shared" si="309"/>
        <v>0.32705979631000009</v>
      </c>
      <c r="AV1164" s="51">
        <f t="shared" si="316"/>
        <v>9.0850016099399197E-5</v>
      </c>
      <c r="AW1164" s="39">
        <f>AB1164*0.7</f>
        <v>0.35834469125768809</v>
      </c>
      <c r="AX1164" s="40"/>
      <c r="AY1164" s="40">
        <f t="shared" si="313"/>
        <v>0</v>
      </c>
      <c r="AZ1164" s="40"/>
      <c r="BA1164" s="40"/>
      <c r="BB1164" s="40"/>
      <c r="BC1164" s="39"/>
      <c r="BD1164" s="39">
        <f>T1164*2.23694</f>
        <v>18.516892222222225</v>
      </c>
      <c r="BE1164" s="39">
        <f>AO1164-$BC$8</f>
        <v>0.71629882961994695</v>
      </c>
      <c r="BF1164" s="39">
        <f>AQ1164-$BC$8</f>
        <v>0.60307251532873374</v>
      </c>
      <c r="BG1164" s="52">
        <f t="shared" si="317"/>
        <v>0.54276526379586043</v>
      </c>
      <c r="BH1164" s="52">
        <f t="shared" si="318"/>
        <v>0.54276526379586043</v>
      </c>
      <c r="BI1164" s="52">
        <f t="shared" si="319"/>
        <v>1953954.9496650975</v>
      </c>
      <c r="BJ1164" s="52">
        <f t="shared" si="320"/>
        <v>1953.9549496650975</v>
      </c>
      <c r="BK1164">
        <f t="shared" si="321"/>
        <v>-9.8667449999999768</v>
      </c>
    </row>
    <row r="1165" spans="2:63" x14ac:dyDescent="0.25">
      <c r="B1165" s="25" t="s">
        <v>53</v>
      </c>
      <c r="C1165" s="25">
        <v>1157</v>
      </c>
      <c r="D1165" s="25">
        <v>135</v>
      </c>
      <c r="E1165" s="24">
        <v>33.799999999999997</v>
      </c>
      <c r="F1165" s="15">
        <f t="shared" si="322"/>
        <v>1.166666666666667</v>
      </c>
      <c r="G1165" s="15">
        <f t="shared" si="323"/>
        <v>4.2000000000000011</v>
      </c>
      <c r="R1165">
        <f t="shared" si="311"/>
        <v>0</v>
      </c>
      <c r="S1165">
        <f t="shared" si="312"/>
        <v>33.799999999999997</v>
      </c>
      <c r="T1165">
        <f>$E1165/3.6</f>
        <v>9.3888888888888875</v>
      </c>
      <c r="U1165">
        <f>(0.5*960*(T1165*T1165))</f>
        <v>42312.592592592584</v>
      </c>
      <c r="V1165">
        <f>$U1165-$U1166</f>
        <v>-11733.333333333358</v>
      </c>
      <c r="X1165">
        <f>W1165/1000</f>
        <v>0</v>
      </c>
      <c r="Y116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5">
        <f>(0.5*960*(F1165*F1165))</f>
        <v>653.33333333333371</v>
      </c>
      <c r="AA1165">
        <f>W1165*0.0000002777777777</f>
        <v>0</v>
      </c>
      <c r="AB116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5">
        <f>(AC1165*0.0000002777777777)*-1</f>
        <v>0</v>
      </c>
      <c r="AE11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5">
        <f>(T1165/1000)*(960*9.81*0.01+0.5*1.205*0.38*1.711274*(T1165*T1165)+960*4/3*3.14*AJ1165)</f>
        <v>47.330035527244831</v>
      </c>
      <c r="AH1165">
        <f>AH1164+AG1165</f>
        <v>974.52199654905132</v>
      </c>
      <c r="AJ1165">
        <f>T1166-T1165</f>
        <v>1.222222222222225</v>
      </c>
      <c r="AK1165" s="53">
        <f t="shared" si="308"/>
        <v>9.3888888888888875</v>
      </c>
      <c r="AL1165" s="39">
        <f>0.5*1116.99*(T1165*T1165)</f>
        <v>49232.023749999986</v>
      </c>
      <c r="AM1165" s="39">
        <f t="shared" si="307"/>
        <v>-13652.100000000035</v>
      </c>
      <c r="AN1165" s="39">
        <f>SUM($AM$1160:$AM$1216)+$AN$1159</f>
        <v>-2582730.82375</v>
      </c>
      <c r="AO1165" s="39">
        <f t="shared" si="314"/>
        <v>0.71742522861856539</v>
      </c>
      <c r="AP1165" s="39">
        <f>SUM($AM$1154:$AM$1159)+$AP$1153</f>
        <v>2175116.0921875001</v>
      </c>
      <c r="AQ1165" s="39">
        <f t="shared" si="315"/>
        <v>0.60419891432735218</v>
      </c>
      <c r="AR1165" s="39">
        <f t="shared" si="310"/>
        <v>-13.652100000000035</v>
      </c>
      <c r="AS1165" s="39"/>
      <c r="AT1165" s="51">
        <f>T1165*$AS$8*0.38*0.01</f>
        <v>370.96044010999998</v>
      </c>
      <c r="AU1165" s="51">
        <f t="shared" si="309"/>
        <v>0.37096044010999996</v>
      </c>
      <c r="AV1165" s="51">
        <f t="shared" si="316"/>
        <v>1.0304464913287557E-4</v>
      </c>
      <c r="AW1165" s="39">
        <f>AB1165*0.7</f>
        <v>0.35834469125768809</v>
      </c>
      <c r="AX1165" s="40"/>
      <c r="AY1165" s="40">
        <f t="shared" si="313"/>
        <v>0</v>
      </c>
      <c r="AZ1165" s="40"/>
      <c r="BA1165" s="40"/>
      <c r="BB1165" s="40"/>
      <c r="BC1165" s="39"/>
      <c r="BD1165" s="39">
        <f>T1165*2.23694</f>
        <v>21.002381111111109</v>
      </c>
      <c r="BE1165" s="39">
        <f>AO1165-$BC$8</f>
        <v>0.71629882961994695</v>
      </c>
      <c r="BF1165" s="39">
        <f>AQ1165-$BC$8</f>
        <v>0.60307251532873374</v>
      </c>
      <c r="BG1165" s="52">
        <f t="shared" si="317"/>
        <v>0.54276526379586043</v>
      </c>
      <c r="BH1165" s="52">
        <f t="shared" si="318"/>
        <v>0.54276526379586043</v>
      </c>
      <c r="BI1165" s="52">
        <f t="shared" si="319"/>
        <v>1953954.9496650975</v>
      </c>
      <c r="BJ1165" s="52">
        <f t="shared" si="320"/>
        <v>1953.9549496650975</v>
      </c>
      <c r="BK1165">
        <f t="shared" si="321"/>
        <v>-12.286890000000032</v>
      </c>
    </row>
    <row r="1166" spans="2:63" x14ac:dyDescent="0.25">
      <c r="B1166" s="25" t="s">
        <v>53</v>
      </c>
      <c r="C1166" s="25">
        <v>1158</v>
      </c>
      <c r="D1166" s="25">
        <v>136</v>
      </c>
      <c r="E1166" s="24">
        <v>38.200000000000003</v>
      </c>
      <c r="F1166" s="15">
        <f t="shared" si="322"/>
        <v>1.3333333333333335</v>
      </c>
      <c r="G1166" s="15">
        <f t="shared" si="323"/>
        <v>4.8000000000000007</v>
      </c>
      <c r="R1166">
        <f t="shared" si="311"/>
        <v>0</v>
      </c>
      <c r="S1166">
        <f t="shared" si="312"/>
        <v>38.200000000000003</v>
      </c>
      <c r="T1166">
        <f>$E1166/3.6</f>
        <v>10.611111111111112</v>
      </c>
      <c r="U1166">
        <f>(0.5*960*(T1166*T1166))</f>
        <v>54045.925925925942</v>
      </c>
      <c r="V1166">
        <f>$U1166-$U1167</f>
        <v>-15715.555555555533</v>
      </c>
      <c r="X1166">
        <f>W1166/1000</f>
        <v>0</v>
      </c>
      <c r="Y1166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6">
        <f>(0.5*960*(F1166*F1166))</f>
        <v>853.33333333333348</v>
      </c>
      <c r="AA1166">
        <f>W1166*0.0000002777777777</f>
        <v>0</v>
      </c>
      <c r="AB116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6">
        <f>(AC1166*0.0000002777777777)*-1</f>
        <v>0</v>
      </c>
      <c r="AE11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6">
        <f>(T1166/1000)*(960*9.81*0.01+0.5*1.205*0.38*1.711274*(T1166*T1166)+960*4/3*3.14*AJ1166)</f>
        <v>63.070339924649964</v>
      </c>
      <c r="AH1166">
        <f>AH1165+AG1166</f>
        <v>1037.5923364737014</v>
      </c>
      <c r="AJ1166">
        <f>T1167-T1166</f>
        <v>1.4444444444444429</v>
      </c>
      <c r="AK1166" s="53">
        <f t="shared" si="308"/>
        <v>10.611111111111112</v>
      </c>
      <c r="AL1166" s="39">
        <f>0.5*1116.99*(T1166*T1166)</f>
        <v>62884.123750000021</v>
      </c>
      <c r="AM1166" s="39">
        <f t="shared" si="307"/>
        <v>-18285.539999999972</v>
      </c>
      <c r="AN1166" s="39">
        <f>SUM($AM$1160:$AM$1216)+$AN$1159</f>
        <v>-2582730.82375</v>
      </c>
      <c r="AO1166" s="39">
        <f t="shared" si="314"/>
        <v>0.71742522861856539</v>
      </c>
      <c r="AP1166" s="39">
        <f>SUM($AM$1154:$AM$1159)+$AP$1153</f>
        <v>2175116.0921875001</v>
      </c>
      <c r="AQ1166" s="39">
        <f t="shared" si="315"/>
        <v>0.60419891432735218</v>
      </c>
      <c r="AR1166" s="39">
        <f t="shared" si="310"/>
        <v>-18.285539999999973</v>
      </c>
      <c r="AS1166" s="39"/>
      <c r="AT1166" s="51">
        <f>T1166*$AS$8*0.38*0.01</f>
        <v>419.25114829000006</v>
      </c>
      <c r="AU1166" s="51">
        <f t="shared" si="309"/>
        <v>0.41925114829000004</v>
      </c>
      <c r="AV1166" s="51">
        <f t="shared" si="316"/>
        <v>1.1645874546969963E-4</v>
      </c>
      <c r="AW1166" s="39">
        <f>AB1166*0.7</f>
        <v>0.35834469125768809</v>
      </c>
      <c r="AX1166" s="40"/>
      <c r="AY1166" s="40">
        <f t="shared" si="313"/>
        <v>0</v>
      </c>
      <c r="AZ1166" s="40"/>
      <c r="BA1166" s="40"/>
      <c r="BB1166" s="40"/>
      <c r="BC1166" s="39"/>
      <c r="BD1166" s="39">
        <f>T1166*2.23694</f>
        <v>23.736418888888892</v>
      </c>
      <c r="BE1166" s="39">
        <f>AO1166-$BC$8</f>
        <v>0.71629882961994695</v>
      </c>
      <c r="BF1166" s="39">
        <f>AQ1166-$BC$8</f>
        <v>0.60307251532873374</v>
      </c>
      <c r="BG1166" s="52">
        <f t="shared" si="317"/>
        <v>0.54276526379586043</v>
      </c>
      <c r="BH1166" s="52">
        <f t="shared" si="318"/>
        <v>0.54276526379586043</v>
      </c>
      <c r="BI1166" s="52">
        <f t="shared" si="319"/>
        <v>1953954.9496650975</v>
      </c>
      <c r="BJ1166" s="52">
        <f t="shared" si="320"/>
        <v>1953.9549496650975</v>
      </c>
      <c r="BK1166">
        <f t="shared" si="321"/>
        <v>-16.456985999999976</v>
      </c>
    </row>
    <row r="1167" spans="2:63" x14ac:dyDescent="0.25">
      <c r="B1167" s="25" t="s">
        <v>53</v>
      </c>
      <c r="C1167" s="25">
        <v>1159</v>
      </c>
      <c r="D1167" s="25">
        <v>137</v>
      </c>
      <c r="E1167" s="24">
        <v>43.4</v>
      </c>
      <c r="F1167" s="15">
        <f t="shared" si="322"/>
        <v>1.4861111111111105</v>
      </c>
      <c r="G1167" s="15">
        <f t="shared" si="323"/>
        <v>5.3499999999999979</v>
      </c>
      <c r="R1167">
        <f t="shared" si="311"/>
        <v>0</v>
      </c>
      <c r="S1167">
        <f t="shared" si="312"/>
        <v>43.4</v>
      </c>
      <c r="T1167">
        <f>$E1167/3.6</f>
        <v>12.055555555555555</v>
      </c>
      <c r="U1167">
        <f>(0.5*960*(T1167*T1167))</f>
        <v>69761.481481481474</v>
      </c>
      <c r="V1167">
        <f>$U1167-$U1168</f>
        <v>-18801.851851851839</v>
      </c>
      <c r="X1167">
        <f>W1167/1000</f>
        <v>0</v>
      </c>
      <c r="Y1167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7">
        <f>(0.5*960*(F1167*F1167))</f>
        <v>1060.0925925925917</v>
      </c>
      <c r="AA1167">
        <f>W1167*0.0000002777777777</f>
        <v>0</v>
      </c>
      <c r="AB116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7">
        <f>(AC1167*0.0000002777777777)*-1</f>
        <v>0</v>
      </c>
      <c r="AE11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7">
        <f>(T1167/1000)*(960*9.81*0.01+0.5*1.205*0.38*1.711274*(T1167*T1167)+960*4/3*3.14*AJ1167)</f>
        <v>75.848283647281576</v>
      </c>
      <c r="AH1167">
        <f>AH1166+AG1167</f>
        <v>1113.4406201209829</v>
      </c>
      <c r="AJ1167">
        <f>T1168-T1167</f>
        <v>1.5277777777777768</v>
      </c>
      <c r="AK1167" s="53">
        <f t="shared" si="308"/>
        <v>12.055555555555555</v>
      </c>
      <c r="AL1167" s="39">
        <f>0.5*1116.99*(T1167*T1167)</f>
        <v>81169.663749999992</v>
      </c>
      <c r="AM1167" s="39">
        <f t="shared" si="307"/>
        <v>-21876.542187499988</v>
      </c>
      <c r="AN1167" s="39">
        <f>SUM($AM$1160:$AM$1216)+$AN$1159</f>
        <v>-2582730.82375</v>
      </c>
      <c r="AO1167" s="39">
        <f t="shared" si="314"/>
        <v>0.71742522861856539</v>
      </c>
      <c r="AP1167" s="39">
        <f>SUM($AM$1154:$AM$1159)+$AP$1153</f>
        <v>2175116.0921875001</v>
      </c>
      <c r="AQ1167" s="39">
        <f t="shared" si="315"/>
        <v>0.60419891432735218</v>
      </c>
      <c r="AR1167" s="39">
        <f t="shared" si="310"/>
        <v>-21.876542187499989</v>
      </c>
      <c r="AS1167" s="39"/>
      <c r="AT1167" s="51">
        <f>T1167*$AS$8*0.38*0.01</f>
        <v>476.32198523000005</v>
      </c>
      <c r="AU1167" s="51">
        <f t="shared" si="309"/>
        <v>0.47632198523000008</v>
      </c>
      <c r="AV1167" s="51">
        <f t="shared" si="316"/>
        <v>1.3231176841321896E-4</v>
      </c>
      <c r="AW1167" s="39">
        <f>AB1167*0.7</f>
        <v>0.35834469125768809</v>
      </c>
      <c r="AX1167" s="40"/>
      <c r="AY1167" s="40">
        <f t="shared" si="313"/>
        <v>0</v>
      </c>
      <c r="AZ1167" s="40"/>
      <c r="BA1167" s="40"/>
      <c r="BB1167" s="40"/>
      <c r="BC1167" s="39"/>
      <c r="BD1167" s="39">
        <f>T1167*2.23694</f>
        <v>26.967554444444445</v>
      </c>
      <c r="BE1167" s="39">
        <f>AO1167-$BC$8</f>
        <v>0.71629882961994695</v>
      </c>
      <c r="BF1167" s="39">
        <f>AQ1167-$BC$8</f>
        <v>0.60307251532873374</v>
      </c>
      <c r="BG1167" s="52">
        <f t="shared" si="317"/>
        <v>0.54276526379586043</v>
      </c>
      <c r="BH1167" s="52">
        <f t="shared" si="318"/>
        <v>0.54276526379586043</v>
      </c>
      <c r="BI1167" s="52">
        <f t="shared" si="319"/>
        <v>1953954.9496650975</v>
      </c>
      <c r="BJ1167" s="52">
        <f t="shared" si="320"/>
        <v>1953.9549496650975</v>
      </c>
      <c r="BK1167">
        <f t="shared" si="321"/>
        <v>-19.688887968749992</v>
      </c>
    </row>
    <row r="1168" spans="2:63" x14ac:dyDescent="0.25">
      <c r="B1168" s="25" t="s">
        <v>53</v>
      </c>
      <c r="C1168" s="25">
        <v>1160</v>
      </c>
      <c r="D1168" s="25">
        <v>138</v>
      </c>
      <c r="E1168" s="24">
        <v>48.9</v>
      </c>
      <c r="F1168" s="15">
        <f t="shared" si="322"/>
        <v>1.4444444444444442</v>
      </c>
      <c r="G1168" s="15">
        <f t="shared" si="323"/>
        <v>5.1999999999999993</v>
      </c>
      <c r="R1168">
        <f t="shared" si="311"/>
        <v>0</v>
      </c>
      <c r="S1168">
        <f t="shared" si="312"/>
        <v>48.9</v>
      </c>
      <c r="T1168">
        <f>$E1168/3.6</f>
        <v>13.583333333333332</v>
      </c>
      <c r="U1168">
        <f>(0.5*960*(T1168*T1168))</f>
        <v>88563.333333333314</v>
      </c>
      <c r="V1168">
        <f>$U1168-$U1169</f>
        <v>-18638.148148148146</v>
      </c>
      <c r="X1168">
        <f>W1168/1000</f>
        <v>0</v>
      </c>
      <c r="Y1168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8">
        <f>(0.5*960*(F1168*F1168))</f>
        <v>1001.4814814814813</v>
      </c>
      <c r="AA1168">
        <f>W1168*0.0000002777777777</f>
        <v>0</v>
      </c>
      <c r="AB116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8">
        <f>(AC1168*0.0000002777777777)*-1</f>
        <v>0</v>
      </c>
      <c r="AE11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8">
        <f>(T1168/1000)*(960*9.81*0.01+0.5*1.205*0.38*1.711274*(T1168*T1168)+960*4/3*3.14*AJ1168)</f>
        <v>76.56983264647404</v>
      </c>
      <c r="AH1168">
        <f>AH1167+AG1168</f>
        <v>1190.0104527674569</v>
      </c>
      <c r="AJ1168">
        <f>T1169-T1168</f>
        <v>1.3611111111111107</v>
      </c>
      <c r="AK1168" s="53">
        <f t="shared" si="308"/>
        <v>13.583333333333332</v>
      </c>
      <c r="AL1168" s="39">
        <f>0.5*1116.99*(T1168*T1168)</f>
        <v>103046.20593749998</v>
      </c>
      <c r="AM1168" s="39">
        <f t="shared" si="307"/>
        <v>-21686.067812499998</v>
      </c>
      <c r="AN1168" s="39">
        <f>SUM($AM$1160:$AM$1216)+$AN$1159</f>
        <v>-2582730.82375</v>
      </c>
      <c r="AO1168" s="39">
        <f t="shared" si="314"/>
        <v>0.71742522861856539</v>
      </c>
      <c r="AP1168" s="39">
        <f>SUM($AM$1154:$AM$1159)+$AP$1153</f>
        <v>2175116.0921875001</v>
      </c>
      <c r="AQ1168" s="39">
        <f t="shared" si="315"/>
        <v>0.60419891432735218</v>
      </c>
      <c r="AR1168" s="39">
        <f t="shared" si="310"/>
        <v>-21.686067812499999</v>
      </c>
      <c r="AS1168" s="39"/>
      <c r="AT1168" s="51">
        <f>T1168*$AS$8*0.38*0.01</f>
        <v>536.685370455</v>
      </c>
      <c r="AU1168" s="51">
        <f t="shared" si="309"/>
        <v>0.53668537045499998</v>
      </c>
      <c r="AV1168" s="51">
        <f t="shared" si="316"/>
        <v>1.4907938883424899E-4</v>
      </c>
      <c r="AW1168" s="39">
        <f>AB1168*0.7</f>
        <v>0.35834469125768809</v>
      </c>
      <c r="AX1168" s="40"/>
      <c r="AY1168" s="40">
        <f t="shared" si="313"/>
        <v>0</v>
      </c>
      <c r="AZ1168" s="40"/>
      <c r="BA1168" s="40"/>
      <c r="BB1168" s="40"/>
      <c r="BC1168" s="39"/>
      <c r="BD1168" s="39">
        <f>T1168*2.23694</f>
        <v>30.385101666666667</v>
      </c>
      <c r="BE1168" s="39">
        <f>AO1168-$BC$8</f>
        <v>0.71629882961994695</v>
      </c>
      <c r="BF1168" s="39">
        <f>AQ1168-$BC$8</f>
        <v>0.60307251532873374</v>
      </c>
      <c r="BG1168" s="52">
        <f t="shared" si="317"/>
        <v>0.54276526379586043</v>
      </c>
      <c r="BH1168" s="52">
        <f t="shared" si="318"/>
        <v>0.54276526379586043</v>
      </c>
      <c r="BI1168" s="52">
        <f t="shared" si="319"/>
        <v>1953954.9496650975</v>
      </c>
      <c r="BJ1168" s="52">
        <f t="shared" si="320"/>
        <v>1953.9549496650975</v>
      </c>
      <c r="BK1168">
        <f t="shared" si="321"/>
        <v>-19.517461031249997</v>
      </c>
    </row>
    <row r="1169" spans="2:63" x14ac:dyDescent="0.25">
      <c r="B1169" s="25" t="s">
        <v>53</v>
      </c>
      <c r="C1169" s="25">
        <v>1161</v>
      </c>
      <c r="D1169" s="25">
        <v>139</v>
      </c>
      <c r="E1169" s="24">
        <v>53.8</v>
      </c>
      <c r="F1169" s="15">
        <f t="shared" si="322"/>
        <v>1.2361111111111109</v>
      </c>
      <c r="G1169" s="15">
        <f t="shared" si="323"/>
        <v>4.4499999999999993</v>
      </c>
      <c r="R1169">
        <f t="shared" si="311"/>
        <v>0</v>
      </c>
      <c r="S1169">
        <f t="shared" si="312"/>
        <v>53.8</v>
      </c>
      <c r="T1169">
        <f>$E1169/3.6</f>
        <v>14.944444444444443</v>
      </c>
      <c r="U1169">
        <f>(0.5*960*(T1169*T1169))</f>
        <v>107201.48148148146</v>
      </c>
      <c r="V1169">
        <f>$U1169-$U1170</f>
        <v>-16533.333333333314</v>
      </c>
      <c r="X1169">
        <f>W1169/1000</f>
        <v>0</v>
      </c>
      <c r="Y1169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69">
        <f>(0.5*960*(F1169*F1169))</f>
        <v>733.42592592592575</v>
      </c>
      <c r="AA1169">
        <f>W1169*0.0000002777777777</f>
        <v>0</v>
      </c>
      <c r="AB116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69">
        <f>(AC1169*0.0000002777777777)*-1</f>
        <v>0</v>
      </c>
      <c r="AE11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69">
        <f>(T1169/1000)*(960*9.81*0.01+0.5*1.205*0.38*1.711274*(T1169*T1169)+960*4/3*3.14*AJ1169)</f>
        <v>69.453650008616791</v>
      </c>
      <c r="AH1169">
        <f>AH1168+AG1169</f>
        <v>1259.4641027760736</v>
      </c>
      <c r="AJ1169">
        <f>T1170-T1169</f>
        <v>1.1111111111111107</v>
      </c>
      <c r="AK1169" s="53">
        <f t="shared" si="308"/>
        <v>14.944444444444443</v>
      </c>
      <c r="AL1169" s="39">
        <f>0.5*1116.99*(T1169*T1169)</f>
        <v>124732.27374999998</v>
      </c>
      <c r="AM1169" s="39">
        <f t="shared" si="307"/>
        <v>-19237.049999999974</v>
      </c>
      <c r="AN1169" s="39">
        <f>SUM($AM$1160:$AM$1216)+$AN$1159</f>
        <v>-2582730.82375</v>
      </c>
      <c r="AO1169" s="39">
        <f t="shared" si="314"/>
        <v>0.71742522861856539</v>
      </c>
      <c r="AP1169" s="39">
        <f>SUM($AM$1154:$AM$1159)+$AP$1153</f>
        <v>2175116.0921875001</v>
      </c>
      <c r="AQ1169" s="39">
        <f t="shared" si="315"/>
        <v>0.60419891432735218</v>
      </c>
      <c r="AR1169" s="39">
        <f t="shared" si="310"/>
        <v>-19.237049999999975</v>
      </c>
      <c r="AS1169" s="39"/>
      <c r="AT1169" s="51">
        <f>T1169*$AS$8*0.38*0.01</f>
        <v>590.46365910999998</v>
      </c>
      <c r="AU1169" s="51">
        <f t="shared" si="309"/>
        <v>0.59046365910999998</v>
      </c>
      <c r="AV1169" s="51">
        <f t="shared" si="316"/>
        <v>1.6401781430025757E-4</v>
      </c>
      <c r="AW1169" s="39">
        <f>AB1169*0.7</f>
        <v>0.35834469125768809</v>
      </c>
      <c r="AX1169" s="40"/>
      <c r="AY1169" s="40">
        <f t="shared" si="313"/>
        <v>0</v>
      </c>
      <c r="AZ1169" s="40"/>
      <c r="BA1169" s="40"/>
      <c r="BB1169" s="40"/>
      <c r="BC1169" s="39"/>
      <c r="BD1169" s="39">
        <f>T1169*2.23694</f>
        <v>33.429825555555553</v>
      </c>
      <c r="BE1169" s="39">
        <f>AO1169-$BC$8</f>
        <v>0.71629882961994695</v>
      </c>
      <c r="BF1169" s="39">
        <f>AQ1169-$BC$8</f>
        <v>0.60307251532873374</v>
      </c>
      <c r="BG1169" s="52">
        <f t="shared" si="317"/>
        <v>0.54276526379586043</v>
      </c>
      <c r="BH1169" s="52">
        <f t="shared" si="318"/>
        <v>0.54276526379586043</v>
      </c>
      <c r="BI1169" s="52">
        <f t="shared" si="319"/>
        <v>1953954.9496650975</v>
      </c>
      <c r="BJ1169" s="52">
        <f t="shared" si="320"/>
        <v>1953.9549496650975</v>
      </c>
      <c r="BK1169">
        <f t="shared" si="321"/>
        <v>-17.313344999999977</v>
      </c>
    </row>
    <row r="1170" spans="2:63" x14ac:dyDescent="0.25">
      <c r="B1170" s="25" t="s">
        <v>53</v>
      </c>
      <c r="C1170" s="25">
        <v>1162</v>
      </c>
      <c r="D1170" s="25">
        <v>140</v>
      </c>
      <c r="E1170" s="24">
        <v>57.8</v>
      </c>
      <c r="F1170" s="15">
        <f t="shared" si="322"/>
        <v>1.0694444444444449</v>
      </c>
      <c r="G1170" s="15">
        <f t="shared" si="323"/>
        <v>3.8500000000000014</v>
      </c>
      <c r="R1170">
        <f t="shared" si="311"/>
        <v>0</v>
      </c>
      <c r="S1170">
        <f t="shared" si="312"/>
        <v>57.8</v>
      </c>
      <c r="T1170">
        <f>$E1170/3.6</f>
        <v>16.055555555555554</v>
      </c>
      <c r="U1170">
        <f>(0.5*960*(T1170*T1170))</f>
        <v>123734.81481481477</v>
      </c>
      <c r="V1170">
        <f>$U1170-$U1171</f>
        <v>-16348.51851851854</v>
      </c>
      <c r="X1170">
        <f>W1170/1000</f>
        <v>0</v>
      </c>
      <c r="Y1170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0">
        <f>(0.5*960*(F1170*F1170))</f>
        <v>548.98148148148186</v>
      </c>
      <c r="AA1170">
        <f>W1170*0.0000002777777777</f>
        <v>0</v>
      </c>
      <c r="AB117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0">
        <f>(AC1170*0.0000002777777777)*-1</f>
        <v>0</v>
      </c>
      <c r="AE11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0">
        <f>(T1170/1000)*(960*9.81*0.01+0.5*1.205*0.38*1.711274*(T1170*T1170)+960*4/3*3.14*AJ1170)</f>
        <v>69.456622380007389</v>
      </c>
      <c r="AH1170">
        <f>AH1169+AG1170</f>
        <v>1328.9207251560811</v>
      </c>
      <c r="AJ1170">
        <f>T1171-T1170</f>
        <v>1.0277777777777786</v>
      </c>
      <c r="AK1170" s="53">
        <f t="shared" si="308"/>
        <v>16.055555555555554</v>
      </c>
      <c r="AL1170" s="39">
        <f>0.5*1116.99*(T1170*T1170)</f>
        <v>143969.32374999995</v>
      </c>
      <c r="AM1170" s="39">
        <f t="shared" si="307"/>
        <v>-19022.012187500019</v>
      </c>
      <c r="AN1170" s="39">
        <f>SUM($AM$1160:$AM$1216)+$AN$1159</f>
        <v>-2582730.82375</v>
      </c>
      <c r="AO1170" s="39">
        <f t="shared" si="314"/>
        <v>0.71742522861856539</v>
      </c>
      <c r="AP1170" s="39">
        <f>SUM($AM$1154:$AM$1159)+$AP$1153</f>
        <v>2175116.0921875001</v>
      </c>
      <c r="AQ1170" s="39">
        <f t="shared" si="315"/>
        <v>0.60419891432735218</v>
      </c>
      <c r="AR1170" s="39">
        <f t="shared" si="310"/>
        <v>-19.022012187500017</v>
      </c>
      <c r="AS1170" s="39"/>
      <c r="AT1170" s="51">
        <f>T1170*$AS$8*0.38*0.01</f>
        <v>634.36430291000011</v>
      </c>
      <c r="AU1170" s="51">
        <f t="shared" si="309"/>
        <v>0.63436430291000012</v>
      </c>
      <c r="AV1170" s="51">
        <f t="shared" si="316"/>
        <v>1.7621244733373399E-4</v>
      </c>
      <c r="AW1170" s="39">
        <f>AB1170*0.7</f>
        <v>0.35834469125768809</v>
      </c>
      <c r="AX1170" s="40"/>
      <c r="AY1170" s="40">
        <f t="shared" si="313"/>
        <v>0</v>
      </c>
      <c r="AZ1170" s="40"/>
      <c r="BA1170" s="40"/>
      <c r="BB1170" s="40"/>
      <c r="BC1170" s="39"/>
      <c r="BD1170" s="39">
        <f>T1170*2.23694</f>
        <v>35.915314444444441</v>
      </c>
      <c r="BE1170" s="39">
        <f>AO1170-$BC$8</f>
        <v>0.71629882961994695</v>
      </c>
      <c r="BF1170" s="39">
        <f>AQ1170-$BC$8</f>
        <v>0.60307251532873374</v>
      </c>
      <c r="BG1170" s="52">
        <f t="shared" si="317"/>
        <v>0.54276526379586043</v>
      </c>
      <c r="BH1170" s="52">
        <f t="shared" si="318"/>
        <v>0.54276526379586043</v>
      </c>
      <c r="BI1170" s="52">
        <f t="shared" si="319"/>
        <v>1953954.9496650975</v>
      </c>
      <c r="BJ1170" s="52">
        <f t="shared" si="320"/>
        <v>1953.9549496650975</v>
      </c>
      <c r="BK1170">
        <f t="shared" si="321"/>
        <v>-17.11981096875002</v>
      </c>
    </row>
    <row r="1171" spans="2:63" x14ac:dyDescent="0.25">
      <c r="B1171" s="25" t="s">
        <v>53</v>
      </c>
      <c r="C1171" s="25">
        <v>1163</v>
      </c>
      <c r="D1171" s="25">
        <v>141</v>
      </c>
      <c r="E1171" s="24">
        <v>61.5</v>
      </c>
      <c r="F1171" s="15">
        <f t="shared" si="322"/>
        <v>1.0000000000000004</v>
      </c>
      <c r="G1171" s="15">
        <f t="shared" si="323"/>
        <v>3.6000000000000014</v>
      </c>
      <c r="R1171">
        <f t="shared" si="311"/>
        <v>0</v>
      </c>
      <c r="S1171">
        <f t="shared" si="312"/>
        <v>61.5</v>
      </c>
      <c r="T1171">
        <f>$E1171/3.6</f>
        <v>17.083333333333332</v>
      </c>
      <c r="U1171">
        <f>(0.5*960*(T1171*T1171))</f>
        <v>140083.33333333331</v>
      </c>
      <c r="V1171">
        <f>$U1171-$U1172</f>
        <v>-16398.148148148117</v>
      </c>
      <c r="X1171">
        <f>W1171/1000</f>
        <v>0</v>
      </c>
      <c r="Y1171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1">
        <f>(0.5*960*(F1171*F1171))</f>
        <v>480.00000000000045</v>
      </c>
      <c r="AA1171">
        <f>W1171*0.0000002777777777</f>
        <v>0</v>
      </c>
      <c r="AB117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1">
        <f>(AC1171*0.0000002777777777)*-1</f>
        <v>0</v>
      </c>
      <c r="AE11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1">
        <f>(T1171/1000)*(960*9.81*0.01+0.5*1.205*0.38*1.711274*(T1171*T1171)+960*4/3*3.14*AJ1171)</f>
        <v>70.316254979766882</v>
      </c>
      <c r="AH1171">
        <f>AH1170+AG1171</f>
        <v>1399.2369801358479</v>
      </c>
      <c r="AJ1171">
        <f>T1172-T1171</f>
        <v>0.97222222222222143</v>
      </c>
      <c r="AK1171" s="53">
        <f t="shared" si="308"/>
        <v>17.083333333333332</v>
      </c>
      <c r="AL1171" s="39">
        <f>0.5*1116.99*(T1171*T1171)</f>
        <v>162991.33593749997</v>
      </c>
      <c r="AM1171" s="39">
        <f t="shared" si="307"/>
        <v>-19079.757812499971</v>
      </c>
      <c r="AN1171" s="39">
        <f>SUM($AM$1160:$AM$1216)+$AN$1159</f>
        <v>-2582730.82375</v>
      </c>
      <c r="AO1171" s="39">
        <f t="shared" si="314"/>
        <v>0.71742522861856539</v>
      </c>
      <c r="AP1171" s="39">
        <f>SUM($AM$1154:$AM$1159)+$AP$1153</f>
        <v>2175116.0921875001</v>
      </c>
      <c r="AQ1171" s="39">
        <f t="shared" si="315"/>
        <v>0.60419891432735218</v>
      </c>
      <c r="AR1171" s="39">
        <f t="shared" si="310"/>
        <v>-19.07975781249997</v>
      </c>
      <c r="AS1171" s="39"/>
      <c r="AT1171" s="51">
        <f>T1171*$AS$8*0.38*0.01</f>
        <v>674.97239842500005</v>
      </c>
      <c r="AU1171" s="51">
        <f t="shared" si="309"/>
        <v>0.67497239842500001</v>
      </c>
      <c r="AV1171" s="51">
        <f t="shared" si="316"/>
        <v>1.8749248288969965E-4</v>
      </c>
      <c r="AW1171" s="39">
        <f>AB1171*0.7</f>
        <v>0.35834469125768809</v>
      </c>
      <c r="AX1171" s="40"/>
      <c r="AY1171" s="40">
        <f t="shared" si="313"/>
        <v>0</v>
      </c>
      <c r="AZ1171" s="40"/>
      <c r="BA1171" s="40"/>
      <c r="BB1171" s="40"/>
      <c r="BC1171" s="39"/>
      <c r="BD1171" s="39">
        <f>T1171*2.23694</f>
        <v>38.214391666666664</v>
      </c>
      <c r="BE1171" s="39">
        <f>AO1171-$BC$8</f>
        <v>0.71629882961994695</v>
      </c>
      <c r="BF1171" s="39">
        <f>AQ1171-$BC$8</f>
        <v>0.60307251532873374</v>
      </c>
      <c r="BG1171" s="52">
        <f t="shared" si="317"/>
        <v>0.54276526379586043</v>
      </c>
      <c r="BH1171" s="52">
        <f t="shared" si="318"/>
        <v>0.54276526379586043</v>
      </c>
      <c r="BI1171" s="52">
        <f t="shared" si="319"/>
        <v>1953954.9496650975</v>
      </c>
      <c r="BJ1171" s="52">
        <f t="shared" si="320"/>
        <v>1953.9549496650975</v>
      </c>
      <c r="BK1171">
        <f t="shared" si="321"/>
        <v>-17.171782031249975</v>
      </c>
    </row>
    <row r="1172" spans="2:63" x14ac:dyDescent="0.25">
      <c r="B1172" s="25" t="s">
        <v>53</v>
      </c>
      <c r="C1172" s="25">
        <v>1164</v>
      </c>
      <c r="D1172" s="25">
        <v>142</v>
      </c>
      <c r="E1172" s="24">
        <v>65</v>
      </c>
      <c r="F1172" s="15">
        <f t="shared" si="322"/>
        <v>0.95833333333333415</v>
      </c>
      <c r="G1172" s="15">
        <f t="shared" si="323"/>
        <v>3.4500000000000028</v>
      </c>
      <c r="R1172">
        <f t="shared" si="311"/>
        <v>0</v>
      </c>
      <c r="S1172">
        <f t="shared" si="312"/>
        <v>65</v>
      </c>
      <c r="T1172">
        <f>$E1172/3.6</f>
        <v>18.055555555555554</v>
      </c>
      <c r="U1172">
        <f>(0.5*960*(T1172*T1172))</f>
        <v>156481.48148148143</v>
      </c>
      <c r="V1172">
        <f>$U1172-$U1173</f>
        <v>-16798.518518518569</v>
      </c>
      <c r="X1172">
        <f>W1172/1000</f>
        <v>0</v>
      </c>
      <c r="Y1172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2">
        <f>(0.5*960*(F1172*F1172))</f>
        <v>440.83333333333411</v>
      </c>
      <c r="AA1172">
        <f>W1172*0.0000002777777777</f>
        <v>0</v>
      </c>
      <c r="AB117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2">
        <f>(AC1172*0.0000002777777777)*-1</f>
        <v>0</v>
      </c>
      <c r="AE11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2">
        <f>(T1172/1000)*(960*9.81*0.01+0.5*1.205*0.38*1.711274*(T1172*T1172)+960*4/3*3.14*AJ1172)</f>
        <v>72.543861646179352</v>
      </c>
      <c r="AH1172">
        <f>AH1171+AG1172</f>
        <v>1471.7808417820272</v>
      </c>
      <c r="AJ1172">
        <f>T1173-T1172</f>
        <v>0.94444444444444642</v>
      </c>
      <c r="AK1172" s="53">
        <f t="shared" si="308"/>
        <v>18.055555555555554</v>
      </c>
      <c r="AL1172" s="39">
        <f>0.5*1116.99*(T1172*T1172)</f>
        <v>182071.09374999994</v>
      </c>
      <c r="AM1172" s="39">
        <f t="shared" ref="AM1172:AM1235" si="324">AL1172-AL1173</f>
        <v>-19545.601250000065</v>
      </c>
      <c r="AN1172" s="39">
        <f>SUM($AM$1160:$AM$1216)+$AN$1159</f>
        <v>-2582730.82375</v>
      </c>
      <c r="AO1172" s="39">
        <f t="shared" si="314"/>
        <v>0.71742522861856539</v>
      </c>
      <c r="AP1172" s="39">
        <f>SUM($AM$1154:$AM$1159)+$AP$1153</f>
        <v>2175116.0921875001</v>
      </c>
      <c r="AQ1172" s="39">
        <f t="shared" si="315"/>
        <v>0.60419891432735218</v>
      </c>
      <c r="AR1172" s="39">
        <f t="shared" si="310"/>
        <v>-19.545601250000065</v>
      </c>
      <c r="AS1172" s="39"/>
      <c r="AT1172" s="51">
        <f>T1172*$AS$8*0.38*0.01</f>
        <v>713.3854617500001</v>
      </c>
      <c r="AU1172" s="51">
        <f t="shared" si="309"/>
        <v>0.71338546175000006</v>
      </c>
      <c r="AV1172" s="51">
        <f t="shared" si="316"/>
        <v>1.9816278679399152E-4</v>
      </c>
      <c r="AW1172" s="39">
        <f>AB1172*0.7</f>
        <v>0.35834469125768809</v>
      </c>
      <c r="AX1172" s="40"/>
      <c r="AY1172" s="40">
        <f t="shared" si="313"/>
        <v>0</v>
      </c>
      <c r="AZ1172" s="40"/>
      <c r="BA1172" s="40"/>
      <c r="BB1172" s="40"/>
      <c r="BC1172" s="39"/>
      <c r="BD1172" s="39">
        <f>T1172*2.23694</f>
        <v>40.389194444444442</v>
      </c>
      <c r="BE1172" s="39">
        <f>AO1172-$BC$8</f>
        <v>0.71629882961994695</v>
      </c>
      <c r="BF1172" s="39">
        <f>AQ1172-$BC$8</f>
        <v>0.60307251532873374</v>
      </c>
      <c r="BG1172" s="52">
        <f t="shared" si="317"/>
        <v>0.54276526379586043</v>
      </c>
      <c r="BH1172" s="52">
        <f t="shared" si="318"/>
        <v>0.54276526379586043</v>
      </c>
      <c r="BI1172" s="52">
        <f t="shared" si="319"/>
        <v>1953954.9496650975</v>
      </c>
      <c r="BJ1172" s="52">
        <f t="shared" si="320"/>
        <v>1953.9549496650975</v>
      </c>
      <c r="BK1172">
        <f t="shared" si="321"/>
        <v>-17.591041125000057</v>
      </c>
    </row>
    <row r="1173" spans="2:63" x14ac:dyDescent="0.25">
      <c r="B1173" s="25" t="s">
        <v>53</v>
      </c>
      <c r="C1173" s="25">
        <v>1165</v>
      </c>
      <c r="D1173" s="25">
        <v>143</v>
      </c>
      <c r="E1173" s="24">
        <v>68.400000000000006</v>
      </c>
      <c r="F1173" s="15">
        <f t="shared" si="322"/>
        <v>0.91666666666666585</v>
      </c>
      <c r="G1173" s="15">
        <f t="shared" si="323"/>
        <v>3.2999999999999972</v>
      </c>
      <c r="R1173">
        <f t="shared" si="311"/>
        <v>0</v>
      </c>
      <c r="S1173">
        <f t="shared" si="312"/>
        <v>68.400000000000006</v>
      </c>
      <c r="T1173">
        <f>$E1173/3.6</f>
        <v>19</v>
      </c>
      <c r="U1173">
        <f>(0.5*960*(T1173*T1173))</f>
        <v>173280</v>
      </c>
      <c r="V1173">
        <f>$U1173-$U1174</f>
        <v>-16592.592592592526</v>
      </c>
      <c r="X1173">
        <f>W1173/1000</f>
        <v>0</v>
      </c>
      <c r="Y117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3">
        <f>(0.5*960*(F1173*F1173))</f>
        <v>403.33333333333258</v>
      </c>
      <c r="AA1173">
        <f>W1173*0.0000002777777777</f>
        <v>0</v>
      </c>
      <c r="AB117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3">
        <f>(AC1173*0.0000002777777777)*-1</f>
        <v>0</v>
      </c>
      <c r="AE11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3">
        <f>(T1173/1000)*(960*9.81*0.01+0.5*1.205*0.38*1.711274*(T1173*T1173)+960*4/3*3.14*AJ1173)</f>
        <v>72.356496236617687</v>
      </c>
      <c r="AH1173">
        <f>AH1172+AG1173</f>
        <v>1544.1373380186449</v>
      </c>
      <c r="AJ1173">
        <f>T1174-T1173</f>
        <v>0.88888888888888573</v>
      </c>
      <c r="AK1173" s="53">
        <f t="shared" ref="AK1173:AK1236" si="325">$E1173/3.6</f>
        <v>19</v>
      </c>
      <c r="AL1173" s="39">
        <f>0.5*1116.99*(T1173*T1173)</f>
        <v>201616.69500000001</v>
      </c>
      <c r="AM1173" s="39">
        <f t="shared" si="324"/>
        <v>-19305.999999999942</v>
      </c>
      <c r="AN1173" s="39">
        <f>SUM($AM$1160:$AM$1216)+$AN$1159</f>
        <v>-2582730.82375</v>
      </c>
      <c r="AO1173" s="39">
        <f t="shared" si="314"/>
        <v>0.71742522861856539</v>
      </c>
      <c r="AP1173" s="39">
        <f>SUM($AM$1154:$AM$1159)+$AP$1153</f>
        <v>2175116.0921875001</v>
      </c>
      <c r="AQ1173" s="39">
        <f t="shared" si="315"/>
        <v>0.60419891432735218</v>
      </c>
      <c r="AR1173" s="39">
        <f t="shared" si="310"/>
        <v>-19.305999999999941</v>
      </c>
      <c r="AS1173" s="39"/>
      <c r="AT1173" s="51">
        <f>T1173*$AS$8*0.38*0.01</f>
        <v>750.70100898000021</v>
      </c>
      <c r="AU1173" s="51">
        <f t="shared" si="309"/>
        <v>0.75070100898000025</v>
      </c>
      <c r="AV1173" s="51">
        <f t="shared" si="316"/>
        <v>2.0852822487244649E-4</v>
      </c>
      <c r="AW1173" s="39">
        <f>AB1173*0.7</f>
        <v>0.35834469125768809</v>
      </c>
      <c r="AX1173" s="40"/>
      <c r="AY1173" s="40">
        <f t="shared" si="313"/>
        <v>0</v>
      </c>
      <c r="AZ1173" s="40"/>
      <c r="BA1173" s="40"/>
      <c r="BB1173" s="40"/>
      <c r="BC1173" s="39"/>
      <c r="BD1173" s="39">
        <f>T1173*2.23694</f>
        <v>42.501860000000001</v>
      </c>
      <c r="BE1173" s="39">
        <f>AO1173-$BC$8</f>
        <v>0.71629882961994695</v>
      </c>
      <c r="BF1173" s="39">
        <f>AQ1173-$BC$8</f>
        <v>0.60307251532873374</v>
      </c>
      <c r="BG1173" s="52">
        <f t="shared" si="317"/>
        <v>0.54276526379586043</v>
      </c>
      <c r="BH1173" s="52">
        <f t="shared" si="318"/>
        <v>0.54276526379586043</v>
      </c>
      <c r="BI1173" s="52">
        <f t="shared" si="319"/>
        <v>1953954.9496650975</v>
      </c>
      <c r="BJ1173" s="52">
        <f t="shared" si="320"/>
        <v>1953.9549496650975</v>
      </c>
      <c r="BK1173">
        <f t="shared" si="321"/>
        <v>-17.375399999999946</v>
      </c>
    </row>
    <row r="1174" spans="2:63" x14ac:dyDescent="0.25">
      <c r="B1174" s="25" t="s">
        <v>53</v>
      </c>
      <c r="C1174" s="25">
        <v>1166</v>
      </c>
      <c r="D1174" s="25">
        <v>144</v>
      </c>
      <c r="E1174" s="24">
        <v>71.599999999999994</v>
      </c>
      <c r="F1174" s="15">
        <f t="shared" si="322"/>
        <v>0.63888888888888806</v>
      </c>
      <c r="G1174" s="15">
        <f t="shared" si="323"/>
        <v>2.2999999999999972</v>
      </c>
      <c r="R1174">
        <f t="shared" si="311"/>
        <v>0</v>
      </c>
      <c r="S1174">
        <f t="shared" si="312"/>
        <v>71.599999999999994</v>
      </c>
      <c r="T1174">
        <f>$E1174/3.6</f>
        <v>19.888888888888886</v>
      </c>
      <c r="U1174">
        <f>(0.5*960*(T1174*T1174))</f>
        <v>189872.59259259253</v>
      </c>
      <c r="V1174">
        <f>$U1174-$U1175</f>
        <v>-7497.7777777778392</v>
      </c>
      <c r="X1174">
        <f>W1174/1000</f>
        <v>0</v>
      </c>
      <c r="Y117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4">
        <f>(0.5*960*(F1174*F1174))</f>
        <v>195.92592592592541</v>
      </c>
      <c r="AA1174">
        <f>W1174*0.0000002777777777</f>
        <v>0</v>
      </c>
      <c r="AB117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4">
        <f>(AC1174*0.0000002777777777)*-1</f>
        <v>0</v>
      </c>
      <c r="AE11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4">
        <f>(T1174/1000)*(960*9.81*0.01+0.5*1.205*0.38*1.711274*(T1174*T1174)+960*4/3*3.14*AJ1174)</f>
        <v>36.042250958019928</v>
      </c>
      <c r="AH1174">
        <f>AH1173+AG1174</f>
        <v>1580.1795889766647</v>
      </c>
      <c r="AJ1174">
        <f>T1175-T1174</f>
        <v>0.38888888888889284</v>
      </c>
      <c r="AK1174" s="53">
        <f t="shared" si="325"/>
        <v>19.888888888888886</v>
      </c>
      <c r="AL1174" s="39">
        <f>0.5*1116.99*(T1174*T1174)</f>
        <v>220922.69499999995</v>
      </c>
      <c r="AM1174" s="39">
        <f t="shared" si="324"/>
        <v>-8723.8987500000512</v>
      </c>
      <c r="AN1174" s="39">
        <f>SUM($AM$1160:$AM$1216)+$AN$1159</f>
        <v>-2582730.82375</v>
      </c>
      <c r="AO1174" s="39">
        <f t="shared" si="314"/>
        <v>0.71742522861856539</v>
      </c>
      <c r="AP1174" s="39">
        <f>SUM($AM$1154:$AM$1159)+$AP$1153</f>
        <v>2175116.0921875001</v>
      </c>
      <c r="AQ1174" s="39">
        <f t="shared" si="315"/>
        <v>0.60419891432735218</v>
      </c>
      <c r="AR1174" s="39">
        <f t="shared" si="310"/>
        <v>-8.7238987500000515</v>
      </c>
      <c r="AS1174" s="39"/>
      <c r="AT1174" s="51">
        <f>T1174*$AS$8*0.38*0.01</f>
        <v>785.82152402000008</v>
      </c>
      <c r="AU1174" s="51">
        <f t="shared" si="309"/>
        <v>0.78582152402000005</v>
      </c>
      <c r="AV1174" s="51">
        <f t="shared" si="316"/>
        <v>2.1828393129922757E-4</v>
      </c>
      <c r="AW1174" s="39">
        <f>AB1174*0.7</f>
        <v>0.35834469125768809</v>
      </c>
      <c r="AX1174" s="40"/>
      <c r="AY1174" s="40">
        <f t="shared" si="313"/>
        <v>0</v>
      </c>
      <c r="AZ1174" s="40"/>
      <c r="BA1174" s="40"/>
      <c r="BB1174" s="40"/>
      <c r="BC1174" s="39"/>
      <c r="BD1174" s="39">
        <f>T1174*2.23694</f>
        <v>44.490251111111107</v>
      </c>
      <c r="BE1174" s="39">
        <f>AO1174-$BC$8</f>
        <v>0.71629882961994695</v>
      </c>
      <c r="BF1174" s="39">
        <f>AQ1174-$BC$8</f>
        <v>0.60307251532873374</v>
      </c>
      <c r="BG1174" s="52">
        <f t="shared" si="317"/>
        <v>0.54276526379586043</v>
      </c>
      <c r="BH1174" s="52">
        <f t="shared" si="318"/>
        <v>0.54276526379586043</v>
      </c>
      <c r="BI1174" s="52">
        <f t="shared" si="319"/>
        <v>1953954.9496650975</v>
      </c>
      <c r="BJ1174" s="52">
        <f t="shared" si="320"/>
        <v>1953.9549496650975</v>
      </c>
      <c r="BK1174">
        <f t="shared" si="321"/>
        <v>-7.8515088750000457</v>
      </c>
    </row>
    <row r="1175" spans="2:63" x14ac:dyDescent="0.25">
      <c r="B1175" s="25" t="s">
        <v>53</v>
      </c>
      <c r="C1175" s="25">
        <v>1167</v>
      </c>
      <c r="D1175" s="25">
        <v>145</v>
      </c>
      <c r="E1175" s="24">
        <v>73</v>
      </c>
      <c r="F1175" s="15">
        <f t="shared" si="322"/>
        <v>0.37500000000000039</v>
      </c>
      <c r="G1175" s="15">
        <f t="shared" si="323"/>
        <v>1.3500000000000014</v>
      </c>
      <c r="R1175">
        <f t="shared" si="311"/>
        <v>0</v>
      </c>
      <c r="S1175">
        <f t="shared" si="312"/>
        <v>73</v>
      </c>
      <c r="T1175">
        <f>$E1175/3.6</f>
        <v>20.277777777777779</v>
      </c>
      <c r="U1175">
        <f>(0.5*960*(T1175*T1175))</f>
        <v>197370.37037037036</v>
      </c>
      <c r="V1175">
        <f>$U1175-$U1176</f>
        <v>-7092.2222222222481</v>
      </c>
      <c r="X1175">
        <f>W1175/1000</f>
        <v>0</v>
      </c>
      <c r="Y117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5">
        <f>(0.5*960*(F1175*F1175))</f>
        <v>67.500000000000128</v>
      </c>
      <c r="AA1175">
        <f>W1175*0.0000002777777777</f>
        <v>0</v>
      </c>
      <c r="AB117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5">
        <f>(AC1175*0.0000002777777777)*-1</f>
        <v>0</v>
      </c>
      <c r="AE11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5">
        <f>(T1175/1000)*(960*9.81*0.01+0.5*1.205*0.38*1.711274*(T1175*T1175)+960*4/3*3.14*AJ1175)</f>
        <v>34.607186503982298</v>
      </c>
      <c r="AH1175">
        <f>AH1174+AG1175</f>
        <v>1614.7867754806471</v>
      </c>
      <c r="AJ1175">
        <f>T1176-T1175</f>
        <v>0.36111111111111072</v>
      </c>
      <c r="AK1175" s="53">
        <f t="shared" si="325"/>
        <v>20.277777777777779</v>
      </c>
      <c r="AL1175" s="39">
        <f>0.5*1116.99*(T1175*T1175)</f>
        <v>229646.59375</v>
      </c>
      <c r="AM1175" s="39">
        <f t="shared" si="324"/>
        <v>-8252.0221875000279</v>
      </c>
      <c r="AN1175" s="39">
        <f>SUM($AM$1160:$AM$1216)+$AN$1159</f>
        <v>-2582730.82375</v>
      </c>
      <c r="AO1175" s="39">
        <f t="shared" si="314"/>
        <v>0.71742522861856539</v>
      </c>
      <c r="AP1175" s="39">
        <f>SUM($AM$1154:$AM$1159)+$AP$1153</f>
        <v>2175116.0921875001</v>
      </c>
      <c r="AQ1175" s="39">
        <f t="shared" si="315"/>
        <v>0.60419891432735218</v>
      </c>
      <c r="AR1175" s="39">
        <f t="shared" si="310"/>
        <v>-8.2520221875000281</v>
      </c>
      <c r="AS1175" s="39"/>
      <c r="AT1175" s="51">
        <f>T1175*$AS$8*0.38*0.01</f>
        <v>801.18674935000024</v>
      </c>
      <c r="AU1175" s="51">
        <f t="shared" si="309"/>
        <v>0.80118674935000023</v>
      </c>
      <c r="AV1175" s="51">
        <f t="shared" si="316"/>
        <v>2.2255205286094435E-4</v>
      </c>
      <c r="AW1175" s="39">
        <f>AB1175*0.7</f>
        <v>0.35834469125768809</v>
      </c>
      <c r="AX1175" s="40"/>
      <c r="AY1175" s="40">
        <f t="shared" si="313"/>
        <v>0</v>
      </c>
      <c r="AZ1175" s="40"/>
      <c r="BA1175" s="40"/>
      <c r="BB1175" s="40"/>
      <c r="BC1175" s="39"/>
      <c r="BD1175" s="39">
        <f>T1175*2.23694</f>
        <v>45.360172222222225</v>
      </c>
      <c r="BE1175" s="39">
        <f>AO1175-$BC$8</f>
        <v>0.71629882961994695</v>
      </c>
      <c r="BF1175" s="39">
        <f>AQ1175-$BC$8</f>
        <v>0.60307251532873374</v>
      </c>
      <c r="BG1175" s="52">
        <f t="shared" si="317"/>
        <v>0.54276526379586043</v>
      </c>
      <c r="BH1175" s="52">
        <f t="shared" si="318"/>
        <v>0.54276526379586043</v>
      </c>
      <c r="BI1175" s="52">
        <f t="shared" si="319"/>
        <v>1953954.9496650975</v>
      </c>
      <c r="BJ1175" s="52">
        <f t="shared" si="320"/>
        <v>1953.9549496650975</v>
      </c>
      <c r="BK1175">
        <f t="shared" si="321"/>
        <v>-7.4268199687500251</v>
      </c>
    </row>
    <row r="1176" spans="2:63" x14ac:dyDescent="0.25">
      <c r="B1176" s="25" t="s">
        <v>53</v>
      </c>
      <c r="C1176" s="25">
        <v>1168</v>
      </c>
      <c r="D1176" s="25">
        <v>146</v>
      </c>
      <c r="E1176" s="24">
        <v>74.3</v>
      </c>
      <c r="F1176" s="15">
        <f t="shared" si="322"/>
        <v>0.44444444444444481</v>
      </c>
      <c r="G1176" s="15">
        <f t="shared" si="323"/>
        <v>1.6000000000000014</v>
      </c>
      <c r="R1176">
        <f t="shared" si="311"/>
        <v>0</v>
      </c>
      <c r="S1176">
        <f t="shared" si="312"/>
        <v>74.3</v>
      </c>
      <c r="T1176">
        <f>$E1176/3.6</f>
        <v>20.638888888888889</v>
      </c>
      <c r="U1176">
        <f>(0.5*960*(T1176*T1176))</f>
        <v>204462.59259259261</v>
      </c>
      <c r="V1176">
        <f>$U1176-$U1177</f>
        <v>-10590.740740740759</v>
      </c>
      <c r="X1176">
        <f>W1176/1000</f>
        <v>0</v>
      </c>
      <c r="Y1176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6">
        <f>(0.5*960*(F1176*F1176))</f>
        <v>94.814814814814966</v>
      </c>
      <c r="AA1176">
        <f>W1176*0.0000002777777777</f>
        <v>0</v>
      </c>
      <c r="AB117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6">
        <f>(AC1176*0.0000002777777777)*-1</f>
        <v>0</v>
      </c>
      <c r="AE11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6">
        <f>(T1176/1000)*(960*9.81*0.01+0.5*1.205*0.38*1.711274*(T1176*T1176)+960*4/3*3.14*AJ1176)</f>
        <v>49.168260478296574</v>
      </c>
      <c r="AH1176">
        <f>AH1175+AG1176</f>
        <v>1663.9550359589437</v>
      </c>
      <c r="AJ1176">
        <f>T1177-T1176</f>
        <v>0.52777777777777857</v>
      </c>
      <c r="AK1176" s="53">
        <f t="shared" si="325"/>
        <v>20.638888888888889</v>
      </c>
      <c r="AL1176" s="39">
        <f>0.5*1116.99*(T1176*T1176)</f>
        <v>237898.61593750003</v>
      </c>
      <c r="AM1176" s="39">
        <f t="shared" si="324"/>
        <v>-12322.657812499994</v>
      </c>
      <c r="AN1176" s="39">
        <f>SUM($AM$1160:$AM$1216)+$AN$1159</f>
        <v>-2582730.82375</v>
      </c>
      <c r="AO1176" s="39">
        <f t="shared" si="314"/>
        <v>0.71742522861856539</v>
      </c>
      <c r="AP1176" s="39">
        <f>SUM($AM$1154:$AM$1159)+$AP$1153</f>
        <v>2175116.0921875001</v>
      </c>
      <c r="AQ1176" s="39">
        <f t="shared" si="315"/>
        <v>0.60419891432735218</v>
      </c>
      <c r="AR1176" s="39">
        <f t="shared" si="310"/>
        <v>-12.322657812499994</v>
      </c>
      <c r="AS1176" s="39"/>
      <c r="AT1176" s="51">
        <f>T1176*$AS$8*0.38*0.01</f>
        <v>815.45445858500011</v>
      </c>
      <c r="AU1176" s="51">
        <f t="shared" ref="AU1176:AU1239" si="326">AT1176/1000</f>
        <v>0.8154544585850001</v>
      </c>
      <c r="AV1176" s="51">
        <f t="shared" si="316"/>
        <v>2.2651530859682414E-4</v>
      </c>
      <c r="AW1176" s="39">
        <f>AB1176*0.7</f>
        <v>0.35834469125768809</v>
      </c>
      <c r="AX1176" s="40"/>
      <c r="AY1176" s="40">
        <f t="shared" si="313"/>
        <v>0</v>
      </c>
      <c r="AZ1176" s="40"/>
      <c r="BA1176" s="40"/>
      <c r="BB1176" s="40"/>
      <c r="BC1176" s="39"/>
      <c r="BD1176" s="39">
        <f>T1176*2.23694</f>
        <v>46.167956111111117</v>
      </c>
      <c r="BE1176" s="39">
        <f>AO1176-$BC$8</f>
        <v>0.71629882961994695</v>
      </c>
      <c r="BF1176" s="39">
        <f>AQ1176-$BC$8</f>
        <v>0.60307251532873374</v>
      </c>
      <c r="BG1176" s="52">
        <f t="shared" si="317"/>
        <v>0.54276526379586043</v>
      </c>
      <c r="BH1176" s="52">
        <f t="shared" si="318"/>
        <v>0.54276526379586043</v>
      </c>
      <c r="BI1176" s="52">
        <f t="shared" si="319"/>
        <v>1953954.9496650975</v>
      </c>
      <c r="BJ1176" s="52">
        <f t="shared" si="320"/>
        <v>1953.9549496650975</v>
      </c>
      <c r="BK1176">
        <f t="shared" si="321"/>
        <v>-11.090392031249996</v>
      </c>
    </row>
    <row r="1177" spans="2:63" x14ac:dyDescent="0.25">
      <c r="B1177" s="25" t="s">
        <v>53</v>
      </c>
      <c r="C1177" s="25">
        <v>1169</v>
      </c>
      <c r="D1177" s="25">
        <v>147</v>
      </c>
      <c r="E1177" s="24">
        <v>76.2</v>
      </c>
      <c r="F1177" s="15">
        <f t="shared" si="322"/>
        <v>0.50000000000000122</v>
      </c>
      <c r="G1177" s="15">
        <f t="shared" si="323"/>
        <v>1.8000000000000043</v>
      </c>
      <c r="R1177">
        <f t="shared" si="311"/>
        <v>0</v>
      </c>
      <c r="S1177">
        <f t="shared" si="312"/>
        <v>76.2</v>
      </c>
      <c r="T1177">
        <f>$E1177/3.6</f>
        <v>21.166666666666668</v>
      </c>
      <c r="U1177">
        <f>(0.5*960*(T1177*T1177))</f>
        <v>215053.33333333337</v>
      </c>
      <c r="V1177">
        <f>$U1177-$U1178</f>
        <v>-9702.5925925925549</v>
      </c>
      <c r="X1177">
        <f>W1177/1000</f>
        <v>0</v>
      </c>
      <c r="Y1177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7">
        <f>(0.5*960*(F1177*F1177))</f>
        <v>120.00000000000058</v>
      </c>
      <c r="AA1177">
        <f>W1177*0.0000002777777777</f>
        <v>0</v>
      </c>
      <c r="AB117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7">
        <f>(AC1177*0.0000002777777777)*-1</f>
        <v>0</v>
      </c>
      <c r="AE11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7">
        <f>(T1177/1000)*(960*9.81*0.01+0.5*1.205*0.38*1.711274*(T1177*T1177)+960*4/3*3.14*AJ1177)</f>
        <v>45.882287552260216</v>
      </c>
      <c r="AH1177">
        <f>AH1176+AG1177</f>
        <v>1709.837323511204</v>
      </c>
      <c r="AJ1177">
        <f>T1178-T1177</f>
        <v>0.47222222222222143</v>
      </c>
      <c r="AK1177" s="53">
        <f t="shared" si="325"/>
        <v>21.166666666666668</v>
      </c>
      <c r="AL1177" s="39">
        <f>0.5*1116.99*(T1177*T1177)</f>
        <v>250221.27375000002</v>
      </c>
      <c r="AM1177" s="39">
        <f t="shared" si="324"/>
        <v>-11289.269687499997</v>
      </c>
      <c r="AN1177" s="39">
        <f>SUM($AM$1160:$AM$1216)+$AN$1159</f>
        <v>-2582730.82375</v>
      </c>
      <c r="AO1177" s="39">
        <f t="shared" si="314"/>
        <v>0.71742522861856539</v>
      </c>
      <c r="AP1177" s="39">
        <f>SUM($AM$1154:$AM$1159)+$AP$1153</f>
        <v>2175116.0921875001</v>
      </c>
      <c r="AQ1177" s="39">
        <f t="shared" si="315"/>
        <v>0.60419891432735218</v>
      </c>
      <c r="AR1177" s="39">
        <f t="shared" si="310"/>
        <v>-11.289269687499997</v>
      </c>
      <c r="AS1177" s="39"/>
      <c r="AT1177" s="51">
        <f>T1177*$AS$8*0.38*0.01</f>
        <v>836.30726439000011</v>
      </c>
      <c r="AU1177" s="51">
        <f t="shared" si="326"/>
        <v>0.83630726439000014</v>
      </c>
      <c r="AV1177" s="51">
        <f t="shared" si="316"/>
        <v>2.3230775928772545E-4</v>
      </c>
      <c r="AW1177" s="39">
        <f>AB1177*0.7</f>
        <v>0.35834469125768809</v>
      </c>
      <c r="AX1177" s="40"/>
      <c r="AY1177" s="40">
        <f t="shared" si="313"/>
        <v>0</v>
      </c>
      <c r="AZ1177" s="40"/>
      <c r="BA1177" s="40"/>
      <c r="BB1177" s="40"/>
      <c r="BC1177" s="39"/>
      <c r="BD1177" s="39">
        <f>T1177*2.23694</f>
        <v>47.348563333333338</v>
      </c>
      <c r="BE1177" s="39">
        <f>AO1177-$BC$8</f>
        <v>0.71629882961994695</v>
      </c>
      <c r="BF1177" s="39">
        <f>AQ1177-$BC$8</f>
        <v>0.60307251532873374</v>
      </c>
      <c r="BG1177" s="52">
        <f t="shared" si="317"/>
        <v>0.54276526379586043</v>
      </c>
      <c r="BH1177" s="52">
        <f t="shared" si="318"/>
        <v>0.54276526379586043</v>
      </c>
      <c r="BI1177" s="52">
        <f t="shared" si="319"/>
        <v>1953954.9496650975</v>
      </c>
      <c r="BJ1177" s="52">
        <f t="shared" si="320"/>
        <v>1953.9549496650975</v>
      </c>
      <c r="BK1177">
        <f t="shared" si="321"/>
        <v>-10.160342718749996</v>
      </c>
    </row>
    <row r="1178" spans="2:63" x14ac:dyDescent="0.25">
      <c r="B1178" s="25" t="s">
        <v>53</v>
      </c>
      <c r="C1178" s="25">
        <v>1170</v>
      </c>
      <c r="D1178" s="25">
        <v>148</v>
      </c>
      <c r="E1178" s="24">
        <v>77.900000000000006</v>
      </c>
      <c r="F1178" s="15">
        <f t="shared" si="322"/>
        <v>0.45833333333333293</v>
      </c>
      <c r="G1178" s="15">
        <f t="shared" si="323"/>
        <v>1.6499999999999986</v>
      </c>
      <c r="R1178">
        <f t="shared" si="311"/>
        <v>0</v>
      </c>
      <c r="S1178">
        <f t="shared" si="312"/>
        <v>77.900000000000006</v>
      </c>
      <c r="T1178">
        <f>$E1178/3.6</f>
        <v>21.638888888888889</v>
      </c>
      <c r="U1178">
        <f>(0.5*960*(T1178*T1178))</f>
        <v>224755.92592592593</v>
      </c>
      <c r="V1178">
        <f>$U1178-$U1179</f>
        <v>-9327.4074074073869</v>
      </c>
      <c r="X1178">
        <f>W1178/1000</f>
        <v>0</v>
      </c>
      <c r="Y1178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8">
        <f>(0.5*960*(F1178*F1178))</f>
        <v>100.83333333333314</v>
      </c>
      <c r="AA1178">
        <f>W1178*0.0000002777777777</f>
        <v>0</v>
      </c>
      <c r="AB117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8">
        <f>(AC1178*0.0000002777777777)*-1</f>
        <v>0</v>
      </c>
      <c r="AE11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8">
        <f>(T1178/1000)*(960*9.81*0.01+0.5*1.205*0.38*1.711274*(T1178*T1178)+960*4/3*3.14*AJ1178)</f>
        <v>44.661419142364537</v>
      </c>
      <c r="AH1178">
        <f>AH1177+AG1178</f>
        <v>1754.4987426535686</v>
      </c>
      <c r="AJ1178">
        <f>T1179-T1178</f>
        <v>0.44444444444444287</v>
      </c>
      <c r="AK1178" s="53">
        <f t="shared" si="325"/>
        <v>21.638888888888889</v>
      </c>
      <c r="AL1178" s="39">
        <f>0.5*1116.99*(T1178*T1178)</f>
        <v>261510.54343750002</v>
      </c>
      <c r="AM1178" s="39">
        <f t="shared" si="324"/>
        <v>-10852.729999999981</v>
      </c>
      <c r="AN1178" s="39">
        <f>SUM($AM$1160:$AM$1216)+$AN$1159</f>
        <v>-2582730.82375</v>
      </c>
      <c r="AO1178" s="39">
        <f t="shared" si="314"/>
        <v>0.71742522861856539</v>
      </c>
      <c r="AP1178" s="39">
        <f>SUM($AM$1154:$AM$1159)+$AP$1153</f>
        <v>2175116.0921875001</v>
      </c>
      <c r="AQ1178" s="39">
        <f t="shared" si="315"/>
        <v>0.60419891432735218</v>
      </c>
      <c r="AR1178" s="39">
        <f t="shared" si="310"/>
        <v>-10.852729999999982</v>
      </c>
      <c r="AS1178" s="39"/>
      <c r="AT1178" s="51">
        <f>T1178*$AS$8*0.38*0.01</f>
        <v>854.96503800500011</v>
      </c>
      <c r="AU1178" s="51">
        <f t="shared" si="326"/>
        <v>0.85496503800500012</v>
      </c>
      <c r="AV1178" s="51">
        <f t="shared" si="316"/>
        <v>2.3749047832695292E-4</v>
      </c>
      <c r="AW1178" s="39">
        <f>AB1178*0.7</f>
        <v>0.35834469125768809</v>
      </c>
      <c r="AX1178" s="40"/>
      <c r="AY1178" s="40">
        <f t="shared" si="313"/>
        <v>0</v>
      </c>
      <c r="AZ1178" s="40"/>
      <c r="BA1178" s="40"/>
      <c r="BB1178" s="40"/>
      <c r="BC1178" s="39"/>
      <c r="BD1178" s="39">
        <f>T1178*2.23694</f>
        <v>48.404896111111114</v>
      </c>
      <c r="BE1178" s="39">
        <f>AO1178-$BC$8</f>
        <v>0.71629882961994695</v>
      </c>
      <c r="BF1178" s="39">
        <f>AQ1178-$BC$8</f>
        <v>0.60307251532873374</v>
      </c>
      <c r="BG1178" s="52">
        <f t="shared" si="317"/>
        <v>0.54276526379586043</v>
      </c>
      <c r="BH1178" s="52">
        <f t="shared" si="318"/>
        <v>0.54276526379586043</v>
      </c>
      <c r="BI1178" s="52">
        <f t="shared" si="319"/>
        <v>1953954.9496650975</v>
      </c>
      <c r="BJ1178" s="52">
        <f t="shared" si="320"/>
        <v>1953.9549496650975</v>
      </c>
      <c r="BK1178">
        <f t="shared" si="321"/>
        <v>-9.7674569999999843</v>
      </c>
    </row>
    <row r="1179" spans="2:63" x14ac:dyDescent="0.25">
      <c r="B1179" s="25" t="s">
        <v>53</v>
      </c>
      <c r="C1179" s="25">
        <v>1171</v>
      </c>
      <c r="D1179" s="25">
        <v>149</v>
      </c>
      <c r="E1179" s="24">
        <v>79.5</v>
      </c>
      <c r="F1179" s="15">
        <f t="shared" si="322"/>
        <v>0.43055555555555475</v>
      </c>
      <c r="G1179" s="15">
        <f t="shared" si="323"/>
        <v>1.5499999999999972</v>
      </c>
      <c r="R1179">
        <f t="shared" si="311"/>
        <v>0</v>
      </c>
      <c r="S1179">
        <f t="shared" si="312"/>
        <v>79.5</v>
      </c>
      <c r="T1179">
        <f>$E1179/3.6</f>
        <v>22.083333333333332</v>
      </c>
      <c r="U1179">
        <f>(0.5*960*(T1179*T1179))</f>
        <v>234083.33333333331</v>
      </c>
      <c r="V1179">
        <f>$U1179-$U1180</f>
        <v>-8916.6666666666861</v>
      </c>
      <c r="X1179">
        <f>W1179/1000</f>
        <v>0</v>
      </c>
      <c r="Y1179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79">
        <f>(0.5*960*(F1179*F1179))</f>
        <v>88.981481481481154</v>
      </c>
      <c r="AA1179">
        <f>W1179*0.0000002777777777</f>
        <v>0</v>
      </c>
      <c r="AB117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79">
        <f>(AC1179*0.0000002777777777)*-1</f>
        <v>0</v>
      </c>
      <c r="AE11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79">
        <f>(T1179/1000)*(960*9.81*0.01+0.5*1.205*0.38*1.711274*(T1179*T1179)+960*4/3*3.14*AJ1179)</f>
        <v>43.28137510939515</v>
      </c>
      <c r="AH1179">
        <f>AH1178+AG1179</f>
        <v>1797.7801177629638</v>
      </c>
      <c r="AJ1179">
        <f>T1180-T1179</f>
        <v>0.41666666666666785</v>
      </c>
      <c r="AK1179" s="53">
        <f t="shared" si="325"/>
        <v>22.083333333333332</v>
      </c>
      <c r="AL1179" s="39">
        <f>0.5*1116.99*(T1179*T1179)</f>
        <v>272363.2734375</v>
      </c>
      <c r="AM1179" s="39">
        <f t="shared" si="324"/>
        <v>-10374.8203125</v>
      </c>
      <c r="AN1179" s="39">
        <f>SUM($AM$1160:$AM$1216)+$AN$1159</f>
        <v>-2582730.82375</v>
      </c>
      <c r="AO1179" s="39">
        <f t="shared" si="314"/>
        <v>0.71742522861856539</v>
      </c>
      <c r="AP1179" s="39">
        <f>SUM($AM$1154:$AM$1159)+$AP$1153</f>
        <v>2175116.0921875001</v>
      </c>
      <c r="AQ1179" s="39">
        <f t="shared" si="315"/>
        <v>0.60419891432735218</v>
      </c>
      <c r="AR1179" s="39">
        <f t="shared" si="310"/>
        <v>-10.374820312500001</v>
      </c>
      <c r="AS1179" s="39"/>
      <c r="AT1179" s="51">
        <f>T1179*$AS$8*0.38*0.01</f>
        <v>872.52529552500016</v>
      </c>
      <c r="AU1179" s="51">
        <f t="shared" si="326"/>
        <v>0.87252529552500013</v>
      </c>
      <c r="AV1179" s="51">
        <f t="shared" si="316"/>
        <v>2.4236833154034349E-4</v>
      </c>
      <c r="AW1179" s="39">
        <f>AB1179*0.7</f>
        <v>0.35834469125768809</v>
      </c>
      <c r="AX1179" s="40"/>
      <c r="AY1179" s="40">
        <f t="shared" si="313"/>
        <v>0</v>
      </c>
      <c r="AZ1179" s="40"/>
      <c r="BA1179" s="40"/>
      <c r="BB1179" s="40"/>
      <c r="BC1179" s="39"/>
      <c r="BD1179" s="39">
        <f>T1179*2.23694</f>
        <v>49.399091666666671</v>
      </c>
      <c r="BE1179" s="39">
        <f>AO1179-$BC$8</f>
        <v>0.71629882961994695</v>
      </c>
      <c r="BF1179" s="39">
        <f>AQ1179-$BC$8</f>
        <v>0.60307251532873374</v>
      </c>
      <c r="BG1179" s="52">
        <f t="shared" si="317"/>
        <v>0.54276526379586043</v>
      </c>
      <c r="BH1179" s="52">
        <f t="shared" si="318"/>
        <v>0.54276526379586043</v>
      </c>
      <c r="BI1179" s="52">
        <f t="shared" si="319"/>
        <v>1953954.9496650975</v>
      </c>
      <c r="BJ1179" s="52">
        <f t="shared" si="320"/>
        <v>1953.9549496650975</v>
      </c>
      <c r="BK1179">
        <f t="shared" si="321"/>
        <v>-9.3373382812500001</v>
      </c>
    </row>
    <row r="1180" spans="2:63" x14ac:dyDescent="0.25">
      <c r="B1180" s="25" t="s">
        <v>53</v>
      </c>
      <c r="C1180" s="25">
        <v>1172</v>
      </c>
      <c r="D1180" s="25">
        <v>150</v>
      </c>
      <c r="E1180" s="24">
        <v>81</v>
      </c>
      <c r="F1180" s="15">
        <f t="shared" si="322"/>
        <v>0.38888888888888851</v>
      </c>
      <c r="G1180" s="15">
        <f t="shared" si="323"/>
        <v>1.3999999999999986</v>
      </c>
      <c r="R1180">
        <f t="shared" si="311"/>
        <v>0</v>
      </c>
      <c r="S1180">
        <f t="shared" si="312"/>
        <v>81</v>
      </c>
      <c r="T1180">
        <f>$E1180/3.6</f>
        <v>22.5</v>
      </c>
      <c r="U1180">
        <f>(0.5*960*(T1180*T1180))</f>
        <v>243000</v>
      </c>
      <c r="V1180">
        <f>$U1180-$U1181</f>
        <v>-7862.592592592584</v>
      </c>
      <c r="X1180">
        <f>W1180/1000</f>
        <v>0</v>
      </c>
      <c r="Y1180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0">
        <f>(0.5*960*(F1180*F1180))</f>
        <v>72.592592592592453</v>
      </c>
      <c r="AA1180">
        <f>W1180*0.0000002777777777</f>
        <v>0</v>
      </c>
      <c r="AB118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0">
        <f>(AC1180*0.0000002777777777)*-1</f>
        <v>0</v>
      </c>
      <c r="AE11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0">
        <f>(T1180/1000)*(960*9.81*0.01+0.5*1.205*0.38*1.711274*(T1180*T1180)+960*4/3*3.14*AJ1180)</f>
        <v>39.237763389010901</v>
      </c>
      <c r="AH1180">
        <f>AH1179+AG1180</f>
        <v>1837.0178811519747</v>
      </c>
      <c r="AJ1180">
        <f>T1181-T1180</f>
        <v>0.36111111111111072</v>
      </c>
      <c r="AK1180" s="53">
        <f t="shared" si="325"/>
        <v>22.5</v>
      </c>
      <c r="AL1180" s="39">
        <f>0.5*1116.99*(T1180*T1180)</f>
        <v>282738.09375</v>
      </c>
      <c r="AM1180" s="39">
        <f t="shared" si="324"/>
        <v>-9148.3721875000047</v>
      </c>
      <c r="AN1180" s="39">
        <f>SUM($AM$1160:$AM$1216)+$AN$1159</f>
        <v>-2582730.82375</v>
      </c>
      <c r="AO1180" s="39">
        <f t="shared" si="314"/>
        <v>0.71742522861856539</v>
      </c>
      <c r="AP1180" s="39">
        <f>SUM($AM$1154:$AM$1159)+$AP$1153</f>
        <v>2175116.0921875001</v>
      </c>
      <c r="AQ1180" s="39">
        <f t="shared" si="315"/>
        <v>0.60419891432735218</v>
      </c>
      <c r="AR1180" s="39">
        <f t="shared" si="310"/>
        <v>-9.148372187500005</v>
      </c>
      <c r="AS1180" s="39"/>
      <c r="AT1180" s="51">
        <f>T1180*$AS$8*0.38*0.01</f>
        <v>888.98803695000026</v>
      </c>
      <c r="AU1180" s="51">
        <f t="shared" si="326"/>
        <v>0.88898803695000028</v>
      </c>
      <c r="AV1180" s="51">
        <f t="shared" si="316"/>
        <v>2.4694131892789715E-4</v>
      </c>
      <c r="AW1180" s="39">
        <f>AB1180*0.7</f>
        <v>0.35834469125768809</v>
      </c>
      <c r="AX1180" s="40"/>
      <c r="AY1180" s="40">
        <f t="shared" si="313"/>
        <v>0</v>
      </c>
      <c r="AZ1180" s="40"/>
      <c r="BA1180" s="40"/>
      <c r="BB1180" s="40"/>
      <c r="BC1180" s="39"/>
      <c r="BD1180" s="39">
        <f>T1180*2.23694</f>
        <v>50.331150000000001</v>
      </c>
      <c r="BE1180" s="39">
        <f>AO1180-$BC$8</f>
        <v>0.71629882961994695</v>
      </c>
      <c r="BF1180" s="39">
        <f>AQ1180-$BC$8</f>
        <v>0.60307251532873374</v>
      </c>
      <c r="BG1180" s="52">
        <f t="shared" si="317"/>
        <v>0.54276526379586043</v>
      </c>
      <c r="BH1180" s="52">
        <f t="shared" si="318"/>
        <v>0.54276526379586043</v>
      </c>
      <c r="BI1180" s="52">
        <f t="shared" si="319"/>
        <v>1953954.9496650975</v>
      </c>
      <c r="BJ1180" s="52">
        <f t="shared" si="320"/>
        <v>1953.9549496650975</v>
      </c>
      <c r="BK1180">
        <f t="shared" si="321"/>
        <v>-8.2335349687500035</v>
      </c>
    </row>
    <row r="1181" spans="2:63" x14ac:dyDescent="0.25">
      <c r="B1181" s="25" t="s">
        <v>53</v>
      </c>
      <c r="C1181" s="25">
        <v>1173</v>
      </c>
      <c r="D1181" s="25">
        <v>151</v>
      </c>
      <c r="E1181" s="24">
        <v>82.3</v>
      </c>
      <c r="F1181" s="15">
        <f t="shared" si="322"/>
        <v>0.34722222222222221</v>
      </c>
      <c r="G1181" s="15">
        <f t="shared" si="323"/>
        <v>1.25</v>
      </c>
      <c r="R1181">
        <f t="shared" si="311"/>
        <v>0</v>
      </c>
      <c r="S1181">
        <f t="shared" si="312"/>
        <v>82.3</v>
      </c>
      <c r="T1181">
        <f>$E1181/3.6</f>
        <v>22.861111111111111</v>
      </c>
      <c r="U1181">
        <f>(0.5*960*(T1181*T1181))</f>
        <v>250862.59259259258</v>
      </c>
      <c r="V1181">
        <f>$U1181-$U1182</f>
        <v>-7368.8888888888469</v>
      </c>
      <c r="X1181">
        <f>W1181/1000</f>
        <v>0</v>
      </c>
      <c r="Y1181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1">
        <f>(0.5*960*(F1181*F1181))</f>
        <v>57.870370370370367</v>
      </c>
      <c r="AA1181">
        <f>W1181*0.0000002777777777</f>
        <v>0</v>
      </c>
      <c r="AB118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1">
        <f>(AC1181*0.0000002777777777)*-1</f>
        <v>0</v>
      </c>
      <c r="AE11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1">
        <f>(T1181/1000)*(960*9.81*0.01+0.5*1.205*0.38*1.711274*(T1181*T1181)+960*4/3*3.14*AJ1181)</f>
        <v>37.461906772401427</v>
      </c>
      <c r="AH1181">
        <f>AH1180+AG1181</f>
        <v>1874.4797879243761</v>
      </c>
      <c r="AJ1181">
        <f>T1182-T1181</f>
        <v>0.33333333333333215</v>
      </c>
      <c r="AK1181" s="53">
        <f t="shared" si="325"/>
        <v>22.861111111111111</v>
      </c>
      <c r="AL1181" s="39">
        <f>0.5*1116.99*(T1181*T1181)</f>
        <v>291886.4659375</v>
      </c>
      <c r="AM1181" s="39">
        <f t="shared" si="324"/>
        <v>-8573.9324999999371</v>
      </c>
      <c r="AN1181" s="39">
        <f>SUM($AM$1160:$AM$1216)+$AN$1159</f>
        <v>-2582730.82375</v>
      </c>
      <c r="AO1181" s="39">
        <f t="shared" si="314"/>
        <v>0.71742522861856539</v>
      </c>
      <c r="AP1181" s="39">
        <f>SUM($AM$1154:$AM$1159)+$AP$1153</f>
        <v>2175116.0921875001</v>
      </c>
      <c r="AQ1181" s="39">
        <f t="shared" si="315"/>
        <v>0.60419891432735218</v>
      </c>
      <c r="AR1181" s="39">
        <f t="shared" si="310"/>
        <v>-8.5739324999999376</v>
      </c>
      <c r="AS1181" s="39"/>
      <c r="AT1181" s="51">
        <f>T1181*$AS$8*0.38*0.01</f>
        <v>903.25574618500002</v>
      </c>
      <c r="AU1181" s="51">
        <f t="shared" si="326"/>
        <v>0.90325574618500004</v>
      </c>
      <c r="AV1181" s="51">
        <f t="shared" si="316"/>
        <v>2.5090457466377694E-4</v>
      </c>
      <c r="AW1181" s="39">
        <f>AB1181*0.7</f>
        <v>0.35834469125768809</v>
      </c>
      <c r="AX1181" s="40"/>
      <c r="AY1181" s="40">
        <f t="shared" si="313"/>
        <v>0</v>
      </c>
      <c r="AZ1181" s="40"/>
      <c r="BA1181" s="40"/>
      <c r="BB1181" s="40"/>
      <c r="BC1181" s="39"/>
      <c r="BD1181" s="39">
        <f>T1181*2.23694</f>
        <v>51.138933888888893</v>
      </c>
      <c r="BE1181" s="39">
        <f>AO1181-$BC$8</f>
        <v>0.71629882961994695</v>
      </c>
      <c r="BF1181" s="39">
        <f>AQ1181-$BC$8</f>
        <v>0.60307251532873374</v>
      </c>
      <c r="BG1181" s="52">
        <f t="shared" si="317"/>
        <v>0.54276526379586043</v>
      </c>
      <c r="BH1181" s="52">
        <f t="shared" si="318"/>
        <v>0.54276526379586043</v>
      </c>
      <c r="BI1181" s="52">
        <f t="shared" si="319"/>
        <v>1953954.9496650975</v>
      </c>
      <c r="BJ1181" s="52">
        <f t="shared" si="320"/>
        <v>1953.9549496650975</v>
      </c>
      <c r="BK1181">
        <f t="shared" si="321"/>
        <v>-7.7165392499999435</v>
      </c>
    </row>
    <row r="1182" spans="2:63" x14ac:dyDescent="0.25">
      <c r="B1182" s="25" t="s">
        <v>53</v>
      </c>
      <c r="C1182" s="25">
        <v>1174</v>
      </c>
      <c r="D1182" s="25">
        <v>152</v>
      </c>
      <c r="E1182" s="24">
        <v>83.5</v>
      </c>
      <c r="F1182" s="15">
        <f t="shared" si="322"/>
        <v>0.31944444444444403</v>
      </c>
      <c r="G1182" s="15">
        <f t="shared" si="323"/>
        <v>1.1499999999999986</v>
      </c>
      <c r="R1182">
        <f t="shared" si="311"/>
        <v>0</v>
      </c>
      <c r="S1182">
        <f t="shared" si="312"/>
        <v>83.5</v>
      </c>
      <c r="T1182">
        <f>$E1182/3.6</f>
        <v>23.194444444444443</v>
      </c>
      <c r="U1182">
        <f>(0.5*960*(T1182*T1182))</f>
        <v>258231.48148148143</v>
      </c>
      <c r="V1182">
        <f>$U1182-$U1183</f>
        <v>-6848.518518518511</v>
      </c>
      <c r="X1182">
        <f>W1182/1000</f>
        <v>0</v>
      </c>
      <c r="Y1182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2">
        <f>(0.5*960*(F1182*F1182))</f>
        <v>48.981481481481353</v>
      </c>
      <c r="AA1182">
        <f>W1182*0.0000002777777777</f>
        <v>0</v>
      </c>
      <c r="AB118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2">
        <f>(AC1182*0.0000002777777777)*-1</f>
        <v>0</v>
      </c>
      <c r="AE11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2">
        <f>(T1182/1000)*(960*9.81*0.01+0.5*1.205*0.38*1.711274*(T1182*T1182)+960*4/3*3.14*AJ1182)</f>
        <v>35.558110424927754</v>
      </c>
      <c r="AH1182">
        <f>AH1181+AG1182</f>
        <v>1910.0378983493038</v>
      </c>
      <c r="AJ1182">
        <f>T1183-T1182</f>
        <v>0.30555555555555358</v>
      </c>
      <c r="AK1182" s="53">
        <f t="shared" si="325"/>
        <v>23.194444444444443</v>
      </c>
      <c r="AL1182" s="39">
        <f>0.5*1116.99*(T1182*T1182)</f>
        <v>300460.39843749994</v>
      </c>
      <c r="AM1182" s="39">
        <f t="shared" si="324"/>
        <v>-7968.4653125000186</v>
      </c>
      <c r="AN1182" s="39">
        <f>SUM($AM$1160:$AM$1216)+$AN$1159</f>
        <v>-2582730.82375</v>
      </c>
      <c r="AO1182" s="39">
        <f t="shared" si="314"/>
        <v>0.71742522861856539</v>
      </c>
      <c r="AP1182" s="39">
        <f>SUM($AM$1154:$AM$1159)+$AP$1153</f>
        <v>2175116.0921875001</v>
      </c>
      <c r="AQ1182" s="39">
        <f t="shared" si="315"/>
        <v>0.60419891432735218</v>
      </c>
      <c r="AR1182" s="39">
        <f t="shared" si="310"/>
        <v>-7.9684653125000189</v>
      </c>
      <c r="AS1182" s="39"/>
      <c r="AT1182" s="51">
        <f>T1182*$AS$8*0.38*0.01</f>
        <v>916.42593932500006</v>
      </c>
      <c r="AU1182" s="51">
        <f t="shared" si="326"/>
        <v>0.91642593932500005</v>
      </c>
      <c r="AV1182" s="51">
        <f t="shared" si="316"/>
        <v>2.5456296457381986E-4</v>
      </c>
      <c r="AW1182" s="39">
        <f>AB1182*0.7</f>
        <v>0.35834469125768809</v>
      </c>
      <c r="AX1182" s="40"/>
      <c r="AY1182" s="40">
        <f t="shared" si="313"/>
        <v>0</v>
      </c>
      <c r="AZ1182" s="40"/>
      <c r="BA1182" s="40"/>
      <c r="BB1182" s="40"/>
      <c r="BC1182" s="39"/>
      <c r="BD1182" s="39">
        <f>T1182*2.23694</f>
        <v>51.884580555555559</v>
      </c>
      <c r="BE1182" s="39">
        <f>AO1182-$BC$8</f>
        <v>0.71629882961994695</v>
      </c>
      <c r="BF1182" s="39">
        <f>AQ1182-$BC$8</f>
        <v>0.60307251532873374</v>
      </c>
      <c r="BG1182" s="52">
        <f t="shared" si="317"/>
        <v>0.54276526379586043</v>
      </c>
      <c r="BH1182" s="52">
        <f t="shared" si="318"/>
        <v>0.54276526379586043</v>
      </c>
      <c r="BI1182" s="52">
        <f t="shared" si="319"/>
        <v>1953954.9496650975</v>
      </c>
      <c r="BJ1182" s="52">
        <f t="shared" si="320"/>
        <v>1953.9549496650975</v>
      </c>
      <c r="BK1182">
        <f t="shared" si="321"/>
        <v>-7.1716187812500163</v>
      </c>
    </row>
    <row r="1183" spans="2:63" x14ac:dyDescent="0.25">
      <c r="B1183" s="25" t="s">
        <v>53</v>
      </c>
      <c r="C1183" s="25">
        <v>1175</v>
      </c>
      <c r="D1183" s="25">
        <v>153</v>
      </c>
      <c r="E1183" s="24">
        <v>84.6</v>
      </c>
      <c r="F1183" s="15">
        <f t="shared" si="322"/>
        <v>0.27777777777777779</v>
      </c>
      <c r="G1183" s="15">
        <f t="shared" si="323"/>
        <v>1</v>
      </c>
      <c r="R1183">
        <f t="shared" si="311"/>
        <v>0</v>
      </c>
      <c r="S1183">
        <f t="shared" si="312"/>
        <v>84.6</v>
      </c>
      <c r="T1183">
        <f>$E1183/3.6</f>
        <v>23.499999999999996</v>
      </c>
      <c r="U1183">
        <f>(0.5*960*(T1183*T1183))</f>
        <v>265079.99999999994</v>
      </c>
      <c r="V1183">
        <f>$U1183-$U1184</f>
        <v>-5670.0000000000582</v>
      </c>
      <c r="X1183">
        <f>W1183/1000</f>
        <v>0</v>
      </c>
      <c r="Y118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3">
        <f>(0.5*960*(F1183*F1183))</f>
        <v>37.037037037037038</v>
      </c>
      <c r="AA1183">
        <f>W1183*0.0000002777777777</f>
        <v>0</v>
      </c>
      <c r="AB118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3">
        <f>(AC1183*0.0000002777777777)*-1</f>
        <v>0</v>
      </c>
      <c r="AE11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3">
        <f>(T1183/1000)*(960*9.81*0.01+0.5*1.205*0.38*1.711274*(T1183*T1183)+960*4/3*3.14*AJ1183)</f>
        <v>30.910617879366942</v>
      </c>
      <c r="AH1183">
        <f>AH1182+AG1183</f>
        <v>1940.9485162286708</v>
      </c>
      <c r="AJ1183">
        <f>T1184-T1183</f>
        <v>0.25000000000000355</v>
      </c>
      <c r="AK1183" s="53">
        <f t="shared" si="325"/>
        <v>23.499999999999996</v>
      </c>
      <c r="AL1183" s="39">
        <f>0.5*1116.99*(T1183*T1183)</f>
        <v>308428.86374999996</v>
      </c>
      <c r="AM1183" s="39">
        <f t="shared" si="324"/>
        <v>-6597.2221875000396</v>
      </c>
      <c r="AN1183" s="39">
        <f>SUM($AM$1160:$AM$1216)+$AN$1159</f>
        <v>-2582730.82375</v>
      </c>
      <c r="AO1183" s="39">
        <f t="shared" si="314"/>
        <v>0.71742522861856539</v>
      </c>
      <c r="AP1183" s="39">
        <f>SUM($AM$1154:$AM$1159)+$AP$1153</f>
        <v>2175116.0921875001</v>
      </c>
      <c r="AQ1183" s="39">
        <f t="shared" si="315"/>
        <v>0.60419891432735218</v>
      </c>
      <c r="AR1183" s="39">
        <f t="shared" si="310"/>
        <v>-6.5972221875000399</v>
      </c>
      <c r="AS1183" s="39"/>
      <c r="AT1183" s="51">
        <f>T1183*$AS$8*0.38*0.01</f>
        <v>928.49861636999992</v>
      </c>
      <c r="AU1183" s="51">
        <f t="shared" si="326"/>
        <v>0.92849861636999997</v>
      </c>
      <c r="AV1183" s="51">
        <f t="shared" si="316"/>
        <v>2.5791648865802584E-4</v>
      </c>
      <c r="AW1183" s="39">
        <f>AB1183*0.7</f>
        <v>0.35834469125768809</v>
      </c>
      <c r="AX1183" s="40"/>
      <c r="AY1183" s="40">
        <f t="shared" si="313"/>
        <v>0</v>
      </c>
      <c r="AZ1183" s="40"/>
      <c r="BA1183" s="40"/>
      <c r="BB1183" s="40"/>
      <c r="BC1183" s="39"/>
      <c r="BD1183" s="39">
        <f>T1183*2.23694</f>
        <v>52.568089999999998</v>
      </c>
      <c r="BE1183" s="39">
        <f>AO1183-$BC$8</f>
        <v>0.71629882961994695</v>
      </c>
      <c r="BF1183" s="39">
        <f>AQ1183-$BC$8</f>
        <v>0.60307251532873374</v>
      </c>
      <c r="BG1183" s="52">
        <f t="shared" si="317"/>
        <v>0.54276526379586043</v>
      </c>
      <c r="BH1183" s="52">
        <f t="shared" si="318"/>
        <v>0.54276526379586043</v>
      </c>
      <c r="BI1183" s="52">
        <f t="shared" si="319"/>
        <v>1953954.9496650975</v>
      </c>
      <c r="BJ1183" s="52">
        <f t="shared" si="320"/>
        <v>1953.9549496650975</v>
      </c>
      <c r="BK1183">
        <f t="shared" si="321"/>
        <v>-5.9374999687500356</v>
      </c>
    </row>
    <row r="1184" spans="2:63" x14ac:dyDescent="0.25">
      <c r="B1184" s="25" t="s">
        <v>53</v>
      </c>
      <c r="C1184" s="25">
        <v>1176</v>
      </c>
      <c r="D1184" s="25">
        <v>154</v>
      </c>
      <c r="E1184" s="24">
        <v>85.5</v>
      </c>
      <c r="F1184" s="15">
        <f t="shared" si="322"/>
        <v>0.23611111111111149</v>
      </c>
      <c r="G1184" s="15">
        <f t="shared" si="323"/>
        <v>0.85000000000000142</v>
      </c>
      <c r="R1184">
        <f t="shared" si="311"/>
        <v>0</v>
      </c>
      <c r="S1184">
        <f t="shared" si="312"/>
        <v>85.5</v>
      </c>
      <c r="T1184">
        <f>$E1184/3.6</f>
        <v>23.75</v>
      </c>
      <c r="U1184">
        <f>(0.5*960*(T1184*T1184))</f>
        <v>270750</v>
      </c>
      <c r="V1184">
        <f>$U1184-$U1185</f>
        <v>-5090.3703703703359</v>
      </c>
      <c r="X1184">
        <f>W1184/1000</f>
        <v>0</v>
      </c>
      <c r="Y118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4">
        <f>(0.5*960*(F1184*F1184))</f>
        <v>26.759259259259345</v>
      </c>
      <c r="AA1184">
        <f>W1184*0.0000002777777777</f>
        <v>0</v>
      </c>
      <c r="AB118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4">
        <f>(AC1184*0.0000002777777777)*-1</f>
        <v>0</v>
      </c>
      <c r="AE11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4">
        <f>(T1184/1000)*(960*9.81*0.01+0.5*1.205*0.38*1.711274*(T1184*T1184)+960*4/3*3.14*AJ1184)</f>
        <v>28.697815878810978</v>
      </c>
      <c r="AH1184">
        <f>AH1183+AG1184</f>
        <v>1969.6463321074818</v>
      </c>
      <c r="AJ1184">
        <f>T1185-T1184</f>
        <v>0.22222222222222143</v>
      </c>
      <c r="AK1184" s="53">
        <f t="shared" si="325"/>
        <v>23.75</v>
      </c>
      <c r="AL1184" s="39">
        <f>0.5*1116.99*(T1184*T1184)</f>
        <v>315026.0859375</v>
      </c>
      <c r="AM1184" s="39">
        <f t="shared" si="324"/>
        <v>-5922.8049999999348</v>
      </c>
      <c r="AN1184" s="39">
        <f>SUM($AM$1160:$AM$1216)+$AN$1159</f>
        <v>-2582730.82375</v>
      </c>
      <c r="AO1184" s="39">
        <f t="shared" si="314"/>
        <v>0.71742522861856539</v>
      </c>
      <c r="AP1184" s="39">
        <f>SUM($AM$1154:$AM$1159)+$AP$1153</f>
        <v>2175116.0921875001</v>
      </c>
      <c r="AQ1184" s="39">
        <f t="shared" si="315"/>
        <v>0.60419891432735218</v>
      </c>
      <c r="AR1184" s="39">
        <f t="shared" si="310"/>
        <v>-5.9228049999999346</v>
      </c>
      <c r="AS1184" s="39"/>
      <c r="AT1184" s="51">
        <f>T1184*$AS$8*0.38*0.01</f>
        <v>938.37626122500023</v>
      </c>
      <c r="AU1184" s="51">
        <f t="shared" si="326"/>
        <v>0.93837626122500029</v>
      </c>
      <c r="AV1184" s="51">
        <f t="shared" si="316"/>
        <v>2.6066028109055813E-4</v>
      </c>
      <c r="AW1184" s="39">
        <f>AB1184*0.7</f>
        <v>0.35834469125768809</v>
      </c>
      <c r="AX1184" s="40"/>
      <c r="AY1184" s="40">
        <f t="shared" si="313"/>
        <v>0</v>
      </c>
      <c r="AZ1184" s="40"/>
      <c r="BA1184" s="40"/>
      <c r="BB1184" s="40"/>
      <c r="BC1184" s="39"/>
      <c r="BD1184" s="39">
        <f>T1184*2.23694</f>
        <v>53.127325000000006</v>
      </c>
      <c r="BE1184" s="39">
        <f>AO1184-$BC$8</f>
        <v>0.71629882961994695</v>
      </c>
      <c r="BF1184" s="39">
        <f>AQ1184-$BC$8</f>
        <v>0.60307251532873374</v>
      </c>
      <c r="BG1184" s="52">
        <f t="shared" si="317"/>
        <v>0.54276526379586043</v>
      </c>
      <c r="BH1184" s="52">
        <f t="shared" si="318"/>
        <v>0.54276526379586043</v>
      </c>
      <c r="BI1184" s="52">
        <f t="shared" si="319"/>
        <v>1953954.9496650975</v>
      </c>
      <c r="BJ1184" s="52">
        <f t="shared" si="320"/>
        <v>1953.9549496650975</v>
      </c>
      <c r="BK1184">
        <f t="shared" si="321"/>
        <v>-5.3305244999999415</v>
      </c>
    </row>
    <row r="1185" spans="2:63" x14ac:dyDescent="0.25">
      <c r="B1185" s="25" t="s">
        <v>53</v>
      </c>
      <c r="C1185" s="25">
        <v>1177</v>
      </c>
      <c r="D1185" s="25">
        <v>155</v>
      </c>
      <c r="E1185" s="24">
        <v>86.3</v>
      </c>
      <c r="F1185" s="15">
        <f t="shared" si="322"/>
        <v>0.22222222222222143</v>
      </c>
      <c r="G1185" s="15">
        <f t="shared" si="323"/>
        <v>0.79999999999999716</v>
      </c>
      <c r="R1185">
        <f t="shared" si="311"/>
        <v>0</v>
      </c>
      <c r="S1185">
        <f t="shared" si="312"/>
        <v>86.3</v>
      </c>
      <c r="T1185">
        <f>$E1185/3.6</f>
        <v>23.972222222222221</v>
      </c>
      <c r="U1185">
        <f>(0.5*960*(T1185*T1185))</f>
        <v>275840.37037037034</v>
      </c>
      <c r="V1185">
        <f>$U1185-$U1186</f>
        <v>-5137.7777777777519</v>
      </c>
      <c r="X1185">
        <f>W1185/1000</f>
        <v>0</v>
      </c>
      <c r="Y118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5">
        <f>(0.5*960*(F1185*F1185))</f>
        <v>23.703703703703535</v>
      </c>
      <c r="AA1185">
        <f>W1185*0.0000002777777777</f>
        <v>0</v>
      </c>
      <c r="AB118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5">
        <f>(AC1185*0.0000002777777777)*-1</f>
        <v>0</v>
      </c>
      <c r="AE11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5">
        <f>(T1185/1000)*(960*9.81*0.01+0.5*1.205*0.38*1.711274*(T1185*T1185)+960*4/3*3.14*AJ1185)</f>
        <v>29.065937422211867</v>
      </c>
      <c r="AH1185">
        <f>AH1184+AG1185</f>
        <v>1998.7122695296937</v>
      </c>
      <c r="AJ1185">
        <f>T1186-T1185</f>
        <v>0.22222222222222143</v>
      </c>
      <c r="AK1185" s="53">
        <f t="shared" si="325"/>
        <v>23.972222222222221</v>
      </c>
      <c r="AL1185" s="39">
        <f>0.5*1116.99*(T1185*T1185)</f>
        <v>320948.89093749993</v>
      </c>
      <c r="AM1185" s="39">
        <f t="shared" si="324"/>
        <v>-5977.9650000000256</v>
      </c>
      <c r="AN1185" s="39">
        <f>SUM($AM$1160:$AM$1216)+$AN$1159</f>
        <v>-2582730.82375</v>
      </c>
      <c r="AO1185" s="39">
        <f t="shared" si="314"/>
        <v>0.71742522861856539</v>
      </c>
      <c r="AP1185" s="39">
        <f>SUM($AM$1154:$AM$1159)+$AP$1153</f>
        <v>2175116.0921875001</v>
      </c>
      <c r="AQ1185" s="39">
        <f t="shared" si="315"/>
        <v>0.60419891432735218</v>
      </c>
      <c r="AR1185" s="39">
        <f t="shared" si="310"/>
        <v>-5.977965000000026</v>
      </c>
      <c r="AS1185" s="39"/>
      <c r="AT1185" s="51">
        <f>T1185*$AS$8*0.38*0.01</f>
        <v>947.15638998500015</v>
      </c>
      <c r="AU1185" s="51">
        <f t="shared" si="326"/>
        <v>0.94715638998500018</v>
      </c>
      <c r="AV1185" s="51">
        <f t="shared" si="316"/>
        <v>2.6309920769725337E-4</v>
      </c>
      <c r="AW1185" s="39">
        <f>AB1185*0.7</f>
        <v>0.35834469125768809</v>
      </c>
      <c r="AX1185" s="40"/>
      <c r="AY1185" s="40">
        <f t="shared" si="313"/>
        <v>0</v>
      </c>
      <c r="AZ1185" s="40"/>
      <c r="BA1185" s="40"/>
      <c r="BB1185" s="40"/>
      <c r="BC1185" s="39"/>
      <c r="BD1185" s="39">
        <f>T1185*2.23694</f>
        <v>53.624422777777781</v>
      </c>
      <c r="BE1185" s="39">
        <f>AO1185-$BC$8</f>
        <v>0.71629882961994695</v>
      </c>
      <c r="BF1185" s="39">
        <f>AQ1185-$BC$8</f>
        <v>0.60307251532873374</v>
      </c>
      <c r="BG1185" s="52">
        <f t="shared" si="317"/>
        <v>0.54276526379586043</v>
      </c>
      <c r="BH1185" s="52">
        <f t="shared" si="318"/>
        <v>0.54276526379586043</v>
      </c>
      <c r="BI1185" s="52">
        <f t="shared" si="319"/>
        <v>1953954.9496650975</v>
      </c>
      <c r="BJ1185" s="52">
        <f t="shared" si="320"/>
        <v>1953.9549496650975</v>
      </c>
      <c r="BK1185">
        <f t="shared" si="321"/>
        <v>-5.380168500000023</v>
      </c>
    </row>
    <row r="1186" spans="2:63" x14ac:dyDescent="0.25">
      <c r="B1186" s="25" t="s">
        <v>53</v>
      </c>
      <c r="C1186" s="25">
        <v>1178</v>
      </c>
      <c r="D1186" s="25">
        <v>156</v>
      </c>
      <c r="E1186" s="24">
        <v>87.1</v>
      </c>
      <c r="F1186" s="15">
        <f t="shared" si="322"/>
        <v>0.24999999999999961</v>
      </c>
      <c r="G1186" s="15">
        <f t="shared" si="323"/>
        <v>0.89999999999999858</v>
      </c>
      <c r="R1186">
        <f t="shared" si="311"/>
        <v>0</v>
      </c>
      <c r="S1186">
        <f t="shared" si="312"/>
        <v>87.1</v>
      </c>
      <c r="T1186">
        <f>$E1186/3.6</f>
        <v>24.194444444444443</v>
      </c>
      <c r="U1186">
        <f>(0.5*960*(T1186*T1186))</f>
        <v>280978.14814814809</v>
      </c>
      <c r="V1186">
        <f>$U1186-$U1187</f>
        <v>-6488.8888888889342</v>
      </c>
      <c r="X1186">
        <f>W1186/1000</f>
        <v>0</v>
      </c>
      <c r="Y1186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6">
        <f>(0.5*960*(F1186*F1186))</f>
        <v>29.999999999999908</v>
      </c>
      <c r="AA1186">
        <f>W1186*0.0000002777777777</f>
        <v>0</v>
      </c>
      <c r="AB118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6">
        <f>(AC1186*0.0000002777777777)*-1</f>
        <v>0</v>
      </c>
      <c r="AE11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6">
        <f>(T1186/1000)*(960*9.81*0.01+0.5*1.205*0.38*1.711274*(T1186*T1186)+960*4/3*3.14*AJ1186)</f>
        <v>34.839192464422176</v>
      </c>
      <c r="AH1186">
        <f>AH1185+AG1186</f>
        <v>2033.5514619941159</v>
      </c>
      <c r="AJ1186">
        <f>T1187-T1186</f>
        <v>0.27777777777777857</v>
      </c>
      <c r="AK1186" s="53">
        <f t="shared" si="325"/>
        <v>24.194444444444443</v>
      </c>
      <c r="AL1186" s="39">
        <f>0.5*1116.99*(T1186*T1186)</f>
        <v>326926.85593749996</v>
      </c>
      <c r="AM1186" s="39">
        <f t="shared" si="324"/>
        <v>-7550.0250000000233</v>
      </c>
      <c r="AN1186" s="39">
        <f>SUM($AM$1160:$AM$1216)+$AN$1159</f>
        <v>-2582730.82375</v>
      </c>
      <c r="AO1186" s="39">
        <f t="shared" si="314"/>
        <v>0.71742522861856539</v>
      </c>
      <c r="AP1186" s="39">
        <f>SUM($AM$1154:$AM$1159)+$AP$1153</f>
        <v>2175116.0921875001</v>
      </c>
      <c r="AQ1186" s="39">
        <f t="shared" si="315"/>
        <v>0.60419891432735218</v>
      </c>
      <c r="AR1186" s="39">
        <f t="shared" si="310"/>
        <v>-7.5500250000000229</v>
      </c>
      <c r="AS1186" s="39"/>
      <c r="AT1186" s="51">
        <f>T1186*$AS$8*0.38*0.01</f>
        <v>955.93651874500006</v>
      </c>
      <c r="AU1186" s="51">
        <f t="shared" si="326"/>
        <v>0.95593651874500007</v>
      </c>
      <c r="AV1186" s="51">
        <f t="shared" si="316"/>
        <v>2.6553813430394861E-4</v>
      </c>
      <c r="AW1186" s="39">
        <f>AB1186*0.7</f>
        <v>0.35834469125768809</v>
      </c>
      <c r="AX1186" s="40"/>
      <c r="AY1186" s="40">
        <f t="shared" si="313"/>
        <v>0</v>
      </c>
      <c r="AZ1186" s="40"/>
      <c r="BA1186" s="40"/>
      <c r="BB1186" s="40"/>
      <c r="BC1186" s="39"/>
      <c r="BD1186" s="39">
        <f>T1186*2.23694</f>
        <v>54.121520555555556</v>
      </c>
      <c r="BE1186" s="39">
        <f>AO1186-$BC$8</f>
        <v>0.71629882961994695</v>
      </c>
      <c r="BF1186" s="39">
        <f>AQ1186-$BC$8</f>
        <v>0.60307251532873374</v>
      </c>
      <c r="BG1186" s="52">
        <f t="shared" si="317"/>
        <v>0.54276526379586043</v>
      </c>
      <c r="BH1186" s="52">
        <f t="shared" si="318"/>
        <v>0.54276526379586043</v>
      </c>
      <c r="BI1186" s="52">
        <f t="shared" si="319"/>
        <v>1953954.9496650975</v>
      </c>
      <c r="BJ1186" s="52">
        <f t="shared" si="320"/>
        <v>1953.9549496650975</v>
      </c>
      <c r="BK1186">
        <f t="shared" si="321"/>
        <v>-6.7950225000000213</v>
      </c>
    </row>
    <row r="1187" spans="2:63" x14ac:dyDescent="0.25">
      <c r="B1187" s="25" t="s">
        <v>53</v>
      </c>
      <c r="C1187" s="25">
        <v>1179</v>
      </c>
      <c r="D1187" s="25">
        <v>157</v>
      </c>
      <c r="E1187" s="24">
        <v>88.1</v>
      </c>
      <c r="F1187" s="15">
        <f t="shared" si="322"/>
        <v>0.27777777777777779</v>
      </c>
      <c r="G1187" s="15">
        <f t="shared" si="323"/>
        <v>1</v>
      </c>
      <c r="R1187">
        <f t="shared" si="311"/>
        <v>0</v>
      </c>
      <c r="S1187">
        <f t="shared" si="312"/>
        <v>88.1</v>
      </c>
      <c r="T1187">
        <f>$E1187/3.6</f>
        <v>24.472222222222221</v>
      </c>
      <c r="U1187">
        <f>(0.5*960*(T1187*T1187))</f>
        <v>287467.03703703702</v>
      </c>
      <c r="V1187">
        <f>$U1187-$U1188</f>
        <v>-6562.9629629628616</v>
      </c>
      <c r="X1187">
        <f>W1187/1000</f>
        <v>0</v>
      </c>
      <c r="Y1187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7">
        <f>(0.5*960*(F1187*F1187))</f>
        <v>37.037037037037038</v>
      </c>
      <c r="AA1187">
        <f>W1187*0.0000002777777777</f>
        <v>0</v>
      </c>
      <c r="AB118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7">
        <f>(AC1187*0.0000002777777777)*-1</f>
        <v>0</v>
      </c>
      <c r="AE11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7">
        <f>(T1187/1000)*(960*9.81*0.01+0.5*1.205*0.38*1.711274*(T1187*T1187)+960*4/3*3.14*AJ1187)</f>
        <v>35.368800414625554</v>
      </c>
      <c r="AH1187">
        <f>AH1186+AG1187</f>
        <v>2068.9202624087416</v>
      </c>
      <c r="AJ1187">
        <f>T1188-T1187</f>
        <v>0.27777777777777501</v>
      </c>
      <c r="AK1187" s="53">
        <f t="shared" si="325"/>
        <v>24.472222222222221</v>
      </c>
      <c r="AL1187" s="39">
        <f>0.5*1116.99*(T1187*T1187)</f>
        <v>334476.88093749998</v>
      </c>
      <c r="AM1187" s="39">
        <f t="shared" si="324"/>
        <v>-7636.2124999999069</v>
      </c>
      <c r="AN1187" s="39">
        <f>SUM($AM$1160:$AM$1216)+$AN$1159</f>
        <v>-2582730.82375</v>
      </c>
      <c r="AO1187" s="39">
        <f t="shared" si="314"/>
        <v>0.71742522861856539</v>
      </c>
      <c r="AP1187" s="39">
        <f>SUM($AM$1154:$AM$1159)+$AP$1153</f>
        <v>2175116.0921875001</v>
      </c>
      <c r="AQ1187" s="39">
        <f t="shared" si="315"/>
        <v>0.60419891432735218</v>
      </c>
      <c r="AR1187" s="39">
        <f t="shared" si="310"/>
        <v>-7.6362124999999068</v>
      </c>
      <c r="AS1187" s="39"/>
      <c r="AT1187" s="51">
        <f>T1187*$AS$8*0.38*0.01</f>
        <v>966.91167969500009</v>
      </c>
      <c r="AU1187" s="51">
        <f t="shared" si="326"/>
        <v>0.96691167969500014</v>
      </c>
      <c r="AV1187" s="51">
        <f t="shared" si="316"/>
        <v>2.6858679256231772E-4</v>
      </c>
      <c r="AW1187" s="39">
        <f>AB1187*0.7</f>
        <v>0.35834469125768809</v>
      </c>
      <c r="AX1187" s="40"/>
      <c r="AY1187" s="40">
        <f t="shared" si="313"/>
        <v>0</v>
      </c>
      <c r="AZ1187" s="40"/>
      <c r="BA1187" s="40"/>
      <c r="BB1187" s="40"/>
      <c r="BC1187" s="39"/>
      <c r="BD1187" s="39">
        <f>T1187*2.23694</f>
        <v>54.742892777777783</v>
      </c>
      <c r="BE1187" s="39">
        <f>AO1187-$BC$8</f>
        <v>0.71629882961994695</v>
      </c>
      <c r="BF1187" s="39">
        <f>AQ1187-$BC$8</f>
        <v>0.60307251532873374</v>
      </c>
      <c r="BG1187" s="52">
        <f t="shared" si="317"/>
        <v>0.54276526379586043</v>
      </c>
      <c r="BH1187" s="52">
        <f t="shared" si="318"/>
        <v>0.54276526379586043</v>
      </c>
      <c r="BI1187" s="52">
        <f t="shared" si="319"/>
        <v>1953954.9496650975</v>
      </c>
      <c r="BJ1187" s="52">
        <f t="shared" si="320"/>
        <v>1953.9549496650975</v>
      </c>
      <c r="BK1187">
        <f t="shared" si="321"/>
        <v>-6.8725912499999167</v>
      </c>
    </row>
    <row r="1188" spans="2:63" x14ac:dyDescent="0.25">
      <c r="B1188" s="25" t="s">
        <v>53</v>
      </c>
      <c r="C1188" s="25">
        <v>1180</v>
      </c>
      <c r="D1188" s="25">
        <v>158</v>
      </c>
      <c r="E1188" s="24">
        <v>89.1</v>
      </c>
      <c r="F1188" s="15">
        <f t="shared" si="322"/>
        <v>0.27777777777777779</v>
      </c>
      <c r="G1188" s="15">
        <f t="shared" si="323"/>
        <v>1</v>
      </c>
      <c r="R1188">
        <f t="shared" si="311"/>
        <v>0</v>
      </c>
      <c r="S1188">
        <f t="shared" si="312"/>
        <v>89.1</v>
      </c>
      <c r="T1188">
        <f>$E1188/3.6</f>
        <v>24.749999999999996</v>
      </c>
      <c r="U1188">
        <f>(0.5*960*(T1188*T1188))</f>
        <v>294029.99999999988</v>
      </c>
      <c r="V1188">
        <f>$U1188-$U1189</f>
        <v>-6637.0370370370802</v>
      </c>
      <c r="X1188">
        <f>W1188/1000</f>
        <v>0</v>
      </c>
      <c r="Y1188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8">
        <f>(0.5*960*(F1188*F1188))</f>
        <v>37.037037037037038</v>
      </c>
      <c r="AA1188">
        <f>W1188*0.0000002777777777</f>
        <v>0</v>
      </c>
      <c r="AB118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8">
        <f>(AC1188*0.0000002777777777)*-1</f>
        <v>0</v>
      </c>
      <c r="AE11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8">
        <f>(T1188/1000)*(960*9.81*0.01+0.5*1.205*0.38*1.711274*(T1188*T1188)+960*4/3*3.14*AJ1188)</f>
        <v>35.902847310773637</v>
      </c>
      <c r="AH1188">
        <f>AH1187+AG1188</f>
        <v>2104.8231097195153</v>
      </c>
      <c r="AJ1188">
        <f>T1189-T1188</f>
        <v>0.27777777777777857</v>
      </c>
      <c r="AK1188" s="53">
        <f t="shared" si="325"/>
        <v>24.749999999999996</v>
      </c>
      <c r="AL1188" s="39">
        <f>0.5*1116.99*(T1188*T1188)</f>
        <v>342113.09343749989</v>
      </c>
      <c r="AM1188" s="39">
        <f t="shared" si="324"/>
        <v>-7722.4000000000233</v>
      </c>
      <c r="AN1188" s="39">
        <f>SUM($AM$1160:$AM$1216)+$AN$1159</f>
        <v>-2582730.82375</v>
      </c>
      <c r="AO1188" s="39">
        <f t="shared" si="314"/>
        <v>0.71742522861856539</v>
      </c>
      <c r="AP1188" s="39">
        <f>SUM($AM$1154:$AM$1159)+$AP$1153</f>
        <v>2175116.0921875001</v>
      </c>
      <c r="AQ1188" s="39">
        <f t="shared" si="315"/>
        <v>0.60419891432735218</v>
      </c>
      <c r="AR1188" s="39">
        <f t="shared" si="310"/>
        <v>-7.7224000000000235</v>
      </c>
      <c r="AS1188" s="39"/>
      <c r="AT1188" s="51">
        <f>T1188*$AS$8*0.38*0.01</f>
        <v>977.88684064500012</v>
      </c>
      <c r="AU1188" s="51">
        <f t="shared" si="326"/>
        <v>0.97788684064500009</v>
      </c>
      <c r="AV1188" s="51">
        <f t="shared" si="316"/>
        <v>2.7163545082068682E-4</v>
      </c>
      <c r="AW1188" s="39">
        <f>AB1188*0.7</f>
        <v>0.35834469125768809</v>
      </c>
      <c r="AX1188" s="40"/>
      <c r="AY1188" s="40">
        <f t="shared" si="313"/>
        <v>0</v>
      </c>
      <c r="AZ1188" s="40"/>
      <c r="BA1188" s="40"/>
      <c r="BB1188" s="40"/>
      <c r="BC1188" s="39"/>
      <c r="BD1188" s="39">
        <f>T1188*2.23694</f>
        <v>55.364264999999996</v>
      </c>
      <c r="BE1188" s="39">
        <f>AO1188-$BC$8</f>
        <v>0.71629882961994695</v>
      </c>
      <c r="BF1188" s="39">
        <f>AQ1188-$BC$8</f>
        <v>0.60307251532873374</v>
      </c>
      <c r="BG1188" s="52">
        <f t="shared" si="317"/>
        <v>0.54276526379586043</v>
      </c>
      <c r="BH1188" s="52">
        <f t="shared" si="318"/>
        <v>0.54276526379586043</v>
      </c>
      <c r="BI1188" s="52">
        <f t="shared" si="319"/>
        <v>1953954.9496650975</v>
      </c>
      <c r="BJ1188" s="52">
        <f t="shared" si="320"/>
        <v>1953.9549496650975</v>
      </c>
      <c r="BK1188">
        <f t="shared" si="321"/>
        <v>-6.9501600000000208</v>
      </c>
    </row>
    <row r="1189" spans="2:63" x14ac:dyDescent="0.25">
      <c r="B1189" s="25" t="s">
        <v>53</v>
      </c>
      <c r="C1189" s="25">
        <v>1181</v>
      </c>
      <c r="D1189" s="25">
        <v>159</v>
      </c>
      <c r="E1189" s="24">
        <v>90.1</v>
      </c>
      <c r="F1189" s="15">
        <f t="shared" si="322"/>
        <v>0.26388888888888967</v>
      </c>
      <c r="G1189" s="15">
        <f t="shared" si="323"/>
        <v>0.95000000000000284</v>
      </c>
      <c r="R1189">
        <f t="shared" si="311"/>
        <v>0</v>
      </c>
      <c r="S1189">
        <f t="shared" si="312"/>
        <v>90.1</v>
      </c>
      <c r="T1189">
        <f>$E1189/3.6</f>
        <v>25.027777777777775</v>
      </c>
      <c r="U1189">
        <f>(0.5*960*(T1189*T1189))</f>
        <v>300667.03703703696</v>
      </c>
      <c r="V1189">
        <f>$U1189-$U1190</f>
        <v>-6036.6666666667443</v>
      </c>
      <c r="X1189">
        <f>W1189/1000</f>
        <v>0</v>
      </c>
      <c r="Y1189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89">
        <f>(0.5*960*(F1189*F1189))</f>
        <v>33.42592592592613</v>
      </c>
      <c r="AA1189">
        <f>W1189*0.0000002777777777</f>
        <v>0</v>
      </c>
      <c r="AB118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89">
        <f>(AC1189*0.0000002777777777)*-1</f>
        <v>0</v>
      </c>
      <c r="AE11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89">
        <f>(T1189/1000)*(960*9.81*0.01+0.5*1.205*0.38*1.711274*(T1189*T1189)+960*4/3*3.14*AJ1189)</f>
        <v>33.647171192498156</v>
      </c>
      <c r="AH1189">
        <f>AH1188+AG1189</f>
        <v>2138.4702809120135</v>
      </c>
      <c r="AJ1189">
        <f>T1190-T1189</f>
        <v>0.25000000000000355</v>
      </c>
      <c r="AK1189" s="53">
        <f t="shared" si="325"/>
        <v>25.027777777777775</v>
      </c>
      <c r="AL1189" s="39">
        <f>0.5*1116.99*(T1189*T1189)</f>
        <v>349835.49343749991</v>
      </c>
      <c r="AM1189" s="39">
        <f t="shared" si="324"/>
        <v>-7023.8503125000861</v>
      </c>
      <c r="AN1189" s="39">
        <f>SUM($AM$1160:$AM$1216)+$AN$1159</f>
        <v>-2582730.82375</v>
      </c>
      <c r="AO1189" s="39">
        <f t="shared" si="314"/>
        <v>0.71742522861856539</v>
      </c>
      <c r="AP1189" s="39">
        <f>SUM($AM$1154:$AM$1159)+$AP$1153</f>
        <v>2175116.0921875001</v>
      </c>
      <c r="AQ1189" s="39">
        <f t="shared" si="315"/>
        <v>0.60419891432735218</v>
      </c>
      <c r="AR1189" s="39">
        <f t="shared" si="310"/>
        <v>-7.0238503125000857</v>
      </c>
      <c r="AS1189" s="39"/>
      <c r="AT1189" s="51">
        <f>T1189*$AS$8*0.38*0.01</f>
        <v>988.86200159500004</v>
      </c>
      <c r="AU1189" s="51">
        <f t="shared" si="326"/>
        <v>0.98886200159500004</v>
      </c>
      <c r="AV1189" s="51">
        <f t="shared" si="316"/>
        <v>2.7468410907905593E-4</v>
      </c>
      <c r="AW1189" s="39">
        <f>AB1189*0.7</f>
        <v>0.35834469125768809</v>
      </c>
      <c r="AX1189" s="40"/>
      <c r="AY1189" s="40">
        <f t="shared" si="313"/>
        <v>0</v>
      </c>
      <c r="AZ1189" s="40"/>
      <c r="BA1189" s="40"/>
      <c r="BB1189" s="40"/>
      <c r="BC1189" s="39"/>
      <c r="BD1189" s="39">
        <f>T1189*2.23694</f>
        <v>55.985637222222216</v>
      </c>
      <c r="BE1189" s="39">
        <f>AO1189-$BC$8</f>
        <v>0.71629882961994695</v>
      </c>
      <c r="BF1189" s="39">
        <f>AQ1189-$BC$8</f>
        <v>0.60307251532873374</v>
      </c>
      <c r="BG1189" s="52">
        <f t="shared" si="317"/>
        <v>0.54276526379586043</v>
      </c>
      <c r="BH1189" s="52">
        <f t="shared" si="318"/>
        <v>0.54276526379586043</v>
      </c>
      <c r="BI1189" s="52">
        <f t="shared" si="319"/>
        <v>1953954.9496650975</v>
      </c>
      <c r="BJ1189" s="52">
        <f t="shared" si="320"/>
        <v>1953.9549496650975</v>
      </c>
      <c r="BK1189">
        <f t="shared" si="321"/>
        <v>-6.3214652812500782</v>
      </c>
    </row>
    <row r="1190" spans="2:63" x14ac:dyDescent="0.25">
      <c r="B1190" s="25" t="s">
        <v>53</v>
      </c>
      <c r="C1190" s="25">
        <v>1182</v>
      </c>
      <c r="D1190" s="25">
        <v>160</v>
      </c>
      <c r="E1190" s="24">
        <v>91</v>
      </c>
      <c r="F1190" s="15">
        <f t="shared" si="322"/>
        <v>0.2222222222222234</v>
      </c>
      <c r="G1190" s="15">
        <f t="shared" si="323"/>
        <v>0.80000000000000426</v>
      </c>
      <c r="R1190">
        <f t="shared" si="311"/>
        <v>0</v>
      </c>
      <c r="S1190">
        <f t="shared" si="312"/>
        <v>91</v>
      </c>
      <c r="T1190">
        <f>$E1190/3.6</f>
        <v>25.277777777777779</v>
      </c>
      <c r="U1190">
        <f>(0.5*960*(T1190*T1190))</f>
        <v>306703.70370370371</v>
      </c>
      <c r="V1190">
        <f>$U1190-$U1191</f>
        <v>-4736.6666666666279</v>
      </c>
      <c r="X1190">
        <f>W1190/1000</f>
        <v>0</v>
      </c>
      <c r="Y1190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0">
        <f>(0.5*960*(F1190*F1190))</f>
        <v>23.703703703703955</v>
      </c>
      <c r="AA1190">
        <f>W1190*0.0000002777777777</f>
        <v>0</v>
      </c>
      <c r="AB119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0">
        <f>(AC1190*0.0000002777777777)*-1</f>
        <v>0</v>
      </c>
      <c r="AE11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0">
        <f>(T1190/1000)*(960*9.81*0.01+0.5*1.205*0.38*1.711274*(T1190*T1190)+960*4/3*3.14*AJ1190)</f>
        <v>28.463575794152646</v>
      </c>
      <c r="AH1190">
        <f>AH1189+AG1190</f>
        <v>2166.9338567061664</v>
      </c>
      <c r="AJ1190">
        <f>T1191-T1190</f>
        <v>0.19444444444444287</v>
      </c>
      <c r="AK1190" s="53">
        <f t="shared" si="325"/>
        <v>25.277777777777779</v>
      </c>
      <c r="AL1190" s="39">
        <f>0.5*1116.99*(T1190*T1190)</f>
        <v>356859.34375</v>
      </c>
      <c r="AM1190" s="39">
        <f t="shared" si="324"/>
        <v>-5511.2596875000163</v>
      </c>
      <c r="AN1190" s="39">
        <f>SUM($AM$1160:$AM$1216)+$AN$1159</f>
        <v>-2582730.82375</v>
      </c>
      <c r="AO1190" s="39">
        <f t="shared" si="314"/>
        <v>0.71742522861856539</v>
      </c>
      <c r="AP1190" s="39">
        <f>SUM($AM$1154:$AM$1159)+$AP$1153</f>
        <v>2175116.0921875001</v>
      </c>
      <c r="AQ1190" s="39">
        <f t="shared" si="315"/>
        <v>0.60419891432735218</v>
      </c>
      <c r="AR1190" s="39">
        <f t="shared" si="310"/>
        <v>-5.5112596875000159</v>
      </c>
      <c r="AS1190" s="39"/>
      <c r="AT1190" s="51">
        <f>T1190*$AS$8*0.38*0.01</f>
        <v>998.73964645000001</v>
      </c>
      <c r="AU1190" s="51">
        <f t="shared" si="326"/>
        <v>0.99873964645000002</v>
      </c>
      <c r="AV1190" s="51">
        <f t="shared" si="316"/>
        <v>2.774279015115881E-4</v>
      </c>
      <c r="AW1190" s="39">
        <f>AB1190*0.7</f>
        <v>0.35834469125768809</v>
      </c>
      <c r="AX1190" s="40"/>
      <c r="AY1190" s="40">
        <f t="shared" si="313"/>
        <v>0</v>
      </c>
      <c r="AZ1190" s="40"/>
      <c r="BA1190" s="40"/>
      <c r="BB1190" s="40"/>
      <c r="BC1190" s="39"/>
      <c r="BD1190" s="39">
        <f>T1190*2.23694</f>
        <v>56.544872222222224</v>
      </c>
      <c r="BE1190" s="39">
        <f>AO1190-$BC$8</f>
        <v>0.71629882961994695</v>
      </c>
      <c r="BF1190" s="39">
        <f>AQ1190-$BC$8</f>
        <v>0.60307251532873374</v>
      </c>
      <c r="BG1190" s="52">
        <f t="shared" si="317"/>
        <v>0.54276526379586043</v>
      </c>
      <c r="BH1190" s="52">
        <f t="shared" si="318"/>
        <v>0.54276526379586043</v>
      </c>
      <c r="BI1190" s="52">
        <f t="shared" si="319"/>
        <v>1953954.9496650975</v>
      </c>
      <c r="BJ1190" s="52">
        <f t="shared" si="320"/>
        <v>1953.9549496650975</v>
      </c>
      <c r="BK1190">
        <f t="shared" si="321"/>
        <v>-4.960133718750015</v>
      </c>
    </row>
    <row r="1191" spans="2:63" x14ac:dyDescent="0.25">
      <c r="B1191" s="25" t="s">
        <v>53</v>
      </c>
      <c r="C1191" s="25">
        <v>1183</v>
      </c>
      <c r="D1191" s="25">
        <v>161</v>
      </c>
      <c r="E1191" s="24">
        <v>91.7</v>
      </c>
      <c r="F1191" s="15">
        <f t="shared" si="322"/>
        <v>0.18055555555555516</v>
      </c>
      <c r="G1191" s="15">
        <f t="shared" si="323"/>
        <v>0.64999999999999858</v>
      </c>
      <c r="R1191">
        <f t="shared" si="311"/>
        <v>0</v>
      </c>
      <c r="S1191">
        <f t="shared" si="312"/>
        <v>91.7</v>
      </c>
      <c r="T1191">
        <f>$E1191/3.6</f>
        <v>25.472222222222221</v>
      </c>
      <c r="U1191">
        <f>(0.5*960*(T1191*T1191))</f>
        <v>311440.37037037034</v>
      </c>
      <c r="V1191">
        <f>$U1191-$U1192</f>
        <v>-4088.8888888888177</v>
      </c>
      <c r="X1191">
        <f>W1191/1000</f>
        <v>0</v>
      </c>
      <c r="Y1191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1">
        <f>(0.5*960*(F1191*F1191))</f>
        <v>15.648148148148081</v>
      </c>
      <c r="AA1191">
        <f>W1191*0.0000002777777777</f>
        <v>0</v>
      </c>
      <c r="AB119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1">
        <f>(AC1191*0.0000002777777777)*-1</f>
        <v>0</v>
      </c>
      <c r="AE11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1">
        <f>(T1191/1000)*(960*9.81*0.01+0.5*1.205*0.38*1.711274*(T1191*T1191)+960*4/3*3.14*AJ1191)</f>
        <v>25.937176677709068</v>
      </c>
      <c r="AH1191">
        <f>AH1190+AG1191</f>
        <v>2192.8710333838753</v>
      </c>
      <c r="AJ1191">
        <f>T1192-T1191</f>
        <v>0.1666666666666643</v>
      </c>
      <c r="AK1191" s="53">
        <f t="shared" si="325"/>
        <v>25.472222222222221</v>
      </c>
      <c r="AL1191" s="39">
        <f>0.5*1116.99*(T1191*T1191)</f>
        <v>362370.60343750002</v>
      </c>
      <c r="AM1191" s="39">
        <f t="shared" si="324"/>
        <v>-4757.5499999998719</v>
      </c>
      <c r="AN1191" s="39">
        <f>SUM($AM$1160:$AM$1216)+$AN$1159</f>
        <v>-2582730.82375</v>
      </c>
      <c r="AO1191" s="39">
        <f t="shared" si="314"/>
        <v>0.71742522861856539</v>
      </c>
      <c r="AP1191" s="39">
        <f>SUM($AM$1154:$AM$1159)+$AP$1153</f>
        <v>2175116.0921875001</v>
      </c>
      <c r="AQ1191" s="39">
        <f t="shared" si="315"/>
        <v>0.60419891432735218</v>
      </c>
      <c r="AR1191" s="39">
        <f t="shared" si="310"/>
        <v>-4.7575499999998723</v>
      </c>
      <c r="AS1191" s="39"/>
      <c r="AT1191" s="51">
        <f>T1191*$AS$8*0.38*0.01</f>
        <v>1006.4222591150001</v>
      </c>
      <c r="AU1191" s="51">
        <f t="shared" si="326"/>
        <v>1.0064222591150001</v>
      </c>
      <c r="AV1191" s="51">
        <f t="shared" si="316"/>
        <v>2.7956196229244647E-4</v>
      </c>
      <c r="AW1191" s="39">
        <f>AB1191*0.7</f>
        <v>0.35834469125768809</v>
      </c>
      <c r="AX1191" s="40"/>
      <c r="AY1191" s="40">
        <f t="shared" si="313"/>
        <v>0</v>
      </c>
      <c r="AZ1191" s="40"/>
      <c r="BA1191" s="40"/>
      <c r="BB1191" s="40"/>
      <c r="BC1191" s="39"/>
      <c r="BD1191" s="39">
        <f>T1191*2.23694</f>
        <v>56.97983277777778</v>
      </c>
      <c r="BE1191" s="39">
        <f>AO1191-$BC$8</f>
        <v>0.71629882961994695</v>
      </c>
      <c r="BF1191" s="39">
        <f>AQ1191-$BC$8</f>
        <v>0.60307251532873374</v>
      </c>
      <c r="BG1191" s="52">
        <f t="shared" si="317"/>
        <v>0.54276526379586043</v>
      </c>
      <c r="BH1191" s="52">
        <f t="shared" si="318"/>
        <v>0.54276526379586043</v>
      </c>
      <c r="BI1191" s="52">
        <f t="shared" si="319"/>
        <v>1953954.9496650975</v>
      </c>
      <c r="BJ1191" s="52">
        <f t="shared" si="320"/>
        <v>1953.9549496650975</v>
      </c>
      <c r="BK1191">
        <f t="shared" si="321"/>
        <v>-4.2817949999998843</v>
      </c>
    </row>
    <row r="1192" spans="2:63" x14ac:dyDescent="0.25">
      <c r="B1192" s="25" t="s">
        <v>53</v>
      </c>
      <c r="C1192" s="25">
        <v>1184</v>
      </c>
      <c r="D1192" s="25">
        <v>162</v>
      </c>
      <c r="E1192" s="24">
        <v>92.3</v>
      </c>
      <c r="F1192" s="15">
        <f t="shared" si="322"/>
        <v>0.15277777777777699</v>
      </c>
      <c r="G1192" s="15">
        <f t="shared" si="323"/>
        <v>0.54999999999999716</v>
      </c>
      <c r="R1192">
        <f t="shared" si="311"/>
        <v>0</v>
      </c>
      <c r="S1192">
        <f t="shared" si="312"/>
        <v>92.3</v>
      </c>
      <c r="T1192">
        <f>$E1192/3.6</f>
        <v>25.638888888888886</v>
      </c>
      <c r="U1192">
        <f>(0.5*960*(T1192*T1192))</f>
        <v>315529.25925925915</v>
      </c>
      <c r="V1192">
        <f>$U1192-$U1193</f>
        <v>-3427.7777777778101</v>
      </c>
      <c r="X1192">
        <f>W1192/1000</f>
        <v>0</v>
      </c>
      <c r="Y1192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2">
        <f>(0.5*960*(F1192*F1192))</f>
        <v>11.203703703703587</v>
      </c>
      <c r="AA1192">
        <f>W1192*0.0000002777777777</f>
        <v>0</v>
      </c>
      <c r="AB119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2">
        <f>(AC1192*0.0000002777777777)*-1</f>
        <v>0</v>
      </c>
      <c r="AE11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2">
        <f>(T1192/1000)*(960*9.81*0.01+0.5*1.205*0.38*1.711274*(T1192*T1192)+960*4/3*3.14*AJ1192)</f>
        <v>23.330016452434368</v>
      </c>
      <c r="AH1192">
        <f>AH1191+AG1192</f>
        <v>2216.2010498363097</v>
      </c>
      <c r="AJ1192">
        <f>T1193-T1192</f>
        <v>0.13888888888888928</v>
      </c>
      <c r="AK1192" s="53">
        <f t="shared" si="325"/>
        <v>25.638888888888886</v>
      </c>
      <c r="AL1192" s="39">
        <f>0.5*1116.99*(T1192*T1192)</f>
        <v>367128.15343749989</v>
      </c>
      <c r="AM1192" s="39">
        <f t="shared" si="324"/>
        <v>-3988.3265625000349</v>
      </c>
      <c r="AN1192" s="39">
        <f>SUM($AM$1160:$AM$1216)+$AN$1159</f>
        <v>-2582730.82375</v>
      </c>
      <c r="AO1192" s="39">
        <f t="shared" si="314"/>
        <v>0.71742522861856539</v>
      </c>
      <c r="AP1192" s="39">
        <f>SUM($AM$1154:$AM$1159)+$AP$1153</f>
        <v>2175116.0921875001</v>
      </c>
      <c r="AQ1192" s="39">
        <f t="shared" si="315"/>
        <v>0.60419891432735218</v>
      </c>
      <c r="AR1192" s="39">
        <f t="shared" si="310"/>
        <v>-3.9883265625000348</v>
      </c>
      <c r="AS1192" s="39"/>
      <c r="AT1192" s="51">
        <f>T1192*$AS$8*0.38*0.01</f>
        <v>1013.0073556850001</v>
      </c>
      <c r="AU1192" s="51">
        <f t="shared" si="326"/>
        <v>1.0130073556850001</v>
      </c>
      <c r="AV1192" s="51">
        <f t="shared" si="316"/>
        <v>2.8139115724746795E-4</v>
      </c>
      <c r="AW1192" s="39">
        <f>AB1192*0.7</f>
        <v>0.35834469125768809</v>
      </c>
      <c r="AX1192" s="40"/>
      <c r="AY1192" s="40">
        <f t="shared" si="313"/>
        <v>0</v>
      </c>
      <c r="AZ1192" s="40"/>
      <c r="BA1192" s="40"/>
      <c r="BB1192" s="40"/>
      <c r="BC1192" s="39"/>
      <c r="BD1192" s="39">
        <f>T1192*2.23694</f>
        <v>57.352656111111109</v>
      </c>
      <c r="BE1192" s="39">
        <f>AO1192-$BC$8</f>
        <v>0.71629882961994695</v>
      </c>
      <c r="BF1192" s="39">
        <f>AQ1192-$BC$8</f>
        <v>0.60307251532873374</v>
      </c>
      <c r="BG1192" s="52">
        <f t="shared" si="317"/>
        <v>0.54276526379586043</v>
      </c>
      <c r="BH1192" s="52">
        <f t="shared" si="318"/>
        <v>0.54276526379586043</v>
      </c>
      <c r="BI1192" s="52">
        <f t="shared" si="319"/>
        <v>1953954.9496650975</v>
      </c>
      <c r="BJ1192" s="52">
        <f t="shared" si="320"/>
        <v>1953.9549496650975</v>
      </c>
      <c r="BK1192">
        <f t="shared" si="321"/>
        <v>-3.5894939062500315</v>
      </c>
    </row>
    <row r="1193" spans="2:63" x14ac:dyDescent="0.25">
      <c r="B1193" s="25" t="s">
        <v>53</v>
      </c>
      <c r="C1193" s="25">
        <v>1185</v>
      </c>
      <c r="D1193" s="25">
        <v>163</v>
      </c>
      <c r="E1193" s="24">
        <v>92.8</v>
      </c>
      <c r="F1193" s="15">
        <f t="shared" si="322"/>
        <v>0.11111111111111072</v>
      </c>
      <c r="G1193" s="15">
        <f t="shared" si="323"/>
        <v>0.39999999999999858</v>
      </c>
      <c r="R1193">
        <f t="shared" si="311"/>
        <v>0</v>
      </c>
      <c r="S1193">
        <f t="shared" si="312"/>
        <v>92.8</v>
      </c>
      <c r="T1193">
        <f>$E1193/3.6</f>
        <v>25.777777777777775</v>
      </c>
      <c r="U1193">
        <f>(0.5*960*(T1193*T1193))</f>
        <v>318957.03703703696</v>
      </c>
      <c r="V1193">
        <f>$U1193-$U1194</f>
        <v>-2065.555555555562</v>
      </c>
      <c r="X1193">
        <f>W1193/1000</f>
        <v>0</v>
      </c>
      <c r="Y119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3">
        <f>(0.5*960*(F1193*F1193))</f>
        <v>5.9259259259258839</v>
      </c>
      <c r="AA1193">
        <f>W1193*0.0000002777777777</f>
        <v>0</v>
      </c>
      <c r="AB119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3">
        <f>(AC1193*0.0000002777777777)*-1</f>
        <v>0</v>
      </c>
      <c r="AE11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3">
        <f>(T1193/1000)*(960*9.81*0.01+0.5*1.205*0.38*1.711274*(T1193*T1193)+960*4/3*3.14*AJ1193)</f>
        <v>17.772630098955606</v>
      </c>
      <c r="AH1193">
        <f>AH1192+AG1193</f>
        <v>2233.9736799352654</v>
      </c>
      <c r="AJ1193">
        <f>T1194-T1193</f>
        <v>8.3333333333332149E-2</v>
      </c>
      <c r="AK1193" s="53">
        <f t="shared" si="325"/>
        <v>25.777777777777775</v>
      </c>
      <c r="AL1193" s="39">
        <f>0.5*1116.99*(T1193*T1193)</f>
        <v>371116.47999999992</v>
      </c>
      <c r="AM1193" s="39">
        <f t="shared" si="324"/>
        <v>-2403.3384375000023</v>
      </c>
      <c r="AN1193" s="39">
        <f>SUM($AM$1160:$AM$1216)+$AN$1159</f>
        <v>-2582730.82375</v>
      </c>
      <c r="AO1193" s="39">
        <f t="shared" si="314"/>
        <v>0.71742522861856539</v>
      </c>
      <c r="AP1193" s="39">
        <f>SUM($AM$1154:$AM$1159)+$AP$1153</f>
        <v>2175116.0921875001</v>
      </c>
      <c r="AQ1193" s="39">
        <f t="shared" si="315"/>
        <v>0.60419891432735218</v>
      </c>
      <c r="AR1193" s="39">
        <f t="shared" si="310"/>
        <v>-2.4033384375000022</v>
      </c>
      <c r="AS1193" s="39"/>
      <c r="AT1193" s="51">
        <f>T1193*$AS$8*0.38*0.01</f>
        <v>1018.4949361600001</v>
      </c>
      <c r="AU1193" s="51">
        <f t="shared" si="326"/>
        <v>1.01849493616</v>
      </c>
      <c r="AV1193" s="51">
        <f t="shared" si="316"/>
        <v>2.8291548637665251E-4</v>
      </c>
      <c r="AW1193" s="39">
        <f>AB1193*0.7</f>
        <v>0.35834469125768809</v>
      </c>
      <c r="AX1193" s="40"/>
      <c r="AY1193" s="40">
        <f t="shared" si="313"/>
        <v>0</v>
      </c>
      <c r="AZ1193" s="40"/>
      <c r="BA1193" s="40"/>
      <c r="BB1193" s="40"/>
      <c r="BC1193" s="39"/>
      <c r="BD1193" s="39">
        <f>T1193*2.23694</f>
        <v>57.663342222222219</v>
      </c>
      <c r="BE1193" s="39">
        <f>AO1193-$BC$8</f>
        <v>0.71629882961994695</v>
      </c>
      <c r="BF1193" s="39">
        <f>AQ1193-$BC$8</f>
        <v>0.60307251532873374</v>
      </c>
      <c r="BG1193" s="52">
        <f t="shared" si="317"/>
        <v>0.54276526379586043</v>
      </c>
      <c r="BH1193" s="52">
        <f t="shared" si="318"/>
        <v>0.54276526379586043</v>
      </c>
      <c r="BI1193" s="52">
        <f t="shared" si="319"/>
        <v>1953954.9496650975</v>
      </c>
      <c r="BJ1193" s="52">
        <f t="shared" si="320"/>
        <v>1953.9549496650975</v>
      </c>
      <c r="BK1193">
        <f t="shared" si="321"/>
        <v>-2.163004593750002</v>
      </c>
    </row>
    <row r="1194" spans="2:63" x14ac:dyDescent="0.25">
      <c r="B1194" s="25" t="s">
        <v>53</v>
      </c>
      <c r="C1194" s="25">
        <v>1186</v>
      </c>
      <c r="D1194" s="25">
        <v>164</v>
      </c>
      <c r="E1194" s="24">
        <v>93.1</v>
      </c>
      <c r="F1194" s="15">
        <f t="shared" si="322"/>
        <v>4.1666666666666269E-2</v>
      </c>
      <c r="G1194" s="15">
        <f t="shared" si="323"/>
        <v>0.14999999999999858</v>
      </c>
      <c r="R1194">
        <f t="shared" si="311"/>
        <v>0</v>
      </c>
      <c r="S1194">
        <f t="shared" si="312"/>
        <v>93.1</v>
      </c>
      <c r="T1194">
        <f>$E1194/3.6</f>
        <v>25.861111111111107</v>
      </c>
      <c r="U1194">
        <f>(0.5*960*(T1194*T1194))</f>
        <v>321022.59259259253</v>
      </c>
      <c r="V1194">
        <f>$U1194-$U1195</f>
        <v>0</v>
      </c>
      <c r="X1194">
        <f>W1194/1000</f>
        <v>0</v>
      </c>
      <c r="Y119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4">
        <f>(0.5*960*(F1194*F1194))</f>
        <v>0.83333333333331749</v>
      </c>
      <c r="AA1194">
        <f>W1194*0.0000002777777777</f>
        <v>0</v>
      </c>
      <c r="AB119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4">
        <f>(AC1194*0.0000002777777777)*-1</f>
        <v>0</v>
      </c>
      <c r="AE11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4">
        <f>(T1194/1000)*(960*9.81*0.01+0.5*1.205*0.38*1.711274*(T1194*T1194)+960*4/3*3.14*AJ1194)</f>
        <v>9.2119382338743048</v>
      </c>
      <c r="AH1194">
        <f>AH1193+AG1194</f>
        <v>2243.1856181691396</v>
      </c>
      <c r="AJ1194">
        <f>T1195-T1194</f>
        <v>0</v>
      </c>
      <c r="AK1194" s="53">
        <f t="shared" si="325"/>
        <v>25.861111111111107</v>
      </c>
      <c r="AL1194" s="39">
        <f>0.5*1116.99*(T1194*T1194)</f>
        <v>373519.81843749993</v>
      </c>
      <c r="AM1194" s="39">
        <f t="shared" si="324"/>
        <v>0</v>
      </c>
      <c r="AN1194" s="39">
        <f>SUM($AM$1160:$AM$1216)+$AN$1159</f>
        <v>-2582730.82375</v>
      </c>
      <c r="AO1194" s="39">
        <f t="shared" si="314"/>
        <v>0.71742522861856539</v>
      </c>
      <c r="AP1194" s="39">
        <f>SUM($AM$1154:$AM$1159)+$AP$1153</f>
        <v>2175116.0921875001</v>
      </c>
      <c r="AQ1194" s="39">
        <f t="shared" si="315"/>
        <v>0.60419891432735218</v>
      </c>
      <c r="AR1194" s="39">
        <f t="shared" si="310"/>
        <v>0</v>
      </c>
      <c r="AS1194" s="39"/>
      <c r="AT1194" s="51">
        <f>T1194*$AS$8*0.38*0.01</f>
        <v>1021.7874844449999</v>
      </c>
      <c r="AU1194" s="51">
        <f t="shared" si="326"/>
        <v>1.0217874844449999</v>
      </c>
      <c r="AV1194" s="51">
        <f t="shared" si="316"/>
        <v>2.8383008385416319E-4</v>
      </c>
      <c r="AW1194" s="39">
        <f>AB1194*0.7</f>
        <v>0.35834469125768809</v>
      </c>
      <c r="AX1194" s="40"/>
      <c r="AY1194" s="40">
        <f t="shared" si="313"/>
        <v>0</v>
      </c>
      <c r="AZ1194" s="40"/>
      <c r="BA1194" s="40"/>
      <c r="BB1194" s="40"/>
      <c r="BC1194" s="39"/>
      <c r="BD1194" s="39">
        <f>T1194*2.23694</f>
        <v>57.849753888888884</v>
      </c>
      <c r="BE1194" s="39">
        <f>AO1194-$BC$8</f>
        <v>0.71629882961994695</v>
      </c>
      <c r="BF1194" s="39">
        <f>AQ1194-$BC$8</f>
        <v>0.60307251532873374</v>
      </c>
      <c r="BG1194" s="52">
        <f t="shared" si="317"/>
        <v>0.54276526379586043</v>
      </c>
      <c r="BH1194" s="52">
        <f t="shared" si="318"/>
        <v>0.54276526379586043</v>
      </c>
      <c r="BI1194" s="52">
        <f t="shared" si="319"/>
        <v>1953954.9496650975</v>
      </c>
      <c r="BJ1194" s="52">
        <f t="shared" si="320"/>
        <v>1953.9549496650975</v>
      </c>
      <c r="BK1194">
        <f t="shared" si="321"/>
        <v>0</v>
      </c>
    </row>
    <row r="1195" spans="2:63" x14ac:dyDescent="0.25">
      <c r="B1195" s="25" t="s">
        <v>53</v>
      </c>
      <c r="C1195" s="25">
        <v>1187</v>
      </c>
      <c r="D1195" s="25">
        <v>165</v>
      </c>
      <c r="E1195" s="24">
        <v>93.1</v>
      </c>
      <c r="F1195" s="15">
        <f t="shared" si="322"/>
        <v>0</v>
      </c>
      <c r="G1195" s="15">
        <f t="shared" si="323"/>
        <v>0</v>
      </c>
      <c r="R1195">
        <f t="shared" si="311"/>
        <v>0</v>
      </c>
      <c r="S1195">
        <f t="shared" si="312"/>
        <v>93.1</v>
      </c>
      <c r="T1195">
        <f>$E1195/3.6</f>
        <v>25.861111111111107</v>
      </c>
      <c r="U1195">
        <f>(0.5*960*(T1195*T1195))</f>
        <v>321022.59259259253</v>
      </c>
      <c r="V1195">
        <f>$U1195-$U1196</f>
        <v>0</v>
      </c>
      <c r="X1195">
        <f>W1195/1000</f>
        <v>0</v>
      </c>
      <c r="Y119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5">
        <f>(0.5*960*(F1195*F1195))</f>
        <v>0</v>
      </c>
      <c r="AA1195">
        <f>W1195*0.0000002777777777</f>
        <v>0</v>
      </c>
      <c r="AB119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5">
        <f>(AC1195*0.0000002777777777)*-1</f>
        <v>0</v>
      </c>
      <c r="AE11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5">
        <f>(T1195/1000)*(960*9.81*0.01+0.5*1.205*0.38*1.711274*(T1195*T1195)+960*4/3*3.14*AJ1195)</f>
        <v>9.2119382338743048</v>
      </c>
      <c r="AH1195">
        <f>AH1194+AG1195</f>
        <v>2252.3975564030138</v>
      </c>
      <c r="AJ1195">
        <f>T1196-T1195</f>
        <v>0</v>
      </c>
      <c r="AK1195" s="53">
        <f t="shared" si="325"/>
        <v>25.861111111111107</v>
      </c>
      <c r="AL1195" s="39">
        <f>0.5*1116.99*(T1195*T1195)</f>
        <v>373519.81843749993</v>
      </c>
      <c r="AM1195" s="39">
        <f t="shared" si="324"/>
        <v>0</v>
      </c>
      <c r="AN1195" s="39">
        <f>SUM($AM$1160:$AM$1216)+$AN$1159</f>
        <v>-2582730.82375</v>
      </c>
      <c r="AO1195" s="39">
        <f t="shared" si="314"/>
        <v>0.71742522861856539</v>
      </c>
      <c r="AP1195" s="39">
        <f>SUM($AM$1154:$AM$1159)+$AP$1153</f>
        <v>2175116.0921875001</v>
      </c>
      <c r="AQ1195" s="39">
        <f t="shared" si="315"/>
        <v>0.60419891432735218</v>
      </c>
      <c r="AR1195" s="39">
        <f t="shared" si="310"/>
        <v>0</v>
      </c>
      <c r="AS1195" s="39"/>
      <c r="AT1195" s="51">
        <f>T1195*$AS$8*0.38*0.01</f>
        <v>1021.7874844449999</v>
      </c>
      <c r="AU1195" s="51">
        <f t="shared" si="326"/>
        <v>1.0217874844449999</v>
      </c>
      <c r="AV1195" s="51">
        <f t="shared" si="316"/>
        <v>2.8383008385416319E-4</v>
      </c>
      <c r="AW1195" s="39">
        <f>AB1195*0.7</f>
        <v>0.35834469125768809</v>
      </c>
      <c r="AX1195" s="40"/>
      <c r="AY1195" s="40">
        <f t="shared" si="313"/>
        <v>0</v>
      </c>
      <c r="AZ1195" s="40"/>
      <c r="BA1195" s="40"/>
      <c r="BB1195" s="40"/>
      <c r="BC1195" s="39"/>
      <c r="BD1195" s="39">
        <f>T1195*2.23694</f>
        <v>57.849753888888884</v>
      </c>
      <c r="BE1195" s="39">
        <f>AO1195-$BC$8</f>
        <v>0.71629882961994695</v>
      </c>
      <c r="BF1195" s="39">
        <f>AQ1195-$BC$8</f>
        <v>0.60307251532873374</v>
      </c>
      <c r="BG1195" s="52">
        <f t="shared" si="317"/>
        <v>0.54276526379586043</v>
      </c>
      <c r="BH1195" s="52">
        <f t="shared" si="318"/>
        <v>0.54276526379586043</v>
      </c>
      <c r="BI1195" s="52">
        <f t="shared" si="319"/>
        <v>1953954.9496650975</v>
      </c>
      <c r="BJ1195" s="52">
        <f t="shared" si="320"/>
        <v>1953.9549496650975</v>
      </c>
      <c r="BK1195">
        <f t="shared" si="321"/>
        <v>0</v>
      </c>
    </row>
    <row r="1196" spans="2:63" x14ac:dyDescent="0.25">
      <c r="B1196" s="25" t="s">
        <v>53</v>
      </c>
      <c r="C1196" s="25">
        <v>1188</v>
      </c>
      <c r="D1196" s="25">
        <v>166</v>
      </c>
      <c r="E1196" s="24">
        <v>93.1</v>
      </c>
      <c r="F1196" s="15">
        <f t="shared" si="322"/>
        <v>0</v>
      </c>
      <c r="G1196" s="15">
        <f t="shared" si="323"/>
        <v>0</v>
      </c>
      <c r="R1196">
        <f t="shared" si="311"/>
        <v>0</v>
      </c>
      <c r="S1196">
        <f t="shared" si="312"/>
        <v>93.1</v>
      </c>
      <c r="T1196">
        <f>$E1196/3.6</f>
        <v>25.861111111111107</v>
      </c>
      <c r="U1196">
        <f>(0.5*960*(T1196*T1196))</f>
        <v>321022.59259259253</v>
      </c>
      <c r="V1196">
        <f>$U1196-$U1197</f>
        <v>0</v>
      </c>
      <c r="X1196">
        <f>W1196/1000</f>
        <v>0</v>
      </c>
      <c r="Y1196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6">
        <f>(0.5*960*(F1196*F1196))</f>
        <v>0</v>
      </c>
      <c r="AA1196">
        <f>W1196*0.0000002777777777</f>
        <v>0</v>
      </c>
      <c r="AB119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6">
        <f>(AC1196*0.0000002777777777)*-1</f>
        <v>0</v>
      </c>
      <c r="AE11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6">
        <f>(T1196/1000)*(960*9.81*0.01+0.5*1.205*0.38*1.711274*(T1196*T1196)+960*4/3*3.14*AJ1196)</f>
        <v>9.2119382338743048</v>
      </c>
      <c r="AH1196">
        <f>AH1195+AG1196</f>
        <v>2261.609494636888</v>
      </c>
      <c r="AJ1196">
        <f>T1197-T1196</f>
        <v>0</v>
      </c>
      <c r="AK1196" s="53">
        <f t="shared" si="325"/>
        <v>25.861111111111107</v>
      </c>
      <c r="AL1196" s="39">
        <f>0.5*1116.99*(T1196*T1196)</f>
        <v>373519.81843749993</v>
      </c>
      <c r="AM1196" s="39">
        <f t="shared" si="324"/>
        <v>0</v>
      </c>
      <c r="AN1196" s="39">
        <f>SUM($AM$1160:$AM$1216)+$AN$1159</f>
        <v>-2582730.82375</v>
      </c>
      <c r="AO1196" s="39">
        <f t="shared" si="314"/>
        <v>0.71742522861856539</v>
      </c>
      <c r="AP1196" s="39">
        <f>SUM($AM$1154:$AM$1159)+$AP$1153</f>
        <v>2175116.0921875001</v>
      </c>
      <c r="AQ1196" s="39">
        <f t="shared" si="315"/>
        <v>0.60419891432735218</v>
      </c>
      <c r="AR1196" s="39">
        <f t="shared" ref="AR1196:AR1259" si="327">AM1196/1000</f>
        <v>0</v>
      </c>
      <c r="AS1196" s="39"/>
      <c r="AT1196" s="51">
        <f>T1196*$AS$8*0.38*0.01</f>
        <v>1021.7874844449999</v>
      </c>
      <c r="AU1196" s="51">
        <f t="shared" si="326"/>
        <v>1.0217874844449999</v>
      </c>
      <c r="AV1196" s="51">
        <f t="shared" si="316"/>
        <v>2.8383008385416319E-4</v>
      </c>
      <c r="AW1196" s="39">
        <f>AB1196*0.7</f>
        <v>0.35834469125768809</v>
      </c>
      <c r="AX1196" s="40"/>
      <c r="AY1196" s="40">
        <f t="shared" si="313"/>
        <v>0</v>
      </c>
      <c r="AZ1196" s="40"/>
      <c r="BA1196" s="40"/>
      <c r="BB1196" s="40"/>
      <c r="BC1196" s="39"/>
      <c r="BD1196" s="39">
        <f>T1196*2.23694</f>
        <v>57.849753888888884</v>
      </c>
      <c r="BE1196" s="39">
        <f>AO1196-$BC$8</f>
        <v>0.71629882961994695</v>
      </c>
      <c r="BF1196" s="39">
        <f>AQ1196-$BC$8</f>
        <v>0.60307251532873374</v>
      </c>
      <c r="BG1196" s="52">
        <f t="shared" si="317"/>
        <v>0.54276526379586043</v>
      </c>
      <c r="BH1196" s="52">
        <f t="shared" si="318"/>
        <v>0.54276526379586043</v>
      </c>
      <c r="BI1196" s="52">
        <f t="shared" si="319"/>
        <v>1953954.9496650975</v>
      </c>
      <c r="BJ1196" s="52">
        <f t="shared" si="320"/>
        <v>1953.9549496650975</v>
      </c>
      <c r="BK1196">
        <f t="shared" si="321"/>
        <v>0</v>
      </c>
    </row>
    <row r="1197" spans="2:63" x14ac:dyDescent="0.25">
      <c r="B1197" s="25" t="s">
        <v>53</v>
      </c>
      <c r="C1197" s="25">
        <v>1189</v>
      </c>
      <c r="D1197" s="25">
        <v>167</v>
      </c>
      <c r="E1197" s="24">
        <v>93.1</v>
      </c>
      <c r="F1197" s="15">
        <f t="shared" si="322"/>
        <v>0</v>
      </c>
      <c r="G1197" s="15">
        <f t="shared" si="323"/>
        <v>0</v>
      </c>
      <c r="R1197">
        <f t="shared" si="311"/>
        <v>0</v>
      </c>
      <c r="S1197">
        <f t="shared" si="312"/>
        <v>93.1</v>
      </c>
      <c r="T1197">
        <f>$E1197/3.6</f>
        <v>25.861111111111107</v>
      </c>
      <c r="U1197">
        <f>(0.5*960*(T1197*T1197))</f>
        <v>321022.59259259253</v>
      </c>
      <c r="V1197">
        <f>$U1197-$U1198</f>
        <v>0</v>
      </c>
      <c r="X1197">
        <f>W1197/1000</f>
        <v>0</v>
      </c>
      <c r="Y1197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7">
        <f>(0.5*960*(F1197*F1197))</f>
        <v>0</v>
      </c>
      <c r="AA1197">
        <f>W1197*0.0000002777777777</f>
        <v>0</v>
      </c>
      <c r="AB119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7">
        <f>(AC1197*0.0000002777777777)*-1</f>
        <v>0</v>
      </c>
      <c r="AE11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7">
        <f>(T1197/1000)*(960*9.81*0.01+0.5*1.205*0.38*1.711274*(T1197*T1197)+960*4/3*3.14*AJ1197)</f>
        <v>9.2119382338743048</v>
      </c>
      <c r="AH1197">
        <f>AH1196+AG1197</f>
        <v>2270.8214328707622</v>
      </c>
      <c r="AJ1197">
        <f>T1198-T1197</f>
        <v>0</v>
      </c>
      <c r="AK1197" s="53">
        <f t="shared" si="325"/>
        <v>25.861111111111107</v>
      </c>
      <c r="AL1197" s="39">
        <f>0.5*1116.99*(T1197*T1197)</f>
        <v>373519.81843749993</v>
      </c>
      <c r="AM1197" s="39">
        <f t="shared" si="324"/>
        <v>0</v>
      </c>
      <c r="AN1197" s="39">
        <f>SUM($AM$1160:$AM$1216)+$AN$1159</f>
        <v>-2582730.82375</v>
      </c>
      <c r="AO1197" s="39">
        <f t="shared" si="314"/>
        <v>0.71742522861856539</v>
      </c>
      <c r="AP1197" s="39">
        <f>SUM($AM$1154:$AM$1159)+$AP$1153</f>
        <v>2175116.0921875001</v>
      </c>
      <c r="AQ1197" s="39">
        <f t="shared" si="315"/>
        <v>0.60419891432735218</v>
      </c>
      <c r="AR1197" s="39">
        <f t="shared" si="327"/>
        <v>0</v>
      </c>
      <c r="AS1197" s="39"/>
      <c r="AT1197" s="51">
        <f>T1197*$AS$8*0.38*0.01</f>
        <v>1021.7874844449999</v>
      </c>
      <c r="AU1197" s="51">
        <f t="shared" si="326"/>
        <v>1.0217874844449999</v>
      </c>
      <c r="AV1197" s="51">
        <f t="shared" si="316"/>
        <v>2.8383008385416319E-4</v>
      </c>
      <c r="AW1197" s="39">
        <f>AB1197*0.7</f>
        <v>0.35834469125768809</v>
      </c>
      <c r="AX1197" s="40"/>
      <c r="AY1197" s="40">
        <f t="shared" si="313"/>
        <v>0</v>
      </c>
      <c r="AZ1197" s="40"/>
      <c r="BA1197" s="40"/>
      <c r="BB1197" s="40"/>
      <c r="BC1197" s="39"/>
      <c r="BD1197" s="39">
        <f>T1197*2.23694</f>
        <v>57.849753888888884</v>
      </c>
      <c r="BE1197" s="39">
        <f>AO1197-$BC$8</f>
        <v>0.71629882961994695</v>
      </c>
      <c r="BF1197" s="39">
        <f>AQ1197-$BC$8</f>
        <v>0.60307251532873374</v>
      </c>
      <c r="BG1197" s="52">
        <f t="shared" si="317"/>
        <v>0.54276526379586043</v>
      </c>
      <c r="BH1197" s="52">
        <f t="shared" si="318"/>
        <v>0.54276526379586043</v>
      </c>
      <c r="BI1197" s="52">
        <f t="shared" si="319"/>
        <v>1953954.9496650975</v>
      </c>
      <c r="BJ1197" s="52">
        <f t="shared" si="320"/>
        <v>1953.9549496650975</v>
      </c>
      <c r="BK1197">
        <f t="shared" si="321"/>
        <v>0</v>
      </c>
    </row>
    <row r="1198" spans="2:63" x14ac:dyDescent="0.25">
      <c r="B1198" s="25" t="s">
        <v>53</v>
      </c>
      <c r="C1198" s="25">
        <v>1190</v>
      </c>
      <c r="D1198" s="25">
        <v>168</v>
      </c>
      <c r="E1198" s="24">
        <v>93.1</v>
      </c>
      <c r="F1198" s="15">
        <f t="shared" si="322"/>
        <v>0</v>
      </c>
      <c r="G1198" s="15">
        <f t="shared" si="323"/>
        <v>0</v>
      </c>
      <c r="R1198">
        <f t="shared" si="311"/>
        <v>0</v>
      </c>
      <c r="S1198">
        <f t="shared" si="312"/>
        <v>93.1</v>
      </c>
      <c r="T1198">
        <f>$E1198/3.6</f>
        <v>25.861111111111107</v>
      </c>
      <c r="U1198">
        <f>(0.5*960*(T1198*T1198))</f>
        <v>321022.59259259253</v>
      </c>
      <c r="V1198">
        <f>$U1198-$U1199</f>
        <v>0</v>
      </c>
      <c r="X1198">
        <f>W1198/1000</f>
        <v>0</v>
      </c>
      <c r="Y1198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8">
        <f>(0.5*960*(F1198*F1198))</f>
        <v>0</v>
      </c>
      <c r="AA1198">
        <f>W1198*0.0000002777777777</f>
        <v>0</v>
      </c>
      <c r="AB119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8">
        <f>(AC1198*0.0000002777777777)*-1</f>
        <v>0</v>
      </c>
      <c r="AE11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8">
        <f>(T1198/1000)*(960*9.81*0.01+0.5*1.205*0.38*1.711274*(T1198*T1198)+960*4/3*3.14*AJ1198)</f>
        <v>9.2119382338743048</v>
      </c>
      <c r="AH1198">
        <f>AH1197+AG1198</f>
        <v>2280.0333711046364</v>
      </c>
      <c r="AJ1198">
        <f>T1199-T1198</f>
        <v>0</v>
      </c>
      <c r="AK1198" s="53">
        <f t="shared" si="325"/>
        <v>25.861111111111107</v>
      </c>
      <c r="AL1198" s="39">
        <f>0.5*1116.99*(T1198*T1198)</f>
        <v>373519.81843749993</v>
      </c>
      <c r="AM1198" s="39">
        <f t="shared" si="324"/>
        <v>0</v>
      </c>
      <c r="AN1198" s="39">
        <f>SUM($AM$1160:$AM$1216)+$AN$1159</f>
        <v>-2582730.82375</v>
      </c>
      <c r="AO1198" s="39">
        <f t="shared" si="314"/>
        <v>0.71742522861856539</v>
      </c>
      <c r="AP1198" s="39">
        <f>SUM($AM$1154:$AM$1159)+$AP$1153</f>
        <v>2175116.0921875001</v>
      </c>
      <c r="AQ1198" s="39">
        <f t="shared" si="315"/>
        <v>0.60419891432735218</v>
      </c>
      <c r="AR1198" s="39">
        <f t="shared" si="327"/>
        <v>0</v>
      </c>
      <c r="AS1198" s="39"/>
      <c r="AT1198" s="51">
        <f>T1198*$AS$8*0.38*0.01</f>
        <v>1021.7874844449999</v>
      </c>
      <c r="AU1198" s="51">
        <f t="shared" si="326"/>
        <v>1.0217874844449999</v>
      </c>
      <c r="AV1198" s="51">
        <f t="shared" si="316"/>
        <v>2.8383008385416319E-4</v>
      </c>
      <c r="AW1198" s="39">
        <f>AB1198*0.7</f>
        <v>0.35834469125768809</v>
      </c>
      <c r="AX1198" s="40"/>
      <c r="AY1198" s="40">
        <f t="shared" si="313"/>
        <v>0</v>
      </c>
      <c r="AZ1198" s="40"/>
      <c r="BA1198" s="40"/>
      <c r="BB1198" s="40"/>
      <c r="BC1198" s="39"/>
      <c r="BD1198" s="39">
        <f>T1198*2.23694</f>
        <v>57.849753888888884</v>
      </c>
      <c r="BE1198" s="39">
        <f>AO1198-$BC$8</f>
        <v>0.71629882961994695</v>
      </c>
      <c r="BF1198" s="39">
        <f>AQ1198-$BC$8</f>
        <v>0.60307251532873374</v>
      </c>
      <c r="BG1198" s="52">
        <f t="shared" si="317"/>
        <v>0.54276526379586043</v>
      </c>
      <c r="BH1198" s="52">
        <f t="shared" si="318"/>
        <v>0.54276526379586043</v>
      </c>
      <c r="BI1198" s="52">
        <f t="shared" si="319"/>
        <v>1953954.9496650975</v>
      </c>
      <c r="BJ1198" s="52">
        <f t="shared" si="320"/>
        <v>1953.9549496650975</v>
      </c>
      <c r="BK1198">
        <f t="shared" si="321"/>
        <v>0</v>
      </c>
    </row>
    <row r="1199" spans="2:63" x14ac:dyDescent="0.25">
      <c r="B1199" s="25" t="s">
        <v>53</v>
      </c>
      <c r="C1199" s="25">
        <v>1191</v>
      </c>
      <c r="D1199" s="25">
        <v>169</v>
      </c>
      <c r="E1199" s="24">
        <v>93.1</v>
      </c>
      <c r="F1199" s="15">
        <f t="shared" si="322"/>
        <v>0</v>
      </c>
      <c r="G1199" s="15">
        <f t="shared" si="323"/>
        <v>0</v>
      </c>
      <c r="R1199">
        <f t="shared" si="311"/>
        <v>0</v>
      </c>
      <c r="S1199">
        <f t="shared" si="312"/>
        <v>93.1</v>
      </c>
      <c r="T1199">
        <f>$E1199/3.6</f>
        <v>25.861111111111107</v>
      </c>
      <c r="U1199">
        <f>(0.5*960*(T1199*T1199))</f>
        <v>321022.59259259253</v>
      </c>
      <c r="V1199">
        <f>$U1199-$U1200</f>
        <v>0</v>
      </c>
      <c r="X1199">
        <f>W1199/1000</f>
        <v>0</v>
      </c>
      <c r="Y1199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199">
        <f>(0.5*960*(F1199*F1199))</f>
        <v>0</v>
      </c>
      <c r="AA1199">
        <f>W1199*0.0000002777777777</f>
        <v>0</v>
      </c>
      <c r="AB119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199">
        <f>(AC1199*0.0000002777777777)*-1</f>
        <v>0</v>
      </c>
      <c r="AE11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199">
        <f>(T1199/1000)*(960*9.81*0.01+0.5*1.205*0.38*1.711274*(T1199*T1199)+960*4/3*3.14*AJ1199)</f>
        <v>9.2119382338743048</v>
      </c>
      <c r="AH1199">
        <f>AH1198+AG1199</f>
        <v>2289.2453093385107</v>
      </c>
      <c r="AJ1199">
        <f>T1200-T1199</f>
        <v>0</v>
      </c>
      <c r="AK1199" s="53">
        <f t="shared" si="325"/>
        <v>25.861111111111107</v>
      </c>
      <c r="AL1199" s="39">
        <f>0.5*1116.99*(T1199*T1199)</f>
        <v>373519.81843749993</v>
      </c>
      <c r="AM1199" s="39">
        <f t="shared" si="324"/>
        <v>0</v>
      </c>
      <c r="AN1199" s="39">
        <f>SUM($AM$1160:$AM$1216)+$AN$1159</f>
        <v>-2582730.82375</v>
      </c>
      <c r="AO1199" s="39">
        <f t="shared" si="314"/>
        <v>0.71742522861856539</v>
      </c>
      <c r="AP1199" s="39">
        <f>SUM($AM$1154:$AM$1159)+$AP$1153</f>
        <v>2175116.0921875001</v>
      </c>
      <c r="AQ1199" s="39">
        <f t="shared" si="315"/>
        <v>0.60419891432735218</v>
      </c>
      <c r="AR1199" s="39">
        <f t="shared" si="327"/>
        <v>0</v>
      </c>
      <c r="AS1199" s="39"/>
      <c r="AT1199" s="51">
        <f>T1199*$AS$8*0.38*0.01</f>
        <v>1021.7874844449999</v>
      </c>
      <c r="AU1199" s="51">
        <f t="shared" si="326"/>
        <v>1.0217874844449999</v>
      </c>
      <c r="AV1199" s="51">
        <f t="shared" si="316"/>
        <v>2.8383008385416319E-4</v>
      </c>
      <c r="AW1199" s="39">
        <f>AB1199*0.7</f>
        <v>0.35834469125768809</v>
      </c>
      <c r="AX1199" s="40"/>
      <c r="AY1199" s="40">
        <f t="shared" si="313"/>
        <v>0</v>
      </c>
      <c r="AZ1199" s="40"/>
      <c r="BA1199" s="40"/>
      <c r="BB1199" s="40"/>
      <c r="BC1199" s="39"/>
      <c r="BD1199" s="39">
        <f>T1199*2.23694</f>
        <v>57.849753888888884</v>
      </c>
      <c r="BE1199" s="39">
        <f>AO1199-$BC$8</f>
        <v>0.71629882961994695</v>
      </c>
      <c r="BF1199" s="39">
        <f>AQ1199-$BC$8</f>
        <v>0.60307251532873374</v>
      </c>
      <c r="BG1199" s="52">
        <f t="shared" si="317"/>
        <v>0.54276526379586043</v>
      </c>
      <c r="BH1199" s="52">
        <f t="shared" si="318"/>
        <v>0.54276526379586043</v>
      </c>
      <c r="BI1199" s="52">
        <f t="shared" si="319"/>
        <v>1953954.9496650975</v>
      </c>
      <c r="BJ1199" s="52">
        <f t="shared" si="320"/>
        <v>1953.9549496650975</v>
      </c>
      <c r="BK1199">
        <f t="shared" si="321"/>
        <v>0</v>
      </c>
    </row>
    <row r="1200" spans="2:63" x14ac:dyDescent="0.25">
      <c r="B1200" s="25" t="s">
        <v>53</v>
      </c>
      <c r="C1200" s="25">
        <v>1192</v>
      </c>
      <c r="D1200" s="25">
        <v>170</v>
      </c>
      <c r="E1200" s="24">
        <v>93.1</v>
      </c>
      <c r="F1200" s="15">
        <f t="shared" si="322"/>
        <v>0</v>
      </c>
      <c r="G1200" s="15">
        <f t="shared" si="323"/>
        <v>0</v>
      </c>
      <c r="R1200">
        <f t="shared" si="311"/>
        <v>0</v>
      </c>
      <c r="S1200">
        <f t="shared" si="312"/>
        <v>93.1</v>
      </c>
      <c r="T1200">
        <f>$E1200/3.6</f>
        <v>25.861111111111107</v>
      </c>
      <c r="U1200">
        <f>(0.5*960*(T1200*T1200))</f>
        <v>321022.59259259253</v>
      </c>
      <c r="V1200">
        <f>$U1200-$U1201</f>
        <v>0</v>
      </c>
      <c r="X1200">
        <f>W1200/1000</f>
        <v>0</v>
      </c>
      <c r="Y1200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0">
        <f>(0.5*960*(F1200*F1200))</f>
        <v>0</v>
      </c>
      <c r="AA1200">
        <f>W1200*0.0000002777777777</f>
        <v>0</v>
      </c>
      <c r="AB120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0">
        <f>(AC1200*0.0000002777777777)*-1</f>
        <v>0</v>
      </c>
      <c r="AE12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0">
        <f>(T1200/1000)*(960*9.81*0.01+0.5*1.205*0.38*1.711274*(T1200*T1200)+960*4/3*3.14*AJ1200)</f>
        <v>9.2119382338743048</v>
      </c>
      <c r="AH1200">
        <f>AH1199+AG1200</f>
        <v>2298.4572475723849</v>
      </c>
      <c r="AJ1200">
        <f>T1201-T1200</f>
        <v>0</v>
      </c>
      <c r="AK1200" s="53">
        <f t="shared" si="325"/>
        <v>25.861111111111107</v>
      </c>
      <c r="AL1200" s="39">
        <f>0.5*1116.99*(T1200*T1200)</f>
        <v>373519.81843749993</v>
      </c>
      <c r="AM1200" s="39">
        <f t="shared" si="324"/>
        <v>0</v>
      </c>
      <c r="AN1200" s="39">
        <f>SUM($AM$1160:$AM$1216)+$AN$1159</f>
        <v>-2582730.82375</v>
      </c>
      <c r="AO1200" s="39">
        <f t="shared" si="314"/>
        <v>0.71742522861856539</v>
      </c>
      <c r="AP1200" s="39">
        <f>SUM($AM$1154:$AM$1159)+$AP$1153</f>
        <v>2175116.0921875001</v>
      </c>
      <c r="AQ1200" s="39">
        <f t="shared" si="315"/>
        <v>0.60419891432735218</v>
      </c>
      <c r="AR1200" s="39">
        <f t="shared" si="327"/>
        <v>0</v>
      </c>
      <c r="AS1200" s="39"/>
      <c r="AT1200" s="51">
        <f>T1200*$AS$8*0.38*0.01</f>
        <v>1021.7874844449999</v>
      </c>
      <c r="AU1200" s="51">
        <f t="shared" si="326"/>
        <v>1.0217874844449999</v>
      </c>
      <c r="AV1200" s="51">
        <f t="shared" si="316"/>
        <v>2.8383008385416319E-4</v>
      </c>
      <c r="AW1200" s="39">
        <f>AB1200*0.7</f>
        <v>0.35834469125768809</v>
      </c>
      <c r="AX1200" s="40"/>
      <c r="AY1200" s="40">
        <f t="shared" si="313"/>
        <v>0</v>
      </c>
      <c r="AZ1200" s="40"/>
      <c r="BA1200" s="40"/>
      <c r="BB1200" s="40"/>
      <c r="BC1200" s="39"/>
      <c r="BD1200" s="39">
        <f>T1200*2.23694</f>
        <v>57.849753888888884</v>
      </c>
      <c r="BE1200" s="39">
        <f>AO1200-$BC$8</f>
        <v>0.71629882961994695</v>
      </c>
      <c r="BF1200" s="39">
        <f>AQ1200-$BC$8</f>
        <v>0.60307251532873374</v>
      </c>
      <c r="BG1200" s="52">
        <f t="shared" si="317"/>
        <v>0.54276526379586043</v>
      </c>
      <c r="BH1200" s="52">
        <f t="shared" si="318"/>
        <v>0.54276526379586043</v>
      </c>
      <c r="BI1200" s="52">
        <f t="shared" si="319"/>
        <v>1953954.9496650975</v>
      </c>
      <c r="BJ1200" s="52">
        <f t="shared" si="320"/>
        <v>1953.9549496650975</v>
      </c>
      <c r="BK1200">
        <f t="shared" si="321"/>
        <v>0</v>
      </c>
    </row>
    <row r="1201" spans="2:63" x14ac:dyDescent="0.25">
      <c r="B1201" s="25" t="s">
        <v>53</v>
      </c>
      <c r="C1201" s="25">
        <v>1193</v>
      </c>
      <c r="D1201" s="25">
        <v>171</v>
      </c>
      <c r="E1201" s="24">
        <v>93.1</v>
      </c>
      <c r="F1201" s="15">
        <f t="shared" si="322"/>
        <v>0</v>
      </c>
      <c r="G1201" s="15">
        <f t="shared" si="323"/>
        <v>0</v>
      </c>
      <c r="R1201">
        <f t="shared" si="311"/>
        <v>0</v>
      </c>
      <c r="S1201">
        <f t="shared" si="312"/>
        <v>93.1</v>
      </c>
      <c r="T1201">
        <f>$E1201/3.6</f>
        <v>25.861111111111107</v>
      </c>
      <c r="U1201">
        <f>(0.5*960*(T1201*T1201))</f>
        <v>321022.59259259253</v>
      </c>
      <c r="V1201">
        <f>$U1201-$U1202</f>
        <v>0</v>
      </c>
      <c r="X1201">
        <f>W1201/1000</f>
        <v>0</v>
      </c>
      <c r="Y1201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1">
        <f>(0.5*960*(F1201*F1201))</f>
        <v>0</v>
      </c>
      <c r="AA1201">
        <f>W1201*0.0000002777777777</f>
        <v>0</v>
      </c>
      <c r="AB120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1">
        <f>(AC1201*0.0000002777777777)*-1</f>
        <v>0</v>
      </c>
      <c r="AE12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1">
        <f>(T1201/1000)*(960*9.81*0.01+0.5*1.205*0.38*1.711274*(T1201*T1201)+960*4/3*3.14*AJ1201)</f>
        <v>9.2119382338743048</v>
      </c>
      <c r="AH1201">
        <f>AH1200+AG1201</f>
        <v>2307.6691858062591</v>
      </c>
      <c r="AJ1201">
        <f>T1202-T1201</f>
        <v>0</v>
      </c>
      <c r="AK1201" s="53">
        <f t="shared" si="325"/>
        <v>25.861111111111107</v>
      </c>
      <c r="AL1201" s="39">
        <f>0.5*1116.99*(T1201*T1201)</f>
        <v>373519.81843749993</v>
      </c>
      <c r="AM1201" s="39">
        <f t="shared" si="324"/>
        <v>0</v>
      </c>
      <c r="AN1201" s="39">
        <f>SUM($AM$1160:$AM$1216)+$AN$1159</f>
        <v>-2582730.82375</v>
      </c>
      <c r="AO1201" s="39">
        <f t="shared" si="314"/>
        <v>0.71742522861856539</v>
      </c>
      <c r="AP1201" s="39">
        <f>SUM($AM$1154:$AM$1159)+$AP$1153</f>
        <v>2175116.0921875001</v>
      </c>
      <c r="AQ1201" s="39">
        <f t="shared" si="315"/>
        <v>0.60419891432735218</v>
      </c>
      <c r="AR1201" s="39">
        <f t="shared" si="327"/>
        <v>0</v>
      </c>
      <c r="AS1201" s="39"/>
      <c r="AT1201" s="51">
        <f>T1201*$AS$8*0.38*0.01</f>
        <v>1021.7874844449999</v>
      </c>
      <c r="AU1201" s="51">
        <f t="shared" si="326"/>
        <v>1.0217874844449999</v>
      </c>
      <c r="AV1201" s="51">
        <f t="shared" si="316"/>
        <v>2.8383008385416319E-4</v>
      </c>
      <c r="AW1201" s="39">
        <f>AB1201*0.7</f>
        <v>0.35834469125768809</v>
      </c>
      <c r="AX1201" s="40"/>
      <c r="AY1201" s="40">
        <f t="shared" si="313"/>
        <v>0</v>
      </c>
      <c r="AZ1201" s="40"/>
      <c r="BA1201" s="40"/>
      <c r="BB1201" s="40"/>
      <c r="BC1201" s="39"/>
      <c r="BD1201" s="39">
        <f>T1201*2.23694</f>
        <v>57.849753888888884</v>
      </c>
      <c r="BE1201" s="39">
        <f>AO1201-$BC$8</f>
        <v>0.71629882961994695</v>
      </c>
      <c r="BF1201" s="39">
        <f>AQ1201-$BC$8</f>
        <v>0.60307251532873374</v>
      </c>
      <c r="BG1201" s="52">
        <f t="shared" si="317"/>
        <v>0.54276526379586043</v>
      </c>
      <c r="BH1201" s="52">
        <f t="shared" si="318"/>
        <v>0.54276526379586043</v>
      </c>
      <c r="BI1201" s="52">
        <f t="shared" si="319"/>
        <v>1953954.9496650975</v>
      </c>
      <c r="BJ1201" s="52">
        <f t="shared" si="320"/>
        <v>1953.9549496650975</v>
      </c>
      <c r="BK1201">
        <f t="shared" si="321"/>
        <v>0</v>
      </c>
    </row>
    <row r="1202" spans="2:63" x14ac:dyDescent="0.25">
      <c r="B1202" s="25" t="s">
        <v>53</v>
      </c>
      <c r="C1202" s="25">
        <v>1194</v>
      </c>
      <c r="D1202" s="25">
        <v>172</v>
      </c>
      <c r="E1202" s="24">
        <v>93.1</v>
      </c>
      <c r="F1202" s="15">
        <f t="shared" si="322"/>
        <v>0</v>
      </c>
      <c r="G1202" s="15">
        <f t="shared" si="323"/>
        <v>0</v>
      </c>
      <c r="R1202">
        <f t="shared" si="311"/>
        <v>0</v>
      </c>
      <c r="S1202">
        <f t="shared" si="312"/>
        <v>93.1</v>
      </c>
      <c r="T1202">
        <f>$E1202/3.6</f>
        <v>25.861111111111107</v>
      </c>
      <c r="U1202">
        <f>(0.5*960*(T1202*T1202))</f>
        <v>321022.59259259253</v>
      </c>
      <c r="V1202">
        <f>$U1202-$U1203</f>
        <v>0</v>
      </c>
      <c r="X1202">
        <f>W1202/1000</f>
        <v>0</v>
      </c>
      <c r="Y1202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2">
        <f>(0.5*960*(F1202*F1202))</f>
        <v>0</v>
      </c>
      <c r="AA1202">
        <f>W1202*0.0000002777777777</f>
        <v>0</v>
      </c>
      <c r="AB120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2">
        <f>(AC1202*0.0000002777777777)*-1</f>
        <v>0</v>
      </c>
      <c r="AE12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2">
        <f>(T1202/1000)*(960*9.81*0.01+0.5*1.205*0.38*1.711274*(T1202*T1202)+960*4/3*3.14*AJ1202)</f>
        <v>9.2119382338743048</v>
      </c>
      <c r="AH1202">
        <f>AH1201+AG1202</f>
        <v>2316.8811240401333</v>
      </c>
      <c r="AJ1202">
        <f>T1203-T1202</f>
        <v>0</v>
      </c>
      <c r="AK1202" s="53">
        <f t="shared" si="325"/>
        <v>25.861111111111107</v>
      </c>
      <c r="AL1202" s="39">
        <f>0.5*1116.99*(T1202*T1202)</f>
        <v>373519.81843749993</v>
      </c>
      <c r="AM1202" s="39">
        <f t="shared" si="324"/>
        <v>0</v>
      </c>
      <c r="AN1202" s="39">
        <f>SUM($AM$1160:$AM$1216)+$AN$1159</f>
        <v>-2582730.82375</v>
      </c>
      <c r="AO1202" s="39">
        <f t="shared" si="314"/>
        <v>0.71742522861856539</v>
      </c>
      <c r="AP1202" s="39">
        <f>SUM($AM$1154:$AM$1159)+$AP$1153</f>
        <v>2175116.0921875001</v>
      </c>
      <c r="AQ1202" s="39">
        <f t="shared" si="315"/>
        <v>0.60419891432735218</v>
      </c>
      <c r="AR1202" s="39">
        <f t="shared" si="327"/>
        <v>0</v>
      </c>
      <c r="AS1202" s="39"/>
      <c r="AT1202" s="51">
        <f>T1202*$AS$8*0.38*0.01</f>
        <v>1021.7874844449999</v>
      </c>
      <c r="AU1202" s="51">
        <f t="shared" si="326"/>
        <v>1.0217874844449999</v>
      </c>
      <c r="AV1202" s="51">
        <f t="shared" si="316"/>
        <v>2.8383008385416319E-4</v>
      </c>
      <c r="AW1202" s="39">
        <f>AB1202*0.7</f>
        <v>0.35834469125768809</v>
      </c>
      <c r="AX1202" s="40"/>
      <c r="AY1202" s="40">
        <f t="shared" si="313"/>
        <v>0</v>
      </c>
      <c r="AZ1202" s="40"/>
      <c r="BA1202" s="40"/>
      <c r="BB1202" s="40"/>
      <c r="BC1202" s="39"/>
      <c r="BD1202" s="39">
        <f>T1202*2.23694</f>
        <v>57.849753888888884</v>
      </c>
      <c r="BE1202" s="39">
        <f>AO1202-$BC$8</f>
        <v>0.71629882961994695</v>
      </c>
      <c r="BF1202" s="39">
        <f>AQ1202-$BC$8</f>
        <v>0.60307251532873374</v>
      </c>
      <c r="BG1202" s="52">
        <f t="shared" si="317"/>
        <v>0.54276526379586043</v>
      </c>
      <c r="BH1202" s="52">
        <f t="shared" si="318"/>
        <v>0.54276526379586043</v>
      </c>
      <c r="BI1202" s="52">
        <f t="shared" si="319"/>
        <v>1953954.9496650975</v>
      </c>
      <c r="BJ1202" s="52">
        <f t="shared" si="320"/>
        <v>1953.9549496650975</v>
      </c>
      <c r="BK1202">
        <f t="shared" si="321"/>
        <v>0</v>
      </c>
    </row>
    <row r="1203" spans="2:63" x14ac:dyDescent="0.25">
      <c r="B1203" s="25" t="s">
        <v>53</v>
      </c>
      <c r="C1203" s="25">
        <v>1195</v>
      </c>
      <c r="D1203" s="25">
        <v>173</v>
      </c>
      <c r="E1203" s="24">
        <v>93.1</v>
      </c>
      <c r="F1203" s="15">
        <f t="shared" si="322"/>
        <v>1.3888888888890073E-2</v>
      </c>
      <c r="G1203" s="15">
        <f t="shared" si="323"/>
        <v>5.0000000000004263E-2</v>
      </c>
      <c r="R1203">
        <f t="shared" si="311"/>
        <v>0</v>
      </c>
      <c r="S1203">
        <f t="shared" si="312"/>
        <v>93.1</v>
      </c>
      <c r="T1203">
        <f>$E1203/3.6</f>
        <v>25.861111111111107</v>
      </c>
      <c r="U1203">
        <f>(0.5*960*(T1203*T1203))</f>
        <v>321022.59259259253</v>
      </c>
      <c r="V1203">
        <f>$U1203-$U1204</f>
        <v>-690.00000000011642</v>
      </c>
      <c r="X1203">
        <f>W1203/1000</f>
        <v>0</v>
      </c>
      <c r="Y120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3">
        <f>(0.5*960*(F1203*F1203))</f>
        <v>9.259259259260838E-2</v>
      </c>
      <c r="AA1203">
        <f>W1203*0.0000002777777777</f>
        <v>0</v>
      </c>
      <c r="AB120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3">
        <f>(AC1203*0.0000002777777777)*-1</f>
        <v>0</v>
      </c>
      <c r="AE12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3">
        <f>(T1203/1000)*(960*9.81*0.01+0.5*1.205*0.38*1.711274*(T1203*T1203)+960*4/3*3.14*AJ1203)</f>
        <v>12.099187616590804</v>
      </c>
      <c r="AH1203">
        <f>AH1202+AG1203</f>
        <v>2328.9803116567241</v>
      </c>
      <c r="AJ1203">
        <f>T1204-T1203</f>
        <v>2.777777777778212E-2</v>
      </c>
      <c r="AK1203" s="53">
        <f t="shared" si="325"/>
        <v>25.861111111111107</v>
      </c>
      <c r="AL1203" s="39">
        <f>0.5*1116.99*(T1203*T1203)</f>
        <v>373519.81843749993</v>
      </c>
      <c r="AM1203" s="39">
        <f t="shared" si="324"/>
        <v>-802.83656250010245</v>
      </c>
      <c r="AN1203" s="39">
        <f>SUM($AM$1160:$AM$1216)+$AN$1159</f>
        <v>-2582730.82375</v>
      </c>
      <c r="AO1203" s="39">
        <f t="shared" si="314"/>
        <v>0.71742522861856539</v>
      </c>
      <c r="AP1203" s="39">
        <f>SUM($AM$1154:$AM$1159)+$AP$1153</f>
        <v>2175116.0921875001</v>
      </c>
      <c r="AQ1203" s="39">
        <f t="shared" si="315"/>
        <v>0.60419891432735218</v>
      </c>
      <c r="AR1203" s="39">
        <f t="shared" si="327"/>
        <v>-0.80283656250010249</v>
      </c>
      <c r="AS1203" s="39"/>
      <c r="AT1203" s="51">
        <f>T1203*$AS$8*0.38*0.01</f>
        <v>1021.7874844449999</v>
      </c>
      <c r="AU1203" s="51">
        <f t="shared" si="326"/>
        <v>1.0217874844449999</v>
      </c>
      <c r="AV1203" s="51">
        <f t="shared" si="316"/>
        <v>2.8383008385416319E-4</v>
      </c>
      <c r="AW1203" s="39">
        <f>AB1203*0.7</f>
        <v>0.35834469125768809</v>
      </c>
      <c r="AX1203" s="40"/>
      <c r="AY1203" s="40">
        <f t="shared" si="313"/>
        <v>0</v>
      </c>
      <c r="AZ1203" s="40"/>
      <c r="BA1203" s="40"/>
      <c r="BB1203" s="40"/>
      <c r="BC1203" s="39"/>
      <c r="BD1203" s="39">
        <f>T1203*2.23694</f>
        <v>57.849753888888884</v>
      </c>
      <c r="BE1203" s="39">
        <f>AO1203-$BC$8</f>
        <v>0.71629882961994695</v>
      </c>
      <c r="BF1203" s="39">
        <f>AQ1203-$BC$8</f>
        <v>0.60307251532873374</v>
      </c>
      <c r="BG1203" s="52">
        <f t="shared" si="317"/>
        <v>0.54276526379586043</v>
      </c>
      <c r="BH1203" s="52">
        <f t="shared" si="318"/>
        <v>0.54276526379586043</v>
      </c>
      <c r="BI1203" s="52">
        <f t="shared" si="319"/>
        <v>1953954.9496650975</v>
      </c>
      <c r="BJ1203" s="52">
        <f t="shared" si="320"/>
        <v>1953.9549496650975</v>
      </c>
      <c r="BK1203">
        <f t="shared" si="321"/>
        <v>-0.72255290625009216</v>
      </c>
    </row>
    <row r="1204" spans="2:63" x14ac:dyDescent="0.25">
      <c r="B1204" s="25" t="s">
        <v>53</v>
      </c>
      <c r="C1204" s="25">
        <v>1196</v>
      </c>
      <c r="D1204" s="25">
        <v>174</v>
      </c>
      <c r="E1204" s="24">
        <v>93.2</v>
      </c>
      <c r="F1204" s="15">
        <f t="shared" si="322"/>
        <v>1.3888888888890073E-2</v>
      </c>
      <c r="G1204" s="15">
        <f t="shared" si="323"/>
        <v>5.0000000000004263E-2</v>
      </c>
      <c r="R1204">
        <f t="shared" si="311"/>
        <v>0</v>
      </c>
      <c r="S1204">
        <f t="shared" si="312"/>
        <v>93.2</v>
      </c>
      <c r="T1204">
        <f>$E1204/3.6</f>
        <v>25.888888888888889</v>
      </c>
      <c r="U1204">
        <f>(0.5*960*(T1204*T1204))</f>
        <v>321712.59259259264</v>
      </c>
      <c r="V1204">
        <f>$U1204-$U1205</f>
        <v>0</v>
      </c>
      <c r="X1204">
        <f>W1204/1000</f>
        <v>0</v>
      </c>
      <c r="Y120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4">
        <f>(0.5*960*(F1204*F1204))</f>
        <v>9.259259259260838E-2</v>
      </c>
      <c r="AA1204">
        <f>W1204*0.0000002777777777</f>
        <v>0</v>
      </c>
      <c r="AB12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4">
        <f>(AC1204*0.0000002777777777)*-1</f>
        <v>0</v>
      </c>
      <c r="AE12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4">
        <f>(T1204/1000)*(960*9.81*0.01+0.5*1.205*0.38*1.711274*(T1204*T1204)+960*4/3*3.14*AJ1204)</f>
        <v>9.2364137081291293</v>
      </c>
      <c r="AH1204">
        <f>AH1203+AG1204</f>
        <v>2338.2167253648531</v>
      </c>
      <c r="AJ1204">
        <f>T1205-T1204</f>
        <v>0</v>
      </c>
      <c r="AK1204" s="53">
        <f t="shared" si="325"/>
        <v>25.888888888888889</v>
      </c>
      <c r="AL1204" s="39">
        <f>0.5*1116.99*(T1204*T1204)</f>
        <v>374322.65500000003</v>
      </c>
      <c r="AM1204" s="39">
        <f t="shared" si="324"/>
        <v>0</v>
      </c>
      <c r="AN1204" s="39">
        <f>SUM($AM$1160:$AM$1216)+$AN$1159</f>
        <v>-2582730.82375</v>
      </c>
      <c r="AO1204" s="39">
        <f t="shared" si="314"/>
        <v>0.71742522861856539</v>
      </c>
      <c r="AP1204" s="39">
        <f>SUM($AM$1154:$AM$1159)+$AP$1153</f>
        <v>2175116.0921875001</v>
      </c>
      <c r="AQ1204" s="39">
        <f t="shared" si="315"/>
        <v>0.60419891432735218</v>
      </c>
      <c r="AR1204" s="39">
        <f t="shared" si="327"/>
        <v>0</v>
      </c>
      <c r="AS1204" s="39"/>
      <c r="AT1204" s="51">
        <f>T1204*$AS$8*0.38*0.01</f>
        <v>1022.8850005400002</v>
      </c>
      <c r="AU1204" s="51">
        <f t="shared" si="326"/>
        <v>1.0228850005400001</v>
      </c>
      <c r="AV1204" s="51">
        <f t="shared" si="316"/>
        <v>2.8413494968000018E-4</v>
      </c>
      <c r="AW1204" s="39">
        <f>AB1204*0.7</f>
        <v>0.35834469125768809</v>
      </c>
      <c r="AX1204" s="40"/>
      <c r="AY1204" s="40">
        <f t="shared" si="313"/>
        <v>0</v>
      </c>
      <c r="AZ1204" s="40"/>
      <c r="BA1204" s="40"/>
      <c r="BB1204" s="40"/>
      <c r="BC1204" s="39"/>
      <c r="BD1204" s="39">
        <f>T1204*2.23694</f>
        <v>57.911891111111117</v>
      </c>
      <c r="BE1204" s="39">
        <f>AO1204-$BC$8</f>
        <v>0.71629882961994695</v>
      </c>
      <c r="BF1204" s="39">
        <f>AQ1204-$BC$8</f>
        <v>0.60307251532873374</v>
      </c>
      <c r="BG1204" s="52">
        <f t="shared" si="317"/>
        <v>0.54276526379586043</v>
      </c>
      <c r="BH1204" s="52">
        <f t="shared" si="318"/>
        <v>0.54276526379586043</v>
      </c>
      <c r="BI1204" s="52">
        <f t="shared" si="319"/>
        <v>1953954.9496650975</v>
      </c>
      <c r="BJ1204" s="52">
        <f t="shared" si="320"/>
        <v>1953.9549496650975</v>
      </c>
      <c r="BK1204">
        <f t="shared" si="321"/>
        <v>0</v>
      </c>
    </row>
    <row r="1205" spans="2:63" x14ac:dyDescent="0.25">
      <c r="B1205" s="25" t="s">
        <v>53</v>
      </c>
      <c r="C1205" s="25">
        <v>1197</v>
      </c>
      <c r="D1205" s="25">
        <v>175</v>
      </c>
      <c r="E1205" s="24">
        <v>93.2</v>
      </c>
      <c r="F1205" s="15">
        <f t="shared" si="322"/>
        <v>1.3888888888888099E-2</v>
      </c>
      <c r="G1205" s="15">
        <f t="shared" si="323"/>
        <v>4.9999999999997158E-2</v>
      </c>
      <c r="R1205">
        <f t="shared" si="311"/>
        <v>0</v>
      </c>
      <c r="S1205">
        <f t="shared" si="312"/>
        <v>93.2</v>
      </c>
      <c r="T1205">
        <f>$E1205/3.6</f>
        <v>25.888888888888889</v>
      </c>
      <c r="U1205">
        <f>(0.5*960*(T1205*T1205))</f>
        <v>321712.59259259264</v>
      </c>
      <c r="V1205">
        <f>$U1205-$U1206</f>
        <v>-690.74074074061355</v>
      </c>
      <c r="X1205">
        <f>W1205/1000</f>
        <v>0</v>
      </c>
      <c r="Y120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5">
        <f>(0.5*960*(F1205*F1205))</f>
        <v>9.2592592592582068E-2</v>
      </c>
      <c r="AA1205">
        <f>W1205*0.0000002777777777</f>
        <v>0</v>
      </c>
      <c r="AB12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5">
        <f>(AC1205*0.0000002777777777)*-1</f>
        <v>0</v>
      </c>
      <c r="AE12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5">
        <f>(T1205/1000)*(960*9.81*0.01+0.5*1.205*0.38*1.711274*(T1205*T1205)+960*4/3*3.14*AJ1205)</f>
        <v>12.126764325412793</v>
      </c>
      <c r="AH1205">
        <f>AH1204+AG1205</f>
        <v>2350.3434896902659</v>
      </c>
      <c r="AJ1205">
        <f>T1206-T1205</f>
        <v>2.7777777777775015E-2</v>
      </c>
      <c r="AK1205" s="53">
        <f t="shared" si="325"/>
        <v>25.888888888888889</v>
      </c>
      <c r="AL1205" s="39">
        <f>0.5*1116.99*(T1205*T1205)</f>
        <v>374322.65500000003</v>
      </c>
      <c r="AM1205" s="39">
        <f t="shared" si="324"/>
        <v>-803.69843749987194</v>
      </c>
      <c r="AN1205" s="39">
        <f>SUM($AM$1160:$AM$1216)+$AN$1159</f>
        <v>-2582730.82375</v>
      </c>
      <c r="AO1205" s="39">
        <f t="shared" si="314"/>
        <v>0.71742522861856539</v>
      </c>
      <c r="AP1205" s="39">
        <f>SUM($AM$1154:$AM$1159)+$AP$1153</f>
        <v>2175116.0921875001</v>
      </c>
      <c r="AQ1205" s="39">
        <f t="shared" si="315"/>
        <v>0.60419891432735218</v>
      </c>
      <c r="AR1205" s="39">
        <f t="shared" si="327"/>
        <v>-0.80369843749987191</v>
      </c>
      <c r="AS1205" s="39"/>
      <c r="AT1205" s="51">
        <f>T1205*$AS$8*0.38*0.01</f>
        <v>1022.8850005400002</v>
      </c>
      <c r="AU1205" s="51">
        <f t="shared" si="326"/>
        <v>1.0228850005400001</v>
      </c>
      <c r="AV1205" s="51">
        <f t="shared" si="316"/>
        <v>2.8413494968000018E-4</v>
      </c>
      <c r="AW1205" s="39">
        <f>AB1205*0.7</f>
        <v>0.35834469125768809</v>
      </c>
      <c r="AX1205" s="40"/>
      <c r="AY1205" s="40">
        <f t="shared" si="313"/>
        <v>0</v>
      </c>
      <c r="AZ1205" s="40"/>
      <c r="BA1205" s="40"/>
      <c r="BB1205" s="40"/>
      <c r="BC1205" s="39"/>
      <c r="BD1205" s="39">
        <f>T1205*2.23694</f>
        <v>57.911891111111117</v>
      </c>
      <c r="BE1205" s="39">
        <f>AO1205-$BC$8</f>
        <v>0.71629882961994695</v>
      </c>
      <c r="BF1205" s="39">
        <f>AQ1205-$BC$8</f>
        <v>0.60307251532873374</v>
      </c>
      <c r="BG1205" s="52">
        <f t="shared" si="317"/>
        <v>0.54276526379586043</v>
      </c>
      <c r="BH1205" s="52">
        <f t="shared" si="318"/>
        <v>0.54276526379586043</v>
      </c>
      <c r="BI1205" s="52">
        <f t="shared" si="319"/>
        <v>1953954.9496650975</v>
      </c>
      <c r="BJ1205" s="52">
        <f t="shared" si="320"/>
        <v>1953.9549496650975</v>
      </c>
      <c r="BK1205">
        <f t="shared" si="321"/>
        <v>-0.72332859374988479</v>
      </c>
    </row>
    <row r="1206" spans="2:63" x14ac:dyDescent="0.25">
      <c r="B1206" s="25" t="s">
        <v>53</v>
      </c>
      <c r="C1206" s="25">
        <v>1198</v>
      </c>
      <c r="D1206" s="25">
        <v>176</v>
      </c>
      <c r="E1206" s="24">
        <v>93.3</v>
      </c>
      <c r="F1206" s="15">
        <f t="shared" si="322"/>
        <v>6.9444444444444448E-2</v>
      </c>
      <c r="G1206" s="15">
        <f t="shared" si="323"/>
        <v>0.25</v>
      </c>
      <c r="R1206">
        <f t="shared" si="311"/>
        <v>0</v>
      </c>
      <c r="S1206">
        <f t="shared" si="312"/>
        <v>93.3</v>
      </c>
      <c r="T1206">
        <f>$E1206/3.6</f>
        <v>25.916666666666664</v>
      </c>
      <c r="U1206">
        <f>(0.5*960*(T1206*T1206))</f>
        <v>322403.33333333326</v>
      </c>
      <c r="V1206">
        <f>$U1206-$U1207</f>
        <v>-2770.3703703705105</v>
      </c>
      <c r="X1206">
        <f>W1206/1000</f>
        <v>0</v>
      </c>
      <c r="Y1206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6">
        <f>(0.5*960*(F1206*F1206))</f>
        <v>2.3148148148148149</v>
      </c>
      <c r="AA1206">
        <f>W1206*0.0000002777777777</f>
        <v>0</v>
      </c>
      <c r="AB12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6">
        <f>(AC1206*0.0000002777777777)*-1</f>
        <v>0</v>
      </c>
      <c r="AE12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6">
        <f>(T1206/1000)*(960*9.81*0.01+0.5*1.205*0.38*1.711274*(T1206*T1206)+960*4/3*3.14*AJ1206)</f>
        <v>20.834743548902011</v>
      </c>
      <c r="AH1206">
        <f>AH1205+AG1206</f>
        <v>2371.1782332391681</v>
      </c>
      <c r="AJ1206">
        <f>T1207-T1206</f>
        <v>0.11111111111111427</v>
      </c>
      <c r="AK1206" s="53">
        <f t="shared" si="325"/>
        <v>25.916666666666664</v>
      </c>
      <c r="AL1206" s="39">
        <f>0.5*1116.99*(T1206*T1206)</f>
        <v>375126.3534374999</v>
      </c>
      <c r="AM1206" s="39">
        <f t="shared" si="324"/>
        <v>-3223.4125000001513</v>
      </c>
      <c r="AN1206" s="39">
        <f>SUM($AM$1160:$AM$1216)+$AN$1159</f>
        <v>-2582730.82375</v>
      </c>
      <c r="AO1206" s="39">
        <f t="shared" si="314"/>
        <v>0.71742522861856539</v>
      </c>
      <c r="AP1206" s="39">
        <f>SUM($AM$1154:$AM$1159)+$AP$1153</f>
        <v>2175116.0921875001</v>
      </c>
      <c r="AQ1206" s="39">
        <f t="shared" si="315"/>
        <v>0.60419891432735218</v>
      </c>
      <c r="AR1206" s="39">
        <f t="shared" si="327"/>
        <v>-3.2234125000001512</v>
      </c>
      <c r="AS1206" s="39"/>
      <c r="AT1206" s="51">
        <f>T1206*$AS$8*0.38*0.01</f>
        <v>1023.9825166350001</v>
      </c>
      <c r="AU1206" s="51">
        <f t="shared" si="326"/>
        <v>1.0239825166350001</v>
      </c>
      <c r="AV1206" s="51">
        <f t="shared" si="316"/>
        <v>2.8443981550583706E-4</v>
      </c>
      <c r="AW1206" s="39">
        <f>AB1206*0.7</f>
        <v>0.35834469125768809</v>
      </c>
      <c r="AX1206" s="40"/>
      <c r="AY1206" s="40">
        <f t="shared" si="313"/>
        <v>0</v>
      </c>
      <c r="AZ1206" s="40"/>
      <c r="BA1206" s="40"/>
      <c r="BB1206" s="40"/>
      <c r="BC1206" s="39"/>
      <c r="BD1206" s="39">
        <f>T1206*2.23694</f>
        <v>57.974028333333329</v>
      </c>
      <c r="BE1206" s="39">
        <f>AO1206-$BC$8</f>
        <v>0.71629882961994695</v>
      </c>
      <c r="BF1206" s="39">
        <f>AQ1206-$BC$8</f>
        <v>0.60307251532873374</v>
      </c>
      <c r="BG1206" s="52">
        <f t="shared" si="317"/>
        <v>0.54276526379586043</v>
      </c>
      <c r="BH1206" s="52">
        <f t="shared" si="318"/>
        <v>0.54276526379586043</v>
      </c>
      <c r="BI1206" s="52">
        <f t="shared" si="319"/>
        <v>1953954.9496650975</v>
      </c>
      <c r="BJ1206" s="52">
        <f t="shared" si="320"/>
        <v>1953.9549496650975</v>
      </c>
      <c r="BK1206">
        <f t="shared" si="321"/>
        <v>-2.9010712500001365</v>
      </c>
    </row>
    <row r="1207" spans="2:63" x14ac:dyDescent="0.25">
      <c r="B1207" s="25" t="s">
        <v>53</v>
      </c>
      <c r="C1207" s="25">
        <v>1199</v>
      </c>
      <c r="D1207" s="25">
        <v>177</v>
      </c>
      <c r="E1207" s="24">
        <v>93.7</v>
      </c>
      <c r="F1207" s="15">
        <f t="shared" si="322"/>
        <v>0.12500000000000078</v>
      </c>
      <c r="G1207" s="15">
        <f t="shared" si="323"/>
        <v>0.45000000000000284</v>
      </c>
      <c r="R1207">
        <f t="shared" si="311"/>
        <v>0</v>
      </c>
      <c r="S1207">
        <f t="shared" si="312"/>
        <v>93.7</v>
      </c>
      <c r="T1207">
        <f>$E1207/3.6</f>
        <v>26.027777777777779</v>
      </c>
      <c r="U1207">
        <f>(0.5*960*(T1207*T1207))</f>
        <v>325173.70370370377</v>
      </c>
      <c r="V1207">
        <f>$U1207-$U1208</f>
        <v>-3479.6296296295477</v>
      </c>
      <c r="X1207">
        <f>W1207/1000</f>
        <v>0</v>
      </c>
      <c r="Y1207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7">
        <f>(0.5*960*(F1207*F1207))</f>
        <v>7.5000000000000933</v>
      </c>
      <c r="AA1207">
        <f>W1207*0.0000002777777777</f>
        <v>0</v>
      </c>
      <c r="AB12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7">
        <f>(AC1207*0.0000002777777777)*-1</f>
        <v>0</v>
      </c>
      <c r="AE12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7">
        <f>(T1207/1000)*(960*9.81*0.01+0.5*1.205*0.38*1.711274*(T1207*T1207)+960*4/3*3.14*AJ1207)</f>
        <v>23.8887804243817</v>
      </c>
      <c r="AH1207">
        <f>AH1206+AG1207</f>
        <v>2395.0670136635499</v>
      </c>
      <c r="AJ1207">
        <f>T1208-T1207</f>
        <v>0.13888888888888928</v>
      </c>
      <c r="AK1207" s="53">
        <f t="shared" si="325"/>
        <v>26.027777777777779</v>
      </c>
      <c r="AL1207" s="39">
        <f>0.5*1116.99*(T1207*T1207)</f>
        <v>378349.76593750005</v>
      </c>
      <c r="AM1207" s="39">
        <f t="shared" si="324"/>
        <v>-4048.6578124999651</v>
      </c>
      <c r="AN1207" s="39">
        <f>SUM($AM$1160:$AM$1216)+$AN$1159</f>
        <v>-2582730.82375</v>
      </c>
      <c r="AO1207" s="39">
        <f t="shared" si="314"/>
        <v>0.71742522861856539</v>
      </c>
      <c r="AP1207" s="39">
        <f>SUM($AM$1154:$AM$1159)+$AP$1153</f>
        <v>2175116.0921875001</v>
      </c>
      <c r="AQ1207" s="39">
        <f t="shared" si="315"/>
        <v>0.60419891432735218</v>
      </c>
      <c r="AR1207" s="39">
        <f t="shared" si="327"/>
        <v>-4.0486578124999655</v>
      </c>
      <c r="AS1207" s="39"/>
      <c r="AT1207" s="51">
        <f>T1207*$AS$8*0.38*0.01</f>
        <v>1028.3725810150002</v>
      </c>
      <c r="AU1207" s="51">
        <f t="shared" si="326"/>
        <v>1.0283725810150002</v>
      </c>
      <c r="AV1207" s="51">
        <f t="shared" si="316"/>
        <v>2.8565927880918468E-4</v>
      </c>
      <c r="AW1207" s="39">
        <f>AB1207*0.7</f>
        <v>0.35834469125768809</v>
      </c>
      <c r="AX1207" s="40"/>
      <c r="AY1207" s="40">
        <f t="shared" si="313"/>
        <v>0</v>
      </c>
      <c r="AZ1207" s="40"/>
      <c r="BA1207" s="40"/>
      <c r="BB1207" s="40"/>
      <c r="BC1207" s="39"/>
      <c r="BD1207" s="39">
        <f>T1207*2.23694</f>
        <v>58.222577222222228</v>
      </c>
      <c r="BE1207" s="39">
        <f>AO1207-$BC$8</f>
        <v>0.71629882961994695</v>
      </c>
      <c r="BF1207" s="39">
        <f>AQ1207-$BC$8</f>
        <v>0.60307251532873374</v>
      </c>
      <c r="BG1207" s="52">
        <f t="shared" si="317"/>
        <v>0.54276526379586043</v>
      </c>
      <c r="BH1207" s="52">
        <f t="shared" si="318"/>
        <v>0.54276526379586043</v>
      </c>
      <c r="BI1207" s="52">
        <f t="shared" si="319"/>
        <v>1953954.9496650975</v>
      </c>
      <c r="BJ1207" s="52">
        <f t="shared" si="320"/>
        <v>1953.9549496650975</v>
      </c>
      <c r="BK1207">
        <f t="shared" si="321"/>
        <v>-3.6437920312499688</v>
      </c>
    </row>
    <row r="1208" spans="2:63" x14ac:dyDescent="0.25">
      <c r="B1208" s="25" t="s">
        <v>53</v>
      </c>
      <c r="C1208" s="25">
        <v>1200</v>
      </c>
      <c r="D1208" s="25">
        <v>178</v>
      </c>
      <c r="E1208" s="24">
        <v>94.2</v>
      </c>
      <c r="F1208" s="15">
        <f t="shared" si="322"/>
        <v>0.18055555555555516</v>
      </c>
      <c r="G1208" s="15">
        <f t="shared" si="323"/>
        <v>0.64999999999999858</v>
      </c>
      <c r="R1208">
        <f t="shared" si="311"/>
        <v>0</v>
      </c>
      <c r="S1208">
        <f t="shared" si="312"/>
        <v>94.2</v>
      </c>
      <c r="T1208">
        <f>$E1208/3.6</f>
        <v>26.166666666666668</v>
      </c>
      <c r="U1208">
        <f>(0.5*960*(T1208*T1208))</f>
        <v>328653.33333333331</v>
      </c>
      <c r="V1208">
        <f>$U1208-$U1209</f>
        <v>-5605.9259259259561</v>
      </c>
      <c r="X1208">
        <f>W1208/1000</f>
        <v>0</v>
      </c>
      <c r="Y1208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8">
        <f>(0.5*960*(F1208*F1208))</f>
        <v>15.648148148148081</v>
      </c>
      <c r="AA1208">
        <f>W1208*0.0000002777777777</f>
        <v>0</v>
      </c>
      <c r="AB12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8">
        <f>(AC1208*0.0000002777777777)*-1</f>
        <v>0</v>
      </c>
      <c r="AE12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8">
        <f>(T1208/1000)*(960*9.81*0.01+0.5*1.205*0.38*1.711274*(T1208*T1208)+960*4/3*3.14*AJ1208)</f>
        <v>32.854663219025355</v>
      </c>
      <c r="AH1208">
        <f>AH1207+AG1208</f>
        <v>2427.9216768825754</v>
      </c>
      <c r="AJ1208">
        <f>T1209-T1208</f>
        <v>0.22222222222222143</v>
      </c>
      <c r="AK1208" s="53">
        <f t="shared" si="325"/>
        <v>26.166666666666668</v>
      </c>
      <c r="AL1208" s="39">
        <f>0.5*1116.99*(T1208*T1208)</f>
        <v>382398.42375000002</v>
      </c>
      <c r="AM1208" s="39">
        <f t="shared" si="324"/>
        <v>-6522.6699999999837</v>
      </c>
      <c r="AN1208" s="39">
        <f>SUM($AM$1160:$AM$1216)+$AN$1159</f>
        <v>-2582730.82375</v>
      </c>
      <c r="AO1208" s="39">
        <f t="shared" si="314"/>
        <v>0.71742522861856539</v>
      </c>
      <c r="AP1208" s="39">
        <f>SUM($AM$1154:$AM$1159)+$AP$1153</f>
        <v>2175116.0921875001</v>
      </c>
      <c r="AQ1208" s="39">
        <f t="shared" si="315"/>
        <v>0.60419891432735218</v>
      </c>
      <c r="AR1208" s="39">
        <f t="shared" si="327"/>
        <v>-6.5226699999999838</v>
      </c>
      <c r="AS1208" s="39"/>
      <c r="AT1208" s="51">
        <f>T1208*$AS$8*0.38*0.01</f>
        <v>1033.8601614900001</v>
      </c>
      <c r="AU1208" s="51">
        <f t="shared" si="326"/>
        <v>1.03386016149</v>
      </c>
      <c r="AV1208" s="51">
        <f t="shared" si="316"/>
        <v>2.8718360793836923E-4</v>
      </c>
      <c r="AW1208" s="39">
        <f>AB1208*0.7</f>
        <v>0.35834469125768809</v>
      </c>
      <c r="AX1208" s="40"/>
      <c r="AY1208" s="40">
        <f t="shared" si="313"/>
        <v>0</v>
      </c>
      <c r="AZ1208" s="40"/>
      <c r="BA1208" s="40"/>
      <c r="BB1208" s="40"/>
      <c r="BC1208" s="39"/>
      <c r="BD1208" s="39">
        <f>T1208*2.23694</f>
        <v>58.533263333333338</v>
      </c>
      <c r="BE1208" s="39">
        <f>AO1208-$BC$8</f>
        <v>0.71629882961994695</v>
      </c>
      <c r="BF1208" s="39">
        <f>AQ1208-$BC$8</f>
        <v>0.60307251532873374</v>
      </c>
      <c r="BG1208" s="52">
        <f t="shared" si="317"/>
        <v>0.54276526379586043</v>
      </c>
      <c r="BH1208" s="52">
        <f t="shared" si="318"/>
        <v>0.54276526379586043</v>
      </c>
      <c r="BI1208" s="52">
        <f t="shared" si="319"/>
        <v>1953954.9496650975</v>
      </c>
      <c r="BJ1208" s="52">
        <f t="shared" si="320"/>
        <v>1953.9549496650975</v>
      </c>
      <c r="BK1208">
        <f t="shared" si="321"/>
        <v>-5.8704029999999854</v>
      </c>
    </row>
    <row r="1209" spans="2:63" x14ac:dyDescent="0.25">
      <c r="B1209" s="25" t="s">
        <v>53</v>
      </c>
      <c r="C1209" s="25">
        <v>1201</v>
      </c>
      <c r="D1209" s="25">
        <v>179</v>
      </c>
      <c r="E1209" s="24">
        <v>95</v>
      </c>
      <c r="F1209" s="15">
        <f t="shared" si="322"/>
        <v>0.22222222222222143</v>
      </c>
      <c r="G1209" s="15">
        <f t="shared" si="323"/>
        <v>0.79999999999999716</v>
      </c>
      <c r="R1209">
        <f t="shared" si="311"/>
        <v>0</v>
      </c>
      <c r="S1209">
        <f t="shared" si="312"/>
        <v>95</v>
      </c>
      <c r="T1209">
        <f>$E1209/3.6</f>
        <v>26.388888888888889</v>
      </c>
      <c r="U1209">
        <f>(0.5*960*(T1209*T1209))</f>
        <v>334259.25925925927</v>
      </c>
      <c r="V1209">
        <f>$U1209-$U1210</f>
        <v>-5653.3333333333139</v>
      </c>
      <c r="X1209">
        <f>W1209/1000</f>
        <v>0</v>
      </c>
      <c r="Y1209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09">
        <f>(0.5*960*(F1209*F1209))</f>
        <v>23.703703703703535</v>
      </c>
      <c r="AA1209">
        <f>W1209*0.0000002777777777</f>
        <v>0</v>
      </c>
      <c r="AB12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09">
        <f>(AC1209*0.0000002777777777)*-1</f>
        <v>0</v>
      </c>
      <c r="AE12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09">
        <f>(T1209/1000)*(960*9.81*0.01+0.5*1.205*0.38*1.711274*(T1209*T1209)+960*4/3*3.14*AJ1209)</f>
        <v>33.254433791997997</v>
      </c>
      <c r="AH1209">
        <f>AH1208+AG1209</f>
        <v>2461.1761106745735</v>
      </c>
      <c r="AJ1209">
        <f>T1210-T1209</f>
        <v>0.22222222222222143</v>
      </c>
      <c r="AK1209" s="53">
        <f t="shared" si="325"/>
        <v>26.388888888888889</v>
      </c>
      <c r="AL1209" s="39">
        <f>0.5*1116.99*(T1209*T1209)</f>
        <v>388921.09375</v>
      </c>
      <c r="AM1209" s="39">
        <f t="shared" si="324"/>
        <v>-6577.8300000000163</v>
      </c>
      <c r="AN1209" s="39">
        <f>SUM($AM$1160:$AM$1216)+$AN$1159</f>
        <v>-2582730.82375</v>
      </c>
      <c r="AO1209" s="39">
        <f t="shared" si="314"/>
        <v>0.71742522861856539</v>
      </c>
      <c r="AP1209" s="39">
        <f>SUM($AM$1154:$AM$1159)+$AP$1153</f>
        <v>2175116.0921875001</v>
      </c>
      <c r="AQ1209" s="39">
        <f t="shared" si="315"/>
        <v>0.60419891432735218</v>
      </c>
      <c r="AR1209" s="39">
        <f t="shared" si="327"/>
        <v>-6.5778300000000165</v>
      </c>
      <c r="AS1209" s="39"/>
      <c r="AT1209" s="51">
        <f>T1209*$AS$8*0.38*0.01</f>
        <v>1042.6402902500004</v>
      </c>
      <c r="AU1209" s="51">
        <f t="shared" si="326"/>
        <v>1.0426402902500003</v>
      </c>
      <c r="AV1209" s="51">
        <f t="shared" si="316"/>
        <v>2.8962253454506458E-4</v>
      </c>
      <c r="AW1209" s="39">
        <f>AB1209*0.7</f>
        <v>0.35834469125768809</v>
      </c>
      <c r="AX1209" s="40"/>
      <c r="AY1209" s="40">
        <f t="shared" si="313"/>
        <v>0</v>
      </c>
      <c r="AZ1209" s="40"/>
      <c r="BA1209" s="40"/>
      <c r="BB1209" s="40"/>
      <c r="BC1209" s="39"/>
      <c r="BD1209" s="39">
        <f>T1209*2.23694</f>
        <v>59.030361111111119</v>
      </c>
      <c r="BE1209" s="39">
        <f>AO1209-$BC$8</f>
        <v>0.71629882961994695</v>
      </c>
      <c r="BF1209" s="39">
        <f>AQ1209-$BC$8</f>
        <v>0.60307251532873374</v>
      </c>
      <c r="BG1209" s="52">
        <f t="shared" si="317"/>
        <v>0.54276526379586043</v>
      </c>
      <c r="BH1209" s="52">
        <f t="shared" si="318"/>
        <v>0.54276526379586043</v>
      </c>
      <c r="BI1209" s="52">
        <f t="shared" si="319"/>
        <v>1953954.9496650975</v>
      </c>
      <c r="BJ1209" s="52">
        <f t="shared" si="320"/>
        <v>1953.9549496650975</v>
      </c>
      <c r="BK1209">
        <f t="shared" si="321"/>
        <v>-5.9200470000000154</v>
      </c>
    </row>
    <row r="1210" spans="2:63" x14ac:dyDescent="0.25">
      <c r="B1210" s="25" t="s">
        <v>53</v>
      </c>
      <c r="C1210" s="25">
        <v>1202</v>
      </c>
      <c r="D1210" s="25">
        <v>180</v>
      </c>
      <c r="E1210" s="24">
        <v>95.8</v>
      </c>
      <c r="F1210" s="15">
        <f t="shared" si="322"/>
        <v>0.19444444444444522</v>
      </c>
      <c r="G1210" s="15">
        <f t="shared" si="323"/>
        <v>0.70000000000000284</v>
      </c>
      <c r="R1210">
        <f t="shared" si="311"/>
        <v>0</v>
      </c>
      <c r="S1210">
        <f t="shared" si="312"/>
        <v>95.8</v>
      </c>
      <c r="T1210">
        <f>$E1210/3.6</f>
        <v>26.611111111111111</v>
      </c>
      <c r="U1210">
        <f>(0.5*960*(T1210*T1210))</f>
        <v>339912.59259259258</v>
      </c>
      <c r="V1210">
        <f>$U1210-$U1211</f>
        <v>-4271.111111111124</v>
      </c>
      <c r="X1210">
        <f>W1210/1000</f>
        <v>0</v>
      </c>
      <c r="Y1210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10">
        <f>(0.5*960*(F1210*F1210))</f>
        <v>18.148148148148294</v>
      </c>
      <c r="AA1210">
        <f>W1210*0.0000002777777777</f>
        <v>0</v>
      </c>
      <c r="AB12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10">
        <f>(AC1210*0.0000002777777777)*-1</f>
        <v>0</v>
      </c>
      <c r="AE12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0">
        <f>(T1210/1000)*(960*9.81*0.01+0.5*1.205*0.38*1.711274*(T1210*T1210)+960*4/3*3.14*AJ1210)</f>
        <v>27.715302359811883</v>
      </c>
      <c r="AH1210">
        <f>AH1209+AG1210</f>
        <v>2488.8914130343856</v>
      </c>
      <c r="AJ1210">
        <f>T1211-T1210</f>
        <v>0.16666666666666785</v>
      </c>
      <c r="AK1210" s="53">
        <f t="shared" si="325"/>
        <v>26.611111111111111</v>
      </c>
      <c r="AL1210" s="39">
        <f>0.5*1116.99*(T1210*T1210)</f>
        <v>395498.92375000002</v>
      </c>
      <c r="AM1210" s="39">
        <f t="shared" si="324"/>
        <v>-4969.5712500000373</v>
      </c>
      <c r="AN1210" s="39">
        <f>SUM($AM$1160:$AM$1216)+$AN$1159</f>
        <v>-2582730.82375</v>
      </c>
      <c r="AO1210" s="39">
        <f t="shared" si="314"/>
        <v>0.71742522861856539</v>
      </c>
      <c r="AP1210" s="39">
        <f>SUM($AM$1154:$AM$1159)+$AP$1153</f>
        <v>2175116.0921875001</v>
      </c>
      <c r="AQ1210" s="39">
        <f t="shared" si="315"/>
        <v>0.60419891432735218</v>
      </c>
      <c r="AR1210" s="39">
        <f t="shared" si="327"/>
        <v>-4.9695712500000369</v>
      </c>
      <c r="AS1210" s="39"/>
      <c r="AT1210" s="51">
        <f>T1210*$AS$8*0.38*0.01</f>
        <v>1051.4204190100002</v>
      </c>
      <c r="AU1210" s="51">
        <f t="shared" si="326"/>
        <v>1.0514204190100001</v>
      </c>
      <c r="AV1210" s="51">
        <f t="shared" si="316"/>
        <v>2.9206146115175983E-4</v>
      </c>
      <c r="AW1210" s="39">
        <f>AB1210*0.7</f>
        <v>0.35834469125768809</v>
      </c>
      <c r="AX1210" s="40"/>
      <c r="AY1210" s="40">
        <f t="shared" si="313"/>
        <v>0</v>
      </c>
      <c r="AZ1210" s="40"/>
      <c r="BA1210" s="40"/>
      <c r="BB1210" s="40"/>
      <c r="BC1210" s="39"/>
      <c r="BD1210" s="39">
        <f>T1210*2.23694</f>
        <v>59.527458888888894</v>
      </c>
      <c r="BE1210" s="39">
        <f>AO1210-$BC$8</f>
        <v>0.71629882961994695</v>
      </c>
      <c r="BF1210" s="39">
        <f>AQ1210-$BC$8</f>
        <v>0.60307251532873374</v>
      </c>
      <c r="BG1210" s="52">
        <f t="shared" si="317"/>
        <v>0.54276526379586043</v>
      </c>
      <c r="BH1210" s="52">
        <f t="shared" si="318"/>
        <v>0.54276526379586043</v>
      </c>
      <c r="BI1210" s="52">
        <f t="shared" si="319"/>
        <v>1953954.9496650975</v>
      </c>
      <c r="BJ1210" s="52">
        <f t="shared" si="320"/>
        <v>1953.9549496650975</v>
      </c>
      <c r="BK1210">
        <f t="shared" si="321"/>
        <v>-4.4726141250000335</v>
      </c>
    </row>
    <row r="1211" spans="2:63" x14ac:dyDescent="0.25">
      <c r="B1211" s="25" t="s">
        <v>53</v>
      </c>
      <c r="C1211" s="25">
        <v>1203</v>
      </c>
      <c r="D1211" s="25">
        <v>181</v>
      </c>
      <c r="E1211" s="24">
        <v>96.4</v>
      </c>
      <c r="F1211" s="15">
        <f t="shared" si="322"/>
        <v>0.1388888888888889</v>
      </c>
      <c r="G1211" s="15">
        <f t="shared" si="323"/>
        <v>0.5</v>
      </c>
      <c r="R1211">
        <f t="shared" si="311"/>
        <v>0</v>
      </c>
      <c r="S1211">
        <f t="shared" si="312"/>
        <v>96.4</v>
      </c>
      <c r="T1211">
        <f>$E1211/3.6</f>
        <v>26.777777777777779</v>
      </c>
      <c r="U1211">
        <f>(0.5*960*(T1211*T1211))</f>
        <v>344183.70370370371</v>
      </c>
      <c r="V1211">
        <f>$U1211-$U1212</f>
        <v>-2862.2222222221317</v>
      </c>
      <c r="X1211">
        <f>W1211/1000</f>
        <v>0</v>
      </c>
      <c r="Y1211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11">
        <f>(0.5*960*(F1211*F1211))</f>
        <v>9.2592592592592595</v>
      </c>
      <c r="AA1211">
        <f>W1211*0.0000002777777777</f>
        <v>0</v>
      </c>
      <c r="AB12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11">
        <f>(AC1211*0.0000002777777777)*-1</f>
        <v>0</v>
      </c>
      <c r="AE12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1">
        <f>(T1211/1000)*(960*9.81*0.01+0.5*1.205*0.38*1.711274*(T1211*T1211)+960*4/3*3.14*AJ1211)</f>
        <v>22.003058690622456</v>
      </c>
      <c r="AH1211">
        <f>AH1210+AG1211</f>
        <v>2510.8944717250079</v>
      </c>
      <c r="AJ1211">
        <f>T1212-T1211</f>
        <v>0.11111111111110716</v>
      </c>
      <c r="AK1211" s="53">
        <f t="shared" si="325"/>
        <v>26.777777777777779</v>
      </c>
      <c r="AL1211" s="39">
        <f>0.5*1116.99*(T1211*T1211)</f>
        <v>400468.49500000005</v>
      </c>
      <c r="AM1211" s="39">
        <f t="shared" si="324"/>
        <v>-3330.2849999997998</v>
      </c>
      <c r="AN1211" s="39">
        <f>SUM($AM$1160:$AM$1216)+$AN$1159</f>
        <v>-2582730.82375</v>
      </c>
      <c r="AO1211" s="39">
        <f t="shared" si="314"/>
        <v>0.71742522861856539</v>
      </c>
      <c r="AP1211" s="39">
        <f>SUM($AM$1154:$AM$1159)+$AP$1153</f>
        <v>2175116.0921875001</v>
      </c>
      <c r="AQ1211" s="39">
        <f t="shared" si="315"/>
        <v>0.60419891432735218</v>
      </c>
      <c r="AR1211" s="39">
        <f t="shared" si="327"/>
        <v>-3.3302849999997997</v>
      </c>
      <c r="AS1211" s="39"/>
      <c r="AT1211" s="51">
        <f>T1211*$AS$8*0.38*0.01</f>
        <v>1058.0055155800001</v>
      </c>
      <c r="AU1211" s="51">
        <f t="shared" si="326"/>
        <v>1.0580055155800001</v>
      </c>
      <c r="AV1211" s="51">
        <f t="shared" si="316"/>
        <v>2.9389065610678126E-4</v>
      </c>
      <c r="AW1211" s="39">
        <f>AB1211*0.7</f>
        <v>0.35834469125768809</v>
      </c>
      <c r="AX1211" s="40"/>
      <c r="AY1211" s="40">
        <f t="shared" si="313"/>
        <v>0</v>
      </c>
      <c r="AZ1211" s="40"/>
      <c r="BA1211" s="40"/>
      <c r="BB1211" s="40"/>
      <c r="BC1211" s="39"/>
      <c r="BD1211" s="39">
        <f>T1211*2.23694</f>
        <v>59.900282222222231</v>
      </c>
      <c r="BE1211" s="39">
        <f>AO1211-$BC$8</f>
        <v>0.71629882961994695</v>
      </c>
      <c r="BF1211" s="39">
        <f>AQ1211-$BC$8</f>
        <v>0.60307251532873374</v>
      </c>
      <c r="BG1211" s="52">
        <f t="shared" si="317"/>
        <v>0.54276526379586043</v>
      </c>
      <c r="BH1211" s="52">
        <f t="shared" si="318"/>
        <v>0.54276526379586043</v>
      </c>
      <c r="BI1211" s="52">
        <f t="shared" si="319"/>
        <v>1953954.9496650975</v>
      </c>
      <c r="BJ1211" s="52">
        <f t="shared" si="320"/>
        <v>1953.9549496650975</v>
      </c>
      <c r="BK1211">
        <f t="shared" si="321"/>
        <v>-2.9972564999998199</v>
      </c>
    </row>
    <row r="1212" spans="2:63" x14ac:dyDescent="0.25">
      <c r="B1212" s="25" t="s">
        <v>53</v>
      </c>
      <c r="C1212" s="25">
        <v>1204</v>
      </c>
      <c r="D1212" s="25">
        <v>182</v>
      </c>
      <c r="E1212" s="24">
        <v>96.8</v>
      </c>
      <c r="F1212" s="15">
        <f t="shared" si="322"/>
        <v>8.3333333333332538E-2</v>
      </c>
      <c r="G1212" s="15">
        <f t="shared" si="323"/>
        <v>0.29999999999999716</v>
      </c>
      <c r="R1212">
        <f t="shared" si="311"/>
        <v>0</v>
      </c>
      <c r="S1212">
        <f t="shared" si="312"/>
        <v>96.8</v>
      </c>
      <c r="T1212">
        <f>$E1212/3.6</f>
        <v>26.888888888888886</v>
      </c>
      <c r="U1212">
        <f>(0.5*960*(T1212*T1212))</f>
        <v>347045.92592592584</v>
      </c>
      <c r="V1212">
        <f>$U1212-$U1213</f>
        <v>-1435.5555555556202</v>
      </c>
      <c r="X1212">
        <f>W1212/1000</f>
        <v>0</v>
      </c>
      <c r="Y1212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12">
        <f>(0.5*960*(F1212*F1212))</f>
        <v>3.33333333333327</v>
      </c>
      <c r="AA1212">
        <f>W1212*0.0000002777777777</f>
        <v>0</v>
      </c>
      <c r="AB12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12">
        <f>(AC1212*0.0000002777777777)*-1</f>
        <v>0</v>
      </c>
      <c r="AE12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2">
        <f>(T1212/1000)*(960*9.81*0.01+0.5*1.205*0.38*1.711274*(T1212*T1212)+960*4/3*3.14*AJ1212)</f>
        <v>16.153187166107934</v>
      </c>
      <c r="AH1212">
        <f>AH1211+AG1212</f>
        <v>2527.0476588911156</v>
      </c>
      <c r="AJ1212">
        <f>T1213-T1212</f>
        <v>5.5555555555557135E-2</v>
      </c>
      <c r="AK1212" s="53">
        <f t="shared" si="325"/>
        <v>26.888888888888886</v>
      </c>
      <c r="AL1212" s="39">
        <f>0.5*1116.99*(T1212*T1212)</f>
        <v>403798.77999999985</v>
      </c>
      <c r="AM1212" s="39">
        <f t="shared" si="324"/>
        <v>-1670.3137500000885</v>
      </c>
      <c r="AN1212" s="39">
        <f>SUM($AM$1160:$AM$1216)+$AN$1159</f>
        <v>-2582730.82375</v>
      </c>
      <c r="AO1212" s="39">
        <f t="shared" si="314"/>
        <v>0.71742522861856539</v>
      </c>
      <c r="AP1212" s="39">
        <f>SUM($AM$1154:$AM$1159)+$AP$1153</f>
        <v>2175116.0921875001</v>
      </c>
      <c r="AQ1212" s="39">
        <f t="shared" si="315"/>
        <v>0.60419891432735218</v>
      </c>
      <c r="AR1212" s="39">
        <f t="shared" si="327"/>
        <v>-1.6703137500000884</v>
      </c>
      <c r="AS1212" s="39"/>
      <c r="AT1212" s="51">
        <f>T1212*$AS$8*0.38*0.01</f>
        <v>1062.3955799600001</v>
      </c>
      <c r="AU1212" s="51">
        <f t="shared" si="326"/>
        <v>1.06239557996</v>
      </c>
      <c r="AV1212" s="51">
        <f t="shared" si="316"/>
        <v>2.9511011941012888E-4</v>
      </c>
      <c r="AW1212" s="39">
        <f>AB1212*0.7</f>
        <v>0.35834469125768809</v>
      </c>
      <c r="AX1212" s="40"/>
      <c r="AY1212" s="40">
        <f t="shared" si="313"/>
        <v>0</v>
      </c>
      <c r="AZ1212" s="40"/>
      <c r="BA1212" s="40"/>
      <c r="BB1212" s="40"/>
      <c r="BC1212" s="39"/>
      <c r="BD1212" s="39">
        <f>T1212*2.23694</f>
        <v>60.148831111111107</v>
      </c>
      <c r="BE1212" s="39">
        <f>AO1212-$BC$8</f>
        <v>0.71629882961994695</v>
      </c>
      <c r="BF1212" s="39">
        <f>AQ1212-$BC$8</f>
        <v>0.60307251532873374</v>
      </c>
      <c r="BG1212" s="52">
        <f t="shared" si="317"/>
        <v>0.54276526379586043</v>
      </c>
      <c r="BH1212" s="52">
        <f t="shared" si="318"/>
        <v>0.54276526379586043</v>
      </c>
      <c r="BI1212" s="52">
        <f t="shared" si="319"/>
        <v>1953954.9496650975</v>
      </c>
      <c r="BJ1212" s="52">
        <f t="shared" si="320"/>
        <v>1953.9549496650975</v>
      </c>
      <c r="BK1212">
        <f t="shared" si="321"/>
        <v>-1.5032823750000797</v>
      </c>
    </row>
    <row r="1213" spans="2:63" x14ac:dyDescent="0.25">
      <c r="B1213" s="25" t="s">
        <v>53</v>
      </c>
      <c r="C1213" s="25">
        <v>1205</v>
      </c>
      <c r="D1213" s="25">
        <v>183</v>
      </c>
      <c r="E1213" s="24">
        <v>97</v>
      </c>
      <c r="F1213" s="15">
        <f t="shared" si="322"/>
        <v>4.1666666666666269E-2</v>
      </c>
      <c r="G1213" s="15">
        <f t="shared" si="323"/>
        <v>0.14999999999999858</v>
      </c>
      <c r="R1213">
        <f t="shared" si="311"/>
        <v>0</v>
      </c>
      <c r="S1213">
        <f t="shared" si="312"/>
        <v>97</v>
      </c>
      <c r="T1213">
        <f>$E1213/3.6</f>
        <v>26.944444444444443</v>
      </c>
      <c r="U1213">
        <f>(0.5*960*(T1213*T1213))</f>
        <v>348481.48148148146</v>
      </c>
      <c r="V1213">
        <f>$U1213-$U1214</f>
        <v>-718.88888888887595</v>
      </c>
      <c r="X1213">
        <f>W1213/1000</f>
        <v>0</v>
      </c>
      <c r="Y1213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13">
        <f>(0.5*960*(F1213*F1213))</f>
        <v>0.83333333333331749</v>
      </c>
      <c r="AA1213">
        <f>W1213*0.0000002777777777</f>
        <v>0</v>
      </c>
      <c r="AB12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13">
        <f>(AC1213*0.0000002777777777)*-1</f>
        <v>0</v>
      </c>
      <c r="AE12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3">
        <f>(T1213/1000)*(960*9.81*0.01+0.5*1.205*0.38*1.711274*(T1213*T1213)+960*4/3*3.14*AJ1213)</f>
        <v>13.209936432790892</v>
      </c>
      <c r="AH1213">
        <f>AH1212+AG1213</f>
        <v>2540.2575953239066</v>
      </c>
      <c r="AJ1213">
        <f>T1214-T1213</f>
        <v>2.7777777777778567E-2</v>
      </c>
      <c r="AK1213" s="53">
        <f t="shared" si="325"/>
        <v>26.944444444444443</v>
      </c>
      <c r="AL1213" s="39">
        <f>0.5*1116.99*(T1213*T1213)</f>
        <v>405469.09374999994</v>
      </c>
      <c r="AM1213" s="39">
        <f t="shared" si="324"/>
        <v>-836.44968750001863</v>
      </c>
      <c r="AN1213" s="39">
        <f>SUM($AM$1160:$AM$1216)+$AN$1159</f>
        <v>-2582730.82375</v>
      </c>
      <c r="AO1213" s="39">
        <f t="shared" si="314"/>
        <v>0.71742522861856539</v>
      </c>
      <c r="AP1213" s="39">
        <f>SUM($AM$1154:$AM$1159)+$AP$1153</f>
        <v>2175116.0921875001</v>
      </c>
      <c r="AQ1213" s="39">
        <f t="shared" si="315"/>
        <v>0.60419891432735218</v>
      </c>
      <c r="AR1213" s="39">
        <f t="shared" si="327"/>
        <v>-0.83644968750001858</v>
      </c>
      <c r="AS1213" s="39"/>
      <c r="AT1213" s="51">
        <f>T1213*$AS$8*0.38*0.01</f>
        <v>1064.5906121500002</v>
      </c>
      <c r="AU1213" s="51">
        <f t="shared" si="326"/>
        <v>1.0645906121500002</v>
      </c>
      <c r="AV1213" s="51">
        <f t="shared" si="316"/>
        <v>2.9571985106180274E-4</v>
      </c>
      <c r="AW1213" s="39">
        <f>AB1213*0.7</f>
        <v>0.35834469125768809</v>
      </c>
      <c r="AX1213" s="40"/>
      <c r="AY1213" s="40">
        <f t="shared" si="313"/>
        <v>0</v>
      </c>
      <c r="AZ1213" s="40"/>
      <c r="BA1213" s="40"/>
      <c r="BB1213" s="40"/>
      <c r="BC1213" s="39"/>
      <c r="BD1213" s="39">
        <f>T1213*2.23694</f>
        <v>60.273105555555553</v>
      </c>
      <c r="BE1213" s="39">
        <f>AO1213-$BC$8</f>
        <v>0.71629882961994695</v>
      </c>
      <c r="BF1213" s="39">
        <f>AQ1213-$BC$8</f>
        <v>0.60307251532873374</v>
      </c>
      <c r="BG1213" s="52">
        <f t="shared" si="317"/>
        <v>0.54276526379586043</v>
      </c>
      <c r="BH1213" s="52">
        <f t="shared" si="318"/>
        <v>0.54276526379586043</v>
      </c>
      <c r="BI1213" s="52">
        <f t="shared" si="319"/>
        <v>1953954.9496650975</v>
      </c>
      <c r="BJ1213" s="52">
        <f t="shared" si="320"/>
        <v>1953.9549496650975</v>
      </c>
      <c r="BK1213">
        <f t="shared" si="321"/>
        <v>-0.75280471875001687</v>
      </c>
    </row>
    <row r="1214" spans="2:63" x14ac:dyDescent="0.25">
      <c r="B1214" s="25" t="s">
        <v>53</v>
      </c>
      <c r="C1214" s="25">
        <v>1206</v>
      </c>
      <c r="D1214" s="25">
        <v>184</v>
      </c>
      <c r="E1214" s="24">
        <v>97.1</v>
      </c>
      <c r="F1214" s="15">
        <f t="shared" si="322"/>
        <v>2.7777777777778172E-2</v>
      </c>
      <c r="G1214" s="15">
        <f t="shared" si="323"/>
        <v>0.10000000000000142</v>
      </c>
      <c r="R1214">
        <f t="shared" si="311"/>
        <v>0</v>
      </c>
      <c r="S1214">
        <f t="shared" si="312"/>
        <v>97.1</v>
      </c>
      <c r="T1214">
        <f>$E1214/3.6</f>
        <v>26.972222222222221</v>
      </c>
      <c r="U1214">
        <f>(0.5*960*(T1214*T1214))</f>
        <v>349200.37037037034</v>
      </c>
      <c r="V1214">
        <f>$U1214-$U1215</f>
        <v>-719.62962962966412</v>
      </c>
      <c r="X1214">
        <f>W1214/1000</f>
        <v>0</v>
      </c>
      <c r="Y1214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14">
        <f>(0.5*960*(F1214*F1214))</f>
        <v>0.37037037037038084</v>
      </c>
      <c r="AA1214">
        <f>W1214*0.0000002777777777</f>
        <v>0</v>
      </c>
      <c r="AB12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14">
        <f>(AC1214*0.0000002777777777)*-1</f>
        <v>0</v>
      </c>
      <c r="AE12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4">
        <f>(T1214/1000)*(960*9.81*0.01+0.5*1.205*0.38*1.711274*(T1214*T1214)+960*4/3*3.14*AJ1214)</f>
        <v>13.2393818824322</v>
      </c>
      <c r="AH1214">
        <f>AH1213+AG1214</f>
        <v>2553.4969772063387</v>
      </c>
      <c r="AJ1214">
        <f>T1215-T1214</f>
        <v>2.7777777777778567E-2</v>
      </c>
      <c r="AK1214" s="53">
        <f t="shared" si="325"/>
        <v>26.972222222222221</v>
      </c>
      <c r="AL1214" s="39">
        <f>0.5*1116.99*(T1214*T1214)</f>
        <v>406305.54343749996</v>
      </c>
      <c r="AM1214" s="39">
        <f t="shared" si="324"/>
        <v>-837.31156250002095</v>
      </c>
      <c r="AN1214" s="39">
        <f>SUM($AM$1160:$AM$1216)+$AN$1159</f>
        <v>-2582730.82375</v>
      </c>
      <c r="AO1214" s="39">
        <f t="shared" si="314"/>
        <v>0.71742522861856539</v>
      </c>
      <c r="AP1214" s="39">
        <f>SUM($AM$1154:$AM$1159)+$AP$1153</f>
        <v>2175116.0921875001</v>
      </c>
      <c r="AQ1214" s="39">
        <f t="shared" si="315"/>
        <v>0.60419891432735218</v>
      </c>
      <c r="AR1214" s="39">
        <f t="shared" si="327"/>
        <v>-0.83731156250002092</v>
      </c>
      <c r="AS1214" s="39"/>
      <c r="AT1214" s="51">
        <f>T1214*$AS$8*0.38*0.01</f>
        <v>1065.6881282449999</v>
      </c>
      <c r="AU1214" s="51">
        <f t="shared" si="326"/>
        <v>1.0656881282449999</v>
      </c>
      <c r="AV1214" s="51">
        <f t="shared" si="316"/>
        <v>2.9602471688763957E-4</v>
      </c>
      <c r="AW1214" s="39">
        <f>AB1214*0.7</f>
        <v>0.35834469125768809</v>
      </c>
      <c r="AX1214" s="40"/>
      <c r="AY1214" s="40">
        <f t="shared" si="313"/>
        <v>0</v>
      </c>
      <c r="AZ1214" s="40"/>
      <c r="BA1214" s="40"/>
      <c r="BB1214" s="40"/>
      <c r="BC1214" s="39"/>
      <c r="BD1214" s="39">
        <f>T1214*2.23694</f>
        <v>60.335242777777779</v>
      </c>
      <c r="BE1214" s="39">
        <f>AO1214-$BC$8</f>
        <v>0.71629882961994695</v>
      </c>
      <c r="BF1214" s="39">
        <f>AQ1214-$BC$8</f>
        <v>0.60307251532873374</v>
      </c>
      <c r="BG1214" s="52">
        <f t="shared" si="317"/>
        <v>0.54276526379586043</v>
      </c>
      <c r="BH1214" s="52">
        <f t="shared" si="318"/>
        <v>0.54276526379586043</v>
      </c>
      <c r="BI1214" s="52">
        <f t="shared" si="319"/>
        <v>1953954.9496650975</v>
      </c>
      <c r="BJ1214" s="52">
        <f t="shared" si="320"/>
        <v>1953.9549496650975</v>
      </c>
      <c r="BK1214">
        <f t="shared" si="321"/>
        <v>-0.75358040625001887</v>
      </c>
    </row>
    <row r="1215" spans="2:63" x14ac:dyDescent="0.25">
      <c r="B1215" s="25" t="s">
        <v>53</v>
      </c>
      <c r="C1215" s="25">
        <v>1207</v>
      </c>
      <c r="D1215" s="25">
        <v>185</v>
      </c>
      <c r="E1215" s="24">
        <v>97.2</v>
      </c>
      <c r="F1215" s="15">
        <f t="shared" si="322"/>
        <v>2.7777777777778172E-2</v>
      </c>
      <c r="G1215" s="15">
        <f t="shared" si="323"/>
        <v>0.10000000000000142</v>
      </c>
      <c r="R1215">
        <f t="shared" si="311"/>
        <v>0</v>
      </c>
      <c r="S1215">
        <f t="shared" si="312"/>
        <v>97.2</v>
      </c>
      <c r="T1215">
        <f>$E1215/3.6</f>
        <v>27</v>
      </c>
      <c r="U1215">
        <f>(0.5*960*(T1215*T1215))</f>
        <v>349920</v>
      </c>
      <c r="V1215">
        <f>$U1215-$U1216</f>
        <v>-720.37037037027767</v>
      </c>
      <c r="X1215">
        <f>W1215/1000</f>
        <v>0</v>
      </c>
      <c r="Y1215">
        <f>$X$43+$X$87+$X$158+$X$178+$X$188+$X$238+$X$279+$X$299+$X$307+$X$359+$X$365+$X$379+$X$408+$X$426+$X$438+$X$549+$X$569+$X$622+$X$645+$X$657+$X$685+$X$703+$X$721+$X$758+$X$800+$X$815+$X$877+$X$896+$X$932+$X$957+$X$975+$X$1056+$X$1090+$X$1105+$X$1115+$X$1125+$X$1154</f>
        <v>1852.2692592592593</v>
      </c>
      <c r="Z1215">
        <f>(0.5*960*(F1215*F1215))</f>
        <v>0.37037037037038084</v>
      </c>
      <c r="AA1215">
        <f>W1215*0.0000002777777777</f>
        <v>0</v>
      </c>
      <c r="AB12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</f>
        <v>0.51192098751098303</v>
      </c>
      <c r="AD1215">
        <f>(AC1215*0.0000002777777777)*-1</f>
        <v>0</v>
      </c>
      <c r="AE12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5">
        <f>(T1215/1000)*(960*9.81*0.01+0.5*1.205*0.38*1.711274*(T1215*T1215)+960*4/3*3.14*AJ1215)</f>
        <v>13.2688762562106</v>
      </c>
      <c r="AH1215">
        <f>AH1214+AG1215</f>
        <v>2566.7658534625493</v>
      </c>
      <c r="AJ1215">
        <f>T1216-T1215</f>
        <v>2.7777777777775015E-2</v>
      </c>
      <c r="AK1215" s="53">
        <f t="shared" si="325"/>
        <v>27</v>
      </c>
      <c r="AL1215" s="39">
        <f>0.5*1116.99*(T1215*T1215)</f>
        <v>407142.85499999998</v>
      </c>
      <c r="AM1215" s="39">
        <f t="shared" si="324"/>
        <v>-838.17343749990687</v>
      </c>
      <c r="AN1215" s="39">
        <f>SUM($AM$1160:$AM$1216)+$AN$1159</f>
        <v>-2582730.82375</v>
      </c>
      <c r="AO1215" s="39">
        <f t="shared" si="314"/>
        <v>0.71742522861856539</v>
      </c>
      <c r="AP1215" s="39">
        <f>SUM($AM$1154:$AM$1159)+$AP$1153</f>
        <v>2175116.0921875001</v>
      </c>
      <c r="AQ1215" s="39">
        <f t="shared" si="315"/>
        <v>0.60419891432735218</v>
      </c>
      <c r="AR1215" s="39">
        <f t="shared" si="327"/>
        <v>-0.83817343749990691</v>
      </c>
      <c r="AS1215" s="39"/>
      <c r="AT1215" s="51">
        <f>T1215*$AS$8*0.38*0.01</f>
        <v>1066.7856443400001</v>
      </c>
      <c r="AU1215" s="51">
        <f t="shared" si="326"/>
        <v>1.0667856443400001</v>
      </c>
      <c r="AV1215" s="51">
        <f t="shared" si="316"/>
        <v>2.9632958271347655E-4</v>
      </c>
      <c r="AW1215" s="39">
        <f>AB1215*0.7</f>
        <v>0.35834469125768809</v>
      </c>
      <c r="AX1215" s="40"/>
      <c r="AY1215" s="40">
        <f t="shared" si="313"/>
        <v>0</v>
      </c>
      <c r="AZ1215" s="40"/>
      <c r="BA1215" s="40"/>
      <c r="BB1215" s="40"/>
      <c r="BC1215" s="39"/>
      <c r="BD1215" s="39">
        <f>T1215*2.23694</f>
        <v>60.397380000000005</v>
      </c>
      <c r="BE1215" s="39">
        <f>AO1215-$BC$8</f>
        <v>0.71629882961994695</v>
      </c>
      <c r="BF1215" s="39">
        <f>AQ1215-$BC$8</f>
        <v>0.60307251532873374</v>
      </c>
      <c r="BG1215" s="52">
        <f t="shared" si="317"/>
        <v>0.54276526379586043</v>
      </c>
      <c r="BH1215" s="52">
        <f t="shared" si="318"/>
        <v>0.54276526379586043</v>
      </c>
      <c r="BI1215" s="52">
        <f t="shared" si="319"/>
        <v>1953954.9496650975</v>
      </c>
      <c r="BJ1215" s="52">
        <f t="shared" si="320"/>
        <v>1953.9549496650975</v>
      </c>
      <c r="BK1215">
        <f t="shared" si="321"/>
        <v>-0.75435609374991619</v>
      </c>
    </row>
    <row r="1216" spans="2:63" x14ac:dyDescent="0.25">
      <c r="B1216" s="25" t="s">
        <v>53</v>
      </c>
      <c r="C1216" s="25">
        <v>1208</v>
      </c>
      <c r="D1216" s="25">
        <v>186</v>
      </c>
      <c r="E1216" s="24">
        <v>97.3</v>
      </c>
      <c r="F1216" s="15">
        <f t="shared" si="322"/>
        <v>2.7777777777778172E-2</v>
      </c>
      <c r="G1216" s="15">
        <f t="shared" si="323"/>
        <v>0.10000000000000142</v>
      </c>
      <c r="R1216">
        <f t="shared" si="311"/>
        <v>0</v>
      </c>
      <c r="S1216">
        <f t="shared" si="312"/>
        <v>97.3</v>
      </c>
      <c r="T1216">
        <f>$E1216/3.6</f>
        <v>27.027777777777775</v>
      </c>
      <c r="U1216">
        <f>(0.5*960*(T1216*T1216))</f>
        <v>350640.37037037028</v>
      </c>
      <c r="V1216">
        <f>$U1216-$U1217</f>
        <v>-721.11111111124046</v>
      </c>
      <c r="X1216">
        <f>W1216/1000</f>
        <v>0</v>
      </c>
      <c r="Y121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16">
        <f>(0.5*960*(F1216*F1216))</f>
        <v>0.37037037037038084</v>
      </c>
      <c r="AA1216">
        <f>W1216*0.0000002777777777</f>
        <v>0</v>
      </c>
      <c r="AB12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16">
        <f>(AC1216*0.0000002777777777)*-1</f>
        <v>0</v>
      </c>
      <c r="AE12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6">
        <f>(T1216/1000)*(960*9.81*0.01+0.5*1.205*0.38*1.711274*(T1216*T1216)+960*4/3*3.14*AJ1216)</f>
        <v>13.298419604512942</v>
      </c>
      <c r="AH1216">
        <f>AH1215+AG1216</f>
        <v>2580.0642730670625</v>
      </c>
      <c r="AJ1216">
        <f>T1217-T1216</f>
        <v>2.777777777778212E-2</v>
      </c>
      <c r="AK1216" s="53">
        <f t="shared" si="325"/>
        <v>27.027777777777775</v>
      </c>
      <c r="AL1216" s="39">
        <f>0.5*1116.99*(T1216*T1216)</f>
        <v>407981.02843749989</v>
      </c>
      <c r="AM1216" s="39">
        <f t="shared" si="324"/>
        <v>-839.03531250014203</v>
      </c>
      <c r="AN1216" s="39">
        <f>SUM($AM$1160:$AM$1216)+$AN$1159</f>
        <v>-2582730.82375</v>
      </c>
      <c r="AO1216" s="39">
        <f t="shared" si="314"/>
        <v>0.71742522861856539</v>
      </c>
      <c r="AP1216" s="39">
        <f>SUM($AM$1154:$AM$1159)+$AP$1153</f>
        <v>2175116.0921875001</v>
      </c>
      <c r="AQ1216" s="39">
        <f t="shared" si="315"/>
        <v>0.60419891432735218</v>
      </c>
      <c r="AR1216" s="39">
        <f t="shared" si="327"/>
        <v>-0.83903531250014207</v>
      </c>
      <c r="AS1216" s="39"/>
      <c r="AT1216" s="51">
        <f>T1216*$AS$8*0.38*0.01</f>
        <v>1067.883160435</v>
      </c>
      <c r="AU1216" s="51">
        <f t="shared" si="326"/>
        <v>1.0678831604350001</v>
      </c>
      <c r="AV1216" s="51">
        <f t="shared" si="316"/>
        <v>2.9663444853931343E-4</v>
      </c>
      <c r="AW1216" s="39">
        <f>AB1216*0.7</f>
        <v>0.3820602159424058</v>
      </c>
      <c r="AX1216" s="40"/>
      <c r="AY1216" s="40">
        <f t="shared" si="313"/>
        <v>0</v>
      </c>
      <c r="AZ1216" s="40"/>
      <c r="BA1216" s="40"/>
      <c r="BB1216" s="40"/>
      <c r="BC1216" s="39"/>
      <c r="BD1216" s="39">
        <f>T1216*2.23694</f>
        <v>60.459517222222217</v>
      </c>
      <c r="BE1216" s="39">
        <f>AO1216-$BC$8</f>
        <v>0.71629882961994695</v>
      </c>
      <c r="BF1216" s="39">
        <f>AQ1216-$BC$8</f>
        <v>0.60307251532873374</v>
      </c>
      <c r="BG1216" s="52">
        <f t="shared" si="317"/>
        <v>0.54276526379586043</v>
      </c>
      <c r="BH1216" s="52">
        <f t="shared" si="318"/>
        <v>0.54276526379586043</v>
      </c>
      <c r="BI1216" s="52">
        <f t="shared" si="319"/>
        <v>1953954.9496650975</v>
      </c>
      <c r="BJ1216" s="52">
        <f t="shared" si="320"/>
        <v>1953.9549496650975</v>
      </c>
      <c r="BK1216">
        <f t="shared" si="321"/>
        <v>-0.75513178125012781</v>
      </c>
    </row>
    <row r="1217" spans="2:63" x14ac:dyDescent="0.25">
      <c r="B1217" s="25" t="s">
        <v>53</v>
      </c>
      <c r="C1217" s="25">
        <v>1209</v>
      </c>
      <c r="D1217" s="25">
        <v>187</v>
      </c>
      <c r="E1217" s="24">
        <v>97.4</v>
      </c>
      <c r="F1217" s="15">
        <f t="shared" si="322"/>
        <v>1.3888888888890073E-2</v>
      </c>
      <c r="G1217" s="15">
        <f t="shared" si="323"/>
        <v>5.0000000000004263E-2</v>
      </c>
      <c r="R1217">
        <f t="shared" si="311"/>
        <v>0</v>
      </c>
      <c r="S1217">
        <f t="shared" si="312"/>
        <v>97.4</v>
      </c>
      <c r="T1217">
        <f>$E1217/3.6</f>
        <v>27.055555555555557</v>
      </c>
      <c r="U1217">
        <f>(0.5*960*(T1217*T1217))</f>
        <v>351361.48148148152</v>
      </c>
      <c r="V1217">
        <f>$U1217-$U1218</f>
        <v>0</v>
      </c>
      <c r="W1217">
        <f>SUM(V1217:V1270)</f>
        <v>121965.55555555559</v>
      </c>
      <c r="X1217">
        <f>W1217/1000</f>
        <v>121.9655555555556</v>
      </c>
      <c r="Y121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17">
        <f>(0.5*960*(F1217*F1217))</f>
        <v>9.259259259260838E-2</v>
      </c>
      <c r="AA1217">
        <f>W1217*0.0000002777777777</f>
        <v>3.387932097816812E-2</v>
      </c>
      <c r="AB12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17">
        <f>(AC1217*0.0000002777777777)*-1</f>
        <v>0</v>
      </c>
      <c r="AE12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7">
        <f>(T1217/1000)*(960*9.81*0.01+0.5*1.205*0.38*1.711274*(T1217*T1217)+960*4/3*3.14*AJ1217)</f>
        <v>10.307409508586343</v>
      </c>
      <c r="AH1217">
        <f>AH1216+AG1217</f>
        <v>2590.3716825756487</v>
      </c>
      <c r="AJ1217">
        <f>T1218-T1217</f>
        <v>0</v>
      </c>
      <c r="AK1217" s="53">
        <f t="shared" si="325"/>
        <v>27.055555555555557</v>
      </c>
      <c r="AL1217" s="39">
        <f>0.5*1116.99*(T1217*T1217)</f>
        <v>408820.06375000003</v>
      </c>
      <c r="AM1217" s="39">
        <f t="shared" si="324"/>
        <v>0</v>
      </c>
      <c r="AN1217" s="39">
        <f>SUM($AM$1160:$AM$1216)+$AN$1159</f>
        <v>-2582730.82375</v>
      </c>
      <c r="AO1217" s="39">
        <f t="shared" si="314"/>
        <v>0.71742522861856539</v>
      </c>
      <c r="AP1217" s="39">
        <f>SUM($AM$1154:$AM$1159)+$AP$1153</f>
        <v>2175116.0921875001</v>
      </c>
      <c r="AQ1217" s="39">
        <f t="shared" si="315"/>
        <v>0.60419891432735218</v>
      </c>
      <c r="AR1217" s="39">
        <f t="shared" si="327"/>
        <v>0</v>
      </c>
      <c r="AS1217" s="39"/>
      <c r="AT1217" s="51">
        <f>T1217*$AS$8*0.38*0.01</f>
        <v>1068.9806765300004</v>
      </c>
      <c r="AU1217" s="51">
        <f t="shared" si="326"/>
        <v>1.0689806765300005</v>
      </c>
      <c r="AV1217" s="51">
        <f t="shared" si="316"/>
        <v>2.9693931436515047E-4</v>
      </c>
      <c r="AW1217" s="39">
        <f>AB1217*0.7</f>
        <v>0.3820602159424058</v>
      </c>
      <c r="AX1217" s="40"/>
      <c r="AY1217" s="40">
        <f t="shared" si="313"/>
        <v>0</v>
      </c>
      <c r="AZ1217" s="40"/>
      <c r="BA1217" s="40"/>
      <c r="BB1217" s="40"/>
      <c r="BC1217" s="39"/>
      <c r="BD1217" s="39">
        <f>T1217*2.23694</f>
        <v>60.521654444444451</v>
      </c>
      <c r="BE1217" s="39">
        <f>AO1217-$BC$8</f>
        <v>0.71629882961994695</v>
      </c>
      <c r="BF1217" s="39">
        <f>AQ1217-$BC$8</f>
        <v>0.60307251532873374</v>
      </c>
      <c r="BG1217" s="52">
        <f t="shared" si="317"/>
        <v>0.54276526379586043</v>
      </c>
      <c r="BH1217" s="52">
        <f t="shared" si="318"/>
        <v>0.54276526379586043</v>
      </c>
      <c r="BI1217" s="52">
        <f t="shared" si="319"/>
        <v>1953954.9496650975</v>
      </c>
      <c r="BJ1217" s="52">
        <f t="shared" si="320"/>
        <v>1953.9549496650975</v>
      </c>
      <c r="BK1217">
        <f t="shared" si="321"/>
        <v>0</v>
      </c>
    </row>
    <row r="1218" spans="2:63" x14ac:dyDescent="0.25">
      <c r="B1218" s="25" t="s">
        <v>53</v>
      </c>
      <c r="C1218" s="25">
        <v>1210</v>
      </c>
      <c r="D1218" s="25">
        <v>188</v>
      </c>
      <c r="E1218" s="24">
        <v>97.4</v>
      </c>
      <c r="F1218" s="15">
        <f t="shared" si="322"/>
        <v>0</v>
      </c>
      <c r="G1218" s="15">
        <f t="shared" si="323"/>
        <v>0</v>
      </c>
      <c r="R1218">
        <f t="shared" si="311"/>
        <v>0</v>
      </c>
      <c r="S1218">
        <f t="shared" si="312"/>
        <v>97.4</v>
      </c>
      <c r="T1218">
        <f>$E1218/3.6</f>
        <v>27.055555555555557</v>
      </c>
      <c r="U1218">
        <f>(0.5*960*(T1218*T1218))</f>
        <v>351361.48148148152</v>
      </c>
      <c r="V1218">
        <f>$U1218-$U1219</f>
        <v>0</v>
      </c>
      <c r="X1218">
        <f>W1218/1000</f>
        <v>0</v>
      </c>
      <c r="Y121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18">
        <f>(0.5*960*(F1218*F1218))</f>
        <v>0</v>
      </c>
      <c r="AA1218">
        <f>W1218*0.0000002777777777</f>
        <v>0</v>
      </c>
      <c r="AB12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18">
        <f>(AC1218*0.0000002777777777)*-1</f>
        <v>0</v>
      </c>
      <c r="AE12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8">
        <f>(T1218/1000)*(960*9.81*0.01+0.5*1.205*0.38*1.711274*(T1218*T1218)+960*4/3*3.14*AJ1218)</f>
        <v>10.307409508586343</v>
      </c>
      <c r="AH1218">
        <f>AH1217+AG1218</f>
        <v>2600.679092084235</v>
      </c>
      <c r="AJ1218">
        <f>T1219-T1218</f>
        <v>0</v>
      </c>
      <c r="AK1218" s="53">
        <f t="shared" si="325"/>
        <v>27.055555555555557</v>
      </c>
      <c r="AL1218" s="39">
        <f>0.5*1116.99*(T1218*T1218)</f>
        <v>408820.06375000003</v>
      </c>
      <c r="AM1218" s="39">
        <f t="shared" si="324"/>
        <v>0</v>
      </c>
      <c r="AN1218" s="39">
        <f>SUM($AM$1160:$AM$1216)+$AN$1159</f>
        <v>-2582730.82375</v>
      </c>
      <c r="AO1218" s="39">
        <f t="shared" si="314"/>
        <v>0.71742522861856539</v>
      </c>
      <c r="AP1218" s="39">
        <f>SUM($AM$1154:$AM$1159)+$AP$1153</f>
        <v>2175116.0921875001</v>
      </c>
      <c r="AQ1218" s="39">
        <f t="shared" si="315"/>
        <v>0.60419891432735218</v>
      </c>
      <c r="AR1218" s="39">
        <f t="shared" si="327"/>
        <v>0</v>
      </c>
      <c r="AS1218" s="39"/>
      <c r="AT1218" s="51">
        <f>T1218*$AS$8*0.38*0.01</f>
        <v>1068.9806765300004</v>
      </c>
      <c r="AU1218" s="51">
        <f t="shared" si="326"/>
        <v>1.0689806765300005</v>
      </c>
      <c r="AV1218" s="51">
        <f t="shared" si="316"/>
        <v>2.9693931436515047E-4</v>
      </c>
      <c r="AW1218" s="39">
        <f>AB1218*0.7</f>
        <v>0.3820602159424058</v>
      </c>
      <c r="AX1218" s="40"/>
      <c r="AY1218" s="40">
        <f t="shared" si="313"/>
        <v>0</v>
      </c>
      <c r="AZ1218" s="40"/>
      <c r="BA1218" s="40"/>
      <c r="BB1218" s="40"/>
      <c r="BC1218" s="39"/>
      <c r="BD1218" s="39">
        <f>T1218*2.23694</f>
        <v>60.521654444444451</v>
      </c>
      <c r="BE1218" s="39">
        <f>AO1218-$BC$8</f>
        <v>0.71629882961994695</v>
      </c>
      <c r="BF1218" s="39">
        <f>AQ1218-$BC$8</f>
        <v>0.60307251532873374</v>
      </c>
      <c r="BG1218" s="52">
        <f t="shared" si="317"/>
        <v>0.54276526379586043</v>
      </c>
      <c r="BH1218" s="52">
        <f t="shared" si="318"/>
        <v>0.54276526379586043</v>
      </c>
      <c r="BI1218" s="52">
        <f t="shared" si="319"/>
        <v>1953954.9496650975</v>
      </c>
      <c r="BJ1218" s="52">
        <f t="shared" si="320"/>
        <v>1953.9549496650975</v>
      </c>
      <c r="BK1218">
        <f t="shared" si="321"/>
        <v>0</v>
      </c>
    </row>
    <row r="1219" spans="2:63" x14ac:dyDescent="0.25">
      <c r="B1219" s="25" t="s">
        <v>53</v>
      </c>
      <c r="C1219" s="25">
        <v>1211</v>
      </c>
      <c r="D1219" s="25">
        <v>189</v>
      </c>
      <c r="E1219" s="24">
        <v>97.4</v>
      </c>
      <c r="F1219" s="15">
        <f t="shared" si="322"/>
        <v>0</v>
      </c>
      <c r="G1219" s="15">
        <f t="shared" si="323"/>
        <v>0</v>
      </c>
      <c r="R1219">
        <f t="shared" si="311"/>
        <v>0</v>
      </c>
      <c r="S1219">
        <f t="shared" si="312"/>
        <v>97.4</v>
      </c>
      <c r="T1219">
        <f>$E1219/3.6</f>
        <v>27.055555555555557</v>
      </c>
      <c r="U1219">
        <f>(0.5*960*(T1219*T1219))</f>
        <v>351361.48148148152</v>
      </c>
      <c r="V1219">
        <f>$U1219-$U1220</f>
        <v>0</v>
      </c>
      <c r="X1219">
        <f>W1219/1000</f>
        <v>0</v>
      </c>
      <c r="Y121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19">
        <f>(0.5*960*(F1219*F1219))</f>
        <v>0</v>
      </c>
      <c r="AA1219">
        <f>W1219*0.0000002777777777</f>
        <v>0</v>
      </c>
      <c r="AB12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19">
        <f>(AC1219*0.0000002777777777)*-1</f>
        <v>0</v>
      </c>
      <c r="AE12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19">
        <f>(T1219/1000)*(960*9.81*0.01+0.5*1.205*0.38*1.711274*(T1219*T1219)+960*4/3*3.14*AJ1219)</f>
        <v>10.307409508586343</v>
      </c>
      <c r="AH1219">
        <f>AH1218+AG1219</f>
        <v>2610.9865015928212</v>
      </c>
      <c r="AJ1219">
        <f>T1220-T1219</f>
        <v>0</v>
      </c>
      <c r="AK1219" s="53">
        <f t="shared" si="325"/>
        <v>27.055555555555557</v>
      </c>
      <c r="AL1219" s="39">
        <f>0.5*1116.99*(T1219*T1219)</f>
        <v>408820.06375000003</v>
      </c>
      <c r="AM1219" s="39">
        <f t="shared" si="324"/>
        <v>0</v>
      </c>
      <c r="AN1219" s="39">
        <f>SUM($AM$1160:$AM$1216)+$AN$1159</f>
        <v>-2582730.82375</v>
      </c>
      <c r="AO1219" s="39">
        <f t="shared" si="314"/>
        <v>0.71742522861856539</v>
      </c>
      <c r="AP1219" s="39">
        <f>SUM($AM$1154:$AM$1159)+$AP$1153</f>
        <v>2175116.0921875001</v>
      </c>
      <c r="AQ1219" s="39">
        <f t="shared" si="315"/>
        <v>0.60419891432735218</v>
      </c>
      <c r="AR1219" s="39">
        <f t="shared" si="327"/>
        <v>0</v>
      </c>
      <c r="AS1219" s="39"/>
      <c r="AT1219" s="51">
        <f>T1219*$AS$8*0.38*0.01</f>
        <v>1068.9806765300004</v>
      </c>
      <c r="AU1219" s="51">
        <f t="shared" si="326"/>
        <v>1.0689806765300005</v>
      </c>
      <c r="AV1219" s="51">
        <f t="shared" si="316"/>
        <v>2.9693931436515047E-4</v>
      </c>
      <c r="AW1219" s="39">
        <f>AB1219*0.7</f>
        <v>0.3820602159424058</v>
      </c>
      <c r="AX1219" s="40"/>
      <c r="AY1219" s="40">
        <f t="shared" si="313"/>
        <v>0</v>
      </c>
      <c r="AZ1219" s="40"/>
      <c r="BA1219" s="40"/>
      <c r="BB1219" s="40"/>
      <c r="BC1219" s="39"/>
      <c r="BD1219" s="39">
        <f>T1219*2.23694</f>
        <v>60.521654444444451</v>
      </c>
      <c r="BE1219" s="39">
        <f>AO1219-$BC$8</f>
        <v>0.71629882961994695</v>
      </c>
      <c r="BF1219" s="39">
        <f>AQ1219-$BC$8</f>
        <v>0.60307251532873374</v>
      </c>
      <c r="BG1219" s="52">
        <f t="shared" si="317"/>
        <v>0.54276526379586043</v>
      </c>
      <c r="BH1219" s="52">
        <f t="shared" si="318"/>
        <v>0.54276526379586043</v>
      </c>
      <c r="BI1219" s="52">
        <f t="shared" si="319"/>
        <v>1953954.9496650975</v>
      </c>
      <c r="BJ1219" s="52">
        <f t="shared" si="320"/>
        <v>1953.9549496650975</v>
      </c>
      <c r="BK1219">
        <f t="shared" si="321"/>
        <v>0</v>
      </c>
    </row>
    <row r="1220" spans="2:63" x14ac:dyDescent="0.25">
      <c r="B1220" s="25" t="s">
        <v>53</v>
      </c>
      <c r="C1220" s="25">
        <v>1212</v>
      </c>
      <c r="D1220" s="25">
        <v>190</v>
      </c>
      <c r="E1220" s="24">
        <v>97.4</v>
      </c>
      <c r="F1220" s="15">
        <f t="shared" si="322"/>
        <v>-1.3888888888890073E-2</v>
      </c>
      <c r="G1220" s="15">
        <f t="shared" si="323"/>
        <v>-5.0000000000004263E-2</v>
      </c>
      <c r="R1220">
        <f t="shared" si="311"/>
        <v>0</v>
      </c>
      <c r="S1220">
        <f t="shared" si="312"/>
        <v>97.4</v>
      </c>
      <c r="T1220">
        <f>$E1220/3.6</f>
        <v>27.055555555555557</v>
      </c>
      <c r="U1220">
        <f>(0.5*960*(T1220*T1220))</f>
        <v>351361.48148148152</v>
      </c>
      <c r="V1220">
        <f>$U1220-$U1221</f>
        <v>721.11111111124046</v>
      </c>
      <c r="X1220">
        <f>W1220/1000</f>
        <v>0</v>
      </c>
      <c r="Y122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0">
        <f>(0.5*960*(F1220*F1220))</f>
        <v>9.259259259260838E-2</v>
      </c>
      <c r="AA1220">
        <f>W1220*0.0000002777777777</f>
        <v>0</v>
      </c>
      <c r="AB12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0">
        <f>(AC1220*0.0000002777777777)*-1</f>
        <v>0</v>
      </c>
      <c r="AE12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0">
        <f>(T1220/1000)*(960*9.81*0.01+0.5*1.205*0.38*1.711274*(T1220*T1220)+960*4/3*3.14*AJ1220)</f>
        <v>7.2868070394500668</v>
      </c>
      <c r="AH1220">
        <f>AH1219+AG1220</f>
        <v>2618.2733086322714</v>
      </c>
      <c r="AJ1220">
        <f>T1221-T1220</f>
        <v>-2.777777777778212E-2</v>
      </c>
      <c r="AK1220" s="53">
        <f t="shared" si="325"/>
        <v>27.055555555555557</v>
      </c>
      <c r="AL1220" s="39">
        <f>0.5*1116.99*(T1220*T1220)</f>
        <v>408820.06375000003</v>
      </c>
      <c r="AM1220" s="39">
        <f t="shared" si="324"/>
        <v>839.03531250014203</v>
      </c>
      <c r="AN1220" s="39">
        <f>SUM($AM$1160:$AM$1216)+$AN$1159</f>
        <v>-2582730.82375</v>
      </c>
      <c r="AO1220" s="39">
        <f t="shared" si="314"/>
        <v>0.71742522861856539</v>
      </c>
      <c r="AP1220" s="39">
        <f>SUM($AM$1220:$AM$1270)+$AP$1219</f>
        <v>2317026.8275000001</v>
      </c>
      <c r="AQ1220" s="39">
        <f t="shared" si="315"/>
        <v>0.64361856301423137</v>
      </c>
      <c r="AR1220" s="39">
        <f t="shared" si="327"/>
        <v>0.83903531250014207</v>
      </c>
      <c r="AS1220" s="39"/>
      <c r="AT1220" s="51">
        <f>T1220*$AS$8*0.38*0.01</f>
        <v>1068.9806765300004</v>
      </c>
      <c r="AU1220" s="51">
        <f t="shared" si="326"/>
        <v>1.0689806765300005</v>
      </c>
      <c r="AV1220" s="51">
        <f t="shared" si="316"/>
        <v>2.9693931436515047E-4</v>
      </c>
      <c r="AW1220" s="39">
        <f>AB1220*0.7</f>
        <v>0.3820602159424058</v>
      </c>
      <c r="AX1220" s="40"/>
      <c r="AY1220" s="40">
        <f t="shared" si="313"/>
        <v>0</v>
      </c>
      <c r="AZ1220" s="40"/>
      <c r="BA1220" s="40"/>
      <c r="BB1220" s="40"/>
      <c r="BC1220" s="39"/>
      <c r="BD1220" s="39">
        <f>T1220*2.23694</f>
        <v>60.521654444444451</v>
      </c>
      <c r="BE1220" s="39">
        <f>AO1220-$BC$8</f>
        <v>0.71629882961994695</v>
      </c>
      <c r="BF1220" s="39">
        <f>AQ1220-$BC$8</f>
        <v>0.64249216401561293</v>
      </c>
      <c r="BG1220" s="52">
        <f t="shared" si="317"/>
        <v>0.57824294761405171</v>
      </c>
      <c r="BH1220" s="52">
        <f t="shared" si="318"/>
        <v>0.57824294761405171</v>
      </c>
      <c r="BI1220" s="52">
        <f t="shared" si="319"/>
        <v>2081674.6114105862</v>
      </c>
      <c r="BJ1220" s="52">
        <f t="shared" si="320"/>
        <v>2081.6746114105863</v>
      </c>
      <c r="BK1220">
        <f t="shared" si="321"/>
        <v>0.75513178125012781</v>
      </c>
    </row>
    <row r="1221" spans="2:63" x14ac:dyDescent="0.25">
      <c r="B1221" s="25" t="s">
        <v>53</v>
      </c>
      <c r="C1221" s="25">
        <v>1213</v>
      </c>
      <c r="D1221" s="25">
        <v>191</v>
      </c>
      <c r="E1221" s="24">
        <v>97.3</v>
      </c>
      <c r="F1221" s="15">
        <f t="shared" si="322"/>
        <v>-1.3888888888890073E-2</v>
      </c>
      <c r="G1221" s="15">
        <f t="shared" si="323"/>
        <v>-5.0000000000004263E-2</v>
      </c>
      <c r="R1221">
        <f t="shared" si="311"/>
        <v>0</v>
      </c>
      <c r="S1221">
        <f t="shared" si="312"/>
        <v>97.3</v>
      </c>
      <c r="T1221">
        <f>$E1221/3.6</f>
        <v>27.027777777777775</v>
      </c>
      <c r="U1221">
        <f>(0.5*960*(T1221*T1221))</f>
        <v>350640.37037037028</v>
      </c>
      <c r="V1221">
        <f>$U1221-$U1222</f>
        <v>0</v>
      </c>
      <c r="X1221">
        <f>W1221/1000</f>
        <v>0</v>
      </c>
      <c r="Y122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1">
        <f>(0.5*960*(F1221*F1221))</f>
        <v>9.259259259260838E-2</v>
      </c>
      <c r="AA1221">
        <f>W1221*0.0000002777777777</f>
        <v>0</v>
      </c>
      <c r="AB12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1">
        <f>(AC1221*0.0000002777777777)*-1</f>
        <v>0</v>
      </c>
      <c r="AE12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1">
        <f>(T1221/1000)*(960*9.81*0.01+0.5*1.205*0.38*1.711274*(T1221*T1221)+960*4/3*3.14*AJ1221)</f>
        <v>10.280918369944569</v>
      </c>
      <c r="AH1221">
        <f>AH1220+AG1221</f>
        <v>2628.5542270022161</v>
      </c>
      <c r="AJ1221">
        <f>T1222-T1221</f>
        <v>0</v>
      </c>
      <c r="AK1221" s="53">
        <f t="shared" si="325"/>
        <v>27.027777777777775</v>
      </c>
      <c r="AL1221" s="39">
        <f>0.5*1116.99*(T1221*T1221)</f>
        <v>407981.02843749989</v>
      </c>
      <c r="AM1221" s="39">
        <f t="shared" si="324"/>
        <v>0</v>
      </c>
      <c r="AN1221" s="39">
        <f>SUM($AM$1160:$AM$1216)+$AN$1159</f>
        <v>-2582730.82375</v>
      </c>
      <c r="AO1221" s="39">
        <f t="shared" si="314"/>
        <v>0.71742522861856539</v>
      </c>
      <c r="AP1221" s="39">
        <f>SUM($AM$1220:$AM$1270)+$AP$1219</f>
        <v>2317026.8275000001</v>
      </c>
      <c r="AQ1221" s="39">
        <f t="shared" si="315"/>
        <v>0.64361856301423137</v>
      </c>
      <c r="AR1221" s="39">
        <f t="shared" si="327"/>
        <v>0</v>
      </c>
      <c r="AS1221" s="39"/>
      <c r="AT1221" s="51">
        <f>T1221*$AS$8*0.38*0.01</f>
        <v>1067.883160435</v>
      </c>
      <c r="AU1221" s="51">
        <f t="shared" si="326"/>
        <v>1.0678831604350001</v>
      </c>
      <c r="AV1221" s="51">
        <f t="shared" si="316"/>
        <v>2.9663444853931343E-4</v>
      </c>
      <c r="AW1221" s="39">
        <f>AB1221*0.7</f>
        <v>0.3820602159424058</v>
      </c>
      <c r="AX1221" s="40"/>
      <c r="AY1221" s="40">
        <f t="shared" si="313"/>
        <v>0</v>
      </c>
      <c r="AZ1221" s="40"/>
      <c r="BA1221" s="40"/>
      <c r="BB1221" s="40"/>
      <c r="BC1221" s="39"/>
      <c r="BD1221" s="39">
        <f>T1221*2.23694</f>
        <v>60.459517222222217</v>
      </c>
      <c r="BE1221" s="39">
        <f>AO1221-$BC$8</f>
        <v>0.71629882961994695</v>
      </c>
      <c r="BF1221" s="39">
        <f>AQ1221-$BC$8</f>
        <v>0.64249216401561293</v>
      </c>
      <c r="BG1221" s="52">
        <f t="shared" si="317"/>
        <v>0.57824294761405171</v>
      </c>
      <c r="BH1221" s="52">
        <f t="shared" si="318"/>
        <v>0.57824294761405171</v>
      </c>
      <c r="BI1221" s="52">
        <f t="shared" si="319"/>
        <v>2081674.6114105862</v>
      </c>
      <c r="BJ1221" s="52">
        <f t="shared" si="320"/>
        <v>2081.6746114105863</v>
      </c>
      <c r="BK1221">
        <f t="shared" si="321"/>
        <v>0</v>
      </c>
    </row>
    <row r="1222" spans="2:63" x14ac:dyDescent="0.25">
      <c r="B1222" s="25" t="s">
        <v>53</v>
      </c>
      <c r="C1222" s="25">
        <v>1214</v>
      </c>
      <c r="D1222" s="25">
        <v>192</v>
      </c>
      <c r="E1222" s="24">
        <v>97.3</v>
      </c>
      <c r="F1222" s="15">
        <f t="shared" si="322"/>
        <v>0</v>
      </c>
      <c r="G1222" s="15">
        <f t="shared" si="323"/>
        <v>0</v>
      </c>
      <c r="R1222">
        <f t="shared" si="311"/>
        <v>0</v>
      </c>
      <c r="S1222">
        <f t="shared" si="312"/>
        <v>97.3</v>
      </c>
      <c r="T1222">
        <f>$E1222/3.6</f>
        <v>27.027777777777775</v>
      </c>
      <c r="U1222">
        <f>(0.5*960*(T1222*T1222))</f>
        <v>350640.37037037028</v>
      </c>
      <c r="V1222">
        <f>$U1222-$U1223</f>
        <v>0</v>
      </c>
      <c r="X1222">
        <f>W1222/1000</f>
        <v>0</v>
      </c>
      <c r="Y122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2">
        <f>(0.5*960*(F1222*F1222))</f>
        <v>0</v>
      </c>
      <c r="AA1222">
        <f>W1222*0.0000002777777777</f>
        <v>0</v>
      </c>
      <c r="AB12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2">
        <f>(AC1222*0.0000002777777777)*-1</f>
        <v>0</v>
      </c>
      <c r="AE12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2">
        <f>(T1222/1000)*(960*9.81*0.01+0.5*1.205*0.38*1.711274*(T1222*T1222)+960*4/3*3.14*AJ1222)</f>
        <v>10.280918369944569</v>
      </c>
      <c r="AH1222">
        <f>AH1221+AG1222</f>
        <v>2638.8351453721607</v>
      </c>
      <c r="AJ1222">
        <f>T1223-T1222</f>
        <v>0</v>
      </c>
      <c r="AK1222" s="53">
        <f t="shared" si="325"/>
        <v>27.027777777777775</v>
      </c>
      <c r="AL1222" s="39">
        <f>0.5*1116.99*(T1222*T1222)</f>
        <v>407981.02843749989</v>
      </c>
      <c r="AM1222" s="39">
        <f t="shared" si="324"/>
        <v>0</v>
      </c>
      <c r="AN1222" s="39">
        <f>SUM($AM$1160:$AM$1216)+$AN$1159</f>
        <v>-2582730.82375</v>
      </c>
      <c r="AO1222" s="39">
        <f t="shared" si="314"/>
        <v>0.71742522861856539</v>
      </c>
      <c r="AP1222" s="39">
        <f>SUM($AM$1220:$AM$1270)+$AP$1219</f>
        <v>2317026.8275000001</v>
      </c>
      <c r="AQ1222" s="39">
        <f t="shared" si="315"/>
        <v>0.64361856301423137</v>
      </c>
      <c r="AR1222" s="39">
        <f t="shared" si="327"/>
        <v>0</v>
      </c>
      <c r="AS1222" s="39"/>
      <c r="AT1222" s="51">
        <f>T1222*$AS$8*0.38*0.01</f>
        <v>1067.883160435</v>
      </c>
      <c r="AU1222" s="51">
        <f t="shared" si="326"/>
        <v>1.0678831604350001</v>
      </c>
      <c r="AV1222" s="51">
        <f t="shared" si="316"/>
        <v>2.9663444853931343E-4</v>
      </c>
      <c r="AW1222" s="39">
        <f>AB1222*0.7</f>
        <v>0.3820602159424058</v>
      </c>
      <c r="AX1222" s="40"/>
      <c r="AY1222" s="40">
        <f t="shared" si="313"/>
        <v>0</v>
      </c>
      <c r="AZ1222" s="40"/>
      <c r="BA1222" s="40"/>
      <c r="BB1222" s="40"/>
      <c r="BC1222" s="39"/>
      <c r="BD1222" s="39">
        <f>T1222*2.23694</f>
        <v>60.459517222222217</v>
      </c>
      <c r="BE1222" s="39">
        <f>AO1222-$BC$8</f>
        <v>0.71629882961994695</v>
      </c>
      <c r="BF1222" s="39">
        <f>AQ1222-$BC$8</f>
        <v>0.64249216401561293</v>
      </c>
      <c r="BG1222" s="52">
        <f t="shared" si="317"/>
        <v>0.57824294761405171</v>
      </c>
      <c r="BH1222" s="52">
        <f t="shared" si="318"/>
        <v>0.57824294761405171</v>
      </c>
      <c r="BI1222" s="52">
        <f t="shared" si="319"/>
        <v>2081674.6114105862</v>
      </c>
      <c r="BJ1222" s="52">
        <f t="shared" si="320"/>
        <v>2081.6746114105863</v>
      </c>
      <c r="BK1222">
        <f t="shared" si="321"/>
        <v>0</v>
      </c>
    </row>
    <row r="1223" spans="2:63" x14ac:dyDescent="0.25">
      <c r="B1223" s="25" t="s">
        <v>53</v>
      </c>
      <c r="C1223" s="25">
        <v>1215</v>
      </c>
      <c r="D1223" s="25">
        <v>193</v>
      </c>
      <c r="E1223" s="24">
        <v>97.3</v>
      </c>
      <c r="F1223" s="15">
        <f t="shared" si="322"/>
        <v>0</v>
      </c>
      <c r="G1223" s="15">
        <f t="shared" si="323"/>
        <v>0</v>
      </c>
      <c r="R1223">
        <f t="shared" si="311"/>
        <v>0</v>
      </c>
      <c r="S1223">
        <f t="shared" si="312"/>
        <v>97.3</v>
      </c>
      <c r="T1223">
        <f>$E1223/3.6</f>
        <v>27.027777777777775</v>
      </c>
      <c r="U1223">
        <f>(0.5*960*(T1223*T1223))</f>
        <v>350640.37037037028</v>
      </c>
      <c r="V1223">
        <f>$U1223-$U1224</f>
        <v>0</v>
      </c>
      <c r="X1223">
        <f>W1223/1000</f>
        <v>0</v>
      </c>
      <c r="Y122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3">
        <f>(0.5*960*(F1223*F1223))</f>
        <v>0</v>
      </c>
      <c r="AA1223">
        <f>W1223*0.0000002777777777</f>
        <v>0</v>
      </c>
      <c r="AB12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3">
        <f>(AC1223*0.0000002777777777)*-1</f>
        <v>0</v>
      </c>
      <c r="AE12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3">
        <f>(T1223/1000)*(960*9.81*0.01+0.5*1.205*0.38*1.711274*(T1223*T1223)+960*4/3*3.14*AJ1223)</f>
        <v>10.280918369944569</v>
      </c>
      <c r="AH1223">
        <f>AH1222+AG1223</f>
        <v>2649.1160637421053</v>
      </c>
      <c r="AJ1223">
        <f>T1224-T1223</f>
        <v>0</v>
      </c>
      <c r="AK1223" s="53">
        <f t="shared" si="325"/>
        <v>27.027777777777775</v>
      </c>
      <c r="AL1223" s="39">
        <f>0.5*1116.99*(T1223*T1223)</f>
        <v>407981.02843749989</v>
      </c>
      <c r="AM1223" s="39">
        <f t="shared" si="324"/>
        <v>0</v>
      </c>
      <c r="AN1223" s="39">
        <f>SUM($AM$1160:$AM$1216)+$AN$1159</f>
        <v>-2582730.82375</v>
      </c>
      <c r="AO1223" s="39">
        <f t="shared" si="314"/>
        <v>0.71742522861856539</v>
      </c>
      <c r="AP1223" s="39">
        <f>SUM($AM$1220:$AM$1270)+$AP$1219</f>
        <v>2317026.8275000001</v>
      </c>
      <c r="AQ1223" s="39">
        <f t="shared" si="315"/>
        <v>0.64361856301423137</v>
      </c>
      <c r="AR1223" s="39">
        <f t="shared" si="327"/>
        <v>0</v>
      </c>
      <c r="AS1223" s="39"/>
      <c r="AT1223" s="51">
        <f>T1223*$AS$8*0.38*0.01</f>
        <v>1067.883160435</v>
      </c>
      <c r="AU1223" s="51">
        <f t="shared" si="326"/>
        <v>1.0678831604350001</v>
      </c>
      <c r="AV1223" s="51">
        <f t="shared" si="316"/>
        <v>2.9663444853931343E-4</v>
      </c>
      <c r="AW1223" s="39">
        <f>AB1223*0.7</f>
        <v>0.3820602159424058</v>
      </c>
      <c r="AX1223" s="40"/>
      <c r="AY1223" s="40">
        <f t="shared" si="313"/>
        <v>0</v>
      </c>
      <c r="AZ1223" s="40"/>
      <c r="BA1223" s="40"/>
      <c r="BB1223" s="40"/>
      <c r="BC1223" s="39"/>
      <c r="BD1223" s="39">
        <f>T1223*2.23694</f>
        <v>60.459517222222217</v>
      </c>
      <c r="BE1223" s="39">
        <f>AO1223-$BC$8</f>
        <v>0.71629882961994695</v>
      </c>
      <c r="BF1223" s="39">
        <f>AQ1223-$BC$8</f>
        <v>0.64249216401561293</v>
      </c>
      <c r="BG1223" s="52">
        <f t="shared" si="317"/>
        <v>0.57824294761405171</v>
      </c>
      <c r="BH1223" s="52">
        <f t="shared" si="318"/>
        <v>0.57824294761405171</v>
      </c>
      <c r="BI1223" s="52">
        <f t="shared" si="319"/>
        <v>2081674.6114105862</v>
      </c>
      <c r="BJ1223" s="52">
        <f t="shared" si="320"/>
        <v>2081.6746114105863</v>
      </c>
      <c r="BK1223">
        <f t="shared" si="321"/>
        <v>0</v>
      </c>
    </row>
    <row r="1224" spans="2:63" x14ac:dyDescent="0.25">
      <c r="B1224" s="25" t="s">
        <v>53</v>
      </c>
      <c r="C1224" s="25">
        <v>1216</v>
      </c>
      <c r="D1224" s="25">
        <v>194</v>
      </c>
      <c r="E1224" s="24">
        <v>97.3</v>
      </c>
      <c r="F1224" s="15">
        <f t="shared" si="322"/>
        <v>-1.3888888888888099E-2</v>
      </c>
      <c r="G1224" s="15">
        <f t="shared" si="323"/>
        <v>-4.9999999999997158E-2</v>
      </c>
      <c r="R1224">
        <f t="shared" ref="R1224:R1287" si="328">IF(E1224&lt;1,1,0)</f>
        <v>0</v>
      </c>
      <c r="S1224">
        <f t="shared" ref="S1224:S1287" si="329">IF(R1224=1,"",E1224)</f>
        <v>97.3</v>
      </c>
      <c r="T1224">
        <f>$E1224/3.6</f>
        <v>27.027777777777775</v>
      </c>
      <c r="U1224">
        <f>(0.5*960*(T1224*T1224))</f>
        <v>350640.37037037028</v>
      </c>
      <c r="V1224">
        <f>$U1224-$U1225</f>
        <v>720.37037037027767</v>
      </c>
      <c r="X1224">
        <f>W1224/1000</f>
        <v>0</v>
      </c>
      <c r="Y122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4">
        <f>(0.5*960*(F1224*F1224))</f>
        <v>9.2592592592582068E-2</v>
      </c>
      <c r="AA1224">
        <f>W1224*0.0000002777777777</f>
        <v>0</v>
      </c>
      <c r="AB12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4">
        <f>(AC1224*0.0000002777777777)*-1</f>
        <v>0</v>
      </c>
      <c r="AE12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4">
        <f>(T1224/1000)*(960*9.81*0.01+0.5*1.205*0.38*1.711274*(T1224*T1224)+960*4/3*3.14*AJ1224)</f>
        <v>7.2634171353769679</v>
      </c>
      <c r="AH1224">
        <f>AH1223+AG1224</f>
        <v>2656.3794808774824</v>
      </c>
      <c r="AJ1224">
        <f>T1225-T1224</f>
        <v>-2.7777777777775015E-2</v>
      </c>
      <c r="AK1224" s="53">
        <f t="shared" si="325"/>
        <v>27.027777777777775</v>
      </c>
      <c r="AL1224" s="39">
        <f>0.5*1116.99*(T1224*T1224)</f>
        <v>407981.02843749989</v>
      </c>
      <c r="AM1224" s="39">
        <f t="shared" si="324"/>
        <v>838.17343749990687</v>
      </c>
      <c r="AN1224" s="39">
        <f>SUM($AM$1160:$AM$1216)+$AN$1159</f>
        <v>-2582730.82375</v>
      </c>
      <c r="AO1224" s="39">
        <f t="shared" si="314"/>
        <v>0.71742522861856539</v>
      </c>
      <c r="AP1224" s="39">
        <f>SUM($AM$1220:$AM$1270)+$AP$1219</f>
        <v>2317026.8275000001</v>
      </c>
      <c r="AQ1224" s="39">
        <f t="shared" si="315"/>
        <v>0.64361856301423137</v>
      </c>
      <c r="AR1224" s="39">
        <f t="shared" si="327"/>
        <v>0.83817343749990691</v>
      </c>
      <c r="AS1224" s="39"/>
      <c r="AT1224" s="51">
        <f>T1224*$AS$8*0.38*0.01</f>
        <v>1067.883160435</v>
      </c>
      <c r="AU1224" s="51">
        <f t="shared" si="326"/>
        <v>1.0678831604350001</v>
      </c>
      <c r="AV1224" s="51">
        <f t="shared" si="316"/>
        <v>2.9663444853931343E-4</v>
      </c>
      <c r="AW1224" s="39">
        <f>AB1224*0.7</f>
        <v>0.3820602159424058</v>
      </c>
      <c r="AX1224" s="40"/>
      <c r="AY1224" s="40">
        <f t="shared" ref="AY1224:AY1287" si="330">AX1224/1000</f>
        <v>0</v>
      </c>
      <c r="AZ1224" s="40"/>
      <c r="BA1224" s="40"/>
      <c r="BB1224" s="40"/>
      <c r="BC1224" s="39"/>
      <c r="BD1224" s="39">
        <f>T1224*2.23694</f>
        <v>60.459517222222217</v>
      </c>
      <c r="BE1224" s="39">
        <f>AO1224-$BC$8</f>
        <v>0.71629882961994695</v>
      </c>
      <c r="BF1224" s="39">
        <f>AQ1224-$BC$8</f>
        <v>0.64249216401561293</v>
      </c>
      <c r="BG1224" s="52">
        <f t="shared" si="317"/>
        <v>0.57824294761405171</v>
      </c>
      <c r="BH1224" s="52">
        <f t="shared" si="318"/>
        <v>0.57824294761405171</v>
      </c>
      <c r="BI1224" s="52">
        <f t="shared" si="319"/>
        <v>2081674.6114105862</v>
      </c>
      <c r="BJ1224" s="52">
        <f t="shared" si="320"/>
        <v>2081.6746114105863</v>
      </c>
      <c r="BK1224">
        <f t="shared" si="321"/>
        <v>0.75435609374991619</v>
      </c>
    </row>
    <row r="1225" spans="2:63" x14ac:dyDescent="0.25">
      <c r="B1225" s="25" t="s">
        <v>53</v>
      </c>
      <c r="C1225" s="25">
        <v>1217</v>
      </c>
      <c r="D1225" s="25">
        <v>195</v>
      </c>
      <c r="E1225" s="24">
        <v>97.2</v>
      </c>
      <c r="F1225" s="15">
        <f t="shared" si="322"/>
        <v>-2.7777777777778172E-2</v>
      </c>
      <c r="G1225" s="15">
        <f t="shared" si="323"/>
        <v>-0.10000000000000142</v>
      </c>
      <c r="R1225">
        <f t="shared" si="328"/>
        <v>0</v>
      </c>
      <c r="S1225">
        <f t="shared" si="329"/>
        <v>97.2</v>
      </c>
      <c r="T1225">
        <f>$E1225/3.6</f>
        <v>27</v>
      </c>
      <c r="U1225">
        <f>(0.5*960*(T1225*T1225))</f>
        <v>349920</v>
      </c>
      <c r="V1225">
        <f>$U1225-$U1226</f>
        <v>719.62962962966412</v>
      </c>
      <c r="X1225">
        <f>W1225/1000</f>
        <v>0</v>
      </c>
      <c r="Y122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5">
        <f>(0.5*960*(F1225*F1225))</f>
        <v>0.37037037037038084</v>
      </c>
      <c r="AA1225">
        <f>W1225*0.0000002777777777</f>
        <v>0</v>
      </c>
      <c r="AB12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5">
        <f>(AC1225*0.0000002777777777)*-1</f>
        <v>0</v>
      </c>
      <c r="AE12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5">
        <f>(T1225/1000)*(960*9.81*0.01+0.5*1.205*0.38*1.711274*(T1225*T1225)+960*4/3*3.14*AJ1225)</f>
        <v>7.2400762562108136</v>
      </c>
      <c r="AH1225">
        <f>AH1224+AG1225</f>
        <v>2663.619557133693</v>
      </c>
      <c r="AJ1225">
        <f>T1226-T1225</f>
        <v>-2.7777777777778567E-2</v>
      </c>
      <c r="AK1225" s="53">
        <f t="shared" si="325"/>
        <v>27</v>
      </c>
      <c r="AL1225" s="39">
        <f>0.5*1116.99*(T1225*T1225)</f>
        <v>407142.85499999998</v>
      </c>
      <c r="AM1225" s="39">
        <f t="shared" si="324"/>
        <v>837.31156250002095</v>
      </c>
      <c r="AN1225" s="39">
        <f>SUM($AM$1160:$AM$1216)+$AN$1159</f>
        <v>-2582730.82375</v>
      </c>
      <c r="AO1225" s="39">
        <f t="shared" ref="AO1225:AO1288" si="331">(AN1225*0.0000002777777777)*-1</f>
        <v>0.71742522861856539</v>
      </c>
      <c r="AP1225" s="39">
        <f>SUM($AM$1220:$AM$1270)+$AP$1219</f>
        <v>2317026.8275000001</v>
      </c>
      <c r="AQ1225" s="39">
        <f t="shared" ref="AQ1225:AQ1288" si="332">AP1225*0.0000002777777777</f>
        <v>0.64361856301423137</v>
      </c>
      <c r="AR1225" s="39">
        <f t="shared" si="327"/>
        <v>0.83731156250002092</v>
      </c>
      <c r="AS1225" s="39"/>
      <c r="AT1225" s="51">
        <f>T1225*$AS$8*0.38*0.01</f>
        <v>1066.7856443400001</v>
      </c>
      <c r="AU1225" s="51">
        <f t="shared" si="326"/>
        <v>1.0667856443400001</v>
      </c>
      <c r="AV1225" s="51">
        <f t="shared" ref="AV1225:AV1288" si="333">0.000000277778*AT1225</f>
        <v>2.9632958271347655E-4</v>
      </c>
      <c r="AW1225" s="39">
        <f>AB1225*0.7</f>
        <v>0.3820602159424058</v>
      </c>
      <c r="AX1225" s="40"/>
      <c r="AY1225" s="40">
        <f t="shared" si="330"/>
        <v>0</v>
      </c>
      <c r="AZ1225" s="40"/>
      <c r="BA1225" s="40"/>
      <c r="BB1225" s="40"/>
      <c r="BC1225" s="39"/>
      <c r="BD1225" s="39">
        <f>T1225*2.23694</f>
        <v>60.397380000000005</v>
      </c>
      <c r="BE1225" s="39">
        <f>AO1225-$BC$8</f>
        <v>0.71629882961994695</v>
      </c>
      <c r="BF1225" s="39">
        <f>AQ1225-$BC$8</f>
        <v>0.64249216401561293</v>
      </c>
      <c r="BG1225" s="52">
        <f t="shared" ref="BG1225:BG1288" si="334">BF1225*0.9</f>
        <v>0.57824294761405171</v>
      </c>
      <c r="BH1225" s="52">
        <f t="shared" ref="BH1225:BH1288" si="335">BF1225*0.9</f>
        <v>0.57824294761405171</v>
      </c>
      <c r="BI1225" s="52">
        <f t="shared" ref="BI1225:BI1288" si="336">BH1225*3600000</f>
        <v>2081674.6114105862</v>
      </c>
      <c r="BJ1225" s="52">
        <f t="shared" ref="BJ1225:BJ1288" si="337">BI1225/1000</f>
        <v>2081.6746114105863</v>
      </c>
      <c r="BK1225">
        <f t="shared" ref="BK1225:BK1288" si="338">(AM1225*0.9)/1000</f>
        <v>0.75358040625001887</v>
      </c>
    </row>
    <row r="1226" spans="2:63" x14ac:dyDescent="0.25">
      <c r="B1226" s="25" t="s">
        <v>53</v>
      </c>
      <c r="C1226" s="25">
        <v>1218</v>
      </c>
      <c r="D1226" s="25">
        <v>196</v>
      </c>
      <c r="E1226" s="24">
        <v>97.1</v>
      </c>
      <c r="F1226" s="15">
        <f t="shared" ref="F1226:F1289" si="339">($E1227-$E1225)/2/3.6</f>
        <v>-2.7777777777778172E-2</v>
      </c>
      <c r="G1226" s="15">
        <f t="shared" ref="G1226:G1289" si="340">($E1227-$E1225)/2</f>
        <v>-0.10000000000000142</v>
      </c>
      <c r="R1226">
        <f t="shared" si="328"/>
        <v>0</v>
      </c>
      <c r="S1226">
        <f t="shared" si="329"/>
        <v>97.1</v>
      </c>
      <c r="T1226">
        <f>$E1226/3.6</f>
        <v>26.972222222222221</v>
      </c>
      <c r="U1226">
        <f>(0.5*960*(T1226*T1226))</f>
        <v>349200.37037037034</v>
      </c>
      <c r="V1226">
        <f>$U1226-$U1227</f>
        <v>718.88888888887595</v>
      </c>
      <c r="X1226">
        <f>W1226/1000</f>
        <v>0</v>
      </c>
      <c r="Y122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6">
        <f>(0.5*960*(F1226*F1226))</f>
        <v>0.37037037037038084</v>
      </c>
      <c r="AA1226">
        <f>W1226*0.0000002777777777</f>
        <v>0</v>
      </c>
      <c r="AB12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6">
        <f>(AC1226*0.0000002777777777)*-1</f>
        <v>0</v>
      </c>
      <c r="AE12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6">
        <f>(T1226/1000)*(960*9.81*0.01+0.5*1.205*0.38*1.711274*(T1226*T1226)+960*4/3*3.14*AJ1226)</f>
        <v>7.2167843515678314</v>
      </c>
      <c r="AH1226">
        <f>AH1225+AG1226</f>
        <v>2670.8363414852606</v>
      </c>
      <c r="AJ1226">
        <f>T1227-T1226</f>
        <v>-2.7777777777778567E-2</v>
      </c>
      <c r="AK1226" s="53">
        <f t="shared" si="325"/>
        <v>26.972222222222221</v>
      </c>
      <c r="AL1226" s="39">
        <f>0.5*1116.99*(T1226*T1226)</f>
        <v>406305.54343749996</v>
      </c>
      <c r="AM1226" s="39">
        <f t="shared" si="324"/>
        <v>836.44968750001863</v>
      </c>
      <c r="AN1226" s="39">
        <f>SUM($AM$1160:$AM$1216)+$AN$1159</f>
        <v>-2582730.82375</v>
      </c>
      <c r="AO1226" s="39">
        <f t="shared" si="331"/>
        <v>0.71742522861856539</v>
      </c>
      <c r="AP1226" s="39">
        <f>SUM($AM$1220:$AM$1270)+$AP$1219</f>
        <v>2317026.8275000001</v>
      </c>
      <c r="AQ1226" s="39">
        <f t="shared" si="332"/>
        <v>0.64361856301423137</v>
      </c>
      <c r="AR1226" s="39">
        <f t="shared" si="327"/>
        <v>0.83644968750001858</v>
      </c>
      <c r="AS1226" s="39"/>
      <c r="AT1226" s="51">
        <f>T1226*$AS$8*0.38*0.01</f>
        <v>1065.6881282449999</v>
      </c>
      <c r="AU1226" s="51">
        <f t="shared" si="326"/>
        <v>1.0656881282449999</v>
      </c>
      <c r="AV1226" s="51">
        <f t="shared" si="333"/>
        <v>2.9602471688763957E-4</v>
      </c>
      <c r="AW1226" s="39">
        <f>AB1226*0.7</f>
        <v>0.3820602159424058</v>
      </c>
      <c r="AX1226" s="40"/>
      <c r="AY1226" s="40">
        <f t="shared" si="330"/>
        <v>0</v>
      </c>
      <c r="AZ1226" s="40"/>
      <c r="BA1226" s="40"/>
      <c r="BB1226" s="40"/>
      <c r="BC1226" s="39"/>
      <c r="BD1226" s="39">
        <f>T1226*2.23694</f>
        <v>60.335242777777779</v>
      </c>
      <c r="BE1226" s="39">
        <f>AO1226-$BC$8</f>
        <v>0.71629882961994695</v>
      </c>
      <c r="BF1226" s="39">
        <f>AQ1226-$BC$8</f>
        <v>0.64249216401561293</v>
      </c>
      <c r="BG1226" s="52">
        <f t="shared" si="334"/>
        <v>0.57824294761405171</v>
      </c>
      <c r="BH1226" s="52">
        <f t="shared" si="335"/>
        <v>0.57824294761405171</v>
      </c>
      <c r="BI1226" s="52">
        <f t="shared" si="336"/>
        <v>2081674.6114105862</v>
      </c>
      <c r="BJ1226" s="52">
        <f t="shared" si="337"/>
        <v>2081.6746114105863</v>
      </c>
      <c r="BK1226">
        <f t="shared" si="338"/>
        <v>0.75280471875001687</v>
      </c>
    </row>
    <row r="1227" spans="2:63" x14ac:dyDescent="0.25">
      <c r="B1227" s="25" t="s">
        <v>53</v>
      </c>
      <c r="C1227" s="25">
        <v>1219</v>
      </c>
      <c r="D1227" s="25">
        <v>197</v>
      </c>
      <c r="E1227" s="24">
        <v>97</v>
      </c>
      <c r="F1227" s="15">
        <f t="shared" si="339"/>
        <v>-2.7777777777776198E-2</v>
      </c>
      <c r="G1227" s="15">
        <f t="shared" si="340"/>
        <v>-9.9999999999994316E-2</v>
      </c>
      <c r="R1227">
        <f t="shared" si="328"/>
        <v>0</v>
      </c>
      <c r="S1227">
        <f t="shared" si="329"/>
        <v>97</v>
      </c>
      <c r="T1227">
        <f>$E1227/3.6</f>
        <v>26.944444444444443</v>
      </c>
      <c r="U1227">
        <f>(0.5*960*(T1227*T1227))</f>
        <v>348481.48148148146</v>
      </c>
      <c r="V1227">
        <f>$U1227-$U1228</f>
        <v>718.14814814814599</v>
      </c>
      <c r="X1227">
        <f>W1227/1000</f>
        <v>0</v>
      </c>
      <c r="Y122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7">
        <f>(0.5*960*(F1227*F1227))</f>
        <v>0.37037037037032827</v>
      </c>
      <c r="AA1227">
        <f>W1227*0.0000002777777777</f>
        <v>0</v>
      </c>
      <c r="AB12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7">
        <f>(AC1227*0.0000002777777777)*-1</f>
        <v>0</v>
      </c>
      <c r="AE12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7">
        <f>(T1227/1000)*(960*9.81*0.01+0.5*1.205*0.38*1.711274*(T1227*T1227)+960*4/3*3.14*AJ1227)</f>
        <v>7.1935413710627101</v>
      </c>
      <c r="AH1227">
        <f>AH1226+AG1227</f>
        <v>2678.0298828563232</v>
      </c>
      <c r="AJ1227">
        <f>T1228-T1227</f>
        <v>-2.7777777777775015E-2</v>
      </c>
      <c r="AK1227" s="53">
        <f t="shared" si="325"/>
        <v>26.944444444444443</v>
      </c>
      <c r="AL1227" s="39">
        <f>0.5*1116.99*(T1227*T1227)</f>
        <v>405469.09374999994</v>
      </c>
      <c r="AM1227" s="39">
        <f t="shared" si="324"/>
        <v>835.58781249995809</v>
      </c>
      <c r="AN1227" s="39">
        <f>SUM($AM$1160:$AM$1216)+$AN$1159</f>
        <v>-2582730.82375</v>
      </c>
      <c r="AO1227" s="39">
        <f t="shared" si="331"/>
        <v>0.71742522861856539</v>
      </c>
      <c r="AP1227" s="39">
        <f>SUM($AM$1220:$AM$1270)+$AP$1219</f>
        <v>2317026.8275000001</v>
      </c>
      <c r="AQ1227" s="39">
        <f t="shared" si="332"/>
        <v>0.64361856301423137</v>
      </c>
      <c r="AR1227" s="39">
        <f t="shared" si="327"/>
        <v>0.83558781249995806</v>
      </c>
      <c r="AS1227" s="39"/>
      <c r="AT1227" s="51">
        <f>T1227*$AS$8*0.38*0.01</f>
        <v>1064.5906121500002</v>
      </c>
      <c r="AU1227" s="51">
        <f t="shared" si="326"/>
        <v>1.0645906121500002</v>
      </c>
      <c r="AV1227" s="51">
        <f t="shared" si="333"/>
        <v>2.9571985106180274E-4</v>
      </c>
      <c r="AW1227" s="39">
        <f>AB1227*0.7</f>
        <v>0.3820602159424058</v>
      </c>
      <c r="AX1227" s="40"/>
      <c r="AY1227" s="40">
        <f t="shared" si="330"/>
        <v>0</v>
      </c>
      <c r="AZ1227" s="40"/>
      <c r="BA1227" s="40"/>
      <c r="BB1227" s="40"/>
      <c r="BC1227" s="39"/>
      <c r="BD1227" s="39">
        <f>T1227*2.23694</f>
        <v>60.273105555555553</v>
      </c>
      <c r="BE1227" s="39">
        <f>AO1227-$BC$8</f>
        <v>0.71629882961994695</v>
      </c>
      <c r="BF1227" s="39">
        <f>AQ1227-$BC$8</f>
        <v>0.64249216401561293</v>
      </c>
      <c r="BG1227" s="52">
        <f t="shared" si="334"/>
        <v>0.57824294761405171</v>
      </c>
      <c r="BH1227" s="52">
        <f t="shared" si="335"/>
        <v>0.57824294761405171</v>
      </c>
      <c r="BI1227" s="52">
        <f t="shared" si="336"/>
        <v>2081674.6114105862</v>
      </c>
      <c r="BJ1227" s="52">
        <f t="shared" si="337"/>
        <v>2081.6746114105863</v>
      </c>
      <c r="BK1227">
        <f t="shared" si="338"/>
        <v>0.75202903124996223</v>
      </c>
    </row>
    <row r="1228" spans="2:63" x14ac:dyDescent="0.25">
      <c r="B1228" s="25" t="s">
        <v>53</v>
      </c>
      <c r="C1228" s="25">
        <v>1220</v>
      </c>
      <c r="D1228" s="25">
        <v>198</v>
      </c>
      <c r="E1228" s="24">
        <v>96.9</v>
      </c>
      <c r="F1228" s="15">
        <f t="shared" si="339"/>
        <v>-4.1666666666666269E-2</v>
      </c>
      <c r="G1228" s="15">
        <f t="shared" si="340"/>
        <v>-0.14999999999999858</v>
      </c>
      <c r="R1228">
        <f t="shared" si="328"/>
        <v>0</v>
      </c>
      <c r="S1228">
        <f t="shared" si="329"/>
        <v>96.9</v>
      </c>
      <c r="T1228">
        <f>$E1228/3.6</f>
        <v>26.916666666666668</v>
      </c>
      <c r="U1228">
        <f>(0.5*960*(T1228*T1228))</f>
        <v>347763.33333333331</v>
      </c>
      <c r="V1228">
        <f>$U1228-$U1229</f>
        <v>1434.0740740740439</v>
      </c>
      <c r="X1228">
        <f>W1228/1000</f>
        <v>0</v>
      </c>
      <c r="Y122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8">
        <f>(0.5*960*(F1228*F1228))</f>
        <v>0.83333333333331749</v>
      </c>
      <c r="AA1228">
        <f>W1228*0.0000002777777777</f>
        <v>0</v>
      </c>
      <c r="AB12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8">
        <f>(AC1228*0.0000002777777777)*-1</f>
        <v>0</v>
      </c>
      <c r="AE12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8">
        <f>(T1228/1000)*(960*9.81*0.01+0.5*1.205*0.38*1.711274*(T1228*T1228)+960*4/3*3.14*AJ1228)</f>
        <v>4.1652509680126037</v>
      </c>
      <c r="AH1228">
        <f>AH1227+AG1228</f>
        <v>2682.1951338243357</v>
      </c>
      <c r="AJ1228">
        <f>T1229-T1228</f>
        <v>-5.5555555555557135E-2</v>
      </c>
      <c r="AK1228" s="53">
        <f t="shared" si="325"/>
        <v>26.916666666666668</v>
      </c>
      <c r="AL1228" s="39">
        <f>0.5*1116.99*(T1228*T1228)</f>
        <v>404633.50593749998</v>
      </c>
      <c r="AM1228" s="39">
        <f t="shared" si="324"/>
        <v>1668.5899999999674</v>
      </c>
      <c r="AN1228" s="39">
        <f>SUM($AM$1160:$AM$1216)+$AN$1159</f>
        <v>-2582730.82375</v>
      </c>
      <c r="AO1228" s="39">
        <f t="shared" si="331"/>
        <v>0.71742522861856539</v>
      </c>
      <c r="AP1228" s="39">
        <f>SUM($AM$1220:$AM$1270)+$AP$1219</f>
        <v>2317026.8275000001</v>
      </c>
      <c r="AQ1228" s="39">
        <f t="shared" si="332"/>
        <v>0.64361856301423137</v>
      </c>
      <c r="AR1228" s="39">
        <f t="shared" si="327"/>
        <v>1.6685899999999674</v>
      </c>
      <c r="AS1228" s="39"/>
      <c r="AT1228" s="51">
        <f>T1228*$AS$8*0.38*0.01</f>
        <v>1063.4930960550005</v>
      </c>
      <c r="AU1228" s="51">
        <f t="shared" si="326"/>
        <v>1.0634930960550004</v>
      </c>
      <c r="AV1228" s="51">
        <f t="shared" si="333"/>
        <v>2.9541498523596592E-4</v>
      </c>
      <c r="AW1228" s="39">
        <f>AB1228*0.7</f>
        <v>0.3820602159424058</v>
      </c>
      <c r="AX1228" s="40"/>
      <c r="AY1228" s="40">
        <f t="shared" si="330"/>
        <v>0</v>
      </c>
      <c r="AZ1228" s="40"/>
      <c r="BA1228" s="40"/>
      <c r="BB1228" s="40"/>
      <c r="BC1228" s="39"/>
      <c r="BD1228" s="39">
        <f>T1228*2.23694</f>
        <v>60.210968333333341</v>
      </c>
      <c r="BE1228" s="39">
        <f>AO1228-$BC$8</f>
        <v>0.71629882961994695</v>
      </c>
      <c r="BF1228" s="39">
        <f>AQ1228-$BC$8</f>
        <v>0.64249216401561293</v>
      </c>
      <c r="BG1228" s="52">
        <f t="shared" si="334"/>
        <v>0.57824294761405171</v>
      </c>
      <c r="BH1228" s="52">
        <f t="shared" si="335"/>
        <v>0.57824294761405171</v>
      </c>
      <c r="BI1228" s="52">
        <f t="shared" si="336"/>
        <v>2081674.6114105862</v>
      </c>
      <c r="BJ1228" s="52">
        <f t="shared" si="337"/>
        <v>2081.6746114105863</v>
      </c>
      <c r="BK1228">
        <f t="shared" si="338"/>
        <v>1.5017309999999706</v>
      </c>
    </row>
    <row r="1229" spans="2:63" x14ac:dyDescent="0.25">
      <c r="B1229" s="25" t="s">
        <v>53</v>
      </c>
      <c r="C1229" s="25">
        <v>1221</v>
      </c>
      <c r="D1229" s="25">
        <v>199</v>
      </c>
      <c r="E1229" s="24">
        <v>96.7</v>
      </c>
      <c r="F1229" s="15">
        <f t="shared" si="339"/>
        <v>-6.9444444444444448E-2</v>
      </c>
      <c r="G1229" s="15">
        <f t="shared" si="340"/>
        <v>-0.25</v>
      </c>
      <c r="R1229">
        <f t="shared" si="328"/>
        <v>0</v>
      </c>
      <c r="S1229">
        <f t="shared" si="329"/>
        <v>96.7</v>
      </c>
      <c r="T1229">
        <f>$E1229/3.6</f>
        <v>26.861111111111111</v>
      </c>
      <c r="U1229">
        <f>(0.5*960*(T1229*T1229))</f>
        <v>346329.25925925927</v>
      </c>
      <c r="V1229">
        <f>$U1229-$U1230</f>
        <v>2145.555555555562</v>
      </c>
      <c r="X1229">
        <f>W1229/1000</f>
        <v>0</v>
      </c>
      <c r="Y122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29">
        <f>(0.5*960*(F1229*F1229))</f>
        <v>2.3148148148148149</v>
      </c>
      <c r="AA1229">
        <f>W1229*0.0000002777777777</f>
        <v>0</v>
      </c>
      <c r="AB12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29">
        <f>(AC1229*0.0000002777777777)*-1</f>
        <v>0</v>
      </c>
      <c r="AE12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29">
        <f>(T1229/1000)*(960*9.81*0.01+0.5*1.205*0.38*1.711274*(T1229*T1229)+960*4/3*3.14*AJ1229)</f>
        <v>1.1263178161967744</v>
      </c>
      <c r="AH1229">
        <f>AH1228+AG1229</f>
        <v>2683.3214516405324</v>
      </c>
      <c r="AJ1229">
        <f>T1230-T1229</f>
        <v>-8.3333333333332149E-2</v>
      </c>
      <c r="AK1229" s="53">
        <f t="shared" si="325"/>
        <v>26.861111111111111</v>
      </c>
      <c r="AL1229" s="39">
        <f>0.5*1116.99*(T1229*T1229)</f>
        <v>402964.91593750002</v>
      </c>
      <c r="AM1229" s="39">
        <f t="shared" si="324"/>
        <v>2496.4209374999627</v>
      </c>
      <c r="AN1229" s="39">
        <f>SUM($AM$1160:$AM$1216)+$AN$1159</f>
        <v>-2582730.82375</v>
      </c>
      <c r="AO1229" s="39">
        <f t="shared" si="331"/>
        <v>0.71742522861856539</v>
      </c>
      <c r="AP1229" s="39">
        <f>SUM($AM$1220:$AM$1270)+$AP$1219</f>
        <v>2317026.8275000001</v>
      </c>
      <c r="AQ1229" s="39">
        <f t="shared" si="332"/>
        <v>0.64361856301423137</v>
      </c>
      <c r="AR1229" s="39">
        <f t="shared" si="327"/>
        <v>2.4964209374999626</v>
      </c>
      <c r="AS1229" s="39"/>
      <c r="AT1229" s="51">
        <f>T1229*$AS$8*0.38*0.01</f>
        <v>1061.2980638650001</v>
      </c>
      <c r="AU1229" s="51">
        <f t="shared" si="326"/>
        <v>1.061298063865</v>
      </c>
      <c r="AV1229" s="51">
        <f t="shared" si="333"/>
        <v>2.94805253584292E-4</v>
      </c>
      <c r="AW1229" s="39">
        <f>AB1229*0.7</f>
        <v>0.3820602159424058</v>
      </c>
      <c r="AX1229" s="40"/>
      <c r="AY1229" s="40">
        <f t="shared" si="330"/>
        <v>0</v>
      </c>
      <c r="AZ1229" s="40"/>
      <c r="BA1229" s="40"/>
      <c r="BB1229" s="40"/>
      <c r="BC1229" s="39"/>
      <c r="BD1229" s="39">
        <f>T1229*2.23694</f>
        <v>60.086693888888895</v>
      </c>
      <c r="BE1229" s="39">
        <f>AO1229-$BC$8</f>
        <v>0.71629882961994695</v>
      </c>
      <c r="BF1229" s="39">
        <f>AQ1229-$BC$8</f>
        <v>0.64249216401561293</v>
      </c>
      <c r="BG1229" s="52">
        <f t="shared" si="334"/>
        <v>0.57824294761405171</v>
      </c>
      <c r="BH1229" s="52">
        <f t="shared" si="335"/>
        <v>0.57824294761405171</v>
      </c>
      <c r="BI1229" s="52">
        <f t="shared" si="336"/>
        <v>2081674.6114105862</v>
      </c>
      <c r="BJ1229" s="52">
        <f t="shared" si="337"/>
        <v>2081.6746114105863</v>
      </c>
      <c r="BK1229">
        <f t="shared" si="338"/>
        <v>2.2467788437499667</v>
      </c>
    </row>
    <row r="1230" spans="2:63" x14ac:dyDescent="0.25">
      <c r="B1230" s="25" t="s">
        <v>53</v>
      </c>
      <c r="C1230" s="25">
        <v>1222</v>
      </c>
      <c r="D1230" s="25">
        <v>200</v>
      </c>
      <c r="E1230" s="24">
        <v>96.4</v>
      </c>
      <c r="F1230" s="15">
        <f t="shared" si="339"/>
        <v>-8.3333333333334522E-2</v>
      </c>
      <c r="G1230" s="15">
        <f t="shared" si="340"/>
        <v>-0.30000000000000426</v>
      </c>
      <c r="R1230">
        <f t="shared" si="328"/>
        <v>0</v>
      </c>
      <c r="S1230">
        <f t="shared" si="329"/>
        <v>96.4</v>
      </c>
      <c r="T1230">
        <f>$E1230/3.6</f>
        <v>26.777777777777779</v>
      </c>
      <c r="U1230">
        <f>(0.5*960*(T1230*T1230))</f>
        <v>344183.70370370371</v>
      </c>
      <c r="V1230">
        <f>$U1230-$U1231</f>
        <v>2138.8888888889342</v>
      </c>
      <c r="X1230">
        <f>W1230/1000</f>
        <v>0</v>
      </c>
      <c r="Y123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0">
        <f>(0.5*960*(F1230*F1230))</f>
        <v>3.3333333333334285</v>
      </c>
      <c r="AA1230">
        <f>W1230*0.0000002777777777</f>
        <v>0</v>
      </c>
      <c r="AB12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0">
        <f>(AC1230*0.0000002777777777)*-1</f>
        <v>0</v>
      </c>
      <c r="AE12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0">
        <f>(T1230/1000)*(960*9.81*0.01+0.5*1.205*0.38*1.711274*(T1230*T1230)+960*4/3*3.14*AJ1230)</f>
        <v>1.0759278264250922</v>
      </c>
      <c r="AH1230">
        <f>AH1229+AG1230</f>
        <v>2684.3973794669573</v>
      </c>
      <c r="AJ1230">
        <f>T1231-T1230</f>
        <v>-8.3333333333335702E-2</v>
      </c>
      <c r="AK1230" s="53">
        <f t="shared" si="325"/>
        <v>26.777777777777779</v>
      </c>
      <c r="AL1230" s="39">
        <f>0.5*1116.99*(T1230*T1230)</f>
        <v>400468.49500000005</v>
      </c>
      <c r="AM1230" s="39">
        <f t="shared" si="324"/>
        <v>2488.6640625000582</v>
      </c>
      <c r="AN1230" s="39">
        <f>SUM($AM$1160:$AM$1216)+$AN$1159</f>
        <v>-2582730.82375</v>
      </c>
      <c r="AO1230" s="39">
        <f t="shared" si="331"/>
        <v>0.71742522861856539</v>
      </c>
      <c r="AP1230" s="39">
        <f>SUM($AM$1220:$AM$1270)+$AP$1219</f>
        <v>2317026.8275000001</v>
      </c>
      <c r="AQ1230" s="39">
        <f t="shared" si="332"/>
        <v>0.64361856301423137</v>
      </c>
      <c r="AR1230" s="39">
        <f t="shared" si="327"/>
        <v>2.488664062500058</v>
      </c>
      <c r="AS1230" s="39"/>
      <c r="AT1230" s="51">
        <f>T1230*$AS$8*0.38*0.01</f>
        <v>1058.0055155800001</v>
      </c>
      <c r="AU1230" s="51">
        <f t="shared" si="326"/>
        <v>1.0580055155800001</v>
      </c>
      <c r="AV1230" s="51">
        <f t="shared" si="333"/>
        <v>2.9389065610678126E-4</v>
      </c>
      <c r="AW1230" s="39">
        <f>AB1230*0.7</f>
        <v>0.3820602159424058</v>
      </c>
      <c r="AX1230" s="40"/>
      <c r="AY1230" s="40">
        <f t="shared" si="330"/>
        <v>0</v>
      </c>
      <c r="AZ1230" s="40"/>
      <c r="BA1230" s="40"/>
      <c r="BB1230" s="40"/>
      <c r="BC1230" s="39"/>
      <c r="BD1230" s="39">
        <f>T1230*2.23694</f>
        <v>59.900282222222231</v>
      </c>
      <c r="BE1230" s="39">
        <f>AO1230-$BC$8</f>
        <v>0.71629882961994695</v>
      </c>
      <c r="BF1230" s="39">
        <f>AQ1230-$BC$8</f>
        <v>0.64249216401561293</v>
      </c>
      <c r="BG1230" s="52">
        <f t="shared" si="334"/>
        <v>0.57824294761405171</v>
      </c>
      <c r="BH1230" s="52">
        <f t="shared" si="335"/>
        <v>0.57824294761405171</v>
      </c>
      <c r="BI1230" s="52">
        <f t="shared" si="336"/>
        <v>2081674.6114105862</v>
      </c>
      <c r="BJ1230" s="52">
        <f t="shared" si="337"/>
        <v>2081.6746114105863</v>
      </c>
      <c r="BK1230">
        <f t="shared" si="338"/>
        <v>2.2397976562500528</v>
      </c>
    </row>
    <row r="1231" spans="2:63" x14ac:dyDescent="0.25">
      <c r="B1231" s="25" t="s">
        <v>53</v>
      </c>
      <c r="C1231" s="25">
        <v>1223</v>
      </c>
      <c r="D1231" s="25">
        <v>201</v>
      </c>
      <c r="E1231" s="24">
        <v>96.1</v>
      </c>
      <c r="F1231" s="15">
        <f t="shared" si="339"/>
        <v>-9.7222222222222612E-2</v>
      </c>
      <c r="G1231" s="15">
        <f t="shared" si="340"/>
        <v>-0.35000000000000142</v>
      </c>
      <c r="R1231">
        <f t="shared" si="328"/>
        <v>0</v>
      </c>
      <c r="S1231">
        <f t="shared" si="329"/>
        <v>96.1</v>
      </c>
      <c r="T1231">
        <f>$E1231/3.6</f>
        <v>26.694444444444443</v>
      </c>
      <c r="U1231">
        <f>(0.5*960*(T1231*T1231))</f>
        <v>342044.81481481477</v>
      </c>
      <c r="V1231">
        <f>$U1231-$U1232</f>
        <v>2841.4814814814599</v>
      </c>
      <c r="X1231">
        <f>W1231/1000</f>
        <v>0</v>
      </c>
      <c r="Y123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1">
        <f>(0.5*960*(F1231*F1231))</f>
        <v>4.5370370370370736</v>
      </c>
      <c r="AA1231">
        <f>W1231*0.0000002777777777</f>
        <v>0</v>
      </c>
      <c r="AB123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1">
        <f>(AC1231*0.0000002777777777)*-1</f>
        <v>0</v>
      </c>
      <c r="AE12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1">
        <f>(T1231/1000)*(960*9.81*0.01+0.5*1.205*0.38*1.711274*(T1231*T1231)+960*4/3*3.14*AJ1231)</f>
        <v>-1.9543114401363393</v>
      </c>
      <c r="AH1231">
        <f>AH1230+AG1231</f>
        <v>2682.443068026821</v>
      </c>
      <c r="AJ1231">
        <f>T1232-T1231</f>
        <v>-0.11111111111111072</v>
      </c>
      <c r="AK1231" s="53">
        <f t="shared" si="325"/>
        <v>26.694444444444443</v>
      </c>
      <c r="AL1231" s="39">
        <f>0.5*1116.99*(T1231*T1231)</f>
        <v>397979.8309375</v>
      </c>
      <c r="AM1231" s="39">
        <f t="shared" si="324"/>
        <v>3306.1525000000256</v>
      </c>
      <c r="AN1231" s="39">
        <f>SUM($AM$1160:$AM$1216)+$AN$1159</f>
        <v>-2582730.82375</v>
      </c>
      <c r="AO1231" s="39">
        <f t="shared" si="331"/>
        <v>0.71742522861856539</v>
      </c>
      <c r="AP1231" s="39">
        <f>SUM($AM$1220:$AM$1270)+$AP$1219</f>
        <v>2317026.8275000001</v>
      </c>
      <c r="AQ1231" s="39">
        <f t="shared" si="332"/>
        <v>0.64361856301423137</v>
      </c>
      <c r="AR1231" s="39">
        <f t="shared" si="327"/>
        <v>3.3061525000000258</v>
      </c>
      <c r="AS1231" s="39"/>
      <c r="AT1231" s="51">
        <f>T1231*$AS$8*0.38*0.01</f>
        <v>1054.712967295</v>
      </c>
      <c r="AU1231" s="51">
        <f t="shared" si="326"/>
        <v>1.054712967295</v>
      </c>
      <c r="AV1231" s="51">
        <f t="shared" si="333"/>
        <v>2.9297605862927051E-4</v>
      </c>
      <c r="AW1231" s="39">
        <f>AB1231*0.7</f>
        <v>0.3820602159424058</v>
      </c>
      <c r="AX1231" s="40"/>
      <c r="AY1231" s="40">
        <f t="shared" si="330"/>
        <v>0</v>
      </c>
      <c r="AZ1231" s="40"/>
      <c r="BA1231" s="40"/>
      <c r="BB1231" s="40"/>
      <c r="BC1231" s="39"/>
      <c r="BD1231" s="39">
        <f>T1231*2.23694</f>
        <v>59.713870555555559</v>
      </c>
      <c r="BE1231" s="39">
        <f>AO1231-$BC$8</f>
        <v>0.71629882961994695</v>
      </c>
      <c r="BF1231" s="39">
        <f>AQ1231-$BC$8</f>
        <v>0.64249216401561293</v>
      </c>
      <c r="BG1231" s="52">
        <f t="shared" si="334"/>
        <v>0.57824294761405171</v>
      </c>
      <c r="BH1231" s="52">
        <f t="shared" si="335"/>
        <v>0.57824294761405171</v>
      </c>
      <c r="BI1231" s="52">
        <f t="shared" si="336"/>
        <v>2081674.6114105862</v>
      </c>
      <c r="BJ1231" s="52">
        <f t="shared" si="337"/>
        <v>2081.6746114105863</v>
      </c>
      <c r="BK1231">
        <f t="shared" si="338"/>
        <v>2.975537250000023</v>
      </c>
    </row>
    <row r="1232" spans="2:63" x14ac:dyDescent="0.25">
      <c r="B1232" s="25" t="s">
        <v>53</v>
      </c>
      <c r="C1232" s="25">
        <v>1224</v>
      </c>
      <c r="D1232" s="25">
        <v>202</v>
      </c>
      <c r="E1232" s="24">
        <v>95.7</v>
      </c>
      <c r="F1232" s="15">
        <f t="shared" si="339"/>
        <v>-8.3333333333332538E-2</v>
      </c>
      <c r="G1232" s="15">
        <f t="shared" si="340"/>
        <v>-0.29999999999999716</v>
      </c>
      <c r="R1232">
        <f t="shared" si="328"/>
        <v>0</v>
      </c>
      <c r="S1232">
        <f t="shared" si="329"/>
        <v>95.7</v>
      </c>
      <c r="T1232">
        <f>$E1232/3.6</f>
        <v>26.583333333333332</v>
      </c>
      <c r="U1232">
        <f>(0.5*960*(T1232*T1232))</f>
        <v>339203.33333333331</v>
      </c>
      <c r="V1232">
        <f>$U1232-$U1233</f>
        <v>1416.296296296292</v>
      </c>
      <c r="X1232">
        <f>W1232/1000</f>
        <v>0</v>
      </c>
      <c r="Y123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2">
        <f>(0.5*960*(F1232*F1232))</f>
        <v>3.33333333333327</v>
      </c>
      <c r="AA1232">
        <f>W1232*0.0000002777777777</f>
        <v>0</v>
      </c>
      <c r="AB123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2">
        <f>(AC1232*0.0000002777777777)*-1</f>
        <v>0</v>
      </c>
      <c r="AE12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2">
        <f>(T1232/1000)*(960*9.81*0.01+0.5*1.205*0.38*1.711274*(T1232*T1232)+960*4/3*3.14*AJ1232)</f>
        <v>3.9279303142031425</v>
      </c>
      <c r="AH1232">
        <f>AH1231+AG1232</f>
        <v>2686.370998341024</v>
      </c>
      <c r="AJ1232">
        <f>T1233-T1232</f>
        <v>-5.5555555555553582E-2</v>
      </c>
      <c r="AK1232" s="53">
        <f t="shared" si="325"/>
        <v>26.583333333333332</v>
      </c>
      <c r="AL1232" s="39">
        <f>0.5*1116.99*(T1232*T1232)</f>
        <v>394673.67843749997</v>
      </c>
      <c r="AM1232" s="39">
        <f t="shared" si="324"/>
        <v>1647.9049999999697</v>
      </c>
      <c r="AN1232" s="39">
        <f>SUM($AM$1160:$AM$1216)+$AN$1159</f>
        <v>-2582730.82375</v>
      </c>
      <c r="AO1232" s="39">
        <f t="shared" si="331"/>
        <v>0.71742522861856539</v>
      </c>
      <c r="AP1232" s="39">
        <f>SUM($AM$1220:$AM$1270)+$AP$1219</f>
        <v>2317026.8275000001</v>
      </c>
      <c r="AQ1232" s="39">
        <f t="shared" si="332"/>
        <v>0.64361856301423137</v>
      </c>
      <c r="AR1232" s="39">
        <f t="shared" si="327"/>
        <v>1.6479049999999698</v>
      </c>
      <c r="AS1232" s="39"/>
      <c r="AT1232" s="51">
        <f>T1232*$AS$8*0.38*0.01</f>
        <v>1050.3229029150002</v>
      </c>
      <c r="AU1232" s="51">
        <f t="shared" si="326"/>
        <v>1.0503229029150003</v>
      </c>
      <c r="AV1232" s="51">
        <f t="shared" si="333"/>
        <v>2.9175659532592289E-4</v>
      </c>
      <c r="AW1232" s="39">
        <f>AB1232*0.7</f>
        <v>0.3820602159424058</v>
      </c>
      <c r="AX1232" s="40"/>
      <c r="AY1232" s="40">
        <f t="shared" si="330"/>
        <v>0</v>
      </c>
      <c r="AZ1232" s="40"/>
      <c r="BA1232" s="40"/>
      <c r="BB1232" s="40"/>
      <c r="BC1232" s="39"/>
      <c r="BD1232" s="39">
        <f>T1232*2.23694</f>
        <v>59.465321666666668</v>
      </c>
      <c r="BE1232" s="39">
        <f>AO1232-$BC$8</f>
        <v>0.71629882961994695</v>
      </c>
      <c r="BF1232" s="39">
        <f>AQ1232-$BC$8</f>
        <v>0.64249216401561293</v>
      </c>
      <c r="BG1232" s="52">
        <f t="shared" si="334"/>
        <v>0.57824294761405171</v>
      </c>
      <c r="BH1232" s="52">
        <f t="shared" si="335"/>
        <v>0.57824294761405171</v>
      </c>
      <c r="BI1232" s="52">
        <f t="shared" si="336"/>
        <v>2081674.6114105862</v>
      </c>
      <c r="BJ1232" s="52">
        <f t="shared" si="337"/>
        <v>2081.6746114105863</v>
      </c>
      <c r="BK1232">
        <f t="shared" si="338"/>
        <v>1.4831144999999728</v>
      </c>
    </row>
    <row r="1233" spans="2:63" x14ac:dyDescent="0.25">
      <c r="B1233" s="25" t="s">
        <v>53</v>
      </c>
      <c r="C1233" s="25">
        <v>1225</v>
      </c>
      <c r="D1233" s="25">
        <v>203</v>
      </c>
      <c r="E1233" s="24">
        <v>95.5</v>
      </c>
      <c r="F1233" s="15">
        <f t="shared" si="339"/>
        <v>-5.5555555555556344E-2</v>
      </c>
      <c r="G1233" s="15">
        <f t="shared" si="340"/>
        <v>-0.20000000000000284</v>
      </c>
      <c r="R1233">
        <f t="shared" si="328"/>
        <v>0</v>
      </c>
      <c r="S1233">
        <f t="shared" si="329"/>
        <v>95.5</v>
      </c>
      <c r="T1233">
        <f>$E1233/3.6</f>
        <v>26.527777777777779</v>
      </c>
      <c r="U1233">
        <f>(0.5*960*(T1233*T1233))</f>
        <v>337787.03703703702</v>
      </c>
      <c r="V1233">
        <f>$U1233-$U1234</f>
        <v>1413.3333333333139</v>
      </c>
      <c r="X1233">
        <f>W1233/1000</f>
        <v>0</v>
      </c>
      <c r="Y123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3">
        <f>(0.5*960*(F1233*F1233))</f>
        <v>1.4814814814815234</v>
      </c>
      <c r="AA1233">
        <f>W1233*0.0000002777777777</f>
        <v>0</v>
      </c>
      <c r="AB123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3">
        <f>(AC1233*0.0000002777777777)*-1</f>
        <v>0</v>
      </c>
      <c r="AE12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3">
        <f>(T1233/1000)*(960*9.81*0.01+0.5*1.205*0.38*1.711274*(T1233*T1233)+960*4/3*3.14*AJ1233)</f>
        <v>3.8890542856192676</v>
      </c>
      <c r="AH1233">
        <f>AH1232+AG1233</f>
        <v>2690.2600526266433</v>
      </c>
      <c r="AJ1233">
        <f>T1234-T1233</f>
        <v>-5.5555555555557135E-2</v>
      </c>
      <c r="AK1233" s="53">
        <f t="shared" si="325"/>
        <v>26.527777777777779</v>
      </c>
      <c r="AL1233" s="39">
        <f>0.5*1116.99*(T1233*T1233)</f>
        <v>393025.7734375</v>
      </c>
      <c r="AM1233" s="39">
        <f t="shared" si="324"/>
        <v>1644.4575000000186</v>
      </c>
      <c r="AN1233" s="39">
        <f>SUM($AM$1160:$AM$1216)+$AN$1159</f>
        <v>-2582730.82375</v>
      </c>
      <c r="AO1233" s="39">
        <f t="shared" si="331"/>
        <v>0.71742522861856539</v>
      </c>
      <c r="AP1233" s="39">
        <f>SUM($AM$1220:$AM$1270)+$AP$1219</f>
        <v>2317026.8275000001</v>
      </c>
      <c r="AQ1233" s="39">
        <f t="shared" si="332"/>
        <v>0.64361856301423137</v>
      </c>
      <c r="AR1233" s="39">
        <f t="shared" si="327"/>
        <v>1.6444575000000186</v>
      </c>
      <c r="AS1233" s="39"/>
      <c r="AT1233" s="51">
        <f>T1233*$AS$8*0.38*0.01</f>
        <v>1048.1278707250003</v>
      </c>
      <c r="AU1233" s="51">
        <f t="shared" si="326"/>
        <v>1.0481278707250004</v>
      </c>
      <c r="AV1233" s="51">
        <f t="shared" si="333"/>
        <v>2.9114686367424914E-4</v>
      </c>
      <c r="AW1233" s="39">
        <f>AB1233*0.7</f>
        <v>0.3820602159424058</v>
      </c>
      <c r="AX1233" s="40"/>
      <c r="AY1233" s="40">
        <f t="shared" si="330"/>
        <v>0</v>
      </c>
      <c r="AZ1233" s="40"/>
      <c r="BA1233" s="40"/>
      <c r="BB1233" s="40"/>
      <c r="BC1233" s="39"/>
      <c r="BD1233" s="39">
        <f>T1233*2.23694</f>
        <v>59.34104722222223</v>
      </c>
      <c r="BE1233" s="39">
        <f>AO1233-$BC$8</f>
        <v>0.71629882961994695</v>
      </c>
      <c r="BF1233" s="39">
        <f>AQ1233-$BC$8</f>
        <v>0.64249216401561293</v>
      </c>
      <c r="BG1233" s="52">
        <f t="shared" si="334"/>
        <v>0.57824294761405171</v>
      </c>
      <c r="BH1233" s="52">
        <f t="shared" si="335"/>
        <v>0.57824294761405171</v>
      </c>
      <c r="BI1233" s="52">
        <f t="shared" si="336"/>
        <v>2081674.6114105862</v>
      </c>
      <c r="BJ1233" s="52">
        <f t="shared" si="337"/>
        <v>2081.6746114105863</v>
      </c>
      <c r="BK1233">
        <f t="shared" si="338"/>
        <v>1.4800117500000167</v>
      </c>
    </row>
    <row r="1234" spans="2:63" x14ac:dyDescent="0.25">
      <c r="B1234" s="25" t="s">
        <v>53</v>
      </c>
      <c r="C1234" s="25">
        <v>1226</v>
      </c>
      <c r="D1234" s="25">
        <v>204</v>
      </c>
      <c r="E1234" s="24">
        <v>95.3</v>
      </c>
      <c r="F1234" s="15">
        <f t="shared" si="339"/>
        <v>-4.1666666666666269E-2</v>
      </c>
      <c r="G1234" s="15">
        <f t="shared" si="340"/>
        <v>-0.14999999999999858</v>
      </c>
      <c r="R1234">
        <f t="shared" si="328"/>
        <v>0</v>
      </c>
      <c r="S1234">
        <f t="shared" si="329"/>
        <v>95.3</v>
      </c>
      <c r="T1234">
        <f>$E1234/3.6</f>
        <v>26.472222222222221</v>
      </c>
      <c r="U1234">
        <f>(0.5*960*(T1234*T1234))</f>
        <v>336373.70370370371</v>
      </c>
      <c r="V1234">
        <f>$U1234-$U1235</f>
        <v>705.55555555562023</v>
      </c>
      <c r="X1234">
        <f>W1234/1000</f>
        <v>0</v>
      </c>
      <c r="Y123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4">
        <f>(0.5*960*(F1234*F1234))</f>
        <v>0.83333333333331749</v>
      </c>
      <c r="AA1234">
        <f>W1234*0.0000002777777777</f>
        <v>0</v>
      </c>
      <c r="AB123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4">
        <f>(AC1234*0.0000002777777777)*-1</f>
        <v>0</v>
      </c>
      <c r="AE12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4">
        <f>(T1234/1000)*(960*9.81*0.01+0.5*1.205*0.38*1.711274*(T1234*T1234)+960*4/3*3.14*AJ1234)</f>
        <v>6.8058472721356997</v>
      </c>
      <c r="AH1234">
        <f>AH1233+AG1234</f>
        <v>2697.0658998987792</v>
      </c>
      <c r="AJ1234">
        <f>T1235-T1234</f>
        <v>-2.7777777777778567E-2</v>
      </c>
      <c r="AK1234" s="53">
        <f t="shared" si="325"/>
        <v>26.472222222222221</v>
      </c>
      <c r="AL1234" s="39">
        <f>0.5*1116.99*(T1234*T1234)</f>
        <v>391381.31593749998</v>
      </c>
      <c r="AM1234" s="39">
        <f t="shared" si="324"/>
        <v>820.93593750003492</v>
      </c>
      <c r="AN1234" s="39">
        <f>SUM($AM$1160:$AM$1216)+$AN$1159</f>
        <v>-2582730.82375</v>
      </c>
      <c r="AO1234" s="39">
        <f t="shared" si="331"/>
        <v>0.71742522861856539</v>
      </c>
      <c r="AP1234" s="39">
        <f>SUM($AM$1220:$AM$1270)+$AP$1219</f>
        <v>2317026.8275000001</v>
      </c>
      <c r="AQ1234" s="39">
        <f t="shared" si="332"/>
        <v>0.64361856301423137</v>
      </c>
      <c r="AR1234" s="39">
        <f t="shared" si="327"/>
        <v>0.82093593750003491</v>
      </c>
      <c r="AS1234" s="39"/>
      <c r="AT1234" s="51">
        <f>T1234*$AS$8*0.38*0.01</f>
        <v>1045.932838535</v>
      </c>
      <c r="AU1234" s="51">
        <f t="shared" si="326"/>
        <v>1.045932838535</v>
      </c>
      <c r="AV1234" s="51">
        <f t="shared" si="333"/>
        <v>2.9053713202257522E-4</v>
      </c>
      <c r="AW1234" s="39">
        <f>AB1234*0.7</f>
        <v>0.3820602159424058</v>
      </c>
      <c r="AX1234" s="40"/>
      <c r="AY1234" s="40">
        <f t="shared" si="330"/>
        <v>0</v>
      </c>
      <c r="AZ1234" s="40"/>
      <c r="BA1234" s="40"/>
      <c r="BB1234" s="40"/>
      <c r="BC1234" s="39"/>
      <c r="BD1234" s="39">
        <f>T1234*2.23694</f>
        <v>59.216772777777777</v>
      </c>
      <c r="BE1234" s="39">
        <f>AO1234-$BC$8</f>
        <v>0.71629882961994695</v>
      </c>
      <c r="BF1234" s="39">
        <f>AQ1234-$BC$8</f>
        <v>0.64249216401561293</v>
      </c>
      <c r="BG1234" s="52">
        <f t="shared" si="334"/>
        <v>0.57824294761405171</v>
      </c>
      <c r="BH1234" s="52">
        <f t="shared" si="335"/>
        <v>0.57824294761405171</v>
      </c>
      <c r="BI1234" s="52">
        <f t="shared" si="336"/>
        <v>2081674.6114105862</v>
      </c>
      <c r="BJ1234" s="52">
        <f t="shared" si="337"/>
        <v>2081.6746114105863</v>
      </c>
      <c r="BK1234">
        <f t="shared" si="338"/>
        <v>0.73884234375003144</v>
      </c>
    </row>
    <row r="1235" spans="2:63" x14ac:dyDescent="0.25">
      <c r="B1235" s="25" t="s">
        <v>53</v>
      </c>
      <c r="C1235" s="25">
        <v>1227</v>
      </c>
      <c r="D1235" s="25">
        <v>205</v>
      </c>
      <c r="E1235" s="24">
        <v>95.2</v>
      </c>
      <c r="F1235" s="15">
        <f t="shared" si="339"/>
        <v>-4.1666666666666269E-2</v>
      </c>
      <c r="G1235" s="15">
        <f t="shared" si="340"/>
        <v>-0.14999999999999858</v>
      </c>
      <c r="R1235">
        <f t="shared" si="328"/>
        <v>0</v>
      </c>
      <c r="S1235">
        <f t="shared" si="329"/>
        <v>95.2</v>
      </c>
      <c r="T1235">
        <f>$E1235/3.6</f>
        <v>26.444444444444443</v>
      </c>
      <c r="U1235">
        <f>(0.5*960*(T1235*T1235))</f>
        <v>335668.14814814809</v>
      </c>
      <c r="V1235">
        <f>$U1235-$U1236</f>
        <v>1408.8888888888177</v>
      </c>
      <c r="X1235">
        <f>W1235/1000</f>
        <v>0</v>
      </c>
      <c r="Y123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5">
        <f>(0.5*960*(F1235*F1235))</f>
        <v>0.83333333333331749</v>
      </c>
      <c r="AA1235">
        <f>W1235*0.0000002777777777</f>
        <v>0</v>
      </c>
      <c r="AB123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5">
        <f>(AC1235*0.0000002777777777)*-1</f>
        <v>0</v>
      </c>
      <c r="AE12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5">
        <f>(T1235/1000)*(960*9.81*0.01+0.5*1.205*0.38*1.711274*(T1235*T1235)+960*4/3*3.14*AJ1235)</f>
        <v>3.8311010015748117</v>
      </c>
      <c r="AH1235">
        <f>AH1234+AG1235</f>
        <v>2700.8970009003542</v>
      </c>
      <c r="AJ1235">
        <f>T1236-T1235</f>
        <v>-5.5555555555553582E-2</v>
      </c>
      <c r="AK1235" s="53">
        <f t="shared" si="325"/>
        <v>26.444444444444443</v>
      </c>
      <c r="AL1235" s="39">
        <f>0.5*1116.99*(T1235*T1235)</f>
        <v>390560.37999999995</v>
      </c>
      <c r="AM1235" s="39">
        <f t="shared" si="324"/>
        <v>1639.2862499999464</v>
      </c>
      <c r="AN1235" s="39">
        <f>SUM($AM$1160:$AM$1216)+$AN$1159</f>
        <v>-2582730.82375</v>
      </c>
      <c r="AO1235" s="39">
        <f t="shared" si="331"/>
        <v>0.71742522861856539</v>
      </c>
      <c r="AP1235" s="39">
        <f>SUM($AM$1220:$AM$1270)+$AP$1219</f>
        <v>2317026.8275000001</v>
      </c>
      <c r="AQ1235" s="39">
        <f t="shared" si="332"/>
        <v>0.64361856301423137</v>
      </c>
      <c r="AR1235" s="39">
        <f t="shared" si="327"/>
        <v>1.6392862499999465</v>
      </c>
      <c r="AS1235" s="39"/>
      <c r="AT1235" s="51">
        <f>T1235*$AS$8*0.38*0.01</f>
        <v>1044.8353224400003</v>
      </c>
      <c r="AU1235" s="51">
        <f t="shared" si="326"/>
        <v>1.0448353224400002</v>
      </c>
      <c r="AV1235" s="51">
        <f t="shared" si="333"/>
        <v>2.9023226619673839E-4</v>
      </c>
      <c r="AW1235" s="39">
        <f>AB1235*0.7</f>
        <v>0.3820602159424058</v>
      </c>
      <c r="AX1235" s="40"/>
      <c r="AY1235" s="40">
        <f t="shared" si="330"/>
        <v>0</v>
      </c>
      <c r="AZ1235" s="40"/>
      <c r="BA1235" s="40"/>
      <c r="BB1235" s="40"/>
      <c r="BC1235" s="39"/>
      <c r="BD1235" s="39">
        <f>T1235*2.23694</f>
        <v>59.154635555555558</v>
      </c>
      <c r="BE1235" s="39">
        <f>AO1235-$BC$8</f>
        <v>0.71629882961994695</v>
      </c>
      <c r="BF1235" s="39">
        <f>AQ1235-$BC$8</f>
        <v>0.64249216401561293</v>
      </c>
      <c r="BG1235" s="52">
        <f t="shared" si="334"/>
        <v>0.57824294761405171</v>
      </c>
      <c r="BH1235" s="52">
        <f t="shared" si="335"/>
        <v>0.57824294761405171</v>
      </c>
      <c r="BI1235" s="52">
        <f t="shared" si="336"/>
        <v>2081674.6114105862</v>
      </c>
      <c r="BJ1235" s="52">
        <f t="shared" si="337"/>
        <v>2081.6746114105863</v>
      </c>
      <c r="BK1235">
        <f t="shared" si="338"/>
        <v>1.4753576249999518</v>
      </c>
    </row>
    <row r="1236" spans="2:63" x14ac:dyDescent="0.25">
      <c r="B1236" s="25" t="s">
        <v>53</v>
      </c>
      <c r="C1236" s="25">
        <v>1228</v>
      </c>
      <c r="D1236" s="25">
        <v>206</v>
      </c>
      <c r="E1236" s="24">
        <v>95</v>
      </c>
      <c r="F1236" s="15">
        <f t="shared" si="339"/>
        <v>-4.1666666666666269E-2</v>
      </c>
      <c r="G1236" s="15">
        <f t="shared" si="340"/>
        <v>-0.14999999999999858</v>
      </c>
      <c r="R1236">
        <f t="shared" si="328"/>
        <v>0</v>
      </c>
      <c r="S1236">
        <f t="shared" si="329"/>
        <v>95</v>
      </c>
      <c r="T1236">
        <f>$E1236/3.6</f>
        <v>26.388888888888889</v>
      </c>
      <c r="U1236">
        <f>(0.5*960*(T1236*T1236))</f>
        <v>334259.25925925927</v>
      </c>
      <c r="V1236">
        <f>$U1236-$U1237</f>
        <v>703.33333333337214</v>
      </c>
      <c r="X1236">
        <f>W1236/1000</f>
        <v>0</v>
      </c>
      <c r="Y123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6">
        <f>(0.5*960*(F1236*F1236))</f>
        <v>0.83333333333331749</v>
      </c>
      <c r="AA1236">
        <f>W1236*0.0000002777777777</f>
        <v>0</v>
      </c>
      <c r="AB123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6">
        <f>(AC1236*0.0000002777777777)*-1</f>
        <v>0</v>
      </c>
      <c r="AE12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6">
        <f>(T1236/1000)*(960*9.81*0.01+0.5*1.205*0.38*1.711274*(T1236*T1236)+960*4/3*3.14*AJ1236)</f>
        <v>6.7388782364424422</v>
      </c>
      <c r="AH1236">
        <f>AH1235+AG1236</f>
        <v>2707.6358791367966</v>
      </c>
      <c r="AJ1236">
        <f>T1237-T1236</f>
        <v>-2.7777777777778567E-2</v>
      </c>
      <c r="AK1236" s="53">
        <f t="shared" si="325"/>
        <v>26.388888888888889</v>
      </c>
      <c r="AL1236" s="39">
        <f>0.5*1116.99*(T1236*T1236)</f>
        <v>388921.09375</v>
      </c>
      <c r="AM1236" s="39">
        <f t="shared" ref="AM1236:AM1299" si="341">AL1236-AL1237</f>
        <v>818.35031250002794</v>
      </c>
      <c r="AN1236" s="39">
        <f>SUM($AM$1160:$AM$1216)+$AN$1159</f>
        <v>-2582730.82375</v>
      </c>
      <c r="AO1236" s="39">
        <f t="shared" si="331"/>
        <v>0.71742522861856539</v>
      </c>
      <c r="AP1236" s="39">
        <f>SUM($AM$1220:$AM$1270)+$AP$1219</f>
        <v>2317026.8275000001</v>
      </c>
      <c r="AQ1236" s="39">
        <f t="shared" si="332"/>
        <v>0.64361856301423137</v>
      </c>
      <c r="AR1236" s="39">
        <f t="shared" si="327"/>
        <v>0.81835031250002799</v>
      </c>
      <c r="AS1236" s="39"/>
      <c r="AT1236" s="51">
        <f>T1236*$AS$8*0.38*0.01</f>
        <v>1042.6402902500004</v>
      </c>
      <c r="AU1236" s="51">
        <f t="shared" si="326"/>
        <v>1.0426402902500003</v>
      </c>
      <c r="AV1236" s="51">
        <f t="shared" si="333"/>
        <v>2.8962253454506458E-4</v>
      </c>
      <c r="AW1236" s="39">
        <f>AB1236*0.7</f>
        <v>0.3820602159424058</v>
      </c>
      <c r="AX1236" s="40"/>
      <c r="AY1236" s="40">
        <f t="shared" si="330"/>
        <v>0</v>
      </c>
      <c r="AZ1236" s="40"/>
      <c r="BA1236" s="40"/>
      <c r="BB1236" s="40"/>
      <c r="BC1236" s="39"/>
      <c r="BD1236" s="39">
        <f>T1236*2.23694</f>
        <v>59.030361111111119</v>
      </c>
      <c r="BE1236" s="39">
        <f>AO1236-$BC$8</f>
        <v>0.71629882961994695</v>
      </c>
      <c r="BF1236" s="39">
        <f>AQ1236-$BC$8</f>
        <v>0.64249216401561293</v>
      </c>
      <c r="BG1236" s="52">
        <f t="shared" si="334"/>
        <v>0.57824294761405171</v>
      </c>
      <c r="BH1236" s="52">
        <f t="shared" si="335"/>
        <v>0.57824294761405171</v>
      </c>
      <c r="BI1236" s="52">
        <f t="shared" si="336"/>
        <v>2081674.6114105862</v>
      </c>
      <c r="BJ1236" s="52">
        <f t="shared" si="337"/>
        <v>2081.6746114105863</v>
      </c>
      <c r="BK1236">
        <f t="shared" si="338"/>
        <v>0.73651528125002519</v>
      </c>
    </row>
    <row r="1237" spans="2:63" x14ac:dyDescent="0.25">
      <c r="B1237" s="25" t="s">
        <v>53</v>
      </c>
      <c r="C1237" s="25">
        <v>1229</v>
      </c>
      <c r="D1237" s="25">
        <v>207</v>
      </c>
      <c r="E1237" s="24">
        <v>94.9</v>
      </c>
      <c r="F1237" s="15">
        <f t="shared" si="339"/>
        <v>-4.1666666666666269E-2</v>
      </c>
      <c r="G1237" s="15">
        <f t="shared" si="340"/>
        <v>-0.14999999999999858</v>
      </c>
      <c r="R1237">
        <f t="shared" si="328"/>
        <v>0</v>
      </c>
      <c r="S1237">
        <f t="shared" si="329"/>
        <v>94.9</v>
      </c>
      <c r="T1237">
        <f>$E1237/3.6</f>
        <v>26.361111111111111</v>
      </c>
      <c r="U1237">
        <f>(0.5*960*(T1237*T1237))</f>
        <v>333555.9259259259</v>
      </c>
      <c r="V1237">
        <f>$U1237-$U1238</f>
        <v>1404.4444444443798</v>
      </c>
      <c r="X1237">
        <f>W1237/1000</f>
        <v>0</v>
      </c>
      <c r="Y123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7">
        <f>(0.5*960*(F1237*F1237))</f>
        <v>0.83333333333331749</v>
      </c>
      <c r="AA1237">
        <f>W1237*0.0000002777777777</f>
        <v>0</v>
      </c>
      <c r="AB123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7">
        <f>(AC1237*0.0000002777777777)*-1</f>
        <v>0</v>
      </c>
      <c r="AE12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7">
        <f>(T1237/1000)*(960*9.81*0.01+0.5*1.205*0.38*1.711274*(T1237*T1237)+960*4/3*3.14*AJ1237)</f>
        <v>3.7735794188789935</v>
      </c>
      <c r="AH1237">
        <f>AH1236+AG1237</f>
        <v>2711.4094585556754</v>
      </c>
      <c r="AJ1237">
        <f>T1238-T1237</f>
        <v>-5.5555555555553582E-2</v>
      </c>
      <c r="AK1237" s="53">
        <f t="shared" ref="AK1237:AK1300" si="342">$E1237/3.6</f>
        <v>26.361111111111111</v>
      </c>
      <c r="AL1237" s="39">
        <f>0.5*1116.99*(T1237*T1237)</f>
        <v>388102.74343749997</v>
      </c>
      <c r="AM1237" s="39">
        <f t="shared" si="341"/>
        <v>1634.1149999999325</v>
      </c>
      <c r="AN1237" s="39">
        <f>SUM($AM$1160:$AM$1216)+$AN$1159</f>
        <v>-2582730.82375</v>
      </c>
      <c r="AO1237" s="39">
        <f t="shared" si="331"/>
        <v>0.71742522861856539</v>
      </c>
      <c r="AP1237" s="39">
        <f>SUM($AM$1220:$AM$1270)+$AP$1219</f>
        <v>2317026.8275000001</v>
      </c>
      <c r="AQ1237" s="39">
        <f t="shared" si="332"/>
        <v>0.64361856301423137</v>
      </c>
      <c r="AR1237" s="39">
        <f t="shared" si="327"/>
        <v>1.6341149999999325</v>
      </c>
      <c r="AS1237" s="39"/>
      <c r="AT1237" s="51">
        <f>T1237*$AS$8*0.38*0.01</f>
        <v>1041.5427741550002</v>
      </c>
      <c r="AU1237" s="51">
        <f t="shared" si="326"/>
        <v>1.0415427741550003</v>
      </c>
      <c r="AV1237" s="51">
        <f t="shared" si="333"/>
        <v>2.8931766871922765E-4</v>
      </c>
      <c r="AW1237" s="39">
        <f>AB1237*0.7</f>
        <v>0.3820602159424058</v>
      </c>
      <c r="AX1237" s="40"/>
      <c r="AY1237" s="40">
        <f t="shared" si="330"/>
        <v>0</v>
      </c>
      <c r="AZ1237" s="40"/>
      <c r="BA1237" s="40"/>
      <c r="BB1237" s="40"/>
      <c r="BC1237" s="39"/>
      <c r="BD1237" s="39">
        <f>T1237*2.23694</f>
        <v>58.968223888888893</v>
      </c>
      <c r="BE1237" s="39">
        <f>AO1237-$BC$8</f>
        <v>0.71629882961994695</v>
      </c>
      <c r="BF1237" s="39">
        <f>AQ1237-$BC$8</f>
        <v>0.64249216401561293</v>
      </c>
      <c r="BG1237" s="52">
        <f t="shared" si="334"/>
        <v>0.57824294761405171</v>
      </c>
      <c r="BH1237" s="52">
        <f t="shared" si="335"/>
        <v>0.57824294761405171</v>
      </c>
      <c r="BI1237" s="52">
        <f t="shared" si="336"/>
        <v>2081674.6114105862</v>
      </c>
      <c r="BJ1237" s="52">
        <f t="shared" si="337"/>
        <v>2081.6746114105863</v>
      </c>
      <c r="BK1237">
        <f t="shared" si="338"/>
        <v>1.4707034999999393</v>
      </c>
    </row>
    <row r="1238" spans="2:63" x14ac:dyDescent="0.25">
      <c r="B1238" s="25" t="s">
        <v>53</v>
      </c>
      <c r="C1238" s="25">
        <v>1230</v>
      </c>
      <c r="D1238" s="25">
        <v>208</v>
      </c>
      <c r="E1238" s="24">
        <v>94.7</v>
      </c>
      <c r="F1238" s="15">
        <f t="shared" si="339"/>
        <v>-5.5555555555556344E-2</v>
      </c>
      <c r="G1238" s="15">
        <f t="shared" si="340"/>
        <v>-0.20000000000000284</v>
      </c>
      <c r="R1238">
        <f t="shared" si="328"/>
        <v>0</v>
      </c>
      <c r="S1238">
        <f t="shared" si="329"/>
        <v>94.7</v>
      </c>
      <c r="T1238">
        <f>$E1238/3.6</f>
        <v>26.305555555555557</v>
      </c>
      <c r="U1238">
        <f>(0.5*960*(T1238*T1238))</f>
        <v>332151.48148148152</v>
      </c>
      <c r="V1238">
        <f>$U1238-$U1239</f>
        <v>1401.4814814815181</v>
      </c>
      <c r="X1238">
        <f>W1238/1000</f>
        <v>0</v>
      </c>
      <c r="Y123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8">
        <f>(0.5*960*(F1238*F1238))</f>
        <v>1.4814814814815234</v>
      </c>
      <c r="AA1238">
        <f>W1238*0.0000002777777777</f>
        <v>0</v>
      </c>
      <c r="AB123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8">
        <f>(AC1238*0.0000002777777777)*-1</f>
        <v>0</v>
      </c>
      <c r="AE12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8">
        <f>(T1238/1000)*(960*9.81*0.01+0.5*1.205*0.38*1.711274*(T1238*T1238)+960*4/3*3.14*AJ1238)</f>
        <v>3.7354708593600416</v>
      </c>
      <c r="AH1238">
        <f>AH1237+AG1238</f>
        <v>2715.1449294150357</v>
      </c>
      <c r="AJ1238">
        <f>T1239-T1238</f>
        <v>-5.5555555555557135E-2</v>
      </c>
      <c r="AK1238" s="53">
        <f t="shared" si="342"/>
        <v>26.305555555555557</v>
      </c>
      <c r="AL1238" s="39">
        <f>0.5*1116.99*(T1238*T1238)</f>
        <v>386468.62843750004</v>
      </c>
      <c r="AM1238" s="39">
        <f t="shared" si="341"/>
        <v>1630.6675000000396</v>
      </c>
      <c r="AN1238" s="39">
        <f>SUM($AM$1160:$AM$1216)+$AN$1159</f>
        <v>-2582730.82375</v>
      </c>
      <c r="AO1238" s="39">
        <f t="shared" si="331"/>
        <v>0.71742522861856539</v>
      </c>
      <c r="AP1238" s="39">
        <f>SUM($AM$1220:$AM$1270)+$AP$1219</f>
        <v>2317026.8275000001</v>
      </c>
      <c r="AQ1238" s="39">
        <f t="shared" si="332"/>
        <v>0.64361856301423137</v>
      </c>
      <c r="AR1238" s="39">
        <f t="shared" si="327"/>
        <v>1.6306675000000397</v>
      </c>
      <c r="AS1238" s="39"/>
      <c r="AT1238" s="51">
        <f>T1238*$AS$8*0.38*0.01</f>
        <v>1039.3477419650003</v>
      </c>
      <c r="AU1238" s="51">
        <f t="shared" si="326"/>
        <v>1.0393477419650003</v>
      </c>
      <c r="AV1238" s="51">
        <f t="shared" si="333"/>
        <v>2.8870793706755384E-4</v>
      </c>
      <c r="AW1238" s="39">
        <f>AB1238*0.7</f>
        <v>0.3820602159424058</v>
      </c>
      <c r="AX1238" s="40"/>
      <c r="AY1238" s="40">
        <f t="shared" si="330"/>
        <v>0</v>
      </c>
      <c r="AZ1238" s="40"/>
      <c r="BA1238" s="40"/>
      <c r="BB1238" s="40"/>
      <c r="BC1238" s="39"/>
      <c r="BD1238" s="39">
        <f>T1238*2.23694</f>
        <v>58.843949444444455</v>
      </c>
      <c r="BE1238" s="39">
        <f>AO1238-$BC$8</f>
        <v>0.71629882961994695</v>
      </c>
      <c r="BF1238" s="39">
        <f>AQ1238-$BC$8</f>
        <v>0.64249216401561293</v>
      </c>
      <c r="BG1238" s="52">
        <f t="shared" si="334"/>
        <v>0.57824294761405171</v>
      </c>
      <c r="BH1238" s="52">
        <f t="shared" si="335"/>
        <v>0.57824294761405171</v>
      </c>
      <c r="BI1238" s="52">
        <f t="shared" si="336"/>
        <v>2081674.6114105862</v>
      </c>
      <c r="BJ1238" s="52">
        <f t="shared" si="337"/>
        <v>2081.6746114105863</v>
      </c>
      <c r="BK1238">
        <f t="shared" si="338"/>
        <v>1.4676007500000359</v>
      </c>
    </row>
    <row r="1239" spans="2:63" x14ac:dyDescent="0.25">
      <c r="B1239" s="25" t="s">
        <v>53</v>
      </c>
      <c r="C1239" s="25">
        <v>1231</v>
      </c>
      <c r="D1239" s="25">
        <v>209</v>
      </c>
      <c r="E1239" s="24">
        <v>94.5</v>
      </c>
      <c r="F1239" s="15">
        <f t="shared" si="339"/>
        <v>-4.1666666666666269E-2</v>
      </c>
      <c r="G1239" s="15">
        <f t="shared" si="340"/>
        <v>-0.14999999999999858</v>
      </c>
      <c r="R1239">
        <f t="shared" si="328"/>
        <v>0</v>
      </c>
      <c r="S1239">
        <f t="shared" si="329"/>
        <v>94.5</v>
      </c>
      <c r="T1239">
        <f>$E1239/3.6</f>
        <v>26.25</v>
      </c>
      <c r="U1239">
        <f>(0.5*960*(T1239*T1239))</f>
        <v>330750</v>
      </c>
      <c r="V1239">
        <f>$U1239-$U1240</f>
        <v>699.62962962966412</v>
      </c>
      <c r="X1239">
        <f>W1239/1000</f>
        <v>0</v>
      </c>
      <c r="Y123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39">
        <f>(0.5*960*(F1239*F1239))</f>
        <v>0.83333333333331749</v>
      </c>
      <c r="AA1239">
        <f>W1239*0.0000002777777777</f>
        <v>0</v>
      </c>
      <c r="AB123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39">
        <f>(AC1239*0.0000002777777777)*-1</f>
        <v>0</v>
      </c>
      <c r="AE12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39">
        <f>(T1239/1000)*(960*9.81*0.01+0.5*1.205*0.38*1.711274*(T1239*T1239)+960*4/3*3.14*AJ1239)</f>
        <v>6.6282198260682099</v>
      </c>
      <c r="AH1239">
        <f>AH1238+AG1239</f>
        <v>2721.773149241104</v>
      </c>
      <c r="AJ1239">
        <f>T1240-T1239</f>
        <v>-2.7777777777778567E-2</v>
      </c>
      <c r="AK1239" s="53">
        <f t="shared" si="342"/>
        <v>26.25</v>
      </c>
      <c r="AL1239" s="39">
        <f>0.5*1116.99*(T1239*T1239)</f>
        <v>384837.9609375</v>
      </c>
      <c r="AM1239" s="39">
        <f t="shared" si="341"/>
        <v>814.04093750007451</v>
      </c>
      <c r="AN1239" s="39">
        <f>SUM($AM$1160:$AM$1216)+$AN$1159</f>
        <v>-2582730.82375</v>
      </c>
      <c r="AO1239" s="39">
        <f t="shared" si="331"/>
        <v>0.71742522861856539</v>
      </c>
      <c r="AP1239" s="39">
        <f>SUM($AM$1220:$AM$1270)+$AP$1219</f>
        <v>2317026.8275000001</v>
      </c>
      <c r="AQ1239" s="39">
        <f t="shared" si="332"/>
        <v>0.64361856301423137</v>
      </c>
      <c r="AR1239" s="39">
        <f t="shared" si="327"/>
        <v>0.81404093750007456</v>
      </c>
      <c r="AS1239" s="39"/>
      <c r="AT1239" s="51">
        <f>T1239*$AS$8*0.38*0.01</f>
        <v>1037.1527097750002</v>
      </c>
      <c r="AU1239" s="51">
        <f t="shared" si="326"/>
        <v>1.0371527097750002</v>
      </c>
      <c r="AV1239" s="51">
        <f t="shared" si="333"/>
        <v>2.8809820541587998E-4</v>
      </c>
      <c r="AW1239" s="39">
        <f>AB1239*0.7</f>
        <v>0.3820602159424058</v>
      </c>
      <c r="AX1239" s="40"/>
      <c r="AY1239" s="40">
        <f t="shared" si="330"/>
        <v>0</v>
      </c>
      <c r="AZ1239" s="40"/>
      <c r="BA1239" s="40"/>
      <c r="BB1239" s="40"/>
      <c r="BC1239" s="39"/>
      <c r="BD1239" s="39">
        <f>T1239*2.23694</f>
        <v>58.719675000000002</v>
      </c>
      <c r="BE1239" s="39">
        <f>AO1239-$BC$8</f>
        <v>0.71629882961994695</v>
      </c>
      <c r="BF1239" s="39">
        <f>AQ1239-$BC$8</f>
        <v>0.64249216401561293</v>
      </c>
      <c r="BG1239" s="52">
        <f t="shared" si="334"/>
        <v>0.57824294761405171</v>
      </c>
      <c r="BH1239" s="52">
        <f t="shared" si="335"/>
        <v>0.57824294761405171</v>
      </c>
      <c r="BI1239" s="52">
        <f t="shared" si="336"/>
        <v>2081674.6114105862</v>
      </c>
      <c r="BJ1239" s="52">
        <f t="shared" si="337"/>
        <v>2081.6746114105863</v>
      </c>
      <c r="BK1239">
        <f t="shared" si="338"/>
        <v>0.7326368437500671</v>
      </c>
    </row>
    <row r="1240" spans="2:63" x14ac:dyDescent="0.25">
      <c r="B1240" s="25" t="s">
        <v>53</v>
      </c>
      <c r="C1240" s="25">
        <v>1232</v>
      </c>
      <c r="D1240" s="25">
        <v>210</v>
      </c>
      <c r="E1240" s="24">
        <v>94.4</v>
      </c>
      <c r="F1240" s="15">
        <f t="shared" si="339"/>
        <v>-1.3888888888888099E-2</v>
      </c>
      <c r="G1240" s="15">
        <f t="shared" si="340"/>
        <v>-4.9999999999997158E-2</v>
      </c>
      <c r="R1240">
        <f t="shared" si="328"/>
        <v>0</v>
      </c>
      <c r="S1240">
        <f t="shared" si="329"/>
        <v>94.4</v>
      </c>
      <c r="T1240">
        <f>$E1240/3.6</f>
        <v>26.222222222222221</v>
      </c>
      <c r="U1240">
        <f>(0.5*960*(T1240*T1240))</f>
        <v>330050.37037037034</v>
      </c>
      <c r="V1240">
        <f>$U1240-$U1241</f>
        <v>0</v>
      </c>
      <c r="X1240">
        <f>W1240/1000</f>
        <v>0</v>
      </c>
      <c r="Y124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0">
        <f>(0.5*960*(F1240*F1240))</f>
        <v>9.2592592592582068E-2</v>
      </c>
      <c r="AA1240">
        <f>W1240*0.0000002777777777</f>
        <v>0</v>
      </c>
      <c r="AB124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0">
        <f>(AC1240*0.0000002777777777)*-1</f>
        <v>0</v>
      </c>
      <c r="AE12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0">
        <f>(T1240/1000)*(960*9.81*0.01+0.5*1.205*0.38*1.711274*(T1240*T1240)+960*4/3*3.14*AJ1240)</f>
        <v>9.5337966199915893</v>
      </c>
      <c r="AH1240">
        <f>AH1239+AG1240</f>
        <v>2731.3069458610958</v>
      </c>
      <c r="AJ1240">
        <f>T1241-T1240</f>
        <v>0</v>
      </c>
      <c r="AK1240" s="53">
        <f t="shared" si="342"/>
        <v>26.222222222222221</v>
      </c>
      <c r="AL1240" s="39">
        <f>0.5*1116.99*(T1240*T1240)</f>
        <v>384023.91999999993</v>
      </c>
      <c r="AM1240" s="39">
        <f t="shared" si="341"/>
        <v>0</v>
      </c>
      <c r="AN1240" s="39">
        <f>SUM($AM$1160:$AM$1216)+$AN$1159</f>
        <v>-2582730.82375</v>
      </c>
      <c r="AO1240" s="39">
        <f t="shared" si="331"/>
        <v>0.71742522861856539</v>
      </c>
      <c r="AP1240" s="39">
        <f>SUM($AM$1220:$AM$1270)+$AP$1219</f>
        <v>2317026.8275000001</v>
      </c>
      <c r="AQ1240" s="39">
        <f t="shared" si="332"/>
        <v>0.64361856301423137</v>
      </c>
      <c r="AR1240" s="39">
        <f t="shared" si="327"/>
        <v>0</v>
      </c>
      <c r="AS1240" s="39"/>
      <c r="AT1240" s="51">
        <f>T1240*$AS$8*0.38*0.01</f>
        <v>1036.05519368</v>
      </c>
      <c r="AU1240" s="51">
        <f t="shared" ref="AU1240:AU1303" si="343">AT1240/1000</f>
        <v>1.03605519368</v>
      </c>
      <c r="AV1240" s="51">
        <f t="shared" si="333"/>
        <v>2.8779333959004304E-4</v>
      </c>
      <c r="AW1240" s="39">
        <f>AB1240*0.7</f>
        <v>0.3820602159424058</v>
      </c>
      <c r="AX1240" s="40"/>
      <c r="AY1240" s="40">
        <f t="shared" si="330"/>
        <v>0</v>
      </c>
      <c r="AZ1240" s="40"/>
      <c r="BA1240" s="40"/>
      <c r="BB1240" s="40"/>
      <c r="BC1240" s="39"/>
      <c r="BD1240" s="39">
        <f>T1240*2.23694</f>
        <v>58.657537777777783</v>
      </c>
      <c r="BE1240" s="39">
        <f>AO1240-$BC$8</f>
        <v>0.71629882961994695</v>
      </c>
      <c r="BF1240" s="39">
        <f>AQ1240-$BC$8</f>
        <v>0.64249216401561293</v>
      </c>
      <c r="BG1240" s="52">
        <f t="shared" si="334"/>
        <v>0.57824294761405171</v>
      </c>
      <c r="BH1240" s="52">
        <f t="shared" si="335"/>
        <v>0.57824294761405171</v>
      </c>
      <c r="BI1240" s="52">
        <f t="shared" si="336"/>
        <v>2081674.6114105862</v>
      </c>
      <c r="BJ1240" s="52">
        <f t="shared" si="337"/>
        <v>2081.6746114105863</v>
      </c>
      <c r="BK1240">
        <f t="shared" si="338"/>
        <v>0</v>
      </c>
    </row>
    <row r="1241" spans="2:63" x14ac:dyDescent="0.25">
      <c r="B1241" s="25" t="s">
        <v>53</v>
      </c>
      <c r="C1241" s="25">
        <v>1233</v>
      </c>
      <c r="D1241" s="25">
        <v>211</v>
      </c>
      <c r="E1241" s="24">
        <v>94.4</v>
      </c>
      <c r="F1241" s="15">
        <f t="shared" si="339"/>
        <v>-1.3888888888890073E-2</v>
      </c>
      <c r="G1241" s="15">
        <f t="shared" si="340"/>
        <v>-5.0000000000004263E-2</v>
      </c>
      <c r="R1241">
        <f t="shared" si="328"/>
        <v>0</v>
      </c>
      <c r="S1241">
        <f t="shared" si="329"/>
        <v>94.4</v>
      </c>
      <c r="T1241">
        <f>$E1241/3.6</f>
        <v>26.222222222222221</v>
      </c>
      <c r="U1241">
        <f>(0.5*960*(T1241*T1241))</f>
        <v>330050.37037037034</v>
      </c>
      <c r="V1241">
        <f>$U1241-$U1242</f>
        <v>698.88888888887595</v>
      </c>
      <c r="X1241">
        <f>W1241/1000</f>
        <v>0</v>
      </c>
      <c r="Y124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1">
        <f>(0.5*960*(F1241*F1241))</f>
        <v>9.259259259260838E-2</v>
      </c>
      <c r="AA1241">
        <f>W1241*0.0000002777777777</f>
        <v>0</v>
      </c>
      <c r="AB124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1">
        <f>(AC1241*0.0000002777777777)*-1</f>
        <v>0</v>
      </c>
      <c r="AE12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1">
        <f>(T1241/1000)*(960*9.81*0.01+0.5*1.205*0.38*1.711274*(T1241*T1241)+960*4/3*3.14*AJ1241)</f>
        <v>6.6062311878927398</v>
      </c>
      <c r="AH1241">
        <f>AH1240+AG1241</f>
        <v>2737.9131770489885</v>
      </c>
      <c r="AJ1241">
        <f>T1242-T1241</f>
        <v>-2.7777777777778567E-2</v>
      </c>
      <c r="AK1241" s="53">
        <f t="shared" si="342"/>
        <v>26.222222222222221</v>
      </c>
      <c r="AL1241" s="39">
        <f>0.5*1116.99*(T1241*T1241)</f>
        <v>384023.91999999993</v>
      </c>
      <c r="AM1241" s="39">
        <f t="shared" si="341"/>
        <v>813.17906249995576</v>
      </c>
      <c r="AN1241" s="39">
        <f>SUM($AM$1160:$AM$1216)+$AN$1159</f>
        <v>-2582730.82375</v>
      </c>
      <c r="AO1241" s="39">
        <f t="shared" si="331"/>
        <v>0.71742522861856539</v>
      </c>
      <c r="AP1241" s="39">
        <f>SUM($AM$1220:$AM$1270)+$AP$1219</f>
        <v>2317026.8275000001</v>
      </c>
      <c r="AQ1241" s="39">
        <f t="shared" si="332"/>
        <v>0.64361856301423137</v>
      </c>
      <c r="AR1241" s="39">
        <f t="shared" si="327"/>
        <v>0.81317906249995575</v>
      </c>
      <c r="AS1241" s="39"/>
      <c r="AT1241" s="51">
        <f>T1241*$AS$8*0.38*0.01</f>
        <v>1036.05519368</v>
      </c>
      <c r="AU1241" s="51">
        <f t="shared" si="343"/>
        <v>1.03605519368</v>
      </c>
      <c r="AV1241" s="51">
        <f t="shared" si="333"/>
        <v>2.8779333959004304E-4</v>
      </c>
      <c r="AW1241" s="39">
        <f>AB1241*0.7</f>
        <v>0.3820602159424058</v>
      </c>
      <c r="AX1241" s="40"/>
      <c r="AY1241" s="40">
        <f t="shared" si="330"/>
        <v>0</v>
      </c>
      <c r="AZ1241" s="40"/>
      <c r="BA1241" s="40"/>
      <c r="BB1241" s="40"/>
      <c r="BC1241" s="39"/>
      <c r="BD1241" s="39">
        <f>T1241*2.23694</f>
        <v>58.657537777777783</v>
      </c>
      <c r="BE1241" s="39">
        <f>AO1241-$BC$8</f>
        <v>0.71629882961994695</v>
      </c>
      <c r="BF1241" s="39">
        <f>AQ1241-$BC$8</f>
        <v>0.64249216401561293</v>
      </c>
      <c r="BG1241" s="52">
        <f t="shared" si="334"/>
        <v>0.57824294761405171</v>
      </c>
      <c r="BH1241" s="52">
        <f t="shared" si="335"/>
        <v>0.57824294761405171</v>
      </c>
      <c r="BI1241" s="52">
        <f t="shared" si="336"/>
        <v>2081674.6114105862</v>
      </c>
      <c r="BJ1241" s="52">
        <f t="shared" si="337"/>
        <v>2081.6746114105863</v>
      </c>
      <c r="BK1241">
        <f t="shared" si="338"/>
        <v>0.73186115624996018</v>
      </c>
    </row>
    <row r="1242" spans="2:63" x14ac:dyDescent="0.25">
      <c r="B1242" s="25" t="s">
        <v>53</v>
      </c>
      <c r="C1242" s="25">
        <v>1234</v>
      </c>
      <c r="D1242" s="25">
        <v>212</v>
      </c>
      <c r="E1242" s="24">
        <v>94.3</v>
      </c>
      <c r="F1242" s="15">
        <f t="shared" si="339"/>
        <v>-1.3888888888890073E-2</v>
      </c>
      <c r="G1242" s="15">
        <f t="shared" si="340"/>
        <v>-5.0000000000004263E-2</v>
      </c>
      <c r="R1242">
        <f t="shared" si="328"/>
        <v>0</v>
      </c>
      <c r="S1242">
        <f t="shared" si="329"/>
        <v>94.3</v>
      </c>
      <c r="T1242">
        <f>$E1242/3.6</f>
        <v>26.194444444444443</v>
      </c>
      <c r="U1242">
        <f>(0.5*960*(T1242*T1242))</f>
        <v>329351.48148148146</v>
      </c>
      <c r="V1242">
        <f>$U1242-$U1243</f>
        <v>0</v>
      </c>
      <c r="X1242">
        <f>W1242/1000</f>
        <v>0</v>
      </c>
      <c r="Y124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2">
        <f>(0.5*960*(F1242*F1242))</f>
        <v>9.259259259260838E-2</v>
      </c>
      <c r="AA1242">
        <f>W1242*0.0000002777777777</f>
        <v>0</v>
      </c>
      <c r="AB124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2">
        <f>(AC1242*0.0000002777777777)*-1</f>
        <v>0</v>
      </c>
      <c r="AE12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2">
        <f>(T1242/1000)*(960*9.81*0.01+0.5*1.205*0.38*1.711274*(T1242*T1242)+960*4/3*3.14*AJ1242)</f>
        <v>9.5087543109822832</v>
      </c>
      <c r="AH1242">
        <f>AH1241+AG1242</f>
        <v>2747.4219313599706</v>
      </c>
      <c r="AJ1242">
        <f>T1243-T1242</f>
        <v>0</v>
      </c>
      <c r="AK1242" s="53">
        <f t="shared" si="342"/>
        <v>26.194444444444443</v>
      </c>
      <c r="AL1242" s="39">
        <f>0.5*1116.99*(T1242*T1242)</f>
        <v>383210.74093749997</v>
      </c>
      <c r="AM1242" s="39">
        <f t="shared" si="341"/>
        <v>0</v>
      </c>
      <c r="AN1242" s="39">
        <f>SUM($AM$1160:$AM$1216)+$AN$1159</f>
        <v>-2582730.82375</v>
      </c>
      <c r="AO1242" s="39">
        <f t="shared" si="331"/>
        <v>0.71742522861856539</v>
      </c>
      <c r="AP1242" s="39">
        <f>SUM($AM$1220:$AM$1270)+$AP$1219</f>
        <v>2317026.8275000001</v>
      </c>
      <c r="AQ1242" s="39">
        <f t="shared" si="332"/>
        <v>0.64361856301423137</v>
      </c>
      <c r="AR1242" s="39">
        <f t="shared" si="327"/>
        <v>0</v>
      </c>
      <c r="AS1242" s="39"/>
      <c r="AT1242" s="51">
        <f>T1242*$AS$8*0.38*0.01</f>
        <v>1034.9576775850001</v>
      </c>
      <c r="AU1242" s="51">
        <f t="shared" si="343"/>
        <v>1.034957677585</v>
      </c>
      <c r="AV1242" s="51">
        <f t="shared" si="333"/>
        <v>2.8748847376420611E-4</v>
      </c>
      <c r="AW1242" s="39">
        <f>AB1242*0.7</f>
        <v>0.3820602159424058</v>
      </c>
      <c r="AX1242" s="40"/>
      <c r="AY1242" s="40">
        <f t="shared" si="330"/>
        <v>0</v>
      </c>
      <c r="AZ1242" s="40"/>
      <c r="BA1242" s="40"/>
      <c r="BB1242" s="40"/>
      <c r="BC1242" s="39"/>
      <c r="BD1242" s="39">
        <f>T1242*2.23694</f>
        <v>58.595400555555557</v>
      </c>
      <c r="BE1242" s="39">
        <f>AO1242-$BC$8</f>
        <v>0.71629882961994695</v>
      </c>
      <c r="BF1242" s="39">
        <f>AQ1242-$BC$8</f>
        <v>0.64249216401561293</v>
      </c>
      <c r="BG1242" s="52">
        <f t="shared" si="334"/>
        <v>0.57824294761405171</v>
      </c>
      <c r="BH1242" s="52">
        <f t="shared" si="335"/>
        <v>0.57824294761405171</v>
      </c>
      <c r="BI1242" s="52">
        <f t="shared" si="336"/>
        <v>2081674.6114105862</v>
      </c>
      <c r="BJ1242" s="52">
        <f t="shared" si="337"/>
        <v>2081.6746114105863</v>
      </c>
      <c r="BK1242">
        <f t="shared" si="338"/>
        <v>0</v>
      </c>
    </row>
    <row r="1243" spans="2:63" x14ac:dyDescent="0.25">
      <c r="B1243" s="25" t="s">
        <v>53</v>
      </c>
      <c r="C1243" s="25">
        <v>1235</v>
      </c>
      <c r="D1243" s="25">
        <v>213</v>
      </c>
      <c r="E1243" s="24">
        <v>94.3</v>
      </c>
      <c r="F1243" s="15">
        <f t="shared" si="339"/>
        <v>-2.7777777777778172E-2</v>
      </c>
      <c r="G1243" s="15">
        <f t="shared" si="340"/>
        <v>-0.10000000000000142</v>
      </c>
      <c r="R1243">
        <f t="shared" si="328"/>
        <v>0</v>
      </c>
      <c r="S1243">
        <f t="shared" si="329"/>
        <v>94.3</v>
      </c>
      <c r="T1243">
        <f>$E1243/3.6</f>
        <v>26.194444444444443</v>
      </c>
      <c r="U1243">
        <f>(0.5*960*(T1243*T1243))</f>
        <v>329351.48148148146</v>
      </c>
      <c r="V1243">
        <f>$U1243-$U1244</f>
        <v>1395.5555555556202</v>
      </c>
      <c r="X1243">
        <f>W1243/1000</f>
        <v>0</v>
      </c>
      <c r="Y124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3">
        <f>(0.5*960*(F1243*F1243))</f>
        <v>0.37037037037038084</v>
      </c>
      <c r="AA1243">
        <f>W1243*0.0000002777777777</f>
        <v>0</v>
      </c>
      <c r="AB124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3">
        <f>(AC1243*0.0000002777777777)*-1</f>
        <v>0</v>
      </c>
      <c r="AE12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3">
        <f>(T1243/1000)*(960*9.81*0.01+0.5*1.205*0.38*1.711274*(T1243*T1243)+960*4/3*3.14*AJ1243)</f>
        <v>3.6598259159203876</v>
      </c>
      <c r="AH1243">
        <f>AH1242+AG1243</f>
        <v>2751.0817572758911</v>
      </c>
      <c r="AJ1243">
        <f>T1244-T1243</f>
        <v>-5.5555555555557135E-2</v>
      </c>
      <c r="AK1243" s="53">
        <f t="shared" si="342"/>
        <v>26.194444444444443</v>
      </c>
      <c r="AL1243" s="39">
        <f>0.5*1116.99*(T1243*T1243)</f>
        <v>383210.74093749997</v>
      </c>
      <c r="AM1243" s="39">
        <f t="shared" si="341"/>
        <v>1623.772500000021</v>
      </c>
      <c r="AN1243" s="39">
        <f>SUM($AM$1160:$AM$1216)+$AN$1159</f>
        <v>-2582730.82375</v>
      </c>
      <c r="AO1243" s="39">
        <f t="shared" si="331"/>
        <v>0.71742522861856539</v>
      </c>
      <c r="AP1243" s="39">
        <f>SUM($AM$1220:$AM$1270)+$AP$1219</f>
        <v>2317026.8275000001</v>
      </c>
      <c r="AQ1243" s="39">
        <f t="shared" si="332"/>
        <v>0.64361856301423137</v>
      </c>
      <c r="AR1243" s="39">
        <f t="shared" si="327"/>
        <v>1.6237725000000209</v>
      </c>
      <c r="AS1243" s="39"/>
      <c r="AT1243" s="51">
        <f>T1243*$AS$8*0.38*0.01</f>
        <v>1034.9576775850001</v>
      </c>
      <c r="AU1243" s="51">
        <f t="shared" si="343"/>
        <v>1.034957677585</v>
      </c>
      <c r="AV1243" s="51">
        <f t="shared" si="333"/>
        <v>2.8748847376420611E-4</v>
      </c>
      <c r="AW1243" s="39">
        <f>AB1243*0.7</f>
        <v>0.3820602159424058</v>
      </c>
      <c r="AX1243" s="40"/>
      <c r="AY1243" s="40">
        <f t="shared" si="330"/>
        <v>0</v>
      </c>
      <c r="AZ1243" s="40"/>
      <c r="BA1243" s="40"/>
      <c r="BB1243" s="40"/>
      <c r="BC1243" s="39"/>
      <c r="BD1243" s="39">
        <f>T1243*2.23694</f>
        <v>58.595400555555557</v>
      </c>
      <c r="BE1243" s="39">
        <f>AO1243-$BC$8</f>
        <v>0.71629882961994695</v>
      </c>
      <c r="BF1243" s="39">
        <f>AQ1243-$BC$8</f>
        <v>0.64249216401561293</v>
      </c>
      <c r="BG1243" s="52">
        <f t="shared" si="334"/>
        <v>0.57824294761405171</v>
      </c>
      <c r="BH1243" s="52">
        <f t="shared" si="335"/>
        <v>0.57824294761405171</v>
      </c>
      <c r="BI1243" s="52">
        <f t="shared" si="336"/>
        <v>2081674.6114105862</v>
      </c>
      <c r="BJ1243" s="52">
        <f t="shared" si="337"/>
        <v>2081.6746114105863</v>
      </c>
      <c r="BK1243">
        <f t="shared" si="338"/>
        <v>1.4613952500000189</v>
      </c>
    </row>
    <row r="1244" spans="2:63" x14ac:dyDescent="0.25">
      <c r="B1244" s="25" t="s">
        <v>53</v>
      </c>
      <c r="C1244" s="25">
        <v>1236</v>
      </c>
      <c r="D1244" s="25">
        <v>214</v>
      </c>
      <c r="E1244" s="24">
        <v>94.1</v>
      </c>
      <c r="F1244" s="15">
        <f t="shared" si="339"/>
        <v>-5.5555555555554373E-2</v>
      </c>
      <c r="G1244" s="15">
        <f t="shared" si="340"/>
        <v>-0.19999999999999574</v>
      </c>
      <c r="R1244">
        <f t="shared" si="328"/>
        <v>0</v>
      </c>
      <c r="S1244">
        <f t="shared" si="329"/>
        <v>94.1</v>
      </c>
      <c r="T1244">
        <f>$E1244/3.6</f>
        <v>26.138888888888886</v>
      </c>
      <c r="U1244">
        <f>(0.5*960*(T1244*T1244))</f>
        <v>327955.92592592584</v>
      </c>
      <c r="V1244">
        <f>$U1244-$U1245</f>
        <v>1392.5925925924093</v>
      </c>
      <c r="X1244">
        <f>W1244/1000</f>
        <v>0</v>
      </c>
      <c r="Y124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4">
        <f>(0.5*960*(F1244*F1244))</f>
        <v>1.4814814814814183</v>
      </c>
      <c r="AA1244">
        <f>W1244*0.0000002777777777</f>
        <v>0</v>
      </c>
      <c r="AB124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4">
        <f>(AC1244*0.0000002777777777)*-1</f>
        <v>0</v>
      </c>
      <c r="AE12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4">
        <f>(T1244/1000)*(960*9.81*0.01+0.5*1.205*0.38*1.711274*(T1244*T1244)+960*4/3*3.14*AJ1244)</f>
        <v>3.6222887258350762</v>
      </c>
      <c r="AH1244">
        <f>AH1243+AG1244</f>
        <v>2754.7040460017261</v>
      </c>
      <c r="AJ1244">
        <f>T1245-T1244</f>
        <v>-5.5555555555550029E-2</v>
      </c>
      <c r="AK1244" s="53">
        <f t="shared" si="342"/>
        <v>26.138888888888886</v>
      </c>
      <c r="AL1244" s="39">
        <f>0.5*1116.99*(T1244*T1244)</f>
        <v>381586.96843749995</v>
      </c>
      <c r="AM1244" s="39">
        <f t="shared" si="341"/>
        <v>1620.324999999837</v>
      </c>
      <c r="AN1244" s="39">
        <f>SUM($AM$1160:$AM$1216)+$AN$1159</f>
        <v>-2582730.82375</v>
      </c>
      <c r="AO1244" s="39">
        <f t="shared" si="331"/>
        <v>0.71742522861856539</v>
      </c>
      <c r="AP1244" s="39">
        <f>SUM($AM$1220:$AM$1270)+$AP$1219</f>
        <v>2317026.8275000001</v>
      </c>
      <c r="AQ1244" s="39">
        <f t="shared" si="332"/>
        <v>0.64361856301423137</v>
      </c>
      <c r="AR1244" s="39">
        <f t="shared" si="327"/>
        <v>1.620324999999837</v>
      </c>
      <c r="AS1244" s="39"/>
      <c r="AT1244" s="51">
        <f>T1244*$AS$8*0.38*0.01</f>
        <v>1032.7626453950002</v>
      </c>
      <c r="AU1244" s="51">
        <f t="shared" si="343"/>
        <v>1.0327626453950001</v>
      </c>
      <c r="AV1244" s="51">
        <f t="shared" si="333"/>
        <v>2.8687874211253236E-4</v>
      </c>
      <c r="AW1244" s="39">
        <f>AB1244*0.7</f>
        <v>0.3820602159424058</v>
      </c>
      <c r="AX1244" s="40"/>
      <c r="AY1244" s="40">
        <f t="shared" si="330"/>
        <v>0</v>
      </c>
      <c r="AZ1244" s="40"/>
      <c r="BA1244" s="40"/>
      <c r="BB1244" s="40"/>
      <c r="BC1244" s="39"/>
      <c r="BD1244" s="39">
        <f>T1244*2.23694</f>
        <v>58.471126111111111</v>
      </c>
      <c r="BE1244" s="39">
        <f>AO1244-$BC$8</f>
        <v>0.71629882961994695</v>
      </c>
      <c r="BF1244" s="39">
        <f>AQ1244-$BC$8</f>
        <v>0.64249216401561293</v>
      </c>
      <c r="BG1244" s="52">
        <f t="shared" si="334"/>
        <v>0.57824294761405171</v>
      </c>
      <c r="BH1244" s="52">
        <f t="shared" si="335"/>
        <v>0.57824294761405171</v>
      </c>
      <c r="BI1244" s="52">
        <f t="shared" si="336"/>
        <v>2081674.6114105862</v>
      </c>
      <c r="BJ1244" s="52">
        <f t="shared" si="337"/>
        <v>2081.6746114105863</v>
      </c>
      <c r="BK1244">
        <f t="shared" si="338"/>
        <v>1.4582924999998534</v>
      </c>
    </row>
    <row r="1245" spans="2:63" x14ac:dyDescent="0.25">
      <c r="B1245" s="25" t="s">
        <v>53</v>
      </c>
      <c r="C1245" s="25">
        <v>1237</v>
      </c>
      <c r="D1245" s="25">
        <v>215</v>
      </c>
      <c r="E1245" s="24">
        <v>93.9</v>
      </c>
      <c r="F1245" s="15">
        <f t="shared" si="339"/>
        <v>-9.7222222222220642E-2</v>
      </c>
      <c r="G1245" s="15">
        <f t="shared" si="340"/>
        <v>-0.34999999999999432</v>
      </c>
      <c r="R1245">
        <f t="shared" si="328"/>
        <v>0</v>
      </c>
      <c r="S1245">
        <f t="shared" si="329"/>
        <v>93.9</v>
      </c>
      <c r="T1245">
        <f>$E1245/3.6</f>
        <v>26.083333333333336</v>
      </c>
      <c r="U1245">
        <f>(0.5*960*(T1245*T1245))</f>
        <v>326563.33333333343</v>
      </c>
      <c r="V1245">
        <f>$U1245-$U1246</f>
        <v>3468.5185185185401</v>
      </c>
      <c r="X1245">
        <f>W1245/1000</f>
        <v>0</v>
      </c>
      <c r="Y124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5">
        <f>(0.5*960*(F1245*F1245))</f>
        <v>4.5370370370368898</v>
      </c>
      <c r="AA1245">
        <f>W1245*0.0000002777777777</f>
        <v>0</v>
      </c>
      <c r="AB124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5">
        <f>(AC1245*0.0000002777777777)*-1</f>
        <v>0</v>
      </c>
      <c r="AE12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5">
        <f>(T1245/1000)*(960*9.81*0.01+0.5*1.205*0.38*1.711274*(T1245*T1245)+960*4/3*3.14*AJ1245)</f>
        <v>-5.1512365917168577</v>
      </c>
      <c r="AH1245">
        <f>AH1244+AG1245</f>
        <v>2749.5528094100091</v>
      </c>
      <c r="AJ1245">
        <f>T1246-T1245</f>
        <v>-0.13888888888888928</v>
      </c>
      <c r="AK1245" s="53">
        <f t="shared" si="342"/>
        <v>26.083333333333336</v>
      </c>
      <c r="AL1245" s="39">
        <f>0.5*1116.99*(T1245*T1245)</f>
        <v>379966.64343750011</v>
      </c>
      <c r="AM1245" s="39">
        <f t="shared" si="341"/>
        <v>4035.7296875000466</v>
      </c>
      <c r="AN1245" s="39">
        <f>SUM($AM$1160:$AM$1216)+$AN$1159</f>
        <v>-2582730.82375</v>
      </c>
      <c r="AO1245" s="39">
        <f t="shared" si="331"/>
        <v>0.71742522861856539</v>
      </c>
      <c r="AP1245" s="39">
        <f>SUM($AM$1220:$AM$1270)+$AP$1219</f>
        <v>2317026.8275000001</v>
      </c>
      <c r="AQ1245" s="39">
        <f t="shared" si="332"/>
        <v>0.64361856301423137</v>
      </c>
      <c r="AR1245" s="39">
        <f t="shared" si="327"/>
        <v>4.0357296875000461</v>
      </c>
      <c r="AS1245" s="39"/>
      <c r="AT1245" s="51">
        <f>T1245*$AS$8*0.38*0.01</f>
        <v>1030.567613205</v>
      </c>
      <c r="AU1245" s="51">
        <f t="shared" si="343"/>
        <v>1.0305676132050001</v>
      </c>
      <c r="AV1245" s="51">
        <f t="shared" si="333"/>
        <v>2.8626901046085849E-4</v>
      </c>
      <c r="AW1245" s="39">
        <f>AB1245*0.7</f>
        <v>0.3820602159424058</v>
      </c>
      <c r="AX1245" s="40"/>
      <c r="AY1245" s="40">
        <f t="shared" si="330"/>
        <v>0</v>
      </c>
      <c r="AZ1245" s="40"/>
      <c r="BA1245" s="40"/>
      <c r="BB1245" s="40"/>
      <c r="BC1245" s="39"/>
      <c r="BD1245" s="39">
        <f>T1245*2.23694</f>
        <v>58.346851666666673</v>
      </c>
      <c r="BE1245" s="39">
        <f>AO1245-$BC$8</f>
        <v>0.71629882961994695</v>
      </c>
      <c r="BF1245" s="39">
        <f>AQ1245-$BC$8</f>
        <v>0.64249216401561293</v>
      </c>
      <c r="BG1245" s="52">
        <f t="shared" si="334"/>
        <v>0.57824294761405171</v>
      </c>
      <c r="BH1245" s="52">
        <f t="shared" si="335"/>
        <v>0.57824294761405171</v>
      </c>
      <c r="BI1245" s="52">
        <f t="shared" si="336"/>
        <v>2081674.6114105862</v>
      </c>
      <c r="BJ1245" s="52">
        <f t="shared" si="337"/>
        <v>2081.6746114105863</v>
      </c>
      <c r="BK1245">
        <f t="shared" si="338"/>
        <v>3.6321567187500419</v>
      </c>
    </row>
    <row r="1246" spans="2:63" x14ac:dyDescent="0.25">
      <c r="B1246" s="25" t="s">
        <v>53</v>
      </c>
      <c r="C1246" s="25">
        <v>1238</v>
      </c>
      <c r="D1246" s="25">
        <v>216</v>
      </c>
      <c r="E1246" s="24">
        <v>93.4</v>
      </c>
      <c r="F1246" s="15">
        <f t="shared" si="339"/>
        <v>-0.15277777777777896</v>
      </c>
      <c r="G1246" s="15">
        <f t="shared" si="340"/>
        <v>-0.55000000000000426</v>
      </c>
      <c r="R1246">
        <f t="shared" si="328"/>
        <v>0</v>
      </c>
      <c r="S1246">
        <f t="shared" si="329"/>
        <v>93.4</v>
      </c>
      <c r="T1246">
        <f>$E1246/3.6</f>
        <v>25.944444444444446</v>
      </c>
      <c r="U1246">
        <f>(0.5*960*(T1246*T1246))</f>
        <v>323094.81481481489</v>
      </c>
      <c r="V1246">
        <f>$U1246-$U1247</f>
        <v>4137.7777777779265</v>
      </c>
      <c r="X1246">
        <f>W1246/1000</f>
        <v>0</v>
      </c>
      <c r="Y124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6">
        <f>(0.5*960*(F1246*F1246))</f>
        <v>11.203703703703876</v>
      </c>
      <c r="AA1246">
        <f>W1246*0.0000002777777777</f>
        <v>0</v>
      </c>
      <c r="AB124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6">
        <f>(AC1246*0.0000002777777777)*-1</f>
        <v>0</v>
      </c>
      <c r="AE12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6">
        <f>(T1246/1000)*(960*9.81*0.01+0.5*1.205*0.38*1.711274*(T1246*T1246)+960*4/3*3.14*AJ1246)</f>
        <v>-8.0938129341639495</v>
      </c>
      <c r="AH1246">
        <f>AH1245+AG1246</f>
        <v>2741.4589964758452</v>
      </c>
      <c r="AJ1246">
        <f>T1247-T1246</f>
        <v>-0.1666666666666714</v>
      </c>
      <c r="AK1246" s="53">
        <f t="shared" si="342"/>
        <v>25.944444444444446</v>
      </c>
      <c r="AL1246" s="39">
        <f>0.5*1116.99*(T1246*T1246)</f>
        <v>375930.91375000007</v>
      </c>
      <c r="AM1246" s="39">
        <f t="shared" si="341"/>
        <v>4814.433750000142</v>
      </c>
      <c r="AN1246" s="39">
        <f>SUM($AM$1160:$AM$1216)+$AN$1159</f>
        <v>-2582730.82375</v>
      </c>
      <c r="AO1246" s="39">
        <f t="shared" si="331"/>
        <v>0.71742522861856539</v>
      </c>
      <c r="AP1246" s="39">
        <f>SUM($AM$1220:$AM$1270)+$AP$1219</f>
        <v>2317026.8275000001</v>
      </c>
      <c r="AQ1246" s="39">
        <f t="shared" si="332"/>
        <v>0.64361856301423137</v>
      </c>
      <c r="AR1246" s="39">
        <f t="shared" si="327"/>
        <v>4.8144337500001422</v>
      </c>
      <c r="AS1246" s="39"/>
      <c r="AT1246" s="51">
        <f>T1246*$AS$8*0.38*0.01</f>
        <v>1025.0800327300001</v>
      </c>
      <c r="AU1246" s="51">
        <f t="shared" si="343"/>
        <v>1.02508003273</v>
      </c>
      <c r="AV1246" s="51">
        <f t="shared" si="333"/>
        <v>2.8474468133167394E-4</v>
      </c>
      <c r="AW1246" s="39">
        <f>AB1246*0.7</f>
        <v>0.3820602159424058</v>
      </c>
      <c r="AX1246" s="40"/>
      <c r="AY1246" s="40">
        <f t="shared" si="330"/>
        <v>0</v>
      </c>
      <c r="AZ1246" s="40"/>
      <c r="BA1246" s="40"/>
      <c r="BB1246" s="40"/>
      <c r="BC1246" s="39"/>
      <c r="BD1246" s="39">
        <f>T1246*2.23694</f>
        <v>58.036165555555563</v>
      </c>
      <c r="BE1246" s="39">
        <f>AO1246-$BC$8</f>
        <v>0.71629882961994695</v>
      </c>
      <c r="BF1246" s="39">
        <f>AQ1246-$BC$8</f>
        <v>0.64249216401561293</v>
      </c>
      <c r="BG1246" s="52">
        <f t="shared" si="334"/>
        <v>0.57824294761405171</v>
      </c>
      <c r="BH1246" s="52">
        <f t="shared" si="335"/>
        <v>0.57824294761405171</v>
      </c>
      <c r="BI1246" s="52">
        <f t="shared" si="336"/>
        <v>2081674.6114105862</v>
      </c>
      <c r="BJ1246" s="52">
        <f t="shared" si="337"/>
        <v>2081.6746114105863</v>
      </c>
      <c r="BK1246">
        <f t="shared" si="338"/>
        <v>4.3329903750001275</v>
      </c>
    </row>
    <row r="1247" spans="2:63" x14ac:dyDescent="0.25">
      <c r="B1247" s="25" t="s">
        <v>53</v>
      </c>
      <c r="C1247" s="25">
        <v>1239</v>
      </c>
      <c r="D1247" s="25">
        <v>217</v>
      </c>
      <c r="E1247" s="24">
        <v>92.8</v>
      </c>
      <c r="F1247" s="15">
        <f t="shared" si="339"/>
        <v>-0.19444444444444522</v>
      </c>
      <c r="G1247" s="15">
        <f t="shared" si="340"/>
        <v>-0.70000000000000284</v>
      </c>
      <c r="R1247">
        <f t="shared" si="328"/>
        <v>0</v>
      </c>
      <c r="S1247">
        <f t="shared" si="329"/>
        <v>92.8</v>
      </c>
      <c r="T1247">
        <f>$E1247/3.6</f>
        <v>25.777777777777775</v>
      </c>
      <c r="U1247">
        <f>(0.5*960*(T1247*T1247))</f>
        <v>318957.03703703696</v>
      </c>
      <c r="V1247">
        <f>$U1247-$U1248</f>
        <v>5475.5555555555038</v>
      </c>
      <c r="X1247">
        <f>W1247/1000</f>
        <v>0</v>
      </c>
      <c r="Y124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7">
        <f>(0.5*960*(F1247*F1247))</f>
        <v>18.148148148148294</v>
      </c>
      <c r="AA1247">
        <f>W1247*0.0000002777777777</f>
        <v>0</v>
      </c>
      <c r="AB124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7">
        <f>(AC1247*0.0000002777777777)*-1</f>
        <v>0</v>
      </c>
      <c r="AE12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7">
        <f>(T1247/1000)*(960*9.81*0.01+0.5*1.205*0.38*1.711274*(T1247*T1247)+960*4/3*3.14*AJ1247)</f>
        <v>-13.884772370179997</v>
      </c>
      <c r="AH1247">
        <f>AH1246+AG1247</f>
        <v>2727.5742241056651</v>
      </c>
      <c r="AJ1247">
        <f>T1248-T1247</f>
        <v>-0.22222222222222143</v>
      </c>
      <c r="AK1247" s="53">
        <f t="shared" si="342"/>
        <v>25.777777777777775</v>
      </c>
      <c r="AL1247" s="39">
        <f>0.5*1116.99*(T1247*T1247)</f>
        <v>371116.47999999992</v>
      </c>
      <c r="AM1247" s="39">
        <f t="shared" si="341"/>
        <v>6370.9799999999232</v>
      </c>
      <c r="AN1247" s="39">
        <f>SUM($AM$1160:$AM$1216)+$AN$1159</f>
        <v>-2582730.82375</v>
      </c>
      <c r="AO1247" s="39">
        <f t="shared" si="331"/>
        <v>0.71742522861856539</v>
      </c>
      <c r="AP1247" s="39">
        <f>SUM($AM$1220:$AM$1270)+$AP$1219</f>
        <v>2317026.8275000001</v>
      </c>
      <c r="AQ1247" s="39">
        <f t="shared" si="332"/>
        <v>0.64361856301423137</v>
      </c>
      <c r="AR1247" s="39">
        <f t="shared" si="327"/>
        <v>6.370979999999923</v>
      </c>
      <c r="AS1247" s="39"/>
      <c r="AT1247" s="51">
        <f>T1247*$AS$8*0.38*0.01</f>
        <v>1018.4949361600001</v>
      </c>
      <c r="AU1247" s="51">
        <f t="shared" si="343"/>
        <v>1.01849493616</v>
      </c>
      <c r="AV1247" s="51">
        <f t="shared" si="333"/>
        <v>2.8291548637665251E-4</v>
      </c>
      <c r="AW1247" s="39">
        <f>AB1247*0.7</f>
        <v>0.3820602159424058</v>
      </c>
      <c r="AX1247" s="40"/>
      <c r="AY1247" s="40">
        <f t="shared" si="330"/>
        <v>0</v>
      </c>
      <c r="AZ1247" s="40"/>
      <c r="BA1247" s="40"/>
      <c r="BB1247" s="40"/>
      <c r="BC1247" s="39"/>
      <c r="BD1247" s="39">
        <f>T1247*2.23694</f>
        <v>57.663342222222219</v>
      </c>
      <c r="BE1247" s="39">
        <f>AO1247-$BC$8</f>
        <v>0.71629882961994695</v>
      </c>
      <c r="BF1247" s="39">
        <f>AQ1247-$BC$8</f>
        <v>0.64249216401561293</v>
      </c>
      <c r="BG1247" s="52">
        <f t="shared" si="334"/>
        <v>0.57824294761405171</v>
      </c>
      <c r="BH1247" s="52">
        <f t="shared" si="335"/>
        <v>0.57824294761405171</v>
      </c>
      <c r="BI1247" s="52">
        <f t="shared" si="336"/>
        <v>2081674.6114105862</v>
      </c>
      <c r="BJ1247" s="52">
        <f t="shared" si="337"/>
        <v>2081.6746114105863</v>
      </c>
      <c r="BK1247">
        <f t="shared" si="338"/>
        <v>5.7338819999999311</v>
      </c>
    </row>
    <row r="1248" spans="2:63" x14ac:dyDescent="0.25">
      <c r="B1248" s="25" t="s">
        <v>53</v>
      </c>
      <c r="C1248" s="25">
        <v>1240</v>
      </c>
      <c r="D1248" s="25">
        <v>218</v>
      </c>
      <c r="E1248" s="24">
        <v>92</v>
      </c>
      <c r="F1248" s="15">
        <f t="shared" si="339"/>
        <v>-0.20833333333333331</v>
      </c>
      <c r="G1248" s="15">
        <f t="shared" si="340"/>
        <v>-0.75</v>
      </c>
      <c r="R1248">
        <f t="shared" si="328"/>
        <v>0</v>
      </c>
      <c r="S1248">
        <f t="shared" si="329"/>
        <v>92</v>
      </c>
      <c r="T1248">
        <f>$E1248/3.6</f>
        <v>25.555555555555554</v>
      </c>
      <c r="U1248">
        <f>(0.5*960*(T1248*T1248))</f>
        <v>313481.48148148146</v>
      </c>
      <c r="V1248">
        <f>$U1248-$U1249</f>
        <v>4752.2222222221899</v>
      </c>
      <c r="X1248">
        <f>W1248/1000</f>
        <v>0</v>
      </c>
      <c r="Y124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8">
        <f>(0.5*960*(F1248*F1248))</f>
        <v>20.833333333333329</v>
      </c>
      <c r="AA1248">
        <f>W1248*0.0000002777777777</f>
        <v>0</v>
      </c>
      <c r="AB124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8">
        <f>(AC1248*0.0000002777777777)*-1</f>
        <v>0</v>
      </c>
      <c r="AE12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8">
        <f>(T1248/1000)*(960*9.81*0.01+0.5*1.205*0.38*1.711274*(T1248*T1248)+960*4/3*3.14*AJ1248)</f>
        <v>-11.026157709130016</v>
      </c>
      <c r="AH1248">
        <f>AH1247+AG1248</f>
        <v>2716.548066396535</v>
      </c>
      <c r="AJ1248">
        <f>T1249-T1248</f>
        <v>-0.19444444444444287</v>
      </c>
      <c r="AK1248" s="53">
        <f t="shared" si="342"/>
        <v>25.555555555555554</v>
      </c>
      <c r="AL1248" s="39">
        <f>0.5*1116.99*(T1248*T1248)</f>
        <v>364745.5</v>
      </c>
      <c r="AM1248" s="39">
        <f t="shared" si="341"/>
        <v>5529.359062500007</v>
      </c>
      <c r="AN1248" s="39">
        <f>SUM($AM$1160:$AM$1216)+$AN$1159</f>
        <v>-2582730.82375</v>
      </c>
      <c r="AO1248" s="39">
        <f t="shared" si="331"/>
        <v>0.71742522861856539</v>
      </c>
      <c r="AP1248" s="39">
        <f>SUM($AM$1220:$AM$1270)+$AP$1219</f>
        <v>2317026.8275000001</v>
      </c>
      <c r="AQ1248" s="39">
        <f t="shared" si="332"/>
        <v>0.64361856301423137</v>
      </c>
      <c r="AR1248" s="39">
        <f t="shared" si="327"/>
        <v>5.5293590625000073</v>
      </c>
      <c r="AS1248" s="39"/>
      <c r="AT1248" s="51">
        <f>T1248*$AS$8*0.38*0.01</f>
        <v>1009.7148074</v>
      </c>
      <c r="AU1248" s="51">
        <f t="shared" si="343"/>
        <v>1.0097148074</v>
      </c>
      <c r="AV1248" s="51">
        <f t="shared" si="333"/>
        <v>2.8047655976995721E-4</v>
      </c>
      <c r="AW1248" s="39">
        <f>AB1248*0.7</f>
        <v>0.3820602159424058</v>
      </c>
      <c r="AX1248" s="40"/>
      <c r="AY1248" s="40">
        <f t="shared" si="330"/>
        <v>0</v>
      </c>
      <c r="AZ1248" s="40"/>
      <c r="BA1248" s="40"/>
      <c r="BB1248" s="40"/>
      <c r="BC1248" s="39"/>
      <c r="BD1248" s="39">
        <f>T1248*2.23694</f>
        <v>57.166244444444445</v>
      </c>
      <c r="BE1248" s="39">
        <f>AO1248-$BC$8</f>
        <v>0.71629882961994695</v>
      </c>
      <c r="BF1248" s="39">
        <f>AQ1248-$BC$8</f>
        <v>0.64249216401561293</v>
      </c>
      <c r="BG1248" s="52">
        <f t="shared" si="334"/>
        <v>0.57824294761405171</v>
      </c>
      <c r="BH1248" s="52">
        <f t="shared" si="335"/>
        <v>0.57824294761405171</v>
      </c>
      <c r="BI1248" s="52">
        <f t="shared" si="336"/>
        <v>2081674.6114105862</v>
      </c>
      <c r="BJ1248" s="52">
        <f t="shared" si="337"/>
        <v>2081.6746114105863</v>
      </c>
      <c r="BK1248">
        <f t="shared" si="338"/>
        <v>4.9764231562500063</v>
      </c>
    </row>
    <row r="1249" spans="2:63" x14ac:dyDescent="0.25">
      <c r="B1249" s="25" t="s">
        <v>53</v>
      </c>
      <c r="C1249" s="25">
        <v>1241</v>
      </c>
      <c r="D1249" s="25">
        <v>219</v>
      </c>
      <c r="E1249" s="24">
        <v>91.3</v>
      </c>
      <c r="F1249" s="15">
        <f t="shared" si="339"/>
        <v>-0.19444444444444522</v>
      </c>
      <c r="G1249" s="15">
        <f t="shared" si="340"/>
        <v>-0.70000000000000284</v>
      </c>
      <c r="R1249">
        <f t="shared" si="328"/>
        <v>0</v>
      </c>
      <c r="S1249">
        <f t="shared" si="329"/>
        <v>91.3</v>
      </c>
      <c r="T1249">
        <f>$E1249/3.6</f>
        <v>25.361111111111111</v>
      </c>
      <c r="U1249">
        <f>(0.5*960*(T1249*T1249))</f>
        <v>308729.25925925927</v>
      </c>
      <c r="V1249">
        <f>$U1249-$U1250</f>
        <v>4715.9259259260143</v>
      </c>
      <c r="X1249">
        <f>W1249/1000</f>
        <v>0</v>
      </c>
      <c r="Y124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49">
        <f>(0.5*960*(F1249*F1249))</f>
        <v>18.148148148148294</v>
      </c>
      <c r="AA1249">
        <f>W1249*0.0000002777777777</f>
        <v>0</v>
      </c>
      <c r="AB124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49">
        <f>(AC1249*0.0000002777777777)*-1</f>
        <v>0</v>
      </c>
      <c r="AE12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49">
        <f>(T1249/1000)*(960*9.81*0.01+0.5*1.205*0.38*1.711274*(T1249*T1249)+960*4/3*3.14*AJ1249)</f>
        <v>-11.040637857558652</v>
      </c>
      <c r="AH1249">
        <f>AH1248+AG1249</f>
        <v>2705.5074285389765</v>
      </c>
      <c r="AJ1249">
        <f>T1250-T1249</f>
        <v>-0.19444444444444642</v>
      </c>
      <c r="AK1249" s="53">
        <f t="shared" si="342"/>
        <v>25.361111111111111</v>
      </c>
      <c r="AL1249" s="39">
        <f>0.5*1116.99*(T1249*T1249)</f>
        <v>359216.14093749999</v>
      </c>
      <c r="AM1249" s="39">
        <f t="shared" si="341"/>
        <v>5487.1271875000675</v>
      </c>
      <c r="AN1249" s="39">
        <f>SUM($AM$1160:$AM$1216)+$AN$1159</f>
        <v>-2582730.82375</v>
      </c>
      <c r="AO1249" s="39">
        <f t="shared" si="331"/>
        <v>0.71742522861856539</v>
      </c>
      <c r="AP1249" s="39">
        <f>SUM($AM$1220:$AM$1270)+$AP$1219</f>
        <v>2317026.8275000001</v>
      </c>
      <c r="AQ1249" s="39">
        <f t="shared" si="332"/>
        <v>0.64361856301423137</v>
      </c>
      <c r="AR1249" s="39">
        <f t="shared" si="327"/>
        <v>5.4871271875000671</v>
      </c>
      <c r="AS1249" s="39"/>
      <c r="AT1249" s="51">
        <f>T1249*$AS$8*0.38*0.01</f>
        <v>1002.0321947350001</v>
      </c>
      <c r="AU1249" s="51">
        <f t="shared" si="343"/>
        <v>1.0020321947350002</v>
      </c>
      <c r="AV1249" s="51">
        <f t="shared" si="333"/>
        <v>2.7834249898909885E-4</v>
      </c>
      <c r="AW1249" s="39">
        <f>AB1249*0.7</f>
        <v>0.3820602159424058</v>
      </c>
      <c r="AX1249" s="40"/>
      <c r="AY1249" s="40">
        <f t="shared" si="330"/>
        <v>0</v>
      </c>
      <c r="AZ1249" s="40"/>
      <c r="BA1249" s="40"/>
      <c r="BB1249" s="40"/>
      <c r="BC1249" s="39"/>
      <c r="BD1249" s="39">
        <f>T1249*2.23694</f>
        <v>56.731283888888889</v>
      </c>
      <c r="BE1249" s="39">
        <f>AO1249-$BC$8</f>
        <v>0.71629882961994695</v>
      </c>
      <c r="BF1249" s="39">
        <f>AQ1249-$BC$8</f>
        <v>0.64249216401561293</v>
      </c>
      <c r="BG1249" s="52">
        <f t="shared" si="334"/>
        <v>0.57824294761405171</v>
      </c>
      <c r="BH1249" s="52">
        <f t="shared" si="335"/>
        <v>0.57824294761405171</v>
      </c>
      <c r="BI1249" s="52">
        <f t="shared" si="336"/>
        <v>2081674.6114105862</v>
      </c>
      <c r="BJ1249" s="52">
        <f t="shared" si="337"/>
        <v>2081.6746114105863</v>
      </c>
      <c r="BK1249">
        <f t="shared" si="338"/>
        <v>4.9384144687500608</v>
      </c>
    </row>
    <row r="1250" spans="2:63" x14ac:dyDescent="0.25">
      <c r="B1250" s="25" t="s">
        <v>53</v>
      </c>
      <c r="C1250" s="25">
        <v>1242</v>
      </c>
      <c r="D1250" s="25">
        <v>220</v>
      </c>
      <c r="E1250" s="24">
        <v>90.6</v>
      </c>
      <c r="F1250" s="15">
        <f t="shared" si="339"/>
        <v>-0.18055555555555516</v>
      </c>
      <c r="G1250" s="15">
        <f t="shared" si="340"/>
        <v>-0.64999999999999858</v>
      </c>
      <c r="R1250">
        <f t="shared" si="328"/>
        <v>0</v>
      </c>
      <c r="S1250">
        <f t="shared" si="329"/>
        <v>90.6</v>
      </c>
      <c r="T1250">
        <f>$E1250/3.6</f>
        <v>25.166666666666664</v>
      </c>
      <c r="U1250">
        <f>(0.5*960*(T1250*T1250))</f>
        <v>304013.33333333326</v>
      </c>
      <c r="V1250">
        <f>$U1250-$U1251</f>
        <v>4013.3333333332557</v>
      </c>
      <c r="X1250">
        <f>W1250/1000</f>
        <v>0</v>
      </c>
      <c r="Y125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0">
        <f>(0.5*960*(F1250*F1250))</f>
        <v>15.648148148148081</v>
      </c>
      <c r="AA1250">
        <f>W1250*0.0000002777777777</f>
        <v>0</v>
      </c>
      <c r="AB125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0">
        <f>(AC1250*0.0000002777777777)*-1</f>
        <v>0</v>
      </c>
      <c r="AE12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0">
        <f>(T1250/1000)*(960*9.81*0.01+0.5*1.205*0.38*1.711274*(T1250*T1250)+960*4/3*3.14*AJ1250)</f>
        <v>-8.2431453997869522</v>
      </c>
      <c r="AH1250">
        <f>AH1249+AG1250</f>
        <v>2697.2642831391895</v>
      </c>
      <c r="AJ1250">
        <f>T1251-T1250</f>
        <v>-0.1666666666666643</v>
      </c>
      <c r="AK1250" s="53">
        <f t="shared" si="342"/>
        <v>25.166666666666664</v>
      </c>
      <c r="AL1250" s="39">
        <f>0.5*1116.99*(T1250*T1250)</f>
        <v>353729.01374999993</v>
      </c>
      <c r="AM1250" s="39">
        <f t="shared" si="341"/>
        <v>4669.6387499999255</v>
      </c>
      <c r="AN1250" s="39">
        <f>SUM($AM$1160:$AM$1216)+$AN$1159</f>
        <v>-2582730.82375</v>
      </c>
      <c r="AO1250" s="39">
        <f t="shared" si="331"/>
        <v>0.71742522861856539</v>
      </c>
      <c r="AP1250" s="39">
        <f>SUM($AM$1220:$AM$1270)+$AP$1219</f>
        <v>2317026.8275000001</v>
      </c>
      <c r="AQ1250" s="39">
        <f t="shared" si="332"/>
        <v>0.64361856301423137</v>
      </c>
      <c r="AR1250" s="39">
        <f t="shared" si="327"/>
        <v>4.6696387499999252</v>
      </c>
      <c r="AS1250" s="39"/>
      <c r="AT1250" s="51">
        <f>T1250*$AS$8*0.38*0.01</f>
        <v>994.34958207000011</v>
      </c>
      <c r="AU1250" s="51">
        <f t="shared" si="343"/>
        <v>0.99434958207000013</v>
      </c>
      <c r="AV1250" s="51">
        <f t="shared" si="333"/>
        <v>2.7620843820824048E-4</v>
      </c>
      <c r="AW1250" s="39">
        <f>AB1250*0.7</f>
        <v>0.3820602159424058</v>
      </c>
      <c r="AX1250" s="40"/>
      <c r="AY1250" s="40">
        <f t="shared" si="330"/>
        <v>0</v>
      </c>
      <c r="AZ1250" s="40"/>
      <c r="BA1250" s="40"/>
      <c r="BB1250" s="40"/>
      <c r="BC1250" s="39"/>
      <c r="BD1250" s="39">
        <f>T1250*2.23694</f>
        <v>56.296323333333333</v>
      </c>
      <c r="BE1250" s="39">
        <f>AO1250-$BC$8</f>
        <v>0.71629882961994695</v>
      </c>
      <c r="BF1250" s="39">
        <f>AQ1250-$BC$8</f>
        <v>0.64249216401561293</v>
      </c>
      <c r="BG1250" s="52">
        <f t="shared" si="334"/>
        <v>0.57824294761405171</v>
      </c>
      <c r="BH1250" s="52">
        <f t="shared" si="335"/>
        <v>0.57824294761405171</v>
      </c>
      <c r="BI1250" s="52">
        <f t="shared" si="336"/>
        <v>2081674.6114105862</v>
      </c>
      <c r="BJ1250" s="52">
        <f t="shared" si="337"/>
        <v>2081.6746114105863</v>
      </c>
      <c r="BK1250">
        <f t="shared" si="338"/>
        <v>4.202674874999933</v>
      </c>
    </row>
    <row r="1251" spans="2:63" x14ac:dyDescent="0.25">
      <c r="B1251" s="25" t="s">
        <v>53</v>
      </c>
      <c r="C1251" s="25">
        <v>1243</v>
      </c>
      <c r="D1251" s="25">
        <v>221</v>
      </c>
      <c r="E1251" s="24">
        <v>90</v>
      </c>
      <c r="F1251" s="15">
        <f t="shared" si="339"/>
        <v>-0.18055555555555516</v>
      </c>
      <c r="G1251" s="15">
        <f t="shared" si="340"/>
        <v>-0.64999999999999858</v>
      </c>
      <c r="R1251">
        <f t="shared" si="328"/>
        <v>0</v>
      </c>
      <c r="S1251">
        <f t="shared" si="329"/>
        <v>90</v>
      </c>
      <c r="T1251">
        <f>$E1251/3.6</f>
        <v>25</v>
      </c>
      <c r="U1251">
        <f>(0.5*960*(T1251*T1251))</f>
        <v>300000</v>
      </c>
      <c r="V1251">
        <f>$U1251-$U1252</f>
        <v>4648.5185185185401</v>
      </c>
      <c r="X1251">
        <f>W1251/1000</f>
        <v>0</v>
      </c>
      <c r="Y125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1">
        <f>(0.5*960*(F1251*F1251))</f>
        <v>15.648148148148081</v>
      </c>
      <c r="AA1251">
        <f>W1251*0.0000002777777777</f>
        <v>0</v>
      </c>
      <c r="AB125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1">
        <f>(AC1251*0.0000002777777777)*-1</f>
        <v>0</v>
      </c>
      <c r="AE12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1">
        <f>(T1251/1000)*(960*9.81*0.01+0.5*1.205*0.38*1.711274*(T1251*T1251)+960*4/3*3.14*AJ1251)</f>
        <v>-11.061562429340478</v>
      </c>
      <c r="AH1251">
        <f>AH1250+AG1251</f>
        <v>2686.202720709849</v>
      </c>
      <c r="AJ1251">
        <f>T1252-T1251</f>
        <v>-0.19444444444444642</v>
      </c>
      <c r="AK1251" s="53">
        <f t="shared" si="342"/>
        <v>25</v>
      </c>
      <c r="AL1251" s="39">
        <f>0.5*1116.99*(T1251*T1251)</f>
        <v>349059.375</v>
      </c>
      <c r="AM1251" s="39">
        <f t="shared" si="341"/>
        <v>5408.6965625000303</v>
      </c>
      <c r="AN1251" s="39">
        <f>SUM($AM$1160:$AM$1216)+$AN$1159</f>
        <v>-2582730.82375</v>
      </c>
      <c r="AO1251" s="39">
        <f t="shared" si="331"/>
        <v>0.71742522861856539</v>
      </c>
      <c r="AP1251" s="39">
        <f>SUM($AM$1220:$AM$1270)+$AP$1219</f>
        <v>2317026.8275000001</v>
      </c>
      <c r="AQ1251" s="39">
        <f t="shared" si="332"/>
        <v>0.64361856301423137</v>
      </c>
      <c r="AR1251" s="39">
        <f t="shared" si="327"/>
        <v>5.4086965625000305</v>
      </c>
      <c r="AS1251" s="39"/>
      <c r="AT1251" s="51">
        <f>T1251*$AS$8*0.38*0.01</f>
        <v>987.76448550000021</v>
      </c>
      <c r="AU1251" s="51">
        <f t="shared" si="343"/>
        <v>0.98776448550000018</v>
      </c>
      <c r="AV1251" s="51">
        <f t="shared" si="333"/>
        <v>2.7437924325321905E-4</v>
      </c>
      <c r="AW1251" s="39">
        <f>AB1251*0.7</f>
        <v>0.3820602159424058</v>
      </c>
      <c r="AX1251" s="40"/>
      <c r="AY1251" s="40">
        <f t="shared" si="330"/>
        <v>0</v>
      </c>
      <c r="AZ1251" s="40"/>
      <c r="BA1251" s="40"/>
      <c r="BB1251" s="40"/>
      <c r="BC1251" s="39"/>
      <c r="BD1251" s="39">
        <f>T1251*2.23694</f>
        <v>55.923500000000004</v>
      </c>
      <c r="BE1251" s="39">
        <f>AO1251-$BC$8</f>
        <v>0.71629882961994695</v>
      </c>
      <c r="BF1251" s="39">
        <f>AQ1251-$BC$8</f>
        <v>0.64249216401561293</v>
      </c>
      <c r="BG1251" s="52">
        <f t="shared" si="334"/>
        <v>0.57824294761405171</v>
      </c>
      <c r="BH1251" s="52">
        <f t="shared" si="335"/>
        <v>0.57824294761405171</v>
      </c>
      <c r="BI1251" s="52">
        <f t="shared" si="336"/>
        <v>2081674.6114105862</v>
      </c>
      <c r="BJ1251" s="52">
        <f t="shared" si="337"/>
        <v>2081.6746114105863</v>
      </c>
      <c r="BK1251">
        <f t="shared" si="338"/>
        <v>4.8678269062500279</v>
      </c>
    </row>
    <row r="1252" spans="2:63" x14ac:dyDescent="0.25">
      <c r="B1252" s="25" t="s">
        <v>53</v>
      </c>
      <c r="C1252" s="25">
        <v>1244</v>
      </c>
      <c r="D1252" s="25">
        <v>222</v>
      </c>
      <c r="E1252" s="24">
        <v>89.3</v>
      </c>
      <c r="F1252" s="15">
        <f t="shared" si="339"/>
        <v>-0.18055555555555516</v>
      </c>
      <c r="G1252" s="15">
        <f t="shared" si="340"/>
        <v>-0.64999999999999858</v>
      </c>
      <c r="R1252">
        <f t="shared" si="328"/>
        <v>0</v>
      </c>
      <c r="S1252">
        <f t="shared" si="329"/>
        <v>89.3</v>
      </c>
      <c r="T1252">
        <f>$E1252/3.6</f>
        <v>24.805555555555554</v>
      </c>
      <c r="U1252">
        <f>(0.5*960*(T1252*T1252))</f>
        <v>295351.48148148146</v>
      </c>
      <c r="V1252">
        <f>$U1252-$U1253</f>
        <v>3955.5555555555038</v>
      </c>
      <c r="X1252">
        <f>W1252/1000</f>
        <v>0</v>
      </c>
      <c r="Y125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2">
        <f>(0.5*960*(F1252*F1252))</f>
        <v>15.648148148148081</v>
      </c>
      <c r="AA1252">
        <f>W1252*0.0000002777777777</f>
        <v>0</v>
      </c>
      <c r="AB125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2">
        <f>(AC1252*0.0000002777777777)*-1</f>
        <v>0</v>
      </c>
      <c r="AE12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2">
        <f>(T1252/1000)*(960*9.81*0.01+0.5*1.205*0.38*1.711274*(T1252*T1252)+960*4/3*3.14*AJ1252)</f>
        <v>-8.3002457087488057</v>
      </c>
      <c r="AH1252">
        <f>AH1251+AG1252</f>
        <v>2677.9024750011004</v>
      </c>
      <c r="AJ1252">
        <f>T1253-T1252</f>
        <v>-0.1666666666666643</v>
      </c>
      <c r="AK1252" s="53">
        <f t="shared" si="342"/>
        <v>24.805555555555554</v>
      </c>
      <c r="AL1252" s="39">
        <f>0.5*1116.99*(T1252*T1252)</f>
        <v>343650.67843749997</v>
      </c>
      <c r="AM1252" s="39">
        <f t="shared" si="341"/>
        <v>4602.4124999999767</v>
      </c>
      <c r="AN1252" s="39">
        <f>SUM($AM$1160:$AM$1216)+$AN$1159</f>
        <v>-2582730.82375</v>
      </c>
      <c r="AO1252" s="39">
        <f t="shared" si="331"/>
        <v>0.71742522861856539</v>
      </c>
      <c r="AP1252" s="39">
        <f>SUM($AM$1220:$AM$1270)+$AP$1219</f>
        <v>2317026.8275000001</v>
      </c>
      <c r="AQ1252" s="39">
        <f t="shared" si="332"/>
        <v>0.64361856301423137</v>
      </c>
      <c r="AR1252" s="39">
        <f t="shared" si="327"/>
        <v>4.6024124999999767</v>
      </c>
      <c r="AS1252" s="39"/>
      <c r="AT1252" s="51">
        <f>T1252*$AS$8*0.38*0.01</f>
        <v>980.08187283500013</v>
      </c>
      <c r="AU1252" s="51">
        <f t="shared" si="343"/>
        <v>0.98008187283500015</v>
      </c>
      <c r="AV1252" s="51">
        <f t="shared" si="333"/>
        <v>2.7224518247236063E-4</v>
      </c>
      <c r="AW1252" s="39">
        <f>AB1252*0.7</f>
        <v>0.3820602159424058</v>
      </c>
      <c r="AX1252" s="40"/>
      <c r="AY1252" s="40">
        <f t="shared" si="330"/>
        <v>0</v>
      </c>
      <c r="AZ1252" s="40"/>
      <c r="BA1252" s="40"/>
      <c r="BB1252" s="40"/>
      <c r="BC1252" s="39"/>
      <c r="BD1252" s="39">
        <f>T1252*2.23694</f>
        <v>55.488539444444442</v>
      </c>
      <c r="BE1252" s="39">
        <f>AO1252-$BC$8</f>
        <v>0.71629882961994695</v>
      </c>
      <c r="BF1252" s="39">
        <f>AQ1252-$BC$8</f>
        <v>0.64249216401561293</v>
      </c>
      <c r="BG1252" s="52">
        <f t="shared" si="334"/>
        <v>0.57824294761405171</v>
      </c>
      <c r="BH1252" s="52">
        <f t="shared" si="335"/>
        <v>0.57824294761405171</v>
      </c>
      <c r="BI1252" s="52">
        <f t="shared" si="336"/>
        <v>2081674.6114105862</v>
      </c>
      <c r="BJ1252" s="52">
        <f t="shared" si="337"/>
        <v>2081.6746114105863</v>
      </c>
      <c r="BK1252">
        <f t="shared" si="338"/>
        <v>4.1421712499999792</v>
      </c>
    </row>
    <row r="1253" spans="2:63" x14ac:dyDescent="0.25">
      <c r="B1253" s="25" t="s">
        <v>53</v>
      </c>
      <c r="C1253" s="25">
        <v>1245</v>
      </c>
      <c r="D1253" s="25">
        <v>223</v>
      </c>
      <c r="E1253" s="24">
        <v>88.7</v>
      </c>
      <c r="F1253" s="15">
        <f t="shared" si="339"/>
        <v>-0.16666666666666705</v>
      </c>
      <c r="G1253" s="15">
        <f t="shared" si="340"/>
        <v>-0.60000000000000142</v>
      </c>
      <c r="R1253">
        <f t="shared" si="328"/>
        <v>0</v>
      </c>
      <c r="S1253">
        <f t="shared" si="329"/>
        <v>88.7</v>
      </c>
      <c r="T1253">
        <f>$E1253/3.6</f>
        <v>24.638888888888889</v>
      </c>
      <c r="U1253">
        <f>(0.5*960*(T1253*T1253))</f>
        <v>291395.92592592596</v>
      </c>
      <c r="V1253">
        <f>$U1253-$U1254</f>
        <v>3928.8888888889342</v>
      </c>
      <c r="X1253">
        <f>W1253/1000</f>
        <v>0</v>
      </c>
      <c r="Y125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3">
        <f>(0.5*960*(F1253*F1253))</f>
        <v>13.333333333333394</v>
      </c>
      <c r="AA1253">
        <f>W1253*0.0000002777777777</f>
        <v>0</v>
      </c>
      <c r="AB125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3">
        <f>(AC1253*0.0000002777777777)*-1</f>
        <v>0</v>
      </c>
      <c r="AE12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3">
        <f>(T1253/1000)*(960*9.81*0.01+0.5*1.205*0.38*1.711274*(T1253*T1253)+960*4/3*3.14*AJ1253)</f>
        <v>-8.3240283335131924</v>
      </c>
      <c r="AH1253">
        <f>AH1252+AG1253</f>
        <v>2669.5784466675873</v>
      </c>
      <c r="AJ1253">
        <f>T1254-T1253</f>
        <v>-0.16666666666666785</v>
      </c>
      <c r="AK1253" s="53">
        <f t="shared" si="342"/>
        <v>24.638888888888889</v>
      </c>
      <c r="AL1253" s="39">
        <f>0.5*1116.99*(T1253*T1253)</f>
        <v>339048.26593749999</v>
      </c>
      <c r="AM1253" s="39">
        <f t="shared" si="341"/>
        <v>4571.3850000000093</v>
      </c>
      <c r="AN1253" s="39">
        <f>SUM($AM$1160:$AM$1216)+$AN$1159</f>
        <v>-2582730.82375</v>
      </c>
      <c r="AO1253" s="39">
        <f t="shared" si="331"/>
        <v>0.71742522861856539</v>
      </c>
      <c r="AP1253" s="39">
        <f>SUM($AM$1220:$AM$1270)+$AP$1219</f>
        <v>2317026.8275000001</v>
      </c>
      <c r="AQ1253" s="39">
        <f t="shared" si="332"/>
        <v>0.64361856301423137</v>
      </c>
      <c r="AR1253" s="39">
        <f t="shared" si="327"/>
        <v>4.5713850000000091</v>
      </c>
      <c r="AS1253" s="39"/>
      <c r="AT1253" s="51">
        <f>T1253*$AS$8*0.38*0.01</f>
        <v>973.49677626500022</v>
      </c>
      <c r="AU1253" s="51">
        <f t="shared" si="343"/>
        <v>0.9734967762650002</v>
      </c>
      <c r="AV1253" s="51">
        <f t="shared" si="333"/>
        <v>2.704159875173392E-4</v>
      </c>
      <c r="AW1253" s="39">
        <f>AB1253*0.7</f>
        <v>0.3820602159424058</v>
      </c>
      <c r="AX1253" s="40"/>
      <c r="AY1253" s="40">
        <f t="shared" si="330"/>
        <v>0</v>
      </c>
      <c r="AZ1253" s="40"/>
      <c r="BA1253" s="40"/>
      <c r="BB1253" s="40"/>
      <c r="BC1253" s="39"/>
      <c r="BD1253" s="39">
        <f>T1253*2.23694</f>
        <v>55.115716111111112</v>
      </c>
      <c r="BE1253" s="39">
        <f>AO1253-$BC$8</f>
        <v>0.71629882961994695</v>
      </c>
      <c r="BF1253" s="39">
        <f>AQ1253-$BC$8</f>
        <v>0.64249216401561293</v>
      </c>
      <c r="BG1253" s="52">
        <f t="shared" si="334"/>
        <v>0.57824294761405171</v>
      </c>
      <c r="BH1253" s="52">
        <f t="shared" si="335"/>
        <v>0.57824294761405171</v>
      </c>
      <c r="BI1253" s="52">
        <f t="shared" si="336"/>
        <v>2081674.6114105862</v>
      </c>
      <c r="BJ1253" s="52">
        <f t="shared" si="337"/>
        <v>2081.6746114105863</v>
      </c>
      <c r="BK1253">
        <f t="shared" si="338"/>
        <v>4.1142465000000081</v>
      </c>
    </row>
    <row r="1254" spans="2:63" x14ac:dyDescent="0.25">
      <c r="B1254" s="25" t="s">
        <v>53</v>
      </c>
      <c r="C1254" s="25">
        <v>1246</v>
      </c>
      <c r="D1254" s="25">
        <v>224</v>
      </c>
      <c r="E1254" s="24">
        <v>88.1</v>
      </c>
      <c r="F1254" s="15">
        <f t="shared" si="339"/>
        <v>-0.18055555555555516</v>
      </c>
      <c r="G1254" s="15">
        <f t="shared" si="340"/>
        <v>-0.64999999999999858</v>
      </c>
      <c r="R1254">
        <f t="shared" si="328"/>
        <v>0</v>
      </c>
      <c r="S1254">
        <f t="shared" si="329"/>
        <v>88.1</v>
      </c>
      <c r="T1254">
        <f>$E1254/3.6</f>
        <v>24.472222222222221</v>
      </c>
      <c r="U1254">
        <f>(0.5*960*(T1254*T1254))</f>
        <v>287467.03703703702</v>
      </c>
      <c r="V1254">
        <f>$U1254-$U1255</f>
        <v>4550</v>
      </c>
      <c r="X1254">
        <f>W1254/1000</f>
        <v>0</v>
      </c>
      <c r="Y125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4">
        <f>(0.5*960*(F1254*F1254))</f>
        <v>15.648148148148081</v>
      </c>
      <c r="AA1254">
        <f>W1254*0.0000002777777777</f>
        <v>0</v>
      </c>
      <c r="AB125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4">
        <f>(AC1254*0.0000002777777777)*-1</f>
        <v>0</v>
      </c>
      <c r="AE12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4">
        <f>(T1254/1000)*(960*9.81*0.01+0.5*1.205*0.38*1.711274*(T1254*T1254)+960*4/3*3.14*AJ1254)</f>
        <v>-11.078389708830812</v>
      </c>
      <c r="AH1254">
        <f>AH1253+AG1254</f>
        <v>2658.5000569587564</v>
      </c>
      <c r="AJ1254">
        <f>T1255-T1254</f>
        <v>-0.19444444444444287</v>
      </c>
      <c r="AK1254" s="53">
        <f t="shared" si="342"/>
        <v>24.472222222222221</v>
      </c>
      <c r="AL1254" s="39">
        <f>0.5*1116.99*(T1254*T1254)</f>
        <v>334476.88093749998</v>
      </c>
      <c r="AM1254" s="39">
        <f t="shared" si="341"/>
        <v>5294.0671874999534</v>
      </c>
      <c r="AN1254" s="39">
        <f>SUM($AM$1160:$AM$1216)+$AN$1159</f>
        <v>-2582730.82375</v>
      </c>
      <c r="AO1254" s="39">
        <f t="shared" si="331"/>
        <v>0.71742522861856539</v>
      </c>
      <c r="AP1254" s="39">
        <f>SUM($AM$1220:$AM$1270)+$AP$1219</f>
        <v>2317026.8275000001</v>
      </c>
      <c r="AQ1254" s="39">
        <f t="shared" si="332"/>
        <v>0.64361856301423137</v>
      </c>
      <c r="AR1254" s="39">
        <f t="shared" si="327"/>
        <v>5.2940671874999534</v>
      </c>
      <c r="AS1254" s="39"/>
      <c r="AT1254" s="51">
        <f>T1254*$AS$8*0.38*0.01</f>
        <v>966.91167969500009</v>
      </c>
      <c r="AU1254" s="51">
        <f t="shared" si="343"/>
        <v>0.96691167969500014</v>
      </c>
      <c r="AV1254" s="51">
        <f t="shared" si="333"/>
        <v>2.6858679256231772E-4</v>
      </c>
      <c r="AW1254" s="39">
        <f>AB1254*0.7</f>
        <v>0.3820602159424058</v>
      </c>
      <c r="AX1254" s="40"/>
      <c r="AY1254" s="40">
        <f t="shared" si="330"/>
        <v>0</v>
      </c>
      <c r="AZ1254" s="40"/>
      <c r="BA1254" s="40"/>
      <c r="BB1254" s="40"/>
      <c r="BC1254" s="39"/>
      <c r="BD1254" s="39">
        <f>T1254*2.23694</f>
        <v>54.742892777777783</v>
      </c>
      <c r="BE1254" s="39">
        <f>AO1254-$BC$8</f>
        <v>0.71629882961994695</v>
      </c>
      <c r="BF1254" s="39">
        <f>AQ1254-$BC$8</f>
        <v>0.64249216401561293</v>
      </c>
      <c r="BG1254" s="52">
        <f t="shared" si="334"/>
        <v>0.57824294761405171</v>
      </c>
      <c r="BH1254" s="52">
        <f t="shared" si="335"/>
        <v>0.57824294761405171</v>
      </c>
      <c r="BI1254" s="52">
        <f t="shared" si="336"/>
        <v>2081674.6114105862</v>
      </c>
      <c r="BJ1254" s="52">
        <f t="shared" si="337"/>
        <v>2081.6746114105863</v>
      </c>
      <c r="BK1254">
        <f t="shared" si="338"/>
        <v>4.7646604687499581</v>
      </c>
    </row>
    <row r="1255" spans="2:63" x14ac:dyDescent="0.25">
      <c r="B1255" s="25" t="s">
        <v>53</v>
      </c>
      <c r="C1255" s="25">
        <v>1247</v>
      </c>
      <c r="D1255" s="25">
        <v>225</v>
      </c>
      <c r="E1255" s="24">
        <v>87.4</v>
      </c>
      <c r="F1255" s="15">
        <f t="shared" si="339"/>
        <v>-0.19444444444444325</v>
      </c>
      <c r="G1255" s="15">
        <f t="shared" si="340"/>
        <v>-0.69999999999999574</v>
      </c>
      <c r="R1255">
        <f t="shared" si="328"/>
        <v>0</v>
      </c>
      <c r="S1255">
        <f t="shared" si="329"/>
        <v>87.4</v>
      </c>
      <c r="T1255">
        <f>$E1255/3.6</f>
        <v>24.277777777777779</v>
      </c>
      <c r="U1255">
        <f>(0.5*960*(T1255*T1255))</f>
        <v>282917.03703703702</v>
      </c>
      <c r="V1255">
        <f>$U1255-$U1256</f>
        <v>4513.7037037037662</v>
      </c>
      <c r="X1255">
        <f>W1255/1000</f>
        <v>0</v>
      </c>
      <c r="Y125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5">
        <f>(0.5*960*(F1255*F1255))</f>
        <v>18.148148148147925</v>
      </c>
      <c r="AA1255">
        <f>W1255*0.0000002777777777</f>
        <v>0</v>
      </c>
      <c r="AB125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5">
        <f>(AC1255*0.0000002777777777)*-1</f>
        <v>0</v>
      </c>
      <c r="AE12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5">
        <f>(T1255/1000)*(960*9.81*0.01+0.5*1.205*0.38*1.711274*(T1255*T1255)+960*4/3*3.14*AJ1255)</f>
        <v>-11.080531451791607</v>
      </c>
      <c r="AH1255">
        <f>AH1254+AG1255</f>
        <v>2647.4195255069649</v>
      </c>
      <c r="AJ1255">
        <f>T1256-T1255</f>
        <v>-0.19444444444444642</v>
      </c>
      <c r="AK1255" s="53">
        <f t="shared" si="342"/>
        <v>24.277777777777779</v>
      </c>
      <c r="AL1255" s="39">
        <f>0.5*1116.99*(T1255*T1255)</f>
        <v>329182.81375000003</v>
      </c>
      <c r="AM1255" s="39">
        <f t="shared" si="341"/>
        <v>5251.8353125000722</v>
      </c>
      <c r="AN1255" s="39">
        <f>SUM($AM$1160:$AM$1216)+$AN$1159</f>
        <v>-2582730.82375</v>
      </c>
      <c r="AO1255" s="39">
        <f t="shared" si="331"/>
        <v>0.71742522861856539</v>
      </c>
      <c r="AP1255" s="39">
        <f>SUM($AM$1220:$AM$1270)+$AP$1219</f>
        <v>2317026.8275000001</v>
      </c>
      <c r="AQ1255" s="39">
        <f t="shared" si="332"/>
        <v>0.64361856301423137</v>
      </c>
      <c r="AR1255" s="39">
        <f t="shared" si="327"/>
        <v>5.2518353125000719</v>
      </c>
      <c r="AS1255" s="39"/>
      <c r="AT1255" s="51">
        <f>T1255*$AS$8*0.38*0.01</f>
        <v>959.22906703000012</v>
      </c>
      <c r="AU1255" s="51">
        <f t="shared" si="343"/>
        <v>0.9592290670300001</v>
      </c>
      <c r="AV1255" s="51">
        <f t="shared" si="333"/>
        <v>2.6645273178145935E-4</v>
      </c>
      <c r="AW1255" s="39">
        <f>AB1255*0.7</f>
        <v>0.3820602159424058</v>
      </c>
      <c r="AX1255" s="40"/>
      <c r="AY1255" s="40">
        <f t="shared" si="330"/>
        <v>0</v>
      </c>
      <c r="AZ1255" s="40"/>
      <c r="BA1255" s="40"/>
      <c r="BB1255" s="40"/>
      <c r="BC1255" s="39"/>
      <c r="BD1255" s="39">
        <f>T1255*2.23694</f>
        <v>54.307932222222227</v>
      </c>
      <c r="BE1255" s="39">
        <f>AO1255-$BC$8</f>
        <v>0.71629882961994695</v>
      </c>
      <c r="BF1255" s="39">
        <f>AQ1255-$BC$8</f>
        <v>0.64249216401561293</v>
      </c>
      <c r="BG1255" s="52">
        <f t="shared" si="334"/>
        <v>0.57824294761405171</v>
      </c>
      <c r="BH1255" s="52">
        <f t="shared" si="335"/>
        <v>0.57824294761405171</v>
      </c>
      <c r="BI1255" s="52">
        <f t="shared" si="336"/>
        <v>2081674.6114105862</v>
      </c>
      <c r="BJ1255" s="52">
        <f t="shared" si="337"/>
        <v>2081.6746114105863</v>
      </c>
      <c r="BK1255">
        <f t="shared" si="338"/>
        <v>4.726651781250065</v>
      </c>
    </row>
    <row r="1256" spans="2:63" x14ac:dyDescent="0.25">
      <c r="B1256" s="25" t="s">
        <v>53</v>
      </c>
      <c r="C1256" s="25">
        <v>1248</v>
      </c>
      <c r="D1256" s="25">
        <v>226</v>
      </c>
      <c r="E1256" s="24">
        <v>86.7</v>
      </c>
      <c r="F1256" s="15">
        <f t="shared" si="339"/>
        <v>-0.19444444444444522</v>
      </c>
      <c r="G1256" s="15">
        <f t="shared" si="340"/>
        <v>-0.70000000000000284</v>
      </c>
      <c r="R1256">
        <f t="shared" si="328"/>
        <v>0</v>
      </c>
      <c r="S1256">
        <f t="shared" si="329"/>
        <v>86.7</v>
      </c>
      <c r="T1256">
        <f>$E1256/3.6</f>
        <v>24.083333333333332</v>
      </c>
      <c r="U1256">
        <f>(0.5*960*(T1256*T1256))</f>
        <v>278403.33333333326</v>
      </c>
      <c r="V1256">
        <f>$U1256-$U1257</f>
        <v>4477.4074074073578</v>
      </c>
      <c r="X1256">
        <f>W1256/1000</f>
        <v>0</v>
      </c>
      <c r="Y125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6">
        <f>(0.5*960*(F1256*F1256))</f>
        <v>18.148148148148294</v>
      </c>
      <c r="AA1256">
        <f>W1256*0.0000002777777777</f>
        <v>0</v>
      </c>
      <c r="AB125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6">
        <f>(AC1256*0.0000002777777777)*-1</f>
        <v>0</v>
      </c>
      <c r="AE12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6">
        <f>(T1256/1000)*(960*9.81*0.01+0.5*1.205*0.38*1.711274*(T1256*T1256)+960*4/3*3.14*AJ1256)</f>
        <v>-11.080515393400988</v>
      </c>
      <c r="AH1256">
        <f>AH1255+AG1256</f>
        <v>2636.3390101135637</v>
      </c>
      <c r="AJ1256">
        <f>T1257-T1256</f>
        <v>-0.19444444444444287</v>
      </c>
      <c r="AK1256" s="53">
        <f t="shared" si="342"/>
        <v>24.083333333333332</v>
      </c>
      <c r="AL1256" s="39">
        <f>0.5*1116.99*(T1256*T1256)</f>
        <v>323930.97843749996</v>
      </c>
      <c r="AM1256" s="39">
        <f t="shared" si="341"/>
        <v>5209.6034374999581</v>
      </c>
      <c r="AN1256" s="39">
        <f>SUM($AM$1160:$AM$1216)+$AN$1159</f>
        <v>-2582730.82375</v>
      </c>
      <c r="AO1256" s="39">
        <f t="shared" si="331"/>
        <v>0.71742522861856539</v>
      </c>
      <c r="AP1256" s="39">
        <f>SUM($AM$1220:$AM$1270)+$AP$1219</f>
        <v>2317026.8275000001</v>
      </c>
      <c r="AQ1256" s="39">
        <f t="shared" si="332"/>
        <v>0.64361856301423137</v>
      </c>
      <c r="AR1256" s="39">
        <f t="shared" si="327"/>
        <v>5.2096034374999585</v>
      </c>
      <c r="AS1256" s="39"/>
      <c r="AT1256" s="51">
        <f>T1256*$AS$8*0.38*0.01</f>
        <v>951.54645436500016</v>
      </c>
      <c r="AU1256" s="51">
        <f t="shared" si="343"/>
        <v>0.95154645436500018</v>
      </c>
      <c r="AV1256" s="51">
        <f t="shared" si="333"/>
        <v>2.6431867100060099E-4</v>
      </c>
      <c r="AW1256" s="39">
        <f>AB1256*0.7</f>
        <v>0.3820602159424058</v>
      </c>
      <c r="AX1256" s="40"/>
      <c r="AY1256" s="40">
        <f t="shared" si="330"/>
        <v>0</v>
      </c>
      <c r="AZ1256" s="40"/>
      <c r="BA1256" s="40"/>
      <c r="BB1256" s="40"/>
      <c r="BC1256" s="39"/>
      <c r="BD1256" s="39">
        <f>T1256*2.23694</f>
        <v>53.872971666666665</v>
      </c>
      <c r="BE1256" s="39">
        <f>AO1256-$BC$8</f>
        <v>0.71629882961994695</v>
      </c>
      <c r="BF1256" s="39">
        <f>AQ1256-$BC$8</f>
        <v>0.64249216401561293</v>
      </c>
      <c r="BG1256" s="52">
        <f t="shared" si="334"/>
        <v>0.57824294761405171</v>
      </c>
      <c r="BH1256" s="52">
        <f t="shared" si="335"/>
        <v>0.57824294761405171</v>
      </c>
      <c r="BI1256" s="52">
        <f t="shared" si="336"/>
        <v>2081674.6114105862</v>
      </c>
      <c r="BJ1256" s="52">
        <f t="shared" si="337"/>
        <v>2081.6746114105863</v>
      </c>
      <c r="BK1256">
        <f t="shared" si="338"/>
        <v>4.6886430937499624</v>
      </c>
    </row>
    <row r="1257" spans="2:63" x14ac:dyDescent="0.25">
      <c r="B1257" s="25" t="s">
        <v>53</v>
      </c>
      <c r="C1257" s="25">
        <v>1249</v>
      </c>
      <c r="D1257" s="25">
        <v>227</v>
      </c>
      <c r="E1257" s="24">
        <v>86</v>
      </c>
      <c r="F1257" s="15">
        <f t="shared" si="339"/>
        <v>-0.19444444444444522</v>
      </c>
      <c r="G1257" s="15">
        <f t="shared" si="340"/>
        <v>-0.70000000000000284</v>
      </c>
      <c r="R1257">
        <f t="shared" si="328"/>
        <v>0</v>
      </c>
      <c r="S1257">
        <f t="shared" si="329"/>
        <v>86</v>
      </c>
      <c r="T1257">
        <f>$E1257/3.6</f>
        <v>23.888888888888889</v>
      </c>
      <c r="U1257">
        <f>(0.5*960*(T1257*T1257))</f>
        <v>273925.9259259259</v>
      </c>
      <c r="V1257">
        <f>$U1257-$U1258</f>
        <v>4441.111111111124</v>
      </c>
      <c r="X1257">
        <f>W1257/1000</f>
        <v>0</v>
      </c>
      <c r="Y125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7">
        <f>(0.5*960*(F1257*F1257))</f>
        <v>18.148148148148294</v>
      </c>
      <c r="AA1257">
        <f>W1257*0.0000002777777777</f>
        <v>0</v>
      </c>
      <c r="AB125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7">
        <f>(AC1257*0.0000002777777777)*-1</f>
        <v>0</v>
      </c>
      <c r="AE12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7">
        <f>(T1257/1000)*(960*9.81*0.01+0.5*1.205*0.38*1.711274*(T1257*T1257)+960*4/3*3.14*AJ1257)</f>
        <v>-11.078358815822192</v>
      </c>
      <c r="AH1257">
        <f>AH1256+AG1257</f>
        <v>2625.2606512977413</v>
      </c>
      <c r="AJ1257">
        <f>T1258-T1257</f>
        <v>-0.19444444444444642</v>
      </c>
      <c r="AK1257" s="53">
        <f t="shared" si="342"/>
        <v>23.888888888888889</v>
      </c>
      <c r="AL1257" s="39">
        <f>0.5*1116.99*(T1257*T1257)</f>
        <v>318721.375</v>
      </c>
      <c r="AM1257" s="39">
        <f t="shared" si="341"/>
        <v>5167.3715625000768</v>
      </c>
      <c r="AN1257" s="39">
        <f>SUM($AM$1160:$AM$1216)+$AN$1159</f>
        <v>-2582730.82375</v>
      </c>
      <c r="AO1257" s="39">
        <f t="shared" si="331"/>
        <v>0.71742522861856539</v>
      </c>
      <c r="AP1257" s="39">
        <f>SUM($AM$1220:$AM$1270)+$AP$1219</f>
        <v>2317026.8275000001</v>
      </c>
      <c r="AQ1257" s="39">
        <f t="shared" si="332"/>
        <v>0.64361856301423137</v>
      </c>
      <c r="AR1257" s="39">
        <f t="shared" si="327"/>
        <v>5.1673715625000769</v>
      </c>
      <c r="AS1257" s="39"/>
      <c r="AT1257" s="51">
        <f>T1257*$AS$8*0.38*0.01</f>
        <v>943.86384170000019</v>
      </c>
      <c r="AU1257" s="51">
        <f t="shared" si="343"/>
        <v>0.94386384170000015</v>
      </c>
      <c r="AV1257" s="51">
        <f t="shared" si="333"/>
        <v>2.6218461021974262E-4</v>
      </c>
      <c r="AW1257" s="39">
        <f>AB1257*0.7</f>
        <v>0.3820602159424058</v>
      </c>
      <c r="AX1257" s="40"/>
      <c r="AY1257" s="40">
        <f t="shared" si="330"/>
        <v>0</v>
      </c>
      <c r="AZ1257" s="40"/>
      <c r="BA1257" s="40"/>
      <c r="BB1257" s="40"/>
      <c r="BC1257" s="39"/>
      <c r="BD1257" s="39">
        <f>T1257*2.23694</f>
        <v>53.438011111111116</v>
      </c>
      <c r="BE1257" s="39">
        <f>AO1257-$BC$8</f>
        <v>0.71629882961994695</v>
      </c>
      <c r="BF1257" s="39">
        <f>AQ1257-$BC$8</f>
        <v>0.64249216401561293</v>
      </c>
      <c r="BG1257" s="52">
        <f t="shared" si="334"/>
        <v>0.57824294761405171</v>
      </c>
      <c r="BH1257" s="52">
        <f t="shared" si="335"/>
        <v>0.57824294761405171</v>
      </c>
      <c r="BI1257" s="52">
        <f t="shared" si="336"/>
        <v>2081674.6114105862</v>
      </c>
      <c r="BJ1257" s="52">
        <f t="shared" si="337"/>
        <v>2081.6746114105863</v>
      </c>
      <c r="BK1257">
        <f t="shared" si="338"/>
        <v>4.6506344062500693</v>
      </c>
    </row>
    <row r="1258" spans="2:63" x14ac:dyDescent="0.25">
      <c r="B1258" s="25" t="s">
        <v>53</v>
      </c>
      <c r="C1258" s="25">
        <v>1250</v>
      </c>
      <c r="D1258" s="25">
        <v>228</v>
      </c>
      <c r="E1258" s="24">
        <v>85.3</v>
      </c>
      <c r="F1258" s="15">
        <f t="shared" si="339"/>
        <v>-0.18055555555555516</v>
      </c>
      <c r="G1258" s="15">
        <f t="shared" si="340"/>
        <v>-0.64999999999999858</v>
      </c>
      <c r="R1258">
        <f t="shared" si="328"/>
        <v>0</v>
      </c>
      <c r="S1258">
        <f t="shared" si="329"/>
        <v>85.3</v>
      </c>
      <c r="T1258">
        <f>$E1258/3.6</f>
        <v>23.694444444444443</v>
      </c>
      <c r="U1258">
        <f>(0.5*960*(T1258*T1258))</f>
        <v>269484.81481481477</v>
      </c>
      <c r="V1258">
        <f>$U1258-$U1259</f>
        <v>3777.7777777776937</v>
      </c>
      <c r="X1258">
        <f>W1258/1000</f>
        <v>0</v>
      </c>
      <c r="Y125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8">
        <f>(0.5*960*(F1258*F1258))</f>
        <v>15.648148148148081</v>
      </c>
      <c r="AA1258">
        <f>W1258*0.0000002777777777</f>
        <v>0</v>
      </c>
      <c r="AB125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8">
        <f>(AC1258*0.0000002777777777)*-1</f>
        <v>0</v>
      </c>
      <c r="AE12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8">
        <f>(T1258/1000)*(960*9.81*0.01+0.5*1.205*0.38*1.711274*(T1258*T1258)+960*4/3*3.14*AJ1258)</f>
        <v>-8.4287259147958586</v>
      </c>
      <c r="AH1258">
        <f>AH1257+AG1258</f>
        <v>2616.8319253829454</v>
      </c>
      <c r="AJ1258">
        <f>T1259-T1258</f>
        <v>-0.1666666666666643</v>
      </c>
      <c r="AK1258" s="53">
        <f t="shared" si="342"/>
        <v>23.694444444444443</v>
      </c>
      <c r="AL1258" s="39">
        <f>0.5*1116.99*(T1258*T1258)</f>
        <v>313554.00343749992</v>
      </c>
      <c r="AM1258" s="39">
        <f t="shared" si="341"/>
        <v>4395.5624999998836</v>
      </c>
      <c r="AN1258" s="39">
        <f>SUM($AM$1160:$AM$1216)+$AN$1159</f>
        <v>-2582730.82375</v>
      </c>
      <c r="AO1258" s="39">
        <f t="shared" si="331"/>
        <v>0.71742522861856539</v>
      </c>
      <c r="AP1258" s="39">
        <f>SUM($AM$1220:$AM$1270)+$AP$1219</f>
        <v>2317026.8275000001</v>
      </c>
      <c r="AQ1258" s="39">
        <f t="shared" si="332"/>
        <v>0.64361856301423137</v>
      </c>
      <c r="AR1258" s="39">
        <f t="shared" si="327"/>
        <v>4.3955624999998832</v>
      </c>
      <c r="AS1258" s="39"/>
      <c r="AT1258" s="51">
        <f>T1258*$AS$8*0.38*0.01</f>
        <v>936.18122903500011</v>
      </c>
      <c r="AU1258" s="51">
        <f t="shared" si="343"/>
        <v>0.93618122903500012</v>
      </c>
      <c r="AV1258" s="51">
        <f t="shared" si="333"/>
        <v>2.6005054943888426E-4</v>
      </c>
      <c r="AW1258" s="39">
        <f>AB1258*0.7</f>
        <v>0.3820602159424058</v>
      </c>
      <c r="AX1258" s="40"/>
      <c r="AY1258" s="40">
        <f t="shared" si="330"/>
        <v>0</v>
      </c>
      <c r="AZ1258" s="40"/>
      <c r="BA1258" s="40"/>
      <c r="BB1258" s="40"/>
      <c r="BC1258" s="39"/>
      <c r="BD1258" s="39">
        <f>T1258*2.23694</f>
        <v>53.003050555555554</v>
      </c>
      <c r="BE1258" s="39">
        <f>AO1258-$BC$8</f>
        <v>0.71629882961994695</v>
      </c>
      <c r="BF1258" s="39">
        <f>AQ1258-$BC$8</f>
        <v>0.64249216401561293</v>
      </c>
      <c r="BG1258" s="52">
        <f t="shared" si="334"/>
        <v>0.57824294761405171</v>
      </c>
      <c r="BH1258" s="52">
        <f t="shared" si="335"/>
        <v>0.57824294761405171</v>
      </c>
      <c r="BI1258" s="52">
        <f t="shared" si="336"/>
        <v>2081674.6114105862</v>
      </c>
      <c r="BJ1258" s="52">
        <f t="shared" si="337"/>
        <v>2081.6746114105863</v>
      </c>
      <c r="BK1258">
        <f t="shared" si="338"/>
        <v>3.9560062499998954</v>
      </c>
    </row>
    <row r="1259" spans="2:63" x14ac:dyDescent="0.25">
      <c r="B1259" s="25" t="s">
        <v>53</v>
      </c>
      <c r="C1259" s="25">
        <v>1251</v>
      </c>
      <c r="D1259" s="25">
        <v>229</v>
      </c>
      <c r="E1259" s="24">
        <v>84.7</v>
      </c>
      <c r="F1259" s="15">
        <f t="shared" si="339"/>
        <v>-0.16666666666666705</v>
      </c>
      <c r="G1259" s="15">
        <f t="shared" si="340"/>
        <v>-0.60000000000000142</v>
      </c>
      <c r="R1259">
        <f t="shared" si="328"/>
        <v>0</v>
      </c>
      <c r="S1259">
        <f t="shared" si="329"/>
        <v>84.7</v>
      </c>
      <c r="T1259">
        <f>$E1259/3.6</f>
        <v>23.527777777777779</v>
      </c>
      <c r="U1259">
        <f>(0.5*960*(T1259*T1259))</f>
        <v>265707.03703703708</v>
      </c>
      <c r="V1259">
        <f>$U1259-$U1260</f>
        <v>3751.1111111111823</v>
      </c>
      <c r="X1259">
        <f>W1259/1000</f>
        <v>0</v>
      </c>
      <c r="Y125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59">
        <f>(0.5*960*(F1259*F1259))</f>
        <v>13.333333333333394</v>
      </c>
      <c r="AA1259">
        <f>W1259*0.0000002777777777</f>
        <v>0</v>
      </c>
      <c r="AB125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59">
        <f>(AC1259*0.0000002777777777)*-1</f>
        <v>0</v>
      </c>
      <c r="AE12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59">
        <f>(T1259/1000)*(960*9.81*0.01+0.5*1.205*0.38*1.711274*(T1259*T1259)+960*4/3*3.14*AJ1259)</f>
        <v>-8.4419880865169876</v>
      </c>
      <c r="AH1259">
        <f>AH1258+AG1259</f>
        <v>2608.3899372964283</v>
      </c>
      <c r="AJ1259">
        <f>T1260-T1259</f>
        <v>-0.16666666666666785</v>
      </c>
      <c r="AK1259" s="53">
        <f t="shared" si="342"/>
        <v>23.527777777777779</v>
      </c>
      <c r="AL1259" s="39">
        <f>0.5*1116.99*(T1259*T1259)</f>
        <v>309158.44093750004</v>
      </c>
      <c r="AM1259" s="39">
        <f t="shared" si="341"/>
        <v>4364.5350000000326</v>
      </c>
      <c r="AN1259" s="39">
        <f>SUM($AM$1160:$AM$1216)+$AN$1159</f>
        <v>-2582730.82375</v>
      </c>
      <c r="AO1259" s="39">
        <f t="shared" si="331"/>
        <v>0.71742522861856539</v>
      </c>
      <c r="AP1259" s="39">
        <f>SUM($AM$1220:$AM$1270)+$AP$1219</f>
        <v>2317026.8275000001</v>
      </c>
      <c r="AQ1259" s="39">
        <f t="shared" si="332"/>
        <v>0.64361856301423137</v>
      </c>
      <c r="AR1259" s="39">
        <f t="shared" si="327"/>
        <v>4.3645350000000329</v>
      </c>
      <c r="AS1259" s="39"/>
      <c r="AT1259" s="51">
        <f>T1259*$AS$8*0.38*0.01</f>
        <v>929.5961324650001</v>
      </c>
      <c r="AU1259" s="51">
        <f t="shared" si="343"/>
        <v>0.92959613246500006</v>
      </c>
      <c r="AV1259" s="51">
        <f t="shared" si="333"/>
        <v>2.5822135448386278E-4</v>
      </c>
      <c r="AW1259" s="39">
        <f>AB1259*0.7</f>
        <v>0.3820602159424058</v>
      </c>
      <c r="AX1259" s="40"/>
      <c r="AY1259" s="40">
        <f t="shared" si="330"/>
        <v>0</v>
      </c>
      <c r="AZ1259" s="40"/>
      <c r="BA1259" s="40"/>
      <c r="BB1259" s="40"/>
      <c r="BC1259" s="39"/>
      <c r="BD1259" s="39">
        <f>T1259*2.23694</f>
        <v>52.630227222222224</v>
      </c>
      <c r="BE1259" s="39">
        <f>AO1259-$BC$8</f>
        <v>0.71629882961994695</v>
      </c>
      <c r="BF1259" s="39">
        <f>AQ1259-$BC$8</f>
        <v>0.64249216401561293</v>
      </c>
      <c r="BG1259" s="52">
        <f t="shared" si="334"/>
        <v>0.57824294761405171</v>
      </c>
      <c r="BH1259" s="52">
        <f t="shared" si="335"/>
        <v>0.57824294761405171</v>
      </c>
      <c r="BI1259" s="52">
        <f t="shared" si="336"/>
        <v>2081674.6114105862</v>
      </c>
      <c r="BJ1259" s="52">
        <f t="shared" si="337"/>
        <v>2081.6746114105863</v>
      </c>
      <c r="BK1259">
        <f t="shared" si="338"/>
        <v>3.9280815000000295</v>
      </c>
    </row>
    <row r="1260" spans="2:63" x14ac:dyDescent="0.25">
      <c r="B1260" s="25" t="s">
        <v>53</v>
      </c>
      <c r="C1260" s="25">
        <v>1252</v>
      </c>
      <c r="D1260" s="25">
        <v>230</v>
      </c>
      <c r="E1260" s="24">
        <v>84.1</v>
      </c>
      <c r="F1260" s="15">
        <f t="shared" si="339"/>
        <v>-0.16666666666666705</v>
      </c>
      <c r="G1260" s="15">
        <f t="shared" si="340"/>
        <v>-0.60000000000000142</v>
      </c>
      <c r="R1260">
        <f t="shared" si="328"/>
        <v>0</v>
      </c>
      <c r="S1260">
        <f t="shared" si="329"/>
        <v>84.1</v>
      </c>
      <c r="T1260">
        <f>$E1260/3.6</f>
        <v>23.361111111111111</v>
      </c>
      <c r="U1260">
        <f>(0.5*960*(T1260*T1260))</f>
        <v>261955.9259259259</v>
      </c>
      <c r="V1260">
        <f>$U1260-$U1261</f>
        <v>3724.4444444444671</v>
      </c>
      <c r="X1260">
        <f>W1260/1000</f>
        <v>0</v>
      </c>
      <c r="Y126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0">
        <f>(0.5*960*(F1260*F1260))</f>
        <v>13.333333333333394</v>
      </c>
      <c r="AA1260">
        <f>W1260*0.0000002777777777</f>
        <v>0</v>
      </c>
      <c r="AB126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0">
        <f>(AC1260*0.0000002777777777)*-1</f>
        <v>0</v>
      </c>
      <c r="AE12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0">
        <f>(T1260/1000)*(960*9.81*0.01+0.5*1.205*0.38*1.711274*(T1260*T1260)+960*4/3*3.14*AJ1260)</f>
        <v>-8.4537139093192248</v>
      </c>
      <c r="AH1260">
        <f>AH1259+AG1260</f>
        <v>2599.9362233871093</v>
      </c>
      <c r="AJ1260">
        <f>T1261-T1260</f>
        <v>-0.16666666666666785</v>
      </c>
      <c r="AK1260" s="53">
        <f t="shared" si="342"/>
        <v>23.361111111111111</v>
      </c>
      <c r="AL1260" s="39">
        <f>0.5*1116.99*(T1260*T1260)</f>
        <v>304793.90593750001</v>
      </c>
      <c r="AM1260" s="39">
        <f t="shared" si="341"/>
        <v>4333.5075000000652</v>
      </c>
      <c r="AN1260" s="39">
        <f>SUM($AM$1160:$AM$1216)+$AN$1159</f>
        <v>-2582730.82375</v>
      </c>
      <c r="AO1260" s="39">
        <f t="shared" si="331"/>
        <v>0.71742522861856539</v>
      </c>
      <c r="AP1260" s="39">
        <f>SUM($AM$1220:$AM$1270)+$AP$1219</f>
        <v>2317026.8275000001</v>
      </c>
      <c r="AQ1260" s="39">
        <f t="shared" si="332"/>
        <v>0.64361856301423137</v>
      </c>
      <c r="AR1260" s="39">
        <f t="shared" ref="AR1260:AR1323" si="344">AM1260/1000</f>
        <v>4.3335075000000653</v>
      </c>
      <c r="AS1260" s="39"/>
      <c r="AT1260" s="51">
        <f>T1260*$AS$8*0.38*0.01</f>
        <v>923.01103589500008</v>
      </c>
      <c r="AU1260" s="51">
        <f t="shared" si="343"/>
        <v>0.92301103589500011</v>
      </c>
      <c r="AV1260" s="51">
        <f t="shared" si="333"/>
        <v>2.5639215952884134E-4</v>
      </c>
      <c r="AW1260" s="39">
        <f>AB1260*0.7</f>
        <v>0.3820602159424058</v>
      </c>
      <c r="AX1260" s="40"/>
      <c r="AY1260" s="40">
        <f t="shared" si="330"/>
        <v>0</v>
      </c>
      <c r="AZ1260" s="40"/>
      <c r="BA1260" s="40"/>
      <c r="BB1260" s="40"/>
      <c r="BC1260" s="39"/>
      <c r="BD1260" s="39">
        <f>T1260*2.23694</f>
        <v>52.257403888888895</v>
      </c>
      <c r="BE1260" s="39">
        <f>AO1260-$BC$8</f>
        <v>0.71629882961994695</v>
      </c>
      <c r="BF1260" s="39">
        <f>AQ1260-$BC$8</f>
        <v>0.64249216401561293</v>
      </c>
      <c r="BG1260" s="52">
        <f t="shared" si="334"/>
        <v>0.57824294761405171</v>
      </c>
      <c r="BH1260" s="52">
        <f t="shared" si="335"/>
        <v>0.57824294761405171</v>
      </c>
      <c r="BI1260" s="52">
        <f t="shared" si="336"/>
        <v>2081674.6114105862</v>
      </c>
      <c r="BJ1260" s="52">
        <f t="shared" si="337"/>
        <v>2081.6746114105863</v>
      </c>
      <c r="BK1260">
        <f t="shared" si="338"/>
        <v>3.9001567500000589</v>
      </c>
    </row>
    <row r="1261" spans="2:63" x14ac:dyDescent="0.25">
      <c r="B1261" s="25" t="s">
        <v>53</v>
      </c>
      <c r="C1261" s="25">
        <v>1253</v>
      </c>
      <c r="D1261" s="25">
        <v>231</v>
      </c>
      <c r="E1261" s="24">
        <v>83.5</v>
      </c>
      <c r="F1261" s="15">
        <f t="shared" si="339"/>
        <v>-0.16666666666666508</v>
      </c>
      <c r="G1261" s="15">
        <f t="shared" si="340"/>
        <v>-0.59999999999999432</v>
      </c>
      <c r="R1261">
        <f t="shared" si="328"/>
        <v>0</v>
      </c>
      <c r="S1261">
        <f t="shared" si="329"/>
        <v>83.5</v>
      </c>
      <c r="T1261">
        <f>$E1261/3.6</f>
        <v>23.194444444444443</v>
      </c>
      <c r="U1261">
        <f>(0.5*960*(T1261*T1261))</f>
        <v>258231.48148148143</v>
      </c>
      <c r="V1261">
        <f>$U1261-$U1262</f>
        <v>3697.7777777777228</v>
      </c>
      <c r="X1261">
        <f>W1261/1000</f>
        <v>0</v>
      </c>
      <c r="Y126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1">
        <f>(0.5*960*(F1261*F1261))</f>
        <v>13.33333333333308</v>
      </c>
      <c r="AA1261">
        <f>W1261*0.0000002777777777</f>
        <v>0</v>
      </c>
      <c r="AB126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1">
        <f>(AC1261*0.0000002777777777)*-1</f>
        <v>0</v>
      </c>
      <c r="AE12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1">
        <f>(T1261/1000)*(960*9.81*0.01+0.5*1.205*0.38*1.711274*(T1261*T1261)+960*4/3*3.14*AJ1261)</f>
        <v>-8.4639142664298621</v>
      </c>
      <c r="AH1261">
        <f>AH1260+AG1261</f>
        <v>2591.4723091206793</v>
      </c>
      <c r="AJ1261">
        <f>T1262-T1261</f>
        <v>-0.1666666666666643</v>
      </c>
      <c r="AK1261" s="53">
        <f t="shared" si="342"/>
        <v>23.194444444444443</v>
      </c>
      <c r="AL1261" s="39">
        <f>0.5*1116.99*(T1261*T1261)</f>
        <v>300460.39843749994</v>
      </c>
      <c r="AM1261" s="39">
        <f t="shared" si="341"/>
        <v>4302.4799999999232</v>
      </c>
      <c r="AN1261" s="39">
        <f>SUM($AM$1160:$AM$1216)+$AN$1159</f>
        <v>-2582730.82375</v>
      </c>
      <c r="AO1261" s="39">
        <f t="shared" si="331"/>
        <v>0.71742522861856539</v>
      </c>
      <c r="AP1261" s="39">
        <f>SUM($AM$1220:$AM$1270)+$AP$1219</f>
        <v>2317026.8275000001</v>
      </c>
      <c r="AQ1261" s="39">
        <f t="shared" si="332"/>
        <v>0.64361856301423137</v>
      </c>
      <c r="AR1261" s="39">
        <f t="shared" si="344"/>
        <v>4.3024799999999228</v>
      </c>
      <c r="AS1261" s="39"/>
      <c r="AT1261" s="51">
        <f>T1261*$AS$8*0.38*0.01</f>
        <v>916.42593932500006</v>
      </c>
      <c r="AU1261" s="51">
        <f t="shared" si="343"/>
        <v>0.91642593932500005</v>
      </c>
      <c r="AV1261" s="51">
        <f t="shared" si="333"/>
        <v>2.5456296457381986E-4</v>
      </c>
      <c r="AW1261" s="39">
        <f>AB1261*0.7</f>
        <v>0.3820602159424058</v>
      </c>
      <c r="AX1261" s="40"/>
      <c r="AY1261" s="40">
        <f t="shared" si="330"/>
        <v>0</v>
      </c>
      <c r="AZ1261" s="40"/>
      <c r="BA1261" s="40"/>
      <c r="BB1261" s="40"/>
      <c r="BC1261" s="39"/>
      <c r="BD1261" s="39">
        <f>T1261*2.23694</f>
        <v>51.884580555555559</v>
      </c>
      <c r="BE1261" s="39">
        <f>AO1261-$BC$8</f>
        <v>0.71629882961994695</v>
      </c>
      <c r="BF1261" s="39">
        <f>AQ1261-$BC$8</f>
        <v>0.64249216401561293</v>
      </c>
      <c r="BG1261" s="52">
        <f t="shared" si="334"/>
        <v>0.57824294761405171</v>
      </c>
      <c r="BH1261" s="52">
        <f t="shared" si="335"/>
        <v>0.57824294761405171</v>
      </c>
      <c r="BI1261" s="52">
        <f t="shared" si="336"/>
        <v>2081674.6114105862</v>
      </c>
      <c r="BJ1261" s="52">
        <f t="shared" si="337"/>
        <v>2081.6746114105863</v>
      </c>
      <c r="BK1261">
        <f t="shared" si="338"/>
        <v>3.8722319999999311</v>
      </c>
    </row>
    <row r="1262" spans="2:63" x14ac:dyDescent="0.25">
      <c r="B1262" s="25" t="s">
        <v>53</v>
      </c>
      <c r="C1262" s="25">
        <v>1254</v>
      </c>
      <c r="D1262" s="25">
        <v>232</v>
      </c>
      <c r="E1262" s="24">
        <v>82.9</v>
      </c>
      <c r="F1262" s="15">
        <f t="shared" si="339"/>
        <v>-0.16666666666666705</v>
      </c>
      <c r="G1262" s="15">
        <f t="shared" si="340"/>
        <v>-0.60000000000000142</v>
      </c>
      <c r="R1262">
        <f t="shared" si="328"/>
        <v>0</v>
      </c>
      <c r="S1262">
        <f t="shared" si="329"/>
        <v>82.9</v>
      </c>
      <c r="T1262">
        <f>$E1262/3.6</f>
        <v>23.027777777777779</v>
      </c>
      <c r="U1262">
        <f>(0.5*960*(T1262*T1262))</f>
        <v>254533.70370370371</v>
      </c>
      <c r="V1262">
        <f>$U1262-$U1263</f>
        <v>3671.111111111124</v>
      </c>
      <c r="X1262">
        <f>W1262/1000</f>
        <v>0</v>
      </c>
      <c r="Y126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2">
        <f>(0.5*960*(F1262*F1262))</f>
        <v>13.333333333333394</v>
      </c>
      <c r="AA1262">
        <f>W1262*0.0000002777777777</f>
        <v>0</v>
      </c>
      <c r="AB126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2">
        <f>(AC1262*0.0000002777777777)*-1</f>
        <v>0</v>
      </c>
      <c r="AE12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2">
        <f>(T1262/1000)*(960*9.81*0.01+0.5*1.205*0.38*1.711274*(T1262*T1262)+960*4/3*3.14*AJ1262)</f>
        <v>-8.4726000410771753</v>
      </c>
      <c r="AH1262">
        <f>AH1261+AG1262</f>
        <v>2582.9997090796019</v>
      </c>
      <c r="AJ1262">
        <f>T1263-T1262</f>
        <v>-0.16666666666666785</v>
      </c>
      <c r="AK1262" s="53">
        <f t="shared" si="342"/>
        <v>23.027777777777779</v>
      </c>
      <c r="AL1262" s="39">
        <f>0.5*1116.99*(T1262*T1262)</f>
        <v>296157.91843750002</v>
      </c>
      <c r="AM1262" s="39">
        <f t="shared" si="341"/>
        <v>4271.452500000014</v>
      </c>
      <c r="AN1262" s="39">
        <f>SUM($AM$1160:$AM$1216)+$AN$1159</f>
        <v>-2582730.82375</v>
      </c>
      <c r="AO1262" s="39">
        <f t="shared" si="331"/>
        <v>0.71742522861856539</v>
      </c>
      <c r="AP1262" s="39">
        <f>SUM($AM$1220:$AM$1270)+$AP$1219</f>
        <v>2317026.8275000001</v>
      </c>
      <c r="AQ1262" s="39">
        <f t="shared" si="332"/>
        <v>0.64361856301423137</v>
      </c>
      <c r="AR1262" s="39">
        <f t="shared" si="344"/>
        <v>4.2714525000000139</v>
      </c>
      <c r="AS1262" s="39"/>
      <c r="AT1262" s="51">
        <f>T1262*$AS$8*0.38*0.01</f>
        <v>909.84084275500027</v>
      </c>
      <c r="AU1262" s="51">
        <f t="shared" si="343"/>
        <v>0.90984084275500021</v>
      </c>
      <c r="AV1262" s="51">
        <f t="shared" si="333"/>
        <v>2.5273376961879843E-4</v>
      </c>
      <c r="AW1262" s="39">
        <f>AB1262*0.7</f>
        <v>0.3820602159424058</v>
      </c>
      <c r="AX1262" s="40"/>
      <c r="AY1262" s="40">
        <f t="shared" si="330"/>
        <v>0</v>
      </c>
      <c r="AZ1262" s="40"/>
      <c r="BA1262" s="40"/>
      <c r="BB1262" s="40"/>
      <c r="BC1262" s="39"/>
      <c r="BD1262" s="39">
        <f>T1262*2.23694</f>
        <v>51.511757222222229</v>
      </c>
      <c r="BE1262" s="39">
        <f>AO1262-$BC$8</f>
        <v>0.71629882961994695</v>
      </c>
      <c r="BF1262" s="39">
        <f>AQ1262-$BC$8</f>
        <v>0.64249216401561293</v>
      </c>
      <c r="BG1262" s="52">
        <f t="shared" si="334"/>
        <v>0.57824294761405171</v>
      </c>
      <c r="BH1262" s="52">
        <f t="shared" si="335"/>
        <v>0.57824294761405171</v>
      </c>
      <c r="BI1262" s="52">
        <f t="shared" si="336"/>
        <v>2081674.6114105862</v>
      </c>
      <c r="BJ1262" s="52">
        <f t="shared" si="337"/>
        <v>2081.6746114105863</v>
      </c>
      <c r="BK1262">
        <f t="shared" si="338"/>
        <v>3.8443072500000124</v>
      </c>
    </row>
    <row r="1263" spans="2:63" x14ac:dyDescent="0.25">
      <c r="B1263" s="25" t="s">
        <v>53</v>
      </c>
      <c r="C1263" s="25">
        <v>1255</v>
      </c>
      <c r="D1263" s="25">
        <v>233</v>
      </c>
      <c r="E1263" s="24">
        <v>82.3</v>
      </c>
      <c r="F1263" s="15">
        <f t="shared" si="339"/>
        <v>-0.16666666666666705</v>
      </c>
      <c r="G1263" s="15">
        <f t="shared" si="340"/>
        <v>-0.60000000000000142</v>
      </c>
      <c r="R1263">
        <f t="shared" si="328"/>
        <v>0</v>
      </c>
      <c r="S1263">
        <f t="shared" si="329"/>
        <v>82.3</v>
      </c>
      <c r="T1263">
        <f>$E1263/3.6</f>
        <v>22.861111111111111</v>
      </c>
      <c r="U1263">
        <f>(0.5*960*(T1263*T1263))</f>
        <v>250862.59259259258</v>
      </c>
      <c r="V1263">
        <f>$U1263-$U1264</f>
        <v>3644.4444444443798</v>
      </c>
      <c r="X1263">
        <f>W1263/1000</f>
        <v>0</v>
      </c>
      <c r="Y126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3">
        <f>(0.5*960*(F1263*F1263))</f>
        <v>13.333333333333394</v>
      </c>
      <c r="AA1263">
        <f>W1263*0.0000002777777777</f>
        <v>0</v>
      </c>
      <c r="AB126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3">
        <f>(AC1263*0.0000002777777777)*-1</f>
        <v>0</v>
      </c>
      <c r="AE12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3">
        <f>(T1263/1000)*(960*9.81*0.01+0.5*1.205*0.38*1.711274*(T1263*T1263)+960*4/3*3.14*AJ1263)</f>
        <v>-8.4797821164871348</v>
      </c>
      <c r="AH1263">
        <f>AH1262+AG1263</f>
        <v>2574.5199269631148</v>
      </c>
      <c r="AJ1263">
        <f>T1264-T1263</f>
        <v>-0.1666666666666643</v>
      </c>
      <c r="AK1263" s="53">
        <f t="shared" si="342"/>
        <v>22.861111111111111</v>
      </c>
      <c r="AL1263" s="39">
        <f>0.5*1116.99*(T1263*T1263)</f>
        <v>291886.4659375</v>
      </c>
      <c r="AM1263" s="39">
        <f t="shared" si="341"/>
        <v>4240.4249999999302</v>
      </c>
      <c r="AN1263" s="39">
        <f>SUM($AM$1160:$AM$1216)+$AN$1159</f>
        <v>-2582730.82375</v>
      </c>
      <c r="AO1263" s="39">
        <f t="shared" si="331"/>
        <v>0.71742522861856539</v>
      </c>
      <c r="AP1263" s="39">
        <f>SUM($AM$1220:$AM$1270)+$AP$1219</f>
        <v>2317026.8275000001</v>
      </c>
      <c r="AQ1263" s="39">
        <f t="shared" si="332"/>
        <v>0.64361856301423137</v>
      </c>
      <c r="AR1263" s="39">
        <f t="shared" si="344"/>
        <v>4.2404249999999299</v>
      </c>
      <c r="AS1263" s="39"/>
      <c r="AT1263" s="51">
        <f>T1263*$AS$8*0.38*0.01</f>
        <v>903.25574618500002</v>
      </c>
      <c r="AU1263" s="51">
        <f t="shared" si="343"/>
        <v>0.90325574618500004</v>
      </c>
      <c r="AV1263" s="51">
        <f t="shared" si="333"/>
        <v>2.5090457466377694E-4</v>
      </c>
      <c r="AW1263" s="39">
        <f>AB1263*0.7</f>
        <v>0.3820602159424058</v>
      </c>
      <c r="AX1263" s="40"/>
      <c r="AY1263" s="40">
        <f t="shared" si="330"/>
        <v>0</v>
      </c>
      <c r="AZ1263" s="40"/>
      <c r="BA1263" s="40"/>
      <c r="BB1263" s="40"/>
      <c r="BC1263" s="39"/>
      <c r="BD1263" s="39">
        <f>T1263*2.23694</f>
        <v>51.138933888888893</v>
      </c>
      <c r="BE1263" s="39">
        <f>AO1263-$BC$8</f>
        <v>0.71629882961994695</v>
      </c>
      <c r="BF1263" s="39">
        <f>AQ1263-$BC$8</f>
        <v>0.64249216401561293</v>
      </c>
      <c r="BG1263" s="52">
        <f t="shared" si="334"/>
        <v>0.57824294761405171</v>
      </c>
      <c r="BH1263" s="52">
        <f t="shared" si="335"/>
        <v>0.57824294761405171</v>
      </c>
      <c r="BI1263" s="52">
        <f t="shared" si="336"/>
        <v>2081674.6114105862</v>
      </c>
      <c r="BJ1263" s="52">
        <f t="shared" si="337"/>
        <v>2081.6746114105863</v>
      </c>
      <c r="BK1263">
        <f t="shared" si="338"/>
        <v>3.8163824999999374</v>
      </c>
    </row>
    <row r="1264" spans="2:63" x14ac:dyDescent="0.25">
      <c r="B1264" s="25" t="s">
        <v>53</v>
      </c>
      <c r="C1264" s="25">
        <v>1256</v>
      </c>
      <c r="D1264" s="25">
        <v>234</v>
      </c>
      <c r="E1264" s="24">
        <v>81.7</v>
      </c>
      <c r="F1264" s="15">
        <f t="shared" si="339"/>
        <v>-0.16666666666666705</v>
      </c>
      <c r="G1264" s="15">
        <f t="shared" si="340"/>
        <v>-0.60000000000000142</v>
      </c>
      <c r="R1264">
        <f t="shared" si="328"/>
        <v>0</v>
      </c>
      <c r="S1264">
        <f t="shared" si="329"/>
        <v>81.7</v>
      </c>
      <c r="T1264">
        <f>$E1264/3.6</f>
        <v>22.694444444444446</v>
      </c>
      <c r="U1264">
        <f>(0.5*960*(T1264*T1264))</f>
        <v>247218.1481481482</v>
      </c>
      <c r="V1264">
        <f>$U1264-$U1265</f>
        <v>3617.7777777778974</v>
      </c>
      <c r="X1264">
        <f>W1264/1000</f>
        <v>0</v>
      </c>
      <c r="Y126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4">
        <f>(0.5*960*(F1264*F1264))</f>
        <v>13.333333333333394</v>
      </c>
      <c r="AA1264">
        <f>W1264*0.0000002777777777</f>
        <v>0</v>
      </c>
      <c r="AB126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4">
        <f>(AC1264*0.0000002777777777)*-1</f>
        <v>0</v>
      </c>
      <c r="AE12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4">
        <f>(T1264/1000)*(960*9.81*0.01+0.5*1.205*0.38*1.711274*(T1264*T1264)+960*4/3*3.14*AJ1264)</f>
        <v>-8.4854713758886611</v>
      </c>
      <c r="AH1264">
        <f>AH1263+AG1264</f>
        <v>2566.0344555872261</v>
      </c>
      <c r="AJ1264">
        <f>T1265-T1264</f>
        <v>-0.1666666666666714</v>
      </c>
      <c r="AK1264" s="53">
        <f t="shared" si="342"/>
        <v>22.694444444444446</v>
      </c>
      <c r="AL1264" s="39">
        <f>0.5*1116.99*(T1264*T1264)</f>
        <v>287646.04093750007</v>
      </c>
      <c r="AM1264" s="39">
        <f t="shared" si="341"/>
        <v>4209.3975000001374</v>
      </c>
      <c r="AN1264" s="39">
        <f>SUM($AM$1160:$AM$1216)+$AN$1159</f>
        <v>-2582730.82375</v>
      </c>
      <c r="AO1264" s="39">
        <f t="shared" si="331"/>
        <v>0.71742522861856539</v>
      </c>
      <c r="AP1264" s="39">
        <f>SUM($AM$1220:$AM$1270)+$AP$1219</f>
        <v>2317026.8275000001</v>
      </c>
      <c r="AQ1264" s="39">
        <f t="shared" si="332"/>
        <v>0.64361856301423137</v>
      </c>
      <c r="AR1264" s="39">
        <f t="shared" si="344"/>
        <v>4.2093975000001373</v>
      </c>
      <c r="AS1264" s="39"/>
      <c r="AT1264" s="51">
        <f>T1264*$AS$8*0.38*0.01</f>
        <v>896.67064961500034</v>
      </c>
      <c r="AU1264" s="51">
        <f t="shared" si="343"/>
        <v>0.89667064961500031</v>
      </c>
      <c r="AV1264" s="51">
        <f t="shared" si="333"/>
        <v>2.4907537970875556E-4</v>
      </c>
      <c r="AW1264" s="39">
        <f>AB1264*0.7</f>
        <v>0.3820602159424058</v>
      </c>
      <c r="AX1264" s="40"/>
      <c r="AY1264" s="40">
        <f t="shared" si="330"/>
        <v>0</v>
      </c>
      <c r="AZ1264" s="40"/>
      <c r="BA1264" s="40"/>
      <c r="BB1264" s="40"/>
      <c r="BC1264" s="39"/>
      <c r="BD1264" s="39">
        <f>T1264*2.23694</f>
        <v>50.766110555555564</v>
      </c>
      <c r="BE1264" s="39">
        <f>AO1264-$BC$8</f>
        <v>0.71629882961994695</v>
      </c>
      <c r="BF1264" s="39">
        <f>AQ1264-$BC$8</f>
        <v>0.64249216401561293</v>
      </c>
      <c r="BG1264" s="52">
        <f t="shared" si="334"/>
        <v>0.57824294761405171</v>
      </c>
      <c r="BH1264" s="52">
        <f t="shared" si="335"/>
        <v>0.57824294761405171</v>
      </c>
      <c r="BI1264" s="52">
        <f t="shared" si="336"/>
        <v>2081674.6114105862</v>
      </c>
      <c r="BJ1264" s="52">
        <f t="shared" si="337"/>
        <v>2081.6746114105863</v>
      </c>
      <c r="BK1264">
        <f t="shared" si="338"/>
        <v>3.7884577500001235</v>
      </c>
    </row>
    <row r="1265" spans="2:63" x14ac:dyDescent="0.25">
      <c r="B1265" s="25" t="s">
        <v>53</v>
      </c>
      <c r="C1265" s="25">
        <v>1257</v>
      </c>
      <c r="D1265" s="25">
        <v>235</v>
      </c>
      <c r="E1265" s="24">
        <v>81.099999999999994</v>
      </c>
      <c r="F1265" s="15">
        <f t="shared" si="339"/>
        <v>-0.16666666666666705</v>
      </c>
      <c r="G1265" s="15">
        <f t="shared" si="340"/>
        <v>-0.60000000000000142</v>
      </c>
      <c r="R1265">
        <f t="shared" si="328"/>
        <v>0</v>
      </c>
      <c r="S1265">
        <f t="shared" si="329"/>
        <v>81.099999999999994</v>
      </c>
      <c r="T1265">
        <f>$E1265/3.6</f>
        <v>22.527777777777775</v>
      </c>
      <c r="U1265">
        <f>(0.5*960*(T1265*T1265))</f>
        <v>243600.37037037031</v>
      </c>
      <c r="V1265">
        <f>$U1265-$U1266</f>
        <v>3591.1111111110658</v>
      </c>
      <c r="X1265">
        <f>W1265/1000</f>
        <v>0</v>
      </c>
      <c r="Y126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5">
        <f>(0.5*960*(F1265*F1265))</f>
        <v>13.333333333333394</v>
      </c>
      <c r="AA1265">
        <f>W1265*0.0000002777777777</f>
        <v>0</v>
      </c>
      <c r="AB126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5">
        <f>(AC1265*0.0000002777777777)*-1</f>
        <v>0</v>
      </c>
      <c r="AE12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5">
        <f>(T1265/1000)*(960*9.81*0.01+0.5*1.205*0.38*1.711274*(T1265*T1265)+960*4/3*3.14*AJ1265)</f>
        <v>-8.4896787025067617</v>
      </c>
      <c r="AH1265">
        <f>AH1264+AG1265</f>
        <v>2557.5447768847193</v>
      </c>
      <c r="AJ1265">
        <f>T1266-T1265</f>
        <v>-0.1666666666666643</v>
      </c>
      <c r="AK1265" s="53">
        <f t="shared" si="342"/>
        <v>22.527777777777775</v>
      </c>
      <c r="AL1265" s="39">
        <f>0.5*1116.99*(T1265*T1265)</f>
        <v>283436.64343749994</v>
      </c>
      <c r="AM1265" s="39">
        <f t="shared" si="341"/>
        <v>4178.3699999999371</v>
      </c>
      <c r="AN1265" s="39">
        <f>SUM($AM$1160:$AM$1216)+$AN$1159</f>
        <v>-2582730.82375</v>
      </c>
      <c r="AO1265" s="39">
        <f t="shared" si="331"/>
        <v>0.71742522861856539</v>
      </c>
      <c r="AP1265" s="39">
        <f>SUM($AM$1220:$AM$1270)+$AP$1219</f>
        <v>2317026.8275000001</v>
      </c>
      <c r="AQ1265" s="39">
        <f t="shared" si="332"/>
        <v>0.64361856301423137</v>
      </c>
      <c r="AR1265" s="39">
        <f t="shared" si="344"/>
        <v>4.1783699999999371</v>
      </c>
      <c r="AS1265" s="39"/>
      <c r="AT1265" s="51">
        <f>T1265*$AS$8*0.38*0.01</f>
        <v>890.08555304499998</v>
      </c>
      <c r="AU1265" s="51">
        <f t="shared" si="343"/>
        <v>0.89008555304500003</v>
      </c>
      <c r="AV1265" s="51">
        <f t="shared" si="333"/>
        <v>2.4724618475373397E-4</v>
      </c>
      <c r="AW1265" s="39">
        <f>AB1265*0.7</f>
        <v>0.3820602159424058</v>
      </c>
      <c r="AX1265" s="40"/>
      <c r="AY1265" s="40">
        <f t="shared" si="330"/>
        <v>0</v>
      </c>
      <c r="AZ1265" s="40"/>
      <c r="BA1265" s="40"/>
      <c r="BB1265" s="40"/>
      <c r="BC1265" s="39"/>
      <c r="BD1265" s="39">
        <f>T1265*2.23694</f>
        <v>50.39328722222222</v>
      </c>
      <c r="BE1265" s="39">
        <f>AO1265-$BC$8</f>
        <v>0.71629882961994695</v>
      </c>
      <c r="BF1265" s="39">
        <f>AQ1265-$BC$8</f>
        <v>0.64249216401561293</v>
      </c>
      <c r="BG1265" s="52">
        <f t="shared" si="334"/>
        <v>0.57824294761405171</v>
      </c>
      <c r="BH1265" s="52">
        <f t="shared" si="335"/>
        <v>0.57824294761405171</v>
      </c>
      <c r="BI1265" s="52">
        <f t="shared" si="336"/>
        <v>2081674.6114105862</v>
      </c>
      <c r="BJ1265" s="52">
        <f t="shared" si="337"/>
        <v>2081.6746114105863</v>
      </c>
      <c r="BK1265">
        <f t="shared" si="338"/>
        <v>3.7605329999999437</v>
      </c>
    </row>
    <row r="1266" spans="2:63" x14ac:dyDescent="0.25">
      <c r="B1266" s="25" t="s">
        <v>53</v>
      </c>
      <c r="C1266" s="25">
        <v>1258</v>
      </c>
      <c r="D1266" s="25">
        <v>236</v>
      </c>
      <c r="E1266" s="24">
        <v>80.5</v>
      </c>
      <c r="F1266" s="15">
        <f t="shared" si="339"/>
        <v>-0.16666666666666508</v>
      </c>
      <c r="G1266" s="15">
        <f t="shared" si="340"/>
        <v>-0.59999999999999432</v>
      </c>
      <c r="R1266">
        <f t="shared" si="328"/>
        <v>0</v>
      </c>
      <c r="S1266">
        <f t="shared" si="329"/>
        <v>80.5</v>
      </c>
      <c r="T1266">
        <f>$E1266/3.6</f>
        <v>22.361111111111111</v>
      </c>
      <c r="U1266">
        <f>(0.5*960*(T1266*T1266))</f>
        <v>240009.25925925924</v>
      </c>
      <c r="V1266">
        <f>$U1266-$U1267</f>
        <v>3564.4444444443798</v>
      </c>
      <c r="X1266">
        <f>W1266/1000</f>
        <v>0</v>
      </c>
      <c r="Y126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6">
        <f>(0.5*960*(F1266*F1266))</f>
        <v>13.33333333333308</v>
      </c>
      <c r="AA1266">
        <f>W1266*0.0000002777777777</f>
        <v>0</v>
      </c>
      <c r="AB126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6">
        <f>(AC1266*0.0000002777777777)*-1</f>
        <v>0</v>
      </c>
      <c r="AE12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6">
        <f>(T1266/1000)*(960*9.81*0.01+0.5*1.205*0.38*1.711274*(T1266*T1266)+960*4/3*3.14*AJ1266)</f>
        <v>-8.4924149795706736</v>
      </c>
      <c r="AH1266">
        <f>AH1265+AG1266</f>
        <v>2549.0523619051487</v>
      </c>
      <c r="AJ1266">
        <f>T1267-T1266</f>
        <v>-0.1666666666666643</v>
      </c>
      <c r="AK1266" s="53">
        <f t="shared" si="342"/>
        <v>22.361111111111111</v>
      </c>
      <c r="AL1266" s="39">
        <f>0.5*1116.99*(T1266*T1266)</f>
        <v>279258.2734375</v>
      </c>
      <c r="AM1266" s="39">
        <f t="shared" si="341"/>
        <v>4147.3424999999697</v>
      </c>
      <c r="AN1266" s="39">
        <f>SUM($AM$1160:$AM$1216)+$AN$1159</f>
        <v>-2582730.82375</v>
      </c>
      <c r="AO1266" s="39">
        <f t="shared" si="331"/>
        <v>0.71742522861856539</v>
      </c>
      <c r="AP1266" s="39">
        <f>SUM($AM$1220:$AM$1270)+$AP$1219</f>
        <v>2317026.8275000001</v>
      </c>
      <c r="AQ1266" s="39">
        <f t="shared" si="332"/>
        <v>0.64361856301423137</v>
      </c>
      <c r="AR1266" s="39">
        <f t="shared" si="344"/>
        <v>4.1473424999999695</v>
      </c>
      <c r="AS1266" s="39"/>
      <c r="AT1266" s="51">
        <f>T1266*$AS$8*0.38*0.01</f>
        <v>883.50045647500008</v>
      </c>
      <c r="AU1266" s="51">
        <f t="shared" si="343"/>
        <v>0.88350045647500008</v>
      </c>
      <c r="AV1266" s="51">
        <f t="shared" si="333"/>
        <v>2.4541698979871254E-4</v>
      </c>
      <c r="AW1266" s="39">
        <f>AB1266*0.7</f>
        <v>0.3820602159424058</v>
      </c>
      <c r="AX1266" s="40"/>
      <c r="AY1266" s="40">
        <f t="shared" si="330"/>
        <v>0</v>
      </c>
      <c r="AZ1266" s="40"/>
      <c r="BA1266" s="40"/>
      <c r="BB1266" s="40"/>
      <c r="BC1266" s="39"/>
      <c r="BD1266" s="39">
        <f>T1266*2.23694</f>
        <v>50.020463888888891</v>
      </c>
      <c r="BE1266" s="39">
        <f>AO1266-$BC$8</f>
        <v>0.71629882961994695</v>
      </c>
      <c r="BF1266" s="39">
        <f>AQ1266-$BC$8</f>
        <v>0.64249216401561293</v>
      </c>
      <c r="BG1266" s="52">
        <f t="shared" si="334"/>
        <v>0.57824294761405171</v>
      </c>
      <c r="BH1266" s="52">
        <f t="shared" si="335"/>
        <v>0.57824294761405171</v>
      </c>
      <c r="BI1266" s="52">
        <f t="shared" si="336"/>
        <v>2081674.6114105862</v>
      </c>
      <c r="BJ1266" s="52">
        <f t="shared" si="337"/>
        <v>2081.6746114105863</v>
      </c>
      <c r="BK1266">
        <f t="shared" si="338"/>
        <v>3.7326082499999731</v>
      </c>
    </row>
    <row r="1267" spans="2:63" x14ac:dyDescent="0.25">
      <c r="B1267" s="25" t="s">
        <v>53</v>
      </c>
      <c r="C1267" s="25">
        <v>1259</v>
      </c>
      <c r="D1267" s="25">
        <v>237</v>
      </c>
      <c r="E1267" s="24">
        <v>79.900000000000006</v>
      </c>
      <c r="F1267" s="15">
        <f t="shared" si="339"/>
        <v>-0.15277777777777699</v>
      </c>
      <c r="G1267" s="15">
        <f t="shared" si="340"/>
        <v>-0.54999999999999716</v>
      </c>
      <c r="R1267">
        <f t="shared" si="328"/>
        <v>0</v>
      </c>
      <c r="S1267">
        <f t="shared" si="329"/>
        <v>79.900000000000006</v>
      </c>
      <c r="T1267">
        <f>$E1267/3.6</f>
        <v>22.194444444444446</v>
      </c>
      <c r="U1267">
        <f>(0.5*960*(T1267*T1267))</f>
        <v>236444.81481481486</v>
      </c>
      <c r="V1267">
        <f>$U1267-$U1268</f>
        <v>2950.0000000000291</v>
      </c>
      <c r="X1267">
        <f>W1267/1000</f>
        <v>0</v>
      </c>
      <c r="Y126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7">
        <f>(0.5*960*(F1267*F1267))</f>
        <v>11.203703703703587</v>
      </c>
      <c r="AA1267">
        <f>W1267*0.0000002777777777</f>
        <v>0</v>
      </c>
      <c r="AB126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7">
        <f>(AC1267*0.0000002777777777)*-1</f>
        <v>0</v>
      </c>
      <c r="AE12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7">
        <f>(T1267/1000)*(960*9.81*0.01+0.5*1.205*0.38*1.711274*(T1267*T1267)+960*4/3*3.14*AJ1267)</f>
        <v>-6.015804670554191</v>
      </c>
      <c r="AH1267">
        <f>AH1266+AG1267</f>
        <v>2543.0365572345945</v>
      </c>
      <c r="AJ1267">
        <f>T1268-T1267</f>
        <v>-0.13888888888888928</v>
      </c>
      <c r="AK1267" s="53">
        <f t="shared" si="342"/>
        <v>22.194444444444446</v>
      </c>
      <c r="AL1267" s="39">
        <f>0.5*1116.99*(T1267*T1267)</f>
        <v>275110.93093750003</v>
      </c>
      <c r="AM1267" s="39">
        <f t="shared" si="341"/>
        <v>3432.4171874999884</v>
      </c>
      <c r="AN1267" s="39">
        <f>SUM($AM$1160:$AM$1216)+$AN$1159</f>
        <v>-2582730.82375</v>
      </c>
      <c r="AO1267" s="39">
        <f t="shared" si="331"/>
        <v>0.71742522861856539</v>
      </c>
      <c r="AP1267" s="39">
        <f>SUM($AM$1220:$AM$1270)+$AP$1219</f>
        <v>2317026.8275000001</v>
      </c>
      <c r="AQ1267" s="39">
        <f t="shared" si="332"/>
        <v>0.64361856301423137</v>
      </c>
      <c r="AR1267" s="39">
        <f t="shared" si="344"/>
        <v>3.4324171874999885</v>
      </c>
      <c r="AS1267" s="39"/>
      <c r="AT1267" s="51">
        <f>T1267*$AS$8*0.38*0.01</f>
        <v>876.91535990500029</v>
      </c>
      <c r="AU1267" s="51">
        <f t="shared" si="343"/>
        <v>0.87691535990500025</v>
      </c>
      <c r="AV1267" s="51">
        <f t="shared" si="333"/>
        <v>2.4358779484369116E-4</v>
      </c>
      <c r="AW1267" s="39">
        <f>AB1267*0.7</f>
        <v>0.3820602159424058</v>
      </c>
      <c r="AX1267" s="40"/>
      <c r="AY1267" s="40">
        <f t="shared" si="330"/>
        <v>0</v>
      </c>
      <c r="AZ1267" s="40"/>
      <c r="BA1267" s="40"/>
      <c r="BB1267" s="40"/>
      <c r="BC1267" s="39"/>
      <c r="BD1267" s="39">
        <f>T1267*2.23694</f>
        <v>49.647640555555562</v>
      </c>
      <c r="BE1267" s="39">
        <f>AO1267-$BC$8</f>
        <v>0.71629882961994695</v>
      </c>
      <c r="BF1267" s="39">
        <f>AQ1267-$BC$8</f>
        <v>0.64249216401561293</v>
      </c>
      <c r="BG1267" s="52">
        <f t="shared" si="334"/>
        <v>0.57824294761405171</v>
      </c>
      <c r="BH1267" s="52">
        <f t="shared" si="335"/>
        <v>0.57824294761405171</v>
      </c>
      <c r="BI1267" s="52">
        <f t="shared" si="336"/>
        <v>2081674.6114105862</v>
      </c>
      <c r="BJ1267" s="52">
        <f t="shared" si="337"/>
        <v>2081.6746114105863</v>
      </c>
      <c r="BK1267">
        <f t="shared" si="338"/>
        <v>3.0891754687499895</v>
      </c>
    </row>
    <row r="1268" spans="2:63" x14ac:dyDescent="0.25">
      <c r="B1268" s="25" t="s">
        <v>53</v>
      </c>
      <c r="C1268" s="25">
        <v>1260</v>
      </c>
      <c r="D1268" s="25">
        <v>238</v>
      </c>
      <c r="E1268" s="24">
        <v>79.400000000000006</v>
      </c>
      <c r="F1268" s="15">
        <f t="shared" si="339"/>
        <v>-0.12500000000000078</v>
      </c>
      <c r="G1268" s="15">
        <f t="shared" si="340"/>
        <v>-0.45000000000000284</v>
      </c>
      <c r="R1268">
        <f t="shared" si="328"/>
        <v>0</v>
      </c>
      <c r="S1268">
        <f t="shared" si="329"/>
        <v>79.400000000000006</v>
      </c>
      <c r="T1268">
        <f>$E1268/3.6</f>
        <v>22.055555555555557</v>
      </c>
      <c r="U1268">
        <f>(0.5*960*(T1268*T1268))</f>
        <v>233494.81481481483</v>
      </c>
      <c r="V1268">
        <f>$U1268-$U1269</f>
        <v>2346.6666666667443</v>
      </c>
      <c r="X1268">
        <f>W1268/1000</f>
        <v>0</v>
      </c>
      <c r="Y126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8">
        <f>(0.5*960*(F1268*F1268))</f>
        <v>7.5000000000000933</v>
      </c>
      <c r="AA1268">
        <f>W1268*0.0000002777777777</f>
        <v>0</v>
      </c>
      <c r="AB126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8">
        <f>(AC1268*0.0000002777777777)*-1</f>
        <v>0</v>
      </c>
      <c r="AE12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8">
        <f>(T1268/1000)*(960*9.81*0.01+0.5*1.205*0.38*1.711274*(T1268*T1268)+960*4/3*3.14*AJ1268)</f>
        <v>-3.5688864689714888</v>
      </c>
      <c r="AH1268">
        <f>AH1267+AG1268</f>
        <v>2539.4676707656231</v>
      </c>
      <c r="AJ1268">
        <f>T1269-T1268</f>
        <v>-0.11111111111111427</v>
      </c>
      <c r="AK1268" s="53">
        <f t="shared" si="342"/>
        <v>22.055555555555557</v>
      </c>
      <c r="AL1268" s="39">
        <f>0.5*1116.99*(T1268*T1268)</f>
        <v>271678.51375000004</v>
      </c>
      <c r="AM1268" s="39">
        <f t="shared" si="341"/>
        <v>2730.4200000001001</v>
      </c>
      <c r="AN1268" s="39">
        <f>SUM($AM$1160:$AM$1216)+$AN$1159</f>
        <v>-2582730.82375</v>
      </c>
      <c r="AO1268" s="39">
        <f t="shared" si="331"/>
        <v>0.71742522861856539</v>
      </c>
      <c r="AP1268" s="39">
        <f>SUM($AM$1220:$AM$1270)+$AP$1219</f>
        <v>2317026.8275000001</v>
      </c>
      <c r="AQ1268" s="39">
        <f t="shared" si="332"/>
        <v>0.64361856301423137</v>
      </c>
      <c r="AR1268" s="39">
        <f t="shared" si="344"/>
        <v>2.7304200000001</v>
      </c>
      <c r="AS1268" s="39"/>
      <c r="AT1268" s="51">
        <f>T1268*$AS$8*0.38*0.01</f>
        <v>871.42777943000021</v>
      </c>
      <c r="AU1268" s="51">
        <f t="shared" si="343"/>
        <v>0.87142777943000016</v>
      </c>
      <c r="AV1268" s="51">
        <f t="shared" si="333"/>
        <v>2.4206346571450658E-4</v>
      </c>
      <c r="AW1268" s="39">
        <f>AB1268*0.7</f>
        <v>0.3820602159424058</v>
      </c>
      <c r="AX1268" s="40"/>
      <c r="AY1268" s="40">
        <f t="shared" si="330"/>
        <v>0</v>
      </c>
      <c r="AZ1268" s="40"/>
      <c r="BA1268" s="40"/>
      <c r="BB1268" s="40"/>
      <c r="BC1268" s="39"/>
      <c r="BD1268" s="39">
        <f>T1268*2.23694</f>
        <v>49.336954444444451</v>
      </c>
      <c r="BE1268" s="39">
        <f>AO1268-$BC$8</f>
        <v>0.71629882961994695</v>
      </c>
      <c r="BF1268" s="39">
        <f>AQ1268-$BC$8</f>
        <v>0.64249216401561293</v>
      </c>
      <c r="BG1268" s="52">
        <f t="shared" si="334"/>
        <v>0.57824294761405171</v>
      </c>
      <c r="BH1268" s="52">
        <f t="shared" si="335"/>
        <v>0.57824294761405171</v>
      </c>
      <c r="BI1268" s="52">
        <f t="shared" si="336"/>
        <v>2081674.6114105862</v>
      </c>
      <c r="BJ1268" s="52">
        <f t="shared" si="337"/>
        <v>2081.6746114105863</v>
      </c>
      <c r="BK1268">
        <f t="shared" si="338"/>
        <v>2.45737800000009</v>
      </c>
    </row>
    <row r="1269" spans="2:63" x14ac:dyDescent="0.25">
      <c r="B1269" s="25" t="s">
        <v>53</v>
      </c>
      <c r="C1269" s="25">
        <v>1261</v>
      </c>
      <c r="D1269" s="25">
        <v>239</v>
      </c>
      <c r="E1269" s="24">
        <v>79</v>
      </c>
      <c r="F1269" s="15">
        <f t="shared" si="339"/>
        <v>-9.7222222222222612E-2</v>
      </c>
      <c r="G1269" s="15">
        <f t="shared" si="340"/>
        <v>-0.35000000000000142</v>
      </c>
      <c r="R1269">
        <f t="shared" si="328"/>
        <v>0</v>
      </c>
      <c r="S1269">
        <f t="shared" si="329"/>
        <v>79</v>
      </c>
      <c r="T1269">
        <f>$E1269/3.6</f>
        <v>21.944444444444443</v>
      </c>
      <c r="U1269">
        <f>(0.5*960*(T1269*T1269))</f>
        <v>231148.14814814809</v>
      </c>
      <c r="V1269">
        <f>$U1269-$U1270</f>
        <v>1752.2222222221608</v>
      </c>
      <c r="X1269">
        <f>W1269/1000</f>
        <v>0</v>
      </c>
      <c r="Y126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69">
        <f>(0.5*960*(F1269*F1269))</f>
        <v>4.5370370370370736</v>
      </c>
      <c r="AA1269">
        <f>W1269*0.0000002777777777</f>
        <v>0</v>
      </c>
      <c r="AB126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69">
        <f>(AC1269*0.0000002777777777)*-1</f>
        <v>0</v>
      </c>
      <c r="AE12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</f>
        <v>0.61606584344890081</v>
      </c>
      <c r="AG1269">
        <f>(T1269/1000)*(960*9.81*0.01+0.5*1.205*0.38*1.711274*(T1269*T1269)+960*4/3*3.14*AJ1269)</f>
        <v>-1.1429653256812731</v>
      </c>
      <c r="AH1269">
        <f>AH1268+AG1269</f>
        <v>2538.3247054399417</v>
      </c>
      <c r="AJ1269">
        <f>T1270-T1269</f>
        <v>-8.3333333333332149E-2</v>
      </c>
      <c r="AK1269" s="53">
        <f t="shared" si="342"/>
        <v>21.944444444444443</v>
      </c>
      <c r="AL1269" s="39">
        <f>0.5*1116.99*(T1269*T1269)</f>
        <v>268948.09374999994</v>
      </c>
      <c r="AM1269" s="39">
        <f t="shared" si="341"/>
        <v>2038.7653124999488</v>
      </c>
      <c r="AN1269" s="39">
        <f>SUM($AM$1160:$AM$1216)+$AN$1159</f>
        <v>-2582730.82375</v>
      </c>
      <c r="AO1269" s="39">
        <f t="shared" si="331"/>
        <v>0.71742522861856539</v>
      </c>
      <c r="AP1269" s="39">
        <f>SUM($AM$1220:$AM$1270)+$AP$1219</f>
        <v>2317026.8275000001</v>
      </c>
      <c r="AQ1269" s="39">
        <f t="shared" si="332"/>
        <v>0.64361856301423137</v>
      </c>
      <c r="AR1269" s="39">
        <f t="shared" si="344"/>
        <v>2.0387653124999487</v>
      </c>
      <c r="AS1269" s="39"/>
      <c r="AT1269" s="51">
        <f>T1269*$AS$8*0.38*0.01</f>
        <v>867.03771505000009</v>
      </c>
      <c r="AU1269" s="51">
        <f t="shared" si="343"/>
        <v>0.86703771505000005</v>
      </c>
      <c r="AV1269" s="51">
        <f t="shared" si="333"/>
        <v>2.4084400241115891E-4</v>
      </c>
      <c r="AW1269" s="39">
        <f>AB1269*0.7</f>
        <v>0.3820602159424058</v>
      </c>
      <c r="AX1269" s="40"/>
      <c r="AY1269" s="40">
        <f t="shared" si="330"/>
        <v>0</v>
      </c>
      <c r="AZ1269" s="40"/>
      <c r="BA1269" s="40"/>
      <c r="BB1269" s="40"/>
      <c r="BC1269" s="39"/>
      <c r="BD1269" s="39">
        <f>T1269*2.23694</f>
        <v>49.088405555555553</v>
      </c>
      <c r="BE1269" s="39">
        <f>AO1269-$BC$8</f>
        <v>0.71629882961994695</v>
      </c>
      <c r="BF1269" s="39">
        <f>AQ1269-$BC$8</f>
        <v>0.64249216401561293</v>
      </c>
      <c r="BG1269" s="52">
        <f t="shared" si="334"/>
        <v>0.57824294761405171</v>
      </c>
      <c r="BH1269" s="52">
        <f t="shared" si="335"/>
        <v>0.57824294761405171</v>
      </c>
      <c r="BI1269" s="52">
        <f t="shared" si="336"/>
        <v>2081674.6114105862</v>
      </c>
      <c r="BJ1269" s="52">
        <f t="shared" si="337"/>
        <v>2081.6746114105863</v>
      </c>
      <c r="BK1269">
        <f t="shared" si="338"/>
        <v>1.8348887812499541</v>
      </c>
    </row>
    <row r="1270" spans="2:63" x14ac:dyDescent="0.25">
      <c r="B1270" s="25" t="s">
        <v>53</v>
      </c>
      <c r="C1270" s="25">
        <v>1262</v>
      </c>
      <c r="D1270" s="25">
        <v>240</v>
      </c>
      <c r="E1270" s="24">
        <v>78.7</v>
      </c>
      <c r="F1270" s="15">
        <f t="shared" si="339"/>
        <v>-4.1666666666666269E-2</v>
      </c>
      <c r="G1270" s="15">
        <f t="shared" si="340"/>
        <v>-0.14999999999999858</v>
      </c>
      <c r="R1270">
        <f t="shared" si="328"/>
        <v>0</v>
      </c>
      <c r="S1270">
        <f t="shared" si="329"/>
        <v>78.7</v>
      </c>
      <c r="T1270">
        <f>$E1270/3.6</f>
        <v>21.861111111111111</v>
      </c>
      <c r="U1270">
        <f>(0.5*960*(T1270*T1270))</f>
        <v>229395.92592592593</v>
      </c>
      <c r="V1270">
        <f>$U1270-$U1271</f>
        <v>0</v>
      </c>
      <c r="X1270">
        <f>W1270/1000</f>
        <v>0</v>
      </c>
      <c r="Y127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70">
        <f>(0.5*960*(F1270*F1270))</f>
        <v>0.83333333333331749</v>
      </c>
      <c r="AA1270">
        <f>W1270*0.0000002777777777</f>
        <v>0</v>
      </c>
      <c r="AB127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70">
        <f>(AC1270*0.0000002777777777)*-1</f>
        <v>0</v>
      </c>
      <c r="AE12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0">
        <f>(T1270/1000)*(960*9.81*0.01+0.5*1.205*0.38*1.711274*(T1270*T1270)+960*4/3*3.14*AJ1270)</f>
        <v>6.1521232839231903</v>
      </c>
      <c r="AH1270">
        <f>AH1269+AG1270</f>
        <v>2544.4768287238649</v>
      </c>
      <c r="AJ1270">
        <f>T1271-T1270</f>
        <v>0</v>
      </c>
      <c r="AK1270" s="53">
        <f t="shared" si="342"/>
        <v>21.861111111111111</v>
      </c>
      <c r="AL1270" s="39">
        <f>0.5*1116.99*(T1270*T1270)</f>
        <v>266909.32843749999</v>
      </c>
      <c r="AM1270" s="39">
        <f t="shared" si="341"/>
        <v>0</v>
      </c>
      <c r="AN1270" s="39">
        <f>SUM($AM$1160:$AM$1216)+$AN$1159</f>
        <v>-2582730.82375</v>
      </c>
      <c r="AO1270" s="39">
        <f t="shared" si="331"/>
        <v>0.71742522861856539</v>
      </c>
      <c r="AP1270" s="39">
        <f>SUM($AM$1220:$AM$1270)+$AP$1219</f>
        <v>2317026.8275000001</v>
      </c>
      <c r="AQ1270" s="39">
        <f t="shared" si="332"/>
        <v>0.64361856301423137</v>
      </c>
      <c r="AR1270" s="39">
        <f t="shared" si="344"/>
        <v>0</v>
      </c>
      <c r="AS1270" s="39"/>
      <c r="AT1270" s="51">
        <f>T1270*$AS$8*0.38*0.01</f>
        <v>863.74516676500002</v>
      </c>
      <c r="AU1270" s="51">
        <f t="shared" si="343"/>
        <v>0.86374516676500002</v>
      </c>
      <c r="AV1270" s="51">
        <f t="shared" si="333"/>
        <v>2.3992940493364816E-4</v>
      </c>
      <c r="AW1270" s="39">
        <f>AB1270*0.7</f>
        <v>0.3820602159424058</v>
      </c>
      <c r="AX1270" s="40"/>
      <c r="AY1270" s="40">
        <f t="shared" si="330"/>
        <v>0</v>
      </c>
      <c r="AZ1270" s="40"/>
      <c r="BA1270" s="40"/>
      <c r="BB1270" s="40"/>
      <c r="BC1270" s="39"/>
      <c r="BD1270" s="39">
        <f>T1270*2.23694</f>
        <v>48.901993888888889</v>
      </c>
      <c r="BE1270" s="39">
        <f>AO1270-$BC$8</f>
        <v>0.71629882961994695</v>
      </c>
      <c r="BF1270" s="39">
        <f>AQ1270-$BC$8</f>
        <v>0.64249216401561293</v>
      </c>
      <c r="BG1270" s="52">
        <f t="shared" si="334"/>
        <v>0.57824294761405171</v>
      </c>
      <c r="BH1270" s="52">
        <f t="shared" si="335"/>
        <v>0.57824294761405171</v>
      </c>
      <c r="BI1270" s="52">
        <f t="shared" si="336"/>
        <v>2081674.6114105862</v>
      </c>
      <c r="BJ1270" s="52">
        <f t="shared" si="337"/>
        <v>2081.6746114105863</v>
      </c>
      <c r="BK1270">
        <f t="shared" si="338"/>
        <v>0</v>
      </c>
    </row>
    <row r="1271" spans="2:63" x14ac:dyDescent="0.25">
      <c r="B1271" s="25" t="s">
        <v>53</v>
      </c>
      <c r="C1271" s="25">
        <v>1263</v>
      </c>
      <c r="D1271" s="25">
        <v>241</v>
      </c>
      <c r="E1271" s="24">
        <v>78.7</v>
      </c>
      <c r="F1271" s="15">
        <f t="shared" si="339"/>
        <v>1.3888888888888099E-2</v>
      </c>
      <c r="G1271" s="15">
        <f t="shared" si="340"/>
        <v>4.9999999999997158E-2</v>
      </c>
      <c r="R1271">
        <f t="shared" si="328"/>
        <v>0</v>
      </c>
      <c r="S1271">
        <f t="shared" si="329"/>
        <v>78.7</v>
      </c>
      <c r="T1271">
        <f>$E1271/3.6</f>
        <v>21.861111111111111</v>
      </c>
      <c r="U1271">
        <f>(0.5*960*(T1271*T1271))</f>
        <v>229395.92592592593</v>
      </c>
      <c r="V1271">
        <f>$U1271-$U1272</f>
        <v>-583.33333333334303</v>
      </c>
      <c r="X1271">
        <f>W1271/1000</f>
        <v>0</v>
      </c>
      <c r="Y127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71">
        <f>(0.5*960*(F1271*F1271))</f>
        <v>9.2592592592582068E-2</v>
      </c>
      <c r="AA1271">
        <f>W1271*0.0000002777777777</f>
        <v>0</v>
      </c>
      <c r="AB127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C1271">
        <f>SUM(V1271:V1275)</f>
        <v>-6457.4074074073578</v>
      </c>
      <c r="AD1271">
        <f>(AC1271*0.0000002777777777)*-1</f>
        <v>1.7937242793331345E-3</v>
      </c>
      <c r="AE12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1">
        <f>(T1271/1000)*(960*9.81*0.01+0.5*1.205*0.38*1.711274*(T1271*T1271)+960*4/3*3.14*AJ1271)</f>
        <v>8.5927948888615315</v>
      </c>
      <c r="AH1271">
        <f>AH1270+AG1271</f>
        <v>2553.0696236127264</v>
      </c>
      <c r="AJ1271">
        <f>T1272-T1271</f>
        <v>2.7777777777778567E-2</v>
      </c>
      <c r="AK1271" s="53">
        <f t="shared" si="342"/>
        <v>21.861111111111111</v>
      </c>
      <c r="AL1271" s="39">
        <f>0.5*1116.99*(T1271*T1271)</f>
        <v>266909.32843749999</v>
      </c>
      <c r="AM1271" s="39">
        <f t="shared" si="341"/>
        <v>-678.72656250005821</v>
      </c>
      <c r="AN1271" s="39">
        <f>SUM($AM$1271:$AM$1276)+$AN$1270</f>
        <v>-2590244.2190624997</v>
      </c>
      <c r="AO1271" s="39">
        <f t="shared" si="331"/>
        <v>0.71951228287145319</v>
      </c>
      <c r="AP1271" s="39">
        <f>SUM($AM$1220:$AM$1270)+$AP$1219</f>
        <v>2317026.8275000001</v>
      </c>
      <c r="AQ1271" s="39">
        <f t="shared" si="332"/>
        <v>0.64361856301423137</v>
      </c>
      <c r="AR1271" s="39">
        <f t="shared" si="344"/>
        <v>-0.67872656250005825</v>
      </c>
      <c r="AS1271" s="39"/>
      <c r="AT1271" s="51">
        <f>T1271*$AS$8*0.38*0.01</f>
        <v>863.74516676500002</v>
      </c>
      <c r="AU1271" s="51">
        <f t="shared" si="343"/>
        <v>0.86374516676500002</v>
      </c>
      <c r="AV1271" s="51">
        <f t="shared" si="333"/>
        <v>2.3992940493364816E-4</v>
      </c>
      <c r="AW1271" s="39">
        <f>AB1271*0.7</f>
        <v>0.3820602159424058</v>
      </c>
      <c r="AX1271" s="40"/>
      <c r="AY1271" s="40">
        <f t="shared" si="330"/>
        <v>0</v>
      </c>
      <c r="AZ1271" s="40"/>
      <c r="BA1271" s="40"/>
      <c r="BB1271" s="40"/>
      <c r="BC1271" s="39"/>
      <c r="BD1271" s="39">
        <f>T1271*2.23694</f>
        <v>48.901993888888889</v>
      </c>
      <c r="BE1271" s="39">
        <f>AO1271-$BC$8</f>
        <v>0.71838588387283475</v>
      </c>
      <c r="BF1271" s="39">
        <f>AQ1271-$BC$8</f>
        <v>0.64249216401561293</v>
      </c>
      <c r="BG1271" s="52">
        <f t="shared" si="334"/>
        <v>0.57824294761405171</v>
      </c>
      <c r="BH1271" s="52">
        <f t="shared" si="335"/>
        <v>0.57824294761405171</v>
      </c>
      <c r="BI1271" s="52">
        <f t="shared" si="336"/>
        <v>2081674.6114105862</v>
      </c>
      <c r="BJ1271" s="52">
        <f t="shared" si="337"/>
        <v>2081.6746114105863</v>
      </c>
      <c r="BK1271">
        <f t="shared" si="338"/>
        <v>-0.61085390625005243</v>
      </c>
    </row>
    <row r="1272" spans="2:63" x14ac:dyDescent="0.25">
      <c r="B1272" s="25" t="s">
        <v>53</v>
      </c>
      <c r="C1272" s="25">
        <v>1264</v>
      </c>
      <c r="D1272" s="25">
        <v>242</v>
      </c>
      <c r="E1272" s="24">
        <v>78.8</v>
      </c>
      <c r="F1272" s="15">
        <f t="shared" si="339"/>
        <v>5.5555555555554373E-2</v>
      </c>
      <c r="G1272" s="15">
        <f t="shared" si="340"/>
        <v>0.19999999999999574</v>
      </c>
      <c r="R1272">
        <f t="shared" si="328"/>
        <v>0</v>
      </c>
      <c r="S1272">
        <f t="shared" si="329"/>
        <v>78.8</v>
      </c>
      <c r="T1272">
        <f>$E1272/3.6</f>
        <v>21.888888888888889</v>
      </c>
      <c r="U1272">
        <f>(0.5*960*(T1272*T1272))</f>
        <v>229979.25925925927</v>
      </c>
      <c r="V1272">
        <f>$U1272-$U1273</f>
        <v>-1754.4444444444089</v>
      </c>
      <c r="X1272">
        <f>W1272/1000</f>
        <v>0</v>
      </c>
      <c r="Y127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72">
        <f>(0.5*960*(F1272*F1272))</f>
        <v>1.4814814814814183</v>
      </c>
      <c r="AA1272">
        <f>W1272*0.0000002777777777</f>
        <v>0</v>
      </c>
      <c r="AB127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72">
        <f>(AC1272*0.0000002777777777)*-1</f>
        <v>0</v>
      </c>
      <c r="AE12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2">
        <f>(T1272/1000)*(960*9.81*0.01+0.5*1.205*0.38*1.711274*(T1272*T1272)+960*4/3*3.14*AJ1272)</f>
        <v>13.501681187461486</v>
      </c>
      <c r="AH1272">
        <f>AH1271+AG1272</f>
        <v>2566.571304800188</v>
      </c>
      <c r="AJ1272">
        <f>T1273-T1272</f>
        <v>8.3333333333332149E-2</v>
      </c>
      <c r="AK1272" s="53">
        <f t="shared" si="342"/>
        <v>21.888888888888889</v>
      </c>
      <c r="AL1272" s="39">
        <f>0.5*1116.99*(T1272*T1272)</f>
        <v>267588.05500000005</v>
      </c>
      <c r="AM1272" s="39">
        <f t="shared" si="341"/>
        <v>-2041.3509374998976</v>
      </c>
      <c r="AN1272" s="39">
        <f>SUM($AM$1271:$AM$1276)+$AN$1270</f>
        <v>-2590244.2190624997</v>
      </c>
      <c r="AO1272" s="39">
        <f t="shared" si="331"/>
        <v>0.71951228287145319</v>
      </c>
      <c r="AP1272" s="39">
        <f>SUM($AM$1220:$AM$1270)+$AP$1219</f>
        <v>2317026.8275000001</v>
      </c>
      <c r="AQ1272" s="39">
        <f t="shared" si="332"/>
        <v>0.64361856301423137</v>
      </c>
      <c r="AR1272" s="39">
        <f t="shared" si="344"/>
        <v>-2.0413509374998977</v>
      </c>
      <c r="AS1272" s="39"/>
      <c r="AT1272" s="51">
        <f>T1272*$AS$8*0.38*0.01</f>
        <v>864.8426828600002</v>
      </c>
      <c r="AU1272" s="51">
        <f t="shared" si="343"/>
        <v>0.86484268286000021</v>
      </c>
      <c r="AV1272" s="51">
        <f t="shared" si="333"/>
        <v>2.4023427075948512E-4</v>
      </c>
      <c r="AW1272" s="39">
        <f>AB1272*0.7</f>
        <v>0.3820602159424058</v>
      </c>
      <c r="AX1272" s="40"/>
      <c r="AY1272" s="40">
        <f t="shared" si="330"/>
        <v>0</v>
      </c>
      <c r="AZ1272" s="40"/>
      <c r="BA1272" s="40"/>
      <c r="BB1272" s="40"/>
      <c r="BC1272" s="39"/>
      <c r="BD1272" s="39">
        <f>T1272*2.23694</f>
        <v>48.964131111111115</v>
      </c>
      <c r="BE1272" s="39">
        <f>AO1272-$BC$8</f>
        <v>0.71838588387283475</v>
      </c>
      <c r="BF1272" s="39">
        <f>AQ1272-$BC$8</f>
        <v>0.64249216401561293</v>
      </c>
      <c r="BG1272" s="52">
        <f t="shared" si="334"/>
        <v>0.57824294761405171</v>
      </c>
      <c r="BH1272" s="52">
        <f t="shared" si="335"/>
        <v>0.57824294761405171</v>
      </c>
      <c r="BI1272" s="52">
        <f t="shared" si="336"/>
        <v>2081674.6114105862</v>
      </c>
      <c r="BJ1272" s="52">
        <f t="shared" si="337"/>
        <v>2081.6746114105863</v>
      </c>
      <c r="BK1272">
        <f t="shared" si="338"/>
        <v>-1.837215843749908</v>
      </c>
    </row>
    <row r="1273" spans="2:63" x14ac:dyDescent="0.25">
      <c r="B1273" s="25" t="s">
        <v>53</v>
      </c>
      <c r="C1273" s="25">
        <v>1265</v>
      </c>
      <c r="D1273" s="25">
        <v>243</v>
      </c>
      <c r="E1273" s="24">
        <v>79.099999999999994</v>
      </c>
      <c r="F1273" s="15">
        <f t="shared" si="339"/>
        <v>8.3333333333334522E-2</v>
      </c>
      <c r="G1273" s="15">
        <f t="shared" si="340"/>
        <v>0.30000000000000426</v>
      </c>
      <c r="R1273">
        <f t="shared" si="328"/>
        <v>0</v>
      </c>
      <c r="S1273">
        <f t="shared" si="329"/>
        <v>79.099999999999994</v>
      </c>
      <c r="T1273">
        <f>$E1273/3.6</f>
        <v>21.972222222222221</v>
      </c>
      <c r="U1273">
        <f>(0.5*960*(T1273*T1273))</f>
        <v>231733.70370370368</v>
      </c>
      <c r="V1273">
        <f>$U1273-$U1274</f>
        <v>-1761.1111111111531</v>
      </c>
      <c r="X1273">
        <f>W1273/1000</f>
        <v>0</v>
      </c>
      <c r="Y127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73">
        <f>(0.5*960*(F1273*F1273))</f>
        <v>3.3333333333334285</v>
      </c>
      <c r="AA1273">
        <f>W1273*0.0000002777777777</f>
        <v>0</v>
      </c>
      <c r="AB127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73">
        <f>(AC1273*0.0000002777777777)*-1</f>
        <v>0</v>
      </c>
      <c r="AE12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3">
        <f>(T1273/1000)*(960*9.81*0.01+0.5*1.205*0.38*1.711274*(T1273*T1273)+960*4/3*3.14*AJ1273)</f>
        <v>13.584548876926613</v>
      </c>
      <c r="AH1273">
        <f>AH1272+AG1273</f>
        <v>2580.1558536771145</v>
      </c>
      <c r="AJ1273">
        <f>T1274-T1273</f>
        <v>8.3333333333335702E-2</v>
      </c>
      <c r="AK1273" s="53">
        <f t="shared" si="342"/>
        <v>21.972222222222221</v>
      </c>
      <c r="AL1273" s="39">
        <f>0.5*1116.99*(T1273*T1273)</f>
        <v>269629.40593749995</v>
      </c>
      <c r="AM1273" s="39">
        <f t="shared" si="341"/>
        <v>-2049.1078125000931</v>
      </c>
      <c r="AN1273" s="39">
        <f>SUM($AM$1271:$AM$1276)+$AN$1270</f>
        <v>-2590244.2190624997</v>
      </c>
      <c r="AO1273" s="39">
        <f t="shared" si="331"/>
        <v>0.71951228287145319</v>
      </c>
      <c r="AP1273" s="39">
        <f>SUM($AM$1220:$AM$1270)+$AP$1219</f>
        <v>2317026.8275000001</v>
      </c>
      <c r="AQ1273" s="39">
        <f t="shared" si="332"/>
        <v>0.64361856301423137</v>
      </c>
      <c r="AR1273" s="39">
        <f t="shared" si="344"/>
        <v>-2.0491078125000932</v>
      </c>
      <c r="AS1273" s="39"/>
      <c r="AT1273" s="51">
        <f>T1273*$AS$8*0.38*0.01</f>
        <v>868.13523114500015</v>
      </c>
      <c r="AU1273" s="51">
        <f t="shared" si="343"/>
        <v>0.86813523114500013</v>
      </c>
      <c r="AV1273" s="51">
        <f t="shared" si="333"/>
        <v>2.4114886823699584E-4</v>
      </c>
      <c r="AW1273" s="39">
        <f>AB1273*0.7</f>
        <v>0.3820602159424058</v>
      </c>
      <c r="AX1273" s="40"/>
      <c r="AY1273" s="40">
        <f t="shared" si="330"/>
        <v>0</v>
      </c>
      <c r="AZ1273" s="40"/>
      <c r="BA1273" s="40"/>
      <c r="BB1273" s="40"/>
      <c r="BC1273" s="39"/>
      <c r="BD1273" s="39">
        <f>T1273*2.23694</f>
        <v>49.15054277777778</v>
      </c>
      <c r="BE1273" s="39">
        <f>AO1273-$BC$8</f>
        <v>0.71838588387283475</v>
      </c>
      <c r="BF1273" s="39">
        <f>AQ1273-$BC$8</f>
        <v>0.64249216401561293</v>
      </c>
      <c r="BG1273" s="52">
        <f t="shared" si="334"/>
        <v>0.57824294761405171</v>
      </c>
      <c r="BH1273" s="52">
        <f t="shared" si="335"/>
        <v>0.57824294761405171</v>
      </c>
      <c r="BI1273" s="52">
        <f t="shared" si="336"/>
        <v>2081674.6114105862</v>
      </c>
      <c r="BJ1273" s="52">
        <f t="shared" si="337"/>
        <v>2081.6746114105863</v>
      </c>
      <c r="BK1273">
        <f t="shared" si="338"/>
        <v>-1.8441970312500839</v>
      </c>
    </row>
    <row r="1274" spans="2:63" x14ac:dyDescent="0.25">
      <c r="B1274" s="25" t="s">
        <v>53</v>
      </c>
      <c r="C1274" s="25">
        <v>1266</v>
      </c>
      <c r="D1274" s="25">
        <v>244</v>
      </c>
      <c r="E1274" s="24">
        <v>79.400000000000006</v>
      </c>
      <c r="F1274" s="15">
        <f t="shared" si="339"/>
        <v>6.9444444444444448E-2</v>
      </c>
      <c r="G1274" s="15">
        <f t="shared" si="340"/>
        <v>0.25</v>
      </c>
      <c r="R1274">
        <f t="shared" si="328"/>
        <v>0</v>
      </c>
      <c r="S1274">
        <f t="shared" si="329"/>
        <v>79.400000000000006</v>
      </c>
      <c r="T1274">
        <f>$E1274/3.6</f>
        <v>22.055555555555557</v>
      </c>
      <c r="U1274">
        <f>(0.5*960*(T1274*T1274))</f>
        <v>233494.81481481483</v>
      </c>
      <c r="V1274">
        <f>$U1274-$U1275</f>
        <v>-1177.7777777777519</v>
      </c>
      <c r="X1274">
        <f>W1274/1000</f>
        <v>0</v>
      </c>
      <c r="Y127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</f>
        <v>1974.2348148148149</v>
      </c>
      <c r="Z1274">
        <f>(0.5*960*(F1274*F1274))</f>
        <v>2.3148148148148149</v>
      </c>
      <c r="AA1274">
        <f>W1274*0.0000002777777777</f>
        <v>0</v>
      </c>
      <c r="AB127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</f>
        <v>0.54580030848915118</v>
      </c>
      <c r="AD1274">
        <f>(AC1274*0.0000002777777777)*-1</f>
        <v>0</v>
      </c>
      <c r="AE12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4">
        <f>(T1274/1000)*(960*9.81*0.01+0.5*1.205*0.38*1.711274*(T1274*T1274)+960*4/3*3.14*AJ1274)</f>
        <v>11.205395012510099</v>
      </c>
      <c r="AH1274">
        <f>AH1273+AG1274</f>
        <v>2591.3612486896245</v>
      </c>
      <c r="AJ1274">
        <f>T1275-T1274</f>
        <v>5.5555555555553582E-2</v>
      </c>
      <c r="AK1274" s="53">
        <f t="shared" si="342"/>
        <v>22.055555555555557</v>
      </c>
      <c r="AL1274" s="39">
        <f>0.5*1116.99*(T1274*T1274)</f>
        <v>271678.51375000004</v>
      </c>
      <c r="AM1274" s="39">
        <f t="shared" si="341"/>
        <v>-1370.3812499999767</v>
      </c>
      <c r="AN1274" s="39">
        <f>SUM($AM$1271:$AM$1276)+$AN$1270</f>
        <v>-2590244.2190624997</v>
      </c>
      <c r="AO1274" s="39">
        <f t="shared" si="331"/>
        <v>0.71951228287145319</v>
      </c>
      <c r="AP1274" s="39">
        <f>SUM($AM$1220:$AM$1270)+$AP$1219</f>
        <v>2317026.8275000001</v>
      </c>
      <c r="AQ1274" s="39">
        <f t="shared" si="332"/>
        <v>0.64361856301423137</v>
      </c>
      <c r="AR1274" s="39">
        <f t="shared" si="344"/>
        <v>-1.3703812499999768</v>
      </c>
      <c r="AS1274" s="39"/>
      <c r="AT1274" s="51">
        <f>T1274*$AS$8*0.38*0.01</f>
        <v>871.42777943000021</v>
      </c>
      <c r="AU1274" s="51">
        <f t="shared" si="343"/>
        <v>0.87142777943000016</v>
      </c>
      <c r="AV1274" s="51">
        <f t="shared" si="333"/>
        <v>2.4206346571450658E-4</v>
      </c>
      <c r="AW1274" s="39">
        <f>AB1274*0.7</f>
        <v>0.3820602159424058</v>
      </c>
      <c r="AX1274" s="40"/>
      <c r="AY1274" s="40">
        <f t="shared" si="330"/>
        <v>0</v>
      </c>
      <c r="AZ1274" s="40"/>
      <c r="BA1274" s="40"/>
      <c r="BB1274" s="40"/>
      <c r="BC1274" s="39"/>
      <c r="BD1274" s="39">
        <f>T1274*2.23694</f>
        <v>49.336954444444451</v>
      </c>
      <c r="BE1274" s="39">
        <f>AO1274-$BC$8</f>
        <v>0.71838588387283475</v>
      </c>
      <c r="BF1274" s="39">
        <f>AQ1274-$BC$8</f>
        <v>0.64249216401561293</v>
      </c>
      <c r="BG1274" s="52">
        <f t="shared" si="334"/>
        <v>0.57824294761405171</v>
      </c>
      <c r="BH1274" s="52">
        <f t="shared" si="335"/>
        <v>0.57824294761405171</v>
      </c>
      <c r="BI1274" s="52">
        <f t="shared" si="336"/>
        <v>2081674.6114105862</v>
      </c>
      <c r="BJ1274" s="52">
        <f t="shared" si="337"/>
        <v>2081.6746114105863</v>
      </c>
      <c r="BK1274">
        <f t="shared" si="338"/>
        <v>-1.2333431249999791</v>
      </c>
    </row>
    <row r="1275" spans="2:63" x14ac:dyDescent="0.25">
      <c r="B1275" s="25" t="s">
        <v>53</v>
      </c>
      <c r="C1275" s="25">
        <v>1267</v>
      </c>
      <c r="D1275" s="25">
        <v>245</v>
      </c>
      <c r="E1275" s="24">
        <v>79.599999999999994</v>
      </c>
      <c r="F1275" s="15">
        <f t="shared" si="339"/>
        <v>5.5555555555554373E-2</v>
      </c>
      <c r="G1275" s="15">
        <f t="shared" si="340"/>
        <v>0.19999999999999574</v>
      </c>
      <c r="R1275">
        <f t="shared" si="328"/>
        <v>0</v>
      </c>
      <c r="S1275">
        <f t="shared" si="329"/>
        <v>79.599999999999994</v>
      </c>
      <c r="T1275">
        <f>$E1275/3.6</f>
        <v>22.111111111111111</v>
      </c>
      <c r="U1275">
        <f>(0.5*960*(T1275*T1275))</f>
        <v>234672.59259259258</v>
      </c>
      <c r="V1275">
        <f>$U1275-$U1276</f>
        <v>-1180.7407407407009</v>
      </c>
      <c r="X1275">
        <f>W1275/1000</f>
        <v>0</v>
      </c>
      <c r="Y127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75">
        <f>(0.5*960*(F1275*F1275))</f>
        <v>1.4814814814814183</v>
      </c>
      <c r="AA1275">
        <f>W1275*0.0000002777777777</f>
        <v>0</v>
      </c>
      <c r="AB127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75">
        <f>(AC1275*0.0000002777777777)*-1</f>
        <v>0</v>
      </c>
      <c r="AE12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5">
        <f>(T1275/1000)*(960*9.81*0.01+0.5*1.205*0.38*1.711274*(T1275*T1275)+960*4/3*3.14*AJ1275)</f>
        <v>11.254876744083772</v>
      </c>
      <c r="AH1275">
        <f>AH1274+AG1275</f>
        <v>2602.6161254337085</v>
      </c>
      <c r="AJ1275">
        <f>T1276-T1275</f>
        <v>5.5555555555553582E-2</v>
      </c>
      <c r="AK1275" s="53">
        <f t="shared" si="342"/>
        <v>22.111111111111111</v>
      </c>
      <c r="AL1275" s="39">
        <f>0.5*1116.99*(T1275*T1275)</f>
        <v>273048.89500000002</v>
      </c>
      <c r="AM1275" s="39">
        <f t="shared" si="341"/>
        <v>-1373.8287499999278</v>
      </c>
      <c r="AN1275" s="39">
        <f>SUM($AM$1271:$AM$1276)+$AN$1270</f>
        <v>-2590244.2190624997</v>
      </c>
      <c r="AO1275" s="39">
        <f t="shared" si="331"/>
        <v>0.71951228287145319</v>
      </c>
      <c r="AP1275" s="39">
        <f>SUM($AM$1220:$AM$1270)+$AP$1219</f>
        <v>2317026.8275000001</v>
      </c>
      <c r="AQ1275" s="39">
        <f t="shared" si="332"/>
        <v>0.64361856301423137</v>
      </c>
      <c r="AR1275" s="39">
        <f t="shared" si="344"/>
        <v>-1.3738287499999278</v>
      </c>
      <c r="AS1275" s="39"/>
      <c r="AT1275" s="51">
        <f>T1275*$AS$8*0.38*0.01</f>
        <v>873.62281162000011</v>
      </c>
      <c r="AU1275" s="51">
        <f t="shared" si="343"/>
        <v>0.87362281162000011</v>
      </c>
      <c r="AV1275" s="51">
        <f t="shared" si="333"/>
        <v>2.4267319736618039E-4</v>
      </c>
      <c r="AW1275" s="39">
        <f>AB1275*0.7</f>
        <v>0.38444216038618328</v>
      </c>
      <c r="AX1275" s="40"/>
      <c r="AY1275" s="40">
        <f t="shared" si="330"/>
        <v>0</v>
      </c>
      <c r="AZ1275" s="40"/>
      <c r="BA1275" s="40"/>
      <c r="BB1275" s="40"/>
      <c r="BC1275" s="39"/>
      <c r="BD1275" s="39">
        <f>T1275*2.23694</f>
        <v>49.46122888888889</v>
      </c>
      <c r="BE1275" s="39">
        <f>AO1275-$BC$8</f>
        <v>0.71838588387283475</v>
      </c>
      <c r="BF1275" s="39">
        <f>AQ1275-$BC$8</f>
        <v>0.64249216401561293</v>
      </c>
      <c r="BG1275" s="52">
        <f t="shared" si="334"/>
        <v>0.57824294761405171</v>
      </c>
      <c r="BH1275" s="52">
        <f t="shared" si="335"/>
        <v>0.57824294761405171</v>
      </c>
      <c r="BI1275" s="52">
        <f t="shared" si="336"/>
        <v>2081674.6114105862</v>
      </c>
      <c r="BJ1275" s="52">
        <f t="shared" si="337"/>
        <v>2081.6746114105863</v>
      </c>
      <c r="BK1275">
        <f t="shared" si="338"/>
        <v>-1.2364458749999352</v>
      </c>
    </row>
    <row r="1276" spans="2:63" x14ac:dyDescent="0.25">
      <c r="B1276" s="25" t="s">
        <v>53</v>
      </c>
      <c r="C1276" s="25">
        <v>1268</v>
      </c>
      <c r="D1276" s="25">
        <v>246</v>
      </c>
      <c r="E1276" s="24">
        <v>79.8</v>
      </c>
      <c r="F1276" s="15">
        <f t="shared" si="339"/>
        <v>2.7777777777778172E-2</v>
      </c>
      <c r="G1276" s="15">
        <f t="shared" si="340"/>
        <v>0.10000000000000142</v>
      </c>
      <c r="R1276">
        <f t="shared" si="328"/>
        <v>0</v>
      </c>
      <c r="S1276">
        <f t="shared" si="329"/>
        <v>79.8</v>
      </c>
      <c r="T1276">
        <f>$E1276/3.6</f>
        <v>22.166666666666664</v>
      </c>
      <c r="U1276">
        <f>(0.5*960*(T1276*T1276))</f>
        <v>235853.33333333328</v>
      </c>
      <c r="V1276">
        <f>$U1276-$U1277</f>
        <v>0</v>
      </c>
      <c r="W1276">
        <f>SUM(V1276:V1284)</f>
        <v>12249.999999999971</v>
      </c>
      <c r="X1276">
        <f>W1276/1000</f>
        <v>12.249999999999972</v>
      </c>
      <c r="Y127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76">
        <f>(0.5*960*(F1276*F1276))</f>
        <v>0.37037037037038084</v>
      </c>
      <c r="AA1276">
        <f>W1276*0.0000002777777777</f>
        <v>3.402777776824992E-3</v>
      </c>
      <c r="AB127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76">
        <f>(AC1276*0.0000002777777777)*-1</f>
        <v>0</v>
      </c>
      <c r="AE12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6">
        <f>(T1276/1000)*(960*9.81*0.01+0.5*1.205*0.38*1.711274*(T1276*T1276)+960*4/3*3.14*AJ1276)</f>
        <v>6.3549485321190966</v>
      </c>
      <c r="AH1276">
        <f>AH1275+AG1276</f>
        <v>2608.9710739658276</v>
      </c>
      <c r="AJ1276">
        <f>T1277-T1276</f>
        <v>0</v>
      </c>
      <c r="AK1276" s="53">
        <f t="shared" si="342"/>
        <v>22.166666666666664</v>
      </c>
      <c r="AL1276" s="39">
        <f>0.5*1116.99*(T1276*T1276)</f>
        <v>274422.72374999995</v>
      </c>
      <c r="AM1276" s="39">
        <f t="shared" si="341"/>
        <v>0</v>
      </c>
      <c r="AN1276" s="39">
        <f>SUM($AM$1271:$AM$1276)+$AN$1270</f>
        <v>-2590244.2190624997</v>
      </c>
      <c r="AO1276" s="39">
        <f t="shared" si="331"/>
        <v>0.71951228287145319</v>
      </c>
      <c r="AP1276" s="39">
        <f>SUM($AM$1220:$AM$1270)+$AP$1219</f>
        <v>2317026.8275000001</v>
      </c>
      <c r="AQ1276" s="39">
        <f t="shared" si="332"/>
        <v>0.64361856301423137</v>
      </c>
      <c r="AR1276" s="39">
        <f t="shared" si="344"/>
        <v>0</v>
      </c>
      <c r="AS1276" s="39"/>
      <c r="AT1276" s="51">
        <f>T1276*$AS$8*0.38*0.01</f>
        <v>875.81784381000011</v>
      </c>
      <c r="AU1276" s="51">
        <f t="shared" si="343"/>
        <v>0.87581784381000016</v>
      </c>
      <c r="AV1276" s="51">
        <f t="shared" si="333"/>
        <v>2.432829290178542E-4</v>
      </c>
      <c r="AW1276" s="39">
        <f>AB1276*0.7</f>
        <v>0.38444216038618328</v>
      </c>
      <c r="AX1276" s="40"/>
      <c r="AY1276" s="40">
        <f t="shared" si="330"/>
        <v>0</v>
      </c>
      <c r="AZ1276" s="40"/>
      <c r="BA1276" s="40"/>
      <c r="BB1276" s="40"/>
      <c r="BC1276" s="39"/>
      <c r="BD1276" s="39">
        <f>T1276*2.23694</f>
        <v>49.585503333333328</v>
      </c>
      <c r="BE1276" s="39">
        <f>AO1276-$BC$8</f>
        <v>0.71838588387283475</v>
      </c>
      <c r="BF1276" s="39">
        <f>AQ1276-$BC$8</f>
        <v>0.64249216401561293</v>
      </c>
      <c r="BG1276" s="52">
        <f t="shared" si="334"/>
        <v>0.57824294761405171</v>
      </c>
      <c r="BH1276" s="52">
        <f t="shared" si="335"/>
        <v>0.57824294761405171</v>
      </c>
      <c r="BI1276" s="52">
        <f t="shared" si="336"/>
        <v>2081674.6114105862</v>
      </c>
      <c r="BJ1276" s="52">
        <f t="shared" si="337"/>
        <v>2081.6746114105863</v>
      </c>
      <c r="BK1276">
        <f t="shared" si="338"/>
        <v>0</v>
      </c>
    </row>
    <row r="1277" spans="2:63" x14ac:dyDescent="0.25">
      <c r="B1277" s="25" t="s">
        <v>53</v>
      </c>
      <c r="C1277" s="25">
        <v>1269</v>
      </c>
      <c r="D1277" s="25">
        <v>247</v>
      </c>
      <c r="E1277" s="24">
        <v>79.8</v>
      </c>
      <c r="F1277" s="15">
        <f t="shared" si="339"/>
        <v>-2.7777777777778172E-2</v>
      </c>
      <c r="G1277" s="15">
        <f t="shared" si="340"/>
        <v>-0.10000000000000142</v>
      </c>
      <c r="R1277">
        <f t="shared" si="328"/>
        <v>0</v>
      </c>
      <c r="S1277">
        <f t="shared" si="329"/>
        <v>79.8</v>
      </c>
      <c r="T1277">
        <f>$E1277/3.6</f>
        <v>22.166666666666664</v>
      </c>
      <c r="U1277">
        <f>(0.5*960*(T1277*T1277))</f>
        <v>235853.33333333328</v>
      </c>
      <c r="V1277">
        <f>$U1277-$U1278</f>
        <v>1180.7407407407009</v>
      </c>
      <c r="X1277">
        <f>W1277/1000</f>
        <v>0</v>
      </c>
      <c r="Y127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77">
        <f>(0.5*960*(F1277*F1277))</f>
        <v>0.37037037037038084</v>
      </c>
      <c r="AA1277">
        <f>W1277*0.0000002777777777</f>
        <v>0</v>
      </c>
      <c r="AB127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77">
        <f>(AC1277*0.0000002777777777)*-1</f>
        <v>0</v>
      </c>
      <c r="AE12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7">
        <f>(T1277/1000)*(960*9.81*0.01+0.5*1.205*0.38*1.711274*(T1277*T1277)+960*4/3*3.14*AJ1277)</f>
        <v>1.4053781617489027</v>
      </c>
      <c r="AH1277">
        <f>AH1276+AG1277</f>
        <v>2610.3764521275766</v>
      </c>
      <c r="AJ1277">
        <f>T1278-T1277</f>
        <v>-5.5555555555553582E-2</v>
      </c>
      <c r="AK1277" s="53">
        <f t="shared" si="342"/>
        <v>22.166666666666664</v>
      </c>
      <c r="AL1277" s="39">
        <f>0.5*1116.99*(T1277*T1277)</f>
        <v>274422.72374999995</v>
      </c>
      <c r="AM1277" s="39">
        <f t="shared" si="341"/>
        <v>1373.8287499999278</v>
      </c>
      <c r="AN1277" s="39">
        <f>SUM($AM$1271:$AM$1276)+$AN$1270</f>
        <v>-2590244.2190624997</v>
      </c>
      <c r="AO1277" s="39">
        <f t="shared" si="331"/>
        <v>0.71951228287145319</v>
      </c>
      <c r="AP1277" s="39">
        <f>SUM($AM$1277:$AM$1284)+$AP$1276</f>
        <v>2331280.0853125001</v>
      </c>
      <c r="AQ1277" s="39">
        <f t="shared" si="332"/>
        <v>0.6475778012943727</v>
      </c>
      <c r="AR1277" s="39">
        <f t="shared" si="344"/>
        <v>1.3738287499999278</v>
      </c>
      <c r="AS1277" s="39"/>
      <c r="AT1277" s="51">
        <f>T1277*$AS$8*0.38*0.01</f>
        <v>875.81784381000011</v>
      </c>
      <c r="AU1277" s="51">
        <f t="shared" si="343"/>
        <v>0.87581784381000016</v>
      </c>
      <c r="AV1277" s="51">
        <f t="shared" si="333"/>
        <v>2.432829290178542E-4</v>
      </c>
      <c r="AW1277" s="39">
        <f>AB1277*0.7</f>
        <v>0.38444216038618328</v>
      </c>
      <c r="AX1277" s="40"/>
      <c r="AY1277" s="40">
        <f t="shared" si="330"/>
        <v>0</v>
      </c>
      <c r="AZ1277" s="40"/>
      <c r="BA1277" s="40"/>
      <c r="BB1277" s="40"/>
      <c r="BC1277" s="39"/>
      <c r="BD1277" s="39">
        <f>T1277*2.23694</f>
        <v>49.585503333333328</v>
      </c>
      <c r="BE1277" s="39">
        <f>AO1277-$BC$8</f>
        <v>0.71838588387283475</v>
      </c>
      <c r="BF1277" s="39">
        <f>AQ1277-$BC$8</f>
        <v>0.64645140229575426</v>
      </c>
      <c r="BG1277" s="52">
        <f t="shared" si="334"/>
        <v>0.5818062620661788</v>
      </c>
      <c r="BH1277" s="52">
        <f t="shared" si="335"/>
        <v>0.5818062620661788</v>
      </c>
      <c r="BI1277" s="52">
        <f t="shared" si="336"/>
        <v>2094502.5434382437</v>
      </c>
      <c r="BJ1277" s="52">
        <f t="shared" si="337"/>
        <v>2094.5025434382437</v>
      </c>
      <c r="BK1277">
        <f t="shared" si="338"/>
        <v>1.2364458749999352</v>
      </c>
    </row>
    <row r="1278" spans="2:63" x14ac:dyDescent="0.25">
      <c r="B1278" s="25" t="s">
        <v>53</v>
      </c>
      <c r="C1278" s="25">
        <v>1270</v>
      </c>
      <c r="D1278" s="25">
        <v>248</v>
      </c>
      <c r="E1278" s="24">
        <v>79.599999999999994</v>
      </c>
      <c r="F1278" s="15">
        <f t="shared" si="339"/>
        <v>-6.9444444444444448E-2</v>
      </c>
      <c r="G1278" s="15">
        <f t="shared" si="340"/>
        <v>-0.25</v>
      </c>
      <c r="R1278">
        <f t="shared" si="328"/>
        <v>0</v>
      </c>
      <c r="S1278">
        <f t="shared" si="329"/>
        <v>79.599999999999994</v>
      </c>
      <c r="T1278">
        <f>$E1278/3.6</f>
        <v>22.111111111111111</v>
      </c>
      <c r="U1278">
        <f>(0.5*960*(T1278*T1278))</f>
        <v>234672.59259259258</v>
      </c>
      <c r="V1278">
        <f>$U1278-$U1279</f>
        <v>1765.5555555555911</v>
      </c>
      <c r="X1278">
        <f>W1278/1000</f>
        <v>0</v>
      </c>
      <c r="Y127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78">
        <f>(0.5*960*(F1278*F1278))</f>
        <v>2.3148148148148149</v>
      </c>
      <c r="AA1278">
        <f>W1278*0.0000002777777777</f>
        <v>0</v>
      </c>
      <c r="AB127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78">
        <f>(AC1278*0.0000002777777777)*-1</f>
        <v>0</v>
      </c>
      <c r="AE12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8">
        <f>(T1278/1000)*(960*9.81*0.01+0.5*1.205*0.38*1.711274*(T1278*T1278)+960*4/3*3.14*AJ1278)</f>
        <v>-1.0880368361631771</v>
      </c>
      <c r="AH1278">
        <f>AH1277+AG1278</f>
        <v>2609.2884152914135</v>
      </c>
      <c r="AJ1278">
        <f>T1279-T1278</f>
        <v>-8.3333333333335702E-2</v>
      </c>
      <c r="AK1278" s="53">
        <f t="shared" si="342"/>
        <v>22.111111111111111</v>
      </c>
      <c r="AL1278" s="39">
        <f>0.5*1116.99*(T1278*T1278)</f>
        <v>273048.89500000002</v>
      </c>
      <c r="AM1278" s="39">
        <f t="shared" si="341"/>
        <v>2054.2790625000489</v>
      </c>
      <c r="AN1278" s="39">
        <f>SUM($AM$1271:$AM$1276)+$AN$1270</f>
        <v>-2590244.2190624997</v>
      </c>
      <c r="AO1278" s="39">
        <f t="shared" si="331"/>
        <v>0.71951228287145319</v>
      </c>
      <c r="AP1278" s="39">
        <f>SUM($AM$1277:$AM$1284)+$AP$1276</f>
        <v>2331280.0853125001</v>
      </c>
      <c r="AQ1278" s="39">
        <f t="shared" si="332"/>
        <v>0.6475778012943727</v>
      </c>
      <c r="AR1278" s="39">
        <f t="shared" si="344"/>
        <v>2.0542790625000489</v>
      </c>
      <c r="AS1278" s="39"/>
      <c r="AT1278" s="51">
        <f>T1278*$AS$8*0.38*0.01</f>
        <v>873.62281162000011</v>
      </c>
      <c r="AU1278" s="51">
        <f t="shared" si="343"/>
        <v>0.87362281162000011</v>
      </c>
      <c r="AV1278" s="51">
        <f t="shared" si="333"/>
        <v>2.4267319736618039E-4</v>
      </c>
      <c r="AW1278" s="39">
        <f>AB1278*0.7</f>
        <v>0.38444216038618328</v>
      </c>
      <c r="AX1278" s="40"/>
      <c r="AY1278" s="40">
        <f t="shared" si="330"/>
        <v>0</v>
      </c>
      <c r="AZ1278" s="40"/>
      <c r="BA1278" s="40"/>
      <c r="BB1278" s="40"/>
      <c r="BC1278" s="39"/>
      <c r="BD1278" s="39">
        <f>T1278*2.23694</f>
        <v>49.46122888888889</v>
      </c>
      <c r="BE1278" s="39">
        <f>AO1278-$BC$8</f>
        <v>0.71838588387283475</v>
      </c>
      <c r="BF1278" s="39">
        <f>AQ1278-$BC$8</f>
        <v>0.64645140229575426</v>
      </c>
      <c r="BG1278" s="52">
        <f t="shared" si="334"/>
        <v>0.5818062620661788</v>
      </c>
      <c r="BH1278" s="52">
        <f t="shared" si="335"/>
        <v>0.5818062620661788</v>
      </c>
      <c r="BI1278" s="52">
        <f t="shared" si="336"/>
        <v>2094502.5434382437</v>
      </c>
      <c r="BJ1278" s="52">
        <f t="shared" si="337"/>
        <v>2094.5025434382437</v>
      </c>
      <c r="BK1278">
        <f t="shared" si="338"/>
        <v>1.848851156250044</v>
      </c>
    </row>
    <row r="1279" spans="2:63" x14ac:dyDescent="0.25">
      <c r="B1279" s="25" t="s">
        <v>53</v>
      </c>
      <c r="C1279" s="25">
        <v>1271</v>
      </c>
      <c r="D1279" s="25">
        <v>249</v>
      </c>
      <c r="E1279" s="24">
        <v>79.3</v>
      </c>
      <c r="F1279" s="15">
        <f t="shared" si="339"/>
        <v>-9.7222222222220642E-2</v>
      </c>
      <c r="G1279" s="15">
        <f t="shared" si="340"/>
        <v>-0.34999999999999432</v>
      </c>
      <c r="R1279">
        <f t="shared" si="328"/>
        <v>0</v>
      </c>
      <c r="S1279">
        <f t="shared" si="329"/>
        <v>79.3</v>
      </c>
      <c r="T1279">
        <f>$E1279/3.6</f>
        <v>22.027777777777775</v>
      </c>
      <c r="U1279">
        <f>(0.5*960*(T1279*T1279))</f>
        <v>232907.03703703699</v>
      </c>
      <c r="V1279">
        <f>$U1279-$U1280</f>
        <v>2343.7037037036207</v>
      </c>
      <c r="X1279">
        <f>W1279/1000</f>
        <v>0</v>
      </c>
      <c r="Y127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79">
        <f>(0.5*960*(F1279*F1279))</f>
        <v>4.5370370370368898</v>
      </c>
      <c r="AA1279">
        <f>W1279*0.0000002777777777</f>
        <v>0</v>
      </c>
      <c r="AB127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79">
        <f>(AC1279*0.0000002777777777)*-1</f>
        <v>0</v>
      </c>
      <c r="AE12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79">
        <f>(T1279/1000)*(960*9.81*0.01+0.5*1.205*0.38*1.711274*(T1279*T1279)+960*4/3*3.14*AJ1279)</f>
        <v>-3.5749598932516236</v>
      </c>
      <c r="AH1279">
        <f>AH1278+AG1279</f>
        <v>2605.7134553981618</v>
      </c>
      <c r="AJ1279">
        <f>T1280-T1279</f>
        <v>-0.11111111111110716</v>
      </c>
      <c r="AK1279" s="53">
        <f t="shared" si="342"/>
        <v>22.027777777777775</v>
      </c>
      <c r="AL1279" s="39">
        <f>0.5*1116.99*(T1279*T1279)</f>
        <v>270994.61593749997</v>
      </c>
      <c r="AM1279" s="39">
        <f t="shared" si="341"/>
        <v>2726.9724999999162</v>
      </c>
      <c r="AN1279" s="39">
        <f>SUM($AM$1271:$AM$1276)+$AN$1270</f>
        <v>-2590244.2190624997</v>
      </c>
      <c r="AO1279" s="39">
        <f t="shared" si="331"/>
        <v>0.71951228287145319</v>
      </c>
      <c r="AP1279" s="39">
        <f>SUM($AM$1277:$AM$1284)+$AP$1276</f>
        <v>2331280.0853125001</v>
      </c>
      <c r="AQ1279" s="39">
        <f t="shared" si="332"/>
        <v>0.6475778012943727</v>
      </c>
      <c r="AR1279" s="39">
        <f t="shared" si="344"/>
        <v>2.7269724999999161</v>
      </c>
      <c r="AS1279" s="39"/>
      <c r="AT1279" s="51">
        <f>T1279*$AS$8*0.38*0.01</f>
        <v>870.33026333500004</v>
      </c>
      <c r="AU1279" s="51">
        <f t="shared" si="343"/>
        <v>0.87033026333500008</v>
      </c>
      <c r="AV1279" s="51">
        <f t="shared" si="333"/>
        <v>2.4175859988866962E-4</v>
      </c>
      <c r="AW1279" s="39">
        <f>AB1279*0.7</f>
        <v>0.38444216038618328</v>
      </c>
      <c r="AX1279" s="40"/>
      <c r="AY1279" s="40">
        <f t="shared" si="330"/>
        <v>0</v>
      </c>
      <c r="AZ1279" s="40"/>
      <c r="BA1279" s="40"/>
      <c r="BB1279" s="40"/>
      <c r="BC1279" s="39"/>
      <c r="BD1279" s="39">
        <f>T1279*2.23694</f>
        <v>49.274817222222218</v>
      </c>
      <c r="BE1279" s="39">
        <f>AO1279-$BC$8</f>
        <v>0.71838588387283475</v>
      </c>
      <c r="BF1279" s="39">
        <f>AQ1279-$BC$8</f>
        <v>0.64645140229575426</v>
      </c>
      <c r="BG1279" s="52">
        <f t="shared" si="334"/>
        <v>0.5818062620661788</v>
      </c>
      <c r="BH1279" s="52">
        <f t="shared" si="335"/>
        <v>0.5818062620661788</v>
      </c>
      <c r="BI1279" s="52">
        <f t="shared" si="336"/>
        <v>2094502.5434382437</v>
      </c>
      <c r="BJ1279" s="52">
        <f t="shared" si="337"/>
        <v>2094.5025434382437</v>
      </c>
      <c r="BK1279">
        <f t="shared" si="338"/>
        <v>2.4542752499999247</v>
      </c>
    </row>
    <row r="1280" spans="2:63" x14ac:dyDescent="0.25">
      <c r="B1280" s="25" t="s">
        <v>53</v>
      </c>
      <c r="C1280" s="25">
        <v>1272</v>
      </c>
      <c r="D1280" s="25">
        <v>250</v>
      </c>
      <c r="E1280" s="24">
        <v>78.900000000000006</v>
      </c>
      <c r="F1280" s="15">
        <f t="shared" si="339"/>
        <v>-0.11111111111111072</v>
      </c>
      <c r="G1280" s="15">
        <f t="shared" si="340"/>
        <v>-0.39999999999999858</v>
      </c>
      <c r="R1280">
        <f t="shared" si="328"/>
        <v>0</v>
      </c>
      <c r="S1280">
        <f t="shared" si="329"/>
        <v>78.900000000000006</v>
      </c>
      <c r="T1280">
        <f>$E1280/3.6</f>
        <v>21.916666666666668</v>
      </c>
      <c r="U1280">
        <f>(0.5*960*(T1280*T1280))</f>
        <v>230563.33333333337</v>
      </c>
      <c r="V1280">
        <f>$U1280-$U1281</f>
        <v>2331.8518518519122</v>
      </c>
      <c r="X1280">
        <f>W1280/1000</f>
        <v>0</v>
      </c>
      <c r="Y128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0">
        <f>(0.5*960*(F1280*F1280))</f>
        <v>5.9259259259258839</v>
      </c>
      <c r="AA1280">
        <f>W1280*0.0000002777777777</f>
        <v>0</v>
      </c>
      <c r="AB128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0">
        <f>(AC1280*0.0000002777777777)*-1</f>
        <v>0</v>
      </c>
      <c r="AE12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80">
        <f>(T1280/1000)*(960*9.81*0.01+0.5*1.205*0.38*1.711274*(T1280*T1280)+960*4/3*3.14*AJ1280)</f>
        <v>-3.5988545387081561</v>
      </c>
      <c r="AH1280">
        <f>AH1279+AG1280</f>
        <v>2602.1146008594537</v>
      </c>
      <c r="AJ1280">
        <f>T1281-T1280</f>
        <v>-0.11111111111111427</v>
      </c>
      <c r="AK1280" s="53">
        <f t="shared" si="342"/>
        <v>21.916666666666668</v>
      </c>
      <c r="AL1280" s="39">
        <f>0.5*1116.99*(T1280*T1280)</f>
        <v>268267.64343750005</v>
      </c>
      <c r="AM1280" s="39">
        <f t="shared" si="341"/>
        <v>2713.1825000001118</v>
      </c>
      <c r="AN1280" s="39">
        <f>SUM($AM$1271:$AM$1276)+$AN$1270</f>
        <v>-2590244.2190624997</v>
      </c>
      <c r="AO1280" s="39">
        <f t="shared" si="331"/>
        <v>0.71951228287145319</v>
      </c>
      <c r="AP1280" s="39">
        <f>SUM($AM$1277:$AM$1284)+$AP$1276</f>
        <v>2331280.0853125001</v>
      </c>
      <c r="AQ1280" s="39">
        <f t="shared" si="332"/>
        <v>0.6475778012943727</v>
      </c>
      <c r="AR1280" s="39">
        <f t="shared" si="344"/>
        <v>2.7131825000001117</v>
      </c>
      <c r="AS1280" s="39"/>
      <c r="AT1280" s="51">
        <f>T1280*$AS$8*0.38*0.01</f>
        <v>865.94019895500014</v>
      </c>
      <c r="AU1280" s="51">
        <f t="shared" si="343"/>
        <v>0.86594019895500018</v>
      </c>
      <c r="AV1280" s="51">
        <f t="shared" si="333"/>
        <v>2.4053913658532203E-4</v>
      </c>
      <c r="AW1280" s="39">
        <f>AB1280*0.7</f>
        <v>0.38444216038618328</v>
      </c>
      <c r="AX1280" s="40"/>
      <c r="AY1280" s="40">
        <f t="shared" si="330"/>
        <v>0</v>
      </c>
      <c r="AZ1280" s="40"/>
      <c r="BA1280" s="40"/>
      <c r="BB1280" s="40"/>
      <c r="BC1280" s="39"/>
      <c r="BD1280" s="39">
        <f>T1280*2.23694</f>
        <v>49.026268333333341</v>
      </c>
      <c r="BE1280" s="39">
        <f>AO1280-$BC$8</f>
        <v>0.71838588387283475</v>
      </c>
      <c r="BF1280" s="39">
        <f>AQ1280-$BC$8</f>
        <v>0.64645140229575426</v>
      </c>
      <c r="BG1280" s="52">
        <f t="shared" si="334"/>
        <v>0.5818062620661788</v>
      </c>
      <c r="BH1280" s="52">
        <f t="shared" si="335"/>
        <v>0.5818062620661788</v>
      </c>
      <c r="BI1280" s="52">
        <f t="shared" si="336"/>
        <v>2094502.5434382437</v>
      </c>
      <c r="BJ1280" s="52">
        <f t="shared" si="337"/>
        <v>2094.5025434382437</v>
      </c>
      <c r="BK1280">
        <f t="shared" si="338"/>
        <v>2.4418642500001004</v>
      </c>
    </row>
    <row r="1281" spans="2:63" x14ac:dyDescent="0.25">
      <c r="B1281" s="25" t="s">
        <v>53</v>
      </c>
      <c r="C1281" s="25">
        <v>1273</v>
      </c>
      <c r="D1281" s="25">
        <v>251</v>
      </c>
      <c r="E1281" s="24">
        <v>78.5</v>
      </c>
      <c r="F1281" s="15">
        <f t="shared" si="339"/>
        <v>-9.7222222222222612E-2</v>
      </c>
      <c r="G1281" s="15">
        <f t="shared" si="340"/>
        <v>-0.35000000000000142</v>
      </c>
      <c r="R1281">
        <f t="shared" si="328"/>
        <v>0</v>
      </c>
      <c r="S1281">
        <f t="shared" si="329"/>
        <v>78.5</v>
      </c>
      <c r="T1281">
        <f>$E1281/3.6</f>
        <v>21.805555555555554</v>
      </c>
      <c r="U1281">
        <f>(0.5*960*(T1281*T1281))</f>
        <v>228231.48148148146</v>
      </c>
      <c r="V1281">
        <f>$U1281-$U1282</f>
        <v>1741.1111111110949</v>
      </c>
      <c r="X1281">
        <f>W1281/1000</f>
        <v>0</v>
      </c>
      <c r="Y128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1">
        <f>(0.5*960*(F1281*F1281))</f>
        <v>4.5370370370370736</v>
      </c>
      <c r="AA1281">
        <f>W1281*0.0000002777777777</f>
        <v>0</v>
      </c>
      <c r="AB128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1">
        <f>(AC1281*0.0000002777777777)*-1</f>
        <v>0</v>
      </c>
      <c r="AE12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81">
        <f>(T1281/1000)*(960*9.81*0.01+0.5*1.205*0.38*1.711274*(T1281*T1281)+960*4/3*3.14*AJ1281)</f>
        <v>-1.1876439841887105</v>
      </c>
      <c r="AH1281">
        <f>AH1280+AG1281</f>
        <v>2600.9269568752652</v>
      </c>
      <c r="AJ1281">
        <f>T1282-T1281</f>
        <v>-8.3333333333332149E-2</v>
      </c>
      <c r="AK1281" s="53">
        <f t="shared" si="342"/>
        <v>21.805555555555554</v>
      </c>
      <c r="AL1281" s="39">
        <f>0.5*1116.99*(T1281*T1281)</f>
        <v>265554.46093749994</v>
      </c>
      <c r="AM1281" s="39">
        <f t="shared" si="341"/>
        <v>2025.8371874999721</v>
      </c>
      <c r="AN1281" s="39">
        <f>SUM($AM$1271:$AM$1276)+$AN$1270</f>
        <v>-2590244.2190624997</v>
      </c>
      <c r="AO1281" s="39">
        <f t="shared" si="331"/>
        <v>0.71951228287145319</v>
      </c>
      <c r="AP1281" s="39">
        <f>SUM($AM$1277:$AM$1284)+$AP$1276</f>
        <v>2331280.0853125001</v>
      </c>
      <c r="AQ1281" s="39">
        <f t="shared" si="332"/>
        <v>0.6475778012943727</v>
      </c>
      <c r="AR1281" s="39">
        <f t="shared" si="344"/>
        <v>2.0258371874999721</v>
      </c>
      <c r="AS1281" s="39"/>
      <c r="AT1281" s="51">
        <f>T1281*$AS$8*0.38*0.01</f>
        <v>861.55013457500002</v>
      </c>
      <c r="AU1281" s="51">
        <f t="shared" si="343"/>
        <v>0.86155013457500007</v>
      </c>
      <c r="AV1281" s="51">
        <f t="shared" si="333"/>
        <v>2.3931967328197435E-4</v>
      </c>
      <c r="AW1281" s="39">
        <f>AB1281*0.7</f>
        <v>0.38444216038618328</v>
      </c>
      <c r="AX1281" s="40"/>
      <c r="AY1281" s="40">
        <f t="shared" si="330"/>
        <v>0</v>
      </c>
      <c r="AZ1281" s="40"/>
      <c r="BA1281" s="40"/>
      <c r="BB1281" s="40"/>
      <c r="BC1281" s="39"/>
      <c r="BD1281" s="39">
        <f>T1281*2.23694</f>
        <v>48.777719444444443</v>
      </c>
      <c r="BE1281" s="39">
        <f>AO1281-$BC$8</f>
        <v>0.71838588387283475</v>
      </c>
      <c r="BF1281" s="39">
        <f>AQ1281-$BC$8</f>
        <v>0.64645140229575426</v>
      </c>
      <c r="BG1281" s="52">
        <f t="shared" si="334"/>
        <v>0.5818062620661788</v>
      </c>
      <c r="BH1281" s="52">
        <f t="shared" si="335"/>
        <v>0.5818062620661788</v>
      </c>
      <c r="BI1281" s="52">
        <f t="shared" si="336"/>
        <v>2094502.5434382437</v>
      </c>
      <c r="BJ1281" s="52">
        <f t="shared" si="337"/>
        <v>2094.5025434382437</v>
      </c>
      <c r="BK1281">
        <f t="shared" si="338"/>
        <v>1.8232534687499748</v>
      </c>
    </row>
    <row r="1282" spans="2:63" x14ac:dyDescent="0.25">
      <c r="B1282" s="25" t="s">
        <v>53</v>
      </c>
      <c r="C1282" s="25">
        <v>1274</v>
      </c>
      <c r="D1282" s="25">
        <v>252</v>
      </c>
      <c r="E1282" s="24">
        <v>78.2</v>
      </c>
      <c r="F1282" s="15">
        <f t="shared" si="339"/>
        <v>-8.3333333333332538E-2</v>
      </c>
      <c r="G1282" s="15">
        <f t="shared" si="340"/>
        <v>-0.29999999999999716</v>
      </c>
      <c r="R1282">
        <f t="shared" si="328"/>
        <v>0</v>
      </c>
      <c r="S1282">
        <f t="shared" si="329"/>
        <v>78.2</v>
      </c>
      <c r="T1282">
        <f>$E1282/3.6</f>
        <v>21.722222222222221</v>
      </c>
      <c r="U1282">
        <f>(0.5*960*(T1282*T1282))</f>
        <v>226490.37037037036</v>
      </c>
      <c r="V1282">
        <f>$U1282-$U1283</f>
        <v>1734.444444444438</v>
      </c>
      <c r="X1282">
        <f>W1282/1000</f>
        <v>0</v>
      </c>
      <c r="Y128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2">
        <f>(0.5*960*(F1282*F1282))</f>
        <v>3.33333333333327</v>
      </c>
      <c r="AA1282">
        <f>W1282*0.0000002777777777</f>
        <v>0</v>
      </c>
      <c r="AB128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2">
        <f>(AC1282*0.0000002777777777)*-1</f>
        <v>0</v>
      </c>
      <c r="AE12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82">
        <f>(T1282/1000)*(960*9.81*0.01+0.5*1.205*0.38*1.711274*(T1282*T1282)+960*4/3*3.14*AJ1282)</f>
        <v>-1.2139761465762584</v>
      </c>
      <c r="AH1282">
        <f>AH1281+AG1282</f>
        <v>2599.7129807286888</v>
      </c>
      <c r="AJ1282">
        <f>T1283-T1282</f>
        <v>-8.3333333333332149E-2</v>
      </c>
      <c r="AK1282" s="53">
        <f t="shared" si="342"/>
        <v>21.722222222222221</v>
      </c>
      <c r="AL1282" s="39">
        <f>0.5*1116.99*(T1282*T1282)</f>
        <v>263528.62374999997</v>
      </c>
      <c r="AM1282" s="39">
        <f t="shared" si="341"/>
        <v>2018.0803124999511</v>
      </c>
      <c r="AN1282" s="39">
        <f>SUM($AM$1271:$AM$1276)+$AN$1270</f>
        <v>-2590244.2190624997</v>
      </c>
      <c r="AO1282" s="39">
        <f t="shared" si="331"/>
        <v>0.71951228287145319</v>
      </c>
      <c r="AP1282" s="39">
        <f>SUM($AM$1277:$AM$1284)+$AP$1276</f>
        <v>2331280.0853125001</v>
      </c>
      <c r="AQ1282" s="39">
        <f t="shared" si="332"/>
        <v>0.6475778012943727</v>
      </c>
      <c r="AR1282" s="39">
        <f t="shared" si="344"/>
        <v>2.0180803124999511</v>
      </c>
      <c r="AS1282" s="39"/>
      <c r="AT1282" s="51">
        <f>T1282*$AS$8*0.38*0.01</f>
        <v>858.25758629000006</v>
      </c>
      <c r="AU1282" s="51">
        <f t="shared" si="343"/>
        <v>0.85825758629000004</v>
      </c>
      <c r="AV1282" s="51">
        <f t="shared" si="333"/>
        <v>2.3840507580446364E-4</v>
      </c>
      <c r="AW1282" s="39">
        <f>AB1282*0.7</f>
        <v>0.38444216038618328</v>
      </c>
      <c r="AX1282" s="40"/>
      <c r="AY1282" s="40">
        <f t="shared" si="330"/>
        <v>0</v>
      </c>
      <c r="AZ1282" s="40"/>
      <c r="BA1282" s="40"/>
      <c r="BB1282" s="40"/>
      <c r="BC1282" s="39"/>
      <c r="BD1282" s="39">
        <f>T1282*2.23694</f>
        <v>48.591307777777779</v>
      </c>
      <c r="BE1282" s="39">
        <f>AO1282-$BC$8</f>
        <v>0.71838588387283475</v>
      </c>
      <c r="BF1282" s="39">
        <f>AQ1282-$BC$8</f>
        <v>0.64645140229575426</v>
      </c>
      <c r="BG1282" s="52">
        <f t="shared" si="334"/>
        <v>0.5818062620661788</v>
      </c>
      <c r="BH1282" s="52">
        <f t="shared" si="335"/>
        <v>0.5818062620661788</v>
      </c>
      <c r="BI1282" s="52">
        <f t="shared" si="336"/>
        <v>2094502.5434382437</v>
      </c>
      <c r="BJ1282" s="52">
        <f t="shared" si="337"/>
        <v>2094.5025434382437</v>
      </c>
      <c r="BK1282">
        <f t="shared" si="338"/>
        <v>1.8162722812499561</v>
      </c>
    </row>
    <row r="1283" spans="2:63" x14ac:dyDescent="0.25">
      <c r="B1283" s="25" t="s">
        <v>53</v>
      </c>
      <c r="C1283" s="25">
        <v>1275</v>
      </c>
      <c r="D1283" s="25">
        <v>253</v>
      </c>
      <c r="E1283" s="24">
        <v>77.900000000000006</v>
      </c>
      <c r="F1283" s="15">
        <f t="shared" si="339"/>
        <v>-6.9444444444444448E-2</v>
      </c>
      <c r="G1283" s="15">
        <f t="shared" si="340"/>
        <v>-0.25</v>
      </c>
      <c r="R1283">
        <f t="shared" si="328"/>
        <v>0</v>
      </c>
      <c r="S1283">
        <f t="shared" si="329"/>
        <v>77.900000000000006</v>
      </c>
      <c r="T1283">
        <f>$E1283/3.6</f>
        <v>21.638888888888889</v>
      </c>
      <c r="U1283">
        <f>(0.5*960*(T1283*T1283))</f>
        <v>224755.92592592593</v>
      </c>
      <c r="V1283">
        <f>$U1283-$U1284</f>
        <v>1152.5925925926131</v>
      </c>
      <c r="X1283">
        <f>W1283/1000</f>
        <v>0</v>
      </c>
      <c r="Y128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3">
        <f>(0.5*960*(F1283*F1283))</f>
        <v>2.3148148148148149</v>
      </c>
      <c r="AA1283">
        <f>W1283*0.0000002777777777</f>
        <v>0</v>
      </c>
      <c r="AB128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3">
        <f>(AC1283*0.0000002777777777)*-1</f>
        <v>0</v>
      </c>
      <c r="AE12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</f>
        <v>0.61785956772823392</v>
      </c>
      <c r="AG1283">
        <f>(T1283/1000)*(960*9.81*0.01+0.5*1.205*0.38*1.711274*(T1283*T1283)+960*4/3*3.14*AJ1283)</f>
        <v>1.175908031253422</v>
      </c>
      <c r="AH1283">
        <f>AH1282+AG1283</f>
        <v>2600.8888887599423</v>
      </c>
      <c r="AJ1283">
        <f>T1284-T1283</f>
        <v>-5.5555555555557135E-2</v>
      </c>
      <c r="AK1283" s="53">
        <f t="shared" si="342"/>
        <v>21.638888888888889</v>
      </c>
      <c r="AL1283" s="39">
        <f>0.5*1116.99*(T1283*T1283)</f>
        <v>261510.54343750002</v>
      </c>
      <c r="AM1283" s="39">
        <f t="shared" si="341"/>
        <v>1341.0775000000431</v>
      </c>
      <c r="AN1283" s="39">
        <f>SUM($AM$1271:$AM$1276)+$AN$1270</f>
        <v>-2590244.2190624997</v>
      </c>
      <c r="AO1283" s="39">
        <f t="shared" si="331"/>
        <v>0.71951228287145319</v>
      </c>
      <c r="AP1283" s="39">
        <f>SUM($AM$1277:$AM$1284)+$AP$1276</f>
        <v>2331280.0853125001</v>
      </c>
      <c r="AQ1283" s="39">
        <f t="shared" si="332"/>
        <v>0.6475778012943727</v>
      </c>
      <c r="AR1283" s="39">
        <f t="shared" si="344"/>
        <v>1.341077500000043</v>
      </c>
      <c r="AS1283" s="39"/>
      <c r="AT1283" s="51">
        <f>T1283*$AS$8*0.38*0.01</f>
        <v>854.96503800500011</v>
      </c>
      <c r="AU1283" s="51">
        <f t="shared" si="343"/>
        <v>0.85496503800500012</v>
      </c>
      <c r="AV1283" s="51">
        <f t="shared" si="333"/>
        <v>2.3749047832695292E-4</v>
      </c>
      <c r="AW1283" s="39">
        <f>AB1283*0.7</f>
        <v>0.38444216038618328</v>
      </c>
      <c r="AX1283" s="40"/>
      <c r="AY1283" s="40">
        <f t="shared" si="330"/>
        <v>0</v>
      </c>
      <c r="AZ1283" s="40"/>
      <c r="BA1283" s="40"/>
      <c r="BB1283" s="40"/>
      <c r="BC1283" s="39"/>
      <c r="BD1283" s="39">
        <f>T1283*2.23694</f>
        <v>48.404896111111114</v>
      </c>
      <c r="BE1283" s="39">
        <f>AO1283-$BC$8</f>
        <v>0.71838588387283475</v>
      </c>
      <c r="BF1283" s="39">
        <f>AQ1283-$BC$8</f>
        <v>0.64645140229575426</v>
      </c>
      <c r="BG1283" s="52">
        <f t="shared" si="334"/>
        <v>0.5818062620661788</v>
      </c>
      <c r="BH1283" s="52">
        <f t="shared" si="335"/>
        <v>0.5818062620661788</v>
      </c>
      <c r="BI1283" s="52">
        <f t="shared" si="336"/>
        <v>2094502.5434382437</v>
      </c>
      <c r="BJ1283" s="52">
        <f t="shared" si="337"/>
        <v>2094.5025434382437</v>
      </c>
      <c r="BK1283">
        <f t="shared" si="338"/>
        <v>1.2069697500000389</v>
      </c>
    </row>
    <row r="1284" spans="2:63" x14ac:dyDescent="0.25">
      <c r="B1284" s="25" t="s">
        <v>53</v>
      </c>
      <c r="C1284" s="25">
        <v>1276</v>
      </c>
      <c r="D1284" s="25">
        <v>254</v>
      </c>
      <c r="E1284" s="24">
        <v>77.7</v>
      </c>
      <c r="F1284" s="15">
        <f t="shared" si="339"/>
        <v>-2.7777777777778172E-2</v>
      </c>
      <c r="G1284" s="15">
        <f t="shared" si="340"/>
        <v>-0.10000000000000142</v>
      </c>
      <c r="R1284">
        <f t="shared" si="328"/>
        <v>0</v>
      </c>
      <c r="S1284">
        <f t="shared" si="329"/>
        <v>77.7</v>
      </c>
      <c r="T1284">
        <f>$E1284/3.6</f>
        <v>21.583333333333332</v>
      </c>
      <c r="U1284">
        <f>(0.5*960*(T1284*T1284))</f>
        <v>223603.33333333331</v>
      </c>
      <c r="V1284">
        <f>$U1284-$U1285</f>
        <v>0</v>
      </c>
      <c r="X1284">
        <f>W1284/1000</f>
        <v>0</v>
      </c>
      <c r="Y128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4">
        <f>(0.5*960*(F1284*F1284))</f>
        <v>0.37037037037038084</v>
      </c>
      <c r="AA1284">
        <f>W1284*0.0000002777777777</f>
        <v>0</v>
      </c>
      <c r="AB128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4">
        <f>(AC1284*0.0000002777777777)*-1</f>
        <v>0</v>
      </c>
      <c r="AE12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84">
        <f>(T1284/1000)*(960*9.81*0.01+0.5*1.205*0.38*1.711274*(T1284*T1284)+960*4/3*3.14*AJ1284)</f>
        <v>5.9719020483566956</v>
      </c>
      <c r="AH1284">
        <f>AH1283+AG1284</f>
        <v>2606.860790808299</v>
      </c>
      <c r="AJ1284">
        <f>T1285-T1284</f>
        <v>0</v>
      </c>
      <c r="AK1284" s="53">
        <f t="shared" si="342"/>
        <v>21.583333333333332</v>
      </c>
      <c r="AL1284" s="39">
        <f>0.5*1116.99*(T1284*T1284)</f>
        <v>260169.46593749998</v>
      </c>
      <c r="AM1284" s="39">
        <f t="shared" si="341"/>
        <v>0</v>
      </c>
      <c r="AN1284" s="39">
        <f>SUM($AM$1271:$AM$1276)+$AN$1270</f>
        <v>-2590244.2190624997</v>
      </c>
      <c r="AO1284" s="39">
        <f t="shared" si="331"/>
        <v>0.71951228287145319</v>
      </c>
      <c r="AP1284" s="39">
        <f>SUM($AM$1277:$AM$1284)+$AP$1276</f>
        <v>2331280.0853125001</v>
      </c>
      <c r="AQ1284" s="39">
        <f t="shared" si="332"/>
        <v>0.6475778012943727</v>
      </c>
      <c r="AR1284" s="39">
        <f t="shared" si="344"/>
        <v>0</v>
      </c>
      <c r="AS1284" s="39"/>
      <c r="AT1284" s="51">
        <f>T1284*$AS$8*0.38*0.01</f>
        <v>852.7700058150001</v>
      </c>
      <c r="AU1284" s="51">
        <f t="shared" si="343"/>
        <v>0.85277000581500007</v>
      </c>
      <c r="AV1284" s="51">
        <f t="shared" si="333"/>
        <v>2.3688074667527908E-4</v>
      </c>
      <c r="AW1284" s="39">
        <f>AB1284*0.7</f>
        <v>0.38444216038618328</v>
      </c>
      <c r="AX1284" s="40"/>
      <c r="AY1284" s="40">
        <f t="shared" si="330"/>
        <v>0</v>
      </c>
      <c r="AZ1284" s="40"/>
      <c r="BA1284" s="40"/>
      <c r="BB1284" s="40"/>
      <c r="BC1284" s="39"/>
      <c r="BD1284" s="39">
        <f>T1284*2.23694</f>
        <v>48.280621666666669</v>
      </c>
      <c r="BE1284" s="39">
        <f>AO1284-$BC$8</f>
        <v>0.71838588387283475</v>
      </c>
      <c r="BF1284" s="39">
        <f>AQ1284-$BC$8</f>
        <v>0.64645140229575426</v>
      </c>
      <c r="BG1284" s="52">
        <f t="shared" si="334"/>
        <v>0.5818062620661788</v>
      </c>
      <c r="BH1284" s="52">
        <f t="shared" si="335"/>
        <v>0.5818062620661788</v>
      </c>
      <c r="BI1284" s="52">
        <f t="shared" si="336"/>
        <v>2094502.5434382437</v>
      </c>
      <c r="BJ1284" s="52">
        <f t="shared" si="337"/>
        <v>2094.5025434382437</v>
      </c>
      <c r="BK1284">
        <f t="shared" si="338"/>
        <v>0</v>
      </c>
    </row>
    <row r="1285" spans="2:63" x14ac:dyDescent="0.25">
      <c r="B1285" s="25" t="s">
        <v>53</v>
      </c>
      <c r="C1285" s="25">
        <v>1277</v>
      </c>
      <c r="D1285" s="25">
        <v>255</v>
      </c>
      <c r="E1285" s="24">
        <v>77.7</v>
      </c>
      <c r="F1285" s="15">
        <f t="shared" si="339"/>
        <v>1.3888888888888099E-2</v>
      </c>
      <c r="G1285" s="15">
        <f t="shared" si="340"/>
        <v>4.9999999999997158E-2</v>
      </c>
      <c r="R1285">
        <f t="shared" si="328"/>
        <v>0</v>
      </c>
      <c r="S1285">
        <f t="shared" si="329"/>
        <v>77.7</v>
      </c>
      <c r="T1285">
        <f>$E1285/3.6</f>
        <v>21.583333333333332</v>
      </c>
      <c r="U1285">
        <f>(0.5*960*(T1285*T1285))</f>
        <v>223603.33333333331</v>
      </c>
      <c r="V1285">
        <f>$U1285-$U1286</f>
        <v>-575.92592592595611</v>
      </c>
      <c r="X1285">
        <f>W1285/1000</f>
        <v>0</v>
      </c>
      <c r="Y128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5">
        <f>(0.5*960*(F1285*F1285))</f>
        <v>9.2592592592582068E-2</v>
      </c>
      <c r="AA1285">
        <f>W1285*0.0000002777777777</f>
        <v>0</v>
      </c>
      <c r="AB128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C1285">
        <f>SUM(V1285:V1290)</f>
        <v>-4047.0370370370802</v>
      </c>
      <c r="AD1285">
        <f>(AC1285*0.0000002777777777)*-1</f>
        <v>1.1241769544177529E-3</v>
      </c>
      <c r="AE12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85">
        <f>(T1285/1000)*(960*9.81*0.01+0.5*1.205*0.38*1.711274*(T1285*T1285)+960*4/3*3.14*AJ1285)</f>
        <v>8.3815613076160247</v>
      </c>
      <c r="AH1285">
        <f>AH1284+AG1285</f>
        <v>2615.2423521159149</v>
      </c>
      <c r="AJ1285">
        <f>T1286-T1285</f>
        <v>2.7777777777778567E-2</v>
      </c>
      <c r="AK1285" s="53">
        <f t="shared" si="342"/>
        <v>21.583333333333332</v>
      </c>
      <c r="AL1285" s="39">
        <f>0.5*1116.99*(T1285*T1285)</f>
        <v>260169.46593749998</v>
      </c>
      <c r="AM1285" s="39">
        <f t="shared" si="341"/>
        <v>-670.10781250003492</v>
      </c>
      <c r="AN1285" s="39">
        <f>SUM($AM$1285:$AM$1290)+$AN$1284</f>
        <v>-2594953.0731249996</v>
      </c>
      <c r="AO1285" s="39">
        <f t="shared" si="331"/>
        <v>0.72082029788844804</v>
      </c>
      <c r="AP1285" s="39">
        <f>SUM($AM$1277:$AM$1284)+$AP$1276</f>
        <v>2331280.0853125001</v>
      </c>
      <c r="AQ1285" s="39">
        <f t="shared" si="332"/>
        <v>0.6475778012943727</v>
      </c>
      <c r="AR1285" s="39">
        <f t="shared" si="344"/>
        <v>-0.67010781250003493</v>
      </c>
      <c r="AS1285" s="39"/>
      <c r="AT1285" s="51">
        <f>T1285*$AS$8*0.38*0.01</f>
        <v>852.7700058150001</v>
      </c>
      <c r="AU1285" s="51">
        <f t="shared" si="343"/>
        <v>0.85277000581500007</v>
      </c>
      <c r="AV1285" s="51">
        <f t="shared" si="333"/>
        <v>2.3688074667527908E-4</v>
      </c>
      <c r="AW1285" s="39">
        <f>AB1285*0.7</f>
        <v>0.38444216038618328</v>
      </c>
      <c r="AX1285" s="40"/>
      <c r="AY1285" s="40">
        <f t="shared" si="330"/>
        <v>0</v>
      </c>
      <c r="AZ1285" s="40"/>
      <c r="BA1285" s="40"/>
      <c r="BB1285" s="40"/>
      <c r="BC1285" s="39"/>
      <c r="BD1285" s="39">
        <f>T1285*2.23694</f>
        <v>48.280621666666669</v>
      </c>
      <c r="BE1285" s="39">
        <f>AO1285-$BC$8</f>
        <v>0.7196938988898296</v>
      </c>
      <c r="BF1285" s="39">
        <f>AQ1285-$BC$8</f>
        <v>0.64645140229575426</v>
      </c>
      <c r="BG1285" s="52">
        <f t="shared" si="334"/>
        <v>0.5818062620661788</v>
      </c>
      <c r="BH1285" s="52">
        <f t="shared" si="335"/>
        <v>0.5818062620661788</v>
      </c>
      <c r="BI1285" s="52">
        <f t="shared" si="336"/>
        <v>2094502.5434382437</v>
      </c>
      <c r="BJ1285" s="52">
        <f t="shared" si="337"/>
        <v>2094.5025434382437</v>
      </c>
      <c r="BK1285">
        <f t="shared" si="338"/>
        <v>-0.60309703125003145</v>
      </c>
    </row>
    <row r="1286" spans="2:63" x14ac:dyDescent="0.25">
      <c r="B1286" s="25" t="s">
        <v>53</v>
      </c>
      <c r="C1286" s="25">
        <v>1278</v>
      </c>
      <c r="D1286" s="25">
        <v>256</v>
      </c>
      <c r="E1286" s="24">
        <v>77.8</v>
      </c>
      <c r="F1286" s="15">
        <f t="shared" si="339"/>
        <v>2.7777777777778172E-2</v>
      </c>
      <c r="G1286" s="15">
        <f t="shared" si="340"/>
        <v>0.10000000000000142</v>
      </c>
      <c r="R1286">
        <f t="shared" si="328"/>
        <v>0</v>
      </c>
      <c r="S1286">
        <f t="shared" si="329"/>
        <v>77.8</v>
      </c>
      <c r="T1286">
        <f>$E1286/3.6</f>
        <v>21.611111111111111</v>
      </c>
      <c r="U1286">
        <f>(0.5*960*(T1286*T1286))</f>
        <v>224179.25925925927</v>
      </c>
      <c r="V1286">
        <f>$U1286-$U1287</f>
        <v>-576.66666666665697</v>
      </c>
      <c r="X1286">
        <f>W1286/1000</f>
        <v>0</v>
      </c>
      <c r="Y128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6">
        <f>(0.5*960*(F1286*F1286))</f>
        <v>0.37037037037038084</v>
      </c>
      <c r="AA1286">
        <f>W1286*0.0000002777777777</f>
        <v>0</v>
      </c>
      <c r="AB128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6">
        <f>(AC1286*0.0000002777777777)*-1</f>
        <v>0</v>
      </c>
      <c r="AE12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86">
        <f>(T1286/1000)*(960*9.81*0.01+0.5*1.205*0.38*1.711274*(T1286*T1286)+960*4/3*3.14*AJ1286)</f>
        <v>8.4025076621412413</v>
      </c>
      <c r="AH1286">
        <f>AH1285+AG1286</f>
        <v>2623.6448597780559</v>
      </c>
      <c r="AJ1286">
        <f>T1287-T1286</f>
        <v>2.7777777777778567E-2</v>
      </c>
      <c r="AK1286" s="53">
        <f t="shared" si="342"/>
        <v>21.611111111111111</v>
      </c>
      <c r="AL1286" s="39">
        <f>0.5*1116.99*(T1286*T1286)</f>
        <v>260839.57375000001</v>
      </c>
      <c r="AM1286" s="39">
        <f t="shared" si="341"/>
        <v>-670.96968750000815</v>
      </c>
      <c r="AN1286" s="39">
        <f>SUM($AM$1285:$AM$1290)+$AN$1284</f>
        <v>-2594953.0731249996</v>
      </c>
      <c r="AO1286" s="39">
        <f t="shared" si="331"/>
        <v>0.72082029788844804</v>
      </c>
      <c r="AP1286" s="39">
        <f>SUM($AM$1277:$AM$1284)+$AP$1276</f>
        <v>2331280.0853125001</v>
      </c>
      <c r="AQ1286" s="39">
        <f t="shared" si="332"/>
        <v>0.6475778012943727</v>
      </c>
      <c r="AR1286" s="39">
        <f t="shared" si="344"/>
        <v>-0.67096968750000818</v>
      </c>
      <c r="AS1286" s="39"/>
      <c r="AT1286" s="51">
        <f>T1286*$AS$8*0.38*0.01</f>
        <v>853.86752191000005</v>
      </c>
      <c r="AU1286" s="51">
        <f t="shared" si="343"/>
        <v>0.85386752191000004</v>
      </c>
      <c r="AV1286" s="51">
        <f t="shared" si="333"/>
        <v>2.3718561250111599E-4</v>
      </c>
      <c r="AW1286" s="39">
        <f>AB1286*0.7</f>
        <v>0.38444216038618328</v>
      </c>
      <c r="AX1286" s="40"/>
      <c r="AY1286" s="40">
        <f t="shared" si="330"/>
        <v>0</v>
      </c>
      <c r="AZ1286" s="40"/>
      <c r="BA1286" s="40"/>
      <c r="BB1286" s="40"/>
      <c r="BC1286" s="39"/>
      <c r="BD1286" s="39">
        <f>T1286*2.23694</f>
        <v>48.342758888888888</v>
      </c>
      <c r="BE1286" s="39">
        <f>AO1286-$BC$8</f>
        <v>0.7196938988898296</v>
      </c>
      <c r="BF1286" s="39">
        <f>AQ1286-$BC$8</f>
        <v>0.64645140229575426</v>
      </c>
      <c r="BG1286" s="52">
        <f t="shared" si="334"/>
        <v>0.5818062620661788</v>
      </c>
      <c r="BH1286" s="52">
        <f t="shared" si="335"/>
        <v>0.5818062620661788</v>
      </c>
      <c r="BI1286" s="52">
        <f t="shared" si="336"/>
        <v>2094502.5434382437</v>
      </c>
      <c r="BJ1286" s="52">
        <f t="shared" si="337"/>
        <v>2094.5025434382437</v>
      </c>
      <c r="BK1286">
        <f t="shared" si="338"/>
        <v>-0.60387271875000736</v>
      </c>
    </row>
    <row r="1287" spans="2:63" x14ac:dyDescent="0.25">
      <c r="B1287" s="25" t="s">
        <v>53</v>
      </c>
      <c r="C1287" s="25">
        <v>1279</v>
      </c>
      <c r="D1287" s="25">
        <v>257</v>
      </c>
      <c r="E1287" s="24">
        <v>77.900000000000006</v>
      </c>
      <c r="F1287" s="15">
        <f t="shared" si="339"/>
        <v>4.1666666666666269E-2</v>
      </c>
      <c r="G1287" s="15">
        <f t="shared" si="340"/>
        <v>0.14999999999999858</v>
      </c>
      <c r="R1287">
        <f t="shared" si="328"/>
        <v>0</v>
      </c>
      <c r="S1287">
        <f t="shared" si="329"/>
        <v>77.900000000000006</v>
      </c>
      <c r="T1287">
        <f>$E1287/3.6</f>
        <v>21.638888888888889</v>
      </c>
      <c r="U1287">
        <f>(0.5*960*(T1287*T1287))</f>
        <v>224755.92592592593</v>
      </c>
      <c r="V1287">
        <f>$U1287-$U1288</f>
        <v>-1155.5555555555329</v>
      </c>
      <c r="X1287">
        <f>W1287/1000</f>
        <v>0</v>
      </c>
      <c r="Y128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7">
        <f>(0.5*960*(F1287*F1287))</f>
        <v>0.83333333333331749</v>
      </c>
      <c r="AA1287">
        <f>W1287*0.0000002777777777</f>
        <v>0</v>
      </c>
      <c r="AB128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7">
        <f>(AC1287*0.0000002777777777)*-1</f>
        <v>0</v>
      </c>
      <c r="AE12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87">
        <f>(T1287/1000)*(960*9.81*0.01+0.5*1.205*0.38*1.711274*(T1287*T1287)+960*4/3*3.14*AJ1287)</f>
        <v>10.839354944833634</v>
      </c>
      <c r="AH1287">
        <f>AH1286+AG1287</f>
        <v>2634.4842147228896</v>
      </c>
      <c r="AJ1287">
        <f>T1288-T1287</f>
        <v>5.5555555555553582E-2</v>
      </c>
      <c r="AK1287" s="53">
        <f t="shared" si="342"/>
        <v>21.638888888888889</v>
      </c>
      <c r="AL1287" s="39">
        <f>0.5*1116.99*(T1287*T1287)</f>
        <v>261510.54343750002</v>
      </c>
      <c r="AM1287" s="39">
        <f t="shared" si="341"/>
        <v>-1344.5249999999651</v>
      </c>
      <c r="AN1287" s="39">
        <f>SUM($AM$1285:$AM$1290)+$AN$1284</f>
        <v>-2594953.0731249996</v>
      </c>
      <c r="AO1287" s="39">
        <f t="shared" si="331"/>
        <v>0.72082029788844804</v>
      </c>
      <c r="AP1287" s="39">
        <f>SUM($AM$1277:$AM$1284)+$AP$1276</f>
        <v>2331280.0853125001</v>
      </c>
      <c r="AQ1287" s="39">
        <f t="shared" si="332"/>
        <v>0.6475778012943727</v>
      </c>
      <c r="AR1287" s="39">
        <f t="shared" si="344"/>
        <v>-1.3445249999999651</v>
      </c>
      <c r="AS1287" s="39"/>
      <c r="AT1287" s="51">
        <f>T1287*$AS$8*0.38*0.01</f>
        <v>854.96503800500011</v>
      </c>
      <c r="AU1287" s="51">
        <f t="shared" si="343"/>
        <v>0.85496503800500012</v>
      </c>
      <c r="AV1287" s="51">
        <f t="shared" si="333"/>
        <v>2.3749047832695292E-4</v>
      </c>
      <c r="AW1287" s="39">
        <f>AB1287*0.7</f>
        <v>0.38444216038618328</v>
      </c>
      <c r="AX1287" s="40"/>
      <c r="AY1287" s="40">
        <f t="shared" si="330"/>
        <v>0</v>
      </c>
      <c r="AZ1287" s="40"/>
      <c r="BA1287" s="40"/>
      <c r="BB1287" s="40"/>
      <c r="BC1287" s="39"/>
      <c r="BD1287" s="39">
        <f>T1287*2.23694</f>
        <v>48.404896111111114</v>
      </c>
      <c r="BE1287" s="39">
        <f>AO1287-$BC$8</f>
        <v>0.7196938988898296</v>
      </c>
      <c r="BF1287" s="39">
        <f>AQ1287-$BC$8</f>
        <v>0.64645140229575426</v>
      </c>
      <c r="BG1287" s="52">
        <f t="shared" si="334"/>
        <v>0.5818062620661788</v>
      </c>
      <c r="BH1287" s="52">
        <f t="shared" si="335"/>
        <v>0.5818062620661788</v>
      </c>
      <c r="BI1287" s="52">
        <f t="shared" si="336"/>
        <v>2094502.5434382437</v>
      </c>
      <c r="BJ1287" s="52">
        <f t="shared" si="337"/>
        <v>2094.5025434382437</v>
      </c>
      <c r="BK1287">
        <f t="shared" si="338"/>
        <v>-1.2100724999999686</v>
      </c>
    </row>
    <row r="1288" spans="2:63" x14ac:dyDescent="0.25">
      <c r="B1288" s="25" t="s">
        <v>53</v>
      </c>
      <c r="C1288" s="25">
        <v>1280</v>
      </c>
      <c r="D1288" s="25">
        <v>258</v>
      </c>
      <c r="E1288" s="24">
        <v>78.099999999999994</v>
      </c>
      <c r="F1288" s="15">
        <f t="shared" si="339"/>
        <v>5.5555555555554373E-2</v>
      </c>
      <c r="G1288" s="15">
        <f t="shared" si="340"/>
        <v>0.19999999999999574</v>
      </c>
      <c r="R1288">
        <f t="shared" ref="R1288:R1351" si="345">IF(E1288&lt;1,1,0)</f>
        <v>0</v>
      </c>
      <c r="S1288">
        <f t="shared" ref="S1288:S1351" si="346">IF(R1288=1,"",E1288)</f>
        <v>78.099999999999994</v>
      </c>
      <c r="T1288">
        <f>$E1288/3.6</f>
        <v>21.694444444444443</v>
      </c>
      <c r="U1288">
        <f>(0.5*960*(T1288*T1288))</f>
        <v>225911.48148148146</v>
      </c>
      <c r="V1288">
        <f>$U1288-$U1289</f>
        <v>-1158.5185185185401</v>
      </c>
      <c r="X1288">
        <f>W1288/1000</f>
        <v>0</v>
      </c>
      <c r="Y128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8">
        <f>(0.5*960*(F1288*F1288))</f>
        <v>1.4814814814814183</v>
      </c>
      <c r="AA1288">
        <f>W1288*0.0000002777777777</f>
        <v>0</v>
      </c>
      <c r="AB128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8">
        <f>(AC1288*0.0000002777777777)*-1</f>
        <v>0</v>
      </c>
      <c r="AE12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88">
        <f>(T1288/1000)*(960*9.81*0.01+0.5*1.205*0.38*1.711274*(T1288*T1288)+960*4/3*3.14*AJ1288)</f>
        <v>10.887646323423198</v>
      </c>
      <c r="AH1288">
        <f>AH1287+AG1288</f>
        <v>2645.3718610463129</v>
      </c>
      <c r="AJ1288">
        <f>T1289-T1288</f>
        <v>5.5555555555557135E-2</v>
      </c>
      <c r="AK1288" s="53">
        <f t="shared" si="342"/>
        <v>21.694444444444443</v>
      </c>
      <c r="AL1288" s="39">
        <f>0.5*1116.99*(T1288*T1288)</f>
        <v>262855.06843749998</v>
      </c>
      <c r="AM1288" s="39">
        <f t="shared" si="341"/>
        <v>-1347.9725000000326</v>
      </c>
      <c r="AN1288" s="39">
        <f>SUM($AM$1285:$AM$1290)+$AN$1284</f>
        <v>-2594953.0731249996</v>
      </c>
      <c r="AO1288" s="39">
        <f t="shared" si="331"/>
        <v>0.72082029788844804</v>
      </c>
      <c r="AP1288" s="39">
        <f>SUM($AM$1277:$AM$1284)+$AP$1276</f>
        <v>2331280.0853125001</v>
      </c>
      <c r="AQ1288" s="39">
        <f t="shared" si="332"/>
        <v>0.6475778012943727</v>
      </c>
      <c r="AR1288" s="39">
        <f t="shared" si="344"/>
        <v>-1.3479725000000327</v>
      </c>
      <c r="AS1288" s="39"/>
      <c r="AT1288" s="51">
        <f>T1288*$AS$8*0.38*0.01</f>
        <v>857.16007019500012</v>
      </c>
      <c r="AU1288" s="51">
        <f t="shared" si="343"/>
        <v>0.85716007019500007</v>
      </c>
      <c r="AV1288" s="51">
        <f t="shared" si="333"/>
        <v>2.3810020997862673E-4</v>
      </c>
      <c r="AW1288" s="39">
        <f>AB1288*0.7</f>
        <v>0.38444216038618328</v>
      </c>
      <c r="AX1288" s="40"/>
      <c r="AY1288" s="40">
        <f t="shared" ref="AY1288:AY1351" si="347">AX1288/1000</f>
        <v>0</v>
      </c>
      <c r="AZ1288" s="40"/>
      <c r="BA1288" s="40"/>
      <c r="BB1288" s="40"/>
      <c r="BC1288" s="39"/>
      <c r="BD1288" s="39">
        <f>T1288*2.23694</f>
        <v>48.529170555555552</v>
      </c>
      <c r="BE1288" s="39">
        <f>AO1288-$BC$8</f>
        <v>0.7196938988898296</v>
      </c>
      <c r="BF1288" s="39">
        <f>AQ1288-$BC$8</f>
        <v>0.64645140229575426</v>
      </c>
      <c r="BG1288" s="52">
        <f t="shared" si="334"/>
        <v>0.5818062620661788</v>
      </c>
      <c r="BH1288" s="52">
        <f t="shared" si="335"/>
        <v>0.5818062620661788</v>
      </c>
      <c r="BI1288" s="52">
        <f t="shared" si="336"/>
        <v>2094502.5434382437</v>
      </c>
      <c r="BJ1288" s="52">
        <f t="shared" si="337"/>
        <v>2094.5025434382437</v>
      </c>
      <c r="BK1288">
        <f t="shared" si="338"/>
        <v>-1.2131752500000292</v>
      </c>
    </row>
    <row r="1289" spans="2:63" x14ac:dyDescent="0.25">
      <c r="B1289" s="25" t="s">
        <v>53</v>
      </c>
      <c r="C1289" s="25">
        <v>1281</v>
      </c>
      <c r="D1289" s="25">
        <v>259</v>
      </c>
      <c r="E1289" s="24">
        <v>78.3</v>
      </c>
      <c r="F1289" s="15">
        <f t="shared" si="339"/>
        <v>2.7777777777778172E-2</v>
      </c>
      <c r="G1289" s="15">
        <f t="shared" si="340"/>
        <v>0.10000000000000142</v>
      </c>
      <c r="R1289">
        <f t="shared" si="345"/>
        <v>0</v>
      </c>
      <c r="S1289">
        <f t="shared" si="346"/>
        <v>78.3</v>
      </c>
      <c r="T1289">
        <f>$E1289/3.6</f>
        <v>21.75</v>
      </c>
      <c r="U1289">
        <f>(0.5*960*(T1289*T1289))</f>
        <v>227070</v>
      </c>
      <c r="V1289">
        <f>$U1289-$U1290</f>
        <v>0</v>
      </c>
      <c r="X1289">
        <f>W1289/1000</f>
        <v>0</v>
      </c>
      <c r="Y128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</f>
        <v>1986.4848148148149</v>
      </c>
      <c r="Z1289">
        <f>(0.5*960*(F1289*F1289))</f>
        <v>0.37037037037038084</v>
      </c>
      <c r="AA1289">
        <f>W1289*0.0000002777777777</f>
        <v>0</v>
      </c>
      <c r="AB128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</f>
        <v>0.54920308626597614</v>
      </c>
      <c r="AD1289">
        <f>(AC1289*0.0000002777777777)*-1</f>
        <v>0</v>
      </c>
      <c r="AE12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89">
        <f>(T1289/1000)*(960*9.81*0.01+0.5*1.205*0.38*1.711274*(T1289*T1289)+960*4/3*3.14*AJ1289)</f>
        <v>6.0795617723921396</v>
      </c>
      <c r="AH1289">
        <f>AH1288+AG1289</f>
        <v>2651.4514228187049</v>
      </c>
      <c r="AJ1289">
        <f>T1290-T1289</f>
        <v>0</v>
      </c>
      <c r="AK1289" s="53">
        <f t="shared" si="342"/>
        <v>21.75</v>
      </c>
      <c r="AL1289" s="39">
        <f>0.5*1116.99*(T1289*T1289)</f>
        <v>264203.04093750002</v>
      </c>
      <c r="AM1289" s="39">
        <f t="shared" si="341"/>
        <v>0</v>
      </c>
      <c r="AN1289" s="39">
        <f>SUM($AM$1285:$AM$1290)+$AN$1284</f>
        <v>-2594953.0731249996</v>
      </c>
      <c r="AO1289" s="39">
        <f t="shared" ref="AO1289:AO1352" si="348">(AN1289*0.0000002777777777)*-1</f>
        <v>0.72082029788844804</v>
      </c>
      <c r="AP1289" s="39">
        <f>SUM($AM$1277:$AM$1284)+$AP$1276</f>
        <v>2331280.0853125001</v>
      </c>
      <c r="AQ1289" s="39">
        <f t="shared" ref="AQ1289:AQ1352" si="349">AP1289*0.0000002777777777</f>
        <v>0.6475778012943727</v>
      </c>
      <c r="AR1289" s="39">
        <f t="shared" si="344"/>
        <v>0</v>
      </c>
      <c r="AS1289" s="39"/>
      <c r="AT1289" s="51">
        <f>T1289*$AS$8*0.38*0.01</f>
        <v>859.35510238500024</v>
      </c>
      <c r="AU1289" s="51">
        <f t="shared" si="343"/>
        <v>0.85935510238500024</v>
      </c>
      <c r="AV1289" s="51">
        <f t="shared" ref="AV1289:AV1352" si="350">0.000000277778*AT1289</f>
        <v>2.387099416303006E-4</v>
      </c>
      <c r="AW1289" s="39">
        <f>AB1289*0.7</f>
        <v>0.38444216038618328</v>
      </c>
      <c r="AX1289" s="40"/>
      <c r="AY1289" s="40">
        <f t="shared" si="347"/>
        <v>0</v>
      </c>
      <c r="AZ1289" s="40"/>
      <c r="BA1289" s="40"/>
      <c r="BB1289" s="40"/>
      <c r="BC1289" s="39"/>
      <c r="BD1289" s="39">
        <f>T1289*2.23694</f>
        <v>48.653445000000005</v>
      </c>
      <c r="BE1289" s="39">
        <f>AO1289-$BC$8</f>
        <v>0.7196938988898296</v>
      </c>
      <c r="BF1289" s="39">
        <f>AQ1289-$BC$8</f>
        <v>0.64645140229575426</v>
      </c>
      <c r="BG1289" s="52">
        <f t="shared" ref="BG1289:BG1352" si="351">BF1289*0.9</f>
        <v>0.5818062620661788</v>
      </c>
      <c r="BH1289" s="52">
        <f t="shared" ref="BH1289:BH1352" si="352">BF1289*0.9</f>
        <v>0.5818062620661788</v>
      </c>
      <c r="BI1289" s="52">
        <f t="shared" ref="BI1289:BI1352" si="353">BH1289*3600000</f>
        <v>2094502.5434382437</v>
      </c>
      <c r="BJ1289" s="52">
        <f t="shared" ref="BJ1289:BJ1352" si="354">BI1289/1000</f>
        <v>2094.5025434382437</v>
      </c>
      <c r="BK1289">
        <f t="shared" ref="BK1289:BK1352" si="355">(AM1289*0.9)/1000</f>
        <v>0</v>
      </c>
    </row>
    <row r="1290" spans="2:63" x14ac:dyDescent="0.25">
      <c r="B1290" s="25" t="s">
        <v>53</v>
      </c>
      <c r="C1290" s="25">
        <v>1282</v>
      </c>
      <c r="D1290" s="25">
        <v>260</v>
      </c>
      <c r="E1290" s="24">
        <v>78.3</v>
      </c>
      <c r="F1290" s="15">
        <f t="shared" ref="F1290:F1353" si="356">($E1291-$E1289)/2/3.6</f>
        <v>1.3888888888890073E-2</v>
      </c>
      <c r="G1290" s="15">
        <f t="shared" ref="G1290:G1353" si="357">($E1291-$E1289)/2</f>
        <v>5.0000000000004263E-2</v>
      </c>
      <c r="R1290">
        <f t="shared" si="345"/>
        <v>0</v>
      </c>
      <c r="S1290">
        <f t="shared" si="346"/>
        <v>78.3</v>
      </c>
      <c r="T1290">
        <f>$E1290/3.6</f>
        <v>21.75</v>
      </c>
      <c r="U1290">
        <f>(0.5*960*(T1290*T1290))</f>
        <v>227070</v>
      </c>
      <c r="V1290">
        <f>$U1290-$U1291</f>
        <v>-580.37037037039408</v>
      </c>
      <c r="X1290">
        <f>W1290/1000</f>
        <v>0</v>
      </c>
      <c r="Y129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0">
        <f>(0.5*960*(F1290*F1290))</f>
        <v>9.259259259260838E-2</v>
      </c>
      <c r="AA1290">
        <f>W1290*0.0000002777777777</f>
        <v>0</v>
      </c>
      <c r="AB129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0">
        <f>(AC1290*0.0000002777777777)*-1</f>
        <v>0</v>
      </c>
      <c r="AE12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0">
        <f>(T1290/1000)*(960*9.81*0.01+0.5*1.205*0.38*1.711274*(T1290*T1290)+960*4/3*3.14*AJ1290)</f>
        <v>8.5078284390588745</v>
      </c>
      <c r="AH1290">
        <f>AH1289+AG1290</f>
        <v>2659.9592512577638</v>
      </c>
      <c r="AJ1290">
        <f>T1291-T1290</f>
        <v>2.7777777777778567E-2</v>
      </c>
      <c r="AK1290" s="53">
        <f t="shared" si="342"/>
        <v>21.75</v>
      </c>
      <c r="AL1290" s="39">
        <f>0.5*1116.99*(T1290*T1290)</f>
        <v>264203.04093750002</v>
      </c>
      <c r="AM1290" s="39">
        <f t="shared" si="341"/>
        <v>-675.27906249999069</v>
      </c>
      <c r="AN1290" s="39">
        <f>SUM($AM$1285:$AM$1290)+$AN$1284</f>
        <v>-2594953.0731249996</v>
      </c>
      <c r="AO1290" s="39">
        <f t="shared" si="348"/>
        <v>0.72082029788844804</v>
      </c>
      <c r="AP1290" s="39">
        <f>SUM($AM$1277:$AM$1284)+$AP$1276</f>
        <v>2331280.0853125001</v>
      </c>
      <c r="AQ1290" s="39">
        <f t="shared" si="349"/>
        <v>0.6475778012943727</v>
      </c>
      <c r="AR1290" s="39">
        <f t="shared" si="344"/>
        <v>-0.6752790624999907</v>
      </c>
      <c r="AS1290" s="39"/>
      <c r="AT1290" s="51">
        <f>T1290*$AS$8*0.38*0.01</f>
        <v>859.35510238500024</v>
      </c>
      <c r="AU1290" s="51">
        <f t="shared" si="343"/>
        <v>0.85935510238500024</v>
      </c>
      <c r="AV1290" s="51">
        <f t="shared" si="350"/>
        <v>2.387099416303006E-4</v>
      </c>
      <c r="AW1290" s="39">
        <f>AB1290*0.7</f>
        <v>0.38895089495282209</v>
      </c>
      <c r="AX1290" s="40"/>
      <c r="AY1290" s="40">
        <f t="shared" si="347"/>
        <v>0</v>
      </c>
      <c r="AZ1290" s="40"/>
      <c r="BA1290" s="40"/>
      <c r="BB1290" s="40"/>
      <c r="BC1290" s="39"/>
      <c r="BD1290" s="39">
        <f>T1290*2.23694</f>
        <v>48.653445000000005</v>
      </c>
      <c r="BE1290" s="39">
        <f>AO1290-$BC$8</f>
        <v>0.7196938988898296</v>
      </c>
      <c r="BF1290" s="39">
        <f>AQ1290-$BC$8</f>
        <v>0.64645140229575426</v>
      </c>
      <c r="BG1290" s="52">
        <f t="shared" si="351"/>
        <v>0.5818062620661788</v>
      </c>
      <c r="BH1290" s="52">
        <f t="shared" si="352"/>
        <v>0.5818062620661788</v>
      </c>
      <c r="BI1290" s="52">
        <f t="shared" si="353"/>
        <v>2094502.5434382437</v>
      </c>
      <c r="BJ1290" s="52">
        <f t="shared" si="354"/>
        <v>2094.5025434382437</v>
      </c>
      <c r="BK1290">
        <f t="shared" si="355"/>
        <v>-0.60775115624999154</v>
      </c>
    </row>
    <row r="1291" spans="2:63" x14ac:dyDescent="0.25">
      <c r="B1291" s="25" t="s">
        <v>53</v>
      </c>
      <c r="C1291" s="25">
        <v>1283</v>
      </c>
      <c r="D1291" s="25">
        <v>261</v>
      </c>
      <c r="E1291" s="24">
        <v>78.400000000000006</v>
      </c>
      <c r="F1291" s="15">
        <f t="shared" si="356"/>
        <v>1.3888888888890073E-2</v>
      </c>
      <c r="G1291" s="15">
        <f t="shared" si="357"/>
        <v>5.0000000000004263E-2</v>
      </c>
      <c r="R1291">
        <f t="shared" si="345"/>
        <v>0</v>
      </c>
      <c r="S1291">
        <f t="shared" si="346"/>
        <v>78.400000000000006</v>
      </c>
      <c r="T1291">
        <f>$E1291/3.6</f>
        <v>21.777777777777779</v>
      </c>
      <c r="U1291">
        <f>(0.5*960*(T1291*T1291))</f>
        <v>227650.37037037039</v>
      </c>
      <c r="V1291">
        <f>$U1291-$U1292</f>
        <v>0</v>
      </c>
      <c r="W1291">
        <f>SUM(V1291:V1304)</f>
        <v>23187.777777777781</v>
      </c>
      <c r="X1291">
        <f>W1291/1000</f>
        <v>23.187777777777782</v>
      </c>
      <c r="Y129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1">
        <f>(0.5*960*(F1291*F1291))</f>
        <v>9.259259259260838E-2</v>
      </c>
      <c r="AA1291">
        <f>W1291*0.0000002777777777</f>
        <v>6.4410493809125566E-3</v>
      </c>
      <c r="AB129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1">
        <f>(AC1291*0.0000002777777777)*-1</f>
        <v>0</v>
      </c>
      <c r="AE12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1">
        <f>(T1291/1000)*(960*9.81*0.01+0.5*1.205*0.38*1.711274*(T1291*T1291)+960*4/3*3.14*AJ1291)</f>
        <v>6.0976428467632564</v>
      </c>
      <c r="AH1291">
        <f>AH1290+AG1291</f>
        <v>2666.0568941045271</v>
      </c>
      <c r="AJ1291">
        <f>T1292-T1291</f>
        <v>0</v>
      </c>
      <c r="AK1291" s="53">
        <f t="shared" si="342"/>
        <v>21.777777777777779</v>
      </c>
      <c r="AL1291" s="39">
        <f>0.5*1116.99*(T1291*T1291)</f>
        <v>264878.32</v>
      </c>
      <c r="AM1291" s="39">
        <f t="shared" si="341"/>
        <v>0</v>
      </c>
      <c r="AN1291" s="39">
        <f>SUM($AM$1285:$AM$1290)+$AN$1284</f>
        <v>-2594953.0731249996</v>
      </c>
      <c r="AO1291" s="39">
        <f t="shared" si="348"/>
        <v>0.72082029788844804</v>
      </c>
      <c r="AP1291" s="39">
        <f>SUM($AM$1277:$AM$1284)+$AP$1276</f>
        <v>2331280.0853125001</v>
      </c>
      <c r="AQ1291" s="39">
        <f t="shared" si="349"/>
        <v>0.6475778012943727</v>
      </c>
      <c r="AR1291" s="39">
        <f t="shared" si="344"/>
        <v>0</v>
      </c>
      <c r="AS1291" s="39"/>
      <c r="AT1291" s="51">
        <f>T1291*$AS$8*0.38*0.01</f>
        <v>860.45261848000007</v>
      </c>
      <c r="AU1291" s="51">
        <f t="shared" si="343"/>
        <v>0.8604526184800001</v>
      </c>
      <c r="AV1291" s="51">
        <f t="shared" si="350"/>
        <v>2.3901480745613745E-4</v>
      </c>
      <c r="AW1291" s="39">
        <f>AB1291*0.7</f>
        <v>0.38895089495282209</v>
      </c>
      <c r="AX1291" s="40"/>
      <c r="AY1291" s="40">
        <f t="shared" si="347"/>
        <v>0</v>
      </c>
      <c r="AZ1291" s="40"/>
      <c r="BA1291" s="40"/>
      <c r="BB1291" s="40"/>
      <c r="BC1291" s="39"/>
      <c r="BD1291" s="39">
        <f>T1291*2.23694</f>
        <v>48.715582222222224</v>
      </c>
      <c r="BE1291" s="39">
        <f>AO1291-$BC$8</f>
        <v>0.7196938988898296</v>
      </c>
      <c r="BF1291" s="39">
        <f>AQ1291-$BC$8</f>
        <v>0.64645140229575426</v>
      </c>
      <c r="BG1291" s="52">
        <f t="shared" si="351"/>
        <v>0.5818062620661788</v>
      </c>
      <c r="BH1291" s="52">
        <f t="shared" si="352"/>
        <v>0.5818062620661788</v>
      </c>
      <c r="BI1291" s="52">
        <f t="shared" si="353"/>
        <v>2094502.5434382437</v>
      </c>
      <c r="BJ1291" s="52">
        <f t="shared" si="354"/>
        <v>2094.5025434382437</v>
      </c>
      <c r="BK1291">
        <f t="shared" si="355"/>
        <v>0</v>
      </c>
    </row>
    <row r="1292" spans="2:63" x14ac:dyDescent="0.25">
      <c r="B1292" s="25" t="s">
        <v>53</v>
      </c>
      <c r="C1292" s="25">
        <v>1284</v>
      </c>
      <c r="D1292" s="25">
        <v>262</v>
      </c>
      <c r="E1292" s="24">
        <v>78.400000000000006</v>
      </c>
      <c r="F1292" s="15">
        <f t="shared" si="356"/>
        <v>0</v>
      </c>
      <c r="G1292" s="15">
        <f t="shared" si="357"/>
        <v>0</v>
      </c>
      <c r="R1292">
        <f t="shared" si="345"/>
        <v>0</v>
      </c>
      <c r="S1292">
        <f t="shared" si="346"/>
        <v>78.400000000000006</v>
      </c>
      <c r="T1292">
        <f>$E1292/3.6</f>
        <v>21.777777777777779</v>
      </c>
      <c r="U1292">
        <f>(0.5*960*(T1292*T1292))</f>
        <v>227650.37037037039</v>
      </c>
      <c r="V1292">
        <f>$U1292-$U1293</f>
        <v>0</v>
      </c>
      <c r="X1292">
        <f>W1292/1000</f>
        <v>0</v>
      </c>
      <c r="Y129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2">
        <f>(0.5*960*(F1292*F1292))</f>
        <v>0</v>
      </c>
      <c r="AA1292">
        <f>W1292*0.0000002777777777</f>
        <v>0</v>
      </c>
      <c r="AB129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2">
        <f>(AC1292*0.0000002777777777)*-1</f>
        <v>0</v>
      </c>
      <c r="AE12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2">
        <f>(T1292/1000)*(960*9.81*0.01+0.5*1.205*0.38*1.711274*(T1292*T1292)+960*4/3*3.14*AJ1292)</f>
        <v>6.0976428467632564</v>
      </c>
      <c r="AH1292">
        <f>AH1291+AG1292</f>
        <v>2672.1545369512905</v>
      </c>
      <c r="AJ1292">
        <f>T1293-T1292</f>
        <v>0</v>
      </c>
      <c r="AK1292" s="53">
        <f t="shared" si="342"/>
        <v>21.777777777777779</v>
      </c>
      <c r="AL1292" s="39">
        <f>0.5*1116.99*(T1292*T1292)</f>
        <v>264878.32</v>
      </c>
      <c r="AM1292" s="39">
        <f t="shared" si="341"/>
        <v>0</v>
      </c>
      <c r="AN1292" s="39">
        <f>SUM($AM$1285:$AM$1290)+$AN$1284</f>
        <v>-2594953.0731249996</v>
      </c>
      <c r="AO1292" s="39">
        <f t="shared" si="348"/>
        <v>0.72082029788844804</v>
      </c>
      <c r="AP1292" s="39">
        <f>SUM($AM$1277:$AM$1284)+$AP$1276</f>
        <v>2331280.0853125001</v>
      </c>
      <c r="AQ1292" s="39">
        <f t="shared" si="349"/>
        <v>0.6475778012943727</v>
      </c>
      <c r="AR1292" s="39">
        <f t="shared" si="344"/>
        <v>0</v>
      </c>
      <c r="AS1292" s="39"/>
      <c r="AT1292" s="51">
        <f>T1292*$AS$8*0.38*0.01</f>
        <v>860.45261848000007</v>
      </c>
      <c r="AU1292" s="51">
        <f t="shared" si="343"/>
        <v>0.8604526184800001</v>
      </c>
      <c r="AV1292" s="51">
        <f t="shared" si="350"/>
        <v>2.3901480745613745E-4</v>
      </c>
      <c r="AW1292" s="39">
        <f>AB1292*0.7</f>
        <v>0.38895089495282209</v>
      </c>
      <c r="AX1292" s="40"/>
      <c r="AY1292" s="40">
        <f t="shared" si="347"/>
        <v>0</v>
      </c>
      <c r="AZ1292" s="40"/>
      <c r="BA1292" s="40"/>
      <c r="BB1292" s="40"/>
      <c r="BC1292" s="39"/>
      <c r="BD1292" s="39">
        <f>T1292*2.23694</f>
        <v>48.715582222222224</v>
      </c>
      <c r="BE1292" s="39">
        <f>AO1292-$BC$8</f>
        <v>0.7196938988898296</v>
      </c>
      <c r="BF1292" s="39">
        <f>AQ1292-$BC$8</f>
        <v>0.64645140229575426</v>
      </c>
      <c r="BG1292" s="52">
        <f t="shared" si="351"/>
        <v>0.5818062620661788</v>
      </c>
      <c r="BH1292" s="52">
        <f t="shared" si="352"/>
        <v>0.5818062620661788</v>
      </c>
      <c r="BI1292" s="52">
        <f t="shared" si="353"/>
        <v>2094502.5434382437</v>
      </c>
      <c r="BJ1292" s="52">
        <f t="shared" si="354"/>
        <v>2094.5025434382437</v>
      </c>
      <c r="BK1292">
        <f t="shared" si="355"/>
        <v>0</v>
      </c>
    </row>
    <row r="1293" spans="2:63" x14ac:dyDescent="0.25">
      <c r="B1293" s="25" t="s">
        <v>53</v>
      </c>
      <c r="C1293" s="25">
        <v>1285</v>
      </c>
      <c r="D1293" s="25">
        <v>263</v>
      </c>
      <c r="E1293" s="24">
        <v>78.400000000000006</v>
      </c>
      <c r="F1293" s="15">
        <f t="shared" si="356"/>
        <v>-2.7777777777778172E-2</v>
      </c>
      <c r="G1293" s="15">
        <f t="shared" si="357"/>
        <v>-0.10000000000000142</v>
      </c>
      <c r="R1293">
        <f t="shared" si="345"/>
        <v>0</v>
      </c>
      <c r="S1293">
        <f t="shared" si="346"/>
        <v>78.400000000000006</v>
      </c>
      <c r="T1293">
        <f>$E1293/3.6</f>
        <v>21.777777777777779</v>
      </c>
      <c r="U1293">
        <f>(0.5*960*(T1293*T1293))</f>
        <v>227650.37037037039</v>
      </c>
      <c r="V1293">
        <f>$U1293-$U1294</f>
        <v>1160.0000000000291</v>
      </c>
      <c r="X1293">
        <f>W1293/1000</f>
        <v>0</v>
      </c>
      <c r="Y129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3">
        <f>(0.5*960*(F1293*F1293))</f>
        <v>0.37037037037038084</v>
      </c>
      <c r="AA1293">
        <f>W1293*0.0000002777777777</f>
        <v>0</v>
      </c>
      <c r="AB129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3">
        <f>(AC1293*0.0000002777777777)*-1</f>
        <v>0</v>
      </c>
      <c r="AE12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3">
        <f>(T1293/1000)*(960*9.81*0.01+0.5*1.205*0.38*1.711274*(T1293*T1293)+960*4/3*3.14*AJ1293)</f>
        <v>1.2349070442939816</v>
      </c>
      <c r="AH1293">
        <f>AH1292+AG1293</f>
        <v>2673.3894439955843</v>
      </c>
      <c r="AJ1293">
        <f>T1294-T1293</f>
        <v>-5.5555555555557135E-2</v>
      </c>
      <c r="AK1293" s="53">
        <f t="shared" si="342"/>
        <v>21.777777777777779</v>
      </c>
      <c r="AL1293" s="39">
        <f>0.5*1116.99*(T1293*T1293)</f>
        <v>264878.32</v>
      </c>
      <c r="AM1293" s="39">
        <f t="shared" si="341"/>
        <v>1349.6962500000373</v>
      </c>
      <c r="AN1293" s="39">
        <f>SUM($AM$1285:$AM$1290)+$AN$1284</f>
        <v>-2594953.0731249996</v>
      </c>
      <c r="AO1293" s="39">
        <f t="shared" si="348"/>
        <v>0.72082029788844804</v>
      </c>
      <c r="AP1293" s="39">
        <f>SUM($AM$1293:$AM$1304)+$AP$1292</f>
        <v>2358259.7893750002</v>
      </c>
      <c r="AQ1293" s="39">
        <f t="shared" si="349"/>
        <v>0.65507216353185771</v>
      </c>
      <c r="AR1293" s="39">
        <f t="shared" si="344"/>
        <v>1.3496962500000373</v>
      </c>
      <c r="AS1293" s="39"/>
      <c r="AT1293" s="51">
        <f>T1293*$AS$8*0.38*0.01</f>
        <v>860.45261848000007</v>
      </c>
      <c r="AU1293" s="51">
        <f t="shared" si="343"/>
        <v>0.8604526184800001</v>
      </c>
      <c r="AV1293" s="51">
        <f t="shared" si="350"/>
        <v>2.3901480745613745E-4</v>
      </c>
      <c r="AW1293" s="39">
        <f>AB1293*0.7</f>
        <v>0.38895089495282209</v>
      </c>
      <c r="AX1293" s="40"/>
      <c r="AY1293" s="40">
        <f t="shared" si="347"/>
        <v>0</v>
      </c>
      <c r="AZ1293" s="40"/>
      <c r="BA1293" s="40"/>
      <c r="BB1293" s="40"/>
      <c r="BC1293" s="39"/>
      <c r="BD1293" s="39">
        <f>T1293*2.23694</f>
        <v>48.715582222222224</v>
      </c>
      <c r="BE1293" s="39">
        <f>AO1293-$BC$8</f>
        <v>0.7196938988898296</v>
      </c>
      <c r="BF1293" s="39">
        <f>AQ1293-$BC$8</f>
        <v>0.65394576453323927</v>
      </c>
      <c r="BG1293" s="52">
        <f t="shared" si="351"/>
        <v>0.58855118807991536</v>
      </c>
      <c r="BH1293" s="52">
        <f t="shared" si="352"/>
        <v>0.58855118807991536</v>
      </c>
      <c r="BI1293" s="52">
        <f t="shared" si="353"/>
        <v>2118784.2770876954</v>
      </c>
      <c r="BJ1293" s="52">
        <f t="shared" si="354"/>
        <v>2118.7842770876955</v>
      </c>
      <c r="BK1293">
        <f t="shared" si="355"/>
        <v>1.2147266250000337</v>
      </c>
    </row>
    <row r="1294" spans="2:63" x14ac:dyDescent="0.25">
      <c r="B1294" s="25" t="s">
        <v>53</v>
      </c>
      <c r="C1294" s="25">
        <v>1286</v>
      </c>
      <c r="D1294" s="25">
        <v>264</v>
      </c>
      <c r="E1294" s="24">
        <v>78.2</v>
      </c>
      <c r="F1294" s="15">
        <f t="shared" si="356"/>
        <v>-5.5555555555556344E-2</v>
      </c>
      <c r="G1294" s="15">
        <f t="shared" si="357"/>
        <v>-0.20000000000000284</v>
      </c>
      <c r="R1294">
        <f t="shared" si="345"/>
        <v>0</v>
      </c>
      <c r="S1294">
        <f t="shared" si="346"/>
        <v>78.2</v>
      </c>
      <c r="T1294">
        <f>$E1294/3.6</f>
        <v>21.722222222222221</v>
      </c>
      <c r="U1294">
        <f>(0.5*960*(T1294*T1294))</f>
        <v>226490.37037037036</v>
      </c>
      <c r="V1294">
        <f>$U1294-$U1295</f>
        <v>1157.0370370369928</v>
      </c>
      <c r="X1294">
        <f>W1294/1000</f>
        <v>0</v>
      </c>
      <c r="Y129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4">
        <f>(0.5*960*(F1294*F1294))</f>
        <v>1.4814814814815234</v>
      </c>
      <c r="AA1294">
        <f>W1294*0.0000002777777777</f>
        <v>0</v>
      </c>
      <c r="AB129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4">
        <f>(AC1294*0.0000002777777777)*-1</f>
        <v>0</v>
      </c>
      <c r="AE12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4">
        <f>(T1294/1000)*(960*9.81*0.01+0.5*1.205*0.38*1.711274*(T1294*T1294)+960*4/3*3.14*AJ1294)</f>
        <v>1.2111892855225768</v>
      </c>
      <c r="AH1294">
        <f>AH1293+AG1294</f>
        <v>2674.6006332811071</v>
      </c>
      <c r="AJ1294">
        <f>T1295-T1294</f>
        <v>-5.5555555555553582E-2</v>
      </c>
      <c r="AK1294" s="53">
        <f t="shared" si="342"/>
        <v>21.722222222222221</v>
      </c>
      <c r="AL1294" s="39">
        <f>0.5*1116.99*(T1294*T1294)</f>
        <v>263528.62374999997</v>
      </c>
      <c r="AM1294" s="39">
        <f t="shared" si="341"/>
        <v>1346.2487499999115</v>
      </c>
      <c r="AN1294" s="39">
        <f>SUM($AM$1285:$AM$1290)+$AN$1284</f>
        <v>-2594953.0731249996</v>
      </c>
      <c r="AO1294" s="39">
        <f t="shared" si="348"/>
        <v>0.72082029788844804</v>
      </c>
      <c r="AP1294" s="39">
        <f>SUM($AM$1293:$AM$1304)+$AP$1292</f>
        <v>2358259.7893750002</v>
      </c>
      <c r="AQ1294" s="39">
        <f t="shared" si="349"/>
        <v>0.65507216353185771</v>
      </c>
      <c r="AR1294" s="39">
        <f t="shared" si="344"/>
        <v>1.3462487499999116</v>
      </c>
      <c r="AS1294" s="39"/>
      <c r="AT1294" s="51">
        <f>T1294*$AS$8*0.38*0.01</f>
        <v>858.25758629000006</v>
      </c>
      <c r="AU1294" s="51">
        <f t="shared" si="343"/>
        <v>0.85825758629000004</v>
      </c>
      <c r="AV1294" s="51">
        <f t="shared" si="350"/>
        <v>2.3840507580446364E-4</v>
      </c>
      <c r="AW1294" s="39">
        <f>AB1294*0.7</f>
        <v>0.38895089495282209</v>
      </c>
      <c r="AX1294" s="40"/>
      <c r="AY1294" s="40">
        <f t="shared" si="347"/>
        <v>0</v>
      </c>
      <c r="AZ1294" s="40"/>
      <c r="BA1294" s="40"/>
      <c r="BB1294" s="40"/>
      <c r="BC1294" s="39"/>
      <c r="BD1294" s="39">
        <f>T1294*2.23694</f>
        <v>48.591307777777779</v>
      </c>
      <c r="BE1294" s="39">
        <f>AO1294-$BC$8</f>
        <v>0.7196938988898296</v>
      </c>
      <c r="BF1294" s="39">
        <f>AQ1294-$BC$8</f>
        <v>0.65394576453323927</v>
      </c>
      <c r="BG1294" s="52">
        <f t="shared" si="351"/>
        <v>0.58855118807991536</v>
      </c>
      <c r="BH1294" s="52">
        <f t="shared" si="352"/>
        <v>0.58855118807991536</v>
      </c>
      <c r="BI1294" s="52">
        <f t="shared" si="353"/>
        <v>2118784.2770876954</v>
      </c>
      <c r="BJ1294" s="52">
        <f t="shared" si="354"/>
        <v>2118.7842770876955</v>
      </c>
      <c r="BK1294">
        <f t="shared" si="355"/>
        <v>1.2116238749999204</v>
      </c>
    </row>
    <row r="1295" spans="2:63" x14ac:dyDescent="0.25">
      <c r="B1295" s="25" t="s">
        <v>53</v>
      </c>
      <c r="C1295" s="25">
        <v>1287</v>
      </c>
      <c r="D1295" s="25">
        <v>265</v>
      </c>
      <c r="E1295" s="24">
        <v>78</v>
      </c>
      <c r="F1295" s="15">
        <f t="shared" si="356"/>
        <v>-6.9444444444444448E-2</v>
      </c>
      <c r="G1295" s="15">
        <f t="shared" si="357"/>
        <v>-0.25</v>
      </c>
      <c r="R1295">
        <f t="shared" si="345"/>
        <v>0</v>
      </c>
      <c r="S1295">
        <f t="shared" si="346"/>
        <v>78</v>
      </c>
      <c r="T1295">
        <f>$E1295/3.6</f>
        <v>21.666666666666668</v>
      </c>
      <c r="U1295">
        <f>(0.5*960*(T1295*T1295))</f>
        <v>225333.33333333337</v>
      </c>
      <c r="V1295">
        <f>$U1295-$U1296</f>
        <v>1730.0000000000582</v>
      </c>
      <c r="X1295">
        <f>W1295/1000</f>
        <v>0</v>
      </c>
      <c r="Y129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5">
        <f>(0.5*960*(F1295*F1295))</f>
        <v>2.3148148148148149</v>
      </c>
      <c r="AA1295">
        <f>W1295*0.0000002777777777</f>
        <v>0</v>
      </c>
      <c r="AB129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5">
        <f>(AC1295*0.0000002777777777)*-1</f>
        <v>0</v>
      </c>
      <c r="AE12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5">
        <f>(T1295/1000)*(960*9.81*0.01+0.5*1.205*0.38*1.711274*(T1295*T1295)+960*4/3*3.14*AJ1295)</f>
        <v>-1.2313338309580766</v>
      </c>
      <c r="AH1295">
        <f>AH1294+AG1295</f>
        <v>2673.3692994501489</v>
      </c>
      <c r="AJ1295">
        <f>T1296-T1295</f>
        <v>-8.3333333333335702E-2</v>
      </c>
      <c r="AK1295" s="53">
        <f t="shared" si="342"/>
        <v>21.666666666666668</v>
      </c>
      <c r="AL1295" s="39">
        <f>0.5*1116.99*(T1295*T1295)</f>
        <v>262182.37500000006</v>
      </c>
      <c r="AM1295" s="39">
        <f t="shared" si="341"/>
        <v>2012.9090625000827</v>
      </c>
      <c r="AN1295" s="39">
        <f>SUM($AM$1285:$AM$1290)+$AN$1284</f>
        <v>-2594953.0731249996</v>
      </c>
      <c r="AO1295" s="39">
        <f t="shared" si="348"/>
        <v>0.72082029788844804</v>
      </c>
      <c r="AP1295" s="39">
        <f>SUM($AM$1293:$AM$1304)+$AP$1292</f>
        <v>2358259.7893750002</v>
      </c>
      <c r="AQ1295" s="39">
        <f t="shared" si="349"/>
        <v>0.65507216353185771</v>
      </c>
      <c r="AR1295" s="39">
        <f t="shared" si="344"/>
        <v>2.0129090625000825</v>
      </c>
      <c r="AS1295" s="39"/>
      <c r="AT1295" s="51">
        <f>T1295*$AS$8*0.38*0.01</f>
        <v>856.06255410000017</v>
      </c>
      <c r="AU1295" s="51">
        <f t="shared" si="343"/>
        <v>0.85606255410000021</v>
      </c>
      <c r="AV1295" s="51">
        <f t="shared" si="350"/>
        <v>2.3779534415278983E-4</v>
      </c>
      <c r="AW1295" s="39">
        <f>AB1295*0.7</f>
        <v>0.38895089495282209</v>
      </c>
      <c r="AX1295" s="40"/>
      <c r="AY1295" s="40">
        <f t="shared" si="347"/>
        <v>0</v>
      </c>
      <c r="AZ1295" s="40"/>
      <c r="BA1295" s="40"/>
      <c r="BB1295" s="40"/>
      <c r="BC1295" s="39"/>
      <c r="BD1295" s="39">
        <f>T1295*2.23694</f>
        <v>48.46703333333334</v>
      </c>
      <c r="BE1295" s="39">
        <f>AO1295-$BC$8</f>
        <v>0.7196938988898296</v>
      </c>
      <c r="BF1295" s="39">
        <f>AQ1295-$BC$8</f>
        <v>0.65394576453323927</v>
      </c>
      <c r="BG1295" s="52">
        <f t="shared" si="351"/>
        <v>0.58855118807991536</v>
      </c>
      <c r="BH1295" s="52">
        <f t="shared" si="352"/>
        <v>0.58855118807991536</v>
      </c>
      <c r="BI1295" s="52">
        <f t="shared" si="353"/>
        <v>2118784.2770876954</v>
      </c>
      <c r="BJ1295" s="52">
        <f t="shared" si="354"/>
        <v>2118.7842770876955</v>
      </c>
      <c r="BK1295">
        <f t="shared" si="355"/>
        <v>1.8116181562500744</v>
      </c>
    </row>
    <row r="1296" spans="2:63" x14ac:dyDescent="0.25">
      <c r="B1296" s="25" t="s">
        <v>53</v>
      </c>
      <c r="C1296" s="25">
        <v>1288</v>
      </c>
      <c r="D1296" s="25">
        <v>266</v>
      </c>
      <c r="E1296" s="24">
        <v>77.7</v>
      </c>
      <c r="F1296" s="15">
        <f t="shared" si="356"/>
        <v>-9.7222222222222612E-2</v>
      </c>
      <c r="G1296" s="15">
        <f t="shared" si="357"/>
        <v>-0.35000000000000142</v>
      </c>
      <c r="R1296">
        <f t="shared" si="345"/>
        <v>0</v>
      </c>
      <c r="S1296">
        <f t="shared" si="346"/>
        <v>77.7</v>
      </c>
      <c r="T1296">
        <f>$E1296/3.6</f>
        <v>21.583333333333332</v>
      </c>
      <c r="U1296">
        <f>(0.5*960*(T1296*T1296))</f>
        <v>223603.33333333331</v>
      </c>
      <c r="V1296">
        <f>$U1296-$U1297</f>
        <v>2296.296296296292</v>
      </c>
      <c r="X1296">
        <f>W1296/1000</f>
        <v>0</v>
      </c>
      <c r="Y129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6">
        <f>(0.5*960*(F1296*F1296))</f>
        <v>4.5370370370370736</v>
      </c>
      <c r="AA1296">
        <f>W1296*0.0000002777777777</f>
        <v>0</v>
      </c>
      <c r="AB129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6">
        <f>(AC1296*0.0000002777777777)*-1</f>
        <v>0</v>
      </c>
      <c r="AE12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6">
        <f>(T1296/1000)*(960*9.81*0.01+0.5*1.205*0.38*1.711274*(T1296*T1296)+960*4/3*3.14*AJ1296)</f>
        <v>-3.6667349886803078</v>
      </c>
      <c r="AH1296">
        <f>AH1295+AG1296</f>
        <v>2669.7025644614687</v>
      </c>
      <c r="AJ1296">
        <f>T1297-T1296</f>
        <v>-0.11111111111111072</v>
      </c>
      <c r="AK1296" s="53">
        <f t="shared" si="342"/>
        <v>21.583333333333332</v>
      </c>
      <c r="AL1296" s="39">
        <f>0.5*1116.99*(T1296*T1296)</f>
        <v>260169.46593749998</v>
      </c>
      <c r="AM1296" s="39">
        <f t="shared" si="341"/>
        <v>2671.8125</v>
      </c>
      <c r="AN1296" s="39">
        <f>SUM($AM$1285:$AM$1290)+$AN$1284</f>
        <v>-2594953.0731249996</v>
      </c>
      <c r="AO1296" s="39">
        <f t="shared" si="348"/>
        <v>0.72082029788844804</v>
      </c>
      <c r="AP1296" s="39">
        <f>SUM($AM$1293:$AM$1304)+$AP$1292</f>
        <v>2358259.7893750002</v>
      </c>
      <c r="AQ1296" s="39">
        <f t="shared" si="349"/>
        <v>0.65507216353185771</v>
      </c>
      <c r="AR1296" s="39">
        <f t="shared" si="344"/>
        <v>2.6718125000000001</v>
      </c>
      <c r="AS1296" s="39"/>
      <c r="AT1296" s="51">
        <f>T1296*$AS$8*0.38*0.01</f>
        <v>852.7700058150001</v>
      </c>
      <c r="AU1296" s="51">
        <f t="shared" si="343"/>
        <v>0.85277000581500007</v>
      </c>
      <c r="AV1296" s="51">
        <f t="shared" si="350"/>
        <v>2.3688074667527908E-4</v>
      </c>
      <c r="AW1296" s="39">
        <f>AB1296*0.7</f>
        <v>0.38895089495282209</v>
      </c>
      <c r="AX1296" s="40"/>
      <c r="AY1296" s="40">
        <f t="shared" si="347"/>
        <v>0</v>
      </c>
      <c r="AZ1296" s="40"/>
      <c r="BA1296" s="40"/>
      <c r="BB1296" s="40"/>
      <c r="BC1296" s="39"/>
      <c r="BD1296" s="39">
        <f>T1296*2.23694</f>
        <v>48.280621666666669</v>
      </c>
      <c r="BE1296" s="39">
        <f>AO1296-$BC$8</f>
        <v>0.7196938988898296</v>
      </c>
      <c r="BF1296" s="39">
        <f>AQ1296-$BC$8</f>
        <v>0.65394576453323927</v>
      </c>
      <c r="BG1296" s="52">
        <f t="shared" si="351"/>
        <v>0.58855118807991536</v>
      </c>
      <c r="BH1296" s="52">
        <f t="shared" si="352"/>
        <v>0.58855118807991536</v>
      </c>
      <c r="BI1296" s="52">
        <f t="shared" si="353"/>
        <v>2118784.2770876954</v>
      </c>
      <c r="BJ1296" s="52">
        <f t="shared" si="354"/>
        <v>2118.7842770876955</v>
      </c>
      <c r="BK1296">
        <f t="shared" si="355"/>
        <v>2.40463125</v>
      </c>
    </row>
    <row r="1297" spans="2:63" x14ac:dyDescent="0.25">
      <c r="B1297" s="25" t="s">
        <v>53</v>
      </c>
      <c r="C1297" s="25">
        <v>1289</v>
      </c>
      <c r="D1297" s="25">
        <v>267</v>
      </c>
      <c r="E1297" s="24">
        <v>77.3</v>
      </c>
      <c r="F1297" s="15">
        <f t="shared" si="356"/>
        <v>-0.11111111111111072</v>
      </c>
      <c r="G1297" s="15">
        <f t="shared" si="357"/>
        <v>-0.39999999999999858</v>
      </c>
      <c r="R1297">
        <f t="shared" si="345"/>
        <v>0</v>
      </c>
      <c r="S1297">
        <f t="shared" si="346"/>
        <v>77.3</v>
      </c>
      <c r="T1297">
        <f>$E1297/3.6</f>
        <v>21.472222222222221</v>
      </c>
      <c r="U1297">
        <f>(0.5*960*(T1297*T1297))</f>
        <v>221307.03703703702</v>
      </c>
      <c r="V1297">
        <f>$U1297-$U1298</f>
        <v>2284.444444444438</v>
      </c>
      <c r="X1297">
        <f>W1297/1000</f>
        <v>0</v>
      </c>
      <c r="Y129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7">
        <f>(0.5*960*(F1297*F1297))</f>
        <v>5.9259259259258839</v>
      </c>
      <c r="AA1297">
        <f>W1297*0.0000002777777777</f>
        <v>0</v>
      </c>
      <c r="AB129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7">
        <f>(AC1297*0.0000002777777777)*-1</f>
        <v>0</v>
      </c>
      <c r="AE12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7">
        <f>(T1297/1000)*(960*9.81*0.01+0.5*1.205*0.38*1.711274*(T1297*T1297)+960*4/3*3.14*AJ1297)</f>
        <v>-3.6881047254058341</v>
      </c>
      <c r="AH1297">
        <f>AH1296+AG1297</f>
        <v>2666.0144597360627</v>
      </c>
      <c r="AJ1297">
        <f>T1298-T1297</f>
        <v>-0.11111111111111072</v>
      </c>
      <c r="AK1297" s="53">
        <f t="shared" si="342"/>
        <v>21.472222222222221</v>
      </c>
      <c r="AL1297" s="39">
        <f>0.5*1116.99*(T1297*T1297)</f>
        <v>257497.65343749998</v>
      </c>
      <c r="AM1297" s="39">
        <f t="shared" si="341"/>
        <v>2658.0224999999919</v>
      </c>
      <c r="AN1297" s="39">
        <f>SUM($AM$1285:$AM$1290)+$AN$1284</f>
        <v>-2594953.0731249996</v>
      </c>
      <c r="AO1297" s="39">
        <f t="shared" si="348"/>
        <v>0.72082029788844804</v>
      </c>
      <c r="AP1297" s="39">
        <f>SUM($AM$1293:$AM$1304)+$AP$1292</f>
        <v>2358259.7893750002</v>
      </c>
      <c r="AQ1297" s="39">
        <f t="shared" si="349"/>
        <v>0.65507216353185771</v>
      </c>
      <c r="AR1297" s="39">
        <f t="shared" si="344"/>
        <v>2.658022499999992</v>
      </c>
      <c r="AS1297" s="39"/>
      <c r="AT1297" s="51">
        <f>T1297*$AS$8*0.38*0.01</f>
        <v>848.37994143500009</v>
      </c>
      <c r="AU1297" s="51">
        <f t="shared" si="343"/>
        <v>0.84837994143500006</v>
      </c>
      <c r="AV1297" s="51">
        <f t="shared" si="350"/>
        <v>2.3566128337193144E-4</v>
      </c>
      <c r="AW1297" s="39">
        <f>AB1297*0.7</f>
        <v>0.38895089495282209</v>
      </c>
      <c r="AX1297" s="40"/>
      <c r="AY1297" s="40">
        <f t="shared" si="347"/>
        <v>0</v>
      </c>
      <c r="AZ1297" s="40"/>
      <c r="BA1297" s="40"/>
      <c r="BB1297" s="40"/>
      <c r="BC1297" s="39"/>
      <c r="BD1297" s="39">
        <f>T1297*2.23694</f>
        <v>48.032072777777778</v>
      </c>
      <c r="BE1297" s="39">
        <f>AO1297-$BC$8</f>
        <v>0.7196938988898296</v>
      </c>
      <c r="BF1297" s="39">
        <f>AQ1297-$BC$8</f>
        <v>0.65394576453323927</v>
      </c>
      <c r="BG1297" s="52">
        <f t="shared" si="351"/>
        <v>0.58855118807991536</v>
      </c>
      <c r="BH1297" s="52">
        <f t="shared" si="352"/>
        <v>0.58855118807991536</v>
      </c>
      <c r="BI1297" s="52">
        <f t="shared" si="353"/>
        <v>2118784.2770876954</v>
      </c>
      <c r="BJ1297" s="52">
        <f t="shared" si="354"/>
        <v>2118.7842770876955</v>
      </c>
      <c r="BK1297">
        <f t="shared" si="355"/>
        <v>2.3922202499999927</v>
      </c>
    </row>
    <row r="1298" spans="2:63" x14ac:dyDescent="0.25">
      <c r="B1298" s="25" t="s">
        <v>53</v>
      </c>
      <c r="C1298" s="25">
        <v>1290</v>
      </c>
      <c r="D1298" s="25">
        <v>268</v>
      </c>
      <c r="E1298" s="24">
        <v>76.900000000000006</v>
      </c>
      <c r="F1298" s="15">
        <f t="shared" si="356"/>
        <v>-9.7222222222222612E-2</v>
      </c>
      <c r="G1298" s="15">
        <f t="shared" si="357"/>
        <v>-0.35000000000000142</v>
      </c>
      <c r="R1298">
        <f t="shared" si="345"/>
        <v>0</v>
      </c>
      <c r="S1298">
        <f t="shared" si="346"/>
        <v>76.900000000000006</v>
      </c>
      <c r="T1298">
        <f>$E1298/3.6</f>
        <v>21.361111111111111</v>
      </c>
      <c r="U1298">
        <f>(0.5*960*(T1298*T1298))</f>
        <v>219022.59259259258</v>
      </c>
      <c r="V1298">
        <f>$U1298-$U1299</f>
        <v>1705.5555555555911</v>
      </c>
      <c r="X1298">
        <f>W1298/1000</f>
        <v>0</v>
      </c>
      <c r="Y129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8">
        <f>(0.5*960*(F1298*F1298))</f>
        <v>4.5370370370370736</v>
      </c>
      <c r="AA1298">
        <f>W1298*0.0000002777777777</f>
        <v>0</v>
      </c>
      <c r="AB129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8">
        <f>(AC1298*0.0000002777777777)*-1</f>
        <v>0</v>
      </c>
      <c r="AE12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8">
        <f>(T1298/1000)*(960*9.81*0.01+0.5*1.205*0.38*1.711274*(T1298*T1298)+960*4/3*3.14*AJ1298)</f>
        <v>-1.324001913882795</v>
      </c>
      <c r="AH1298">
        <f>AH1297+AG1298</f>
        <v>2664.6904578221797</v>
      </c>
      <c r="AJ1298">
        <f>T1299-T1298</f>
        <v>-8.3333333333335702E-2</v>
      </c>
      <c r="AK1298" s="53">
        <f t="shared" si="342"/>
        <v>21.361111111111111</v>
      </c>
      <c r="AL1298" s="39">
        <f>0.5*1116.99*(T1298*T1298)</f>
        <v>254839.63093749998</v>
      </c>
      <c r="AM1298" s="39">
        <f t="shared" si="341"/>
        <v>1984.4671875000349</v>
      </c>
      <c r="AN1298" s="39">
        <f>SUM($AM$1285:$AM$1290)+$AN$1284</f>
        <v>-2594953.0731249996</v>
      </c>
      <c r="AO1298" s="39">
        <f t="shared" si="348"/>
        <v>0.72082029788844804</v>
      </c>
      <c r="AP1298" s="39">
        <f>SUM($AM$1293:$AM$1304)+$AP$1292</f>
        <v>2358259.7893750002</v>
      </c>
      <c r="AQ1298" s="39">
        <f t="shared" si="349"/>
        <v>0.65507216353185771</v>
      </c>
      <c r="AR1298" s="39">
        <f t="shared" si="344"/>
        <v>1.984467187500035</v>
      </c>
      <c r="AS1298" s="39"/>
      <c r="AT1298" s="51">
        <f>T1298*$AS$8*0.38*0.01</f>
        <v>843.98987705500008</v>
      </c>
      <c r="AU1298" s="51">
        <f t="shared" si="343"/>
        <v>0.84398987705500006</v>
      </c>
      <c r="AV1298" s="51">
        <f t="shared" si="350"/>
        <v>2.3444182006858381E-4</v>
      </c>
      <c r="AW1298" s="39">
        <f>AB1298*0.7</f>
        <v>0.38895089495282209</v>
      </c>
      <c r="AX1298" s="40"/>
      <c r="AY1298" s="40">
        <f t="shared" si="347"/>
        <v>0</v>
      </c>
      <c r="AZ1298" s="40"/>
      <c r="BA1298" s="40"/>
      <c r="BB1298" s="40"/>
      <c r="BC1298" s="39"/>
      <c r="BD1298" s="39">
        <f>T1298*2.23694</f>
        <v>47.783523888888894</v>
      </c>
      <c r="BE1298" s="39">
        <f>AO1298-$BC$8</f>
        <v>0.7196938988898296</v>
      </c>
      <c r="BF1298" s="39">
        <f>AQ1298-$BC$8</f>
        <v>0.65394576453323927</v>
      </c>
      <c r="BG1298" s="52">
        <f t="shared" si="351"/>
        <v>0.58855118807991536</v>
      </c>
      <c r="BH1298" s="52">
        <f t="shared" si="352"/>
        <v>0.58855118807991536</v>
      </c>
      <c r="BI1298" s="52">
        <f t="shared" si="353"/>
        <v>2118784.2770876954</v>
      </c>
      <c r="BJ1298" s="52">
        <f t="shared" si="354"/>
        <v>2118.7842770876955</v>
      </c>
      <c r="BK1298">
        <f t="shared" si="355"/>
        <v>1.7860204687500316</v>
      </c>
    </row>
    <row r="1299" spans="2:63" x14ac:dyDescent="0.25">
      <c r="B1299" s="25" t="s">
        <v>53</v>
      </c>
      <c r="C1299" s="25">
        <v>1291</v>
      </c>
      <c r="D1299" s="25">
        <v>269</v>
      </c>
      <c r="E1299" s="24">
        <v>76.599999999999994</v>
      </c>
      <c r="F1299" s="15">
        <f t="shared" si="356"/>
        <v>-9.7222222222222612E-2</v>
      </c>
      <c r="G1299" s="15">
        <f t="shared" si="357"/>
        <v>-0.35000000000000142</v>
      </c>
      <c r="R1299">
        <f t="shared" si="345"/>
        <v>0</v>
      </c>
      <c r="S1299">
        <f t="shared" si="346"/>
        <v>76.599999999999994</v>
      </c>
      <c r="T1299">
        <f>$E1299/3.6</f>
        <v>21.277777777777775</v>
      </c>
      <c r="U1299">
        <f>(0.5*960*(T1299*T1299))</f>
        <v>217317.03703703699</v>
      </c>
      <c r="V1299">
        <f>$U1299-$U1300</f>
        <v>2263.7037037036207</v>
      </c>
      <c r="X1299">
        <f>W1299/1000</f>
        <v>0</v>
      </c>
      <c r="Y129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299">
        <f>(0.5*960*(F1299*F1299))</f>
        <v>4.5370370370370736</v>
      </c>
      <c r="AA1299">
        <f>W1299*0.0000002777777777</f>
        <v>0</v>
      </c>
      <c r="AB129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299">
        <f>(AC1299*0.0000002777777777)*-1</f>
        <v>0</v>
      </c>
      <c r="AE12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299">
        <f>(T1299/1000)*(960*9.81*0.01+0.5*1.205*0.38*1.711274*(T1299*T1299)+960*4/3*3.14*AJ1299)</f>
        <v>-3.7240042124465074</v>
      </c>
      <c r="AH1299">
        <f>AH1298+AG1299</f>
        <v>2660.9664536097334</v>
      </c>
      <c r="AJ1299">
        <f>T1300-T1299</f>
        <v>-0.11111111111110716</v>
      </c>
      <c r="AK1299" s="53">
        <f t="shared" si="342"/>
        <v>21.277777777777775</v>
      </c>
      <c r="AL1299" s="39">
        <f>0.5*1116.99*(T1299*T1299)</f>
        <v>252855.16374999995</v>
      </c>
      <c r="AM1299" s="39">
        <f t="shared" si="341"/>
        <v>2633.8899999999267</v>
      </c>
      <c r="AN1299" s="39">
        <f>SUM($AM$1285:$AM$1290)+$AN$1284</f>
        <v>-2594953.0731249996</v>
      </c>
      <c r="AO1299" s="39">
        <f t="shared" si="348"/>
        <v>0.72082029788844804</v>
      </c>
      <c r="AP1299" s="39">
        <f>SUM($AM$1293:$AM$1304)+$AP$1292</f>
        <v>2358259.7893750002</v>
      </c>
      <c r="AQ1299" s="39">
        <f t="shared" si="349"/>
        <v>0.65507216353185771</v>
      </c>
      <c r="AR1299" s="39">
        <f t="shared" si="344"/>
        <v>2.6338899999999268</v>
      </c>
      <c r="AS1299" s="39"/>
      <c r="AT1299" s="51">
        <f>T1299*$AS$8*0.38*0.01</f>
        <v>840.69732877000001</v>
      </c>
      <c r="AU1299" s="51">
        <f t="shared" si="343"/>
        <v>0.84069732877000003</v>
      </c>
      <c r="AV1299" s="51">
        <f t="shared" si="350"/>
        <v>2.3352722259107304E-4</v>
      </c>
      <c r="AW1299" s="39">
        <f>AB1299*0.7</f>
        <v>0.38895089495282209</v>
      </c>
      <c r="AX1299" s="40"/>
      <c r="AY1299" s="40">
        <f t="shared" si="347"/>
        <v>0</v>
      </c>
      <c r="AZ1299" s="40"/>
      <c r="BA1299" s="40"/>
      <c r="BB1299" s="40"/>
      <c r="BC1299" s="39"/>
      <c r="BD1299" s="39">
        <f>T1299*2.23694</f>
        <v>47.597112222222222</v>
      </c>
      <c r="BE1299" s="39">
        <f>AO1299-$BC$8</f>
        <v>0.7196938988898296</v>
      </c>
      <c r="BF1299" s="39">
        <f>AQ1299-$BC$8</f>
        <v>0.65394576453323927</v>
      </c>
      <c r="BG1299" s="52">
        <f t="shared" si="351"/>
        <v>0.58855118807991536</v>
      </c>
      <c r="BH1299" s="52">
        <f t="shared" si="352"/>
        <v>0.58855118807991536</v>
      </c>
      <c r="BI1299" s="52">
        <f t="shared" si="353"/>
        <v>2118784.2770876954</v>
      </c>
      <c r="BJ1299" s="52">
        <f t="shared" si="354"/>
        <v>2118.7842770876955</v>
      </c>
      <c r="BK1299">
        <f t="shared" si="355"/>
        <v>2.3705009999999342</v>
      </c>
    </row>
    <row r="1300" spans="2:63" x14ac:dyDescent="0.25">
      <c r="B1300" s="25" t="s">
        <v>53</v>
      </c>
      <c r="C1300" s="25">
        <v>1292</v>
      </c>
      <c r="D1300" s="25">
        <v>270</v>
      </c>
      <c r="E1300" s="24">
        <v>76.2</v>
      </c>
      <c r="F1300" s="15">
        <f t="shared" si="356"/>
        <v>-0.12499999999999881</v>
      </c>
      <c r="G1300" s="15">
        <f t="shared" si="357"/>
        <v>-0.44999999999999574</v>
      </c>
      <c r="R1300">
        <f t="shared" si="345"/>
        <v>0</v>
      </c>
      <c r="S1300">
        <f t="shared" si="346"/>
        <v>76.2</v>
      </c>
      <c r="T1300">
        <f>$E1300/3.6</f>
        <v>21.166666666666668</v>
      </c>
      <c r="U1300">
        <f>(0.5*960*(T1300*T1300))</f>
        <v>215053.33333333337</v>
      </c>
      <c r="V1300">
        <f>$U1300-$U1301</f>
        <v>2812.9629629629781</v>
      </c>
      <c r="X1300">
        <f>W1300/1000</f>
        <v>0</v>
      </c>
      <c r="Y130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0">
        <f>(0.5*960*(F1300*F1300))</f>
        <v>7.499999999999857</v>
      </c>
      <c r="AA1300">
        <f>W1300*0.0000002777777777</f>
        <v>0</v>
      </c>
      <c r="AB130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0">
        <f>(AC1300*0.0000002777777777)*-1</f>
        <v>0</v>
      </c>
      <c r="AE13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300">
        <f>(T1300/1000)*(960*9.81*0.01+0.5*1.205*0.38*1.711274*(T1300*T1300)+960*4/3*3.14*AJ1300)</f>
        <v>-6.1068087440360488</v>
      </c>
      <c r="AH1300">
        <f>AH1299+AG1300</f>
        <v>2654.8596448656972</v>
      </c>
      <c r="AJ1300">
        <f>T1301-T1300</f>
        <v>-0.13888888888888928</v>
      </c>
      <c r="AK1300" s="53">
        <f t="shared" si="342"/>
        <v>21.166666666666668</v>
      </c>
      <c r="AL1300" s="39">
        <f>0.5*1116.99*(T1300*T1300)</f>
        <v>250221.27375000002</v>
      </c>
      <c r="AM1300" s="39">
        <f t="shared" ref="AM1300:AM1363" si="358">AL1300-AL1301</f>
        <v>3272.9703124999942</v>
      </c>
      <c r="AN1300" s="39">
        <f>SUM($AM$1285:$AM$1290)+$AN$1284</f>
        <v>-2594953.0731249996</v>
      </c>
      <c r="AO1300" s="39">
        <f t="shared" si="348"/>
        <v>0.72082029788844804</v>
      </c>
      <c r="AP1300" s="39">
        <f>SUM($AM$1293:$AM$1304)+$AP$1292</f>
        <v>2358259.7893750002</v>
      </c>
      <c r="AQ1300" s="39">
        <f t="shared" si="349"/>
        <v>0.65507216353185771</v>
      </c>
      <c r="AR1300" s="39">
        <f t="shared" si="344"/>
        <v>3.2729703124999943</v>
      </c>
      <c r="AS1300" s="39"/>
      <c r="AT1300" s="51">
        <f>T1300*$AS$8*0.38*0.01</f>
        <v>836.30726439000011</v>
      </c>
      <c r="AU1300" s="51">
        <f t="shared" si="343"/>
        <v>0.83630726439000014</v>
      </c>
      <c r="AV1300" s="51">
        <f t="shared" si="350"/>
        <v>2.3230775928772545E-4</v>
      </c>
      <c r="AW1300" s="39">
        <f>AB1300*0.7</f>
        <v>0.38895089495282209</v>
      </c>
      <c r="AX1300" s="40"/>
      <c r="AY1300" s="40">
        <f t="shared" si="347"/>
        <v>0</v>
      </c>
      <c r="AZ1300" s="40"/>
      <c r="BA1300" s="40"/>
      <c r="BB1300" s="40"/>
      <c r="BC1300" s="39"/>
      <c r="BD1300" s="39">
        <f>T1300*2.23694</f>
        <v>47.348563333333338</v>
      </c>
      <c r="BE1300" s="39">
        <f>AO1300-$BC$8</f>
        <v>0.7196938988898296</v>
      </c>
      <c r="BF1300" s="39">
        <f>AQ1300-$BC$8</f>
        <v>0.65394576453323927</v>
      </c>
      <c r="BG1300" s="52">
        <f t="shared" si="351"/>
        <v>0.58855118807991536</v>
      </c>
      <c r="BH1300" s="52">
        <f t="shared" si="352"/>
        <v>0.58855118807991536</v>
      </c>
      <c r="BI1300" s="52">
        <f t="shared" si="353"/>
        <v>2118784.2770876954</v>
      </c>
      <c r="BJ1300" s="52">
        <f t="shared" si="354"/>
        <v>2118.7842770876955</v>
      </c>
      <c r="BK1300">
        <f t="shared" si="355"/>
        <v>2.9456732812499951</v>
      </c>
    </row>
    <row r="1301" spans="2:63" x14ac:dyDescent="0.25">
      <c r="B1301" s="25" t="s">
        <v>53</v>
      </c>
      <c r="C1301" s="25">
        <v>1293</v>
      </c>
      <c r="D1301" s="25">
        <v>271</v>
      </c>
      <c r="E1301" s="24">
        <v>75.7</v>
      </c>
      <c r="F1301" s="15">
        <f t="shared" si="356"/>
        <v>-0.1388888888888889</v>
      </c>
      <c r="G1301" s="15">
        <f t="shared" si="357"/>
        <v>-0.5</v>
      </c>
      <c r="R1301">
        <f t="shared" si="345"/>
        <v>0</v>
      </c>
      <c r="S1301">
        <f t="shared" si="346"/>
        <v>75.7</v>
      </c>
      <c r="T1301">
        <f>$E1301/3.6</f>
        <v>21.027777777777779</v>
      </c>
      <c r="U1301">
        <f>(0.5*960*(T1301*T1301))</f>
        <v>212240.37037037039</v>
      </c>
      <c r="V1301">
        <f>$U1301-$U1302</f>
        <v>2794.4444444444671</v>
      </c>
      <c r="X1301">
        <f>W1301/1000</f>
        <v>0</v>
      </c>
      <c r="Y130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1">
        <f>(0.5*960*(F1301*F1301))</f>
        <v>9.2592592592592595</v>
      </c>
      <c r="AA1301">
        <f>W1301*0.0000002777777777</f>
        <v>0</v>
      </c>
      <c r="AB130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1">
        <f>(AC1301*0.0000002777777777)*-1</f>
        <v>0</v>
      </c>
      <c r="AE13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301">
        <f>(T1301/1000)*(960*9.81*0.01+0.5*1.205*0.38*1.711274*(T1301*T1301)+960*4/3*3.14*AJ1301)</f>
        <v>-6.1150188314810796</v>
      </c>
      <c r="AH1301">
        <f>AH1300+AG1301</f>
        <v>2648.7446260342163</v>
      </c>
      <c r="AJ1301">
        <f>T1302-T1301</f>
        <v>-0.13888888888888928</v>
      </c>
      <c r="AK1301" s="53">
        <f t="shared" ref="AK1301:AK1364" si="359">$E1301/3.6</f>
        <v>21.027777777777779</v>
      </c>
      <c r="AL1301" s="39">
        <f>0.5*1116.99*(T1301*T1301)</f>
        <v>246948.30343750003</v>
      </c>
      <c r="AM1301" s="39">
        <f t="shared" si="358"/>
        <v>3251.4234375000233</v>
      </c>
      <c r="AN1301" s="39">
        <f>SUM($AM$1285:$AM$1290)+$AN$1284</f>
        <v>-2594953.0731249996</v>
      </c>
      <c r="AO1301" s="39">
        <f t="shared" si="348"/>
        <v>0.72082029788844804</v>
      </c>
      <c r="AP1301" s="39">
        <f>SUM($AM$1293:$AM$1304)+$AP$1292</f>
        <v>2358259.7893750002</v>
      </c>
      <c r="AQ1301" s="39">
        <f t="shared" si="349"/>
        <v>0.65507216353185771</v>
      </c>
      <c r="AR1301" s="39">
        <f t="shared" si="344"/>
        <v>3.2514234375000233</v>
      </c>
      <c r="AS1301" s="39"/>
      <c r="AT1301" s="51">
        <f>T1301*$AS$8*0.38*0.01</f>
        <v>830.81968391500004</v>
      </c>
      <c r="AU1301" s="51">
        <f t="shared" si="343"/>
        <v>0.83081968391500005</v>
      </c>
      <c r="AV1301" s="51">
        <f t="shared" si="350"/>
        <v>2.3078343015854087E-4</v>
      </c>
      <c r="AW1301" s="39">
        <f>AB1301*0.7</f>
        <v>0.38895089495282209</v>
      </c>
      <c r="AX1301" s="40"/>
      <c r="AY1301" s="40">
        <f t="shared" si="347"/>
        <v>0</v>
      </c>
      <c r="AZ1301" s="40"/>
      <c r="BA1301" s="40"/>
      <c r="BB1301" s="40"/>
      <c r="BC1301" s="39"/>
      <c r="BD1301" s="39">
        <f>T1301*2.23694</f>
        <v>47.037877222222228</v>
      </c>
      <c r="BE1301" s="39">
        <f>AO1301-$BC$8</f>
        <v>0.7196938988898296</v>
      </c>
      <c r="BF1301" s="39">
        <f>AQ1301-$BC$8</f>
        <v>0.65394576453323927</v>
      </c>
      <c r="BG1301" s="52">
        <f t="shared" si="351"/>
        <v>0.58855118807991536</v>
      </c>
      <c r="BH1301" s="52">
        <f t="shared" si="352"/>
        <v>0.58855118807991536</v>
      </c>
      <c r="BI1301" s="52">
        <f t="shared" si="353"/>
        <v>2118784.2770876954</v>
      </c>
      <c r="BJ1301" s="52">
        <f t="shared" si="354"/>
        <v>2118.7842770876955</v>
      </c>
      <c r="BK1301">
        <f t="shared" si="355"/>
        <v>2.9262810937500214</v>
      </c>
    </row>
    <row r="1302" spans="2:63" x14ac:dyDescent="0.25">
      <c r="B1302" s="25" t="s">
        <v>53</v>
      </c>
      <c r="C1302" s="25">
        <v>1294</v>
      </c>
      <c r="D1302" s="25">
        <v>272</v>
      </c>
      <c r="E1302" s="24">
        <v>75.2</v>
      </c>
      <c r="F1302" s="15">
        <f t="shared" si="356"/>
        <v>-0.1388888888888889</v>
      </c>
      <c r="G1302" s="15">
        <f t="shared" si="357"/>
        <v>-0.5</v>
      </c>
      <c r="R1302">
        <f t="shared" si="345"/>
        <v>0</v>
      </c>
      <c r="S1302">
        <f t="shared" si="346"/>
        <v>75.2</v>
      </c>
      <c r="T1302">
        <f>$E1302/3.6</f>
        <v>20.888888888888889</v>
      </c>
      <c r="U1302">
        <f>(0.5*960*(T1302*T1302))</f>
        <v>209445.92592592593</v>
      </c>
      <c r="V1302">
        <f>$U1302-$U1303</f>
        <v>2775.925925925927</v>
      </c>
      <c r="X1302">
        <f>W1302/1000</f>
        <v>0</v>
      </c>
      <c r="Y130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2">
        <f>(0.5*960*(F1302*F1302))</f>
        <v>9.2592592592592595</v>
      </c>
      <c r="AA1302">
        <f>W1302*0.0000002777777777</f>
        <v>0</v>
      </c>
      <c r="AB130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2">
        <f>(AC1302*0.0000002777777777)*-1</f>
        <v>0</v>
      </c>
      <c r="AE13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302">
        <f>(T1302/1000)*(960*9.81*0.01+0.5*1.205*0.38*1.711274*(T1302*T1302)+960*4/3*3.14*AJ1302)</f>
        <v>-6.1222753769057885</v>
      </c>
      <c r="AH1302">
        <f>AH1301+AG1302</f>
        <v>2642.6223506573106</v>
      </c>
      <c r="AJ1302">
        <f>T1303-T1302</f>
        <v>-0.13888888888888928</v>
      </c>
      <c r="AK1302" s="53">
        <f t="shared" si="359"/>
        <v>20.888888888888889</v>
      </c>
      <c r="AL1302" s="39">
        <f>0.5*1116.99*(T1302*T1302)</f>
        <v>243696.88</v>
      </c>
      <c r="AM1302" s="39">
        <f t="shared" si="358"/>
        <v>3229.8765624999942</v>
      </c>
      <c r="AN1302" s="39">
        <f>SUM($AM$1285:$AM$1290)+$AN$1284</f>
        <v>-2594953.0731249996</v>
      </c>
      <c r="AO1302" s="39">
        <f t="shared" si="348"/>
        <v>0.72082029788844804</v>
      </c>
      <c r="AP1302" s="39">
        <f>SUM($AM$1293:$AM$1304)+$AP$1292</f>
        <v>2358259.7893750002</v>
      </c>
      <c r="AQ1302" s="39">
        <f t="shared" si="349"/>
        <v>0.65507216353185771</v>
      </c>
      <c r="AR1302" s="39">
        <f t="shared" si="344"/>
        <v>3.2298765624999941</v>
      </c>
      <c r="AS1302" s="39"/>
      <c r="AT1302" s="51">
        <f>T1302*$AS$8*0.38*0.01</f>
        <v>825.3321034400002</v>
      </c>
      <c r="AU1302" s="51">
        <f t="shared" si="343"/>
        <v>0.82533210344000019</v>
      </c>
      <c r="AV1302" s="51">
        <f t="shared" si="350"/>
        <v>2.2925910102935637E-4</v>
      </c>
      <c r="AW1302" s="39">
        <f>AB1302*0.7</f>
        <v>0.38895089495282209</v>
      </c>
      <c r="AX1302" s="40"/>
      <c r="AY1302" s="40">
        <f t="shared" si="347"/>
        <v>0</v>
      </c>
      <c r="AZ1302" s="40"/>
      <c r="BA1302" s="40"/>
      <c r="BB1302" s="40"/>
      <c r="BC1302" s="39"/>
      <c r="BD1302" s="39">
        <f>T1302*2.23694</f>
        <v>46.727191111111118</v>
      </c>
      <c r="BE1302" s="39">
        <f>AO1302-$BC$8</f>
        <v>0.7196938988898296</v>
      </c>
      <c r="BF1302" s="39">
        <f>AQ1302-$BC$8</f>
        <v>0.65394576453323927</v>
      </c>
      <c r="BG1302" s="52">
        <f t="shared" si="351"/>
        <v>0.58855118807991536</v>
      </c>
      <c r="BH1302" s="52">
        <f t="shared" si="352"/>
        <v>0.58855118807991536</v>
      </c>
      <c r="BI1302" s="52">
        <f t="shared" si="353"/>
        <v>2118784.2770876954</v>
      </c>
      <c r="BJ1302" s="52">
        <f t="shared" si="354"/>
        <v>2118.7842770876955</v>
      </c>
      <c r="BK1302">
        <f t="shared" si="355"/>
        <v>2.906888906249995</v>
      </c>
    </row>
    <row r="1303" spans="2:63" x14ac:dyDescent="0.25">
      <c r="B1303" s="25" t="s">
        <v>53</v>
      </c>
      <c r="C1303" s="25">
        <v>1295</v>
      </c>
      <c r="D1303" s="25">
        <v>273</v>
      </c>
      <c r="E1303" s="24">
        <v>74.7</v>
      </c>
      <c r="F1303" s="15">
        <f t="shared" si="356"/>
        <v>-0.11111111111111072</v>
      </c>
      <c r="G1303" s="15">
        <f t="shared" si="357"/>
        <v>-0.39999999999999858</v>
      </c>
      <c r="R1303">
        <f t="shared" si="345"/>
        <v>0</v>
      </c>
      <c r="S1303">
        <f t="shared" si="346"/>
        <v>74.7</v>
      </c>
      <c r="T1303">
        <f>$E1303/3.6</f>
        <v>20.75</v>
      </c>
      <c r="U1303">
        <f>(0.5*960*(T1303*T1303))</f>
        <v>206670</v>
      </c>
      <c r="V1303">
        <f>$U1303-$U1304</f>
        <v>1656.666666666657</v>
      </c>
      <c r="X1303">
        <f>W1303/1000</f>
        <v>0</v>
      </c>
      <c r="Y130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3">
        <f>(0.5*960*(F1303*F1303))</f>
        <v>5.9259259259258839</v>
      </c>
      <c r="AA1303">
        <f>W1303*0.0000002777777777</f>
        <v>0</v>
      </c>
      <c r="AB130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3">
        <f>(AC1303*0.0000002777777777)*-1</f>
        <v>0</v>
      </c>
      <c r="AE13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</f>
        <v>0.61898374468265172</v>
      </c>
      <c r="AG1303">
        <f>(T1303/1000)*(960*9.81*0.01+0.5*1.205*0.38*1.711274*(T1303*T1303)+960*4/3*3.14*AJ1303)</f>
        <v>-1.4953402340295359</v>
      </c>
      <c r="AH1303">
        <f>AH1302+AG1303</f>
        <v>2641.1270104232808</v>
      </c>
      <c r="AJ1303">
        <f>T1304-T1303</f>
        <v>-8.3333333333332149E-2</v>
      </c>
      <c r="AK1303" s="53">
        <f t="shared" si="359"/>
        <v>20.75</v>
      </c>
      <c r="AL1303" s="39">
        <f>0.5*1116.99*(T1303*T1303)</f>
        <v>240467.00343750001</v>
      </c>
      <c r="AM1303" s="39">
        <f t="shared" si="358"/>
        <v>1927.5834374999977</v>
      </c>
      <c r="AN1303" s="39">
        <f>SUM($AM$1285:$AM$1290)+$AN$1284</f>
        <v>-2594953.0731249996</v>
      </c>
      <c r="AO1303" s="39">
        <f t="shared" si="348"/>
        <v>0.72082029788844804</v>
      </c>
      <c r="AP1303" s="39">
        <f>SUM($AM$1293:$AM$1304)+$AP$1292</f>
        <v>2358259.7893750002</v>
      </c>
      <c r="AQ1303" s="39">
        <f t="shared" si="349"/>
        <v>0.65507216353185771</v>
      </c>
      <c r="AR1303" s="39">
        <f t="shared" si="344"/>
        <v>1.9275834374999976</v>
      </c>
      <c r="AS1303" s="39"/>
      <c r="AT1303" s="51">
        <f>T1303*$AS$8*0.38*0.01</f>
        <v>819.84452296500024</v>
      </c>
      <c r="AU1303" s="51">
        <f t="shared" si="343"/>
        <v>0.81984452296500021</v>
      </c>
      <c r="AV1303" s="51">
        <f t="shared" si="350"/>
        <v>2.2773477190017182E-4</v>
      </c>
      <c r="AW1303" s="39">
        <f>AB1303*0.7</f>
        <v>0.38895089495282209</v>
      </c>
      <c r="AX1303" s="40"/>
      <c r="AY1303" s="40">
        <f t="shared" si="347"/>
        <v>0</v>
      </c>
      <c r="AZ1303" s="40"/>
      <c r="BA1303" s="40"/>
      <c r="BB1303" s="40"/>
      <c r="BC1303" s="39"/>
      <c r="BD1303" s="39">
        <f>T1303*2.23694</f>
        <v>46.416505000000001</v>
      </c>
      <c r="BE1303" s="39">
        <f>AO1303-$BC$8</f>
        <v>0.7196938988898296</v>
      </c>
      <c r="BF1303" s="39">
        <f>AQ1303-$BC$8</f>
        <v>0.65394576453323927</v>
      </c>
      <c r="BG1303" s="52">
        <f t="shared" si="351"/>
        <v>0.58855118807991536</v>
      </c>
      <c r="BH1303" s="52">
        <f t="shared" si="352"/>
        <v>0.58855118807991536</v>
      </c>
      <c r="BI1303" s="52">
        <f t="shared" si="353"/>
        <v>2118784.2770876954</v>
      </c>
      <c r="BJ1303" s="52">
        <f t="shared" si="354"/>
        <v>2118.7842770876955</v>
      </c>
      <c r="BK1303">
        <f t="shared" si="355"/>
        <v>1.7348250937499978</v>
      </c>
    </row>
    <row r="1304" spans="2:63" x14ac:dyDescent="0.25">
      <c r="B1304" s="25" t="s">
        <v>53</v>
      </c>
      <c r="C1304" s="25">
        <v>1296</v>
      </c>
      <c r="D1304" s="25">
        <v>274</v>
      </c>
      <c r="E1304" s="24">
        <v>74.400000000000006</v>
      </c>
      <c r="F1304" s="15">
        <f t="shared" si="356"/>
        <v>-5.5555555555556344E-2</v>
      </c>
      <c r="G1304" s="15">
        <f t="shared" si="357"/>
        <v>-0.20000000000000284</v>
      </c>
      <c r="R1304">
        <f t="shared" si="345"/>
        <v>0</v>
      </c>
      <c r="S1304">
        <f t="shared" si="346"/>
        <v>74.400000000000006</v>
      </c>
      <c r="T1304">
        <f>$E1304/3.6</f>
        <v>20.666666666666668</v>
      </c>
      <c r="U1304">
        <f>(0.5*960*(T1304*T1304))</f>
        <v>205013.33333333334</v>
      </c>
      <c r="V1304">
        <f>$U1304-$U1305</f>
        <v>550.74074074072996</v>
      </c>
      <c r="X1304">
        <f>W1304/1000</f>
        <v>0</v>
      </c>
      <c r="Y130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4">
        <f>(0.5*960*(F1304*F1304))</f>
        <v>1.4814814814815234</v>
      </c>
      <c r="AA1304">
        <f>W1304*0.0000002777777777</f>
        <v>0</v>
      </c>
      <c r="AB13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4">
        <f>(AC1304*0.0000002777777777)*-1</f>
        <v>0</v>
      </c>
      <c r="AE13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04">
        <f>(T1304/1000)*(960*9.81*0.01+0.5*1.205*0.38*1.711274*(T1304*T1304)+960*4/3*3.14*AJ1304)</f>
        <v>3.097355871673801</v>
      </c>
      <c r="AH1304">
        <f>AH1303+AG1304</f>
        <v>2644.2243662949545</v>
      </c>
      <c r="AJ1304">
        <f>T1305-T1304</f>
        <v>-2.7777777777778567E-2</v>
      </c>
      <c r="AK1304" s="53">
        <f t="shared" si="359"/>
        <v>20.666666666666668</v>
      </c>
      <c r="AL1304" s="39">
        <f>0.5*1116.99*(T1304*T1304)</f>
        <v>238539.42</v>
      </c>
      <c r="AM1304" s="39">
        <f t="shared" si="358"/>
        <v>640.80406249998487</v>
      </c>
      <c r="AN1304" s="39">
        <f>SUM($AM$1285:$AM$1290)+$AN$1284</f>
        <v>-2594953.0731249996</v>
      </c>
      <c r="AO1304" s="39">
        <f t="shared" si="348"/>
        <v>0.72082029788844804</v>
      </c>
      <c r="AP1304" s="39">
        <f>SUM($AM$1293:$AM$1304)+$AP$1292</f>
        <v>2358259.7893750002</v>
      </c>
      <c r="AQ1304" s="39">
        <f t="shared" si="349"/>
        <v>0.65507216353185771</v>
      </c>
      <c r="AR1304" s="39">
        <f t="shared" si="344"/>
        <v>0.64080406249998489</v>
      </c>
      <c r="AS1304" s="39"/>
      <c r="AT1304" s="51">
        <f>T1304*$AS$8*0.38*0.01</f>
        <v>816.55197468000017</v>
      </c>
      <c r="AU1304" s="51">
        <f t="shared" ref="AU1304:AU1367" si="360">AT1304/1000</f>
        <v>0.81655197468000018</v>
      </c>
      <c r="AV1304" s="51">
        <f t="shared" si="350"/>
        <v>2.2682017442266107E-4</v>
      </c>
      <c r="AW1304" s="39">
        <f>AB1304*0.7</f>
        <v>0.38895089495282209</v>
      </c>
      <c r="AX1304" s="40"/>
      <c r="AY1304" s="40">
        <f t="shared" si="347"/>
        <v>0</v>
      </c>
      <c r="AZ1304" s="40"/>
      <c r="BA1304" s="40"/>
      <c r="BB1304" s="40"/>
      <c r="BC1304" s="39"/>
      <c r="BD1304" s="39">
        <f>T1304*2.23694</f>
        <v>46.230093333333336</v>
      </c>
      <c r="BE1304" s="39">
        <f>AO1304-$BC$8</f>
        <v>0.7196938988898296</v>
      </c>
      <c r="BF1304" s="39">
        <f>AQ1304-$BC$8</f>
        <v>0.65394576453323927</v>
      </c>
      <c r="BG1304" s="52">
        <f t="shared" si="351"/>
        <v>0.58855118807991536</v>
      </c>
      <c r="BH1304" s="52">
        <f t="shared" si="352"/>
        <v>0.58855118807991536</v>
      </c>
      <c r="BI1304" s="52">
        <f t="shared" si="353"/>
        <v>2118784.2770876954</v>
      </c>
      <c r="BJ1304" s="52">
        <f t="shared" si="354"/>
        <v>2118.7842770876955</v>
      </c>
      <c r="BK1304">
        <f t="shared" si="355"/>
        <v>0.57672365624998645</v>
      </c>
    </row>
    <row r="1305" spans="2:63" x14ac:dyDescent="0.25">
      <c r="B1305" s="25" t="s">
        <v>53</v>
      </c>
      <c r="C1305" s="25">
        <v>1297</v>
      </c>
      <c r="D1305" s="25">
        <v>275</v>
      </c>
      <c r="E1305" s="24">
        <v>74.3</v>
      </c>
      <c r="F1305" s="15">
        <f t="shared" si="356"/>
        <v>0</v>
      </c>
      <c r="G1305" s="15">
        <f t="shared" si="357"/>
        <v>0</v>
      </c>
      <c r="R1305">
        <f t="shared" si="345"/>
        <v>0</v>
      </c>
      <c r="S1305">
        <f t="shared" si="346"/>
        <v>74.3</v>
      </c>
      <c r="T1305">
        <f>$E1305/3.6</f>
        <v>20.638888888888889</v>
      </c>
      <c r="U1305">
        <f>(0.5*960*(T1305*T1305))</f>
        <v>204462.59259259261</v>
      </c>
      <c r="V1305">
        <f>$U1305-$U1306</f>
        <v>-550.74074074072996</v>
      </c>
      <c r="X1305">
        <f>W1305/1000</f>
        <v>0</v>
      </c>
      <c r="Y130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5">
        <f>(0.5*960*(F1305*F1305))</f>
        <v>0</v>
      </c>
      <c r="AA1305">
        <f>W1305*0.0000002777777777</f>
        <v>0</v>
      </c>
      <c r="AB13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C1305">
        <f>SUM(V1305:V1313)</f>
        <v>-9463.3333333332848</v>
      </c>
      <c r="AD1305">
        <f>(AC1305*0.0000002777777777)*-1</f>
        <v>2.6287037029676533E-3</v>
      </c>
      <c r="AE13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05">
        <f>(T1305/1000)*(960*9.81*0.01+0.5*1.205*0.38*1.711274*(T1305*T1305)+960*4/3*3.14*AJ1305)</f>
        <v>7.6923493671854617</v>
      </c>
      <c r="AH1305">
        <f>AH1304+AG1305</f>
        <v>2651.9167156621402</v>
      </c>
      <c r="AJ1305">
        <f>T1306-T1305</f>
        <v>2.7777777777778567E-2</v>
      </c>
      <c r="AK1305" s="53">
        <f t="shared" si="359"/>
        <v>20.638888888888889</v>
      </c>
      <c r="AL1305" s="39">
        <f>0.5*1116.99*(T1305*T1305)</f>
        <v>237898.61593750003</v>
      </c>
      <c r="AM1305" s="39">
        <f t="shared" si="358"/>
        <v>-640.80406249998487</v>
      </c>
      <c r="AN1305" s="39">
        <f>SUM($AM$1305:$AM$1314)+$AN$1304</f>
        <v>-2605963.9571874999</v>
      </c>
      <c r="AO1305" s="39">
        <f t="shared" si="348"/>
        <v>0.72387887679384166</v>
      </c>
      <c r="AP1305" s="39">
        <f>SUM($AM$1293:$AM$1304)+$AP$1292</f>
        <v>2358259.7893750002</v>
      </c>
      <c r="AQ1305" s="39">
        <f t="shared" si="349"/>
        <v>0.65507216353185771</v>
      </c>
      <c r="AR1305" s="39">
        <f t="shared" si="344"/>
        <v>-0.64080406249998489</v>
      </c>
      <c r="AS1305" s="39"/>
      <c r="AT1305" s="51">
        <f>T1305*$AS$8*0.38*0.01</f>
        <v>815.45445858500011</v>
      </c>
      <c r="AU1305" s="51">
        <f t="shared" si="360"/>
        <v>0.8154544585850001</v>
      </c>
      <c r="AV1305" s="51">
        <f t="shared" si="350"/>
        <v>2.2651530859682414E-4</v>
      </c>
      <c r="AW1305" s="39">
        <f>AB1305*0.7</f>
        <v>0.38895089495282209</v>
      </c>
      <c r="AX1305" s="40"/>
      <c r="AY1305" s="40">
        <f t="shared" si="347"/>
        <v>0</v>
      </c>
      <c r="AZ1305" s="40"/>
      <c r="BA1305" s="40"/>
      <c r="BB1305" s="40"/>
      <c r="BC1305" s="39"/>
      <c r="BD1305" s="39">
        <f>T1305*2.23694</f>
        <v>46.167956111111117</v>
      </c>
      <c r="BE1305" s="39">
        <f>AO1305-$BC$8</f>
        <v>0.72275247779522322</v>
      </c>
      <c r="BF1305" s="39">
        <f>AQ1305-$BC$8</f>
        <v>0.65394576453323927</v>
      </c>
      <c r="BG1305" s="52">
        <f t="shared" si="351"/>
        <v>0.58855118807991536</v>
      </c>
      <c r="BH1305" s="52">
        <f t="shared" si="352"/>
        <v>0.58855118807991536</v>
      </c>
      <c r="BI1305" s="52">
        <f t="shared" si="353"/>
        <v>2118784.2770876954</v>
      </c>
      <c r="BJ1305" s="52">
        <f t="shared" si="354"/>
        <v>2118.7842770876955</v>
      </c>
      <c r="BK1305">
        <f t="shared" si="355"/>
        <v>-0.57672365624998645</v>
      </c>
    </row>
    <row r="1306" spans="2:63" x14ac:dyDescent="0.25">
      <c r="B1306" s="25" t="s">
        <v>53</v>
      </c>
      <c r="C1306" s="25">
        <v>1298</v>
      </c>
      <c r="D1306" s="25">
        <v>276</v>
      </c>
      <c r="E1306" s="24">
        <v>74.400000000000006</v>
      </c>
      <c r="F1306" s="15">
        <f t="shared" si="356"/>
        <v>4.1666666666666269E-2</v>
      </c>
      <c r="G1306" s="15">
        <f t="shared" si="357"/>
        <v>0.14999999999999858</v>
      </c>
      <c r="R1306">
        <f t="shared" si="345"/>
        <v>0</v>
      </c>
      <c r="S1306">
        <f t="shared" si="346"/>
        <v>74.400000000000006</v>
      </c>
      <c r="T1306">
        <f>$E1306/3.6</f>
        <v>20.666666666666668</v>
      </c>
      <c r="U1306">
        <f>(0.5*960*(T1306*T1306))</f>
        <v>205013.33333333334</v>
      </c>
      <c r="V1306">
        <f>$U1306-$U1307</f>
        <v>-1103.7037037036789</v>
      </c>
      <c r="X1306">
        <f>W1306/1000</f>
        <v>0</v>
      </c>
      <c r="Y130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6">
        <f>(0.5*960*(F1306*F1306))</f>
        <v>0.83333333333331749</v>
      </c>
      <c r="AA1306">
        <f>W1306*0.0000002777777777</f>
        <v>0</v>
      </c>
      <c r="AB13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6">
        <f>(AC1306*0.0000002777777777)*-1</f>
        <v>0</v>
      </c>
      <c r="AE13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06">
        <f>(T1306/1000)*(960*9.81*0.01+0.5*1.205*0.38*1.711274*(T1306*T1306)+960*4/3*3.14*AJ1306)</f>
        <v>10.019311427229258</v>
      </c>
      <c r="AH1306">
        <f>AH1305+AG1306</f>
        <v>2661.9360270893694</v>
      </c>
      <c r="AJ1306">
        <f>T1307-T1306</f>
        <v>5.5555555555553582E-2</v>
      </c>
      <c r="AK1306" s="53">
        <f t="shared" si="359"/>
        <v>20.666666666666668</v>
      </c>
      <c r="AL1306" s="39">
        <f>0.5*1116.99*(T1306*T1306)</f>
        <v>238539.42</v>
      </c>
      <c r="AM1306" s="39">
        <f t="shared" si="358"/>
        <v>-1284.1937499999767</v>
      </c>
      <c r="AN1306" s="39">
        <f>SUM($AM$1305:$AM$1314)+$AN$1304</f>
        <v>-2605963.9571874999</v>
      </c>
      <c r="AO1306" s="39">
        <f t="shared" si="348"/>
        <v>0.72387887679384166</v>
      </c>
      <c r="AP1306" s="39">
        <f>SUM($AM$1293:$AM$1304)+$AP$1292</f>
        <v>2358259.7893750002</v>
      </c>
      <c r="AQ1306" s="39">
        <f t="shared" si="349"/>
        <v>0.65507216353185771</v>
      </c>
      <c r="AR1306" s="39">
        <f t="shared" si="344"/>
        <v>-1.2841937499999767</v>
      </c>
      <c r="AS1306" s="39"/>
      <c r="AT1306" s="51">
        <f>T1306*$AS$8*0.38*0.01</f>
        <v>816.55197468000017</v>
      </c>
      <c r="AU1306" s="51">
        <f t="shared" si="360"/>
        <v>0.81655197468000018</v>
      </c>
      <c r="AV1306" s="51">
        <f t="shared" si="350"/>
        <v>2.2682017442266107E-4</v>
      </c>
      <c r="AW1306" s="39">
        <f>AB1306*0.7</f>
        <v>0.38895089495282209</v>
      </c>
      <c r="AX1306" s="40"/>
      <c r="AY1306" s="40">
        <f t="shared" si="347"/>
        <v>0</v>
      </c>
      <c r="AZ1306" s="40"/>
      <c r="BA1306" s="40"/>
      <c r="BB1306" s="40"/>
      <c r="BC1306" s="39"/>
      <c r="BD1306" s="39">
        <f>T1306*2.23694</f>
        <v>46.230093333333336</v>
      </c>
      <c r="BE1306" s="39">
        <f>AO1306-$BC$8</f>
        <v>0.72275247779522322</v>
      </c>
      <c r="BF1306" s="39">
        <f>AQ1306-$BC$8</f>
        <v>0.65394576453323927</v>
      </c>
      <c r="BG1306" s="52">
        <f t="shared" si="351"/>
        <v>0.58855118807991536</v>
      </c>
      <c r="BH1306" s="52">
        <f t="shared" si="352"/>
        <v>0.58855118807991536</v>
      </c>
      <c r="BI1306" s="52">
        <f t="shared" si="353"/>
        <v>2118784.2770876954</v>
      </c>
      <c r="BJ1306" s="52">
        <f t="shared" si="354"/>
        <v>2118.7842770876955</v>
      </c>
      <c r="BK1306">
        <f t="shared" si="355"/>
        <v>-1.1557743749999791</v>
      </c>
    </row>
    <row r="1307" spans="2:63" x14ac:dyDescent="0.25">
      <c r="B1307" s="25" t="s">
        <v>53</v>
      </c>
      <c r="C1307" s="25">
        <v>1299</v>
      </c>
      <c r="D1307" s="25">
        <v>277</v>
      </c>
      <c r="E1307" s="24">
        <v>74.599999999999994</v>
      </c>
      <c r="F1307" s="15">
        <f t="shared" si="356"/>
        <v>6.9444444444444448E-2</v>
      </c>
      <c r="G1307" s="15">
        <f t="shared" si="357"/>
        <v>0.25</v>
      </c>
      <c r="R1307">
        <f t="shared" si="345"/>
        <v>0</v>
      </c>
      <c r="S1307">
        <f t="shared" si="346"/>
        <v>74.599999999999994</v>
      </c>
      <c r="T1307">
        <f>$E1307/3.6</f>
        <v>20.722222222222221</v>
      </c>
      <c r="U1307">
        <f>(0.5*960*(T1307*T1307))</f>
        <v>206117.03703703702</v>
      </c>
      <c r="V1307">
        <f>$U1307-$U1308</f>
        <v>-1661.1111111111531</v>
      </c>
      <c r="X1307">
        <f>W1307/1000</f>
        <v>0</v>
      </c>
      <c r="Y130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7">
        <f>(0.5*960*(F1307*F1307))</f>
        <v>2.3148148148148149</v>
      </c>
      <c r="AA1307">
        <f>W1307*0.0000002777777777</f>
        <v>0</v>
      </c>
      <c r="AB13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7">
        <f>(AC1307*0.0000002777777777)*-1</f>
        <v>0</v>
      </c>
      <c r="AE13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07">
        <f>(T1307/1000)*(960*9.81*0.01+0.5*1.205*0.38*1.711274*(T1307*T1307)+960*4/3*3.14*AJ1307)</f>
        <v>12.378434477471362</v>
      </c>
      <c r="AH1307">
        <f>AH1306+AG1307</f>
        <v>2674.3144615668407</v>
      </c>
      <c r="AJ1307">
        <f>T1308-T1307</f>
        <v>8.3333333333335702E-2</v>
      </c>
      <c r="AK1307" s="53">
        <f t="shared" si="359"/>
        <v>20.722222222222221</v>
      </c>
      <c r="AL1307" s="39">
        <f>0.5*1116.99*(T1307*T1307)</f>
        <v>239823.61374999999</v>
      </c>
      <c r="AM1307" s="39">
        <f t="shared" si="358"/>
        <v>-1932.7546875000407</v>
      </c>
      <c r="AN1307" s="39">
        <f>SUM($AM$1305:$AM$1314)+$AN$1304</f>
        <v>-2605963.9571874999</v>
      </c>
      <c r="AO1307" s="39">
        <f t="shared" si="348"/>
        <v>0.72387887679384166</v>
      </c>
      <c r="AP1307" s="39">
        <f>SUM($AM$1293:$AM$1304)+$AP$1292</f>
        <v>2358259.7893750002</v>
      </c>
      <c r="AQ1307" s="39">
        <f t="shared" si="349"/>
        <v>0.65507216353185771</v>
      </c>
      <c r="AR1307" s="39">
        <f t="shared" si="344"/>
        <v>-1.9327546875000408</v>
      </c>
      <c r="AS1307" s="39"/>
      <c r="AT1307" s="51">
        <f>T1307*$AS$8*0.38*0.01</f>
        <v>818.74700687000006</v>
      </c>
      <c r="AU1307" s="51">
        <f t="shared" si="360"/>
        <v>0.81874700687000002</v>
      </c>
      <c r="AV1307" s="51">
        <f t="shared" si="350"/>
        <v>2.2742990607433486E-4</v>
      </c>
      <c r="AW1307" s="39">
        <f>AB1307*0.7</f>
        <v>0.38895089495282209</v>
      </c>
      <c r="AX1307" s="40"/>
      <c r="AY1307" s="40">
        <f t="shared" si="347"/>
        <v>0</v>
      </c>
      <c r="AZ1307" s="40"/>
      <c r="BA1307" s="40"/>
      <c r="BB1307" s="40"/>
      <c r="BC1307" s="39"/>
      <c r="BD1307" s="39">
        <f>T1307*2.23694</f>
        <v>46.354367777777782</v>
      </c>
      <c r="BE1307" s="39">
        <f>AO1307-$BC$8</f>
        <v>0.72275247779522322</v>
      </c>
      <c r="BF1307" s="39">
        <f>AQ1307-$BC$8</f>
        <v>0.65394576453323927</v>
      </c>
      <c r="BG1307" s="52">
        <f t="shared" si="351"/>
        <v>0.58855118807991536</v>
      </c>
      <c r="BH1307" s="52">
        <f t="shared" si="352"/>
        <v>0.58855118807991536</v>
      </c>
      <c r="BI1307" s="52">
        <f t="shared" si="353"/>
        <v>2118784.2770876954</v>
      </c>
      <c r="BJ1307" s="52">
        <f t="shared" si="354"/>
        <v>2118.7842770876955</v>
      </c>
      <c r="BK1307">
        <f t="shared" si="355"/>
        <v>-1.7394792187500367</v>
      </c>
    </row>
    <row r="1308" spans="2:63" x14ac:dyDescent="0.25">
      <c r="B1308" s="25" t="s">
        <v>53</v>
      </c>
      <c r="C1308" s="25">
        <v>1300</v>
      </c>
      <c r="D1308" s="25">
        <v>278</v>
      </c>
      <c r="E1308" s="24">
        <v>74.900000000000006</v>
      </c>
      <c r="F1308" s="15">
        <f t="shared" si="356"/>
        <v>6.9444444444444448E-2</v>
      </c>
      <c r="G1308" s="15">
        <f t="shared" si="357"/>
        <v>0.25</v>
      </c>
      <c r="R1308">
        <f t="shared" si="345"/>
        <v>0</v>
      </c>
      <c r="S1308">
        <f t="shared" si="346"/>
        <v>74.900000000000006</v>
      </c>
      <c r="T1308">
        <f>$E1308/3.6</f>
        <v>20.805555555555557</v>
      </c>
      <c r="U1308">
        <f>(0.5*960*(T1308*T1308))</f>
        <v>207778.14814814818</v>
      </c>
      <c r="V1308">
        <f>$U1308-$U1309</f>
        <v>-1111.1111111110658</v>
      </c>
      <c r="X1308">
        <f>W1308/1000</f>
        <v>0</v>
      </c>
      <c r="Y130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8">
        <f>(0.5*960*(F1308*F1308))</f>
        <v>2.3148148148148149</v>
      </c>
      <c r="AA1308">
        <f>W1308*0.0000002777777777</f>
        <v>0</v>
      </c>
      <c r="AB13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8">
        <f>(AC1308*0.0000002777777777)*-1</f>
        <v>0</v>
      </c>
      <c r="AE13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08">
        <f>(T1308/1000)*(960*9.81*0.01+0.5*1.205*0.38*1.711274*(T1308*T1308)+960*4/3*3.14*AJ1308)</f>
        <v>10.133598615478986</v>
      </c>
      <c r="AH1308">
        <f>AH1307+AG1308</f>
        <v>2684.4480601823198</v>
      </c>
      <c r="AJ1308">
        <f>T1309-T1308</f>
        <v>5.5555555555553582E-2</v>
      </c>
      <c r="AK1308" s="53">
        <f t="shared" si="359"/>
        <v>20.805555555555557</v>
      </c>
      <c r="AL1308" s="39">
        <f>0.5*1116.99*(T1308*T1308)</f>
        <v>241756.36843750003</v>
      </c>
      <c r="AM1308" s="39">
        <f t="shared" si="358"/>
        <v>-1292.8124999999709</v>
      </c>
      <c r="AN1308" s="39">
        <f>SUM($AM$1305:$AM$1314)+$AN$1304</f>
        <v>-2605963.9571874999</v>
      </c>
      <c r="AO1308" s="39">
        <f t="shared" si="348"/>
        <v>0.72387887679384166</v>
      </c>
      <c r="AP1308" s="39">
        <f>SUM($AM$1293:$AM$1304)+$AP$1292</f>
        <v>2358259.7893750002</v>
      </c>
      <c r="AQ1308" s="39">
        <f t="shared" si="349"/>
        <v>0.65507216353185771</v>
      </c>
      <c r="AR1308" s="39">
        <f t="shared" si="344"/>
        <v>-1.2928124999999708</v>
      </c>
      <c r="AS1308" s="39"/>
      <c r="AT1308" s="51">
        <f>T1308*$AS$8*0.38*0.01</f>
        <v>822.03955515500024</v>
      </c>
      <c r="AU1308" s="51">
        <f t="shared" si="360"/>
        <v>0.82203955515500027</v>
      </c>
      <c r="AV1308" s="51">
        <f t="shared" si="350"/>
        <v>2.2834450355184566E-4</v>
      </c>
      <c r="AW1308" s="39">
        <f>AB1308*0.7</f>
        <v>0.38895089495282209</v>
      </c>
      <c r="AX1308" s="40"/>
      <c r="AY1308" s="40">
        <f t="shared" si="347"/>
        <v>0</v>
      </c>
      <c r="AZ1308" s="40"/>
      <c r="BA1308" s="40"/>
      <c r="BB1308" s="40"/>
      <c r="BC1308" s="39"/>
      <c r="BD1308" s="39">
        <f>T1308*2.23694</f>
        <v>46.540779444444453</v>
      </c>
      <c r="BE1308" s="39">
        <f>AO1308-$BC$8</f>
        <v>0.72275247779522322</v>
      </c>
      <c r="BF1308" s="39">
        <f>AQ1308-$BC$8</f>
        <v>0.65394576453323927</v>
      </c>
      <c r="BG1308" s="52">
        <f t="shared" si="351"/>
        <v>0.58855118807991536</v>
      </c>
      <c r="BH1308" s="52">
        <f t="shared" si="352"/>
        <v>0.58855118807991536</v>
      </c>
      <c r="BI1308" s="52">
        <f t="shared" si="353"/>
        <v>2118784.2770876954</v>
      </c>
      <c r="BJ1308" s="52">
        <f t="shared" si="354"/>
        <v>2118.7842770876955</v>
      </c>
      <c r="BK1308">
        <f t="shared" si="355"/>
        <v>-1.1635312499999739</v>
      </c>
    </row>
    <row r="1309" spans="2:63" x14ac:dyDescent="0.25">
      <c r="B1309" s="25" t="s">
        <v>53</v>
      </c>
      <c r="C1309" s="25">
        <v>1301</v>
      </c>
      <c r="D1309" s="25">
        <v>279</v>
      </c>
      <c r="E1309" s="24">
        <v>75.099999999999994</v>
      </c>
      <c r="F1309" s="15">
        <f t="shared" si="356"/>
        <v>5.5555555555554373E-2</v>
      </c>
      <c r="G1309" s="15">
        <f t="shared" si="357"/>
        <v>0.19999999999999574</v>
      </c>
      <c r="R1309">
        <f t="shared" si="345"/>
        <v>0</v>
      </c>
      <c r="S1309">
        <f t="shared" si="346"/>
        <v>75.099999999999994</v>
      </c>
      <c r="T1309">
        <f>$E1309/3.6</f>
        <v>20.861111111111111</v>
      </c>
      <c r="U1309">
        <f>(0.5*960*(T1309*T1309))</f>
        <v>208889.25925925924</v>
      </c>
      <c r="V1309">
        <f>$U1309-$U1310</f>
        <v>-1114.0740740740439</v>
      </c>
      <c r="X1309">
        <f>W1309/1000</f>
        <v>0</v>
      </c>
      <c r="Y130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09">
        <f>(0.5*960*(F1309*F1309))</f>
        <v>1.4814814814814183</v>
      </c>
      <c r="AA1309">
        <f>W1309*0.0000002777777777</f>
        <v>0</v>
      </c>
      <c r="AB13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09">
        <f>(AC1309*0.0000002777777777)*-1</f>
        <v>0</v>
      </c>
      <c r="AE13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09">
        <f>(T1309/1000)*(960*9.81*0.01+0.5*1.205*0.38*1.711274*(T1309*T1309)+960*4/3*3.14*AJ1309)</f>
        <v>10.179577308269943</v>
      </c>
      <c r="AH1309">
        <f>AH1308+AG1309</f>
        <v>2694.6276374905897</v>
      </c>
      <c r="AJ1309">
        <f>T1310-T1309</f>
        <v>5.5555555555553582E-2</v>
      </c>
      <c r="AK1309" s="53">
        <f t="shared" si="359"/>
        <v>20.861111111111111</v>
      </c>
      <c r="AL1309" s="39">
        <f>0.5*1116.99*(T1309*T1309)</f>
        <v>243049.1809375</v>
      </c>
      <c r="AM1309" s="39">
        <f t="shared" si="358"/>
        <v>-1296.2599999999511</v>
      </c>
      <c r="AN1309" s="39">
        <f>SUM($AM$1305:$AM$1314)+$AN$1304</f>
        <v>-2605963.9571874999</v>
      </c>
      <c r="AO1309" s="39">
        <f t="shared" si="348"/>
        <v>0.72387887679384166</v>
      </c>
      <c r="AP1309" s="39">
        <f>SUM($AM$1293:$AM$1304)+$AP$1292</f>
        <v>2358259.7893750002</v>
      </c>
      <c r="AQ1309" s="39">
        <f t="shared" si="349"/>
        <v>0.65507216353185771</v>
      </c>
      <c r="AR1309" s="39">
        <f t="shared" si="344"/>
        <v>-1.2962599999999511</v>
      </c>
      <c r="AS1309" s="39"/>
      <c r="AT1309" s="51">
        <f>T1309*$AS$8*0.38*0.01</f>
        <v>824.23458734500002</v>
      </c>
      <c r="AU1309" s="51">
        <f t="shared" si="360"/>
        <v>0.82423458734499999</v>
      </c>
      <c r="AV1309" s="51">
        <f t="shared" si="350"/>
        <v>2.2895423520351941E-4</v>
      </c>
      <c r="AW1309" s="39">
        <f>AB1309*0.7</f>
        <v>0.38895089495282209</v>
      </c>
      <c r="AX1309" s="40"/>
      <c r="AY1309" s="40">
        <f t="shared" si="347"/>
        <v>0</v>
      </c>
      <c r="AZ1309" s="40"/>
      <c r="BA1309" s="40"/>
      <c r="BB1309" s="40"/>
      <c r="BC1309" s="39"/>
      <c r="BD1309" s="39">
        <f>T1309*2.23694</f>
        <v>46.665053888888892</v>
      </c>
      <c r="BE1309" s="39">
        <f>AO1309-$BC$8</f>
        <v>0.72275247779522322</v>
      </c>
      <c r="BF1309" s="39">
        <f>AQ1309-$BC$8</f>
        <v>0.65394576453323927</v>
      </c>
      <c r="BG1309" s="52">
        <f t="shared" si="351"/>
        <v>0.58855118807991536</v>
      </c>
      <c r="BH1309" s="52">
        <f t="shared" si="352"/>
        <v>0.58855118807991536</v>
      </c>
      <c r="BI1309" s="52">
        <f t="shared" si="353"/>
        <v>2118784.2770876954</v>
      </c>
      <c r="BJ1309" s="52">
        <f t="shared" si="354"/>
        <v>2118.7842770876955</v>
      </c>
      <c r="BK1309">
        <f t="shared" si="355"/>
        <v>-1.1666339999999562</v>
      </c>
    </row>
    <row r="1310" spans="2:63" x14ac:dyDescent="0.25">
      <c r="B1310" s="25" t="s">
        <v>53</v>
      </c>
      <c r="C1310" s="25">
        <v>1302</v>
      </c>
      <c r="D1310" s="25">
        <v>280</v>
      </c>
      <c r="E1310" s="24">
        <v>75.3</v>
      </c>
      <c r="F1310" s="15">
        <f t="shared" si="356"/>
        <v>5.5555555555556344E-2</v>
      </c>
      <c r="G1310" s="15">
        <f t="shared" si="357"/>
        <v>0.20000000000000284</v>
      </c>
      <c r="R1310">
        <f t="shared" si="345"/>
        <v>0</v>
      </c>
      <c r="S1310">
        <f t="shared" si="346"/>
        <v>75.3</v>
      </c>
      <c r="T1310">
        <f>$E1310/3.6</f>
        <v>20.916666666666664</v>
      </c>
      <c r="U1310">
        <f>(0.5*960*(T1310*T1310))</f>
        <v>210003.33333333328</v>
      </c>
      <c r="V1310">
        <f>$U1310-$U1311</f>
        <v>-1117.0370370370802</v>
      </c>
      <c r="X1310">
        <f>W1310/1000</f>
        <v>0</v>
      </c>
      <c r="Y131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10">
        <f>(0.5*960*(F1310*F1310))</f>
        <v>1.4814814814815234</v>
      </c>
      <c r="AA1310">
        <f>W1310*0.0000002777777777</f>
        <v>0</v>
      </c>
      <c r="AB13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10">
        <f>(AC1310*0.0000002777777777)*-1</f>
        <v>0</v>
      </c>
      <c r="AE13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0">
        <f>(T1310/1000)*(960*9.81*0.01+0.5*1.205*0.38*1.711274*(T1310*T1310)+960*4/3*3.14*AJ1310)</f>
        <v>10.225707358536969</v>
      </c>
      <c r="AH1310">
        <f>AH1309+AG1310</f>
        <v>2704.8533448491266</v>
      </c>
      <c r="AJ1310">
        <f>T1311-T1310</f>
        <v>5.5555555555557135E-2</v>
      </c>
      <c r="AK1310" s="53">
        <f t="shared" si="359"/>
        <v>20.916666666666664</v>
      </c>
      <c r="AL1310" s="39">
        <f>0.5*1116.99*(T1310*T1310)</f>
        <v>244345.44093749995</v>
      </c>
      <c r="AM1310" s="39">
        <f t="shared" si="358"/>
        <v>-1299.7075000000477</v>
      </c>
      <c r="AN1310" s="39">
        <f>SUM($AM$1305:$AM$1314)+$AN$1304</f>
        <v>-2605963.9571874999</v>
      </c>
      <c r="AO1310" s="39">
        <f t="shared" si="348"/>
        <v>0.72387887679384166</v>
      </c>
      <c r="AP1310" s="39">
        <f>SUM($AM$1293:$AM$1304)+$AP$1292</f>
        <v>2358259.7893750002</v>
      </c>
      <c r="AQ1310" s="39">
        <f t="shared" si="349"/>
        <v>0.65507216353185771</v>
      </c>
      <c r="AR1310" s="39">
        <f t="shared" si="344"/>
        <v>-1.2997075000000478</v>
      </c>
      <c r="AS1310" s="39"/>
      <c r="AT1310" s="51">
        <f>T1310*$AS$8*0.38*0.01</f>
        <v>826.42961953499992</v>
      </c>
      <c r="AU1310" s="51">
        <f t="shared" si="360"/>
        <v>0.82642961953499994</v>
      </c>
      <c r="AV1310" s="51">
        <f t="shared" si="350"/>
        <v>2.2956396685519319E-4</v>
      </c>
      <c r="AW1310" s="39">
        <f>AB1310*0.7</f>
        <v>0.38895089495282209</v>
      </c>
      <c r="AX1310" s="40"/>
      <c r="AY1310" s="40">
        <f t="shared" si="347"/>
        <v>0</v>
      </c>
      <c r="AZ1310" s="40"/>
      <c r="BA1310" s="40"/>
      <c r="BB1310" s="40"/>
      <c r="BC1310" s="39"/>
      <c r="BD1310" s="39">
        <f>T1310*2.23694</f>
        <v>46.78932833333333</v>
      </c>
      <c r="BE1310" s="39">
        <f>AO1310-$BC$8</f>
        <v>0.72275247779522322</v>
      </c>
      <c r="BF1310" s="39">
        <f>AQ1310-$BC$8</f>
        <v>0.65394576453323927</v>
      </c>
      <c r="BG1310" s="52">
        <f t="shared" si="351"/>
        <v>0.58855118807991536</v>
      </c>
      <c r="BH1310" s="52">
        <f t="shared" si="352"/>
        <v>0.58855118807991536</v>
      </c>
      <c r="BI1310" s="52">
        <f t="shared" si="353"/>
        <v>2118784.2770876954</v>
      </c>
      <c r="BJ1310" s="52">
        <f t="shared" si="354"/>
        <v>2118.7842770876955</v>
      </c>
      <c r="BK1310">
        <f t="shared" si="355"/>
        <v>-1.1697367500000431</v>
      </c>
    </row>
    <row r="1311" spans="2:63" x14ac:dyDescent="0.25">
      <c r="B1311" s="25" t="s">
        <v>53</v>
      </c>
      <c r="C1311" s="25">
        <v>1303</v>
      </c>
      <c r="D1311" s="25">
        <v>281</v>
      </c>
      <c r="E1311" s="24">
        <v>75.5</v>
      </c>
      <c r="F1311" s="15">
        <f t="shared" si="356"/>
        <v>6.9444444444444448E-2</v>
      </c>
      <c r="G1311" s="15">
        <f t="shared" si="357"/>
        <v>0.25</v>
      </c>
      <c r="R1311">
        <f t="shared" si="345"/>
        <v>0</v>
      </c>
      <c r="S1311">
        <f t="shared" si="346"/>
        <v>75.5</v>
      </c>
      <c r="T1311">
        <f>$E1311/3.6</f>
        <v>20.972222222222221</v>
      </c>
      <c r="U1311">
        <f>(0.5*960*(T1311*T1311))</f>
        <v>211120.37037037036</v>
      </c>
      <c r="V1311">
        <f>$U1311-$U1312</f>
        <v>-1681.1111111110658</v>
      </c>
      <c r="X1311">
        <f>W1311/1000</f>
        <v>0</v>
      </c>
      <c r="Y131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11">
        <f>(0.5*960*(F1311*F1311))</f>
        <v>2.3148148148148149</v>
      </c>
      <c r="AA1311">
        <f>W1311*0.0000002777777777</f>
        <v>0</v>
      </c>
      <c r="AB13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11">
        <f>(AC1311*0.0000002777777777)*-1</f>
        <v>0</v>
      </c>
      <c r="AE13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1">
        <f>(T1311/1000)*(960*9.81*0.01+0.5*1.205*0.38*1.711274*(T1311*T1311)+960*4/3*3.14*AJ1311)</f>
        <v>12.613421268127171</v>
      </c>
      <c r="AH1311">
        <f>AH1310+AG1311</f>
        <v>2717.4667661172539</v>
      </c>
      <c r="AJ1311">
        <f>T1312-T1311</f>
        <v>8.3333333333332149E-2</v>
      </c>
      <c r="AK1311" s="53">
        <f t="shared" si="359"/>
        <v>20.972222222222221</v>
      </c>
      <c r="AL1311" s="39">
        <f>0.5*1116.99*(T1311*T1311)</f>
        <v>245645.1484375</v>
      </c>
      <c r="AM1311" s="39">
        <f t="shared" si="358"/>
        <v>-1956.0253124999581</v>
      </c>
      <c r="AN1311" s="39">
        <f>SUM($AM$1305:$AM$1314)+$AN$1304</f>
        <v>-2605963.9571874999</v>
      </c>
      <c r="AO1311" s="39">
        <f t="shared" si="348"/>
        <v>0.72387887679384166</v>
      </c>
      <c r="AP1311" s="39">
        <f>SUM($AM$1293:$AM$1304)+$AP$1292</f>
        <v>2358259.7893750002</v>
      </c>
      <c r="AQ1311" s="39">
        <f t="shared" si="349"/>
        <v>0.65507216353185771</v>
      </c>
      <c r="AR1311" s="39">
        <f t="shared" si="344"/>
        <v>-1.956025312499958</v>
      </c>
      <c r="AS1311" s="39"/>
      <c r="AT1311" s="51">
        <f>T1311*$AS$8*0.38*0.01</f>
        <v>828.62465172500004</v>
      </c>
      <c r="AU1311" s="51">
        <f t="shared" si="360"/>
        <v>0.82862465172499999</v>
      </c>
      <c r="AV1311" s="51">
        <f t="shared" si="350"/>
        <v>2.3017369850686706E-4</v>
      </c>
      <c r="AW1311" s="39">
        <f>AB1311*0.7</f>
        <v>0.38895089495282209</v>
      </c>
      <c r="AX1311" s="40"/>
      <c r="AY1311" s="40">
        <f t="shared" si="347"/>
        <v>0</v>
      </c>
      <c r="AZ1311" s="40"/>
      <c r="BA1311" s="40"/>
      <c r="BB1311" s="40"/>
      <c r="BC1311" s="39"/>
      <c r="BD1311" s="39">
        <f>T1311*2.23694</f>
        <v>46.913602777777783</v>
      </c>
      <c r="BE1311" s="39">
        <f>AO1311-$BC$8</f>
        <v>0.72275247779522322</v>
      </c>
      <c r="BF1311" s="39">
        <f>AQ1311-$BC$8</f>
        <v>0.65394576453323927</v>
      </c>
      <c r="BG1311" s="52">
        <f t="shared" si="351"/>
        <v>0.58855118807991536</v>
      </c>
      <c r="BH1311" s="52">
        <f t="shared" si="352"/>
        <v>0.58855118807991536</v>
      </c>
      <c r="BI1311" s="52">
        <f t="shared" si="353"/>
        <v>2118784.2770876954</v>
      </c>
      <c r="BJ1311" s="52">
        <f t="shared" si="354"/>
        <v>2118.7842770876955</v>
      </c>
      <c r="BK1311">
        <f t="shared" si="355"/>
        <v>-1.7604227812499624</v>
      </c>
    </row>
    <row r="1312" spans="2:63" x14ac:dyDescent="0.25">
      <c r="B1312" s="25" t="s">
        <v>53</v>
      </c>
      <c r="C1312" s="25">
        <v>1304</v>
      </c>
      <c r="D1312" s="25">
        <v>282</v>
      </c>
      <c r="E1312" s="24">
        <v>75.8</v>
      </c>
      <c r="F1312" s="15">
        <f t="shared" si="356"/>
        <v>5.5555555555556344E-2</v>
      </c>
      <c r="G1312" s="15">
        <f t="shared" si="357"/>
        <v>0.20000000000000284</v>
      </c>
      <c r="R1312">
        <f t="shared" si="345"/>
        <v>0</v>
      </c>
      <c r="S1312">
        <f t="shared" si="346"/>
        <v>75.8</v>
      </c>
      <c r="T1312">
        <f>$E1312/3.6</f>
        <v>21.055555555555554</v>
      </c>
      <c r="U1312">
        <f>(0.5*960*(T1312*T1312))</f>
        <v>212801.48148148143</v>
      </c>
      <c r="V1312">
        <f>$U1312-$U1313</f>
        <v>-561.85185185197042</v>
      </c>
      <c r="X1312">
        <f>W1312/1000</f>
        <v>0</v>
      </c>
      <c r="Y131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</f>
        <v>2009.6725925925925</v>
      </c>
      <c r="Z1312">
        <f>(0.5*960*(F1312*F1312))</f>
        <v>1.4814814814815234</v>
      </c>
      <c r="AA1312">
        <f>W1312*0.0000002777777777</f>
        <v>0</v>
      </c>
      <c r="AB13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</f>
        <v>0.55564413564688875</v>
      </c>
      <c r="AD1312">
        <f>(AC1312*0.0000002777777777)*-1</f>
        <v>0</v>
      </c>
      <c r="AE13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2">
        <f>(T1312/1000)*(960*9.81*0.01+0.5*1.205*0.38*1.711274*(T1312*T1312)+960*4/3*3.14*AJ1312)</f>
        <v>7.9909615159202696</v>
      </c>
      <c r="AH1312">
        <f>AH1311+AG1312</f>
        <v>2725.4577276331743</v>
      </c>
      <c r="AJ1312">
        <f>T1313-T1312</f>
        <v>2.777777777778212E-2</v>
      </c>
      <c r="AK1312" s="53">
        <f t="shared" si="359"/>
        <v>21.055555555555554</v>
      </c>
      <c r="AL1312" s="39">
        <f>0.5*1116.99*(T1312*T1312)</f>
        <v>247601.17374999996</v>
      </c>
      <c r="AM1312" s="39">
        <f t="shared" si="358"/>
        <v>-653.7321875001071</v>
      </c>
      <c r="AN1312" s="39">
        <f>SUM($AM$1305:$AM$1314)+$AN$1304</f>
        <v>-2605963.9571874999</v>
      </c>
      <c r="AO1312" s="39">
        <f t="shared" si="348"/>
        <v>0.72387887679384166</v>
      </c>
      <c r="AP1312" s="39">
        <f>SUM($AM$1293:$AM$1304)+$AP$1292</f>
        <v>2358259.7893750002</v>
      </c>
      <c r="AQ1312" s="39">
        <f t="shared" si="349"/>
        <v>0.65507216353185771</v>
      </c>
      <c r="AR1312" s="39">
        <f t="shared" si="344"/>
        <v>-0.65373218750010709</v>
      </c>
      <c r="AS1312" s="39"/>
      <c r="AT1312" s="51">
        <f>T1312*$AS$8*0.38*0.01</f>
        <v>831.91720000999999</v>
      </c>
      <c r="AU1312" s="51">
        <f t="shared" si="360"/>
        <v>0.83191720001000002</v>
      </c>
      <c r="AV1312" s="51">
        <f t="shared" si="350"/>
        <v>2.3108829598437778E-4</v>
      </c>
      <c r="AW1312" s="39">
        <f>AB1312*0.7</f>
        <v>0.38895089495282209</v>
      </c>
      <c r="AX1312" s="40"/>
      <c r="AY1312" s="40">
        <f t="shared" si="347"/>
        <v>0</v>
      </c>
      <c r="AZ1312" s="40"/>
      <c r="BA1312" s="40"/>
      <c r="BB1312" s="40"/>
      <c r="BC1312" s="39"/>
      <c r="BD1312" s="39">
        <f>T1312*2.23694</f>
        <v>47.10001444444444</v>
      </c>
      <c r="BE1312" s="39">
        <f>AO1312-$BC$8</f>
        <v>0.72275247779522322</v>
      </c>
      <c r="BF1312" s="39">
        <f>AQ1312-$BC$8</f>
        <v>0.65394576453323927</v>
      </c>
      <c r="BG1312" s="52">
        <f t="shared" si="351"/>
        <v>0.58855118807991536</v>
      </c>
      <c r="BH1312" s="52">
        <f t="shared" si="352"/>
        <v>0.58855118807991536</v>
      </c>
      <c r="BI1312" s="52">
        <f t="shared" si="353"/>
        <v>2118784.2770876954</v>
      </c>
      <c r="BJ1312" s="52">
        <f t="shared" si="354"/>
        <v>2118.7842770876955</v>
      </c>
      <c r="BK1312">
        <f t="shared" si="355"/>
        <v>-0.58835896875009641</v>
      </c>
    </row>
    <row r="1313" spans="2:63" x14ac:dyDescent="0.25">
      <c r="B1313" s="25" t="s">
        <v>53</v>
      </c>
      <c r="C1313" s="25">
        <v>1305</v>
      </c>
      <c r="D1313" s="25">
        <v>283</v>
      </c>
      <c r="E1313" s="24">
        <v>75.900000000000006</v>
      </c>
      <c r="F1313" s="15">
        <f t="shared" si="356"/>
        <v>2.7777777777778172E-2</v>
      </c>
      <c r="G1313" s="15">
        <f t="shared" si="357"/>
        <v>0.10000000000000142</v>
      </c>
      <c r="R1313">
        <f t="shared" si="345"/>
        <v>0</v>
      </c>
      <c r="S1313">
        <f t="shared" si="346"/>
        <v>75.900000000000006</v>
      </c>
      <c r="T1313">
        <f>$E1313/3.6</f>
        <v>21.083333333333336</v>
      </c>
      <c r="U1313">
        <f>(0.5*960*(T1313*T1313))</f>
        <v>213363.3333333334</v>
      </c>
      <c r="V1313">
        <f>$U1313-$U1314</f>
        <v>-562.59259259249666</v>
      </c>
      <c r="X1313">
        <f>W1313/1000</f>
        <v>0</v>
      </c>
      <c r="Y131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3">
        <f>(0.5*960*(F1313*F1313))</f>
        <v>0.37037037037038084</v>
      </c>
      <c r="AA1313">
        <f>W1313*0.0000002777777777</f>
        <v>0</v>
      </c>
      <c r="AB13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3">
        <f>(AC1313*0.0000002777777777)*-1</f>
        <v>0</v>
      </c>
      <c r="AE13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3">
        <f>(T1313/1000)*(960*9.81*0.01+0.5*1.205*0.38*1.711274*(T1313*T1313)+960*4/3*3.14*AJ1313)</f>
        <v>8.0111726479793379</v>
      </c>
      <c r="AH1313">
        <f>AH1312+AG1313</f>
        <v>2733.4689002811538</v>
      </c>
      <c r="AJ1313">
        <f>T1314-T1313</f>
        <v>2.7777777777775015E-2</v>
      </c>
      <c r="AK1313" s="53">
        <f t="shared" si="359"/>
        <v>21.083333333333336</v>
      </c>
      <c r="AL1313" s="39">
        <f>0.5*1116.99*(T1313*T1313)</f>
        <v>248254.90593750007</v>
      </c>
      <c r="AM1313" s="39">
        <f t="shared" si="358"/>
        <v>-654.59406249993481</v>
      </c>
      <c r="AN1313" s="39">
        <f>SUM($AM$1305:$AM$1314)+$AN$1304</f>
        <v>-2605963.9571874999</v>
      </c>
      <c r="AO1313" s="39">
        <f t="shared" si="348"/>
        <v>0.72387887679384166</v>
      </c>
      <c r="AP1313" s="39">
        <f>SUM($AM$1293:$AM$1304)+$AP$1292</f>
        <v>2358259.7893750002</v>
      </c>
      <c r="AQ1313" s="39">
        <f t="shared" si="349"/>
        <v>0.65507216353185771</v>
      </c>
      <c r="AR1313" s="39">
        <f t="shared" si="344"/>
        <v>-0.65459406249993479</v>
      </c>
      <c r="AS1313" s="39"/>
      <c r="AT1313" s="51">
        <f>T1313*$AS$8*0.38*0.01</f>
        <v>833.01471610500028</v>
      </c>
      <c r="AU1313" s="51">
        <f t="shared" si="360"/>
        <v>0.83301471610500033</v>
      </c>
      <c r="AV1313" s="51">
        <f t="shared" si="350"/>
        <v>2.3139316181021476E-4</v>
      </c>
      <c r="AW1313" s="39">
        <f>AB1313*0.7</f>
        <v>0.39185395050756483</v>
      </c>
      <c r="AX1313" s="40"/>
      <c r="AY1313" s="40">
        <f t="shared" si="347"/>
        <v>0</v>
      </c>
      <c r="AZ1313" s="40"/>
      <c r="BA1313" s="40"/>
      <c r="BB1313" s="40"/>
      <c r="BC1313" s="39"/>
      <c r="BD1313" s="39">
        <f>T1313*2.23694</f>
        <v>47.162151666666674</v>
      </c>
      <c r="BE1313" s="39">
        <f>AO1313-$BC$8</f>
        <v>0.72275247779522322</v>
      </c>
      <c r="BF1313" s="39">
        <f>AQ1313-$BC$8</f>
        <v>0.65394576453323927</v>
      </c>
      <c r="BG1313" s="52">
        <f t="shared" si="351"/>
        <v>0.58855118807991536</v>
      </c>
      <c r="BH1313" s="52">
        <f t="shared" si="352"/>
        <v>0.58855118807991536</v>
      </c>
      <c r="BI1313" s="52">
        <f t="shared" si="353"/>
        <v>2118784.2770876954</v>
      </c>
      <c r="BJ1313" s="52">
        <f t="shared" si="354"/>
        <v>2118.7842770876955</v>
      </c>
      <c r="BK1313">
        <f t="shared" si="355"/>
        <v>-0.58913465624994132</v>
      </c>
    </row>
    <row r="1314" spans="2:63" x14ac:dyDescent="0.25">
      <c r="B1314" s="25" t="s">
        <v>53</v>
      </c>
      <c r="C1314" s="25">
        <v>1306</v>
      </c>
      <c r="D1314" s="25">
        <v>284</v>
      </c>
      <c r="E1314" s="24">
        <v>76</v>
      </c>
      <c r="F1314" s="15">
        <f t="shared" si="356"/>
        <v>1.3888888888888099E-2</v>
      </c>
      <c r="G1314" s="15">
        <f t="shared" si="357"/>
        <v>4.9999999999997158E-2</v>
      </c>
      <c r="R1314">
        <f t="shared" si="345"/>
        <v>0</v>
      </c>
      <c r="S1314">
        <f t="shared" si="346"/>
        <v>76</v>
      </c>
      <c r="T1314">
        <f>$E1314/3.6</f>
        <v>21.111111111111111</v>
      </c>
      <c r="U1314">
        <f>(0.5*960*(T1314*T1314))</f>
        <v>213925.9259259259</v>
      </c>
      <c r="V1314">
        <f>$U1314-$U1315</f>
        <v>0</v>
      </c>
      <c r="W1314">
        <f>SUM(V1314:V1326)</f>
        <v>14929.999999999971</v>
      </c>
      <c r="X1314">
        <f>W1314/1000</f>
        <v>14.929999999999971</v>
      </c>
      <c r="Y131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4">
        <f>(0.5*960*(F1314*F1314))</f>
        <v>9.2592592592582068E-2</v>
      </c>
      <c r="AA1314">
        <f>W1314*0.0000002777777777</f>
        <v>4.1472222210609923E-3</v>
      </c>
      <c r="AB13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4">
        <f>(AC1314*0.0000002777777777)*-1</f>
        <v>0</v>
      </c>
      <c r="AE13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4">
        <f>(T1314/1000)*(960*9.81*0.01+0.5*1.205*0.38*1.711274*(T1314*T1314)+960*4/3*3.14*AJ1314)</f>
        <v>5.6744837508857344</v>
      </c>
      <c r="AH1314">
        <f>AH1313+AG1314</f>
        <v>2739.1433840320396</v>
      </c>
      <c r="AJ1314">
        <f>T1315-T1314</f>
        <v>0</v>
      </c>
      <c r="AK1314" s="53">
        <f t="shared" si="359"/>
        <v>21.111111111111111</v>
      </c>
      <c r="AL1314" s="39">
        <f>0.5*1116.99*(T1314*T1314)</f>
        <v>248909.5</v>
      </c>
      <c r="AM1314" s="39">
        <f t="shared" si="358"/>
        <v>0</v>
      </c>
      <c r="AN1314" s="39">
        <f>SUM($AM$1305:$AM$1314)+$AN$1304</f>
        <v>-2605963.9571874999</v>
      </c>
      <c r="AO1314" s="39">
        <f t="shared" si="348"/>
        <v>0.72387887679384166</v>
      </c>
      <c r="AP1314" s="39">
        <f>SUM($AM$1293:$AM$1304)+$AP$1292</f>
        <v>2358259.7893750002</v>
      </c>
      <c r="AQ1314" s="39">
        <f t="shared" si="349"/>
        <v>0.65507216353185771</v>
      </c>
      <c r="AR1314" s="39">
        <f t="shared" si="344"/>
        <v>0</v>
      </c>
      <c r="AS1314" s="39"/>
      <c r="AT1314" s="51">
        <f>T1314*$AS$8*0.38*0.01</f>
        <v>834.11223219999999</v>
      </c>
      <c r="AU1314" s="51">
        <f t="shared" si="360"/>
        <v>0.83411223219999997</v>
      </c>
      <c r="AV1314" s="51">
        <f t="shared" si="350"/>
        <v>2.3169802763605159E-4</v>
      </c>
      <c r="AW1314" s="39">
        <f>AB1314*0.7</f>
        <v>0.39185395050756483</v>
      </c>
      <c r="AX1314" s="40"/>
      <c r="AY1314" s="40">
        <f t="shared" si="347"/>
        <v>0</v>
      </c>
      <c r="AZ1314" s="40"/>
      <c r="BA1314" s="40"/>
      <c r="BB1314" s="40"/>
      <c r="BC1314" s="39"/>
      <c r="BD1314" s="39">
        <f>T1314*2.23694</f>
        <v>47.224288888888893</v>
      </c>
      <c r="BE1314" s="39">
        <f>AO1314-$BC$8</f>
        <v>0.72275247779522322</v>
      </c>
      <c r="BF1314" s="39">
        <f>AQ1314-$BC$8</f>
        <v>0.65394576453323927</v>
      </c>
      <c r="BG1314" s="52">
        <f t="shared" si="351"/>
        <v>0.58855118807991536</v>
      </c>
      <c r="BH1314" s="52">
        <f t="shared" si="352"/>
        <v>0.58855118807991536</v>
      </c>
      <c r="BI1314" s="52">
        <f t="shared" si="353"/>
        <v>2118784.2770876954</v>
      </c>
      <c r="BJ1314" s="52">
        <f t="shared" si="354"/>
        <v>2118.7842770876955</v>
      </c>
      <c r="BK1314">
        <f t="shared" si="355"/>
        <v>0</v>
      </c>
    </row>
    <row r="1315" spans="2:63" x14ac:dyDescent="0.25">
      <c r="B1315" s="25" t="s">
        <v>53</v>
      </c>
      <c r="C1315" s="25">
        <v>1307</v>
      </c>
      <c r="D1315" s="25">
        <v>285</v>
      </c>
      <c r="E1315" s="24">
        <v>76</v>
      </c>
      <c r="F1315" s="15">
        <f t="shared" si="356"/>
        <v>0</v>
      </c>
      <c r="G1315" s="15">
        <f t="shared" si="357"/>
        <v>0</v>
      </c>
      <c r="R1315">
        <f t="shared" si="345"/>
        <v>0</v>
      </c>
      <c r="S1315">
        <f t="shared" si="346"/>
        <v>76</v>
      </c>
      <c r="T1315">
        <f>$E1315/3.6</f>
        <v>21.111111111111111</v>
      </c>
      <c r="U1315">
        <f>(0.5*960*(T1315*T1315))</f>
        <v>213925.9259259259</v>
      </c>
      <c r="V1315">
        <f>$U1315-$U1316</f>
        <v>0</v>
      </c>
      <c r="X1315">
        <f>W1315/1000</f>
        <v>0</v>
      </c>
      <c r="Y131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5">
        <f>(0.5*960*(F1315*F1315))</f>
        <v>0</v>
      </c>
      <c r="AA1315">
        <f>W1315*0.0000002777777777</f>
        <v>0</v>
      </c>
      <c r="AB13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5">
        <f>(AC1315*0.0000002777777777)*-1</f>
        <v>0</v>
      </c>
      <c r="AE13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5">
        <f>(T1315/1000)*(960*9.81*0.01+0.5*1.205*0.38*1.711274*(T1315*T1315)+960*4/3*3.14*AJ1315)</f>
        <v>5.6744837508857344</v>
      </c>
      <c r="AH1315">
        <f>AH1314+AG1315</f>
        <v>2744.8178677829255</v>
      </c>
      <c r="AJ1315">
        <f>T1316-T1315</f>
        <v>0</v>
      </c>
      <c r="AK1315" s="53">
        <f t="shared" si="359"/>
        <v>21.111111111111111</v>
      </c>
      <c r="AL1315" s="39">
        <f>0.5*1116.99*(T1315*T1315)</f>
        <v>248909.5</v>
      </c>
      <c r="AM1315" s="39">
        <f t="shared" si="358"/>
        <v>0</v>
      </c>
      <c r="AN1315" s="39">
        <f>SUM($AM$1305:$AM$1314)+$AN$1304</f>
        <v>-2605963.9571874999</v>
      </c>
      <c r="AO1315" s="39">
        <f t="shared" si="348"/>
        <v>0.72387887679384166</v>
      </c>
      <c r="AP1315" s="39">
        <f>SUM($AM$1293:$AM$1304)+$AP$1292</f>
        <v>2358259.7893750002</v>
      </c>
      <c r="AQ1315" s="39">
        <f t="shared" si="349"/>
        <v>0.65507216353185771</v>
      </c>
      <c r="AR1315" s="39">
        <f t="shared" si="344"/>
        <v>0</v>
      </c>
      <c r="AS1315" s="39"/>
      <c r="AT1315" s="51">
        <f>T1315*$AS$8*0.38*0.01</f>
        <v>834.11223219999999</v>
      </c>
      <c r="AU1315" s="51">
        <f t="shared" si="360"/>
        <v>0.83411223219999997</v>
      </c>
      <c r="AV1315" s="51">
        <f t="shared" si="350"/>
        <v>2.3169802763605159E-4</v>
      </c>
      <c r="AW1315" s="39">
        <f>AB1315*0.7</f>
        <v>0.39185395050756483</v>
      </c>
      <c r="AX1315" s="40"/>
      <c r="AY1315" s="40">
        <f t="shared" si="347"/>
        <v>0</v>
      </c>
      <c r="AZ1315" s="40"/>
      <c r="BA1315" s="40"/>
      <c r="BB1315" s="40"/>
      <c r="BC1315" s="39"/>
      <c r="BD1315" s="39">
        <f>T1315*2.23694</f>
        <v>47.224288888888893</v>
      </c>
      <c r="BE1315" s="39">
        <f>AO1315-$BC$8</f>
        <v>0.72275247779522322</v>
      </c>
      <c r="BF1315" s="39">
        <f>AQ1315-$BC$8</f>
        <v>0.65394576453323927</v>
      </c>
      <c r="BG1315" s="52">
        <f t="shared" si="351"/>
        <v>0.58855118807991536</v>
      </c>
      <c r="BH1315" s="52">
        <f t="shared" si="352"/>
        <v>0.58855118807991536</v>
      </c>
      <c r="BI1315" s="52">
        <f t="shared" si="353"/>
        <v>2118784.2770876954</v>
      </c>
      <c r="BJ1315" s="52">
        <f t="shared" si="354"/>
        <v>2118.7842770876955</v>
      </c>
      <c r="BK1315">
        <f t="shared" si="355"/>
        <v>0</v>
      </c>
    </row>
    <row r="1316" spans="2:63" x14ac:dyDescent="0.25">
      <c r="B1316" s="25" t="s">
        <v>53</v>
      </c>
      <c r="C1316" s="25">
        <v>1308</v>
      </c>
      <c r="D1316" s="25">
        <v>286</v>
      </c>
      <c r="E1316" s="24">
        <v>76</v>
      </c>
      <c r="F1316" s="15">
        <f t="shared" si="356"/>
        <v>-1.3888888888888099E-2</v>
      </c>
      <c r="G1316" s="15">
        <f t="shared" si="357"/>
        <v>-4.9999999999997158E-2</v>
      </c>
      <c r="R1316">
        <f t="shared" si="345"/>
        <v>0</v>
      </c>
      <c r="S1316">
        <f t="shared" si="346"/>
        <v>76</v>
      </c>
      <c r="T1316">
        <f>$E1316/3.6</f>
        <v>21.111111111111111</v>
      </c>
      <c r="U1316">
        <f>(0.5*960*(T1316*T1316))</f>
        <v>213925.9259259259</v>
      </c>
      <c r="V1316">
        <f>$U1316-$U1317</f>
        <v>562.59259259249666</v>
      </c>
      <c r="X1316">
        <f>W1316/1000</f>
        <v>0</v>
      </c>
      <c r="Y131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6">
        <f>(0.5*960*(F1316*F1316))</f>
        <v>9.2592592592582068E-2</v>
      </c>
      <c r="AA1316">
        <f>W1316*0.0000002777777777</f>
        <v>0</v>
      </c>
      <c r="AB13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6">
        <f>(AC1316*0.0000002777777777)*-1</f>
        <v>0</v>
      </c>
      <c r="AE13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6">
        <f>(T1316/1000)*(960*9.81*0.01+0.5*1.205*0.38*1.711274*(T1316*T1316)+960*4/3*3.14*AJ1316)</f>
        <v>3.3175454792810299</v>
      </c>
      <c r="AH1316">
        <f>AH1315+AG1316</f>
        <v>2748.1354132622064</v>
      </c>
      <c r="AJ1316">
        <f>T1317-T1316</f>
        <v>-2.7777777777775015E-2</v>
      </c>
      <c r="AK1316" s="53">
        <f t="shared" si="359"/>
        <v>21.111111111111111</v>
      </c>
      <c r="AL1316" s="39">
        <f>0.5*1116.99*(T1316*T1316)</f>
        <v>248909.5</v>
      </c>
      <c r="AM1316" s="39">
        <f t="shared" si="358"/>
        <v>654.59406249993481</v>
      </c>
      <c r="AN1316" s="39">
        <f>SUM($AM$1305:$AM$1314)+$AN$1304</f>
        <v>-2605963.9571874999</v>
      </c>
      <c r="AO1316" s="39">
        <f t="shared" si="348"/>
        <v>0.72387887679384166</v>
      </c>
      <c r="AP1316" s="39">
        <f>SUM($AM$1316:$AM$1326)+$AP$1315</f>
        <v>2375631.3109375001</v>
      </c>
      <c r="AQ1316" s="39">
        <f t="shared" si="349"/>
        <v>0.65989758618675654</v>
      </c>
      <c r="AR1316" s="39">
        <f t="shared" si="344"/>
        <v>0.65459406249993479</v>
      </c>
      <c r="AS1316" s="39"/>
      <c r="AT1316" s="51">
        <f>T1316*$AS$8*0.38*0.01</f>
        <v>834.11223219999999</v>
      </c>
      <c r="AU1316" s="51">
        <f t="shared" si="360"/>
        <v>0.83411223219999997</v>
      </c>
      <c r="AV1316" s="51">
        <f t="shared" si="350"/>
        <v>2.3169802763605159E-4</v>
      </c>
      <c r="AW1316" s="39">
        <f>AB1316*0.7</f>
        <v>0.39185395050756483</v>
      </c>
      <c r="AX1316" s="40"/>
      <c r="AY1316" s="40">
        <f t="shared" si="347"/>
        <v>0</v>
      </c>
      <c r="AZ1316" s="40"/>
      <c r="BA1316" s="40"/>
      <c r="BB1316" s="40"/>
      <c r="BC1316" s="39"/>
      <c r="BD1316" s="39">
        <f>T1316*2.23694</f>
        <v>47.224288888888893</v>
      </c>
      <c r="BE1316" s="39">
        <f>AO1316-$BC$8</f>
        <v>0.72275247779522322</v>
      </c>
      <c r="BF1316" s="39">
        <f>AQ1316-$BC$8</f>
        <v>0.6587711871881381</v>
      </c>
      <c r="BG1316" s="52">
        <f t="shared" si="351"/>
        <v>0.59289406846932435</v>
      </c>
      <c r="BH1316" s="52">
        <f t="shared" si="352"/>
        <v>0.59289406846932435</v>
      </c>
      <c r="BI1316" s="52">
        <f t="shared" si="353"/>
        <v>2134418.6464895676</v>
      </c>
      <c r="BJ1316" s="52">
        <f t="shared" si="354"/>
        <v>2134.4186464895674</v>
      </c>
      <c r="BK1316">
        <f t="shared" si="355"/>
        <v>0.58913465624994132</v>
      </c>
    </row>
    <row r="1317" spans="2:63" x14ac:dyDescent="0.25">
      <c r="B1317" s="25" t="s">
        <v>53</v>
      </c>
      <c r="C1317" s="25">
        <v>1309</v>
      </c>
      <c r="D1317" s="25">
        <v>287</v>
      </c>
      <c r="E1317" s="24">
        <v>75.900000000000006</v>
      </c>
      <c r="F1317" s="15">
        <f t="shared" si="356"/>
        <v>-1.3888888888888099E-2</v>
      </c>
      <c r="G1317" s="15">
        <f t="shared" si="357"/>
        <v>-4.9999999999997158E-2</v>
      </c>
      <c r="R1317">
        <f t="shared" si="345"/>
        <v>0</v>
      </c>
      <c r="S1317">
        <f t="shared" si="346"/>
        <v>75.900000000000006</v>
      </c>
      <c r="T1317">
        <f>$E1317/3.6</f>
        <v>21.083333333333336</v>
      </c>
      <c r="U1317">
        <f>(0.5*960*(T1317*T1317))</f>
        <v>213363.3333333334</v>
      </c>
      <c r="V1317">
        <f>$U1317-$U1318</f>
        <v>0</v>
      </c>
      <c r="X1317">
        <f>W1317/1000</f>
        <v>0</v>
      </c>
      <c r="Y131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7">
        <f>(0.5*960*(F1317*F1317))</f>
        <v>9.2592592592582068E-2</v>
      </c>
      <c r="AA1317">
        <f>W1317*0.0000002777777777</f>
        <v>0</v>
      </c>
      <c r="AB13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7">
        <f>(AC1317*0.0000002777777777)*-1</f>
        <v>0</v>
      </c>
      <c r="AE13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7">
        <f>(T1317/1000)*(960*9.81*0.01+0.5*1.205*0.38*1.711274*(T1317*T1317)+960*4/3*3.14*AJ1317)</f>
        <v>5.6573356109425346</v>
      </c>
      <c r="AH1317">
        <f>AH1316+AG1317</f>
        <v>2753.7927488731489</v>
      </c>
      <c r="AJ1317">
        <f>T1318-T1317</f>
        <v>0</v>
      </c>
      <c r="AK1317" s="53">
        <f t="shared" si="359"/>
        <v>21.083333333333336</v>
      </c>
      <c r="AL1317" s="39">
        <f>0.5*1116.99*(T1317*T1317)</f>
        <v>248254.90593750007</v>
      </c>
      <c r="AM1317" s="39">
        <f t="shared" si="358"/>
        <v>0</v>
      </c>
      <c r="AN1317" s="39">
        <f>SUM($AM$1305:$AM$1314)+$AN$1304</f>
        <v>-2605963.9571874999</v>
      </c>
      <c r="AO1317" s="39">
        <f t="shared" si="348"/>
        <v>0.72387887679384166</v>
      </c>
      <c r="AP1317" s="39">
        <f>SUM($AM$1316:$AM$1326)+$AP$1315</f>
        <v>2375631.3109375001</v>
      </c>
      <c r="AQ1317" s="39">
        <f t="shared" si="349"/>
        <v>0.65989758618675654</v>
      </c>
      <c r="AR1317" s="39">
        <f t="shared" si="344"/>
        <v>0</v>
      </c>
      <c r="AS1317" s="39"/>
      <c r="AT1317" s="51">
        <f>T1317*$AS$8*0.38*0.01</f>
        <v>833.01471610500028</v>
      </c>
      <c r="AU1317" s="51">
        <f t="shared" si="360"/>
        <v>0.83301471610500033</v>
      </c>
      <c r="AV1317" s="51">
        <f t="shared" si="350"/>
        <v>2.3139316181021476E-4</v>
      </c>
      <c r="AW1317" s="39">
        <f>AB1317*0.7</f>
        <v>0.39185395050756483</v>
      </c>
      <c r="AX1317" s="40"/>
      <c r="AY1317" s="40">
        <f t="shared" si="347"/>
        <v>0</v>
      </c>
      <c r="AZ1317" s="40"/>
      <c r="BA1317" s="40"/>
      <c r="BB1317" s="40"/>
      <c r="BC1317" s="39"/>
      <c r="BD1317" s="39">
        <f>T1317*2.23694</f>
        <v>47.162151666666674</v>
      </c>
      <c r="BE1317" s="39">
        <f>AO1317-$BC$8</f>
        <v>0.72275247779522322</v>
      </c>
      <c r="BF1317" s="39">
        <f>AQ1317-$BC$8</f>
        <v>0.6587711871881381</v>
      </c>
      <c r="BG1317" s="52">
        <f t="shared" si="351"/>
        <v>0.59289406846932435</v>
      </c>
      <c r="BH1317" s="52">
        <f t="shared" si="352"/>
        <v>0.59289406846932435</v>
      </c>
      <c r="BI1317" s="52">
        <f t="shared" si="353"/>
        <v>2134418.6464895676</v>
      </c>
      <c r="BJ1317" s="52">
        <f t="shared" si="354"/>
        <v>2134.4186464895674</v>
      </c>
      <c r="BK1317">
        <f t="shared" si="355"/>
        <v>0</v>
      </c>
    </row>
    <row r="1318" spans="2:63" x14ac:dyDescent="0.25">
      <c r="B1318" s="25" t="s">
        <v>53</v>
      </c>
      <c r="C1318" s="25">
        <v>1310</v>
      </c>
      <c r="D1318" s="25">
        <v>288</v>
      </c>
      <c r="E1318" s="24">
        <v>75.900000000000006</v>
      </c>
      <c r="F1318" s="15">
        <f t="shared" si="356"/>
        <v>-1.3888888888890073E-2</v>
      </c>
      <c r="G1318" s="15">
        <f t="shared" si="357"/>
        <v>-5.0000000000004263E-2</v>
      </c>
      <c r="R1318">
        <f t="shared" si="345"/>
        <v>0</v>
      </c>
      <c r="S1318">
        <f t="shared" si="346"/>
        <v>75.900000000000006</v>
      </c>
      <c r="T1318">
        <f>$E1318/3.6</f>
        <v>21.083333333333336</v>
      </c>
      <c r="U1318">
        <f>(0.5*960*(T1318*T1318))</f>
        <v>213363.3333333334</v>
      </c>
      <c r="V1318">
        <f>$U1318-$U1319</f>
        <v>561.85185185197042</v>
      </c>
      <c r="X1318">
        <f>W1318/1000</f>
        <v>0</v>
      </c>
      <c r="Y131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8">
        <f>(0.5*960*(F1318*F1318))</f>
        <v>9.259259259260838E-2</v>
      </c>
      <c r="AA1318">
        <f>W1318*0.0000002777777777</f>
        <v>0</v>
      </c>
      <c r="AB13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8">
        <f>(AC1318*0.0000002777777777)*-1</f>
        <v>0</v>
      </c>
      <c r="AE13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8">
        <f>(T1318/1000)*(960*9.81*0.01+0.5*1.205*0.38*1.711274*(T1318*T1318)+960*4/3*3.14*AJ1318)</f>
        <v>3.3034985739051295</v>
      </c>
      <c r="AH1318">
        <f>AH1317+AG1318</f>
        <v>2757.0962474470539</v>
      </c>
      <c r="AJ1318">
        <f>T1319-T1318</f>
        <v>-2.777777777778212E-2</v>
      </c>
      <c r="AK1318" s="53">
        <f t="shared" si="359"/>
        <v>21.083333333333336</v>
      </c>
      <c r="AL1318" s="39">
        <f>0.5*1116.99*(T1318*T1318)</f>
        <v>248254.90593750007</v>
      </c>
      <c r="AM1318" s="39">
        <f t="shared" si="358"/>
        <v>653.7321875001071</v>
      </c>
      <c r="AN1318" s="39">
        <f>SUM($AM$1305:$AM$1314)+$AN$1304</f>
        <v>-2605963.9571874999</v>
      </c>
      <c r="AO1318" s="39">
        <f t="shared" si="348"/>
        <v>0.72387887679384166</v>
      </c>
      <c r="AP1318" s="39">
        <f>SUM($AM$1316:$AM$1326)+$AP$1315</f>
        <v>2375631.3109375001</v>
      </c>
      <c r="AQ1318" s="39">
        <f t="shared" si="349"/>
        <v>0.65989758618675654</v>
      </c>
      <c r="AR1318" s="39">
        <f t="shared" si="344"/>
        <v>0.65373218750010709</v>
      </c>
      <c r="AS1318" s="39"/>
      <c r="AT1318" s="51">
        <f>T1318*$AS$8*0.38*0.01</f>
        <v>833.01471610500028</v>
      </c>
      <c r="AU1318" s="51">
        <f t="shared" si="360"/>
        <v>0.83301471610500033</v>
      </c>
      <c r="AV1318" s="51">
        <f t="shared" si="350"/>
        <v>2.3139316181021476E-4</v>
      </c>
      <c r="AW1318" s="39">
        <f>AB1318*0.7</f>
        <v>0.39185395050756483</v>
      </c>
      <c r="AX1318" s="40"/>
      <c r="AY1318" s="40">
        <f t="shared" si="347"/>
        <v>0</v>
      </c>
      <c r="AZ1318" s="40"/>
      <c r="BA1318" s="40"/>
      <c r="BB1318" s="40"/>
      <c r="BC1318" s="39"/>
      <c r="BD1318" s="39">
        <f>T1318*2.23694</f>
        <v>47.162151666666674</v>
      </c>
      <c r="BE1318" s="39">
        <f>AO1318-$BC$8</f>
        <v>0.72275247779522322</v>
      </c>
      <c r="BF1318" s="39">
        <f>AQ1318-$BC$8</f>
        <v>0.6587711871881381</v>
      </c>
      <c r="BG1318" s="52">
        <f t="shared" si="351"/>
        <v>0.59289406846932435</v>
      </c>
      <c r="BH1318" s="52">
        <f t="shared" si="352"/>
        <v>0.59289406846932435</v>
      </c>
      <c r="BI1318" s="52">
        <f t="shared" si="353"/>
        <v>2134418.6464895676</v>
      </c>
      <c r="BJ1318" s="52">
        <f t="shared" si="354"/>
        <v>2134.4186464895674</v>
      </c>
      <c r="BK1318">
        <f t="shared" si="355"/>
        <v>0.58835896875009641</v>
      </c>
    </row>
    <row r="1319" spans="2:63" x14ac:dyDescent="0.25">
      <c r="B1319" s="25" t="s">
        <v>53</v>
      </c>
      <c r="C1319" s="25">
        <v>1311</v>
      </c>
      <c r="D1319" s="25">
        <v>289</v>
      </c>
      <c r="E1319" s="24">
        <v>75.8</v>
      </c>
      <c r="F1319" s="15">
        <f t="shared" si="356"/>
        <v>-2.7777777777778172E-2</v>
      </c>
      <c r="G1319" s="15">
        <f t="shared" si="357"/>
        <v>-0.10000000000000142</v>
      </c>
      <c r="R1319">
        <f t="shared" si="345"/>
        <v>0</v>
      </c>
      <c r="S1319">
        <f t="shared" si="346"/>
        <v>75.8</v>
      </c>
      <c r="T1319">
        <f>$E1319/3.6</f>
        <v>21.055555555555554</v>
      </c>
      <c r="U1319">
        <f>(0.5*960*(T1319*T1319))</f>
        <v>212801.48148148143</v>
      </c>
      <c r="V1319">
        <f>$U1319-$U1320</f>
        <v>561.11111111103673</v>
      </c>
      <c r="X1319">
        <f>W1319/1000</f>
        <v>0</v>
      </c>
      <c r="Y131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19">
        <f>(0.5*960*(F1319*F1319))</f>
        <v>0.37037037037038084</v>
      </c>
      <c r="AA1319">
        <f>W1319*0.0000002777777777</f>
        <v>0</v>
      </c>
      <c r="AB13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19">
        <f>(AC1319*0.0000002777777777)*-1</f>
        <v>0</v>
      </c>
      <c r="AE13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19">
        <f>(T1319/1000)*(960*9.81*0.01+0.5*1.205*0.38*1.711274*(T1319*T1319)+960*4/3*3.14*AJ1319)</f>
        <v>3.2894899109818647</v>
      </c>
      <c r="AH1319">
        <f>AH1318+AG1319</f>
        <v>2760.3857373580358</v>
      </c>
      <c r="AJ1319">
        <f>T1320-T1319</f>
        <v>-2.7777777777775015E-2</v>
      </c>
      <c r="AK1319" s="53">
        <f t="shared" si="359"/>
        <v>21.055555555555554</v>
      </c>
      <c r="AL1319" s="39">
        <f>0.5*1116.99*(T1319*T1319)</f>
        <v>247601.17374999996</v>
      </c>
      <c r="AM1319" s="39">
        <f t="shared" si="358"/>
        <v>652.87031249993015</v>
      </c>
      <c r="AN1319" s="39">
        <f>SUM($AM$1305:$AM$1314)+$AN$1304</f>
        <v>-2605963.9571874999</v>
      </c>
      <c r="AO1319" s="39">
        <f t="shared" si="348"/>
        <v>0.72387887679384166</v>
      </c>
      <c r="AP1319" s="39">
        <f>SUM($AM$1316:$AM$1326)+$AP$1315</f>
        <v>2375631.3109375001</v>
      </c>
      <c r="AQ1319" s="39">
        <f t="shared" si="349"/>
        <v>0.65989758618675654</v>
      </c>
      <c r="AR1319" s="39">
        <f t="shared" si="344"/>
        <v>0.65287031249993011</v>
      </c>
      <c r="AS1319" s="39"/>
      <c r="AT1319" s="51">
        <f>T1319*$AS$8*0.38*0.01</f>
        <v>831.91720000999999</v>
      </c>
      <c r="AU1319" s="51">
        <f t="shared" si="360"/>
        <v>0.83191720001000002</v>
      </c>
      <c r="AV1319" s="51">
        <f t="shared" si="350"/>
        <v>2.3108829598437778E-4</v>
      </c>
      <c r="AW1319" s="39">
        <f>AB1319*0.7</f>
        <v>0.39185395050756483</v>
      </c>
      <c r="AX1319" s="40"/>
      <c r="AY1319" s="40">
        <f t="shared" si="347"/>
        <v>0</v>
      </c>
      <c r="AZ1319" s="40"/>
      <c r="BA1319" s="40"/>
      <c r="BB1319" s="40"/>
      <c r="BC1319" s="39"/>
      <c r="BD1319" s="39">
        <f>T1319*2.23694</f>
        <v>47.10001444444444</v>
      </c>
      <c r="BE1319" s="39">
        <f>AO1319-$BC$8</f>
        <v>0.72275247779522322</v>
      </c>
      <c r="BF1319" s="39">
        <f>AQ1319-$BC$8</f>
        <v>0.6587711871881381</v>
      </c>
      <c r="BG1319" s="52">
        <f t="shared" si="351"/>
        <v>0.59289406846932435</v>
      </c>
      <c r="BH1319" s="52">
        <f t="shared" si="352"/>
        <v>0.59289406846932435</v>
      </c>
      <c r="BI1319" s="52">
        <f t="shared" si="353"/>
        <v>2134418.6464895676</v>
      </c>
      <c r="BJ1319" s="52">
        <f t="shared" si="354"/>
        <v>2134.4186464895674</v>
      </c>
      <c r="BK1319">
        <f t="shared" si="355"/>
        <v>0.58758328124993719</v>
      </c>
    </row>
    <row r="1320" spans="2:63" x14ac:dyDescent="0.25">
      <c r="B1320" s="25" t="s">
        <v>53</v>
      </c>
      <c r="C1320" s="25">
        <v>1312</v>
      </c>
      <c r="D1320" s="25">
        <v>290</v>
      </c>
      <c r="E1320" s="24">
        <v>75.7</v>
      </c>
      <c r="F1320" s="15">
        <f t="shared" si="356"/>
        <v>-4.1666666666666269E-2</v>
      </c>
      <c r="G1320" s="15">
        <f t="shared" si="357"/>
        <v>-0.14999999999999858</v>
      </c>
      <c r="R1320">
        <f t="shared" si="345"/>
        <v>0</v>
      </c>
      <c r="S1320">
        <f t="shared" si="346"/>
        <v>75.7</v>
      </c>
      <c r="T1320">
        <f>$E1320/3.6</f>
        <v>21.027777777777779</v>
      </c>
      <c r="U1320">
        <f>(0.5*960*(T1320*T1320))</f>
        <v>212240.37037037039</v>
      </c>
      <c r="V1320">
        <f>$U1320-$U1321</f>
        <v>1120.0000000000291</v>
      </c>
      <c r="X1320">
        <f>W1320/1000</f>
        <v>0</v>
      </c>
      <c r="Y132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0">
        <f>(0.5*960*(F1320*F1320))</f>
        <v>0.83333333333331749</v>
      </c>
      <c r="AA1320">
        <f>W1320*0.0000002777777777</f>
        <v>0</v>
      </c>
      <c r="AB13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0">
        <f>(AC1320*0.0000002777777777)*-1</f>
        <v>0</v>
      </c>
      <c r="AE13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20">
        <f>(T1320/1000)*(960*9.81*0.01+0.5*1.205*0.38*1.711274*(T1320*T1320)+960*4/3*3.14*AJ1320)</f>
        <v>0.92788487222252491</v>
      </c>
      <c r="AH1320">
        <f>AH1319+AG1320</f>
        <v>2761.3136222302583</v>
      </c>
      <c r="AJ1320">
        <f>T1321-T1320</f>
        <v>-5.5555555555557135E-2</v>
      </c>
      <c r="AK1320" s="53">
        <f t="shared" si="359"/>
        <v>21.027777777777779</v>
      </c>
      <c r="AL1320" s="39">
        <f>0.5*1116.99*(T1320*T1320)</f>
        <v>246948.30343750003</v>
      </c>
      <c r="AM1320" s="39">
        <f t="shared" si="358"/>
        <v>1303.1550000000279</v>
      </c>
      <c r="AN1320" s="39">
        <f>SUM($AM$1305:$AM$1314)+$AN$1304</f>
        <v>-2605963.9571874999</v>
      </c>
      <c r="AO1320" s="39">
        <f t="shared" si="348"/>
        <v>0.72387887679384166</v>
      </c>
      <c r="AP1320" s="39">
        <f>SUM($AM$1316:$AM$1326)+$AP$1315</f>
        <v>2375631.3109375001</v>
      </c>
      <c r="AQ1320" s="39">
        <f t="shared" si="349"/>
        <v>0.65989758618675654</v>
      </c>
      <c r="AR1320" s="39">
        <f t="shared" si="344"/>
        <v>1.303155000000028</v>
      </c>
      <c r="AS1320" s="39"/>
      <c r="AT1320" s="51">
        <f>T1320*$AS$8*0.38*0.01</f>
        <v>830.81968391500004</v>
      </c>
      <c r="AU1320" s="51">
        <f t="shared" si="360"/>
        <v>0.83081968391500005</v>
      </c>
      <c r="AV1320" s="51">
        <f t="shared" si="350"/>
        <v>2.3078343015854087E-4</v>
      </c>
      <c r="AW1320" s="39">
        <f>AB1320*0.7</f>
        <v>0.39185395050756483</v>
      </c>
      <c r="AX1320" s="40"/>
      <c r="AY1320" s="40">
        <f t="shared" si="347"/>
        <v>0</v>
      </c>
      <c r="AZ1320" s="40"/>
      <c r="BA1320" s="40"/>
      <c r="BB1320" s="40"/>
      <c r="BC1320" s="39"/>
      <c r="BD1320" s="39">
        <f>T1320*2.23694</f>
        <v>47.037877222222228</v>
      </c>
      <c r="BE1320" s="39">
        <f>AO1320-$BC$8</f>
        <v>0.72275247779522322</v>
      </c>
      <c r="BF1320" s="39">
        <f>AQ1320-$BC$8</f>
        <v>0.6587711871881381</v>
      </c>
      <c r="BG1320" s="52">
        <f t="shared" si="351"/>
        <v>0.59289406846932435</v>
      </c>
      <c r="BH1320" s="52">
        <f t="shared" si="352"/>
        <v>0.59289406846932435</v>
      </c>
      <c r="BI1320" s="52">
        <f t="shared" si="353"/>
        <v>2134418.6464895676</v>
      </c>
      <c r="BJ1320" s="52">
        <f t="shared" si="354"/>
        <v>2134.4186464895674</v>
      </c>
      <c r="BK1320">
        <f t="shared" si="355"/>
        <v>1.1728395000000253</v>
      </c>
    </row>
    <row r="1321" spans="2:63" x14ac:dyDescent="0.25">
      <c r="B1321" s="25" t="s">
        <v>53</v>
      </c>
      <c r="C1321" s="25">
        <v>1313</v>
      </c>
      <c r="D1321" s="25">
        <v>291</v>
      </c>
      <c r="E1321" s="24">
        <v>75.5</v>
      </c>
      <c r="F1321" s="15">
        <f t="shared" si="356"/>
        <v>-6.9444444444444448E-2</v>
      </c>
      <c r="G1321" s="15">
        <f t="shared" si="357"/>
        <v>-0.25</v>
      </c>
      <c r="R1321">
        <f t="shared" si="345"/>
        <v>0</v>
      </c>
      <c r="S1321">
        <f t="shared" si="346"/>
        <v>75.5</v>
      </c>
      <c r="T1321">
        <f>$E1321/3.6</f>
        <v>20.972222222222221</v>
      </c>
      <c r="U1321">
        <f>(0.5*960*(T1321*T1321))</f>
        <v>211120.37037037036</v>
      </c>
      <c r="V1321">
        <f>$U1321-$U1322</f>
        <v>1674.444444444438</v>
      </c>
      <c r="X1321">
        <f>W1321/1000</f>
        <v>0</v>
      </c>
      <c r="Y132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1">
        <f>(0.5*960*(F1321*F1321))</f>
        <v>2.3148148148148149</v>
      </c>
      <c r="AA1321">
        <f>W1321*0.0000002777777777</f>
        <v>0</v>
      </c>
      <c r="AB13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1">
        <f>(AC1321*0.0000002777777777)*-1</f>
        <v>0</v>
      </c>
      <c r="AE13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21">
        <f>(T1321/1000)*(960*9.81*0.01+0.5*1.205*0.38*1.711274*(T1321*T1321)+960*4/3*3.14*AJ1321)</f>
        <v>-1.4351713244652229</v>
      </c>
      <c r="AH1321">
        <f>AH1320+AG1321</f>
        <v>2759.8784509057932</v>
      </c>
      <c r="AJ1321">
        <f>T1322-T1321</f>
        <v>-8.3333333333332149E-2</v>
      </c>
      <c r="AK1321" s="53">
        <f t="shared" si="359"/>
        <v>20.972222222222221</v>
      </c>
      <c r="AL1321" s="39">
        <f>0.5*1116.99*(T1321*T1321)</f>
        <v>245645.1484375</v>
      </c>
      <c r="AM1321" s="39">
        <f t="shared" si="358"/>
        <v>1948.2684374999953</v>
      </c>
      <c r="AN1321" s="39">
        <f>SUM($AM$1305:$AM$1314)+$AN$1304</f>
        <v>-2605963.9571874999</v>
      </c>
      <c r="AO1321" s="39">
        <f t="shared" si="348"/>
        <v>0.72387887679384166</v>
      </c>
      <c r="AP1321" s="39">
        <f>SUM($AM$1316:$AM$1326)+$AP$1315</f>
        <v>2375631.3109375001</v>
      </c>
      <c r="AQ1321" s="39">
        <f t="shared" si="349"/>
        <v>0.65989758618675654</v>
      </c>
      <c r="AR1321" s="39">
        <f t="shared" si="344"/>
        <v>1.9482684374999955</v>
      </c>
      <c r="AS1321" s="39"/>
      <c r="AT1321" s="51">
        <f>T1321*$AS$8*0.38*0.01</f>
        <v>828.62465172500004</v>
      </c>
      <c r="AU1321" s="51">
        <f t="shared" si="360"/>
        <v>0.82862465172499999</v>
      </c>
      <c r="AV1321" s="51">
        <f t="shared" si="350"/>
        <v>2.3017369850686706E-4</v>
      </c>
      <c r="AW1321" s="39">
        <f>AB1321*0.7</f>
        <v>0.39185395050756483</v>
      </c>
      <c r="AX1321" s="40"/>
      <c r="AY1321" s="40">
        <f t="shared" si="347"/>
        <v>0</v>
      </c>
      <c r="AZ1321" s="40"/>
      <c r="BA1321" s="40"/>
      <c r="BB1321" s="40"/>
      <c r="BC1321" s="39"/>
      <c r="BD1321" s="39">
        <f>T1321*2.23694</f>
        <v>46.913602777777783</v>
      </c>
      <c r="BE1321" s="39">
        <f>AO1321-$BC$8</f>
        <v>0.72275247779522322</v>
      </c>
      <c r="BF1321" s="39">
        <f>AQ1321-$BC$8</f>
        <v>0.6587711871881381</v>
      </c>
      <c r="BG1321" s="52">
        <f t="shared" si="351"/>
        <v>0.59289406846932435</v>
      </c>
      <c r="BH1321" s="52">
        <f t="shared" si="352"/>
        <v>0.59289406846932435</v>
      </c>
      <c r="BI1321" s="52">
        <f t="shared" si="353"/>
        <v>2134418.6464895676</v>
      </c>
      <c r="BJ1321" s="52">
        <f t="shared" si="354"/>
        <v>2134.4186464895674</v>
      </c>
      <c r="BK1321">
        <f t="shared" si="355"/>
        <v>1.7534415937499959</v>
      </c>
    </row>
    <row r="1322" spans="2:63" x14ac:dyDescent="0.25">
      <c r="B1322" s="25" t="s">
        <v>53</v>
      </c>
      <c r="C1322" s="25">
        <v>1314</v>
      </c>
      <c r="D1322" s="25">
        <v>292</v>
      </c>
      <c r="E1322" s="24">
        <v>75.2</v>
      </c>
      <c r="F1322" s="15">
        <f t="shared" si="356"/>
        <v>-6.9444444444444448E-2</v>
      </c>
      <c r="G1322" s="15">
        <f t="shared" si="357"/>
        <v>-0.25</v>
      </c>
      <c r="R1322">
        <f t="shared" si="345"/>
        <v>0</v>
      </c>
      <c r="S1322">
        <f t="shared" si="346"/>
        <v>75.2</v>
      </c>
      <c r="T1322">
        <f>$E1322/3.6</f>
        <v>20.888888888888889</v>
      </c>
      <c r="U1322">
        <f>(0.5*960*(T1322*T1322))</f>
        <v>209445.92592592593</v>
      </c>
      <c r="V1322">
        <f>$U1322-$U1323</f>
        <v>1112.5925925926131</v>
      </c>
      <c r="X1322">
        <f>W1322/1000</f>
        <v>0</v>
      </c>
      <c r="Y132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2">
        <f>(0.5*960*(F1322*F1322))</f>
        <v>2.3148148148148149</v>
      </c>
      <c r="AA1322">
        <f>W1322*0.0000002777777777</f>
        <v>0</v>
      </c>
      <c r="AB13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2">
        <f>(AC1322*0.0000002777777777)*-1</f>
        <v>0</v>
      </c>
      <c r="AE13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22">
        <f>(T1322/1000)*(960*9.81*0.01+0.5*1.205*0.38*1.711274*(T1322*T1322)+960*4/3*3.14*AJ1322)</f>
        <v>0.87410980827929885</v>
      </c>
      <c r="AH1322">
        <f>AH1321+AG1322</f>
        <v>2760.7525607140724</v>
      </c>
      <c r="AJ1322">
        <f>T1323-T1322</f>
        <v>-5.5555555555557135E-2</v>
      </c>
      <c r="AK1322" s="53">
        <f t="shared" si="359"/>
        <v>20.888888888888889</v>
      </c>
      <c r="AL1322" s="39">
        <f>0.5*1116.99*(T1322*T1322)</f>
        <v>243696.88</v>
      </c>
      <c r="AM1322" s="39">
        <f t="shared" si="358"/>
        <v>1294.5362500000338</v>
      </c>
      <c r="AN1322" s="39">
        <f>SUM($AM$1305:$AM$1314)+$AN$1304</f>
        <v>-2605963.9571874999</v>
      </c>
      <c r="AO1322" s="39">
        <f t="shared" si="348"/>
        <v>0.72387887679384166</v>
      </c>
      <c r="AP1322" s="39">
        <f>SUM($AM$1316:$AM$1326)+$AP$1315</f>
        <v>2375631.3109375001</v>
      </c>
      <c r="AQ1322" s="39">
        <f t="shared" si="349"/>
        <v>0.65989758618675654</v>
      </c>
      <c r="AR1322" s="39">
        <f t="shared" si="344"/>
        <v>1.2945362500000337</v>
      </c>
      <c r="AS1322" s="39"/>
      <c r="AT1322" s="51">
        <f>T1322*$AS$8*0.38*0.01</f>
        <v>825.3321034400002</v>
      </c>
      <c r="AU1322" s="51">
        <f t="shared" si="360"/>
        <v>0.82533210344000019</v>
      </c>
      <c r="AV1322" s="51">
        <f t="shared" si="350"/>
        <v>2.2925910102935637E-4</v>
      </c>
      <c r="AW1322" s="39">
        <f>AB1322*0.7</f>
        <v>0.39185395050756483</v>
      </c>
      <c r="AX1322" s="40"/>
      <c r="AY1322" s="40">
        <f t="shared" si="347"/>
        <v>0</v>
      </c>
      <c r="AZ1322" s="40"/>
      <c r="BA1322" s="40"/>
      <c r="BB1322" s="40"/>
      <c r="BC1322" s="39"/>
      <c r="BD1322" s="39">
        <f>T1322*2.23694</f>
        <v>46.727191111111118</v>
      </c>
      <c r="BE1322" s="39">
        <f>AO1322-$BC$8</f>
        <v>0.72275247779522322</v>
      </c>
      <c r="BF1322" s="39">
        <f>AQ1322-$BC$8</f>
        <v>0.6587711871881381</v>
      </c>
      <c r="BG1322" s="52">
        <f t="shared" si="351"/>
        <v>0.59289406846932435</v>
      </c>
      <c r="BH1322" s="52">
        <f t="shared" si="352"/>
        <v>0.59289406846932435</v>
      </c>
      <c r="BI1322" s="52">
        <f t="shared" si="353"/>
        <v>2134418.6464895676</v>
      </c>
      <c r="BJ1322" s="52">
        <f t="shared" si="354"/>
        <v>2134.4186464895674</v>
      </c>
      <c r="BK1322">
        <f t="shared" si="355"/>
        <v>1.1650826250000306</v>
      </c>
    </row>
    <row r="1323" spans="2:63" x14ac:dyDescent="0.25">
      <c r="B1323" s="25" t="s">
        <v>53</v>
      </c>
      <c r="C1323" s="25">
        <v>1315</v>
      </c>
      <c r="D1323" s="25">
        <v>293</v>
      </c>
      <c r="E1323" s="24">
        <v>75</v>
      </c>
      <c r="F1323" s="15">
        <f t="shared" si="356"/>
        <v>-6.9444444444444448E-2</v>
      </c>
      <c r="G1323" s="15">
        <f t="shared" si="357"/>
        <v>-0.25</v>
      </c>
      <c r="R1323">
        <f t="shared" si="345"/>
        <v>0</v>
      </c>
      <c r="S1323">
        <f t="shared" si="346"/>
        <v>75</v>
      </c>
      <c r="T1323">
        <f>$E1323/3.6</f>
        <v>20.833333333333332</v>
      </c>
      <c r="U1323">
        <f>(0.5*960*(T1323*T1323))</f>
        <v>208333.33333333331</v>
      </c>
      <c r="V1323">
        <f>$U1323-$U1324</f>
        <v>1663.3333333333139</v>
      </c>
      <c r="X1323">
        <f>W1323/1000</f>
        <v>0</v>
      </c>
      <c r="Y132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3">
        <f>(0.5*960*(F1323*F1323))</f>
        <v>2.3148148148148149</v>
      </c>
      <c r="AA1323">
        <f>W1323*0.0000002777777777</f>
        <v>0</v>
      </c>
      <c r="AB13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3">
        <f>(AC1323*0.0000002777777777)*-1</f>
        <v>0</v>
      </c>
      <c r="AE13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23">
        <f>(T1323/1000)*(960*9.81*0.01+0.5*1.205*0.38*1.711274*(T1323*T1323)+960*4/3*3.14*AJ1323)</f>
        <v>-1.4730605622467188</v>
      </c>
      <c r="AH1323">
        <f>AH1322+AG1323</f>
        <v>2759.2795001518257</v>
      </c>
      <c r="AJ1323">
        <f>T1324-T1323</f>
        <v>-8.3333333333332149E-2</v>
      </c>
      <c r="AK1323" s="53">
        <f t="shared" si="359"/>
        <v>20.833333333333332</v>
      </c>
      <c r="AL1323" s="39">
        <f>0.5*1116.99*(T1323*T1323)</f>
        <v>242402.34374999997</v>
      </c>
      <c r="AM1323" s="39">
        <f t="shared" si="358"/>
        <v>1935.3403124999604</v>
      </c>
      <c r="AN1323" s="39">
        <f>SUM($AM$1305:$AM$1314)+$AN$1304</f>
        <v>-2605963.9571874999</v>
      </c>
      <c r="AO1323" s="39">
        <f t="shared" si="348"/>
        <v>0.72387887679384166</v>
      </c>
      <c r="AP1323" s="39">
        <f>SUM($AM$1316:$AM$1326)+$AP$1315</f>
        <v>2375631.3109375001</v>
      </c>
      <c r="AQ1323" s="39">
        <f t="shared" si="349"/>
        <v>0.65989758618675654</v>
      </c>
      <c r="AR1323" s="39">
        <f t="shared" si="344"/>
        <v>1.9353403124999604</v>
      </c>
      <c r="AS1323" s="39"/>
      <c r="AT1323" s="51">
        <f>T1323*$AS$8*0.38*0.01</f>
        <v>823.13707125000008</v>
      </c>
      <c r="AU1323" s="51">
        <f t="shared" si="360"/>
        <v>0.82313707125000013</v>
      </c>
      <c r="AV1323" s="51">
        <f t="shared" si="350"/>
        <v>2.2864936937768251E-4</v>
      </c>
      <c r="AW1323" s="39">
        <f>AB1323*0.7</f>
        <v>0.39185395050756483</v>
      </c>
      <c r="AX1323" s="40"/>
      <c r="AY1323" s="40">
        <f t="shared" si="347"/>
        <v>0</v>
      </c>
      <c r="AZ1323" s="40"/>
      <c r="BA1323" s="40"/>
      <c r="BB1323" s="40"/>
      <c r="BC1323" s="39"/>
      <c r="BD1323" s="39">
        <f>T1323*2.23694</f>
        <v>46.602916666666665</v>
      </c>
      <c r="BE1323" s="39">
        <f>AO1323-$BC$8</f>
        <v>0.72275247779522322</v>
      </c>
      <c r="BF1323" s="39">
        <f>AQ1323-$BC$8</f>
        <v>0.6587711871881381</v>
      </c>
      <c r="BG1323" s="52">
        <f t="shared" si="351"/>
        <v>0.59289406846932435</v>
      </c>
      <c r="BH1323" s="52">
        <f t="shared" si="352"/>
        <v>0.59289406846932435</v>
      </c>
      <c r="BI1323" s="52">
        <f t="shared" si="353"/>
        <v>2134418.6464895676</v>
      </c>
      <c r="BJ1323" s="52">
        <f t="shared" si="354"/>
        <v>2134.4186464895674</v>
      </c>
      <c r="BK1323">
        <f t="shared" si="355"/>
        <v>1.7418062812499646</v>
      </c>
    </row>
    <row r="1324" spans="2:63" x14ac:dyDescent="0.25">
      <c r="B1324" s="25" t="s">
        <v>53</v>
      </c>
      <c r="C1324" s="25">
        <v>1316</v>
      </c>
      <c r="D1324" s="25">
        <v>294</v>
      </c>
      <c r="E1324" s="24">
        <v>74.7</v>
      </c>
      <c r="F1324" s="15">
        <f t="shared" si="356"/>
        <v>-0.12500000000000078</v>
      </c>
      <c r="G1324" s="15">
        <f t="shared" si="357"/>
        <v>-0.45000000000000284</v>
      </c>
      <c r="R1324">
        <f t="shared" si="345"/>
        <v>0</v>
      </c>
      <c r="S1324">
        <f t="shared" si="346"/>
        <v>74.7</v>
      </c>
      <c r="T1324">
        <f>$E1324/3.6</f>
        <v>20.75</v>
      </c>
      <c r="U1324">
        <f>(0.5*960*(T1324*T1324))</f>
        <v>206670</v>
      </c>
      <c r="V1324">
        <f>$U1324-$U1325</f>
        <v>3306.6666666666861</v>
      </c>
      <c r="X1324">
        <f>W1324/1000</f>
        <v>0</v>
      </c>
      <c r="Y132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4">
        <f>(0.5*960*(F1324*F1324))</f>
        <v>7.5000000000000933</v>
      </c>
      <c r="AA1324">
        <f>W1324*0.0000002777777777</f>
        <v>0</v>
      </c>
      <c r="AB13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4">
        <f>(AC1324*0.0000002777777777)*-1</f>
        <v>0</v>
      </c>
      <c r="AE13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24">
        <f>(T1324/1000)*(960*9.81*0.01+0.5*1.205*0.38*1.711274*(T1324*T1324)+960*4/3*3.14*AJ1324)</f>
        <v>-8.4452069006963999</v>
      </c>
      <c r="AH1324">
        <f>AH1323+AG1324</f>
        <v>2750.8342932511291</v>
      </c>
      <c r="AJ1324">
        <f>T1325-T1324</f>
        <v>-0.16666666666666785</v>
      </c>
      <c r="AK1324" s="53">
        <f t="shared" si="359"/>
        <v>20.75</v>
      </c>
      <c r="AL1324" s="39">
        <f>0.5*1116.99*(T1324*T1324)</f>
        <v>240467.00343750001</v>
      </c>
      <c r="AM1324" s="39">
        <f t="shared" si="358"/>
        <v>3847.4100000000326</v>
      </c>
      <c r="AN1324" s="39">
        <f>SUM($AM$1305:$AM$1314)+$AN$1304</f>
        <v>-2605963.9571874999</v>
      </c>
      <c r="AO1324" s="39">
        <f t="shared" si="348"/>
        <v>0.72387887679384166</v>
      </c>
      <c r="AP1324" s="39">
        <f>SUM($AM$1316:$AM$1326)+$AP$1315</f>
        <v>2375631.3109375001</v>
      </c>
      <c r="AQ1324" s="39">
        <f t="shared" si="349"/>
        <v>0.65989758618675654</v>
      </c>
      <c r="AR1324" s="39">
        <f t="shared" ref="AR1324:AR1387" si="361">AM1324/1000</f>
        <v>3.8474100000000324</v>
      </c>
      <c r="AS1324" s="39"/>
      <c r="AT1324" s="51">
        <f>T1324*$AS$8*0.38*0.01</f>
        <v>819.84452296500024</v>
      </c>
      <c r="AU1324" s="51">
        <f t="shared" si="360"/>
        <v>0.81984452296500021</v>
      </c>
      <c r="AV1324" s="51">
        <f t="shared" si="350"/>
        <v>2.2773477190017182E-4</v>
      </c>
      <c r="AW1324" s="39">
        <f>AB1324*0.7</f>
        <v>0.39185395050756483</v>
      </c>
      <c r="AX1324" s="40"/>
      <c r="AY1324" s="40">
        <f t="shared" si="347"/>
        <v>0</v>
      </c>
      <c r="AZ1324" s="40"/>
      <c r="BA1324" s="40"/>
      <c r="BB1324" s="40"/>
      <c r="BC1324" s="39"/>
      <c r="BD1324" s="39">
        <f>T1324*2.23694</f>
        <v>46.416505000000001</v>
      </c>
      <c r="BE1324" s="39">
        <f>AO1324-$BC$8</f>
        <v>0.72275247779522322</v>
      </c>
      <c r="BF1324" s="39">
        <f>AQ1324-$BC$8</f>
        <v>0.6587711871881381</v>
      </c>
      <c r="BG1324" s="52">
        <f t="shared" si="351"/>
        <v>0.59289406846932435</v>
      </c>
      <c r="BH1324" s="52">
        <f t="shared" si="352"/>
        <v>0.59289406846932435</v>
      </c>
      <c r="BI1324" s="52">
        <f t="shared" si="353"/>
        <v>2134418.6464895676</v>
      </c>
      <c r="BJ1324" s="52">
        <f t="shared" si="354"/>
        <v>2134.4186464895674</v>
      </c>
      <c r="BK1324">
        <f t="shared" si="355"/>
        <v>3.4626690000000293</v>
      </c>
    </row>
    <row r="1325" spans="2:63" x14ac:dyDescent="0.25">
      <c r="B1325" s="25" t="s">
        <v>53</v>
      </c>
      <c r="C1325" s="25">
        <v>1317</v>
      </c>
      <c r="D1325" s="25">
        <v>295</v>
      </c>
      <c r="E1325" s="24">
        <v>74.099999999999994</v>
      </c>
      <c r="F1325" s="15">
        <f t="shared" si="356"/>
        <v>-0.1388888888888889</v>
      </c>
      <c r="G1325" s="15">
        <f t="shared" si="357"/>
        <v>-0.5</v>
      </c>
      <c r="R1325">
        <f t="shared" si="345"/>
        <v>0</v>
      </c>
      <c r="S1325">
        <f t="shared" si="346"/>
        <v>74.099999999999994</v>
      </c>
      <c r="T1325">
        <f>$E1325/3.6</f>
        <v>20.583333333333332</v>
      </c>
      <c r="U1325">
        <f>(0.5*960*(T1325*T1325))</f>
        <v>203363.33333333331</v>
      </c>
      <c r="V1325">
        <f>$U1325-$U1326</f>
        <v>2189.6296296296059</v>
      </c>
      <c r="X1325">
        <f>W1325/1000</f>
        <v>0</v>
      </c>
      <c r="Y132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5">
        <f>(0.5*960*(F1325*F1325))</f>
        <v>9.2592592592592595</v>
      </c>
      <c r="AA1325">
        <f>W1325*0.0000002777777777</f>
        <v>0</v>
      </c>
      <c r="AB13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5">
        <f>(AC1325*0.0000002777777777)*-1</f>
        <v>0</v>
      </c>
      <c r="AE13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</f>
        <v>0.62161244838561935</v>
      </c>
      <c r="AG1325">
        <f>(T1325/1000)*(960*9.81*0.01+0.5*1.205*0.38*1.711274*(T1325*T1325)+960*4/3*3.14*AJ1325)</f>
        <v>-3.8368995314656202</v>
      </c>
      <c r="AH1325">
        <f>AH1324+AG1325</f>
        <v>2746.9973937196637</v>
      </c>
      <c r="AJ1325">
        <f>T1326-T1325</f>
        <v>-0.11111111111111072</v>
      </c>
      <c r="AK1325" s="53">
        <f t="shared" si="359"/>
        <v>20.583333333333332</v>
      </c>
      <c r="AL1325" s="39">
        <f>0.5*1116.99*(T1325*T1325)</f>
        <v>236619.59343749998</v>
      </c>
      <c r="AM1325" s="39">
        <f t="shared" si="358"/>
        <v>2547.7024999999849</v>
      </c>
      <c r="AN1325" s="39">
        <f>SUM($AM$1305:$AM$1314)+$AN$1304</f>
        <v>-2605963.9571874999</v>
      </c>
      <c r="AO1325" s="39">
        <f t="shared" si="348"/>
        <v>0.72387887679384166</v>
      </c>
      <c r="AP1325" s="39">
        <f>SUM($AM$1316:$AM$1326)+$AP$1315</f>
        <v>2375631.3109375001</v>
      </c>
      <c r="AQ1325" s="39">
        <f t="shared" si="349"/>
        <v>0.65989758618675654</v>
      </c>
      <c r="AR1325" s="39">
        <f t="shared" si="361"/>
        <v>2.5477024999999847</v>
      </c>
      <c r="AS1325" s="39"/>
      <c r="AT1325" s="51">
        <f>T1325*$AS$8*0.38*0.01</f>
        <v>813.25942639500011</v>
      </c>
      <c r="AU1325" s="51">
        <f t="shared" si="360"/>
        <v>0.81325942639500015</v>
      </c>
      <c r="AV1325" s="51">
        <f t="shared" si="350"/>
        <v>2.2590557694515033E-4</v>
      </c>
      <c r="AW1325" s="39">
        <f>AB1325*0.7</f>
        <v>0.39185395050756483</v>
      </c>
      <c r="AX1325" s="40"/>
      <c r="AY1325" s="40">
        <f t="shared" si="347"/>
        <v>0</v>
      </c>
      <c r="AZ1325" s="40"/>
      <c r="BA1325" s="40"/>
      <c r="BB1325" s="40"/>
      <c r="BC1325" s="39"/>
      <c r="BD1325" s="39">
        <f>T1325*2.23694</f>
        <v>46.043681666666664</v>
      </c>
      <c r="BE1325" s="39">
        <f>AO1325-$BC$8</f>
        <v>0.72275247779522322</v>
      </c>
      <c r="BF1325" s="39">
        <f>AQ1325-$BC$8</f>
        <v>0.6587711871881381</v>
      </c>
      <c r="BG1325" s="52">
        <f t="shared" si="351"/>
        <v>0.59289406846932435</v>
      </c>
      <c r="BH1325" s="52">
        <f t="shared" si="352"/>
        <v>0.59289406846932435</v>
      </c>
      <c r="BI1325" s="52">
        <f t="shared" si="353"/>
        <v>2134418.6464895676</v>
      </c>
      <c r="BJ1325" s="52">
        <f t="shared" si="354"/>
        <v>2134.4186464895674</v>
      </c>
      <c r="BK1325">
        <f t="shared" si="355"/>
        <v>2.2929322499999865</v>
      </c>
    </row>
    <row r="1326" spans="2:63" x14ac:dyDescent="0.25">
      <c r="B1326" s="25" t="s">
        <v>53</v>
      </c>
      <c r="C1326" s="25">
        <v>1318</v>
      </c>
      <c r="D1326" s="25">
        <v>296</v>
      </c>
      <c r="E1326" s="24">
        <v>73.7</v>
      </c>
      <c r="F1326" s="15">
        <f t="shared" si="356"/>
        <v>-0.11111111111111072</v>
      </c>
      <c r="G1326" s="15">
        <f t="shared" si="357"/>
        <v>-0.39999999999999858</v>
      </c>
      <c r="R1326">
        <f t="shared" si="345"/>
        <v>0</v>
      </c>
      <c r="S1326">
        <f t="shared" si="346"/>
        <v>73.7</v>
      </c>
      <c r="T1326">
        <f>$E1326/3.6</f>
        <v>20.472222222222221</v>
      </c>
      <c r="U1326">
        <f>(0.5*960*(T1326*T1326))</f>
        <v>201173.70370370371</v>
      </c>
      <c r="V1326">
        <f>$U1326-$U1327</f>
        <v>2177.777777777781</v>
      </c>
      <c r="X1326">
        <f>W1326/1000</f>
        <v>0</v>
      </c>
      <c r="Y132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6">
        <f>(0.5*960*(F1326*F1326))</f>
        <v>5.9259259259258839</v>
      </c>
      <c r="AA1326">
        <f>W1326*0.0000002777777777</f>
        <v>0</v>
      </c>
      <c r="AB13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6">
        <f>(AC1326*0.0000002777777777)*-1</f>
        <v>0</v>
      </c>
      <c r="AE13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26">
        <f>(T1326/1000)*(960*9.81*0.01+0.5*1.205*0.38*1.711274*(T1326*T1326)+960*4/3*3.14*AJ1326)</f>
        <v>-3.8527768661540898</v>
      </c>
      <c r="AH1326">
        <f>AH1325+AG1326</f>
        <v>2743.1446168535094</v>
      </c>
      <c r="AJ1326">
        <f>T1327-T1326</f>
        <v>-0.11111111111111072</v>
      </c>
      <c r="AK1326" s="53">
        <f t="shared" si="359"/>
        <v>20.472222222222221</v>
      </c>
      <c r="AL1326" s="39">
        <f>0.5*1116.99*(T1326*T1326)</f>
        <v>234071.89093749999</v>
      </c>
      <c r="AM1326" s="39">
        <f t="shared" si="358"/>
        <v>2533.9124999999767</v>
      </c>
      <c r="AN1326" s="39">
        <f>SUM($AM$1305:$AM$1314)+$AN$1304</f>
        <v>-2605963.9571874999</v>
      </c>
      <c r="AO1326" s="39">
        <f t="shared" si="348"/>
        <v>0.72387887679384166</v>
      </c>
      <c r="AP1326" s="39">
        <f>SUM($AM$1316:$AM$1326)+$AP$1315</f>
        <v>2375631.3109375001</v>
      </c>
      <c r="AQ1326" s="39">
        <f t="shared" si="349"/>
        <v>0.65989758618675654</v>
      </c>
      <c r="AR1326" s="39">
        <f t="shared" si="361"/>
        <v>2.5339124999999769</v>
      </c>
      <c r="AS1326" s="39"/>
      <c r="AT1326" s="51">
        <f>T1326*$AS$8*0.38*0.01</f>
        <v>808.86936201500009</v>
      </c>
      <c r="AU1326" s="51">
        <f t="shared" si="360"/>
        <v>0.80886936201500004</v>
      </c>
      <c r="AV1326" s="51">
        <f t="shared" si="350"/>
        <v>2.2468611364180268E-4</v>
      </c>
      <c r="AW1326" s="39">
        <f>AB1326*0.7</f>
        <v>0.39185395050756483</v>
      </c>
      <c r="AX1326" s="40"/>
      <c r="AY1326" s="40">
        <f t="shared" si="347"/>
        <v>0</v>
      </c>
      <c r="AZ1326" s="40"/>
      <c r="BA1326" s="40"/>
      <c r="BB1326" s="40"/>
      <c r="BC1326" s="39"/>
      <c r="BD1326" s="39">
        <f>T1326*2.23694</f>
        <v>45.795132777777781</v>
      </c>
      <c r="BE1326" s="39">
        <f>AO1326-$BC$8</f>
        <v>0.72275247779522322</v>
      </c>
      <c r="BF1326" s="39">
        <f>AQ1326-$BC$8</f>
        <v>0.6587711871881381</v>
      </c>
      <c r="BG1326" s="52">
        <f t="shared" si="351"/>
        <v>0.59289406846932435</v>
      </c>
      <c r="BH1326" s="52">
        <f t="shared" si="352"/>
        <v>0.59289406846932435</v>
      </c>
      <c r="BI1326" s="52">
        <f t="shared" si="353"/>
        <v>2134418.6464895676</v>
      </c>
      <c r="BJ1326" s="52">
        <f t="shared" si="354"/>
        <v>2134.4186464895674</v>
      </c>
      <c r="BK1326">
        <f t="shared" si="355"/>
        <v>2.2805212499999792</v>
      </c>
    </row>
    <row r="1327" spans="2:63" x14ac:dyDescent="0.25">
      <c r="B1327" s="25" t="s">
        <v>53</v>
      </c>
      <c r="C1327" s="25">
        <v>1319</v>
      </c>
      <c r="D1327" s="25">
        <v>297</v>
      </c>
      <c r="E1327" s="24">
        <v>73.3</v>
      </c>
      <c r="F1327" s="15">
        <f t="shared" si="356"/>
        <v>-2.7777777777778172E-2</v>
      </c>
      <c r="G1327" s="15">
        <f t="shared" si="357"/>
        <v>-0.10000000000000142</v>
      </c>
      <c r="R1327">
        <f t="shared" si="345"/>
        <v>0</v>
      </c>
      <c r="S1327">
        <f t="shared" si="346"/>
        <v>73.3</v>
      </c>
      <c r="T1327">
        <f>$E1327/3.6</f>
        <v>20.361111111111111</v>
      </c>
      <c r="U1327">
        <f>(0.5*960*(T1327*T1327))</f>
        <v>198995.92592592593</v>
      </c>
      <c r="V1327">
        <f>$U1327-$U1328</f>
        <v>-1087.4074074074451</v>
      </c>
      <c r="X1327">
        <f>W1327/1000</f>
        <v>0</v>
      </c>
      <c r="Y132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7">
        <f>(0.5*960*(F1327*F1327))</f>
        <v>0.37037037037038084</v>
      </c>
      <c r="AA1327">
        <f>W1327*0.0000002777777777</f>
        <v>0</v>
      </c>
      <c r="AB13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C1327">
        <f>SUM(V1327:V1335)</f>
        <v>-44004.074074074073</v>
      </c>
      <c r="AD1327">
        <f>(AC1327*0.0000002777777777)*-1</f>
        <v>1.2223353906042482E-2</v>
      </c>
      <c r="AE13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27">
        <f>(T1327/1000)*(960*9.81*0.01+0.5*1.205*0.38*1.711274*(T1327*T1327)+960*4/3*3.14*AJ1327)</f>
        <v>9.7711695723804919</v>
      </c>
      <c r="AH1327">
        <f>AH1326+AG1327</f>
        <v>2752.91578642589</v>
      </c>
      <c r="AJ1327">
        <f>T1328-T1327</f>
        <v>5.5555555555557135E-2</v>
      </c>
      <c r="AK1327" s="53">
        <f t="shared" si="359"/>
        <v>20.361111111111111</v>
      </c>
      <c r="AL1327" s="39">
        <f>0.5*1116.99*(T1327*T1327)</f>
        <v>231537.97843750002</v>
      </c>
      <c r="AM1327" s="39">
        <f t="shared" si="358"/>
        <v>-1265.2325000000128</v>
      </c>
      <c r="AN1327" s="39">
        <f>SUM($AM$1327:$AM$1339)+$AN$1326</f>
        <v>-2657164.0724999998</v>
      </c>
      <c r="AO1327" s="39">
        <f t="shared" si="348"/>
        <v>0.73810113104333164</v>
      </c>
      <c r="AP1327" s="39">
        <f>SUM($AM$1316:$AM$1326)+$AP$1315</f>
        <v>2375631.3109375001</v>
      </c>
      <c r="AQ1327" s="39">
        <f t="shared" si="349"/>
        <v>0.65989758618675654</v>
      </c>
      <c r="AR1327" s="39">
        <f t="shared" si="361"/>
        <v>-1.2652325000000129</v>
      </c>
      <c r="AS1327" s="39"/>
      <c r="AT1327" s="51">
        <f>T1327*$AS$8*0.38*0.01</f>
        <v>804.47929763500008</v>
      </c>
      <c r="AU1327" s="51">
        <f t="shared" si="360"/>
        <v>0.80447929763500003</v>
      </c>
      <c r="AV1327" s="51">
        <f t="shared" si="350"/>
        <v>2.2346665033845504E-4</v>
      </c>
      <c r="AW1327" s="39">
        <f>AB1327*0.7</f>
        <v>0.39185395050756483</v>
      </c>
      <c r="AX1327" s="40"/>
      <c r="AY1327" s="40">
        <f t="shared" si="347"/>
        <v>0</v>
      </c>
      <c r="AZ1327" s="40"/>
      <c r="BA1327" s="40"/>
      <c r="BB1327" s="40"/>
      <c r="BC1327" s="39"/>
      <c r="BD1327" s="39">
        <f>T1327*2.23694</f>
        <v>45.54658388888889</v>
      </c>
      <c r="BE1327" s="39">
        <f>AO1327-$BC$8</f>
        <v>0.7369747320447132</v>
      </c>
      <c r="BF1327" s="39">
        <f>AQ1327-$BC$8</f>
        <v>0.6587711871881381</v>
      </c>
      <c r="BG1327" s="52">
        <f t="shared" si="351"/>
        <v>0.59289406846932435</v>
      </c>
      <c r="BH1327" s="52">
        <f t="shared" si="352"/>
        <v>0.59289406846932435</v>
      </c>
      <c r="BI1327" s="52">
        <f t="shared" si="353"/>
        <v>2134418.6464895676</v>
      </c>
      <c r="BJ1327" s="52">
        <f t="shared" si="354"/>
        <v>2134.4186464895674</v>
      </c>
      <c r="BK1327">
        <f t="shared" si="355"/>
        <v>-1.1387092500000116</v>
      </c>
    </row>
    <row r="1328" spans="2:63" x14ac:dyDescent="0.25">
      <c r="B1328" s="25" t="s">
        <v>53</v>
      </c>
      <c r="C1328" s="25">
        <v>1320</v>
      </c>
      <c r="D1328" s="25">
        <v>298</v>
      </c>
      <c r="E1328" s="24">
        <v>73.5</v>
      </c>
      <c r="F1328" s="15">
        <f t="shared" si="356"/>
        <v>9.7222222222222612E-2</v>
      </c>
      <c r="G1328" s="15">
        <f t="shared" si="357"/>
        <v>0.35000000000000142</v>
      </c>
      <c r="R1328">
        <f t="shared" si="345"/>
        <v>0</v>
      </c>
      <c r="S1328">
        <f t="shared" si="346"/>
        <v>73.5</v>
      </c>
      <c r="T1328">
        <f>$E1328/3.6</f>
        <v>20.416666666666668</v>
      </c>
      <c r="U1328">
        <f>(0.5*960*(T1328*T1328))</f>
        <v>200083.33333333337</v>
      </c>
      <c r="V1328">
        <f>$U1328-$U1329</f>
        <v>-2731.4814814814017</v>
      </c>
      <c r="X1328">
        <f>W1328/1000</f>
        <v>0</v>
      </c>
      <c r="Y132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8">
        <f>(0.5*960*(F1328*F1328))</f>
        <v>4.5370370370370736</v>
      </c>
      <c r="AA1328">
        <f>W1328*0.0000002777777777</f>
        <v>0</v>
      </c>
      <c r="AB13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8">
        <f>(AC1328*0.0000002777777777)*-1</f>
        <v>0</v>
      </c>
      <c r="AE13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28">
        <f>(T1328/1000)*(960*9.81*0.01+0.5*1.205*0.38*1.711274*(T1328*T1328)+960*4/3*3.14*AJ1328)</f>
        <v>16.654174138556794</v>
      </c>
      <c r="AH1328">
        <f>AH1327+AG1328</f>
        <v>2769.5699605644468</v>
      </c>
      <c r="AJ1328">
        <f>T1329-T1328</f>
        <v>0.13888888888888573</v>
      </c>
      <c r="AK1328" s="53">
        <f t="shared" si="359"/>
        <v>20.416666666666668</v>
      </c>
      <c r="AL1328" s="39">
        <f>0.5*1116.99*(T1328*T1328)</f>
        <v>232803.21093750003</v>
      </c>
      <c r="AM1328" s="39">
        <f t="shared" si="358"/>
        <v>-3178.1640624999127</v>
      </c>
      <c r="AN1328" s="39">
        <f>SUM($AM$1327:$AM$1339)+$AN$1326</f>
        <v>-2657164.0724999998</v>
      </c>
      <c r="AO1328" s="39">
        <f t="shared" si="348"/>
        <v>0.73810113104333164</v>
      </c>
      <c r="AP1328" s="39">
        <f>SUM($AM$1316:$AM$1326)+$AP$1315</f>
        <v>2375631.3109375001</v>
      </c>
      <c r="AQ1328" s="39">
        <f t="shared" si="349"/>
        <v>0.65989758618675654</v>
      </c>
      <c r="AR1328" s="39">
        <f t="shared" si="361"/>
        <v>-3.1781640624999126</v>
      </c>
      <c r="AS1328" s="39"/>
      <c r="AT1328" s="51">
        <f>T1328*$AS$8*0.38*0.01</f>
        <v>806.6743298250002</v>
      </c>
      <c r="AU1328" s="51">
        <f t="shared" si="360"/>
        <v>0.8066743298250002</v>
      </c>
      <c r="AV1328" s="51">
        <f t="shared" si="350"/>
        <v>2.240763819901289E-4</v>
      </c>
      <c r="AW1328" s="39">
        <f>AB1328*0.7</f>
        <v>0.39185395050756483</v>
      </c>
      <c r="AX1328" s="40"/>
      <c r="AY1328" s="40">
        <f t="shared" si="347"/>
        <v>0</v>
      </c>
      <c r="AZ1328" s="40"/>
      <c r="BA1328" s="40"/>
      <c r="BB1328" s="40"/>
      <c r="BC1328" s="39"/>
      <c r="BD1328" s="39">
        <f>T1328*2.23694</f>
        <v>45.670858333333342</v>
      </c>
      <c r="BE1328" s="39">
        <f>AO1328-$BC$8</f>
        <v>0.7369747320447132</v>
      </c>
      <c r="BF1328" s="39">
        <f>AQ1328-$BC$8</f>
        <v>0.6587711871881381</v>
      </c>
      <c r="BG1328" s="52">
        <f t="shared" si="351"/>
        <v>0.59289406846932435</v>
      </c>
      <c r="BH1328" s="52">
        <f t="shared" si="352"/>
        <v>0.59289406846932435</v>
      </c>
      <c r="BI1328" s="52">
        <f t="shared" si="353"/>
        <v>2134418.6464895676</v>
      </c>
      <c r="BJ1328" s="52">
        <f t="shared" si="354"/>
        <v>2134.4186464895674</v>
      </c>
      <c r="BK1328">
        <f t="shared" si="355"/>
        <v>-2.8603476562499215</v>
      </c>
    </row>
    <row r="1329" spans="2:63" x14ac:dyDescent="0.25">
      <c r="B1329" s="25" t="s">
        <v>53</v>
      </c>
      <c r="C1329" s="25">
        <v>1321</v>
      </c>
      <c r="D1329" s="25">
        <v>299</v>
      </c>
      <c r="E1329" s="24">
        <v>74</v>
      </c>
      <c r="F1329" s="15">
        <f t="shared" si="356"/>
        <v>0.19444444444444522</v>
      </c>
      <c r="G1329" s="15">
        <f t="shared" si="357"/>
        <v>0.70000000000000284</v>
      </c>
      <c r="R1329">
        <f t="shared" si="345"/>
        <v>0</v>
      </c>
      <c r="S1329">
        <f t="shared" si="346"/>
        <v>74</v>
      </c>
      <c r="T1329">
        <f>$E1329/3.6</f>
        <v>20.555555555555554</v>
      </c>
      <c r="U1329">
        <f>(0.5*960*(T1329*T1329))</f>
        <v>202814.81481481477</v>
      </c>
      <c r="V1329">
        <f>$U1329-$U1330</f>
        <v>-4963.3333333334012</v>
      </c>
      <c r="X1329">
        <f>W1329/1000</f>
        <v>0</v>
      </c>
      <c r="Y132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29">
        <f>(0.5*960*(F1329*F1329))</f>
        <v>18.148148148148294</v>
      </c>
      <c r="AA1329">
        <f>W1329*0.0000002777777777</f>
        <v>0</v>
      </c>
      <c r="AB13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29">
        <f>(AC1329*0.0000002777777777)*-1</f>
        <v>0</v>
      </c>
      <c r="AE13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29">
        <f>(T1329/1000)*(960*9.81*0.01+0.5*1.205*0.38*1.711274*(T1329*T1329)+960*4/3*3.14*AJ1329)</f>
        <v>25.992951800761933</v>
      </c>
      <c r="AH1329">
        <f>AH1328+AG1329</f>
        <v>2795.5629123652088</v>
      </c>
      <c r="AJ1329">
        <f>T1330-T1329</f>
        <v>0.25000000000000355</v>
      </c>
      <c r="AK1329" s="53">
        <f t="shared" si="359"/>
        <v>20.555555555555554</v>
      </c>
      <c r="AL1329" s="39">
        <f>0.5*1116.99*(T1329*T1329)</f>
        <v>235981.37499999994</v>
      </c>
      <c r="AM1329" s="39">
        <f t="shared" si="358"/>
        <v>-5774.9934375000885</v>
      </c>
      <c r="AN1329" s="39">
        <f>SUM($AM$1327:$AM$1339)+$AN$1326</f>
        <v>-2657164.0724999998</v>
      </c>
      <c r="AO1329" s="39">
        <f t="shared" si="348"/>
        <v>0.73810113104333164</v>
      </c>
      <c r="AP1329" s="39">
        <f>SUM($AM$1316:$AM$1326)+$AP$1315</f>
        <v>2375631.3109375001</v>
      </c>
      <c r="AQ1329" s="39">
        <f t="shared" si="349"/>
        <v>0.65989758618675654</v>
      </c>
      <c r="AR1329" s="39">
        <f t="shared" si="361"/>
        <v>-5.7749934375000889</v>
      </c>
      <c r="AS1329" s="39"/>
      <c r="AT1329" s="51">
        <f>T1329*$AS$8*0.38*0.01</f>
        <v>812.16191030000005</v>
      </c>
      <c r="AU1329" s="51">
        <f t="shared" si="360"/>
        <v>0.81216191030000007</v>
      </c>
      <c r="AV1329" s="51">
        <f t="shared" si="350"/>
        <v>2.256007111193134E-4</v>
      </c>
      <c r="AW1329" s="39">
        <f>AB1329*0.7</f>
        <v>0.39185395050756483</v>
      </c>
      <c r="AX1329" s="40"/>
      <c r="AY1329" s="40">
        <f t="shared" si="347"/>
        <v>0</v>
      </c>
      <c r="AZ1329" s="40"/>
      <c r="BA1329" s="40"/>
      <c r="BB1329" s="40"/>
      <c r="BC1329" s="39"/>
      <c r="BD1329" s="39">
        <f>T1329*2.23694</f>
        <v>45.981544444444445</v>
      </c>
      <c r="BE1329" s="39">
        <f>AO1329-$BC$8</f>
        <v>0.7369747320447132</v>
      </c>
      <c r="BF1329" s="39">
        <f>AQ1329-$BC$8</f>
        <v>0.6587711871881381</v>
      </c>
      <c r="BG1329" s="52">
        <f t="shared" si="351"/>
        <v>0.59289406846932435</v>
      </c>
      <c r="BH1329" s="52">
        <f t="shared" si="352"/>
        <v>0.59289406846932435</v>
      </c>
      <c r="BI1329" s="52">
        <f t="shared" si="353"/>
        <v>2134418.6464895676</v>
      </c>
      <c r="BJ1329" s="52">
        <f t="shared" si="354"/>
        <v>2134.4186464895674</v>
      </c>
      <c r="BK1329">
        <f t="shared" si="355"/>
        <v>-5.1974940937500795</v>
      </c>
    </row>
    <row r="1330" spans="2:63" x14ac:dyDescent="0.25">
      <c r="B1330" s="25" t="s">
        <v>53</v>
      </c>
      <c r="C1330" s="25">
        <v>1322</v>
      </c>
      <c r="D1330" s="25">
        <v>300</v>
      </c>
      <c r="E1330" s="24">
        <v>74.900000000000006</v>
      </c>
      <c r="F1330" s="15">
        <f t="shared" si="356"/>
        <v>0.29166666666666585</v>
      </c>
      <c r="G1330" s="15">
        <f t="shared" si="357"/>
        <v>1.0499999999999972</v>
      </c>
      <c r="R1330">
        <f t="shared" si="345"/>
        <v>0</v>
      </c>
      <c r="S1330">
        <f t="shared" si="346"/>
        <v>74.900000000000006</v>
      </c>
      <c r="T1330">
        <f>$E1330/3.6</f>
        <v>20.805555555555557</v>
      </c>
      <c r="U1330">
        <f>(0.5*960*(T1330*T1330))</f>
        <v>207778.14814814818</v>
      </c>
      <c r="V1330">
        <f>$U1330-$U1331</f>
        <v>-6711.1111111110367</v>
      </c>
      <c r="X1330">
        <f>W1330/1000</f>
        <v>0</v>
      </c>
      <c r="Y133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30">
        <f>(0.5*960*(F1330*F1330))</f>
        <v>40.833333333333108</v>
      </c>
      <c r="AA1330">
        <f>W1330*0.0000002777777777</f>
        <v>0</v>
      </c>
      <c r="AB13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30">
        <f>(AC1330*0.0000002777777777)*-1</f>
        <v>0</v>
      </c>
      <c r="AE13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0">
        <f>(T1330/1000)*(960*9.81*0.01+0.5*1.205*0.38*1.711274*(T1330*T1330)+960*4/3*3.14*AJ1330)</f>
        <v>33.361845529059003</v>
      </c>
      <c r="AH1330">
        <f>AH1329+AG1330</f>
        <v>2828.9247578942677</v>
      </c>
      <c r="AJ1330">
        <f>T1331-T1330</f>
        <v>0.3333333333333286</v>
      </c>
      <c r="AK1330" s="53">
        <f t="shared" si="359"/>
        <v>20.805555555555557</v>
      </c>
      <c r="AL1330" s="39">
        <f>0.5*1116.99*(T1330*T1330)</f>
        <v>241756.36843750003</v>
      </c>
      <c r="AM1330" s="39">
        <f t="shared" si="358"/>
        <v>-7808.5874999999069</v>
      </c>
      <c r="AN1330" s="39">
        <f>SUM($AM$1327:$AM$1339)+$AN$1326</f>
        <v>-2657164.0724999998</v>
      </c>
      <c r="AO1330" s="39">
        <f t="shared" si="348"/>
        <v>0.73810113104333164</v>
      </c>
      <c r="AP1330" s="39">
        <f>SUM($AM$1316:$AM$1326)+$AP$1315</f>
        <v>2375631.3109375001</v>
      </c>
      <c r="AQ1330" s="39">
        <f t="shared" si="349"/>
        <v>0.65989758618675654</v>
      </c>
      <c r="AR1330" s="39">
        <f t="shared" si="361"/>
        <v>-7.8085874999999065</v>
      </c>
      <c r="AS1330" s="39"/>
      <c r="AT1330" s="51">
        <f>T1330*$AS$8*0.38*0.01</f>
        <v>822.03955515500024</v>
      </c>
      <c r="AU1330" s="51">
        <f t="shared" si="360"/>
        <v>0.82203955515500027</v>
      </c>
      <c r="AV1330" s="51">
        <f t="shared" si="350"/>
        <v>2.2834450355184566E-4</v>
      </c>
      <c r="AW1330" s="39">
        <f>AB1330*0.7</f>
        <v>0.39185395050756483</v>
      </c>
      <c r="AX1330" s="40"/>
      <c r="AY1330" s="40">
        <f t="shared" si="347"/>
        <v>0</v>
      </c>
      <c r="AZ1330" s="40"/>
      <c r="BA1330" s="40"/>
      <c r="BB1330" s="40"/>
      <c r="BC1330" s="39"/>
      <c r="BD1330" s="39">
        <f>T1330*2.23694</f>
        <v>46.540779444444453</v>
      </c>
      <c r="BE1330" s="39">
        <f>AO1330-$BC$8</f>
        <v>0.7369747320447132</v>
      </c>
      <c r="BF1330" s="39">
        <f>AQ1330-$BC$8</f>
        <v>0.6587711871881381</v>
      </c>
      <c r="BG1330" s="52">
        <f t="shared" si="351"/>
        <v>0.59289406846932435</v>
      </c>
      <c r="BH1330" s="52">
        <f t="shared" si="352"/>
        <v>0.59289406846932435</v>
      </c>
      <c r="BI1330" s="52">
        <f t="shared" si="353"/>
        <v>2134418.6464895676</v>
      </c>
      <c r="BJ1330" s="52">
        <f t="shared" si="354"/>
        <v>2134.4186464895674</v>
      </c>
      <c r="BK1330">
        <f t="shared" si="355"/>
        <v>-7.0277287499999161</v>
      </c>
    </row>
    <row r="1331" spans="2:63" x14ac:dyDescent="0.25">
      <c r="B1331" s="25" t="s">
        <v>53</v>
      </c>
      <c r="C1331" s="25">
        <v>1323</v>
      </c>
      <c r="D1331" s="25">
        <v>301</v>
      </c>
      <c r="E1331" s="24">
        <v>76.099999999999994</v>
      </c>
      <c r="F1331" s="15">
        <f t="shared" si="356"/>
        <v>0.38888888888888851</v>
      </c>
      <c r="G1331" s="15">
        <f t="shared" si="357"/>
        <v>1.3999999999999986</v>
      </c>
      <c r="R1331">
        <f t="shared" si="345"/>
        <v>0</v>
      </c>
      <c r="S1331">
        <f t="shared" si="346"/>
        <v>76.099999999999994</v>
      </c>
      <c r="T1331">
        <f>$E1331/3.6</f>
        <v>21.138888888888886</v>
      </c>
      <c r="U1331">
        <f>(0.5*960*(T1331*T1331))</f>
        <v>214489.25925925921</v>
      </c>
      <c r="V1331">
        <f>$U1331-$U1332</f>
        <v>-9114.0740740741021</v>
      </c>
      <c r="X1331">
        <f>W1331/1000</f>
        <v>0</v>
      </c>
      <c r="Y133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31">
        <f>(0.5*960*(F1331*F1331))</f>
        <v>72.592592592592453</v>
      </c>
      <c r="AA1331">
        <f>W1331*0.0000002777777777</f>
        <v>0</v>
      </c>
      <c r="AB133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31">
        <f>(AC1331*0.0000002777777777)*-1</f>
        <v>0</v>
      </c>
      <c r="AE13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1">
        <f>(T1331/1000)*(960*9.81*0.01+0.5*1.205*0.38*1.711274*(T1331*T1331)+960*4/3*3.14*AJ1331)</f>
        <v>43.452302282431269</v>
      </c>
      <c r="AH1331">
        <f>AH1330+AG1331</f>
        <v>2872.3770601766992</v>
      </c>
      <c r="AJ1331">
        <f>T1332-T1331</f>
        <v>0.44444444444444642</v>
      </c>
      <c r="AK1331" s="53">
        <f t="shared" si="359"/>
        <v>21.138888888888886</v>
      </c>
      <c r="AL1331" s="39">
        <f>0.5*1116.99*(T1331*T1331)</f>
        <v>249564.95593749994</v>
      </c>
      <c r="AM1331" s="39">
        <f t="shared" si="358"/>
        <v>-10604.510000000038</v>
      </c>
      <c r="AN1331" s="39">
        <f>SUM($AM$1327:$AM$1339)+$AN$1326</f>
        <v>-2657164.0724999998</v>
      </c>
      <c r="AO1331" s="39">
        <f t="shared" si="348"/>
        <v>0.73810113104333164</v>
      </c>
      <c r="AP1331" s="39">
        <f>SUM($AM$1316:$AM$1326)+$AP$1315</f>
        <v>2375631.3109375001</v>
      </c>
      <c r="AQ1331" s="39">
        <f t="shared" si="349"/>
        <v>0.65989758618675654</v>
      </c>
      <c r="AR1331" s="39">
        <f t="shared" si="361"/>
        <v>-10.604510000000039</v>
      </c>
      <c r="AS1331" s="39"/>
      <c r="AT1331" s="51">
        <f>T1331*$AS$8*0.38*0.01</f>
        <v>835.20974829500005</v>
      </c>
      <c r="AU1331" s="51">
        <f t="shared" si="360"/>
        <v>0.83520974829500005</v>
      </c>
      <c r="AV1331" s="51">
        <f t="shared" si="350"/>
        <v>2.3200289346188852E-4</v>
      </c>
      <c r="AW1331" s="39">
        <f>AB1331*0.7</f>
        <v>0.39185395050756483</v>
      </c>
      <c r="AX1331" s="40"/>
      <c r="AY1331" s="40">
        <f t="shared" si="347"/>
        <v>0</v>
      </c>
      <c r="AZ1331" s="40"/>
      <c r="BA1331" s="40"/>
      <c r="BB1331" s="40"/>
      <c r="BC1331" s="39"/>
      <c r="BD1331" s="39">
        <f>T1331*2.23694</f>
        <v>47.286426111111105</v>
      </c>
      <c r="BE1331" s="39">
        <f>AO1331-$BC$8</f>
        <v>0.7369747320447132</v>
      </c>
      <c r="BF1331" s="39">
        <f>AQ1331-$BC$8</f>
        <v>0.6587711871881381</v>
      </c>
      <c r="BG1331" s="52">
        <f t="shared" si="351"/>
        <v>0.59289406846932435</v>
      </c>
      <c r="BH1331" s="52">
        <f t="shared" si="352"/>
        <v>0.59289406846932435</v>
      </c>
      <c r="BI1331" s="52">
        <f t="shared" si="353"/>
        <v>2134418.6464895676</v>
      </c>
      <c r="BJ1331" s="52">
        <f t="shared" si="354"/>
        <v>2134.4186464895674</v>
      </c>
      <c r="BK1331">
        <f t="shared" si="355"/>
        <v>-9.5440590000000363</v>
      </c>
    </row>
    <row r="1332" spans="2:63" x14ac:dyDescent="0.25">
      <c r="B1332" s="25" t="s">
        <v>53</v>
      </c>
      <c r="C1332" s="25">
        <v>1324</v>
      </c>
      <c r="D1332" s="25">
        <v>302</v>
      </c>
      <c r="E1332" s="24">
        <v>77.7</v>
      </c>
      <c r="F1332" s="15">
        <f t="shared" si="356"/>
        <v>0.43055555555555675</v>
      </c>
      <c r="G1332" s="15">
        <f t="shared" si="357"/>
        <v>1.5500000000000043</v>
      </c>
      <c r="R1332">
        <f t="shared" si="345"/>
        <v>0</v>
      </c>
      <c r="S1332">
        <f t="shared" si="346"/>
        <v>77.7</v>
      </c>
      <c r="T1332">
        <f>$E1332/3.6</f>
        <v>21.583333333333332</v>
      </c>
      <c r="U1332">
        <f>(0.5*960*(T1332*T1332))</f>
        <v>223603.33333333331</v>
      </c>
      <c r="V1332">
        <f>$U1332-$U1333</f>
        <v>-8716.6666666666861</v>
      </c>
      <c r="X1332">
        <f>W1332/1000</f>
        <v>0</v>
      </c>
      <c r="Y133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32">
        <f>(0.5*960*(F1332*F1332))</f>
        <v>88.981481481481978</v>
      </c>
      <c r="AA1332">
        <f>W1332*0.0000002777777777</f>
        <v>0</v>
      </c>
      <c r="AB133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32">
        <f>(AC1332*0.0000002777777777)*-1</f>
        <v>0</v>
      </c>
      <c r="AE13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2">
        <f>(T1332/1000)*(960*9.81*0.01+0.5*1.205*0.38*1.711274*(T1332*T1332)+960*4/3*3.14*AJ1332)</f>
        <v>42.116790937245689</v>
      </c>
      <c r="AH1332">
        <f>AH1331+AG1332</f>
        <v>2914.4938511139449</v>
      </c>
      <c r="AJ1332">
        <f>T1333-T1332</f>
        <v>0.41666666666666785</v>
      </c>
      <c r="AK1332" s="53">
        <f t="shared" si="359"/>
        <v>21.583333333333332</v>
      </c>
      <c r="AL1332" s="39">
        <f>0.5*1116.99*(T1332*T1332)</f>
        <v>260169.46593749998</v>
      </c>
      <c r="AM1332" s="39">
        <f t="shared" si="358"/>
        <v>-10142.114062500041</v>
      </c>
      <c r="AN1332" s="39">
        <f>SUM($AM$1327:$AM$1339)+$AN$1326</f>
        <v>-2657164.0724999998</v>
      </c>
      <c r="AO1332" s="39">
        <f t="shared" si="348"/>
        <v>0.73810113104333164</v>
      </c>
      <c r="AP1332" s="39">
        <f>SUM($AM$1316:$AM$1326)+$AP$1315</f>
        <v>2375631.3109375001</v>
      </c>
      <c r="AQ1332" s="39">
        <f t="shared" si="349"/>
        <v>0.65989758618675654</v>
      </c>
      <c r="AR1332" s="39">
        <f t="shared" si="361"/>
        <v>-10.14211406250004</v>
      </c>
      <c r="AS1332" s="39"/>
      <c r="AT1332" s="51">
        <f>T1332*$AS$8*0.38*0.01</f>
        <v>852.7700058150001</v>
      </c>
      <c r="AU1332" s="51">
        <f t="shared" si="360"/>
        <v>0.85277000581500007</v>
      </c>
      <c r="AV1332" s="51">
        <f t="shared" si="350"/>
        <v>2.3688074667527908E-4</v>
      </c>
      <c r="AW1332" s="39">
        <f>AB1332*0.7</f>
        <v>0.39185395050756483</v>
      </c>
      <c r="AX1332" s="40"/>
      <c r="AY1332" s="40">
        <f t="shared" si="347"/>
        <v>0</v>
      </c>
      <c r="AZ1332" s="40"/>
      <c r="BA1332" s="40"/>
      <c r="BB1332" s="40"/>
      <c r="BC1332" s="39"/>
      <c r="BD1332" s="39">
        <f>T1332*2.23694</f>
        <v>48.280621666666669</v>
      </c>
      <c r="BE1332" s="39">
        <f>AO1332-$BC$8</f>
        <v>0.7369747320447132</v>
      </c>
      <c r="BF1332" s="39">
        <f>AQ1332-$BC$8</f>
        <v>0.6587711871881381</v>
      </c>
      <c r="BG1332" s="52">
        <f t="shared" si="351"/>
        <v>0.59289406846932435</v>
      </c>
      <c r="BH1332" s="52">
        <f t="shared" si="352"/>
        <v>0.59289406846932435</v>
      </c>
      <c r="BI1332" s="52">
        <f t="shared" si="353"/>
        <v>2134418.6464895676</v>
      </c>
      <c r="BJ1332" s="52">
        <f t="shared" si="354"/>
        <v>2134.4186464895674</v>
      </c>
      <c r="BK1332">
        <f t="shared" si="355"/>
        <v>-9.1279026562500363</v>
      </c>
    </row>
    <row r="1333" spans="2:63" x14ac:dyDescent="0.25">
      <c r="B1333" s="25" t="s">
        <v>53</v>
      </c>
      <c r="C1333" s="25">
        <v>1325</v>
      </c>
      <c r="D1333" s="25">
        <v>303</v>
      </c>
      <c r="E1333" s="24">
        <v>79.2</v>
      </c>
      <c r="F1333" s="15">
        <f t="shared" si="356"/>
        <v>0.36111111111111033</v>
      </c>
      <c r="G1333" s="15">
        <f t="shared" si="357"/>
        <v>1.2999999999999972</v>
      </c>
      <c r="R1333">
        <f t="shared" si="345"/>
        <v>0</v>
      </c>
      <c r="S1333">
        <f t="shared" si="346"/>
        <v>79.2</v>
      </c>
      <c r="T1333">
        <f>$E1333/3.6</f>
        <v>22</v>
      </c>
      <c r="U1333">
        <f>(0.5*960*(T1333*T1333))</f>
        <v>232320</v>
      </c>
      <c r="V1333">
        <f>$U1333-$U1334</f>
        <v>-6498.1481481481169</v>
      </c>
      <c r="X1333">
        <f>W1333/1000</f>
        <v>0</v>
      </c>
      <c r="Y133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33">
        <f>(0.5*960*(F1333*F1333))</f>
        <v>62.592592592592325</v>
      </c>
      <c r="AA1333">
        <f>W1333*0.0000002777777777</f>
        <v>0</v>
      </c>
      <c r="AB133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33">
        <f>(AC1333*0.0000002777777777)*-1</f>
        <v>0</v>
      </c>
      <c r="AE13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3">
        <f>(T1333/1000)*(960*9.81*0.01+0.5*1.205*0.38*1.711274*(T1333*T1333)+960*4/3*3.14*AJ1333)</f>
        <v>33.261673304685779</v>
      </c>
      <c r="AH1333">
        <f>AH1332+AG1333</f>
        <v>2947.7555244186306</v>
      </c>
      <c r="AJ1333">
        <f>T1334-T1333</f>
        <v>0.30555555555555358</v>
      </c>
      <c r="AK1333" s="53">
        <f t="shared" si="359"/>
        <v>22</v>
      </c>
      <c r="AL1333" s="39">
        <f>0.5*1116.99*(T1333*T1333)</f>
        <v>270311.58</v>
      </c>
      <c r="AM1333" s="39">
        <f t="shared" si="358"/>
        <v>-7560.7984374999651</v>
      </c>
      <c r="AN1333" s="39">
        <f>SUM($AM$1327:$AM$1339)+$AN$1326</f>
        <v>-2657164.0724999998</v>
      </c>
      <c r="AO1333" s="39">
        <f t="shared" si="348"/>
        <v>0.73810113104333164</v>
      </c>
      <c r="AP1333" s="39">
        <f>SUM($AM$1316:$AM$1326)+$AP$1315</f>
        <v>2375631.3109375001</v>
      </c>
      <c r="AQ1333" s="39">
        <f t="shared" si="349"/>
        <v>0.65989758618675654</v>
      </c>
      <c r="AR1333" s="39">
        <f t="shared" si="361"/>
        <v>-7.5607984374999653</v>
      </c>
      <c r="AS1333" s="39"/>
      <c r="AT1333" s="51">
        <f>T1333*$AS$8*0.38*0.01</f>
        <v>869.23274724000021</v>
      </c>
      <c r="AU1333" s="51">
        <f t="shared" si="360"/>
        <v>0.86923274724000021</v>
      </c>
      <c r="AV1333" s="51">
        <f t="shared" si="350"/>
        <v>2.4145373406283277E-4</v>
      </c>
      <c r="AW1333" s="39">
        <f>AB1333*0.7</f>
        <v>0.39185395050756483</v>
      </c>
      <c r="AX1333" s="40"/>
      <c r="AY1333" s="40">
        <f t="shared" si="347"/>
        <v>0</v>
      </c>
      <c r="AZ1333" s="40"/>
      <c r="BA1333" s="40"/>
      <c r="BB1333" s="40"/>
      <c r="BC1333" s="39"/>
      <c r="BD1333" s="39">
        <f>T1333*2.23694</f>
        <v>49.212680000000006</v>
      </c>
      <c r="BE1333" s="39">
        <f>AO1333-$BC$8</f>
        <v>0.7369747320447132</v>
      </c>
      <c r="BF1333" s="39">
        <f>AQ1333-$BC$8</f>
        <v>0.6587711871881381</v>
      </c>
      <c r="BG1333" s="52">
        <f t="shared" si="351"/>
        <v>0.59289406846932435</v>
      </c>
      <c r="BH1333" s="52">
        <f t="shared" si="352"/>
        <v>0.59289406846932435</v>
      </c>
      <c r="BI1333" s="52">
        <f t="shared" si="353"/>
        <v>2134418.6464895676</v>
      </c>
      <c r="BJ1333" s="52">
        <f t="shared" si="354"/>
        <v>2134.4186464895674</v>
      </c>
      <c r="BK1333">
        <f t="shared" si="355"/>
        <v>-6.8047185937499686</v>
      </c>
    </row>
    <row r="1334" spans="2:63" x14ac:dyDescent="0.25">
      <c r="B1334" s="25" t="s">
        <v>53</v>
      </c>
      <c r="C1334" s="25">
        <v>1326</v>
      </c>
      <c r="D1334" s="25">
        <v>304</v>
      </c>
      <c r="E1334" s="24">
        <v>80.3</v>
      </c>
      <c r="F1334" s="15">
        <f t="shared" si="356"/>
        <v>0.22222222222222143</v>
      </c>
      <c r="G1334" s="15">
        <f t="shared" si="357"/>
        <v>0.79999999999999716</v>
      </c>
      <c r="R1334">
        <f t="shared" si="345"/>
        <v>0</v>
      </c>
      <c r="S1334">
        <f t="shared" si="346"/>
        <v>80.3</v>
      </c>
      <c r="T1334">
        <f>$E1334/3.6</f>
        <v>22.305555555555554</v>
      </c>
      <c r="U1334">
        <f>(0.5*960*(T1334*T1334))</f>
        <v>238818.14814814812</v>
      </c>
      <c r="V1334">
        <f>$U1334-$U1335</f>
        <v>-2983.3333333333139</v>
      </c>
      <c r="X1334">
        <f>W1334/1000</f>
        <v>0</v>
      </c>
      <c r="Y133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</f>
        <v>2024.6025925925926</v>
      </c>
      <c r="Z1334">
        <f>(0.5*960*(F1334*F1334))</f>
        <v>23.703703703703535</v>
      </c>
      <c r="AA1334">
        <f>W1334*0.0000002777777777</f>
        <v>0</v>
      </c>
      <c r="AB133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</f>
        <v>0.55979135786794976</v>
      </c>
      <c r="AD1334">
        <f>(AC1334*0.0000002777777777)*-1</f>
        <v>0</v>
      </c>
      <c r="AE13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4">
        <f>(T1334/1000)*(960*9.81*0.01+0.5*1.205*0.38*1.711274*(T1334*T1334)+960*4/3*3.14*AJ1334)</f>
        <v>18.900202885195565</v>
      </c>
      <c r="AH1334">
        <f>AH1333+AG1334</f>
        <v>2966.6557273038261</v>
      </c>
      <c r="AJ1334">
        <f>T1335-T1334</f>
        <v>0.13888888888888928</v>
      </c>
      <c r="AK1334" s="53">
        <f t="shared" si="359"/>
        <v>22.305555555555554</v>
      </c>
      <c r="AL1334" s="39">
        <f>0.5*1116.99*(T1334*T1334)</f>
        <v>277872.37843749998</v>
      </c>
      <c r="AM1334" s="39">
        <f t="shared" si="358"/>
        <v>-3471.2015624999767</v>
      </c>
      <c r="AN1334" s="39">
        <f>SUM($AM$1327:$AM$1339)+$AN$1326</f>
        <v>-2657164.0724999998</v>
      </c>
      <c r="AO1334" s="39">
        <f t="shared" si="348"/>
        <v>0.73810113104333164</v>
      </c>
      <c r="AP1334" s="39">
        <f>SUM($AM$1316:$AM$1326)+$AP$1315</f>
        <v>2375631.3109375001</v>
      </c>
      <c r="AQ1334" s="39">
        <f t="shared" si="349"/>
        <v>0.65989758618675654</v>
      </c>
      <c r="AR1334" s="39">
        <f t="shared" si="361"/>
        <v>-3.4712015624999766</v>
      </c>
      <c r="AS1334" s="39"/>
      <c r="AT1334" s="51">
        <f>T1334*$AS$8*0.38*0.01</f>
        <v>881.30542428500007</v>
      </c>
      <c r="AU1334" s="51">
        <f t="shared" si="360"/>
        <v>0.88130542428500003</v>
      </c>
      <c r="AV1334" s="51">
        <f t="shared" si="350"/>
        <v>2.4480725814703873E-4</v>
      </c>
      <c r="AW1334" s="39">
        <f>AB1334*0.7</f>
        <v>0.39185395050756483</v>
      </c>
      <c r="AX1334" s="40"/>
      <c r="AY1334" s="40">
        <f t="shared" si="347"/>
        <v>0</v>
      </c>
      <c r="AZ1334" s="40"/>
      <c r="BA1334" s="40"/>
      <c r="BB1334" s="40"/>
      <c r="BC1334" s="39"/>
      <c r="BD1334" s="39">
        <f>T1334*2.23694</f>
        <v>49.896189444444445</v>
      </c>
      <c r="BE1334" s="39">
        <f>AO1334-$BC$8</f>
        <v>0.7369747320447132</v>
      </c>
      <c r="BF1334" s="39">
        <f>AQ1334-$BC$8</f>
        <v>0.6587711871881381</v>
      </c>
      <c r="BG1334" s="52">
        <f t="shared" si="351"/>
        <v>0.59289406846932435</v>
      </c>
      <c r="BH1334" s="52">
        <f t="shared" si="352"/>
        <v>0.59289406846932435</v>
      </c>
      <c r="BI1334" s="52">
        <f t="shared" si="353"/>
        <v>2134418.6464895676</v>
      </c>
      <c r="BJ1334" s="52">
        <f t="shared" si="354"/>
        <v>2134.4186464895674</v>
      </c>
      <c r="BK1334">
        <f t="shared" si="355"/>
        <v>-3.1240814062499789</v>
      </c>
    </row>
    <row r="1335" spans="2:63" x14ac:dyDescent="0.25">
      <c r="B1335" s="25" t="s">
        <v>53</v>
      </c>
      <c r="C1335" s="25">
        <v>1327</v>
      </c>
      <c r="D1335" s="25">
        <v>305</v>
      </c>
      <c r="E1335" s="24">
        <v>80.8</v>
      </c>
      <c r="F1335" s="15">
        <f t="shared" si="356"/>
        <v>9.7222222222222612E-2</v>
      </c>
      <c r="G1335" s="15">
        <f t="shared" si="357"/>
        <v>0.35000000000000142</v>
      </c>
      <c r="R1335">
        <f t="shared" si="345"/>
        <v>0</v>
      </c>
      <c r="S1335">
        <f t="shared" si="346"/>
        <v>80.8</v>
      </c>
      <c r="T1335">
        <f>$E1335/3.6</f>
        <v>22.444444444444443</v>
      </c>
      <c r="U1335">
        <f>(0.5*960*(T1335*T1335))</f>
        <v>241801.48148148143</v>
      </c>
      <c r="V1335">
        <f>$U1335-$U1336</f>
        <v>-1198.5185185185692</v>
      </c>
      <c r="X1335">
        <f>W1335/1000</f>
        <v>0</v>
      </c>
      <c r="Y133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35">
        <f>(0.5*960*(F1335*F1335))</f>
        <v>4.5370370370370736</v>
      </c>
      <c r="AA1335">
        <f>W1335*0.0000002777777777</f>
        <v>0</v>
      </c>
      <c r="AB133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35">
        <f>(AC1335*0.0000002777777777)*-1</f>
        <v>0</v>
      </c>
      <c r="AE13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5">
        <f>(T1335/1000)*(960*9.81*0.01+0.5*1.205*0.38*1.711274*(T1335*T1335)+960*4/3*3.14*AJ1335)</f>
        <v>11.555150204882143</v>
      </c>
      <c r="AH1335">
        <f>AH1334+AG1335</f>
        <v>2978.2108775087081</v>
      </c>
      <c r="AJ1335">
        <f>T1336-T1335</f>
        <v>5.5555555555557135E-2</v>
      </c>
      <c r="AK1335" s="53">
        <f t="shared" si="359"/>
        <v>22.444444444444443</v>
      </c>
      <c r="AL1335" s="39">
        <f>0.5*1116.99*(T1335*T1335)</f>
        <v>281343.57999999996</v>
      </c>
      <c r="AM1335" s="39">
        <f t="shared" si="358"/>
        <v>-1394.5137500000419</v>
      </c>
      <c r="AN1335" s="39">
        <f>SUM($AM$1327:$AM$1339)+$AN$1326</f>
        <v>-2657164.0724999998</v>
      </c>
      <c r="AO1335" s="39">
        <f t="shared" si="348"/>
        <v>0.73810113104333164</v>
      </c>
      <c r="AP1335" s="39">
        <f>SUM($AM$1316:$AM$1326)+$AP$1315</f>
        <v>2375631.3109375001</v>
      </c>
      <c r="AQ1335" s="39">
        <f t="shared" si="349"/>
        <v>0.65989758618675654</v>
      </c>
      <c r="AR1335" s="39">
        <f t="shared" si="361"/>
        <v>-1.394513750000042</v>
      </c>
      <c r="AS1335" s="39"/>
      <c r="AT1335" s="51">
        <f>T1335*$AS$8*0.38*0.01</f>
        <v>886.79300476000003</v>
      </c>
      <c r="AU1335" s="51">
        <f t="shared" si="360"/>
        <v>0.88679300476</v>
      </c>
      <c r="AV1335" s="51">
        <f t="shared" si="350"/>
        <v>2.4633158727622328E-4</v>
      </c>
      <c r="AW1335" s="39">
        <f>AB1335*0.7</f>
        <v>0.39324358013680533</v>
      </c>
      <c r="AX1335" s="40"/>
      <c r="AY1335" s="40">
        <f t="shared" si="347"/>
        <v>0</v>
      </c>
      <c r="AZ1335" s="40"/>
      <c r="BA1335" s="40"/>
      <c r="BB1335" s="40"/>
      <c r="BC1335" s="39"/>
      <c r="BD1335" s="39">
        <f>T1335*2.23694</f>
        <v>50.206875555555555</v>
      </c>
      <c r="BE1335" s="39">
        <f>AO1335-$BC$8</f>
        <v>0.7369747320447132</v>
      </c>
      <c r="BF1335" s="39">
        <f>AQ1335-$BC$8</f>
        <v>0.6587711871881381</v>
      </c>
      <c r="BG1335" s="52">
        <f t="shared" si="351"/>
        <v>0.59289406846932435</v>
      </c>
      <c r="BH1335" s="52">
        <f t="shared" si="352"/>
        <v>0.59289406846932435</v>
      </c>
      <c r="BI1335" s="52">
        <f t="shared" si="353"/>
        <v>2134418.6464895676</v>
      </c>
      <c r="BJ1335" s="52">
        <f t="shared" si="354"/>
        <v>2134.4186464895674</v>
      </c>
      <c r="BK1335">
        <f t="shared" si="355"/>
        <v>-1.2550623750000378</v>
      </c>
    </row>
    <row r="1336" spans="2:63" x14ac:dyDescent="0.25">
      <c r="B1336" s="25" t="s">
        <v>53</v>
      </c>
      <c r="C1336" s="25">
        <v>1328</v>
      </c>
      <c r="D1336" s="25">
        <v>306</v>
      </c>
      <c r="E1336" s="24">
        <v>81</v>
      </c>
      <c r="F1336" s="15">
        <f t="shared" si="356"/>
        <v>2.7777777777778172E-2</v>
      </c>
      <c r="G1336" s="15">
        <f t="shared" si="357"/>
        <v>0.10000000000000142</v>
      </c>
      <c r="R1336">
        <f t="shared" si="345"/>
        <v>0</v>
      </c>
      <c r="S1336">
        <f t="shared" si="346"/>
        <v>81</v>
      </c>
      <c r="T1336">
        <f>$E1336/3.6</f>
        <v>22.5</v>
      </c>
      <c r="U1336">
        <f>(0.5*960*(T1336*T1336))</f>
        <v>243000</v>
      </c>
      <c r="V1336">
        <f>$U1336-$U1337</f>
        <v>0</v>
      </c>
      <c r="W1336">
        <f>SUM(V1336:V1347)</f>
        <v>7146.6666666667152</v>
      </c>
      <c r="X1336">
        <f>W1336/1000</f>
        <v>7.1466666666667154</v>
      </c>
      <c r="Y133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36">
        <f>(0.5*960*(F1336*F1336))</f>
        <v>0.37037037037038084</v>
      </c>
      <c r="AA1336">
        <f>W1336*0.0000002777777777</f>
        <v>1.985185184629347E-3</v>
      </c>
      <c r="AB133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36">
        <f>(AC1336*0.0000002777777777)*-1</f>
        <v>0</v>
      </c>
      <c r="AE13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6">
        <f>(T1336/1000)*(960*9.81*0.01+0.5*1.205*0.38*1.711274*(T1336*T1336)+960*4/3*3.14*AJ1336)</f>
        <v>6.5817633890109368</v>
      </c>
      <c r="AH1336">
        <f>AH1335+AG1336</f>
        <v>2984.7926408977191</v>
      </c>
      <c r="AJ1336">
        <f>T1337-T1336</f>
        <v>0</v>
      </c>
      <c r="AK1336" s="53">
        <f t="shared" si="359"/>
        <v>22.5</v>
      </c>
      <c r="AL1336" s="39">
        <f>0.5*1116.99*(T1336*T1336)</f>
        <v>282738.09375</v>
      </c>
      <c r="AM1336" s="39">
        <f t="shared" si="358"/>
        <v>0</v>
      </c>
      <c r="AN1336" s="39">
        <f>SUM($AM$1327:$AM$1339)+$AN$1326</f>
        <v>-2657164.0724999998</v>
      </c>
      <c r="AO1336" s="39">
        <f t="shared" si="348"/>
        <v>0.73810113104333164</v>
      </c>
      <c r="AP1336" s="39">
        <f>SUM($AM$1316:$AM$1326)+$AP$1315</f>
        <v>2375631.3109375001</v>
      </c>
      <c r="AQ1336" s="39">
        <f t="shared" si="349"/>
        <v>0.65989758618675654</v>
      </c>
      <c r="AR1336" s="39">
        <f t="shared" si="361"/>
        <v>0</v>
      </c>
      <c r="AS1336" s="39"/>
      <c r="AT1336" s="51">
        <f>T1336*$AS$8*0.38*0.01</f>
        <v>888.98803695000026</v>
      </c>
      <c r="AU1336" s="51">
        <f t="shared" si="360"/>
        <v>0.88898803695000028</v>
      </c>
      <c r="AV1336" s="51">
        <f t="shared" si="350"/>
        <v>2.4694131892789715E-4</v>
      </c>
      <c r="AW1336" s="39">
        <f>AB1336*0.7</f>
        <v>0.39324358013680533</v>
      </c>
      <c r="AX1336" s="40"/>
      <c r="AY1336" s="40">
        <f t="shared" si="347"/>
        <v>0</v>
      </c>
      <c r="AZ1336" s="40"/>
      <c r="BA1336" s="40"/>
      <c r="BB1336" s="40"/>
      <c r="BC1336" s="39"/>
      <c r="BD1336" s="39">
        <f>T1336*2.23694</f>
        <v>50.331150000000001</v>
      </c>
      <c r="BE1336" s="39">
        <f>AO1336-$BC$8</f>
        <v>0.7369747320447132</v>
      </c>
      <c r="BF1336" s="39">
        <f>AQ1336-$BC$8</f>
        <v>0.6587711871881381</v>
      </c>
      <c r="BG1336" s="52">
        <f t="shared" si="351"/>
        <v>0.59289406846932435</v>
      </c>
      <c r="BH1336" s="52">
        <f t="shared" si="352"/>
        <v>0.59289406846932435</v>
      </c>
      <c r="BI1336" s="52">
        <f t="shared" si="353"/>
        <v>2134418.6464895676</v>
      </c>
      <c r="BJ1336" s="52">
        <f t="shared" si="354"/>
        <v>2134.4186464895674</v>
      </c>
      <c r="BK1336">
        <f t="shared" si="355"/>
        <v>0</v>
      </c>
    </row>
    <row r="1337" spans="2:63" x14ac:dyDescent="0.25">
      <c r="B1337" s="25" t="s">
        <v>53</v>
      </c>
      <c r="C1337" s="25">
        <v>1329</v>
      </c>
      <c r="D1337" s="25">
        <v>307</v>
      </c>
      <c r="E1337" s="24">
        <v>81</v>
      </c>
      <c r="F1337" s="15">
        <f t="shared" si="356"/>
        <v>0</v>
      </c>
      <c r="G1337" s="15">
        <f t="shared" si="357"/>
        <v>0</v>
      </c>
      <c r="R1337">
        <f t="shared" si="345"/>
        <v>0</v>
      </c>
      <c r="S1337">
        <f t="shared" si="346"/>
        <v>81</v>
      </c>
      <c r="T1337">
        <f>$E1337/3.6</f>
        <v>22.5</v>
      </c>
      <c r="U1337">
        <f>(0.5*960*(T1337*T1337))</f>
        <v>243000</v>
      </c>
      <c r="V1337">
        <f>$U1337-$U1338</f>
        <v>0</v>
      </c>
      <c r="X1337">
        <f>W1337/1000</f>
        <v>0</v>
      </c>
      <c r="Y133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37">
        <f>(0.5*960*(F1337*F1337))</f>
        <v>0</v>
      </c>
      <c r="AA1337">
        <f>W1337*0.0000002777777777</f>
        <v>0</v>
      </c>
      <c r="AB133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37">
        <f>(AC1337*0.0000002777777777)*-1</f>
        <v>0</v>
      </c>
      <c r="AE13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7">
        <f>(T1337/1000)*(960*9.81*0.01+0.5*1.205*0.38*1.711274*(T1337*T1337)+960*4/3*3.14*AJ1337)</f>
        <v>6.5817633890109368</v>
      </c>
      <c r="AH1337">
        <f>AH1336+AG1337</f>
        <v>2991.3744042867302</v>
      </c>
      <c r="AJ1337">
        <f>T1338-T1337</f>
        <v>0</v>
      </c>
      <c r="AK1337" s="53">
        <f t="shared" si="359"/>
        <v>22.5</v>
      </c>
      <c r="AL1337" s="39">
        <f>0.5*1116.99*(T1337*T1337)</f>
        <v>282738.09375</v>
      </c>
      <c r="AM1337" s="39">
        <f t="shared" si="358"/>
        <v>0</v>
      </c>
      <c r="AN1337" s="39">
        <f>SUM($AM$1327:$AM$1339)+$AN$1326</f>
        <v>-2657164.0724999998</v>
      </c>
      <c r="AO1337" s="39">
        <f t="shared" si="348"/>
        <v>0.73810113104333164</v>
      </c>
      <c r="AP1337" s="39">
        <f>SUM($AM$1316:$AM$1326)+$AP$1315</f>
        <v>2375631.3109375001</v>
      </c>
      <c r="AQ1337" s="39">
        <f t="shared" si="349"/>
        <v>0.65989758618675654</v>
      </c>
      <c r="AR1337" s="39">
        <f t="shared" si="361"/>
        <v>0</v>
      </c>
      <c r="AS1337" s="39"/>
      <c r="AT1337" s="51">
        <f>T1337*$AS$8*0.38*0.01</f>
        <v>888.98803695000026</v>
      </c>
      <c r="AU1337" s="51">
        <f t="shared" si="360"/>
        <v>0.88898803695000028</v>
      </c>
      <c r="AV1337" s="51">
        <f t="shared" si="350"/>
        <v>2.4694131892789715E-4</v>
      </c>
      <c r="AW1337" s="39">
        <f>AB1337*0.7</f>
        <v>0.39324358013680533</v>
      </c>
      <c r="AX1337" s="40"/>
      <c r="AY1337" s="40">
        <f t="shared" si="347"/>
        <v>0</v>
      </c>
      <c r="AZ1337" s="40"/>
      <c r="BA1337" s="40"/>
      <c r="BB1337" s="40"/>
      <c r="BC1337" s="39"/>
      <c r="BD1337" s="39">
        <f>T1337*2.23694</f>
        <v>50.331150000000001</v>
      </c>
      <c r="BE1337" s="39">
        <f>AO1337-$BC$8</f>
        <v>0.7369747320447132</v>
      </c>
      <c r="BF1337" s="39">
        <f>AQ1337-$BC$8</f>
        <v>0.6587711871881381</v>
      </c>
      <c r="BG1337" s="52">
        <f t="shared" si="351"/>
        <v>0.59289406846932435</v>
      </c>
      <c r="BH1337" s="52">
        <f t="shared" si="352"/>
        <v>0.59289406846932435</v>
      </c>
      <c r="BI1337" s="52">
        <f t="shared" si="353"/>
        <v>2134418.6464895676</v>
      </c>
      <c r="BJ1337" s="52">
        <f t="shared" si="354"/>
        <v>2134.4186464895674</v>
      </c>
      <c r="BK1337">
        <f t="shared" si="355"/>
        <v>0</v>
      </c>
    </row>
    <row r="1338" spans="2:63" x14ac:dyDescent="0.25">
      <c r="B1338" s="25" t="s">
        <v>53</v>
      </c>
      <c r="C1338" s="25">
        <v>1330</v>
      </c>
      <c r="D1338" s="25">
        <v>308</v>
      </c>
      <c r="E1338" s="24">
        <v>81</v>
      </c>
      <c r="F1338" s="15">
        <f t="shared" si="356"/>
        <v>0</v>
      </c>
      <c r="G1338" s="15">
        <f t="shared" si="357"/>
        <v>0</v>
      </c>
      <c r="R1338">
        <f t="shared" si="345"/>
        <v>0</v>
      </c>
      <c r="S1338">
        <f t="shared" si="346"/>
        <v>81</v>
      </c>
      <c r="T1338">
        <f>$E1338/3.6</f>
        <v>22.5</v>
      </c>
      <c r="U1338">
        <f>(0.5*960*(T1338*T1338))</f>
        <v>243000</v>
      </c>
      <c r="V1338">
        <f>$U1338-$U1339</f>
        <v>0</v>
      </c>
      <c r="X1338">
        <f>W1338/1000</f>
        <v>0</v>
      </c>
      <c r="Y133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38">
        <f>(0.5*960*(F1338*F1338))</f>
        <v>0</v>
      </c>
      <c r="AA1338">
        <f>W1338*0.0000002777777777</f>
        <v>0</v>
      </c>
      <c r="AB133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38">
        <f>(AC1338*0.0000002777777777)*-1</f>
        <v>0</v>
      </c>
      <c r="AE13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8">
        <f>(T1338/1000)*(960*9.81*0.01+0.5*1.205*0.38*1.711274*(T1338*T1338)+960*4/3*3.14*AJ1338)</f>
        <v>6.5817633890109368</v>
      </c>
      <c r="AH1338">
        <f>AH1337+AG1338</f>
        <v>2997.9561676757412</v>
      </c>
      <c r="AJ1338">
        <f>T1339-T1338</f>
        <v>0</v>
      </c>
      <c r="AK1338" s="53">
        <f t="shared" si="359"/>
        <v>22.5</v>
      </c>
      <c r="AL1338" s="39">
        <f>0.5*1116.99*(T1338*T1338)</f>
        <v>282738.09375</v>
      </c>
      <c r="AM1338" s="39">
        <f t="shared" si="358"/>
        <v>0</v>
      </c>
      <c r="AN1338" s="39">
        <f>SUM($AM$1327:$AM$1339)+$AN$1326</f>
        <v>-2657164.0724999998</v>
      </c>
      <c r="AO1338" s="39">
        <f t="shared" si="348"/>
        <v>0.73810113104333164</v>
      </c>
      <c r="AP1338" s="39">
        <f>SUM($AM$1316:$AM$1326)+$AP$1315</f>
        <v>2375631.3109375001</v>
      </c>
      <c r="AQ1338" s="39">
        <f t="shared" si="349"/>
        <v>0.65989758618675654</v>
      </c>
      <c r="AR1338" s="39">
        <f t="shared" si="361"/>
        <v>0</v>
      </c>
      <c r="AS1338" s="39"/>
      <c r="AT1338" s="51">
        <f>T1338*$AS$8*0.38*0.01</f>
        <v>888.98803695000026</v>
      </c>
      <c r="AU1338" s="51">
        <f t="shared" si="360"/>
        <v>0.88898803695000028</v>
      </c>
      <c r="AV1338" s="51">
        <f t="shared" si="350"/>
        <v>2.4694131892789715E-4</v>
      </c>
      <c r="AW1338" s="39">
        <f>AB1338*0.7</f>
        <v>0.39324358013680533</v>
      </c>
      <c r="AX1338" s="40"/>
      <c r="AY1338" s="40">
        <f t="shared" si="347"/>
        <v>0</v>
      </c>
      <c r="AZ1338" s="40"/>
      <c r="BA1338" s="40"/>
      <c r="BB1338" s="40"/>
      <c r="BC1338" s="39"/>
      <c r="BD1338" s="39">
        <f>T1338*2.23694</f>
        <v>50.331150000000001</v>
      </c>
      <c r="BE1338" s="39">
        <f>AO1338-$BC$8</f>
        <v>0.7369747320447132</v>
      </c>
      <c r="BF1338" s="39">
        <f>AQ1338-$BC$8</f>
        <v>0.6587711871881381</v>
      </c>
      <c r="BG1338" s="52">
        <f t="shared" si="351"/>
        <v>0.59289406846932435</v>
      </c>
      <c r="BH1338" s="52">
        <f t="shared" si="352"/>
        <v>0.59289406846932435</v>
      </c>
      <c r="BI1338" s="52">
        <f t="shared" si="353"/>
        <v>2134418.6464895676</v>
      </c>
      <c r="BJ1338" s="52">
        <f t="shared" si="354"/>
        <v>2134.4186464895674</v>
      </c>
      <c r="BK1338">
        <f t="shared" si="355"/>
        <v>0</v>
      </c>
    </row>
    <row r="1339" spans="2:63" x14ac:dyDescent="0.25">
      <c r="B1339" s="25" t="s">
        <v>53</v>
      </c>
      <c r="C1339" s="25">
        <v>1331</v>
      </c>
      <c r="D1339" s="25">
        <v>309</v>
      </c>
      <c r="E1339" s="24">
        <v>81</v>
      </c>
      <c r="F1339" s="15">
        <f t="shared" si="356"/>
        <v>0</v>
      </c>
      <c r="G1339" s="15">
        <f t="shared" si="357"/>
        <v>0</v>
      </c>
      <c r="R1339">
        <f t="shared" si="345"/>
        <v>0</v>
      </c>
      <c r="S1339">
        <f t="shared" si="346"/>
        <v>81</v>
      </c>
      <c r="T1339">
        <f>$E1339/3.6</f>
        <v>22.5</v>
      </c>
      <c r="U1339">
        <f>(0.5*960*(T1339*T1339))</f>
        <v>243000</v>
      </c>
      <c r="V1339">
        <f>$U1339-$U1340</f>
        <v>0</v>
      </c>
      <c r="X1339">
        <f>W1339/1000</f>
        <v>0</v>
      </c>
      <c r="Y133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39">
        <f>(0.5*960*(F1339*F1339))</f>
        <v>0</v>
      </c>
      <c r="AA1339">
        <f>W1339*0.0000002777777777</f>
        <v>0</v>
      </c>
      <c r="AB133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39">
        <f>(AC1339*0.0000002777777777)*-1</f>
        <v>0</v>
      </c>
      <c r="AE13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39">
        <f>(T1339/1000)*(960*9.81*0.01+0.5*1.205*0.38*1.711274*(T1339*T1339)+960*4/3*3.14*AJ1339)</f>
        <v>6.5817633890109368</v>
      </c>
      <c r="AH1339">
        <f>AH1338+AG1339</f>
        <v>3004.5379310647522</v>
      </c>
      <c r="AJ1339">
        <f>T1340-T1339</f>
        <v>0</v>
      </c>
      <c r="AK1339" s="53">
        <f t="shared" si="359"/>
        <v>22.5</v>
      </c>
      <c r="AL1339" s="39">
        <f>0.5*1116.99*(T1339*T1339)</f>
        <v>282738.09375</v>
      </c>
      <c r="AM1339" s="39">
        <f t="shared" si="358"/>
        <v>0</v>
      </c>
      <c r="AN1339" s="39">
        <f>SUM($AM$1327:$AM$1339)+$AN$1326</f>
        <v>-2657164.0724999998</v>
      </c>
      <c r="AO1339" s="39">
        <f t="shared" si="348"/>
        <v>0.73810113104333164</v>
      </c>
      <c r="AP1339" s="39">
        <f>SUM($AM$1316:$AM$1326)+$AP$1315</f>
        <v>2375631.3109375001</v>
      </c>
      <c r="AQ1339" s="39">
        <f t="shared" si="349"/>
        <v>0.65989758618675654</v>
      </c>
      <c r="AR1339" s="39">
        <f t="shared" si="361"/>
        <v>0</v>
      </c>
      <c r="AS1339" s="39"/>
      <c r="AT1339" s="51">
        <f>T1339*$AS$8*0.38*0.01</f>
        <v>888.98803695000026</v>
      </c>
      <c r="AU1339" s="51">
        <f t="shared" si="360"/>
        <v>0.88898803695000028</v>
      </c>
      <c r="AV1339" s="51">
        <f t="shared" si="350"/>
        <v>2.4694131892789715E-4</v>
      </c>
      <c r="AW1339" s="39">
        <f>AB1339*0.7</f>
        <v>0.39324358013680533</v>
      </c>
      <c r="AX1339" s="40"/>
      <c r="AY1339" s="40">
        <f t="shared" si="347"/>
        <v>0</v>
      </c>
      <c r="AZ1339" s="40"/>
      <c r="BA1339" s="40"/>
      <c r="BB1339" s="40"/>
      <c r="BC1339" s="39"/>
      <c r="BD1339" s="39">
        <f>T1339*2.23694</f>
        <v>50.331150000000001</v>
      </c>
      <c r="BE1339" s="39">
        <f>AO1339-$BC$8</f>
        <v>0.7369747320447132</v>
      </c>
      <c r="BF1339" s="39">
        <f>AQ1339-$BC$8</f>
        <v>0.6587711871881381</v>
      </c>
      <c r="BG1339" s="52">
        <f t="shared" si="351"/>
        <v>0.59289406846932435</v>
      </c>
      <c r="BH1339" s="52">
        <f t="shared" si="352"/>
        <v>0.59289406846932435</v>
      </c>
      <c r="BI1339" s="52">
        <f t="shared" si="353"/>
        <v>2134418.6464895676</v>
      </c>
      <c r="BJ1339" s="52">
        <f t="shared" si="354"/>
        <v>2134.4186464895674</v>
      </c>
      <c r="BK1339">
        <f t="shared" si="355"/>
        <v>0</v>
      </c>
    </row>
    <row r="1340" spans="2:63" x14ac:dyDescent="0.25">
      <c r="B1340" s="25" t="s">
        <v>53</v>
      </c>
      <c r="C1340" s="25">
        <v>1332</v>
      </c>
      <c r="D1340" s="25">
        <v>310</v>
      </c>
      <c r="E1340" s="24">
        <v>81</v>
      </c>
      <c r="F1340" s="15">
        <f t="shared" si="356"/>
        <v>-1.3888888888888099E-2</v>
      </c>
      <c r="G1340" s="15">
        <f t="shared" si="357"/>
        <v>-4.9999999999997158E-2</v>
      </c>
      <c r="R1340">
        <f t="shared" si="345"/>
        <v>0</v>
      </c>
      <c r="S1340">
        <f t="shared" si="346"/>
        <v>81</v>
      </c>
      <c r="T1340">
        <f>$E1340/3.6</f>
        <v>22.5</v>
      </c>
      <c r="U1340">
        <f>(0.5*960*(T1340*T1340))</f>
        <v>243000</v>
      </c>
      <c r="V1340">
        <f>$U1340-$U1341</f>
        <v>599.62962962957681</v>
      </c>
      <c r="X1340">
        <f>W1340/1000</f>
        <v>0</v>
      </c>
      <c r="Y134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0">
        <f>(0.5*960*(F1340*F1340))</f>
        <v>9.2592592592582068E-2</v>
      </c>
      <c r="AA1340">
        <f>W1340*0.0000002777777777</f>
        <v>0</v>
      </c>
      <c r="AB134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0">
        <f>(AC1340*0.0000002777777777)*-1</f>
        <v>0</v>
      </c>
      <c r="AE13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0">
        <f>(T1340/1000)*(960*9.81*0.01+0.5*1.205*0.38*1.711274*(T1340*T1340)+960*4/3*3.14*AJ1340)</f>
        <v>4.069763389011186</v>
      </c>
      <c r="AH1340">
        <f>AH1339+AG1340</f>
        <v>3008.6076944537635</v>
      </c>
      <c r="AJ1340">
        <f>T1341-T1340</f>
        <v>-2.7777777777775015E-2</v>
      </c>
      <c r="AK1340" s="53">
        <f t="shared" si="359"/>
        <v>22.5</v>
      </c>
      <c r="AL1340" s="39">
        <f>0.5*1116.99*(T1340*T1340)</f>
        <v>282738.09375</v>
      </c>
      <c r="AM1340" s="39">
        <f t="shared" si="358"/>
        <v>697.68781249993481</v>
      </c>
      <c r="AN1340" s="39">
        <f>SUM($AM$1327:$AM$1339)+$AN$1326</f>
        <v>-2657164.0724999998</v>
      </c>
      <c r="AO1340" s="39">
        <f t="shared" si="348"/>
        <v>0.73810113104333164</v>
      </c>
      <c r="AP1340" s="39">
        <f>SUM($AM$1340:$AM$1347)+$AP$1339</f>
        <v>2383946.6809375002</v>
      </c>
      <c r="AQ1340" s="39">
        <f t="shared" si="349"/>
        <v>0.66220741118610982</v>
      </c>
      <c r="AR1340" s="39">
        <f t="shared" si="361"/>
        <v>0.69768781249993483</v>
      </c>
      <c r="AS1340" s="39"/>
      <c r="AT1340" s="51">
        <f>T1340*$AS$8*0.38*0.01</f>
        <v>888.98803695000026</v>
      </c>
      <c r="AU1340" s="51">
        <f t="shared" si="360"/>
        <v>0.88898803695000028</v>
      </c>
      <c r="AV1340" s="51">
        <f t="shared" si="350"/>
        <v>2.4694131892789715E-4</v>
      </c>
      <c r="AW1340" s="39">
        <f>AB1340*0.7</f>
        <v>0.39324358013680533</v>
      </c>
      <c r="AX1340" s="40"/>
      <c r="AY1340" s="40">
        <f t="shared" si="347"/>
        <v>0</v>
      </c>
      <c r="AZ1340" s="40"/>
      <c r="BA1340" s="40"/>
      <c r="BB1340" s="40"/>
      <c r="BC1340" s="39"/>
      <c r="BD1340" s="39">
        <f>T1340*2.23694</f>
        <v>50.331150000000001</v>
      </c>
      <c r="BE1340" s="39">
        <f>AO1340-$BC$8</f>
        <v>0.7369747320447132</v>
      </c>
      <c r="BF1340" s="39">
        <f>AQ1340-$BC$8</f>
        <v>0.66108101218749138</v>
      </c>
      <c r="BG1340" s="52">
        <f t="shared" si="351"/>
        <v>0.59497291096874227</v>
      </c>
      <c r="BH1340" s="52">
        <f t="shared" si="352"/>
        <v>0.59497291096874227</v>
      </c>
      <c r="BI1340" s="52">
        <f t="shared" si="353"/>
        <v>2141902.4794874722</v>
      </c>
      <c r="BJ1340" s="52">
        <f t="shared" si="354"/>
        <v>2141.9024794874722</v>
      </c>
      <c r="BK1340">
        <f t="shared" si="355"/>
        <v>0.62791903124994131</v>
      </c>
    </row>
    <row r="1341" spans="2:63" x14ac:dyDescent="0.25">
      <c r="B1341" s="25" t="s">
        <v>53</v>
      </c>
      <c r="C1341" s="25">
        <v>1333</v>
      </c>
      <c r="D1341" s="25">
        <v>311</v>
      </c>
      <c r="E1341" s="24">
        <v>80.900000000000006</v>
      </c>
      <c r="F1341" s="15">
        <f t="shared" si="356"/>
        <v>-5.5555555555556344E-2</v>
      </c>
      <c r="G1341" s="15">
        <f t="shared" si="357"/>
        <v>-0.20000000000000284</v>
      </c>
      <c r="R1341">
        <f t="shared" si="345"/>
        <v>0</v>
      </c>
      <c r="S1341">
        <f t="shared" si="346"/>
        <v>80.900000000000006</v>
      </c>
      <c r="T1341">
        <f>$E1341/3.6</f>
        <v>22.472222222222225</v>
      </c>
      <c r="U1341">
        <f>(0.5*960*(T1341*T1341))</f>
        <v>242400.37037037042</v>
      </c>
      <c r="V1341">
        <f>$U1341-$U1342</f>
        <v>1794.4444444445835</v>
      </c>
      <c r="X1341">
        <f>W1341/1000</f>
        <v>0</v>
      </c>
      <c r="Y134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1">
        <f>(0.5*960*(F1341*F1341))</f>
        <v>1.4814814814815234</v>
      </c>
      <c r="AA1341">
        <f>W1341*0.0000002777777777</f>
        <v>0</v>
      </c>
      <c r="AB134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1">
        <f>(AC1341*0.0000002777777777)*-1</f>
        <v>0</v>
      </c>
      <c r="AE13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1">
        <f>(T1341/1000)*(960*9.81*0.01+0.5*1.205*0.38*1.711274*(T1341*T1341)+960*4/3*3.14*AJ1341)</f>
        <v>-0.96405741107306497</v>
      </c>
      <c r="AH1341">
        <f>AH1340+AG1341</f>
        <v>3007.6436370426904</v>
      </c>
      <c r="AJ1341">
        <f>T1342-T1341</f>
        <v>-8.3333333333339255E-2</v>
      </c>
      <c r="AK1341" s="53">
        <f t="shared" si="359"/>
        <v>22.472222222222225</v>
      </c>
      <c r="AL1341" s="39">
        <f>0.5*1116.99*(T1341*T1341)</f>
        <v>282040.40593750007</v>
      </c>
      <c r="AM1341" s="39">
        <f t="shared" si="358"/>
        <v>2087.8921875001397</v>
      </c>
      <c r="AN1341" s="39">
        <f>SUM($AM$1327:$AM$1339)+$AN$1326</f>
        <v>-2657164.0724999998</v>
      </c>
      <c r="AO1341" s="39">
        <f t="shared" si="348"/>
        <v>0.73810113104333164</v>
      </c>
      <c r="AP1341" s="39">
        <f>SUM($AM$1340:$AM$1347)+$AP$1339</f>
        <v>2383946.6809375002</v>
      </c>
      <c r="AQ1341" s="39">
        <f t="shared" si="349"/>
        <v>0.66220741118610982</v>
      </c>
      <c r="AR1341" s="39">
        <f t="shared" si="361"/>
        <v>2.0878921875001395</v>
      </c>
      <c r="AS1341" s="39"/>
      <c r="AT1341" s="51">
        <f>T1341*$AS$8*0.38*0.01</f>
        <v>887.8905208550002</v>
      </c>
      <c r="AU1341" s="51">
        <f t="shared" si="360"/>
        <v>0.8878905208550002</v>
      </c>
      <c r="AV1341" s="51">
        <f t="shared" si="350"/>
        <v>2.4663645310206021E-4</v>
      </c>
      <c r="AW1341" s="39">
        <f>AB1341*0.7</f>
        <v>0.39324358013680533</v>
      </c>
      <c r="AX1341" s="40"/>
      <c r="AY1341" s="40">
        <f t="shared" si="347"/>
        <v>0</v>
      </c>
      <c r="AZ1341" s="40"/>
      <c r="BA1341" s="40"/>
      <c r="BB1341" s="40"/>
      <c r="BC1341" s="39"/>
      <c r="BD1341" s="39">
        <f>T1341*2.23694</f>
        <v>50.269012777777789</v>
      </c>
      <c r="BE1341" s="39">
        <f>AO1341-$BC$8</f>
        <v>0.7369747320447132</v>
      </c>
      <c r="BF1341" s="39">
        <f>AQ1341-$BC$8</f>
        <v>0.66108101218749138</v>
      </c>
      <c r="BG1341" s="52">
        <f t="shared" si="351"/>
        <v>0.59497291096874227</v>
      </c>
      <c r="BH1341" s="52">
        <f t="shared" si="352"/>
        <v>0.59497291096874227</v>
      </c>
      <c r="BI1341" s="52">
        <f t="shared" si="353"/>
        <v>2141902.4794874722</v>
      </c>
      <c r="BJ1341" s="52">
        <f t="shared" si="354"/>
        <v>2141.9024794874722</v>
      </c>
      <c r="BK1341">
        <f t="shared" si="355"/>
        <v>1.8791029687501257</v>
      </c>
    </row>
    <row r="1342" spans="2:63" x14ac:dyDescent="0.25">
      <c r="B1342" s="25" t="s">
        <v>53</v>
      </c>
      <c r="C1342" s="25">
        <v>1334</v>
      </c>
      <c r="D1342" s="25">
        <v>312</v>
      </c>
      <c r="E1342" s="24">
        <v>80.599999999999994</v>
      </c>
      <c r="F1342" s="15">
        <f t="shared" si="356"/>
        <v>-8.3333333333334522E-2</v>
      </c>
      <c r="G1342" s="15">
        <f t="shared" si="357"/>
        <v>-0.30000000000000426</v>
      </c>
      <c r="R1342">
        <f t="shared" si="345"/>
        <v>0</v>
      </c>
      <c r="S1342">
        <f t="shared" si="346"/>
        <v>80.599999999999994</v>
      </c>
      <c r="T1342">
        <f>$E1342/3.6</f>
        <v>22.388888888888886</v>
      </c>
      <c r="U1342">
        <f>(0.5*960*(T1342*T1342))</f>
        <v>240605.92592592584</v>
      </c>
      <c r="V1342">
        <f>$U1342-$U1343</f>
        <v>1787.7777777777228</v>
      </c>
      <c r="X1342">
        <f>W1342/1000</f>
        <v>0</v>
      </c>
      <c r="Y134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2">
        <f>(0.5*960*(F1342*F1342))</f>
        <v>3.3333333333334285</v>
      </c>
      <c r="AA1342">
        <f>W1342*0.0000002777777777</f>
        <v>0</v>
      </c>
      <c r="AB134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2">
        <f>(AC1342*0.0000002777777777)*-1</f>
        <v>0</v>
      </c>
      <c r="AE13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2">
        <f>(T1342/1000)*(960*9.81*0.01+0.5*1.205*0.38*1.711274*(T1342*T1342)+960*4/3*3.14*AJ1342)</f>
        <v>-0.99327544256200806</v>
      </c>
      <c r="AH1342">
        <f>AH1341+AG1342</f>
        <v>3006.6503616001282</v>
      </c>
      <c r="AJ1342">
        <f>T1343-T1342</f>
        <v>-8.3333333333332149E-2</v>
      </c>
      <c r="AK1342" s="53">
        <f t="shared" si="359"/>
        <v>22.388888888888886</v>
      </c>
      <c r="AL1342" s="39">
        <f>0.5*1116.99*(T1342*T1342)</f>
        <v>279952.51374999993</v>
      </c>
      <c r="AM1342" s="39">
        <f t="shared" si="358"/>
        <v>2080.1353124999441</v>
      </c>
      <c r="AN1342" s="39">
        <f>SUM($AM$1327:$AM$1339)+$AN$1326</f>
        <v>-2657164.0724999998</v>
      </c>
      <c r="AO1342" s="39">
        <f t="shared" si="348"/>
        <v>0.73810113104333164</v>
      </c>
      <c r="AP1342" s="39">
        <f>SUM($AM$1340:$AM$1347)+$AP$1339</f>
        <v>2383946.6809375002</v>
      </c>
      <c r="AQ1342" s="39">
        <f t="shared" si="349"/>
        <v>0.66220741118610982</v>
      </c>
      <c r="AR1342" s="39">
        <f t="shared" si="361"/>
        <v>2.080135312499944</v>
      </c>
      <c r="AS1342" s="39"/>
      <c r="AT1342" s="51">
        <f>T1342*$AS$8*0.38*0.01</f>
        <v>884.59797257000002</v>
      </c>
      <c r="AU1342" s="51">
        <f t="shared" si="360"/>
        <v>0.88459797257000006</v>
      </c>
      <c r="AV1342" s="51">
        <f t="shared" si="350"/>
        <v>2.4572185562454947E-4</v>
      </c>
      <c r="AW1342" s="39">
        <f>AB1342*0.7</f>
        <v>0.39324358013680533</v>
      </c>
      <c r="AX1342" s="40"/>
      <c r="AY1342" s="40">
        <f t="shared" si="347"/>
        <v>0</v>
      </c>
      <c r="AZ1342" s="40"/>
      <c r="BA1342" s="40"/>
      <c r="BB1342" s="40"/>
      <c r="BC1342" s="39"/>
      <c r="BD1342" s="39">
        <f>T1342*2.23694</f>
        <v>50.08260111111111</v>
      </c>
      <c r="BE1342" s="39">
        <f>AO1342-$BC$8</f>
        <v>0.7369747320447132</v>
      </c>
      <c r="BF1342" s="39">
        <f>AQ1342-$BC$8</f>
        <v>0.66108101218749138</v>
      </c>
      <c r="BG1342" s="52">
        <f t="shared" si="351"/>
        <v>0.59497291096874227</v>
      </c>
      <c r="BH1342" s="52">
        <f t="shared" si="352"/>
        <v>0.59497291096874227</v>
      </c>
      <c r="BI1342" s="52">
        <f t="shared" si="353"/>
        <v>2141902.4794874722</v>
      </c>
      <c r="BJ1342" s="52">
        <f t="shared" si="354"/>
        <v>2141.9024794874722</v>
      </c>
      <c r="BK1342">
        <f t="shared" si="355"/>
        <v>1.8721217812499498</v>
      </c>
    </row>
    <row r="1343" spans="2:63" x14ac:dyDescent="0.25">
      <c r="B1343" s="25" t="s">
        <v>53</v>
      </c>
      <c r="C1343" s="25">
        <v>1335</v>
      </c>
      <c r="D1343" s="25">
        <v>313</v>
      </c>
      <c r="E1343" s="24">
        <v>80.3</v>
      </c>
      <c r="F1343" s="15">
        <f t="shared" si="356"/>
        <v>-8.3333333333332538E-2</v>
      </c>
      <c r="G1343" s="15">
        <f t="shared" si="357"/>
        <v>-0.29999999999999716</v>
      </c>
      <c r="R1343">
        <f t="shared" si="345"/>
        <v>0</v>
      </c>
      <c r="S1343">
        <f t="shared" si="346"/>
        <v>80.3</v>
      </c>
      <c r="T1343">
        <f>$E1343/3.6</f>
        <v>22.305555555555554</v>
      </c>
      <c r="U1343">
        <f>(0.5*960*(T1343*T1343))</f>
        <v>238818.14814814812</v>
      </c>
      <c r="V1343">
        <f>$U1343-$U1344</f>
        <v>1781.1111111110949</v>
      </c>
      <c r="X1343">
        <f>W1343/1000</f>
        <v>0</v>
      </c>
      <c r="Y134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3">
        <f>(0.5*960*(F1343*F1343))</f>
        <v>3.33333333333327</v>
      </c>
      <c r="AA1343">
        <f>W1343*0.0000002777777777</f>
        <v>0</v>
      </c>
      <c r="AB134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3">
        <f>(AC1343*0.0000002777777777)*-1</f>
        <v>0</v>
      </c>
      <c r="AE13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3">
        <f>(T1343/1000)*(960*9.81*0.01+0.5*1.205*0.38*1.711274*(T1343*T1343)+960*4/3*3.14*AJ1343)</f>
        <v>-1.0221279790018976</v>
      </c>
      <c r="AH1343">
        <f>AH1342+AG1343</f>
        <v>3005.6282336211261</v>
      </c>
      <c r="AJ1343">
        <f>T1344-T1343</f>
        <v>-8.3333333333332149E-2</v>
      </c>
      <c r="AK1343" s="53">
        <f t="shared" si="359"/>
        <v>22.305555555555554</v>
      </c>
      <c r="AL1343" s="39">
        <f>0.5*1116.99*(T1343*T1343)</f>
        <v>277872.37843749998</v>
      </c>
      <c r="AM1343" s="39">
        <f t="shared" si="358"/>
        <v>2072.3784374999814</v>
      </c>
      <c r="AN1343" s="39">
        <f>SUM($AM$1327:$AM$1339)+$AN$1326</f>
        <v>-2657164.0724999998</v>
      </c>
      <c r="AO1343" s="39">
        <f t="shared" si="348"/>
        <v>0.73810113104333164</v>
      </c>
      <c r="AP1343" s="39">
        <f>SUM($AM$1340:$AM$1347)+$AP$1339</f>
        <v>2383946.6809375002</v>
      </c>
      <c r="AQ1343" s="39">
        <f t="shared" si="349"/>
        <v>0.66220741118610982</v>
      </c>
      <c r="AR1343" s="39">
        <f t="shared" si="361"/>
        <v>2.0723784374999812</v>
      </c>
      <c r="AS1343" s="39"/>
      <c r="AT1343" s="51">
        <f>T1343*$AS$8*0.38*0.01</f>
        <v>881.30542428500007</v>
      </c>
      <c r="AU1343" s="51">
        <f t="shared" si="360"/>
        <v>0.88130542428500003</v>
      </c>
      <c r="AV1343" s="51">
        <f t="shared" si="350"/>
        <v>2.4480725814703873E-4</v>
      </c>
      <c r="AW1343" s="39">
        <f>AB1343*0.7</f>
        <v>0.39324358013680533</v>
      </c>
      <c r="AX1343" s="40"/>
      <c r="AY1343" s="40">
        <f t="shared" si="347"/>
        <v>0</v>
      </c>
      <c r="AZ1343" s="40"/>
      <c r="BA1343" s="40"/>
      <c r="BB1343" s="40"/>
      <c r="BC1343" s="39"/>
      <c r="BD1343" s="39">
        <f>T1343*2.23694</f>
        <v>49.896189444444445</v>
      </c>
      <c r="BE1343" s="39">
        <f>AO1343-$BC$8</f>
        <v>0.7369747320447132</v>
      </c>
      <c r="BF1343" s="39">
        <f>AQ1343-$BC$8</f>
        <v>0.66108101218749138</v>
      </c>
      <c r="BG1343" s="52">
        <f t="shared" si="351"/>
        <v>0.59497291096874227</v>
      </c>
      <c r="BH1343" s="52">
        <f t="shared" si="352"/>
        <v>0.59497291096874227</v>
      </c>
      <c r="BI1343" s="52">
        <f t="shared" si="353"/>
        <v>2141902.4794874722</v>
      </c>
      <c r="BJ1343" s="52">
        <f t="shared" si="354"/>
        <v>2141.9024794874722</v>
      </c>
      <c r="BK1343">
        <f t="shared" si="355"/>
        <v>1.8651405937499832</v>
      </c>
    </row>
    <row r="1344" spans="2:63" x14ac:dyDescent="0.25">
      <c r="B1344" s="25" t="s">
        <v>53</v>
      </c>
      <c r="C1344" s="25">
        <v>1336</v>
      </c>
      <c r="D1344" s="25">
        <v>314</v>
      </c>
      <c r="E1344" s="24">
        <v>80</v>
      </c>
      <c r="F1344" s="15">
        <f t="shared" si="356"/>
        <v>-5.5555555555554373E-2</v>
      </c>
      <c r="G1344" s="15">
        <f t="shared" si="357"/>
        <v>-0.19999999999999574</v>
      </c>
      <c r="R1344">
        <f t="shared" si="345"/>
        <v>0</v>
      </c>
      <c r="S1344">
        <f t="shared" si="346"/>
        <v>80</v>
      </c>
      <c r="T1344">
        <f>$E1344/3.6</f>
        <v>22.222222222222221</v>
      </c>
      <c r="U1344">
        <f>(0.5*960*(T1344*T1344))</f>
        <v>237037.03703703702</v>
      </c>
      <c r="V1344">
        <f>$U1344-$U1345</f>
        <v>592.22222222216078</v>
      </c>
      <c r="X1344">
        <f>W1344/1000</f>
        <v>0</v>
      </c>
      <c r="Y134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4">
        <f>(0.5*960*(F1344*F1344))</f>
        <v>1.4814814814814183</v>
      </c>
      <c r="AA1344">
        <f>W1344*0.0000002777777777</f>
        <v>0</v>
      </c>
      <c r="AB134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4">
        <f>(AC1344*0.0000002777777777)*-1</f>
        <v>0</v>
      </c>
      <c r="AE13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4">
        <f>(T1344/1000)*(960*9.81*0.01+0.5*1.205*0.38*1.711274*(T1344*T1344)+960*4/3*3.14*AJ1344)</f>
        <v>3.9113589278466119</v>
      </c>
      <c r="AH1344">
        <f>AH1343+AG1344</f>
        <v>3009.5395925489729</v>
      </c>
      <c r="AJ1344">
        <f>T1345-T1344</f>
        <v>-2.7777777777775015E-2</v>
      </c>
      <c r="AK1344" s="53">
        <f t="shared" si="359"/>
        <v>22.222222222222221</v>
      </c>
      <c r="AL1344" s="39">
        <f>0.5*1116.99*(T1344*T1344)</f>
        <v>275800</v>
      </c>
      <c r="AM1344" s="39">
        <f t="shared" si="358"/>
        <v>689.06906249996973</v>
      </c>
      <c r="AN1344" s="39">
        <f>SUM($AM$1327:$AM$1339)+$AN$1326</f>
        <v>-2657164.0724999998</v>
      </c>
      <c r="AO1344" s="39">
        <f t="shared" si="348"/>
        <v>0.73810113104333164</v>
      </c>
      <c r="AP1344" s="39">
        <f>SUM($AM$1340:$AM$1347)+$AP$1339</f>
        <v>2383946.6809375002</v>
      </c>
      <c r="AQ1344" s="39">
        <f t="shared" si="349"/>
        <v>0.66220741118610982</v>
      </c>
      <c r="AR1344" s="39">
        <f t="shared" si="361"/>
        <v>0.68906906249996969</v>
      </c>
      <c r="AS1344" s="39"/>
      <c r="AT1344" s="51">
        <f>T1344*$AS$8*0.38*0.01</f>
        <v>878.01287600000012</v>
      </c>
      <c r="AU1344" s="51">
        <f t="shared" si="360"/>
        <v>0.87801287600000011</v>
      </c>
      <c r="AV1344" s="51">
        <f t="shared" si="350"/>
        <v>2.4389266066952801E-4</v>
      </c>
      <c r="AW1344" s="39">
        <f>AB1344*0.7</f>
        <v>0.39324358013680533</v>
      </c>
      <c r="AX1344" s="40"/>
      <c r="AY1344" s="40">
        <f t="shared" si="347"/>
        <v>0</v>
      </c>
      <c r="AZ1344" s="40"/>
      <c r="BA1344" s="40"/>
      <c r="BB1344" s="40"/>
      <c r="BC1344" s="39"/>
      <c r="BD1344" s="39">
        <f>T1344*2.23694</f>
        <v>49.709777777777781</v>
      </c>
      <c r="BE1344" s="39">
        <f>AO1344-$BC$8</f>
        <v>0.7369747320447132</v>
      </c>
      <c r="BF1344" s="39">
        <f>AQ1344-$BC$8</f>
        <v>0.66108101218749138</v>
      </c>
      <c r="BG1344" s="52">
        <f t="shared" si="351"/>
        <v>0.59497291096874227</v>
      </c>
      <c r="BH1344" s="52">
        <f t="shared" si="352"/>
        <v>0.59497291096874227</v>
      </c>
      <c r="BI1344" s="52">
        <f t="shared" si="353"/>
        <v>2141902.4794874722</v>
      </c>
      <c r="BJ1344" s="52">
        <f t="shared" si="354"/>
        <v>2141.9024794874722</v>
      </c>
      <c r="BK1344">
        <f t="shared" si="355"/>
        <v>0.62016215624997273</v>
      </c>
    </row>
    <row r="1345" spans="2:63" x14ac:dyDescent="0.25">
      <c r="B1345" s="25" t="s">
        <v>53</v>
      </c>
      <c r="C1345" s="25">
        <v>1337</v>
      </c>
      <c r="D1345" s="25">
        <v>315</v>
      </c>
      <c r="E1345" s="24">
        <v>79.900000000000006</v>
      </c>
      <c r="F1345" s="15">
        <f t="shared" si="356"/>
        <v>-2.7777777777778172E-2</v>
      </c>
      <c r="G1345" s="15">
        <f t="shared" si="357"/>
        <v>-0.10000000000000142</v>
      </c>
      <c r="R1345">
        <f t="shared" si="345"/>
        <v>0</v>
      </c>
      <c r="S1345">
        <f t="shared" si="346"/>
        <v>79.900000000000006</v>
      </c>
      <c r="T1345">
        <f>$E1345/3.6</f>
        <v>22.194444444444446</v>
      </c>
      <c r="U1345">
        <f>(0.5*960*(T1345*T1345))</f>
        <v>236444.81481481486</v>
      </c>
      <c r="V1345">
        <f>$U1345-$U1346</f>
        <v>591.48148148157634</v>
      </c>
      <c r="X1345">
        <f>W1345/1000</f>
        <v>0</v>
      </c>
      <c r="Y134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5">
        <f>(0.5*960*(F1345*F1345))</f>
        <v>0.37037037037038084</v>
      </c>
      <c r="AA1345">
        <f>W1345*0.0000002777777777</f>
        <v>0</v>
      </c>
      <c r="AB134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5">
        <f>(AC1345*0.0000002777777777)*-1</f>
        <v>0</v>
      </c>
      <c r="AE13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5">
        <f>(T1345/1000)*(960*9.81*0.01+0.5*1.205*0.38*1.711274*(T1345*T1345)+960*4/3*3.14*AJ1345)</f>
        <v>3.8957410084578048</v>
      </c>
      <c r="AH1345">
        <f>AH1344+AG1345</f>
        <v>3013.4353335574306</v>
      </c>
      <c r="AJ1345">
        <f>T1346-T1345</f>
        <v>-2.777777777778212E-2</v>
      </c>
      <c r="AK1345" s="53">
        <f t="shared" si="359"/>
        <v>22.194444444444446</v>
      </c>
      <c r="AL1345" s="39">
        <f>0.5*1116.99*(T1345*T1345)</f>
        <v>275110.93093750003</v>
      </c>
      <c r="AM1345" s="39">
        <f t="shared" si="358"/>
        <v>688.20718750008382</v>
      </c>
      <c r="AN1345" s="39">
        <f>SUM($AM$1327:$AM$1339)+$AN$1326</f>
        <v>-2657164.0724999998</v>
      </c>
      <c r="AO1345" s="39">
        <f t="shared" si="348"/>
        <v>0.73810113104333164</v>
      </c>
      <c r="AP1345" s="39">
        <f>SUM($AM$1340:$AM$1347)+$AP$1339</f>
        <v>2383946.6809375002</v>
      </c>
      <c r="AQ1345" s="39">
        <f t="shared" si="349"/>
        <v>0.66220741118610982</v>
      </c>
      <c r="AR1345" s="39">
        <f t="shared" si="361"/>
        <v>0.68820718750008381</v>
      </c>
      <c r="AS1345" s="39"/>
      <c r="AT1345" s="51">
        <f>T1345*$AS$8*0.38*0.01</f>
        <v>876.91535990500029</v>
      </c>
      <c r="AU1345" s="51">
        <f t="shared" si="360"/>
        <v>0.87691535990500025</v>
      </c>
      <c r="AV1345" s="51">
        <f t="shared" si="350"/>
        <v>2.4358779484369116E-4</v>
      </c>
      <c r="AW1345" s="39">
        <f>AB1345*0.7</f>
        <v>0.39324358013680533</v>
      </c>
      <c r="AX1345" s="40"/>
      <c r="AY1345" s="40">
        <f t="shared" si="347"/>
        <v>0</v>
      </c>
      <c r="AZ1345" s="40"/>
      <c r="BA1345" s="40"/>
      <c r="BB1345" s="40"/>
      <c r="BC1345" s="39"/>
      <c r="BD1345" s="39">
        <f>T1345*2.23694</f>
        <v>49.647640555555562</v>
      </c>
      <c r="BE1345" s="39">
        <f>AO1345-$BC$8</f>
        <v>0.7369747320447132</v>
      </c>
      <c r="BF1345" s="39">
        <f>AQ1345-$BC$8</f>
        <v>0.66108101218749138</v>
      </c>
      <c r="BG1345" s="52">
        <f t="shared" si="351"/>
        <v>0.59497291096874227</v>
      </c>
      <c r="BH1345" s="52">
        <f t="shared" si="352"/>
        <v>0.59497291096874227</v>
      </c>
      <c r="BI1345" s="52">
        <f t="shared" si="353"/>
        <v>2141902.4794874722</v>
      </c>
      <c r="BJ1345" s="52">
        <f t="shared" si="354"/>
        <v>2141.9024794874722</v>
      </c>
      <c r="BK1345">
        <f t="shared" si="355"/>
        <v>0.61938646875007541</v>
      </c>
    </row>
    <row r="1346" spans="2:63" x14ac:dyDescent="0.25">
      <c r="B1346" s="25" t="s">
        <v>53</v>
      </c>
      <c r="C1346" s="25">
        <v>1338</v>
      </c>
      <c r="D1346" s="25">
        <v>316</v>
      </c>
      <c r="E1346" s="24">
        <v>79.8</v>
      </c>
      <c r="F1346" s="15">
        <f t="shared" si="356"/>
        <v>-1.3888888888890073E-2</v>
      </c>
      <c r="G1346" s="15">
        <f t="shared" si="357"/>
        <v>-5.0000000000004263E-2</v>
      </c>
      <c r="R1346">
        <f t="shared" si="345"/>
        <v>0</v>
      </c>
      <c r="S1346">
        <f t="shared" si="346"/>
        <v>79.8</v>
      </c>
      <c r="T1346">
        <f>$E1346/3.6</f>
        <v>22.166666666666664</v>
      </c>
      <c r="U1346">
        <f>(0.5*960*(T1346*T1346))</f>
        <v>235853.33333333328</v>
      </c>
      <c r="V1346">
        <f>$U1346-$U1347</f>
        <v>0</v>
      </c>
      <c r="X1346">
        <f>W1346/1000</f>
        <v>0</v>
      </c>
      <c r="Y134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6">
        <f>(0.5*960*(F1346*F1346))</f>
        <v>9.259259259260838E-2</v>
      </c>
      <c r="AA1346">
        <f>W1346*0.0000002777777777</f>
        <v>0</v>
      </c>
      <c r="AB134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6">
        <f>(AC1346*0.0000002777777777)*-1</f>
        <v>0</v>
      </c>
      <c r="AE13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</f>
        <v>0.63383580229166181</v>
      </c>
      <c r="AG1346">
        <f>(T1346/1000)*(960*9.81*0.01+0.5*1.205*0.38*1.711274*(T1346*T1346)+960*4/3*3.14*AJ1346)</f>
        <v>6.3549485321190966</v>
      </c>
      <c r="AH1346">
        <f>AH1345+AG1346</f>
        <v>3019.7902820895497</v>
      </c>
      <c r="AJ1346">
        <f>T1347-T1346</f>
        <v>0</v>
      </c>
      <c r="AK1346" s="53">
        <f t="shared" si="359"/>
        <v>22.166666666666664</v>
      </c>
      <c r="AL1346" s="39">
        <f>0.5*1116.99*(T1346*T1346)</f>
        <v>274422.72374999995</v>
      </c>
      <c r="AM1346" s="39">
        <f t="shared" si="358"/>
        <v>0</v>
      </c>
      <c r="AN1346" s="39">
        <f>SUM($AM$1327:$AM$1339)+$AN$1326</f>
        <v>-2657164.0724999998</v>
      </c>
      <c r="AO1346" s="39">
        <f t="shared" si="348"/>
        <v>0.73810113104333164</v>
      </c>
      <c r="AP1346" s="39">
        <f>SUM($AM$1340:$AM$1347)+$AP$1339</f>
        <v>2383946.6809375002</v>
      </c>
      <c r="AQ1346" s="39">
        <f t="shared" si="349"/>
        <v>0.66220741118610982</v>
      </c>
      <c r="AR1346" s="39">
        <f t="shared" si="361"/>
        <v>0</v>
      </c>
      <c r="AS1346" s="39"/>
      <c r="AT1346" s="51">
        <f>T1346*$AS$8*0.38*0.01</f>
        <v>875.81784381000011</v>
      </c>
      <c r="AU1346" s="51">
        <f t="shared" si="360"/>
        <v>0.87581784381000016</v>
      </c>
      <c r="AV1346" s="51">
        <f t="shared" si="350"/>
        <v>2.432829290178542E-4</v>
      </c>
      <c r="AW1346" s="39">
        <f>AB1346*0.7</f>
        <v>0.39324358013680533</v>
      </c>
      <c r="AX1346" s="40"/>
      <c r="AY1346" s="40">
        <f t="shared" si="347"/>
        <v>0</v>
      </c>
      <c r="AZ1346" s="40"/>
      <c r="BA1346" s="40"/>
      <c r="BB1346" s="40"/>
      <c r="BC1346" s="39"/>
      <c r="BD1346" s="39">
        <f>T1346*2.23694</f>
        <v>49.585503333333328</v>
      </c>
      <c r="BE1346" s="39">
        <f>AO1346-$BC$8</f>
        <v>0.7369747320447132</v>
      </c>
      <c r="BF1346" s="39">
        <f>AQ1346-$BC$8</f>
        <v>0.66108101218749138</v>
      </c>
      <c r="BG1346" s="52">
        <f t="shared" si="351"/>
        <v>0.59497291096874227</v>
      </c>
      <c r="BH1346" s="52">
        <f t="shared" si="352"/>
        <v>0.59497291096874227</v>
      </c>
      <c r="BI1346" s="52">
        <f t="shared" si="353"/>
        <v>2141902.4794874722</v>
      </c>
      <c r="BJ1346" s="52">
        <f t="shared" si="354"/>
        <v>2141.9024794874722</v>
      </c>
      <c r="BK1346">
        <f t="shared" si="355"/>
        <v>0</v>
      </c>
    </row>
    <row r="1347" spans="2:63" x14ac:dyDescent="0.25">
      <c r="B1347" s="25" t="s">
        <v>53</v>
      </c>
      <c r="C1347" s="25">
        <v>1339</v>
      </c>
      <c r="D1347" s="25">
        <v>317</v>
      </c>
      <c r="E1347" s="24">
        <v>79.8</v>
      </c>
      <c r="F1347" s="15">
        <f t="shared" si="356"/>
        <v>0</v>
      </c>
      <c r="G1347" s="15">
        <f t="shared" si="357"/>
        <v>0</v>
      </c>
      <c r="R1347">
        <f t="shared" si="345"/>
        <v>0</v>
      </c>
      <c r="S1347">
        <f t="shared" si="346"/>
        <v>79.8</v>
      </c>
      <c r="T1347">
        <f>$E1347/3.6</f>
        <v>22.166666666666664</v>
      </c>
      <c r="U1347">
        <f>(0.5*960*(T1347*T1347))</f>
        <v>235853.33333333328</v>
      </c>
      <c r="V1347">
        <f>$U1347-$U1348</f>
        <v>0</v>
      </c>
      <c r="X1347">
        <f>W1347/1000</f>
        <v>0</v>
      </c>
      <c r="Y134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7">
        <f>(0.5*960*(F1347*F1347))</f>
        <v>0</v>
      </c>
      <c r="AA1347">
        <f>W1347*0.0000002777777777</f>
        <v>0</v>
      </c>
      <c r="AB134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7">
        <f>(AC1347*0.0000002777777777)*-1</f>
        <v>0</v>
      </c>
      <c r="AE13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47">
        <f>(T1347/1000)*(960*9.81*0.01+0.5*1.205*0.38*1.711274*(T1347*T1347)+960*4/3*3.14*AJ1347)</f>
        <v>6.3549485321190966</v>
      </c>
      <c r="AH1347">
        <f>AH1346+AG1347</f>
        <v>3026.1452306216688</v>
      </c>
      <c r="AJ1347">
        <f>T1348-T1347</f>
        <v>0</v>
      </c>
      <c r="AK1347" s="53">
        <f t="shared" si="359"/>
        <v>22.166666666666664</v>
      </c>
      <c r="AL1347" s="39">
        <f>0.5*1116.99*(T1347*T1347)</f>
        <v>274422.72374999995</v>
      </c>
      <c r="AM1347" s="39">
        <f t="shared" si="358"/>
        <v>0</v>
      </c>
      <c r="AN1347" s="39">
        <f>SUM($AM$1327:$AM$1339)+$AN$1326</f>
        <v>-2657164.0724999998</v>
      </c>
      <c r="AO1347" s="39">
        <f t="shared" si="348"/>
        <v>0.73810113104333164</v>
      </c>
      <c r="AP1347" s="39">
        <f>SUM($AM$1340:$AM$1347)+$AP$1339</f>
        <v>2383946.6809375002</v>
      </c>
      <c r="AQ1347" s="39">
        <f t="shared" si="349"/>
        <v>0.66220741118610982</v>
      </c>
      <c r="AR1347" s="39">
        <f t="shared" si="361"/>
        <v>0</v>
      </c>
      <c r="AS1347" s="39"/>
      <c r="AT1347" s="51">
        <f>T1347*$AS$8*0.38*0.01</f>
        <v>875.81784381000011</v>
      </c>
      <c r="AU1347" s="51">
        <f t="shared" si="360"/>
        <v>0.87581784381000016</v>
      </c>
      <c r="AV1347" s="51">
        <f t="shared" si="350"/>
        <v>2.432829290178542E-4</v>
      </c>
      <c r="AW1347" s="39">
        <f>AB1347*0.7</f>
        <v>0.39324358013680533</v>
      </c>
      <c r="AX1347" s="40"/>
      <c r="AY1347" s="40">
        <f t="shared" si="347"/>
        <v>0</v>
      </c>
      <c r="AZ1347" s="40"/>
      <c r="BA1347" s="40"/>
      <c r="BB1347" s="40"/>
      <c r="BC1347" s="39"/>
      <c r="BD1347" s="39">
        <f>T1347*2.23694</f>
        <v>49.585503333333328</v>
      </c>
      <c r="BE1347" s="39">
        <f>AO1347-$BC$8</f>
        <v>0.7369747320447132</v>
      </c>
      <c r="BF1347" s="39">
        <f>AQ1347-$BC$8</f>
        <v>0.66108101218749138</v>
      </c>
      <c r="BG1347" s="52">
        <f t="shared" si="351"/>
        <v>0.59497291096874227</v>
      </c>
      <c r="BH1347" s="52">
        <f t="shared" si="352"/>
        <v>0.59497291096874227</v>
      </c>
      <c r="BI1347" s="52">
        <f t="shared" si="353"/>
        <v>2141902.4794874722</v>
      </c>
      <c r="BJ1347" s="52">
        <f t="shared" si="354"/>
        <v>2141.9024794874722</v>
      </c>
      <c r="BK1347">
        <f t="shared" si="355"/>
        <v>0</v>
      </c>
    </row>
    <row r="1348" spans="2:63" x14ac:dyDescent="0.25">
      <c r="B1348" s="25" t="s">
        <v>53</v>
      </c>
      <c r="C1348" s="25">
        <v>1340</v>
      </c>
      <c r="D1348" s="25">
        <v>318</v>
      </c>
      <c r="E1348" s="24">
        <v>79.8</v>
      </c>
      <c r="F1348" s="15">
        <f t="shared" si="356"/>
        <v>1.3888888888890073E-2</v>
      </c>
      <c r="G1348" s="15">
        <f t="shared" si="357"/>
        <v>5.0000000000004263E-2</v>
      </c>
      <c r="R1348">
        <f t="shared" si="345"/>
        <v>0</v>
      </c>
      <c r="S1348">
        <f t="shared" si="346"/>
        <v>79.8</v>
      </c>
      <c r="T1348">
        <f>$E1348/3.6</f>
        <v>22.166666666666664</v>
      </c>
      <c r="U1348">
        <f>(0.5*960*(T1348*T1348))</f>
        <v>235853.33333333328</v>
      </c>
      <c r="V1348">
        <f>$U1348-$U1349</f>
        <v>-591.48148148157634</v>
      </c>
      <c r="X1348">
        <f>W1348/1000</f>
        <v>0</v>
      </c>
      <c r="Y134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8">
        <f>(0.5*960*(F1348*F1348))</f>
        <v>9.259259259260838E-2</v>
      </c>
      <c r="AA1348">
        <f>W1348*0.0000002777777777</f>
        <v>0</v>
      </c>
      <c r="AB134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C1348">
        <f>SUM(V1348:V1354)</f>
        <v>-10760.000000000029</v>
      </c>
      <c r="AD1348">
        <f>(AC1348*0.0000002777777777)*-1</f>
        <v>2.9888888880520081E-3</v>
      </c>
      <c r="AE13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48">
        <f>(T1348/1000)*(960*9.81*0.01+0.5*1.205*0.38*1.711274*(T1348*T1348)+960*4/3*3.14*AJ1348)</f>
        <v>8.8297337173046682</v>
      </c>
      <c r="AH1348">
        <f>AH1347+AG1348</f>
        <v>3034.9749643389737</v>
      </c>
      <c r="AJ1348">
        <f>T1349-T1348</f>
        <v>2.777777777778212E-2</v>
      </c>
      <c r="AK1348" s="53">
        <f t="shared" si="359"/>
        <v>22.166666666666664</v>
      </c>
      <c r="AL1348" s="39">
        <f>0.5*1116.99*(T1348*T1348)</f>
        <v>274422.72374999995</v>
      </c>
      <c r="AM1348" s="39">
        <f t="shared" si="358"/>
        <v>-688.20718750008382</v>
      </c>
      <c r="AN1348" s="39">
        <f>SUM($AM$1348:$AM$1354)+$AN$1347</f>
        <v>-2669683.6687499997</v>
      </c>
      <c r="AO1348" s="39">
        <f t="shared" si="348"/>
        <v>0.74157879666735793</v>
      </c>
      <c r="AP1348" s="39">
        <f>SUM($AM$1340:$AM$1347)+$AP$1339</f>
        <v>2383946.6809375002</v>
      </c>
      <c r="AQ1348" s="39">
        <f t="shared" si="349"/>
        <v>0.66220741118610982</v>
      </c>
      <c r="AR1348" s="39">
        <f t="shared" si="361"/>
        <v>-0.68820718750008381</v>
      </c>
      <c r="AS1348" s="39"/>
      <c r="AT1348" s="51">
        <f>T1348*$AS$8*0.38*0.01</f>
        <v>875.81784381000011</v>
      </c>
      <c r="AU1348" s="51">
        <f t="shared" si="360"/>
        <v>0.87581784381000016</v>
      </c>
      <c r="AV1348" s="51">
        <f t="shared" si="350"/>
        <v>2.432829290178542E-4</v>
      </c>
      <c r="AW1348" s="39">
        <f>AB1348*0.7</f>
        <v>0.39324358013680533</v>
      </c>
      <c r="AX1348" s="40"/>
      <c r="AY1348" s="40">
        <f t="shared" si="347"/>
        <v>0</v>
      </c>
      <c r="AZ1348" s="40"/>
      <c r="BA1348" s="40"/>
      <c r="BB1348" s="40"/>
      <c r="BC1348" s="39"/>
      <c r="BD1348" s="39">
        <f>T1348*2.23694</f>
        <v>49.585503333333328</v>
      </c>
      <c r="BE1348" s="39">
        <f>AO1348-$BC$8</f>
        <v>0.74045239766873949</v>
      </c>
      <c r="BF1348" s="39">
        <f>AQ1348-$BC$8</f>
        <v>0.66108101218749138</v>
      </c>
      <c r="BG1348" s="52">
        <f t="shared" si="351"/>
        <v>0.59497291096874227</v>
      </c>
      <c r="BH1348" s="52">
        <f t="shared" si="352"/>
        <v>0.59497291096874227</v>
      </c>
      <c r="BI1348" s="52">
        <f t="shared" si="353"/>
        <v>2141902.4794874722</v>
      </c>
      <c r="BJ1348" s="52">
        <f t="shared" si="354"/>
        <v>2141.9024794874722</v>
      </c>
      <c r="BK1348">
        <f t="shared" si="355"/>
        <v>-0.61938646875007541</v>
      </c>
    </row>
    <row r="1349" spans="2:63" x14ac:dyDescent="0.25">
      <c r="B1349" s="25" t="s">
        <v>53</v>
      </c>
      <c r="C1349" s="25">
        <v>1341</v>
      </c>
      <c r="D1349" s="25">
        <v>319</v>
      </c>
      <c r="E1349" s="24">
        <v>79.900000000000006</v>
      </c>
      <c r="F1349" s="15">
        <f t="shared" si="356"/>
        <v>2.7777777777778172E-2</v>
      </c>
      <c r="G1349" s="15">
        <f t="shared" si="357"/>
        <v>0.10000000000000142</v>
      </c>
      <c r="R1349">
        <f t="shared" si="345"/>
        <v>0</v>
      </c>
      <c r="S1349">
        <f t="shared" si="346"/>
        <v>79.900000000000006</v>
      </c>
      <c r="T1349">
        <f>$E1349/3.6</f>
        <v>22.194444444444446</v>
      </c>
      <c r="U1349">
        <f>(0.5*960*(T1349*T1349))</f>
        <v>236444.81481481486</v>
      </c>
      <c r="V1349">
        <f>$U1349-$U1350</f>
        <v>-592.22222222216078</v>
      </c>
      <c r="X1349">
        <f>W1349/1000</f>
        <v>0</v>
      </c>
      <c r="Y134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49">
        <f>(0.5*960*(F1349*F1349))</f>
        <v>0.37037037037038084</v>
      </c>
      <c r="AA1349">
        <f>W1349*0.0000002777777777</f>
        <v>0</v>
      </c>
      <c r="AB134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49">
        <f>(AC1349*0.0000002777777777)*-1</f>
        <v>0</v>
      </c>
      <c r="AE13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49">
        <f>(T1349/1000)*(960*9.81*0.01+0.5*1.205*0.38*1.711274*(T1349*T1349)+960*4/3*3.14*AJ1349)</f>
        <v>8.8515138479641191</v>
      </c>
      <c r="AH1349">
        <f>AH1348+AG1349</f>
        <v>3043.8264781869379</v>
      </c>
      <c r="AJ1349">
        <f>T1350-T1349</f>
        <v>2.7777777777775015E-2</v>
      </c>
      <c r="AK1349" s="53">
        <f t="shared" si="359"/>
        <v>22.194444444444446</v>
      </c>
      <c r="AL1349" s="39">
        <f>0.5*1116.99*(T1349*T1349)</f>
        <v>275110.93093750003</v>
      </c>
      <c r="AM1349" s="39">
        <f t="shared" si="358"/>
        <v>-689.06906249996973</v>
      </c>
      <c r="AN1349" s="39">
        <f>SUM($AM$1348:$AM$1354)+$AN$1347</f>
        <v>-2669683.6687499997</v>
      </c>
      <c r="AO1349" s="39">
        <f t="shared" si="348"/>
        <v>0.74157879666735793</v>
      </c>
      <c r="AP1349" s="39">
        <f>SUM($AM$1340:$AM$1347)+$AP$1339</f>
        <v>2383946.6809375002</v>
      </c>
      <c r="AQ1349" s="39">
        <f t="shared" si="349"/>
        <v>0.66220741118610982</v>
      </c>
      <c r="AR1349" s="39">
        <f t="shared" si="361"/>
        <v>-0.68906906249996969</v>
      </c>
      <c r="AS1349" s="39"/>
      <c r="AT1349" s="51">
        <f>T1349*$AS$8*0.38*0.01</f>
        <v>876.91535990500029</v>
      </c>
      <c r="AU1349" s="51">
        <f t="shared" si="360"/>
        <v>0.87691535990500025</v>
      </c>
      <c r="AV1349" s="51">
        <f t="shared" si="350"/>
        <v>2.4358779484369116E-4</v>
      </c>
      <c r="AW1349" s="39">
        <f>AB1349*0.7</f>
        <v>0.39324358013680533</v>
      </c>
      <c r="AX1349" s="40"/>
      <c r="AY1349" s="40">
        <f t="shared" si="347"/>
        <v>0</v>
      </c>
      <c r="AZ1349" s="40"/>
      <c r="BA1349" s="40"/>
      <c r="BB1349" s="40"/>
      <c r="BC1349" s="39"/>
      <c r="BD1349" s="39">
        <f>T1349*2.23694</f>
        <v>49.647640555555562</v>
      </c>
      <c r="BE1349" s="39">
        <f>AO1349-$BC$8</f>
        <v>0.74045239766873949</v>
      </c>
      <c r="BF1349" s="39">
        <f>AQ1349-$BC$8</f>
        <v>0.66108101218749138</v>
      </c>
      <c r="BG1349" s="52">
        <f t="shared" si="351"/>
        <v>0.59497291096874227</v>
      </c>
      <c r="BH1349" s="52">
        <f t="shared" si="352"/>
        <v>0.59497291096874227</v>
      </c>
      <c r="BI1349" s="52">
        <f t="shared" si="353"/>
        <v>2141902.4794874722</v>
      </c>
      <c r="BJ1349" s="52">
        <f t="shared" si="354"/>
        <v>2141.9024794874722</v>
      </c>
      <c r="BK1349">
        <f t="shared" si="355"/>
        <v>-0.62016215624997273</v>
      </c>
    </row>
    <row r="1350" spans="2:63" x14ac:dyDescent="0.25">
      <c r="B1350" s="25" t="s">
        <v>53</v>
      </c>
      <c r="C1350" s="25">
        <v>1342</v>
      </c>
      <c r="D1350" s="25">
        <v>320</v>
      </c>
      <c r="E1350" s="24">
        <v>80</v>
      </c>
      <c r="F1350" s="15">
        <f t="shared" si="356"/>
        <v>6.9444444444444448E-2</v>
      </c>
      <c r="G1350" s="15">
        <f t="shared" si="357"/>
        <v>0.25</v>
      </c>
      <c r="R1350">
        <f t="shared" si="345"/>
        <v>0</v>
      </c>
      <c r="S1350">
        <f t="shared" si="346"/>
        <v>80</v>
      </c>
      <c r="T1350">
        <f>$E1350/3.6</f>
        <v>22.222222222222221</v>
      </c>
      <c r="U1350">
        <f>(0.5*960*(T1350*T1350))</f>
        <v>237037.03703703702</v>
      </c>
      <c r="V1350">
        <f>$U1350-$U1351</f>
        <v>-2376.2962962963502</v>
      </c>
      <c r="X1350">
        <f>W1350/1000</f>
        <v>0</v>
      </c>
      <c r="Y135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50">
        <f>(0.5*960*(F1350*F1350))</f>
        <v>2.3148148148148149</v>
      </c>
      <c r="AA1350">
        <f>W1350*0.0000002777777777</f>
        <v>0</v>
      </c>
      <c r="AB135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50">
        <f>(AC1350*0.0000002777777777)*-1</f>
        <v>0</v>
      </c>
      <c r="AE13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0">
        <f>(T1350/1000)*(960*9.81*0.01+0.5*1.205*0.38*1.711274*(T1350*T1350)+960*4/3*3.14*AJ1350)</f>
        <v>16.31629719945159</v>
      </c>
      <c r="AH1350">
        <f>AH1349+AG1350</f>
        <v>3060.1427753863895</v>
      </c>
      <c r="AJ1350">
        <f>T1351-T1350</f>
        <v>0.11111111111111427</v>
      </c>
      <c r="AK1350" s="53">
        <f t="shared" si="359"/>
        <v>22.222222222222221</v>
      </c>
      <c r="AL1350" s="39">
        <f>0.5*1116.99*(T1350*T1350)</f>
        <v>275800</v>
      </c>
      <c r="AM1350" s="39">
        <f t="shared" si="358"/>
        <v>-2764.8950000000768</v>
      </c>
      <c r="AN1350" s="39">
        <f>SUM($AM$1348:$AM$1354)+$AN$1347</f>
        <v>-2669683.6687499997</v>
      </c>
      <c r="AO1350" s="39">
        <f t="shared" si="348"/>
        <v>0.74157879666735793</v>
      </c>
      <c r="AP1350" s="39">
        <f>SUM($AM$1340:$AM$1347)+$AP$1339</f>
        <v>2383946.6809375002</v>
      </c>
      <c r="AQ1350" s="39">
        <f t="shared" si="349"/>
        <v>0.66220741118610982</v>
      </c>
      <c r="AR1350" s="39">
        <f t="shared" si="361"/>
        <v>-2.7648950000000769</v>
      </c>
      <c r="AS1350" s="39"/>
      <c r="AT1350" s="51">
        <f>T1350*$AS$8*0.38*0.01</f>
        <v>878.01287600000012</v>
      </c>
      <c r="AU1350" s="51">
        <f t="shared" si="360"/>
        <v>0.87801287600000011</v>
      </c>
      <c r="AV1350" s="51">
        <f t="shared" si="350"/>
        <v>2.4389266066952801E-4</v>
      </c>
      <c r="AW1350" s="39">
        <f>AB1350*0.7</f>
        <v>0.39324358013680533</v>
      </c>
      <c r="AX1350" s="40"/>
      <c r="AY1350" s="40">
        <f t="shared" si="347"/>
        <v>0</v>
      </c>
      <c r="AZ1350" s="40"/>
      <c r="BA1350" s="40"/>
      <c r="BB1350" s="40"/>
      <c r="BC1350" s="39"/>
      <c r="BD1350" s="39">
        <f>T1350*2.23694</f>
        <v>49.709777777777781</v>
      </c>
      <c r="BE1350" s="39">
        <f>AO1350-$BC$8</f>
        <v>0.74045239766873949</v>
      </c>
      <c r="BF1350" s="39">
        <f>AQ1350-$BC$8</f>
        <v>0.66108101218749138</v>
      </c>
      <c r="BG1350" s="52">
        <f t="shared" si="351"/>
        <v>0.59497291096874227</v>
      </c>
      <c r="BH1350" s="52">
        <f t="shared" si="352"/>
        <v>0.59497291096874227</v>
      </c>
      <c r="BI1350" s="52">
        <f t="shared" si="353"/>
        <v>2141902.4794874722</v>
      </c>
      <c r="BJ1350" s="52">
        <f t="shared" si="354"/>
        <v>2141.9024794874722</v>
      </c>
      <c r="BK1350">
        <f t="shared" si="355"/>
        <v>-2.4884055000000695</v>
      </c>
    </row>
    <row r="1351" spans="2:63" x14ac:dyDescent="0.25">
      <c r="B1351" s="25" t="s">
        <v>53</v>
      </c>
      <c r="C1351" s="25">
        <v>1343</v>
      </c>
      <c r="D1351" s="25">
        <v>321</v>
      </c>
      <c r="E1351" s="24">
        <v>80.400000000000006</v>
      </c>
      <c r="F1351" s="15">
        <f t="shared" si="356"/>
        <v>0.11111111111111072</v>
      </c>
      <c r="G1351" s="15">
        <f t="shared" si="357"/>
        <v>0.39999999999999858</v>
      </c>
      <c r="R1351">
        <f t="shared" si="345"/>
        <v>0</v>
      </c>
      <c r="S1351">
        <f t="shared" si="346"/>
        <v>80.400000000000006</v>
      </c>
      <c r="T1351">
        <f>$E1351/3.6</f>
        <v>22.333333333333336</v>
      </c>
      <c r="U1351">
        <f>(0.5*960*(T1351*T1351))</f>
        <v>239413.33333333337</v>
      </c>
      <c r="V1351">
        <f>$U1351-$U1352</f>
        <v>-2388.1481481480587</v>
      </c>
      <c r="X1351">
        <f>W1351/1000</f>
        <v>0</v>
      </c>
      <c r="Y135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51">
        <f>(0.5*960*(F1351*F1351))</f>
        <v>5.9259259259258839</v>
      </c>
      <c r="AA1351">
        <f>W1351*0.0000002777777777</f>
        <v>0</v>
      </c>
      <c r="AB135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51">
        <f>(AC1351*0.0000002777777777)*-1</f>
        <v>0</v>
      </c>
      <c r="AE13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1">
        <f>(T1351/1000)*(960*9.81*0.01+0.5*1.205*0.38*1.711274*(T1351*T1351)+960*4/3*3.14*AJ1351)</f>
        <v>16.44119715470687</v>
      </c>
      <c r="AH1351">
        <f>AH1350+AG1351</f>
        <v>3076.5839725410965</v>
      </c>
      <c r="AJ1351">
        <f>T1352-T1351</f>
        <v>0.11111111111110716</v>
      </c>
      <c r="AK1351" s="53">
        <f t="shared" si="359"/>
        <v>22.333333333333336</v>
      </c>
      <c r="AL1351" s="39">
        <f>0.5*1116.99*(T1351*T1351)</f>
        <v>278564.89500000008</v>
      </c>
      <c r="AM1351" s="39">
        <f t="shared" si="358"/>
        <v>-2778.6849999998813</v>
      </c>
      <c r="AN1351" s="39">
        <f>SUM($AM$1348:$AM$1354)+$AN$1347</f>
        <v>-2669683.6687499997</v>
      </c>
      <c r="AO1351" s="39">
        <f t="shared" si="348"/>
        <v>0.74157879666735793</v>
      </c>
      <c r="AP1351" s="39">
        <f>SUM($AM$1340:$AM$1347)+$AP$1339</f>
        <v>2383946.6809375002</v>
      </c>
      <c r="AQ1351" s="39">
        <f t="shared" si="349"/>
        <v>0.66220741118610982</v>
      </c>
      <c r="AR1351" s="39">
        <f t="shared" si="361"/>
        <v>-2.7786849999998813</v>
      </c>
      <c r="AS1351" s="39"/>
      <c r="AT1351" s="51">
        <f>T1351*$AS$8*0.38*0.01</f>
        <v>882.40294038000025</v>
      </c>
      <c r="AU1351" s="51">
        <f t="shared" si="360"/>
        <v>0.88240294038000022</v>
      </c>
      <c r="AV1351" s="51">
        <f t="shared" si="350"/>
        <v>2.4511212397287571E-4</v>
      </c>
      <c r="AW1351" s="39">
        <f>AB1351*0.7</f>
        <v>0.39324358013680533</v>
      </c>
      <c r="AX1351" s="40"/>
      <c r="AY1351" s="40">
        <f t="shared" si="347"/>
        <v>0</v>
      </c>
      <c r="AZ1351" s="40"/>
      <c r="BA1351" s="40"/>
      <c r="BB1351" s="40"/>
      <c r="BC1351" s="39"/>
      <c r="BD1351" s="39">
        <f>T1351*2.23694</f>
        <v>49.958326666666679</v>
      </c>
      <c r="BE1351" s="39">
        <f>AO1351-$BC$8</f>
        <v>0.74045239766873949</v>
      </c>
      <c r="BF1351" s="39">
        <f>AQ1351-$BC$8</f>
        <v>0.66108101218749138</v>
      </c>
      <c r="BG1351" s="52">
        <f t="shared" si="351"/>
        <v>0.59497291096874227</v>
      </c>
      <c r="BH1351" s="52">
        <f t="shared" si="352"/>
        <v>0.59497291096874227</v>
      </c>
      <c r="BI1351" s="52">
        <f t="shared" si="353"/>
        <v>2141902.4794874722</v>
      </c>
      <c r="BJ1351" s="52">
        <f t="shared" si="354"/>
        <v>2141.9024794874722</v>
      </c>
      <c r="BK1351">
        <f t="shared" si="355"/>
        <v>-2.500816499999893</v>
      </c>
    </row>
    <row r="1352" spans="2:63" x14ac:dyDescent="0.25">
      <c r="B1352" s="25" t="s">
        <v>53</v>
      </c>
      <c r="C1352" s="25">
        <v>1344</v>
      </c>
      <c r="D1352" s="25">
        <v>322</v>
      </c>
      <c r="E1352" s="24">
        <v>80.8</v>
      </c>
      <c r="F1352" s="15">
        <f t="shared" si="356"/>
        <v>0.11111111111111072</v>
      </c>
      <c r="G1352" s="15">
        <f t="shared" si="357"/>
        <v>0.39999999999999858</v>
      </c>
      <c r="R1352">
        <f t="shared" ref="R1352:R1415" si="362">IF(E1352&lt;1,1,0)</f>
        <v>0</v>
      </c>
      <c r="S1352">
        <f t="shared" ref="S1352:S1415" si="363">IF(R1352=1,"",E1352)</f>
        <v>80.8</v>
      </c>
      <c r="T1352">
        <f>$E1352/3.6</f>
        <v>22.444444444444443</v>
      </c>
      <c r="U1352">
        <f>(0.5*960*(T1352*T1352))</f>
        <v>241801.48148148143</v>
      </c>
      <c r="V1352">
        <f>$U1352-$U1353</f>
        <v>-2400.0000000000873</v>
      </c>
      <c r="X1352">
        <f>W1352/1000</f>
        <v>0</v>
      </c>
      <c r="Y135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52">
        <f>(0.5*960*(F1352*F1352))</f>
        <v>5.9259259259258839</v>
      </c>
      <c r="AA1352">
        <f>W1352*0.0000002777777777</f>
        <v>0</v>
      </c>
      <c r="AB135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52">
        <f>(AC1352*0.0000002777777777)*-1</f>
        <v>0</v>
      </c>
      <c r="AE13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2">
        <f>(T1352/1000)*(960*9.81*0.01+0.5*1.205*0.38*1.711274*(T1352*T1352)+960*4/3*3.14*AJ1352)</f>
        <v>16.566745266610681</v>
      </c>
      <c r="AH1352">
        <f>AH1351+AG1352</f>
        <v>3093.1507178077072</v>
      </c>
      <c r="AJ1352">
        <f>T1353-T1352</f>
        <v>0.11111111111111427</v>
      </c>
      <c r="AK1352" s="53">
        <f t="shared" si="359"/>
        <v>22.444444444444443</v>
      </c>
      <c r="AL1352" s="39">
        <f>0.5*1116.99*(T1352*T1352)</f>
        <v>281343.57999999996</v>
      </c>
      <c r="AM1352" s="39">
        <f t="shared" si="358"/>
        <v>-2792.4750000000931</v>
      </c>
      <c r="AN1352" s="39">
        <f>SUM($AM$1348:$AM$1354)+$AN$1347</f>
        <v>-2669683.6687499997</v>
      </c>
      <c r="AO1352" s="39">
        <f t="shared" si="348"/>
        <v>0.74157879666735793</v>
      </c>
      <c r="AP1352" s="39">
        <f>SUM($AM$1340:$AM$1347)+$AP$1339</f>
        <v>2383946.6809375002</v>
      </c>
      <c r="AQ1352" s="39">
        <f t="shared" si="349"/>
        <v>0.66220741118610982</v>
      </c>
      <c r="AR1352" s="39">
        <f t="shared" si="361"/>
        <v>-2.7924750000000933</v>
      </c>
      <c r="AS1352" s="39"/>
      <c r="AT1352" s="51">
        <f>T1352*$AS$8*0.38*0.01</f>
        <v>886.79300476000003</v>
      </c>
      <c r="AU1352" s="51">
        <f t="shared" si="360"/>
        <v>0.88679300476</v>
      </c>
      <c r="AV1352" s="51">
        <f t="shared" si="350"/>
        <v>2.4633158727622328E-4</v>
      </c>
      <c r="AW1352" s="39">
        <f>AB1352*0.7</f>
        <v>0.39324358013680533</v>
      </c>
      <c r="AX1352" s="40"/>
      <c r="AY1352" s="40">
        <f t="shared" ref="AY1352:AY1415" si="364">AX1352/1000</f>
        <v>0</v>
      </c>
      <c r="AZ1352" s="40"/>
      <c r="BA1352" s="40"/>
      <c r="BB1352" s="40"/>
      <c r="BC1352" s="39"/>
      <c r="BD1352" s="39">
        <f>T1352*2.23694</f>
        <v>50.206875555555555</v>
      </c>
      <c r="BE1352" s="39">
        <f>AO1352-$BC$8</f>
        <v>0.74045239766873949</v>
      </c>
      <c r="BF1352" s="39">
        <f>AQ1352-$BC$8</f>
        <v>0.66108101218749138</v>
      </c>
      <c r="BG1352" s="52">
        <f t="shared" si="351"/>
        <v>0.59497291096874227</v>
      </c>
      <c r="BH1352" s="52">
        <f t="shared" si="352"/>
        <v>0.59497291096874227</v>
      </c>
      <c r="BI1352" s="52">
        <f t="shared" si="353"/>
        <v>2141902.4794874722</v>
      </c>
      <c r="BJ1352" s="52">
        <f t="shared" si="354"/>
        <v>2141.9024794874722</v>
      </c>
      <c r="BK1352">
        <f t="shared" si="355"/>
        <v>-2.5132275000000841</v>
      </c>
    </row>
    <row r="1353" spans="2:63" x14ac:dyDescent="0.25">
      <c r="B1353" s="25" t="s">
        <v>53</v>
      </c>
      <c r="C1353" s="25">
        <v>1345</v>
      </c>
      <c r="D1353" s="25">
        <v>323</v>
      </c>
      <c r="E1353" s="24">
        <v>81.2</v>
      </c>
      <c r="F1353" s="15">
        <f t="shared" si="356"/>
        <v>9.7222222222222612E-2</v>
      </c>
      <c r="G1353" s="15">
        <f t="shared" si="357"/>
        <v>0.35000000000000142</v>
      </c>
      <c r="R1353">
        <f t="shared" si="362"/>
        <v>0</v>
      </c>
      <c r="S1353">
        <f t="shared" si="363"/>
        <v>81.2</v>
      </c>
      <c r="T1353">
        <f>$E1353/3.6</f>
        <v>22.555555555555557</v>
      </c>
      <c r="U1353">
        <f>(0.5*960*(T1353*T1353))</f>
        <v>244201.48148148152</v>
      </c>
      <c r="V1353">
        <f>$U1353-$U1354</f>
        <v>-1807.7777777777519</v>
      </c>
      <c r="X1353">
        <f>W1353/1000</f>
        <v>0</v>
      </c>
      <c r="Y135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</f>
        <v>2031.7492592592594</v>
      </c>
      <c r="Z1353">
        <f>(0.5*960*(F1353*F1353))</f>
        <v>4.5370370370370736</v>
      </c>
      <c r="AA1353">
        <f>W1353*0.0000002777777777</f>
        <v>0</v>
      </c>
      <c r="AB135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</f>
        <v>0.56177654305257907</v>
      </c>
      <c r="AD1353">
        <f>(AC1353*0.0000002777777777)*-1</f>
        <v>0</v>
      </c>
      <c r="AE13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3">
        <f>(T1353/1000)*(960*9.81*0.01+0.5*1.205*0.38*1.711274*(T1353*T1353)+960*4/3*3.14*AJ1353)</f>
        <v>14.174742290684867</v>
      </c>
      <c r="AH1353">
        <f>AH1352+AG1353</f>
        <v>3107.3254600983919</v>
      </c>
      <c r="AJ1353">
        <f>T1354-T1353</f>
        <v>8.3333333333332149E-2</v>
      </c>
      <c r="AK1353" s="53">
        <f t="shared" si="359"/>
        <v>22.555555555555557</v>
      </c>
      <c r="AL1353" s="39">
        <f>0.5*1116.99*(T1353*T1353)</f>
        <v>284136.05500000005</v>
      </c>
      <c r="AM1353" s="39">
        <f t="shared" si="358"/>
        <v>-2103.4059374999488</v>
      </c>
      <c r="AN1353" s="39">
        <f>SUM($AM$1348:$AM$1354)+$AN$1347</f>
        <v>-2669683.6687499997</v>
      </c>
      <c r="AO1353" s="39">
        <f t="shared" ref="AO1353:AO1416" si="365">(AN1353*0.0000002777777777)*-1</f>
        <v>0.74157879666735793</v>
      </c>
      <c r="AP1353" s="39">
        <f>SUM($AM$1340:$AM$1347)+$AP$1339</f>
        <v>2383946.6809375002</v>
      </c>
      <c r="AQ1353" s="39">
        <f t="shared" ref="AQ1353:AQ1416" si="366">AP1353*0.0000002777777777</f>
        <v>0.66220741118610982</v>
      </c>
      <c r="AR1353" s="39">
        <f t="shared" si="361"/>
        <v>-2.1034059374999488</v>
      </c>
      <c r="AS1353" s="39"/>
      <c r="AT1353" s="51">
        <f>T1353*$AS$8*0.38*0.01</f>
        <v>891.18306914000027</v>
      </c>
      <c r="AU1353" s="51">
        <f t="shared" si="360"/>
        <v>0.89118306914000023</v>
      </c>
      <c r="AV1353" s="51">
        <f t="shared" ref="AV1353:AV1416" si="367">0.000000277778*AT1353</f>
        <v>2.4755105057957101E-4</v>
      </c>
      <c r="AW1353" s="39">
        <f>AB1353*0.7</f>
        <v>0.39324358013680533</v>
      </c>
      <c r="AX1353" s="40"/>
      <c r="AY1353" s="40">
        <f t="shared" si="364"/>
        <v>0</v>
      </c>
      <c r="AZ1353" s="40"/>
      <c r="BA1353" s="40"/>
      <c r="BB1353" s="40"/>
      <c r="BC1353" s="39"/>
      <c r="BD1353" s="39">
        <f>T1353*2.23694</f>
        <v>50.455424444444454</v>
      </c>
      <c r="BE1353" s="39">
        <f>AO1353-$BC$8</f>
        <v>0.74045239766873949</v>
      </c>
      <c r="BF1353" s="39">
        <f>AQ1353-$BC$8</f>
        <v>0.66108101218749138</v>
      </c>
      <c r="BG1353" s="52">
        <f t="shared" ref="BG1353:BG1416" si="368">BF1353*0.9</f>
        <v>0.59497291096874227</v>
      </c>
      <c r="BH1353" s="52">
        <f t="shared" ref="BH1353:BH1416" si="369">BF1353*0.9</f>
        <v>0.59497291096874227</v>
      </c>
      <c r="BI1353" s="52">
        <f t="shared" ref="BI1353:BI1416" si="370">BH1353*3600000</f>
        <v>2141902.4794874722</v>
      </c>
      <c r="BJ1353" s="52">
        <f t="shared" ref="BJ1353:BJ1416" si="371">BI1353/1000</f>
        <v>2141.9024794874722</v>
      </c>
      <c r="BK1353">
        <f t="shared" ref="BK1353:BK1416" si="372">(AM1353*0.9)/1000</f>
        <v>-1.8930653437499538</v>
      </c>
    </row>
    <row r="1354" spans="2:63" x14ac:dyDescent="0.25">
      <c r="B1354" s="25" t="s">
        <v>53</v>
      </c>
      <c r="C1354" s="25">
        <v>1346</v>
      </c>
      <c r="D1354" s="25">
        <v>324</v>
      </c>
      <c r="E1354" s="24">
        <v>81.5</v>
      </c>
      <c r="F1354" s="15">
        <f t="shared" ref="F1354:F1417" si="373">($E1355-$E1353)/2/3.6</f>
        <v>5.5555555555554373E-2</v>
      </c>
      <c r="G1354" s="15">
        <f t="shared" ref="G1354:G1417" si="374">($E1355-$E1353)/2</f>
        <v>0.19999999999999574</v>
      </c>
      <c r="R1354">
        <f t="shared" si="362"/>
        <v>0</v>
      </c>
      <c r="S1354">
        <f t="shared" si="363"/>
        <v>81.5</v>
      </c>
      <c r="T1354">
        <f>$E1354/3.6</f>
        <v>22.638888888888889</v>
      </c>
      <c r="U1354">
        <f>(0.5*960*(T1354*T1354))</f>
        <v>246009.25925925927</v>
      </c>
      <c r="V1354">
        <f>$U1354-$U1355</f>
        <v>-604.07407407404389</v>
      </c>
      <c r="X1354">
        <f>W1354/1000</f>
        <v>0</v>
      </c>
      <c r="Y135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54">
        <f>(0.5*960*(F1354*F1354))</f>
        <v>1.4814814814814183</v>
      </c>
      <c r="AA1354">
        <f>W1354*0.0000002777777777</f>
        <v>0</v>
      </c>
      <c r="AB135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54">
        <f>(AC1354*0.0000002777777777)*-1</f>
        <v>0</v>
      </c>
      <c r="AE13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4">
        <f>(T1354/1000)*(960*9.81*0.01+0.5*1.205*0.38*1.711274*(T1354*T1354)+960*4/3*3.14*AJ1354)</f>
        <v>9.2055052700271265</v>
      </c>
      <c r="AH1354">
        <f>AH1353+AG1354</f>
        <v>3116.5309653684189</v>
      </c>
      <c r="AJ1354">
        <f>T1355-T1354</f>
        <v>2.7777777777775015E-2</v>
      </c>
      <c r="AK1354" s="53">
        <f t="shared" si="359"/>
        <v>22.638888888888889</v>
      </c>
      <c r="AL1354" s="39">
        <f>0.5*1116.99*(T1354*T1354)</f>
        <v>286239.4609375</v>
      </c>
      <c r="AM1354" s="39">
        <f t="shared" si="358"/>
        <v>-702.85906249994878</v>
      </c>
      <c r="AN1354" s="39">
        <f>SUM($AM$1348:$AM$1354)+$AN$1347</f>
        <v>-2669683.6687499997</v>
      </c>
      <c r="AO1354" s="39">
        <f t="shared" si="365"/>
        <v>0.74157879666735793</v>
      </c>
      <c r="AP1354" s="39">
        <f>SUM($AM$1340:$AM$1347)+$AP$1339</f>
        <v>2383946.6809375002</v>
      </c>
      <c r="AQ1354" s="39">
        <f t="shared" si="366"/>
        <v>0.66220741118610982</v>
      </c>
      <c r="AR1354" s="39">
        <f t="shared" si="361"/>
        <v>-0.70285906249994878</v>
      </c>
      <c r="AS1354" s="39"/>
      <c r="AT1354" s="51">
        <f>T1354*$AS$8*0.38*0.01</f>
        <v>894.47561742500011</v>
      </c>
      <c r="AU1354" s="51">
        <f t="shared" si="360"/>
        <v>0.89447561742500015</v>
      </c>
      <c r="AV1354" s="51">
        <f t="shared" si="367"/>
        <v>2.4846564805708164E-4</v>
      </c>
      <c r="AW1354" s="39">
        <f>AB1354*0.7</f>
        <v>0.41544279823758545</v>
      </c>
      <c r="AX1354" s="40"/>
      <c r="AY1354" s="40">
        <f t="shared" si="364"/>
        <v>0</v>
      </c>
      <c r="AZ1354" s="40"/>
      <c r="BA1354" s="40"/>
      <c r="BB1354" s="40"/>
      <c r="BC1354" s="39"/>
      <c r="BD1354" s="39">
        <f>T1354*2.23694</f>
        <v>50.641836111111118</v>
      </c>
      <c r="BE1354" s="39">
        <f>AO1354-$BC$8</f>
        <v>0.74045239766873949</v>
      </c>
      <c r="BF1354" s="39">
        <f>AQ1354-$BC$8</f>
        <v>0.66108101218749138</v>
      </c>
      <c r="BG1354" s="52">
        <f t="shared" si="368"/>
        <v>0.59497291096874227</v>
      </c>
      <c r="BH1354" s="52">
        <f t="shared" si="369"/>
        <v>0.59497291096874227</v>
      </c>
      <c r="BI1354" s="52">
        <f t="shared" si="370"/>
        <v>2141902.4794874722</v>
      </c>
      <c r="BJ1354" s="52">
        <f t="shared" si="371"/>
        <v>2141.9024794874722</v>
      </c>
      <c r="BK1354">
        <f t="shared" si="372"/>
        <v>-0.63257315624995392</v>
      </c>
    </row>
    <row r="1355" spans="2:63" x14ac:dyDescent="0.25">
      <c r="B1355" s="25" t="s">
        <v>53</v>
      </c>
      <c r="C1355" s="25">
        <v>1347</v>
      </c>
      <c r="D1355" s="25">
        <v>325</v>
      </c>
      <c r="E1355" s="24">
        <v>81.599999999999994</v>
      </c>
      <c r="F1355" s="15">
        <f t="shared" si="373"/>
        <v>1.3888888888888099E-2</v>
      </c>
      <c r="G1355" s="15">
        <f t="shared" si="374"/>
        <v>4.9999999999997158E-2</v>
      </c>
      <c r="R1355">
        <f t="shared" si="362"/>
        <v>0</v>
      </c>
      <c r="S1355">
        <f t="shared" si="363"/>
        <v>81.599999999999994</v>
      </c>
      <c r="T1355">
        <f>$E1355/3.6</f>
        <v>22.666666666666664</v>
      </c>
      <c r="U1355">
        <f>(0.5*960*(T1355*T1355))</f>
        <v>246613.33333333331</v>
      </c>
      <c r="V1355">
        <f>$U1355-$U1356</f>
        <v>0</v>
      </c>
      <c r="W1355">
        <f>SUM(V1355:V1370)</f>
        <v>114167.40740740742</v>
      </c>
      <c r="X1355">
        <f>W1355/1000</f>
        <v>114.16740740740741</v>
      </c>
      <c r="Y135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55">
        <f>(0.5*960*(F1355*F1355))</f>
        <v>9.2592592592582068E-2</v>
      </c>
      <c r="AA1355">
        <f>W1355*0.0000002777777777</f>
        <v>3.1713168715400156E-2</v>
      </c>
      <c r="AB135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55">
        <f>(AC1355*0.0000002777777777)*-1</f>
        <v>0</v>
      </c>
      <c r="AE13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5">
        <f>(T1355/1000)*(960*9.81*0.01+0.5*1.205*0.38*1.711274*(T1355*T1355)+960*4/3*3.14*AJ1355)</f>
        <v>6.6973692293686504</v>
      </c>
      <c r="AH1355">
        <f>AH1354+AG1355</f>
        <v>3123.2283345977876</v>
      </c>
      <c r="AJ1355">
        <f>T1356-T1355</f>
        <v>0</v>
      </c>
      <c r="AK1355" s="53">
        <f t="shared" si="359"/>
        <v>22.666666666666664</v>
      </c>
      <c r="AL1355" s="39">
        <f>0.5*1116.99*(T1355*T1355)</f>
        <v>286942.31999999995</v>
      </c>
      <c r="AM1355" s="39">
        <f t="shared" si="358"/>
        <v>0</v>
      </c>
      <c r="AN1355" s="39">
        <f>SUM($AM$1348:$AM$1354)+$AN$1347</f>
        <v>-2669683.6687499997</v>
      </c>
      <c r="AO1355" s="39">
        <f t="shared" si="365"/>
        <v>0.74157879666735793</v>
      </c>
      <c r="AP1355" s="39">
        <f>SUM($AM$1340:$AM$1347)+$AP$1339</f>
        <v>2383946.6809375002</v>
      </c>
      <c r="AQ1355" s="39">
        <f t="shared" si="366"/>
        <v>0.66220741118610982</v>
      </c>
      <c r="AR1355" s="39">
        <f t="shared" si="361"/>
        <v>0</v>
      </c>
      <c r="AS1355" s="39"/>
      <c r="AT1355" s="51">
        <f>T1355*$AS$8*0.38*0.01</f>
        <v>895.57313351999994</v>
      </c>
      <c r="AU1355" s="51">
        <f t="shared" si="360"/>
        <v>0.8955731335199999</v>
      </c>
      <c r="AV1355" s="51">
        <f t="shared" si="367"/>
        <v>2.4877051388291852E-4</v>
      </c>
      <c r="AW1355" s="39">
        <f>AB1355*0.7</f>
        <v>0.41544279823758545</v>
      </c>
      <c r="AX1355" s="40"/>
      <c r="AY1355" s="40">
        <f t="shared" si="364"/>
        <v>0</v>
      </c>
      <c r="AZ1355" s="40"/>
      <c r="BA1355" s="40"/>
      <c r="BB1355" s="40"/>
      <c r="BC1355" s="39"/>
      <c r="BD1355" s="39">
        <f>T1355*2.23694</f>
        <v>50.70397333333333</v>
      </c>
      <c r="BE1355" s="39">
        <f>AO1355-$BC$8</f>
        <v>0.74045239766873949</v>
      </c>
      <c r="BF1355" s="39">
        <f>AQ1355-$BC$8</f>
        <v>0.66108101218749138</v>
      </c>
      <c r="BG1355" s="52">
        <f t="shared" si="368"/>
        <v>0.59497291096874227</v>
      </c>
      <c r="BH1355" s="52">
        <f t="shared" si="369"/>
        <v>0.59497291096874227</v>
      </c>
      <c r="BI1355" s="52">
        <f t="shared" si="370"/>
        <v>2141902.4794874722</v>
      </c>
      <c r="BJ1355" s="52">
        <f t="shared" si="371"/>
        <v>2141.9024794874722</v>
      </c>
      <c r="BK1355">
        <f t="shared" si="372"/>
        <v>0</v>
      </c>
    </row>
    <row r="1356" spans="2:63" x14ac:dyDescent="0.25">
      <c r="B1356" s="25" t="s">
        <v>53</v>
      </c>
      <c r="C1356" s="25">
        <v>1348</v>
      </c>
      <c r="D1356" s="25">
        <v>326</v>
      </c>
      <c r="E1356" s="24">
        <v>81.599999999999994</v>
      </c>
      <c r="F1356" s="15">
        <f t="shared" si="373"/>
        <v>-2.7777777777776198E-2</v>
      </c>
      <c r="G1356" s="15">
        <f t="shared" si="374"/>
        <v>-9.9999999999994316E-2</v>
      </c>
      <c r="R1356">
        <f t="shared" si="362"/>
        <v>0</v>
      </c>
      <c r="S1356">
        <f t="shared" si="363"/>
        <v>81.599999999999994</v>
      </c>
      <c r="T1356">
        <f>$E1356/3.6</f>
        <v>22.666666666666664</v>
      </c>
      <c r="U1356">
        <f>(0.5*960*(T1356*T1356))</f>
        <v>246613.33333333331</v>
      </c>
      <c r="V1356">
        <f>$U1356-$U1357</f>
        <v>1207.4074074073869</v>
      </c>
      <c r="X1356">
        <f>W1356/1000</f>
        <v>0</v>
      </c>
      <c r="Y135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56">
        <f>(0.5*960*(F1356*F1356))</f>
        <v>0.37037037037032827</v>
      </c>
      <c r="AA1356">
        <f>W1356*0.0000002777777777</f>
        <v>0</v>
      </c>
      <c r="AB135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56">
        <f>(AC1356*0.0000002777777777)*-1</f>
        <v>0</v>
      </c>
      <c r="AE13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6">
        <f>(T1356/1000)*(960*9.81*0.01+0.5*1.205*0.38*1.711274*(T1356*T1356)+960*4/3*3.14*AJ1356)</f>
        <v>1.6361544145540157</v>
      </c>
      <c r="AH1356">
        <f>AH1355+AG1356</f>
        <v>3124.8644890123414</v>
      </c>
      <c r="AJ1356">
        <f>T1357-T1356</f>
        <v>-5.5555555555553582E-2</v>
      </c>
      <c r="AK1356" s="53">
        <f t="shared" si="359"/>
        <v>22.666666666666664</v>
      </c>
      <c r="AL1356" s="39">
        <f>0.5*1116.99*(T1356*T1356)</f>
        <v>286942.31999999995</v>
      </c>
      <c r="AM1356" s="39">
        <f t="shared" si="358"/>
        <v>1404.8562499999534</v>
      </c>
      <c r="AN1356" s="39">
        <f>SUM($AM$1348:$AM$1354)+$AN$1347</f>
        <v>-2669683.6687499997</v>
      </c>
      <c r="AO1356" s="39">
        <f t="shared" si="365"/>
        <v>0.74157879666735793</v>
      </c>
      <c r="AP1356" s="39">
        <f>SUM($AM$1356:$AM$1370)+$AP$1355</f>
        <v>2516784.0271875001</v>
      </c>
      <c r="AQ1356" s="39">
        <f t="shared" si="366"/>
        <v>0.6991066740230002</v>
      </c>
      <c r="AR1356" s="39">
        <f t="shared" si="361"/>
        <v>1.4048562499999535</v>
      </c>
      <c r="AS1356" s="39"/>
      <c r="AT1356" s="51">
        <f>T1356*$AS$8*0.38*0.01</f>
        <v>895.57313351999994</v>
      </c>
      <c r="AU1356" s="51">
        <f t="shared" si="360"/>
        <v>0.8955731335199999</v>
      </c>
      <c r="AV1356" s="51">
        <f t="shared" si="367"/>
        <v>2.4877051388291852E-4</v>
      </c>
      <c r="AW1356" s="39">
        <f>AB1356*0.7</f>
        <v>0.41544279823758545</v>
      </c>
      <c r="AX1356" s="40"/>
      <c r="AY1356" s="40">
        <f t="shared" si="364"/>
        <v>0</v>
      </c>
      <c r="AZ1356" s="40"/>
      <c r="BA1356" s="40"/>
      <c r="BB1356" s="40"/>
      <c r="BC1356" s="39"/>
      <c r="BD1356" s="39">
        <f>T1356*2.23694</f>
        <v>50.70397333333333</v>
      </c>
      <c r="BE1356" s="39">
        <f>AO1356-$BC$8</f>
        <v>0.74045239766873949</v>
      </c>
      <c r="BF1356" s="39">
        <f>AQ1356-$BC$8</f>
        <v>0.69798027502438176</v>
      </c>
      <c r="BG1356" s="52">
        <f t="shared" si="368"/>
        <v>0.62818224752194363</v>
      </c>
      <c r="BH1356" s="52">
        <f t="shared" si="369"/>
        <v>0.62818224752194363</v>
      </c>
      <c r="BI1356" s="52">
        <f t="shared" si="370"/>
        <v>2261456.0910789971</v>
      </c>
      <c r="BJ1356" s="52">
        <f t="shared" si="371"/>
        <v>2261.4560910789969</v>
      </c>
      <c r="BK1356">
        <f t="shared" si="372"/>
        <v>1.2643706249999582</v>
      </c>
    </row>
    <row r="1357" spans="2:63" x14ac:dyDescent="0.25">
      <c r="B1357" s="25" t="s">
        <v>53</v>
      </c>
      <c r="C1357" s="25">
        <v>1349</v>
      </c>
      <c r="D1357" s="25">
        <v>327</v>
      </c>
      <c r="E1357" s="24">
        <v>81.400000000000006</v>
      </c>
      <c r="F1357" s="15">
        <f t="shared" si="373"/>
        <v>-0.12499999999999881</v>
      </c>
      <c r="G1357" s="15">
        <f t="shared" si="374"/>
        <v>-0.44999999999999574</v>
      </c>
      <c r="R1357">
        <f t="shared" si="362"/>
        <v>0</v>
      </c>
      <c r="S1357">
        <f t="shared" si="363"/>
        <v>81.400000000000006</v>
      </c>
      <c r="T1357">
        <f>$E1357/3.6</f>
        <v>22.611111111111111</v>
      </c>
      <c r="U1357">
        <f>(0.5*960*(T1357*T1357))</f>
        <v>245405.92592592593</v>
      </c>
      <c r="V1357">
        <f>$U1357-$U1358</f>
        <v>4202.5925925925549</v>
      </c>
      <c r="X1357">
        <f>W1357/1000</f>
        <v>0</v>
      </c>
      <c r="Y135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57">
        <f>(0.5*960*(F1357*F1357))</f>
        <v>7.499999999999857</v>
      </c>
      <c r="AA1357">
        <f>W1357*0.0000002777777777</f>
        <v>0</v>
      </c>
      <c r="AB135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57">
        <f>(AC1357*0.0000002777777777)*-1</f>
        <v>0</v>
      </c>
      <c r="AE13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7">
        <f>(T1357/1000)*(960*9.81*0.01+0.5*1.205*0.38*1.711274*(T1357*T1357)+960*4/3*3.14*AJ1357)</f>
        <v>-11.012164538865122</v>
      </c>
      <c r="AH1357">
        <f>AH1356+AG1357</f>
        <v>3113.8523244734765</v>
      </c>
      <c r="AJ1357">
        <f>T1358-T1357</f>
        <v>-0.19444444444444287</v>
      </c>
      <c r="AK1357" s="53">
        <f t="shared" si="359"/>
        <v>22.611111111111111</v>
      </c>
      <c r="AL1357" s="39">
        <f>0.5*1116.99*(T1357*T1357)</f>
        <v>285537.46375</v>
      </c>
      <c r="AM1357" s="39">
        <f t="shared" si="358"/>
        <v>4889.8478124999674</v>
      </c>
      <c r="AN1357" s="39">
        <f>SUM($AM$1348:$AM$1354)+$AN$1347</f>
        <v>-2669683.6687499997</v>
      </c>
      <c r="AO1357" s="39">
        <f t="shared" si="365"/>
        <v>0.74157879666735793</v>
      </c>
      <c r="AP1357" s="39">
        <f>SUM($AM$1356:$AM$1370)+$AP$1355</f>
        <v>2516784.0271875001</v>
      </c>
      <c r="AQ1357" s="39">
        <f t="shared" si="366"/>
        <v>0.6991066740230002</v>
      </c>
      <c r="AR1357" s="39">
        <f t="shared" si="361"/>
        <v>4.8898478124999674</v>
      </c>
      <c r="AS1357" s="39"/>
      <c r="AT1357" s="51">
        <f>T1357*$AS$8*0.38*0.01</f>
        <v>893.37810133000005</v>
      </c>
      <c r="AU1357" s="51">
        <f t="shared" si="360"/>
        <v>0.89337810133000006</v>
      </c>
      <c r="AV1357" s="51">
        <f t="shared" si="367"/>
        <v>2.4816078223124477E-4</v>
      </c>
      <c r="AW1357" s="39">
        <f>AB1357*0.7</f>
        <v>0.41544279823758545</v>
      </c>
      <c r="AX1357" s="40"/>
      <c r="AY1357" s="40">
        <f t="shared" si="364"/>
        <v>0</v>
      </c>
      <c r="AZ1357" s="40"/>
      <c r="BA1357" s="40"/>
      <c r="BB1357" s="40"/>
      <c r="BC1357" s="39"/>
      <c r="BD1357" s="39">
        <f>T1357*2.23694</f>
        <v>50.579698888888892</v>
      </c>
      <c r="BE1357" s="39">
        <f>AO1357-$BC$8</f>
        <v>0.74045239766873949</v>
      </c>
      <c r="BF1357" s="39">
        <f>AQ1357-$BC$8</f>
        <v>0.69798027502438176</v>
      </c>
      <c r="BG1357" s="52">
        <f t="shared" si="368"/>
        <v>0.62818224752194363</v>
      </c>
      <c r="BH1357" s="52">
        <f t="shared" si="369"/>
        <v>0.62818224752194363</v>
      </c>
      <c r="BI1357" s="52">
        <f t="shared" si="370"/>
        <v>2261456.0910789971</v>
      </c>
      <c r="BJ1357" s="52">
        <f t="shared" si="371"/>
        <v>2261.4560910789969</v>
      </c>
      <c r="BK1357">
        <f t="shared" si="372"/>
        <v>4.4008630312499708</v>
      </c>
    </row>
    <row r="1358" spans="2:63" x14ac:dyDescent="0.25">
      <c r="B1358" s="25" t="s">
        <v>53</v>
      </c>
      <c r="C1358" s="25">
        <v>1350</v>
      </c>
      <c r="D1358" s="25">
        <v>328</v>
      </c>
      <c r="E1358" s="24">
        <v>80.7</v>
      </c>
      <c r="F1358" s="15">
        <f t="shared" si="373"/>
        <v>-0.25000000000000155</v>
      </c>
      <c r="G1358" s="15">
        <f t="shared" si="374"/>
        <v>-0.90000000000000568</v>
      </c>
      <c r="R1358">
        <f t="shared" si="362"/>
        <v>0</v>
      </c>
      <c r="S1358">
        <f t="shared" si="363"/>
        <v>80.7</v>
      </c>
      <c r="T1358">
        <f>$E1358/3.6</f>
        <v>22.416666666666668</v>
      </c>
      <c r="U1358">
        <f>(0.5*960*(T1358*T1358))</f>
        <v>241203.33333333337</v>
      </c>
      <c r="V1358">
        <f>$U1358-$U1359</f>
        <v>6530.7407407407882</v>
      </c>
      <c r="X1358">
        <f>W1358/1000</f>
        <v>0</v>
      </c>
      <c r="Y135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58">
        <f>(0.5*960*(F1358*F1358))</f>
        <v>30.000000000000373</v>
      </c>
      <c r="AA1358">
        <f>W1358*0.0000002777777777</f>
        <v>0</v>
      </c>
      <c r="AB135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58">
        <f>(AC1358*0.0000002777777777)*-1</f>
        <v>0</v>
      </c>
      <c r="AE13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8">
        <f>(T1358/1000)*(960*9.81*0.01+0.5*1.205*0.38*1.711274*(T1358*T1358)+960*4/3*3.14*AJ1358)</f>
        <v>-21.005147146844259</v>
      </c>
      <c r="AH1358">
        <f>AH1357+AG1358</f>
        <v>3092.8471773266324</v>
      </c>
      <c r="AJ1358">
        <f>T1359-T1358</f>
        <v>-0.30555555555555713</v>
      </c>
      <c r="AK1358" s="53">
        <f t="shared" si="359"/>
        <v>22.416666666666668</v>
      </c>
      <c r="AL1358" s="39">
        <f>0.5*1116.99*(T1358*T1358)</f>
        <v>280647.61593750003</v>
      </c>
      <c r="AM1358" s="39">
        <f t="shared" si="358"/>
        <v>7598.7209375000093</v>
      </c>
      <c r="AN1358" s="39">
        <f>SUM($AM$1348:$AM$1354)+$AN$1347</f>
        <v>-2669683.6687499997</v>
      </c>
      <c r="AO1358" s="39">
        <f t="shared" si="365"/>
        <v>0.74157879666735793</v>
      </c>
      <c r="AP1358" s="39">
        <f>SUM($AM$1356:$AM$1370)+$AP$1355</f>
        <v>2516784.0271875001</v>
      </c>
      <c r="AQ1358" s="39">
        <f t="shared" si="366"/>
        <v>0.6991066740230002</v>
      </c>
      <c r="AR1358" s="39">
        <f t="shared" si="361"/>
        <v>7.5987209375000093</v>
      </c>
      <c r="AS1358" s="39"/>
      <c r="AT1358" s="51">
        <f>T1358*$AS$8*0.38*0.01</f>
        <v>885.6954886650002</v>
      </c>
      <c r="AU1358" s="51">
        <f t="shared" si="360"/>
        <v>0.88569548866500025</v>
      </c>
      <c r="AV1358" s="51">
        <f t="shared" si="367"/>
        <v>2.460267214503864E-4</v>
      </c>
      <c r="AW1358" s="39">
        <f>AB1358*0.7</f>
        <v>0.41544279823758545</v>
      </c>
      <c r="AX1358" s="40"/>
      <c r="AY1358" s="40">
        <f t="shared" si="364"/>
        <v>0</v>
      </c>
      <c r="AZ1358" s="40"/>
      <c r="BA1358" s="40"/>
      <c r="BB1358" s="40"/>
      <c r="BC1358" s="39"/>
      <c r="BD1358" s="39">
        <f>T1358*2.23694</f>
        <v>50.144738333333336</v>
      </c>
      <c r="BE1358" s="39">
        <f>AO1358-$BC$8</f>
        <v>0.74045239766873949</v>
      </c>
      <c r="BF1358" s="39">
        <f>AQ1358-$BC$8</f>
        <v>0.69798027502438176</v>
      </c>
      <c r="BG1358" s="52">
        <f t="shared" si="368"/>
        <v>0.62818224752194363</v>
      </c>
      <c r="BH1358" s="52">
        <f t="shared" si="369"/>
        <v>0.62818224752194363</v>
      </c>
      <c r="BI1358" s="52">
        <f t="shared" si="370"/>
        <v>2261456.0910789971</v>
      </c>
      <c r="BJ1358" s="52">
        <f t="shared" si="371"/>
        <v>2261.4560910789969</v>
      </c>
      <c r="BK1358">
        <f t="shared" si="372"/>
        <v>6.8388488437500081</v>
      </c>
    </row>
    <row r="1359" spans="2:63" x14ac:dyDescent="0.25">
      <c r="B1359" s="25" t="s">
        <v>53</v>
      </c>
      <c r="C1359" s="25">
        <v>1351</v>
      </c>
      <c r="D1359" s="25">
        <v>329</v>
      </c>
      <c r="E1359" s="24">
        <v>79.599999999999994</v>
      </c>
      <c r="F1359" s="15">
        <f t="shared" si="373"/>
        <v>-0.34722222222222221</v>
      </c>
      <c r="G1359" s="15">
        <f t="shared" si="374"/>
        <v>-1.25</v>
      </c>
      <c r="R1359">
        <f t="shared" si="362"/>
        <v>0</v>
      </c>
      <c r="S1359">
        <f t="shared" si="363"/>
        <v>79.599999999999994</v>
      </c>
      <c r="T1359">
        <f>$E1359/3.6</f>
        <v>22.111111111111111</v>
      </c>
      <c r="U1359">
        <f>(0.5*960*(T1359*T1359))</f>
        <v>234672.59259259258</v>
      </c>
      <c r="V1359">
        <f>$U1359-$U1360</f>
        <v>8182.222222222219</v>
      </c>
      <c r="X1359">
        <f>W1359/1000</f>
        <v>0</v>
      </c>
      <c r="Y135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59">
        <f>(0.5*960*(F1359*F1359))</f>
        <v>57.870370370370367</v>
      </c>
      <c r="AA1359">
        <f>W1359*0.0000002777777777</f>
        <v>0</v>
      </c>
      <c r="AB135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59">
        <f>(AC1359*0.0000002777777777)*-1</f>
        <v>0</v>
      </c>
      <c r="AE13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59">
        <f>(T1359/1000)*(960*9.81*0.01+0.5*1.205*0.38*1.711274*(T1359*T1359)+960*4/3*3.14*AJ1359)</f>
        <v>-28.242446712706212</v>
      </c>
      <c r="AH1359">
        <f>AH1358+AG1359</f>
        <v>3064.6047306139262</v>
      </c>
      <c r="AJ1359">
        <f>T1360-T1359</f>
        <v>-0.38888888888888928</v>
      </c>
      <c r="AK1359" s="53">
        <f t="shared" si="359"/>
        <v>22.111111111111111</v>
      </c>
      <c r="AL1359" s="39">
        <f>0.5*1116.99*(T1359*T1359)</f>
        <v>273048.89500000002</v>
      </c>
      <c r="AM1359" s="39">
        <f t="shared" si="358"/>
        <v>9520.2712500000489</v>
      </c>
      <c r="AN1359" s="39">
        <f>SUM($AM$1348:$AM$1354)+$AN$1347</f>
        <v>-2669683.6687499997</v>
      </c>
      <c r="AO1359" s="39">
        <f t="shared" si="365"/>
        <v>0.74157879666735793</v>
      </c>
      <c r="AP1359" s="39">
        <f>SUM($AM$1356:$AM$1370)+$AP$1355</f>
        <v>2516784.0271875001</v>
      </c>
      <c r="AQ1359" s="39">
        <f t="shared" si="366"/>
        <v>0.6991066740230002</v>
      </c>
      <c r="AR1359" s="39">
        <f t="shared" si="361"/>
        <v>9.5202712500000484</v>
      </c>
      <c r="AS1359" s="39"/>
      <c r="AT1359" s="51">
        <f>T1359*$AS$8*0.38*0.01</f>
        <v>873.62281162000011</v>
      </c>
      <c r="AU1359" s="51">
        <f t="shared" si="360"/>
        <v>0.87362281162000011</v>
      </c>
      <c r="AV1359" s="51">
        <f t="shared" si="367"/>
        <v>2.4267319736618039E-4</v>
      </c>
      <c r="AW1359" s="39">
        <f>AB1359*0.7</f>
        <v>0.41544279823758545</v>
      </c>
      <c r="AX1359" s="40"/>
      <c r="AY1359" s="40">
        <f t="shared" si="364"/>
        <v>0</v>
      </c>
      <c r="AZ1359" s="40"/>
      <c r="BA1359" s="40"/>
      <c r="BB1359" s="40"/>
      <c r="BC1359" s="39"/>
      <c r="BD1359" s="39">
        <f>T1359*2.23694</f>
        <v>49.46122888888889</v>
      </c>
      <c r="BE1359" s="39">
        <f>AO1359-$BC$8</f>
        <v>0.74045239766873949</v>
      </c>
      <c r="BF1359" s="39">
        <f>AQ1359-$BC$8</f>
        <v>0.69798027502438176</v>
      </c>
      <c r="BG1359" s="52">
        <f t="shared" si="368"/>
        <v>0.62818224752194363</v>
      </c>
      <c r="BH1359" s="52">
        <f t="shared" si="369"/>
        <v>0.62818224752194363</v>
      </c>
      <c r="BI1359" s="52">
        <f t="shared" si="370"/>
        <v>2261456.0910789971</v>
      </c>
      <c r="BJ1359" s="52">
        <f t="shared" si="371"/>
        <v>2261.4560910789969</v>
      </c>
      <c r="BK1359">
        <f t="shared" si="372"/>
        <v>8.5682441250000441</v>
      </c>
    </row>
    <row r="1360" spans="2:63" x14ac:dyDescent="0.25">
      <c r="B1360" s="25" t="s">
        <v>53</v>
      </c>
      <c r="C1360" s="25">
        <v>1352</v>
      </c>
      <c r="D1360" s="25">
        <v>330</v>
      </c>
      <c r="E1360" s="24">
        <v>78.2</v>
      </c>
      <c r="F1360" s="15">
        <f t="shared" si="373"/>
        <v>-0.38888888888888851</v>
      </c>
      <c r="G1360" s="15">
        <f t="shared" si="374"/>
        <v>-1.3999999999999986</v>
      </c>
      <c r="R1360">
        <f t="shared" si="362"/>
        <v>0</v>
      </c>
      <c r="S1360">
        <f t="shared" si="363"/>
        <v>78.2</v>
      </c>
      <c r="T1360">
        <f>$E1360/3.6</f>
        <v>21.722222222222221</v>
      </c>
      <c r="U1360">
        <f>(0.5*960*(T1360*T1360))</f>
        <v>226490.37037037036</v>
      </c>
      <c r="V1360">
        <f>$U1360-$U1361</f>
        <v>8037.037037037051</v>
      </c>
      <c r="X1360">
        <f>W1360/1000</f>
        <v>0</v>
      </c>
      <c r="Y136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0">
        <f>(0.5*960*(F1360*F1360))</f>
        <v>72.592592592592453</v>
      </c>
      <c r="AA1360">
        <f>W1360*0.0000002777777777</f>
        <v>0</v>
      </c>
      <c r="AB136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0">
        <f>(AC1360*0.0000002777777777)*-1</f>
        <v>0</v>
      </c>
      <c r="AE13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0">
        <f>(T1360/1000)*(960*9.81*0.01+0.5*1.205*0.38*1.711274*(T1360*T1360)+960*4/3*3.14*AJ1360)</f>
        <v>-27.890795899662816</v>
      </c>
      <c r="AH1360">
        <f>AH1359+AG1360</f>
        <v>3036.7139347142634</v>
      </c>
      <c r="AJ1360">
        <f>T1361-T1360</f>
        <v>-0.38888888888888928</v>
      </c>
      <c r="AK1360" s="53">
        <f t="shared" si="359"/>
        <v>21.722222222222221</v>
      </c>
      <c r="AL1360" s="39">
        <f>0.5*1116.99*(T1360*T1360)</f>
        <v>263528.62374999997</v>
      </c>
      <c r="AM1360" s="39">
        <f t="shared" si="358"/>
        <v>9351.3437499999709</v>
      </c>
      <c r="AN1360" s="39">
        <f>SUM($AM$1348:$AM$1354)+$AN$1347</f>
        <v>-2669683.6687499997</v>
      </c>
      <c r="AO1360" s="39">
        <f t="shared" si="365"/>
        <v>0.74157879666735793</v>
      </c>
      <c r="AP1360" s="39">
        <f>SUM($AM$1356:$AM$1370)+$AP$1355</f>
        <v>2516784.0271875001</v>
      </c>
      <c r="AQ1360" s="39">
        <f t="shared" si="366"/>
        <v>0.6991066740230002</v>
      </c>
      <c r="AR1360" s="39">
        <f t="shared" si="361"/>
        <v>9.3513437499999714</v>
      </c>
      <c r="AS1360" s="39"/>
      <c r="AT1360" s="51">
        <f>T1360*$AS$8*0.38*0.01</f>
        <v>858.25758629000006</v>
      </c>
      <c r="AU1360" s="51">
        <f t="shared" si="360"/>
        <v>0.85825758629000004</v>
      </c>
      <c r="AV1360" s="51">
        <f t="shared" si="367"/>
        <v>2.3840507580446364E-4</v>
      </c>
      <c r="AW1360" s="39">
        <f>AB1360*0.7</f>
        <v>0.41544279823758545</v>
      </c>
      <c r="AX1360" s="40"/>
      <c r="AY1360" s="40">
        <f t="shared" si="364"/>
        <v>0</v>
      </c>
      <c r="AZ1360" s="40"/>
      <c r="BA1360" s="40"/>
      <c r="BB1360" s="40"/>
      <c r="BC1360" s="39"/>
      <c r="BD1360" s="39">
        <f>T1360*2.23694</f>
        <v>48.591307777777779</v>
      </c>
      <c r="BE1360" s="39">
        <f>AO1360-$BC$8</f>
        <v>0.74045239766873949</v>
      </c>
      <c r="BF1360" s="39">
        <f>AQ1360-$BC$8</f>
        <v>0.69798027502438176</v>
      </c>
      <c r="BG1360" s="52">
        <f t="shared" si="368"/>
        <v>0.62818224752194363</v>
      </c>
      <c r="BH1360" s="52">
        <f t="shared" si="369"/>
        <v>0.62818224752194363</v>
      </c>
      <c r="BI1360" s="52">
        <f t="shared" si="370"/>
        <v>2261456.0910789971</v>
      </c>
      <c r="BJ1360" s="52">
        <f t="shared" si="371"/>
        <v>2261.4560910789969</v>
      </c>
      <c r="BK1360">
        <f t="shared" si="372"/>
        <v>8.4162093749999745</v>
      </c>
    </row>
    <row r="1361" spans="2:63" x14ac:dyDescent="0.25">
      <c r="B1361" s="25" t="s">
        <v>53</v>
      </c>
      <c r="C1361" s="25">
        <v>1353</v>
      </c>
      <c r="D1361" s="25">
        <v>331</v>
      </c>
      <c r="E1361" s="24">
        <v>76.8</v>
      </c>
      <c r="F1361" s="15">
        <f t="shared" si="373"/>
        <v>-0.40277777777777857</v>
      </c>
      <c r="G1361" s="15">
        <f t="shared" si="374"/>
        <v>-1.4500000000000028</v>
      </c>
      <c r="R1361">
        <f t="shared" si="362"/>
        <v>0</v>
      </c>
      <c r="S1361">
        <f t="shared" si="363"/>
        <v>76.8</v>
      </c>
      <c r="T1361">
        <f>$E1361/3.6</f>
        <v>21.333333333333332</v>
      </c>
      <c r="U1361">
        <f>(0.5*960*(T1361*T1361))</f>
        <v>218453.33333333331</v>
      </c>
      <c r="V1361">
        <f>$U1361-$U1362</f>
        <v>8450.0000000000291</v>
      </c>
      <c r="X1361">
        <f>W1361/1000</f>
        <v>0</v>
      </c>
      <c r="Y136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1">
        <f>(0.5*960*(F1361*F1361))</f>
        <v>77.870370370370665</v>
      </c>
      <c r="AA1361">
        <f>W1361*0.0000002777777777</f>
        <v>0</v>
      </c>
      <c r="AB136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1">
        <f>(AC1361*0.0000002777777777)*-1</f>
        <v>0</v>
      </c>
      <c r="AE13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1">
        <f>(T1361/1000)*(960*9.81*0.01+0.5*1.205*0.38*1.711274*(T1361*T1361)+960*4/3*3.14*AJ1361)</f>
        <v>-29.913170577301909</v>
      </c>
      <c r="AH1361">
        <f>AH1360+AG1361</f>
        <v>3006.8007641369613</v>
      </c>
      <c r="AJ1361">
        <f>T1362-T1361</f>
        <v>-0.41666666666666785</v>
      </c>
      <c r="AK1361" s="53">
        <f t="shared" si="359"/>
        <v>21.333333333333332</v>
      </c>
      <c r="AL1361" s="39">
        <f>0.5*1116.99*(T1361*T1361)</f>
        <v>254177.28</v>
      </c>
      <c r="AM1361" s="39">
        <f t="shared" si="358"/>
        <v>9831.8390625000466</v>
      </c>
      <c r="AN1361" s="39">
        <f>SUM($AM$1348:$AM$1354)+$AN$1347</f>
        <v>-2669683.6687499997</v>
      </c>
      <c r="AO1361" s="39">
        <f t="shared" si="365"/>
        <v>0.74157879666735793</v>
      </c>
      <c r="AP1361" s="39">
        <f>SUM($AM$1356:$AM$1370)+$AP$1355</f>
        <v>2516784.0271875001</v>
      </c>
      <c r="AQ1361" s="39">
        <f t="shared" si="366"/>
        <v>0.6991066740230002</v>
      </c>
      <c r="AR1361" s="39">
        <f t="shared" si="361"/>
        <v>9.8318390625000465</v>
      </c>
      <c r="AS1361" s="39"/>
      <c r="AT1361" s="51">
        <f>T1361*$AS$8*0.38*0.01</f>
        <v>842.89236096000013</v>
      </c>
      <c r="AU1361" s="51">
        <f t="shared" si="360"/>
        <v>0.84289236096000009</v>
      </c>
      <c r="AV1361" s="51">
        <f t="shared" si="367"/>
        <v>2.3413695424274691E-4</v>
      </c>
      <c r="AW1361" s="39">
        <f>AB1361*0.7</f>
        <v>0.41544279823758545</v>
      </c>
      <c r="AX1361" s="40"/>
      <c r="AY1361" s="40">
        <f t="shared" si="364"/>
        <v>0</v>
      </c>
      <c r="AZ1361" s="40"/>
      <c r="BA1361" s="40"/>
      <c r="BB1361" s="40"/>
      <c r="BC1361" s="39"/>
      <c r="BD1361" s="39">
        <f>T1361*2.23694</f>
        <v>47.721386666666668</v>
      </c>
      <c r="BE1361" s="39">
        <f>AO1361-$BC$8</f>
        <v>0.74045239766873949</v>
      </c>
      <c r="BF1361" s="39">
        <f>AQ1361-$BC$8</f>
        <v>0.69798027502438176</v>
      </c>
      <c r="BG1361" s="52">
        <f t="shared" si="368"/>
        <v>0.62818224752194363</v>
      </c>
      <c r="BH1361" s="52">
        <f t="shared" si="369"/>
        <v>0.62818224752194363</v>
      </c>
      <c r="BI1361" s="52">
        <f t="shared" si="370"/>
        <v>2261456.0910789971</v>
      </c>
      <c r="BJ1361" s="52">
        <f t="shared" si="371"/>
        <v>2261.4560910789969</v>
      </c>
      <c r="BK1361">
        <f t="shared" si="372"/>
        <v>8.8486551562500431</v>
      </c>
    </row>
    <row r="1362" spans="2:63" x14ac:dyDescent="0.25">
      <c r="B1362" s="25" t="s">
        <v>53</v>
      </c>
      <c r="C1362" s="25">
        <v>1354</v>
      </c>
      <c r="D1362" s="25">
        <v>332</v>
      </c>
      <c r="E1362" s="24">
        <v>75.3</v>
      </c>
      <c r="F1362" s="15">
        <f t="shared" si="373"/>
        <v>-0.41666666666666663</v>
      </c>
      <c r="G1362" s="15">
        <f t="shared" si="374"/>
        <v>-1.5</v>
      </c>
      <c r="R1362">
        <f t="shared" si="362"/>
        <v>0</v>
      </c>
      <c r="S1362">
        <f t="shared" si="363"/>
        <v>75.3</v>
      </c>
      <c r="T1362">
        <f>$E1362/3.6</f>
        <v>20.916666666666664</v>
      </c>
      <c r="U1362">
        <f>(0.5*960*(T1362*T1362))</f>
        <v>210003.33333333328</v>
      </c>
      <c r="V1362">
        <f>$U1362-$U1363</f>
        <v>8283.3333333332848</v>
      </c>
      <c r="X1362">
        <f>W1362/1000</f>
        <v>0</v>
      </c>
      <c r="Y136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2">
        <f>(0.5*960*(F1362*F1362))</f>
        <v>83.333333333333314</v>
      </c>
      <c r="AA1362">
        <f>W1362*0.0000002777777777</f>
        <v>0</v>
      </c>
      <c r="AB136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2">
        <f>(AC1362*0.0000002777777777)*-1</f>
        <v>0</v>
      </c>
      <c r="AE13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2">
        <f>(T1362/1000)*(960*9.81*0.01+0.5*1.205*0.38*1.711274*(T1362*T1362)+960*4/3*3.14*AJ1362)</f>
        <v>-29.473196345166663</v>
      </c>
      <c r="AH1362">
        <f>AH1361+AG1362</f>
        <v>2977.3275677917945</v>
      </c>
      <c r="AJ1362">
        <f>T1363-T1362</f>
        <v>-0.4166666666666643</v>
      </c>
      <c r="AK1362" s="53">
        <f t="shared" si="359"/>
        <v>20.916666666666664</v>
      </c>
      <c r="AL1362" s="39">
        <f>0.5*1116.99*(T1362*T1362)</f>
        <v>244345.44093749995</v>
      </c>
      <c r="AM1362" s="39">
        <f t="shared" si="358"/>
        <v>9637.9171874999593</v>
      </c>
      <c r="AN1362" s="39">
        <f>SUM($AM$1348:$AM$1354)+$AN$1347</f>
        <v>-2669683.6687499997</v>
      </c>
      <c r="AO1362" s="39">
        <f t="shared" si="365"/>
        <v>0.74157879666735793</v>
      </c>
      <c r="AP1362" s="39">
        <f>SUM($AM$1356:$AM$1370)+$AP$1355</f>
        <v>2516784.0271875001</v>
      </c>
      <c r="AQ1362" s="39">
        <f t="shared" si="366"/>
        <v>0.6991066740230002</v>
      </c>
      <c r="AR1362" s="39">
        <f t="shared" si="361"/>
        <v>9.6379171874999585</v>
      </c>
      <c r="AS1362" s="39"/>
      <c r="AT1362" s="51">
        <f>T1362*$AS$8*0.38*0.01</f>
        <v>826.42961953499992</v>
      </c>
      <c r="AU1362" s="51">
        <f t="shared" si="360"/>
        <v>0.82642961953499994</v>
      </c>
      <c r="AV1362" s="51">
        <f t="shared" si="367"/>
        <v>2.2956396685519319E-4</v>
      </c>
      <c r="AW1362" s="39">
        <f>AB1362*0.7</f>
        <v>0.41544279823758545</v>
      </c>
      <c r="AX1362" s="40"/>
      <c r="AY1362" s="40">
        <f t="shared" si="364"/>
        <v>0</v>
      </c>
      <c r="AZ1362" s="40"/>
      <c r="BA1362" s="40"/>
      <c r="BB1362" s="40"/>
      <c r="BC1362" s="39"/>
      <c r="BD1362" s="39">
        <f>T1362*2.23694</f>
        <v>46.78932833333333</v>
      </c>
      <c r="BE1362" s="39">
        <f>AO1362-$BC$8</f>
        <v>0.74045239766873949</v>
      </c>
      <c r="BF1362" s="39">
        <f>AQ1362-$BC$8</f>
        <v>0.69798027502438176</v>
      </c>
      <c r="BG1362" s="52">
        <f t="shared" si="368"/>
        <v>0.62818224752194363</v>
      </c>
      <c r="BH1362" s="52">
        <f t="shared" si="369"/>
        <v>0.62818224752194363</v>
      </c>
      <c r="BI1362" s="52">
        <f t="shared" si="370"/>
        <v>2261456.0910789971</v>
      </c>
      <c r="BJ1362" s="52">
        <f t="shared" si="371"/>
        <v>2261.4560910789969</v>
      </c>
      <c r="BK1362">
        <f t="shared" si="372"/>
        <v>8.6741254687499634</v>
      </c>
    </row>
    <row r="1363" spans="2:63" x14ac:dyDescent="0.25">
      <c r="B1363" s="25" t="s">
        <v>53</v>
      </c>
      <c r="C1363" s="25">
        <v>1355</v>
      </c>
      <c r="D1363" s="25">
        <v>333</v>
      </c>
      <c r="E1363" s="24">
        <v>73.8</v>
      </c>
      <c r="F1363" s="15">
        <f t="shared" si="373"/>
        <v>-0.44444444444444481</v>
      </c>
      <c r="G1363" s="15">
        <f t="shared" si="374"/>
        <v>-1.6000000000000014</v>
      </c>
      <c r="R1363">
        <f t="shared" si="362"/>
        <v>0</v>
      </c>
      <c r="S1363">
        <f t="shared" si="363"/>
        <v>73.8</v>
      </c>
      <c r="T1363">
        <f>$E1363/3.6</f>
        <v>20.5</v>
      </c>
      <c r="U1363">
        <f>(0.5*960*(T1363*T1363))</f>
        <v>201720</v>
      </c>
      <c r="V1363">
        <f>$U1363-$U1364</f>
        <v>9186.2962962963502</v>
      </c>
      <c r="X1363">
        <f>W1363/1000</f>
        <v>0</v>
      </c>
      <c r="Y136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3">
        <f>(0.5*960*(F1363*F1363))</f>
        <v>94.814814814814966</v>
      </c>
      <c r="AA1363">
        <f>W1363*0.0000002777777777</f>
        <v>0</v>
      </c>
      <c r="AB136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3">
        <f>(AC1363*0.0000002777777777)*-1</f>
        <v>0</v>
      </c>
      <c r="AE13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3">
        <f>(T1363/1000)*(960*9.81*0.01+0.5*1.205*0.38*1.711274*(T1363*T1363)+960*4/3*3.14*AJ1363)</f>
        <v>-33.602107803851837</v>
      </c>
      <c r="AH1363">
        <f>AH1362+AG1363</f>
        <v>2943.7254599879425</v>
      </c>
      <c r="AJ1363">
        <f>T1364-T1363</f>
        <v>-0.47222222222222499</v>
      </c>
      <c r="AK1363" s="53">
        <f t="shared" si="359"/>
        <v>20.5</v>
      </c>
      <c r="AL1363" s="39">
        <f>0.5*1116.99*(T1363*T1363)</f>
        <v>234707.52374999999</v>
      </c>
      <c r="AM1363" s="39">
        <f t="shared" si="358"/>
        <v>10688.542812500062</v>
      </c>
      <c r="AN1363" s="39">
        <f>SUM($AM$1348:$AM$1354)+$AN$1347</f>
        <v>-2669683.6687499997</v>
      </c>
      <c r="AO1363" s="39">
        <f t="shared" si="365"/>
        <v>0.74157879666735793</v>
      </c>
      <c r="AP1363" s="39">
        <f>SUM($AM$1356:$AM$1370)+$AP$1355</f>
        <v>2516784.0271875001</v>
      </c>
      <c r="AQ1363" s="39">
        <f t="shared" si="366"/>
        <v>0.6991066740230002</v>
      </c>
      <c r="AR1363" s="39">
        <f t="shared" si="361"/>
        <v>10.688542812500062</v>
      </c>
      <c r="AS1363" s="39"/>
      <c r="AT1363" s="51">
        <f>T1363*$AS$8*0.38*0.01</f>
        <v>809.96687811000015</v>
      </c>
      <c r="AU1363" s="51">
        <f t="shared" si="360"/>
        <v>0.80996687811000012</v>
      </c>
      <c r="AV1363" s="51">
        <f t="shared" si="367"/>
        <v>2.2499097946763962E-4</v>
      </c>
      <c r="AW1363" s="39">
        <f>AB1363*0.7</f>
        <v>0.41544279823758545</v>
      </c>
      <c r="AX1363" s="40"/>
      <c r="AY1363" s="40">
        <f t="shared" si="364"/>
        <v>0</v>
      </c>
      <c r="AZ1363" s="40"/>
      <c r="BA1363" s="40"/>
      <c r="BB1363" s="40"/>
      <c r="BC1363" s="39"/>
      <c r="BD1363" s="39">
        <f>T1363*2.23694</f>
        <v>45.85727</v>
      </c>
      <c r="BE1363" s="39">
        <f>AO1363-$BC$8</f>
        <v>0.74045239766873949</v>
      </c>
      <c r="BF1363" s="39">
        <f>AQ1363-$BC$8</f>
        <v>0.69798027502438176</v>
      </c>
      <c r="BG1363" s="52">
        <f t="shared" si="368"/>
        <v>0.62818224752194363</v>
      </c>
      <c r="BH1363" s="52">
        <f t="shared" si="369"/>
        <v>0.62818224752194363</v>
      </c>
      <c r="BI1363" s="52">
        <f t="shared" si="370"/>
        <v>2261456.0910789971</v>
      </c>
      <c r="BJ1363" s="52">
        <f t="shared" si="371"/>
        <v>2261.4560910789969</v>
      </c>
      <c r="BK1363">
        <f t="shared" si="372"/>
        <v>9.6196885312500555</v>
      </c>
    </row>
    <row r="1364" spans="2:63" x14ac:dyDescent="0.25">
      <c r="B1364" s="25" t="s">
        <v>53</v>
      </c>
      <c r="C1364" s="25">
        <v>1356</v>
      </c>
      <c r="D1364" s="25">
        <v>334</v>
      </c>
      <c r="E1364" s="24">
        <v>72.099999999999994</v>
      </c>
      <c r="F1364" s="15">
        <f t="shared" si="373"/>
        <v>-0.49999999999999922</v>
      </c>
      <c r="G1364" s="15">
        <f t="shared" si="374"/>
        <v>-1.7999999999999972</v>
      </c>
      <c r="R1364">
        <f t="shared" si="362"/>
        <v>0</v>
      </c>
      <c r="S1364">
        <f t="shared" si="363"/>
        <v>72.099999999999994</v>
      </c>
      <c r="T1364">
        <f>$E1364/3.6</f>
        <v>20.027777777777775</v>
      </c>
      <c r="U1364">
        <f>(0.5*960*(T1364*T1364))</f>
        <v>192533.70370370365</v>
      </c>
      <c r="V1364">
        <f>$U1364-$U1365</f>
        <v>10013.70370370365</v>
      </c>
      <c r="X1364">
        <f>W1364/1000</f>
        <v>0</v>
      </c>
      <c r="Y136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4">
        <f>(0.5*960*(F1364*F1364))</f>
        <v>119.99999999999963</v>
      </c>
      <c r="AA1364">
        <f>W1364*0.0000002777777777</f>
        <v>0</v>
      </c>
      <c r="AB136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4">
        <f>(AC1364*0.0000002777777777)*-1</f>
        <v>0</v>
      </c>
      <c r="AE13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4">
        <f>(T1364/1000)*(960*9.81*0.01+0.5*1.205*0.38*1.711274*(T1364*T1364)+960*4/3*3.14*AJ1364)</f>
        <v>-37.450228867425764</v>
      </c>
      <c r="AH1364">
        <f>AH1363+AG1364</f>
        <v>2906.2752311205168</v>
      </c>
      <c r="AJ1364">
        <f>T1365-T1364</f>
        <v>-0.52777777777777501</v>
      </c>
      <c r="AK1364" s="53">
        <f t="shared" si="359"/>
        <v>20.027777777777775</v>
      </c>
      <c r="AL1364" s="39">
        <f>0.5*1116.99*(T1364*T1364)</f>
        <v>224018.98093749993</v>
      </c>
      <c r="AM1364" s="39">
        <f t="shared" ref="AM1364:AM1427" si="375">AL1364-AL1365</f>
        <v>11651.257187499927</v>
      </c>
      <c r="AN1364" s="39">
        <f>SUM($AM$1348:$AM$1354)+$AN$1347</f>
        <v>-2669683.6687499997</v>
      </c>
      <c r="AO1364" s="39">
        <f t="shared" si="365"/>
        <v>0.74157879666735793</v>
      </c>
      <c r="AP1364" s="39">
        <f>SUM($AM$1356:$AM$1370)+$AP$1355</f>
        <v>2516784.0271875001</v>
      </c>
      <c r="AQ1364" s="39">
        <f t="shared" si="366"/>
        <v>0.6991066740230002</v>
      </c>
      <c r="AR1364" s="39">
        <f t="shared" si="361"/>
        <v>11.651257187499926</v>
      </c>
      <c r="AS1364" s="39"/>
      <c r="AT1364" s="51">
        <f>T1364*$AS$8*0.38*0.01</f>
        <v>791.30910449500004</v>
      </c>
      <c r="AU1364" s="51">
        <f t="shared" si="360"/>
        <v>0.79130910449500003</v>
      </c>
      <c r="AV1364" s="51">
        <f t="shared" si="367"/>
        <v>2.1980826042841212E-4</v>
      </c>
      <c r="AW1364" s="39">
        <f>AB1364*0.7</f>
        <v>0.41544279823758545</v>
      </c>
      <c r="AX1364" s="40"/>
      <c r="AY1364" s="40">
        <f t="shared" si="364"/>
        <v>0</v>
      </c>
      <c r="AZ1364" s="40"/>
      <c r="BA1364" s="40"/>
      <c r="BB1364" s="40"/>
      <c r="BC1364" s="39"/>
      <c r="BD1364" s="39">
        <f>T1364*2.23694</f>
        <v>44.800937222222217</v>
      </c>
      <c r="BE1364" s="39">
        <f>AO1364-$BC$8</f>
        <v>0.74045239766873949</v>
      </c>
      <c r="BF1364" s="39">
        <f>AQ1364-$BC$8</f>
        <v>0.69798027502438176</v>
      </c>
      <c r="BG1364" s="52">
        <f t="shared" si="368"/>
        <v>0.62818224752194363</v>
      </c>
      <c r="BH1364" s="52">
        <f t="shared" si="369"/>
        <v>0.62818224752194363</v>
      </c>
      <c r="BI1364" s="52">
        <f t="shared" si="370"/>
        <v>2261456.0910789971</v>
      </c>
      <c r="BJ1364" s="52">
        <f t="shared" si="371"/>
        <v>2261.4560910789969</v>
      </c>
      <c r="BK1364">
        <f t="shared" si="372"/>
        <v>10.486131468749935</v>
      </c>
    </row>
    <row r="1365" spans="2:63" x14ac:dyDescent="0.25">
      <c r="B1365" s="25" t="s">
        <v>53</v>
      </c>
      <c r="C1365" s="25">
        <v>1357</v>
      </c>
      <c r="D1365" s="25">
        <v>335</v>
      </c>
      <c r="E1365" s="24">
        <v>70.2</v>
      </c>
      <c r="F1365" s="15">
        <f t="shared" si="373"/>
        <v>-0.54166666666666552</v>
      </c>
      <c r="G1365" s="15">
        <f t="shared" si="374"/>
        <v>-1.9499999999999957</v>
      </c>
      <c r="R1365">
        <f t="shared" si="362"/>
        <v>0</v>
      </c>
      <c r="S1365">
        <f t="shared" si="363"/>
        <v>70.2</v>
      </c>
      <c r="T1365">
        <f>$E1365/3.6</f>
        <v>19.5</v>
      </c>
      <c r="U1365">
        <f>(0.5*960*(T1365*T1365))</f>
        <v>182520</v>
      </c>
      <c r="V1365">
        <f>$U1365-$U1366</f>
        <v>10251.851851851825</v>
      </c>
      <c r="X1365">
        <f>W1365/1000</f>
        <v>0</v>
      </c>
      <c r="Y136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5">
        <f>(0.5*960*(F1365*F1365))</f>
        <v>140.83333333333272</v>
      </c>
      <c r="AA1365">
        <f>W1365*0.0000002777777777</f>
        <v>0</v>
      </c>
      <c r="AB136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5">
        <f>(AC1365*0.0000002777777777)*-1</f>
        <v>0</v>
      </c>
      <c r="AE13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5">
        <f>(T1365/1000)*(960*9.81*0.01+0.5*1.205*0.38*1.711274*(T1365*T1365)+960*4/3*3.14*AJ1365)</f>
        <v>-38.79978161610147</v>
      </c>
      <c r="AH1365">
        <f>AH1364+AG1365</f>
        <v>2867.4754495044153</v>
      </c>
      <c r="AJ1365">
        <f>T1366-T1365</f>
        <v>-0.55555555555555358</v>
      </c>
      <c r="AK1365" s="53">
        <f t="shared" ref="AK1365:AK1428" si="376">$E1365/3.6</f>
        <v>19.5</v>
      </c>
      <c r="AL1365" s="39">
        <f>0.5*1116.99*(T1365*T1365)</f>
        <v>212367.72375</v>
      </c>
      <c r="AM1365" s="39">
        <f t="shared" si="375"/>
        <v>11928.349999999977</v>
      </c>
      <c r="AN1365" s="39">
        <f>SUM($AM$1348:$AM$1354)+$AN$1347</f>
        <v>-2669683.6687499997</v>
      </c>
      <c r="AO1365" s="39">
        <f t="shared" si="365"/>
        <v>0.74157879666735793</v>
      </c>
      <c r="AP1365" s="39">
        <f>SUM($AM$1356:$AM$1370)+$AP$1355</f>
        <v>2516784.0271875001</v>
      </c>
      <c r="AQ1365" s="39">
        <f t="shared" si="366"/>
        <v>0.6991066740230002</v>
      </c>
      <c r="AR1365" s="39">
        <f t="shared" si="361"/>
        <v>11.928349999999977</v>
      </c>
      <c r="AS1365" s="39"/>
      <c r="AT1365" s="51">
        <f>T1365*$AS$8*0.38*0.01</f>
        <v>770.45629869000015</v>
      </c>
      <c r="AU1365" s="51">
        <f t="shared" si="360"/>
        <v>0.77045629869000021</v>
      </c>
      <c r="AV1365" s="51">
        <f t="shared" si="367"/>
        <v>2.1401580973751087E-4</v>
      </c>
      <c r="AW1365" s="39">
        <f>AB1365*0.7</f>
        <v>0.41544279823758545</v>
      </c>
      <c r="AX1365" s="40"/>
      <c r="AY1365" s="40">
        <f t="shared" si="364"/>
        <v>0</v>
      </c>
      <c r="AZ1365" s="40"/>
      <c r="BA1365" s="40"/>
      <c r="BB1365" s="40"/>
      <c r="BC1365" s="39"/>
      <c r="BD1365" s="39">
        <f>T1365*2.23694</f>
        <v>43.620330000000003</v>
      </c>
      <c r="BE1365" s="39">
        <f>AO1365-$BC$8</f>
        <v>0.74045239766873949</v>
      </c>
      <c r="BF1365" s="39">
        <f>AQ1365-$BC$8</f>
        <v>0.69798027502438176</v>
      </c>
      <c r="BG1365" s="52">
        <f t="shared" si="368"/>
        <v>0.62818224752194363</v>
      </c>
      <c r="BH1365" s="52">
        <f t="shared" si="369"/>
        <v>0.62818224752194363</v>
      </c>
      <c r="BI1365" s="52">
        <f t="shared" si="370"/>
        <v>2261456.0910789971</v>
      </c>
      <c r="BJ1365" s="52">
        <f t="shared" si="371"/>
        <v>2261.4560910789969</v>
      </c>
      <c r="BK1365">
        <f t="shared" si="372"/>
        <v>10.73551499999998</v>
      </c>
    </row>
    <row r="1366" spans="2:63" x14ac:dyDescent="0.25">
      <c r="B1366" s="25" t="s">
        <v>53</v>
      </c>
      <c r="C1366" s="25">
        <v>1358</v>
      </c>
      <c r="D1366" s="25">
        <v>336</v>
      </c>
      <c r="E1366" s="24">
        <v>68.2</v>
      </c>
      <c r="F1366" s="15">
        <f t="shared" si="373"/>
        <v>-0.56944444444444564</v>
      </c>
      <c r="G1366" s="15">
        <f t="shared" si="374"/>
        <v>-2.0500000000000043</v>
      </c>
      <c r="R1366">
        <f t="shared" si="362"/>
        <v>0</v>
      </c>
      <c r="S1366">
        <f t="shared" si="363"/>
        <v>68.2</v>
      </c>
      <c r="T1366">
        <f>$E1366/3.6</f>
        <v>18.944444444444446</v>
      </c>
      <c r="U1366">
        <f>(0.5*960*(T1366*T1366))</f>
        <v>172268.14814814818</v>
      </c>
      <c r="V1366">
        <f>$U1366-$U1367</f>
        <v>10445.555555555591</v>
      </c>
      <c r="X1366">
        <f>W1366/1000</f>
        <v>0</v>
      </c>
      <c r="Y136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6">
        <f>(0.5*960*(F1366*F1366))</f>
        <v>155.64814814814881</v>
      </c>
      <c r="AA1366">
        <f>W1366*0.0000002777777777</f>
        <v>0</v>
      </c>
      <c r="AB136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6">
        <f>(AC1366*0.0000002777777777)*-1</f>
        <v>0</v>
      </c>
      <c r="AE13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6">
        <f>(T1366/1000)*(960*9.81*0.01+0.5*1.205*0.38*1.711274*(T1366*T1366)+960*4/3*3.14*AJ1366)</f>
        <v>-39.96794367746196</v>
      </c>
      <c r="AH1366">
        <f>AH1365+AG1366</f>
        <v>2827.5075058269535</v>
      </c>
      <c r="AJ1366">
        <f>T1367-T1366</f>
        <v>-0.5833333333333357</v>
      </c>
      <c r="AK1366" s="53">
        <f t="shared" si="376"/>
        <v>18.944444444444446</v>
      </c>
      <c r="AL1366" s="39">
        <f>0.5*1116.99*(T1366*T1366)</f>
        <v>200439.37375000003</v>
      </c>
      <c r="AM1366" s="39">
        <f t="shared" si="375"/>
        <v>12153.730312500033</v>
      </c>
      <c r="AN1366" s="39">
        <f>SUM($AM$1348:$AM$1354)+$AN$1347</f>
        <v>-2669683.6687499997</v>
      </c>
      <c r="AO1366" s="39">
        <f t="shared" si="365"/>
        <v>0.74157879666735793</v>
      </c>
      <c r="AP1366" s="39">
        <f>SUM($AM$1356:$AM$1370)+$AP$1355</f>
        <v>2516784.0271875001</v>
      </c>
      <c r="AQ1366" s="39">
        <f t="shared" si="366"/>
        <v>0.6991066740230002</v>
      </c>
      <c r="AR1366" s="39">
        <f t="shared" si="361"/>
        <v>12.153730312500032</v>
      </c>
      <c r="AS1366" s="39"/>
      <c r="AT1366" s="51">
        <f>T1366*$AS$8*0.38*0.01</f>
        <v>748.50597679000009</v>
      </c>
      <c r="AU1366" s="51">
        <f t="shared" si="360"/>
        <v>0.74850597679000008</v>
      </c>
      <c r="AV1366" s="51">
        <f t="shared" si="367"/>
        <v>2.0791849322077262E-4</v>
      </c>
      <c r="AW1366" s="39">
        <f>AB1366*0.7</f>
        <v>0.41544279823758545</v>
      </c>
      <c r="AX1366" s="40"/>
      <c r="AY1366" s="40">
        <f t="shared" si="364"/>
        <v>0</v>
      </c>
      <c r="AZ1366" s="40"/>
      <c r="BA1366" s="40"/>
      <c r="BB1366" s="40"/>
      <c r="BC1366" s="39"/>
      <c r="BD1366" s="39">
        <f>T1366*2.23694</f>
        <v>42.377585555555562</v>
      </c>
      <c r="BE1366" s="39">
        <f>AO1366-$BC$8</f>
        <v>0.74045239766873949</v>
      </c>
      <c r="BF1366" s="39">
        <f>AQ1366-$BC$8</f>
        <v>0.69798027502438176</v>
      </c>
      <c r="BG1366" s="52">
        <f t="shared" si="368"/>
        <v>0.62818224752194363</v>
      </c>
      <c r="BH1366" s="52">
        <f t="shared" si="369"/>
        <v>0.62818224752194363</v>
      </c>
      <c r="BI1366" s="52">
        <f t="shared" si="370"/>
        <v>2261456.0910789971</v>
      </c>
      <c r="BJ1366" s="52">
        <f t="shared" si="371"/>
        <v>2261.4560910789969</v>
      </c>
      <c r="BK1366">
        <f t="shared" si="372"/>
        <v>10.938357281250029</v>
      </c>
    </row>
    <row r="1367" spans="2:63" x14ac:dyDescent="0.25">
      <c r="B1367" s="25" t="s">
        <v>53</v>
      </c>
      <c r="C1367" s="25">
        <v>1359</v>
      </c>
      <c r="D1367" s="25">
        <v>337</v>
      </c>
      <c r="E1367" s="24">
        <v>66.099999999999994</v>
      </c>
      <c r="F1367" s="15">
        <f t="shared" si="373"/>
        <v>-0.61111111111111194</v>
      </c>
      <c r="G1367" s="15">
        <f t="shared" si="374"/>
        <v>-2.2000000000000028</v>
      </c>
      <c r="R1367">
        <f t="shared" si="362"/>
        <v>0</v>
      </c>
      <c r="S1367">
        <f t="shared" si="363"/>
        <v>66.099999999999994</v>
      </c>
      <c r="T1367">
        <f>$E1367/3.6</f>
        <v>18.361111111111111</v>
      </c>
      <c r="U1367">
        <f>(0.5*960*(T1367*T1367))</f>
        <v>161822.59259259258</v>
      </c>
      <c r="V1367">
        <f>$U1367-$U1368</f>
        <v>11065.555555555562</v>
      </c>
      <c r="X1367">
        <f>W1367/1000</f>
        <v>0</v>
      </c>
      <c r="Y136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7">
        <f>(0.5*960*(F1367*F1367))</f>
        <v>179.25925925925975</v>
      </c>
      <c r="AA1367">
        <f>W1367*0.0000002777777777</f>
        <v>0</v>
      </c>
      <c r="AB136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7">
        <f>(AC1367*0.0000002777777777)*-1</f>
        <v>0</v>
      </c>
      <c r="AE13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7">
        <f>(T1367/1000)*(960*9.81*0.01+0.5*1.205*0.38*1.711274*(T1367*T1367)+960*4/3*3.14*AJ1367)</f>
        <v>-42.993639993103002</v>
      </c>
      <c r="AH1367">
        <f>AH1366+AG1367</f>
        <v>2784.5138658338506</v>
      </c>
      <c r="AJ1367">
        <f>T1368-T1367</f>
        <v>-0.63888888888888928</v>
      </c>
      <c r="AK1367" s="53">
        <f t="shared" si="376"/>
        <v>18.361111111111111</v>
      </c>
      <c r="AL1367" s="39">
        <f>0.5*1116.99*(T1367*T1367)</f>
        <v>188285.6434375</v>
      </c>
      <c r="AM1367" s="39">
        <f t="shared" si="375"/>
        <v>12875.119687500002</v>
      </c>
      <c r="AN1367" s="39">
        <f>SUM($AM$1348:$AM$1354)+$AN$1347</f>
        <v>-2669683.6687499997</v>
      </c>
      <c r="AO1367" s="39">
        <f t="shared" si="365"/>
        <v>0.74157879666735793</v>
      </c>
      <c r="AP1367" s="39">
        <f>SUM($AM$1356:$AM$1370)+$AP$1355</f>
        <v>2516784.0271875001</v>
      </c>
      <c r="AQ1367" s="39">
        <f t="shared" si="366"/>
        <v>0.6991066740230002</v>
      </c>
      <c r="AR1367" s="39">
        <f t="shared" si="361"/>
        <v>12.875119687500002</v>
      </c>
      <c r="AS1367" s="39"/>
      <c r="AT1367" s="51">
        <f>T1367*$AS$8*0.38*0.01</f>
        <v>725.45813879500008</v>
      </c>
      <c r="AU1367" s="51">
        <f t="shared" si="360"/>
        <v>0.7254581387950001</v>
      </c>
      <c r="AV1367" s="51">
        <f t="shared" si="367"/>
        <v>2.0151631087819753E-4</v>
      </c>
      <c r="AW1367" s="39">
        <f>AB1367*0.7</f>
        <v>0.41544279823758545</v>
      </c>
      <c r="AX1367" s="40"/>
      <c r="AY1367" s="40">
        <f t="shared" si="364"/>
        <v>0</v>
      </c>
      <c r="AZ1367" s="40"/>
      <c r="BA1367" s="40"/>
      <c r="BB1367" s="40"/>
      <c r="BC1367" s="39"/>
      <c r="BD1367" s="39">
        <f>T1367*2.23694</f>
        <v>41.072703888888888</v>
      </c>
      <c r="BE1367" s="39">
        <f>AO1367-$BC$8</f>
        <v>0.74045239766873949</v>
      </c>
      <c r="BF1367" s="39">
        <f>AQ1367-$BC$8</f>
        <v>0.69798027502438176</v>
      </c>
      <c r="BG1367" s="52">
        <f t="shared" si="368"/>
        <v>0.62818224752194363</v>
      </c>
      <c r="BH1367" s="52">
        <f t="shared" si="369"/>
        <v>0.62818224752194363</v>
      </c>
      <c r="BI1367" s="52">
        <f t="shared" si="370"/>
        <v>2261456.0910789971</v>
      </c>
      <c r="BJ1367" s="52">
        <f t="shared" si="371"/>
        <v>2261.4560910789969</v>
      </c>
      <c r="BK1367">
        <f t="shared" si="372"/>
        <v>11.587607718750004</v>
      </c>
    </row>
    <row r="1368" spans="2:63" x14ac:dyDescent="0.25">
      <c r="B1368" s="25" t="s">
        <v>53</v>
      </c>
      <c r="C1368" s="25">
        <v>1360</v>
      </c>
      <c r="D1368" s="25">
        <v>338</v>
      </c>
      <c r="E1368" s="24">
        <v>63.8</v>
      </c>
      <c r="F1368" s="15">
        <f t="shared" si="373"/>
        <v>-0.624999999999999</v>
      </c>
      <c r="G1368" s="15">
        <f t="shared" si="374"/>
        <v>-2.2499999999999964</v>
      </c>
      <c r="R1368">
        <f t="shared" si="362"/>
        <v>0</v>
      </c>
      <c r="S1368">
        <f t="shared" si="363"/>
        <v>63.8</v>
      </c>
      <c r="T1368">
        <f>$E1368/3.6</f>
        <v>17.722222222222221</v>
      </c>
      <c r="U1368">
        <f>(0.5*960*(T1368*T1368))</f>
        <v>150757.03703703702</v>
      </c>
      <c r="V1368">
        <f>$U1368-$U1369</f>
        <v>10217.777777777752</v>
      </c>
      <c r="X1368">
        <f>W1368/1000</f>
        <v>0</v>
      </c>
      <c r="Y136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8">
        <f>(0.5*960*(F1368*F1368))</f>
        <v>187.4999999999994</v>
      </c>
      <c r="AA1368">
        <f>W1368*0.0000002777777777</f>
        <v>0</v>
      </c>
      <c r="AB136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8">
        <f>(AC1368*0.0000002777777777)*-1</f>
        <v>0</v>
      </c>
      <c r="AE13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8">
        <f>(T1368/1000)*(960*9.81*0.01+0.5*1.205*0.38*1.711274*(T1368*T1368)+960*4/3*3.14*AJ1368)</f>
        <v>-39.679125942568106</v>
      </c>
      <c r="AH1368">
        <f>AH1367+AG1368</f>
        <v>2744.8347398912824</v>
      </c>
      <c r="AJ1368">
        <f>T1369-T1368</f>
        <v>-0.61111111111111072</v>
      </c>
      <c r="AK1368" s="53">
        <f t="shared" si="376"/>
        <v>17.722222222222221</v>
      </c>
      <c r="AL1368" s="39">
        <f>0.5*1116.99*(T1368*T1368)</f>
        <v>175410.52374999999</v>
      </c>
      <c r="AM1368" s="39">
        <f t="shared" si="375"/>
        <v>11888.703749999986</v>
      </c>
      <c r="AN1368" s="39">
        <f>SUM($AM$1348:$AM$1354)+$AN$1347</f>
        <v>-2669683.6687499997</v>
      </c>
      <c r="AO1368" s="39">
        <f t="shared" si="365"/>
        <v>0.74157879666735793</v>
      </c>
      <c r="AP1368" s="39">
        <f>SUM($AM$1356:$AM$1370)+$AP$1355</f>
        <v>2516784.0271875001</v>
      </c>
      <c r="AQ1368" s="39">
        <f t="shared" si="366"/>
        <v>0.6991066740230002</v>
      </c>
      <c r="AR1368" s="39">
        <f t="shared" si="361"/>
        <v>11.888703749999985</v>
      </c>
      <c r="AS1368" s="39"/>
      <c r="AT1368" s="51">
        <f>T1368*$AS$8*0.38*0.01</f>
        <v>700.21526861000007</v>
      </c>
      <c r="AU1368" s="51">
        <f t="shared" ref="AU1368:AU1431" si="377">AT1368/1000</f>
        <v>0.70021526861000005</v>
      </c>
      <c r="AV1368" s="51">
        <f t="shared" si="367"/>
        <v>1.9450439688394858E-4</v>
      </c>
      <c r="AW1368" s="39">
        <f>AB1368*0.7</f>
        <v>0.41544279823758545</v>
      </c>
      <c r="AX1368" s="40"/>
      <c r="AY1368" s="40">
        <f t="shared" si="364"/>
        <v>0</v>
      </c>
      <c r="AZ1368" s="40"/>
      <c r="BA1368" s="40"/>
      <c r="BB1368" s="40"/>
      <c r="BC1368" s="39"/>
      <c r="BD1368" s="39">
        <f>T1368*2.23694</f>
        <v>39.643547777777776</v>
      </c>
      <c r="BE1368" s="39">
        <f>AO1368-$BC$8</f>
        <v>0.74045239766873949</v>
      </c>
      <c r="BF1368" s="39">
        <f>AQ1368-$BC$8</f>
        <v>0.69798027502438176</v>
      </c>
      <c r="BG1368" s="52">
        <f t="shared" si="368"/>
        <v>0.62818224752194363</v>
      </c>
      <c r="BH1368" s="52">
        <f t="shared" si="369"/>
        <v>0.62818224752194363</v>
      </c>
      <c r="BI1368" s="52">
        <f t="shared" si="370"/>
        <v>2261456.0910789971</v>
      </c>
      <c r="BJ1368" s="52">
        <f t="shared" si="371"/>
        <v>2261.4560910789969</v>
      </c>
      <c r="BK1368">
        <f t="shared" si="372"/>
        <v>10.699833374999987</v>
      </c>
    </row>
    <row r="1369" spans="2:63" x14ac:dyDescent="0.25">
      <c r="B1369" s="25" t="s">
        <v>53</v>
      </c>
      <c r="C1369" s="25">
        <v>1361</v>
      </c>
      <c r="D1369" s="25">
        <v>339</v>
      </c>
      <c r="E1369" s="24">
        <v>61.6</v>
      </c>
      <c r="F1369" s="15">
        <f t="shared" si="373"/>
        <v>-0.49999999999999922</v>
      </c>
      <c r="G1369" s="15">
        <f t="shared" si="374"/>
        <v>-1.7999999999999972</v>
      </c>
      <c r="R1369">
        <f t="shared" si="362"/>
        <v>0</v>
      </c>
      <c r="S1369">
        <f t="shared" si="363"/>
        <v>61.6</v>
      </c>
      <c r="T1369">
        <f>$E1369/3.6</f>
        <v>17.111111111111111</v>
      </c>
      <c r="U1369">
        <f>(0.5*960*(T1369*T1369))</f>
        <v>140539.25925925927</v>
      </c>
      <c r="V1369">
        <f>$U1369-$U1370</f>
        <v>6315.5555555555911</v>
      </c>
      <c r="X1369">
        <f>W1369/1000</f>
        <v>0</v>
      </c>
      <c r="Y136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69">
        <f>(0.5*960*(F1369*F1369))</f>
        <v>119.99999999999963</v>
      </c>
      <c r="AA1369">
        <f>W1369*0.0000002777777777</f>
        <v>0</v>
      </c>
      <c r="AB136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69">
        <f>(AC1369*0.0000002777777777)*-1</f>
        <v>0</v>
      </c>
      <c r="AE13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</f>
        <v>0.63682469117971385</v>
      </c>
      <c r="AG1369">
        <f>(T1369/1000)*(960*9.81*0.01+0.5*1.205*0.38*1.711274*(T1369*T1369)+960*4/3*3.14*AJ1369)</f>
        <v>-23.170706013783668</v>
      </c>
      <c r="AH1369">
        <f>AH1368+AG1369</f>
        <v>2721.6640338774987</v>
      </c>
      <c r="AJ1369">
        <f>T1370-T1369</f>
        <v>-0.38888888888888928</v>
      </c>
      <c r="AK1369" s="53">
        <f t="shared" si="376"/>
        <v>17.111111111111111</v>
      </c>
      <c r="AL1369" s="39">
        <f>0.5*1116.99*(T1369*T1369)</f>
        <v>163521.82</v>
      </c>
      <c r="AM1369" s="39">
        <f t="shared" si="375"/>
        <v>7348.3462500000314</v>
      </c>
      <c r="AN1369" s="39">
        <f>SUM($AM$1348:$AM$1354)+$AN$1347</f>
        <v>-2669683.6687499997</v>
      </c>
      <c r="AO1369" s="39">
        <f t="shared" si="365"/>
        <v>0.74157879666735793</v>
      </c>
      <c r="AP1369" s="39">
        <f>SUM($AM$1356:$AM$1370)+$AP$1355</f>
        <v>2516784.0271875001</v>
      </c>
      <c r="AQ1369" s="39">
        <f t="shared" si="366"/>
        <v>0.6991066740230002</v>
      </c>
      <c r="AR1369" s="39">
        <f t="shared" si="361"/>
        <v>7.3483462500000316</v>
      </c>
      <c r="AS1369" s="39"/>
      <c r="AT1369" s="51">
        <f>T1369*$AS$8*0.38*0.01</f>
        <v>676.06991452000022</v>
      </c>
      <c r="AU1369" s="51">
        <f t="shared" si="377"/>
        <v>0.6760699145200002</v>
      </c>
      <c r="AV1369" s="51">
        <f t="shared" si="367"/>
        <v>1.8779734871553661E-4</v>
      </c>
      <c r="AW1369" s="39">
        <f>AB1369*0.7</f>
        <v>0.41544279823758545</v>
      </c>
      <c r="AX1369" s="40"/>
      <c r="AY1369" s="40">
        <f t="shared" si="364"/>
        <v>0</v>
      </c>
      <c r="AZ1369" s="40"/>
      <c r="BA1369" s="40"/>
      <c r="BB1369" s="40"/>
      <c r="BC1369" s="39"/>
      <c r="BD1369" s="39">
        <f>T1369*2.23694</f>
        <v>38.27652888888889</v>
      </c>
      <c r="BE1369" s="39">
        <f>AO1369-$BC$8</f>
        <v>0.74045239766873949</v>
      </c>
      <c r="BF1369" s="39">
        <f>AQ1369-$BC$8</f>
        <v>0.69798027502438176</v>
      </c>
      <c r="BG1369" s="52">
        <f t="shared" si="368"/>
        <v>0.62818224752194363</v>
      </c>
      <c r="BH1369" s="52">
        <f t="shared" si="369"/>
        <v>0.62818224752194363</v>
      </c>
      <c r="BI1369" s="52">
        <f t="shared" si="370"/>
        <v>2261456.0910789971</v>
      </c>
      <c r="BJ1369" s="52">
        <f t="shared" si="371"/>
        <v>2261.4560910789969</v>
      </c>
      <c r="BK1369">
        <f t="shared" si="372"/>
        <v>6.6135116250000285</v>
      </c>
    </row>
    <row r="1370" spans="2:63" x14ac:dyDescent="0.25">
      <c r="B1370" s="25" t="s">
        <v>53</v>
      </c>
      <c r="C1370" s="25">
        <v>1362</v>
      </c>
      <c r="D1370" s="25">
        <v>340</v>
      </c>
      <c r="E1370" s="24">
        <v>60.2</v>
      </c>
      <c r="F1370" s="15">
        <f t="shared" si="373"/>
        <v>-0.25000000000000061</v>
      </c>
      <c r="G1370" s="15">
        <f t="shared" si="374"/>
        <v>-0.90000000000000213</v>
      </c>
      <c r="R1370">
        <f t="shared" si="362"/>
        <v>0</v>
      </c>
      <c r="S1370">
        <f t="shared" si="363"/>
        <v>60.2</v>
      </c>
      <c r="T1370">
        <f>$E1370/3.6</f>
        <v>16.722222222222221</v>
      </c>
      <c r="U1370">
        <f>(0.5*960*(T1370*T1370))</f>
        <v>134223.70370370368</v>
      </c>
      <c r="V1370">
        <f>$U1370-$U1371</f>
        <v>1777.777777777781</v>
      </c>
      <c r="X1370">
        <f>W1370/1000</f>
        <v>0</v>
      </c>
      <c r="Y137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70">
        <f>(0.5*960*(F1370*F1370))</f>
        <v>30.000000000000146</v>
      </c>
      <c r="AA1370">
        <f>W1370*0.0000002777777777</f>
        <v>0</v>
      </c>
      <c r="AB137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70">
        <f>(AC1370*0.0000002777777777)*-1</f>
        <v>0</v>
      </c>
      <c r="AE13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0">
        <f>(T1370/1000)*(960*9.81*0.01+0.5*1.205*0.38*1.711274*(T1370*T1370)+960*4/3*3.14*AJ1370)</f>
        <v>-4.0608703834565496</v>
      </c>
      <c r="AH1370">
        <f>AH1369+AG1370</f>
        <v>2717.6031634940423</v>
      </c>
      <c r="AJ1370">
        <f>T1371-T1370</f>
        <v>-0.11111111111111072</v>
      </c>
      <c r="AK1370" s="53">
        <f t="shared" si="376"/>
        <v>16.722222222222221</v>
      </c>
      <c r="AL1370" s="39">
        <f>0.5*1116.99*(T1370*T1370)</f>
        <v>156173.47374999998</v>
      </c>
      <c r="AM1370" s="39">
        <f t="shared" si="375"/>
        <v>2068.5</v>
      </c>
      <c r="AN1370" s="39">
        <f>SUM($AM$1348:$AM$1354)+$AN$1347</f>
        <v>-2669683.6687499997</v>
      </c>
      <c r="AO1370" s="39">
        <f t="shared" si="365"/>
        <v>0.74157879666735793</v>
      </c>
      <c r="AP1370" s="39">
        <f>SUM($AM$1356:$AM$1370)+$AP$1355</f>
        <v>2516784.0271875001</v>
      </c>
      <c r="AQ1370" s="39">
        <f t="shared" si="366"/>
        <v>0.6991066740230002</v>
      </c>
      <c r="AR1370" s="39">
        <f t="shared" si="361"/>
        <v>2.0684999999999998</v>
      </c>
      <c r="AS1370" s="39"/>
      <c r="AT1370" s="51">
        <f>T1370*$AS$8*0.38*0.01</f>
        <v>660.70468919000007</v>
      </c>
      <c r="AU1370" s="51">
        <f t="shared" si="377"/>
        <v>0.66070468919000003</v>
      </c>
      <c r="AV1370" s="51">
        <f t="shared" si="367"/>
        <v>1.8352922715381983E-4</v>
      </c>
      <c r="AW1370" s="39">
        <f>AB1370*0.7</f>
        <v>0.41544279823758545</v>
      </c>
      <c r="AX1370" s="40"/>
      <c r="AY1370" s="40">
        <f t="shared" si="364"/>
        <v>0</v>
      </c>
      <c r="AZ1370" s="40"/>
      <c r="BA1370" s="40"/>
      <c r="BB1370" s="40"/>
      <c r="BC1370" s="39"/>
      <c r="BD1370" s="39">
        <f>T1370*2.23694</f>
        <v>37.406607777777779</v>
      </c>
      <c r="BE1370" s="39">
        <f>AO1370-$BC$8</f>
        <v>0.74045239766873949</v>
      </c>
      <c r="BF1370" s="39">
        <f>AQ1370-$BC$8</f>
        <v>0.69798027502438176</v>
      </c>
      <c r="BG1370" s="52">
        <f t="shared" si="368"/>
        <v>0.62818224752194363</v>
      </c>
      <c r="BH1370" s="52">
        <f t="shared" si="369"/>
        <v>0.62818224752194363</v>
      </c>
      <c r="BI1370" s="52">
        <f t="shared" si="370"/>
        <v>2261456.0910789971</v>
      </c>
      <c r="BJ1370" s="52">
        <f t="shared" si="371"/>
        <v>2261.4560910789969</v>
      </c>
      <c r="BK1370">
        <f t="shared" si="372"/>
        <v>1.86165</v>
      </c>
    </row>
    <row r="1371" spans="2:63" x14ac:dyDescent="0.25">
      <c r="B1371" s="25" t="s">
        <v>53</v>
      </c>
      <c r="C1371" s="25">
        <v>1363</v>
      </c>
      <c r="D1371" s="25">
        <v>341</v>
      </c>
      <c r="E1371" s="24">
        <v>59.8</v>
      </c>
      <c r="F1371" s="15">
        <f t="shared" si="373"/>
        <v>2.7777777777777186E-2</v>
      </c>
      <c r="G1371" s="15">
        <f t="shared" si="374"/>
        <v>9.9999999999997868E-2</v>
      </c>
      <c r="R1371">
        <f t="shared" si="362"/>
        <v>0</v>
      </c>
      <c r="S1371">
        <f t="shared" si="363"/>
        <v>59.8</v>
      </c>
      <c r="T1371">
        <f>$E1371/3.6</f>
        <v>16.611111111111111</v>
      </c>
      <c r="U1371">
        <f>(0.5*960*(T1371*T1371))</f>
        <v>132445.9259259259</v>
      </c>
      <c r="V1371">
        <f>$U1371-$U1372</f>
        <v>-2671.1111111111531</v>
      </c>
      <c r="X1371">
        <f>W1371/1000</f>
        <v>0</v>
      </c>
      <c r="Y137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71">
        <f>(0.5*960*(F1371*F1371))</f>
        <v>0.37037037037035458</v>
      </c>
      <c r="AA1371">
        <f>W1371*0.0000002777777777</f>
        <v>0</v>
      </c>
      <c r="AB137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C1371">
        <f>SUM(V1371:V1374)</f>
        <v>-13157.407407407474</v>
      </c>
      <c r="AD1371">
        <f>(AC1371*0.0000002777777777)*-1</f>
        <v>3.654835389923167E-3</v>
      </c>
      <c r="AE13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1">
        <f>(T1371/1000)*(960*9.81*0.01+0.5*1.205*0.38*1.711274*(T1371*T1371)+960*4/3*3.14*AJ1371)</f>
        <v>14.487390527031438</v>
      </c>
      <c r="AH1371">
        <f>AH1370+AG1371</f>
        <v>2732.0905540210738</v>
      </c>
      <c r="AJ1371">
        <f>T1372-T1371</f>
        <v>0.16666666666666785</v>
      </c>
      <c r="AK1371" s="53">
        <f t="shared" si="376"/>
        <v>16.611111111111111</v>
      </c>
      <c r="AL1371" s="39">
        <f>0.5*1116.99*(T1371*T1371)</f>
        <v>154104.97374999998</v>
      </c>
      <c r="AM1371" s="39">
        <f t="shared" si="375"/>
        <v>-3107.9212500000431</v>
      </c>
      <c r="AN1371" s="39">
        <f>SUM($AM$1371:$AM$1374)+$AN$1370</f>
        <v>-2684992.7234374997</v>
      </c>
      <c r="AO1371" s="39">
        <f t="shared" si="365"/>
        <v>0.74583131185713947</v>
      </c>
      <c r="AP1371" s="39">
        <f>SUM($AM$1356:$AM$1370)+$AP$1355</f>
        <v>2516784.0271875001</v>
      </c>
      <c r="AQ1371" s="39">
        <f t="shared" si="366"/>
        <v>0.6991066740230002</v>
      </c>
      <c r="AR1371" s="39">
        <f t="shared" si="361"/>
        <v>-3.107921250000043</v>
      </c>
      <c r="AS1371" s="39"/>
      <c r="AT1371" s="51">
        <f>T1371*$AS$8*0.38*0.01</f>
        <v>656.31462481000005</v>
      </c>
      <c r="AU1371" s="51">
        <f t="shared" si="377"/>
        <v>0.65631462481000002</v>
      </c>
      <c r="AV1371" s="51">
        <f t="shared" si="367"/>
        <v>1.8230976385047218E-4</v>
      </c>
      <c r="AW1371" s="39">
        <f>AB1371*0.7</f>
        <v>0.41544279823758545</v>
      </c>
      <c r="AX1371" s="40"/>
      <c r="AY1371" s="40">
        <f t="shared" si="364"/>
        <v>0</v>
      </c>
      <c r="AZ1371" s="40"/>
      <c r="BA1371" s="40"/>
      <c r="BB1371" s="40"/>
      <c r="BC1371" s="39"/>
      <c r="BD1371" s="39">
        <f>T1371*2.23694</f>
        <v>37.158058888888888</v>
      </c>
      <c r="BE1371" s="39">
        <f>AO1371-$BC$8</f>
        <v>0.74470491285852103</v>
      </c>
      <c r="BF1371" s="39">
        <f>AQ1371-$BC$8</f>
        <v>0.69798027502438176</v>
      </c>
      <c r="BG1371" s="52">
        <f t="shared" si="368"/>
        <v>0.62818224752194363</v>
      </c>
      <c r="BH1371" s="52">
        <f t="shared" si="369"/>
        <v>0.62818224752194363</v>
      </c>
      <c r="BI1371" s="52">
        <f t="shared" si="370"/>
        <v>2261456.0910789971</v>
      </c>
      <c r="BJ1371" s="52">
        <f t="shared" si="371"/>
        <v>2261.4560910789969</v>
      </c>
      <c r="BK1371">
        <f t="shared" si="372"/>
        <v>-2.7971291250000392</v>
      </c>
    </row>
    <row r="1372" spans="2:63" x14ac:dyDescent="0.25">
      <c r="B1372" s="25" t="s">
        <v>53</v>
      </c>
      <c r="C1372" s="25">
        <v>1364</v>
      </c>
      <c r="D1372" s="25">
        <v>342</v>
      </c>
      <c r="E1372" s="24">
        <v>60.4</v>
      </c>
      <c r="F1372" s="15">
        <f t="shared" si="373"/>
        <v>0.27777777777777779</v>
      </c>
      <c r="G1372" s="15">
        <f t="shared" si="374"/>
        <v>1</v>
      </c>
      <c r="R1372">
        <f t="shared" si="362"/>
        <v>0</v>
      </c>
      <c r="S1372">
        <f t="shared" si="363"/>
        <v>60.4</v>
      </c>
      <c r="T1372">
        <f>$E1372/3.6</f>
        <v>16.777777777777779</v>
      </c>
      <c r="U1372">
        <f>(0.5*960*(T1372*T1372))</f>
        <v>135117.03703703705</v>
      </c>
      <c r="V1372">
        <f>$U1372-$U1373</f>
        <v>-6336.2962962962338</v>
      </c>
      <c r="X1372">
        <f>W1372/1000</f>
        <v>0</v>
      </c>
      <c r="Y137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72">
        <f>(0.5*960*(F1372*F1372))</f>
        <v>37.037037037037038</v>
      </c>
      <c r="AA1372">
        <f>W1372*0.0000002777777777</f>
        <v>0</v>
      </c>
      <c r="AB137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72">
        <f>(AC1372*0.0000002777777777)*-1</f>
        <v>0</v>
      </c>
      <c r="AE13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2">
        <f>(T1372/1000)*(960*9.81*0.01+0.5*1.205*0.38*1.711274*(T1372*T1372)+960*4/3*3.14*AJ1372)</f>
        <v>29.654494531750085</v>
      </c>
      <c r="AH1372">
        <f>AH1371+AG1372</f>
        <v>2761.7450485528238</v>
      </c>
      <c r="AJ1372">
        <f>T1373-T1372</f>
        <v>0.38888888888888573</v>
      </c>
      <c r="AK1372" s="53">
        <f t="shared" si="376"/>
        <v>16.777777777777779</v>
      </c>
      <c r="AL1372" s="39">
        <f>0.5*1116.99*(T1372*T1372)</f>
        <v>157212.89500000002</v>
      </c>
      <c r="AM1372" s="39">
        <f t="shared" si="375"/>
        <v>-7372.478749999922</v>
      </c>
      <c r="AN1372" s="39">
        <f>SUM($AM$1371:$AM$1374)+$AN$1370</f>
        <v>-2684992.7234374997</v>
      </c>
      <c r="AO1372" s="39">
        <f t="shared" si="365"/>
        <v>0.74583131185713947</v>
      </c>
      <c r="AP1372" s="39">
        <f>SUM($AM$1356:$AM$1370)+$AP$1355</f>
        <v>2516784.0271875001</v>
      </c>
      <c r="AQ1372" s="39">
        <f t="shared" si="366"/>
        <v>0.6991066740230002</v>
      </c>
      <c r="AR1372" s="39">
        <f t="shared" si="361"/>
        <v>-7.3724787499999218</v>
      </c>
      <c r="AS1372" s="39"/>
      <c r="AT1372" s="51">
        <f>T1372*$AS$8*0.38*0.01</f>
        <v>662.89972138000019</v>
      </c>
      <c r="AU1372" s="51">
        <f t="shared" si="377"/>
        <v>0.6628997213800002</v>
      </c>
      <c r="AV1372" s="51">
        <f t="shared" si="367"/>
        <v>1.8413895880549369E-4</v>
      </c>
      <c r="AW1372" s="39">
        <f>AB1372*0.7</f>
        <v>0.41544279823758545</v>
      </c>
      <c r="AX1372" s="40"/>
      <c r="AY1372" s="40">
        <f t="shared" si="364"/>
        <v>0</v>
      </c>
      <c r="AZ1372" s="40"/>
      <c r="BA1372" s="40"/>
      <c r="BB1372" s="40"/>
      <c r="BC1372" s="39"/>
      <c r="BD1372" s="39">
        <f>T1372*2.23694</f>
        <v>37.530882222222225</v>
      </c>
      <c r="BE1372" s="39">
        <f>AO1372-$BC$8</f>
        <v>0.74470491285852103</v>
      </c>
      <c r="BF1372" s="39">
        <f>AQ1372-$BC$8</f>
        <v>0.69798027502438176</v>
      </c>
      <c r="BG1372" s="52">
        <f t="shared" si="368"/>
        <v>0.62818224752194363</v>
      </c>
      <c r="BH1372" s="52">
        <f t="shared" si="369"/>
        <v>0.62818224752194363</v>
      </c>
      <c r="BI1372" s="52">
        <f t="shared" si="370"/>
        <v>2261456.0910789971</v>
      </c>
      <c r="BJ1372" s="52">
        <f t="shared" si="371"/>
        <v>2261.4560910789969</v>
      </c>
      <c r="BK1372">
        <f t="shared" si="372"/>
        <v>-6.6352308749999303</v>
      </c>
    </row>
    <row r="1373" spans="2:63" x14ac:dyDescent="0.25">
      <c r="B1373" s="25" t="s">
        <v>53</v>
      </c>
      <c r="C1373" s="25">
        <v>1365</v>
      </c>
      <c r="D1373" s="25">
        <v>343</v>
      </c>
      <c r="E1373" s="24">
        <v>61.8</v>
      </c>
      <c r="F1373" s="15">
        <f t="shared" si="373"/>
        <v>0.30555555555555597</v>
      </c>
      <c r="G1373" s="15">
        <f t="shared" si="374"/>
        <v>1.1000000000000014</v>
      </c>
      <c r="R1373">
        <f t="shared" si="362"/>
        <v>0</v>
      </c>
      <c r="S1373">
        <f t="shared" si="363"/>
        <v>61.8</v>
      </c>
      <c r="T1373">
        <f>$E1373/3.6</f>
        <v>17.166666666666664</v>
      </c>
      <c r="U1373">
        <f>(0.5*960*(T1373*T1373))</f>
        <v>141453.33333333328</v>
      </c>
      <c r="V1373">
        <f>$U1373-$U1374</f>
        <v>-3685.9259259259852</v>
      </c>
      <c r="X1373">
        <f>W1373/1000</f>
        <v>0</v>
      </c>
      <c r="Y137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</f>
        <v>2145.916666666667</v>
      </c>
      <c r="Z1373">
        <f>(0.5*960*(F1373*F1373))</f>
        <v>44.814814814814937</v>
      </c>
      <c r="AA1373">
        <f>W1373*0.0000002777777777</f>
        <v>0</v>
      </c>
      <c r="AB137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</f>
        <v>0.59348971176797927</v>
      </c>
      <c r="AD1373">
        <f>(AC1373*0.0000002777777777)*-1</f>
        <v>0</v>
      </c>
      <c r="AE13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3">
        <f>(T1373/1000)*(960*9.81*0.01+0.5*1.205*0.38*1.711274*(T1373*T1373)+960*4/3*3.14*AJ1373)</f>
        <v>18.931257754148945</v>
      </c>
      <c r="AH1373">
        <f>AH1372+AG1373</f>
        <v>2780.6763063069729</v>
      </c>
      <c r="AJ1373">
        <f>T1374-T1373</f>
        <v>0.22222222222222499</v>
      </c>
      <c r="AK1373" s="53">
        <f t="shared" si="376"/>
        <v>17.166666666666664</v>
      </c>
      <c r="AL1373" s="39">
        <f>0.5*1116.99*(T1373*T1373)</f>
        <v>164585.37374999994</v>
      </c>
      <c r="AM1373" s="39">
        <f t="shared" si="375"/>
        <v>-4288.6900000000896</v>
      </c>
      <c r="AN1373" s="39">
        <f>SUM($AM$1371:$AM$1374)+$AN$1370</f>
        <v>-2684992.7234374997</v>
      </c>
      <c r="AO1373" s="39">
        <f t="shared" si="365"/>
        <v>0.74583131185713947</v>
      </c>
      <c r="AP1373" s="39">
        <f>SUM($AM$1356:$AM$1370)+$AP$1355</f>
        <v>2516784.0271875001</v>
      </c>
      <c r="AQ1373" s="39">
        <f t="shared" si="366"/>
        <v>0.6991066740230002</v>
      </c>
      <c r="AR1373" s="39">
        <f t="shared" si="361"/>
        <v>-4.2886900000000896</v>
      </c>
      <c r="AS1373" s="39"/>
      <c r="AT1373" s="51">
        <f>T1373*$AS$8*0.38*0.01</f>
        <v>678.26494670999989</v>
      </c>
      <c r="AU1373" s="51">
        <f t="shared" si="377"/>
        <v>0.67826494670999993</v>
      </c>
      <c r="AV1373" s="51">
        <f t="shared" si="367"/>
        <v>1.8840708036721034E-4</v>
      </c>
      <c r="AW1373" s="39">
        <f>AB1373*0.7</f>
        <v>0.41544279823758545</v>
      </c>
      <c r="AX1373" s="40"/>
      <c r="AY1373" s="40">
        <f t="shared" si="364"/>
        <v>0</v>
      </c>
      <c r="AZ1373" s="40"/>
      <c r="BA1373" s="40"/>
      <c r="BB1373" s="40"/>
      <c r="BC1373" s="39"/>
      <c r="BD1373" s="39">
        <f>T1373*2.23694</f>
        <v>38.400803333333329</v>
      </c>
      <c r="BE1373" s="39">
        <f>AO1373-$BC$8</f>
        <v>0.74470491285852103</v>
      </c>
      <c r="BF1373" s="39">
        <f>AQ1373-$BC$8</f>
        <v>0.69798027502438176</v>
      </c>
      <c r="BG1373" s="52">
        <f t="shared" si="368"/>
        <v>0.62818224752194363</v>
      </c>
      <c r="BH1373" s="52">
        <f t="shared" si="369"/>
        <v>0.62818224752194363</v>
      </c>
      <c r="BI1373" s="52">
        <f t="shared" si="370"/>
        <v>2261456.0910789971</v>
      </c>
      <c r="BJ1373" s="52">
        <f t="shared" si="371"/>
        <v>2261.4560910789969</v>
      </c>
      <c r="BK1373">
        <f t="shared" si="372"/>
        <v>-3.859821000000081</v>
      </c>
    </row>
    <row r="1374" spans="2:63" x14ac:dyDescent="0.25">
      <c r="B1374" s="25" t="s">
        <v>53</v>
      </c>
      <c r="C1374" s="25">
        <v>1366</v>
      </c>
      <c r="D1374" s="25">
        <v>344</v>
      </c>
      <c r="E1374" s="24">
        <v>62.6</v>
      </c>
      <c r="F1374" s="15">
        <f t="shared" si="373"/>
        <v>0.12500000000000078</v>
      </c>
      <c r="G1374" s="15">
        <f t="shared" si="374"/>
        <v>0.45000000000000284</v>
      </c>
      <c r="R1374">
        <f t="shared" si="362"/>
        <v>0</v>
      </c>
      <c r="S1374">
        <f t="shared" si="363"/>
        <v>62.6</v>
      </c>
      <c r="T1374">
        <f>$E1374/3.6</f>
        <v>17.388888888888889</v>
      </c>
      <c r="U1374">
        <f>(0.5*960*(T1374*T1374))</f>
        <v>145139.25925925927</v>
      </c>
      <c r="V1374">
        <f>$U1374-$U1375</f>
        <v>-464.0740740741021</v>
      </c>
      <c r="X1374">
        <f>W1374/1000</f>
        <v>0</v>
      </c>
      <c r="Y137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74">
        <f>(0.5*960*(F1374*F1374))</f>
        <v>7.5000000000000933</v>
      </c>
      <c r="AA1374">
        <f>W1374*0.0000002777777777</f>
        <v>0</v>
      </c>
      <c r="AB137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74">
        <f>(AC1374*0.0000002777777777)*-1</f>
        <v>0</v>
      </c>
      <c r="AE13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4">
        <f>(T1374/1000)*(960*9.81*0.01+0.5*1.205*0.38*1.711274*(T1374*T1374)+960*4/3*3.14*AJ1374)</f>
        <v>5.6390290482705181</v>
      </c>
      <c r="AH1374">
        <f>AH1373+AG1374</f>
        <v>2786.3153353552434</v>
      </c>
      <c r="AJ1374">
        <f>T1375-T1374</f>
        <v>2.7777777777778567E-2</v>
      </c>
      <c r="AK1374" s="53">
        <f t="shared" si="376"/>
        <v>17.388888888888889</v>
      </c>
      <c r="AL1374" s="39">
        <f>0.5*1116.99*(T1374*T1374)</f>
        <v>168874.06375000003</v>
      </c>
      <c r="AM1374" s="39">
        <f t="shared" si="375"/>
        <v>-539.96468750000349</v>
      </c>
      <c r="AN1374" s="39">
        <f>SUM($AM$1371:$AM$1374)+$AN$1370</f>
        <v>-2684992.7234374997</v>
      </c>
      <c r="AO1374" s="39">
        <f t="shared" si="365"/>
        <v>0.74583131185713947</v>
      </c>
      <c r="AP1374" s="39">
        <f>SUM($AM$1356:$AM$1370)+$AP$1355</f>
        <v>2516784.0271875001</v>
      </c>
      <c r="AQ1374" s="39">
        <f t="shared" si="366"/>
        <v>0.6991066740230002</v>
      </c>
      <c r="AR1374" s="39">
        <f t="shared" si="361"/>
        <v>-0.53996468750000348</v>
      </c>
      <c r="AS1374" s="39"/>
      <c r="AT1374" s="51">
        <f>T1374*$AS$8*0.38*0.01</f>
        <v>687.04507547000014</v>
      </c>
      <c r="AU1374" s="51">
        <f t="shared" si="377"/>
        <v>0.68704507547000015</v>
      </c>
      <c r="AV1374" s="51">
        <f t="shared" si="367"/>
        <v>1.9084600697390569E-4</v>
      </c>
      <c r="AW1374" s="39">
        <f>AB1374*0.7</f>
        <v>0.43838724267560547</v>
      </c>
      <c r="AX1374" s="40"/>
      <c r="AY1374" s="40">
        <f t="shared" si="364"/>
        <v>0</v>
      </c>
      <c r="AZ1374" s="40"/>
      <c r="BA1374" s="40"/>
      <c r="BB1374" s="40"/>
      <c r="BC1374" s="39"/>
      <c r="BD1374" s="39">
        <f>T1374*2.23694</f>
        <v>38.897901111111118</v>
      </c>
      <c r="BE1374" s="39">
        <f>AO1374-$BC$8</f>
        <v>0.74470491285852103</v>
      </c>
      <c r="BF1374" s="39">
        <f>AQ1374-$BC$8</f>
        <v>0.69798027502438176</v>
      </c>
      <c r="BG1374" s="52">
        <f t="shared" si="368"/>
        <v>0.62818224752194363</v>
      </c>
      <c r="BH1374" s="52">
        <f t="shared" si="369"/>
        <v>0.62818224752194363</v>
      </c>
      <c r="BI1374" s="52">
        <f t="shared" si="370"/>
        <v>2261456.0910789971</v>
      </c>
      <c r="BJ1374" s="52">
        <f t="shared" si="371"/>
        <v>2261.4560910789969</v>
      </c>
      <c r="BK1374">
        <f t="shared" si="372"/>
        <v>-0.48596821875000312</v>
      </c>
    </row>
    <row r="1375" spans="2:63" x14ac:dyDescent="0.25">
      <c r="B1375" s="25" t="s">
        <v>53</v>
      </c>
      <c r="C1375" s="25">
        <v>1367</v>
      </c>
      <c r="D1375" s="25">
        <v>345</v>
      </c>
      <c r="E1375" s="24">
        <v>62.7</v>
      </c>
      <c r="F1375" s="15">
        <f t="shared" si="373"/>
        <v>-9.7222222222222612E-2</v>
      </c>
      <c r="G1375" s="15">
        <f t="shared" si="374"/>
        <v>-0.35000000000000142</v>
      </c>
      <c r="R1375">
        <f t="shared" si="362"/>
        <v>0</v>
      </c>
      <c r="S1375">
        <f t="shared" si="363"/>
        <v>62.7</v>
      </c>
      <c r="T1375">
        <f>$E1375/3.6</f>
        <v>17.416666666666668</v>
      </c>
      <c r="U1375">
        <f>(0.5*960*(T1375*T1375))</f>
        <v>145603.33333333337</v>
      </c>
      <c r="V1375">
        <f>$U1375-$U1376</f>
        <v>3691.8518518519122</v>
      </c>
      <c r="W1375">
        <f>SUM(V1375:V1389)</f>
        <v>118000.00000000003</v>
      </c>
      <c r="X1375">
        <f>W1375/1000</f>
        <v>118.00000000000003</v>
      </c>
      <c r="Y137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75">
        <f>(0.5*960*(F1375*F1375))</f>
        <v>4.5370370370370736</v>
      </c>
      <c r="AA1375">
        <f>W1375*0.0000002777777777</f>
        <v>3.2777777768600011E-2</v>
      </c>
      <c r="AB137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75">
        <f>(AC1375*0.0000002777777777)*-1</f>
        <v>0</v>
      </c>
      <c r="AE13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5">
        <f>(T1375/1000)*(960*9.81*0.01+0.5*1.205*0.38*1.711274*(T1375*T1375)+960*4/3*3.14*AJ1375)</f>
        <v>-11.845632207661838</v>
      </c>
      <c r="AH1375">
        <f>AH1374+AG1375</f>
        <v>2774.4697031475816</v>
      </c>
      <c r="AJ1375">
        <f>T1376-T1375</f>
        <v>-0.22222222222222499</v>
      </c>
      <c r="AK1375" s="53">
        <f t="shared" si="376"/>
        <v>17.416666666666668</v>
      </c>
      <c r="AL1375" s="39">
        <f>0.5*1116.99*(T1375*T1375)</f>
        <v>169414.02843750003</v>
      </c>
      <c r="AM1375" s="39">
        <f t="shared" si="375"/>
        <v>4295.5850000000501</v>
      </c>
      <c r="AN1375" s="39">
        <f>SUM($AM$1371:$AM$1374)+$AN$1370</f>
        <v>-2684992.7234374997</v>
      </c>
      <c r="AO1375" s="39">
        <f t="shared" si="365"/>
        <v>0.74583131185713947</v>
      </c>
      <c r="AP1375" s="39">
        <f>SUM($AM$1375:$AM$1389)+$AP$1374</f>
        <v>2654080.7146875001</v>
      </c>
      <c r="AQ1375" s="39">
        <f t="shared" si="366"/>
        <v>0.7372446427623216</v>
      </c>
      <c r="AR1375" s="39">
        <f t="shared" si="361"/>
        <v>4.2955850000000497</v>
      </c>
      <c r="AS1375" s="39"/>
      <c r="AT1375" s="51">
        <f>T1375*$AS$8*0.38*0.01</f>
        <v>688.1425915650002</v>
      </c>
      <c r="AU1375" s="51">
        <f t="shared" si="377"/>
        <v>0.68814259156500024</v>
      </c>
      <c r="AV1375" s="51">
        <f t="shared" si="367"/>
        <v>1.9115087279974262E-4</v>
      </c>
      <c r="AW1375" s="39">
        <f>AB1375*0.7</f>
        <v>0.43838724267560547</v>
      </c>
      <c r="AX1375" s="40"/>
      <c r="AY1375" s="40">
        <f t="shared" si="364"/>
        <v>0</v>
      </c>
      <c r="AZ1375" s="40"/>
      <c r="BA1375" s="40"/>
      <c r="BB1375" s="40"/>
      <c r="BC1375" s="39"/>
      <c r="BD1375" s="39">
        <f>T1375*2.23694</f>
        <v>38.960038333333337</v>
      </c>
      <c r="BE1375" s="39">
        <f>AO1375-$BC$8</f>
        <v>0.74470491285852103</v>
      </c>
      <c r="BF1375" s="39">
        <f>AQ1375-$BC$8</f>
        <v>0.73611824376370316</v>
      </c>
      <c r="BG1375" s="52">
        <f t="shared" si="368"/>
        <v>0.6625064193873329</v>
      </c>
      <c r="BH1375" s="52">
        <f t="shared" si="369"/>
        <v>0.6625064193873329</v>
      </c>
      <c r="BI1375" s="52">
        <f t="shared" si="370"/>
        <v>2385023.1097943983</v>
      </c>
      <c r="BJ1375" s="52">
        <f t="shared" si="371"/>
        <v>2385.0231097943984</v>
      </c>
      <c r="BK1375">
        <f t="shared" si="372"/>
        <v>3.8660265000000451</v>
      </c>
    </row>
    <row r="1376" spans="2:63" x14ac:dyDescent="0.25">
      <c r="B1376" s="25" t="s">
        <v>53</v>
      </c>
      <c r="C1376" s="25">
        <v>1368</v>
      </c>
      <c r="D1376" s="25">
        <v>346</v>
      </c>
      <c r="E1376" s="24">
        <v>61.9</v>
      </c>
      <c r="F1376" s="15">
        <f t="shared" si="373"/>
        <v>-0.37500000000000039</v>
      </c>
      <c r="G1376" s="15">
        <f t="shared" si="374"/>
        <v>-1.3500000000000014</v>
      </c>
      <c r="R1376">
        <f t="shared" si="362"/>
        <v>0</v>
      </c>
      <c r="S1376">
        <f t="shared" si="363"/>
        <v>61.9</v>
      </c>
      <c r="T1376">
        <f>$E1376/3.6</f>
        <v>17.194444444444443</v>
      </c>
      <c r="U1376">
        <f>(0.5*960*(T1376*T1376))</f>
        <v>141911.48148148146</v>
      </c>
      <c r="V1376">
        <f>$U1376-$U1377</f>
        <v>8578.1481481480878</v>
      </c>
      <c r="X1376">
        <f>W1376/1000</f>
        <v>0</v>
      </c>
      <c r="Y137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76">
        <f>(0.5*960*(F1376*F1376))</f>
        <v>67.500000000000128</v>
      </c>
      <c r="AA1376">
        <f>W1376*0.0000002777777777</f>
        <v>0</v>
      </c>
      <c r="AB137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76">
        <f>(AC1376*0.0000002777777777)*-1</f>
        <v>0</v>
      </c>
      <c r="AE13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6">
        <f>(T1376/1000)*(960*9.81*0.01+0.5*1.205*0.38*1.711274*(T1376*T1376)+960*4/3*3.14*AJ1376)</f>
        <v>-32.862612445325837</v>
      </c>
      <c r="AH1376">
        <f>AH1375+AG1376</f>
        <v>2741.6070907022558</v>
      </c>
      <c r="AJ1376">
        <f>T1377-T1376</f>
        <v>-0.52777777777777501</v>
      </c>
      <c r="AK1376" s="53">
        <f t="shared" si="376"/>
        <v>17.194444444444443</v>
      </c>
      <c r="AL1376" s="39">
        <f>0.5*1116.99*(T1376*T1376)</f>
        <v>165118.44343749998</v>
      </c>
      <c r="AM1376" s="39">
        <f t="shared" si="375"/>
        <v>9980.9434374999546</v>
      </c>
      <c r="AN1376" s="39">
        <f>SUM($AM$1371:$AM$1374)+$AN$1370</f>
        <v>-2684992.7234374997</v>
      </c>
      <c r="AO1376" s="39">
        <f t="shared" si="365"/>
        <v>0.74583131185713947</v>
      </c>
      <c r="AP1376" s="39">
        <f>SUM($AM$1375:$AM$1389)+$AP$1374</f>
        <v>2654080.7146875001</v>
      </c>
      <c r="AQ1376" s="39">
        <f t="shared" si="366"/>
        <v>0.7372446427623216</v>
      </c>
      <c r="AR1376" s="39">
        <f t="shared" si="361"/>
        <v>9.9809434374999544</v>
      </c>
      <c r="AS1376" s="39"/>
      <c r="AT1376" s="51">
        <f>T1376*$AS$8*0.38*0.01</f>
        <v>679.36246280500006</v>
      </c>
      <c r="AU1376" s="51">
        <f t="shared" si="377"/>
        <v>0.67936246280500001</v>
      </c>
      <c r="AV1376" s="51">
        <f t="shared" si="367"/>
        <v>1.887119461930473E-4</v>
      </c>
      <c r="AW1376" s="39">
        <f>AB1376*0.7</f>
        <v>0.43838724267560547</v>
      </c>
      <c r="AX1376" s="40"/>
      <c r="AY1376" s="40">
        <f t="shared" si="364"/>
        <v>0</v>
      </c>
      <c r="AZ1376" s="40"/>
      <c r="BA1376" s="40"/>
      <c r="BB1376" s="40"/>
      <c r="BC1376" s="39"/>
      <c r="BD1376" s="39">
        <f>T1376*2.23694</f>
        <v>38.462940555555555</v>
      </c>
      <c r="BE1376" s="39">
        <f>AO1376-$BC$8</f>
        <v>0.74470491285852103</v>
      </c>
      <c r="BF1376" s="39">
        <f>AQ1376-$BC$8</f>
        <v>0.73611824376370316</v>
      </c>
      <c r="BG1376" s="52">
        <f t="shared" si="368"/>
        <v>0.6625064193873329</v>
      </c>
      <c r="BH1376" s="52">
        <f t="shared" si="369"/>
        <v>0.6625064193873329</v>
      </c>
      <c r="BI1376" s="52">
        <f t="shared" si="370"/>
        <v>2385023.1097943983</v>
      </c>
      <c r="BJ1376" s="52">
        <f t="shared" si="371"/>
        <v>2385.0231097943984</v>
      </c>
      <c r="BK1376">
        <f t="shared" si="372"/>
        <v>8.9828490937499588</v>
      </c>
    </row>
    <row r="1377" spans="2:63" x14ac:dyDescent="0.25">
      <c r="B1377" s="25" t="s">
        <v>53</v>
      </c>
      <c r="C1377" s="25">
        <v>1369</v>
      </c>
      <c r="D1377" s="25">
        <v>347</v>
      </c>
      <c r="E1377" s="24">
        <v>60</v>
      </c>
      <c r="F1377" s="15">
        <f t="shared" si="373"/>
        <v>-0.4861111111111111</v>
      </c>
      <c r="G1377" s="15">
        <f t="shared" si="374"/>
        <v>-1.75</v>
      </c>
      <c r="R1377">
        <f t="shared" si="362"/>
        <v>0</v>
      </c>
      <c r="S1377">
        <f t="shared" si="363"/>
        <v>60</v>
      </c>
      <c r="T1377">
        <f>$E1377/3.6</f>
        <v>16.666666666666668</v>
      </c>
      <c r="U1377">
        <f>(0.5*960*(T1377*T1377))</f>
        <v>133333.33333333337</v>
      </c>
      <c r="V1377">
        <f>$U1377-$U1378</f>
        <v>7016.2962962963502</v>
      </c>
      <c r="X1377">
        <f>W1377/1000</f>
        <v>0</v>
      </c>
      <c r="Y137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77">
        <f>(0.5*960*(F1377*F1377))</f>
        <v>113.42592592592592</v>
      </c>
      <c r="AA1377">
        <f>W1377*0.0000002777777777</f>
        <v>0</v>
      </c>
      <c r="AB137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77">
        <f>(AC1377*0.0000002777777777)*-1</f>
        <v>0</v>
      </c>
      <c r="AE13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7">
        <f>(T1377/1000)*(960*9.81*0.01+0.5*1.205*0.38*1.711274*(T1377*T1377)+960*4/3*3.14*AJ1377)</f>
        <v>-26.388380637500131</v>
      </c>
      <c r="AH1377">
        <f>AH1376+AG1377</f>
        <v>2715.2187100647557</v>
      </c>
      <c r="AJ1377">
        <f>T1378-T1377</f>
        <v>-0.44444444444444642</v>
      </c>
      <c r="AK1377" s="53">
        <f t="shared" si="376"/>
        <v>16.666666666666668</v>
      </c>
      <c r="AL1377" s="39">
        <f>0.5*1116.99*(T1377*T1377)</f>
        <v>155137.50000000003</v>
      </c>
      <c r="AM1377" s="39">
        <f t="shared" si="375"/>
        <v>8163.6800000000512</v>
      </c>
      <c r="AN1377" s="39">
        <f>SUM($AM$1371:$AM$1374)+$AN$1370</f>
        <v>-2684992.7234374997</v>
      </c>
      <c r="AO1377" s="39">
        <f t="shared" si="365"/>
        <v>0.74583131185713947</v>
      </c>
      <c r="AP1377" s="39">
        <f>SUM($AM$1375:$AM$1389)+$AP$1374</f>
        <v>2654080.7146875001</v>
      </c>
      <c r="AQ1377" s="39">
        <f t="shared" si="366"/>
        <v>0.7372446427623216</v>
      </c>
      <c r="AR1377" s="39">
        <f t="shared" si="361"/>
        <v>8.1636800000000509</v>
      </c>
      <c r="AS1377" s="39"/>
      <c r="AT1377" s="51">
        <f>T1377*$AS$8*0.38*0.01</f>
        <v>658.50965700000017</v>
      </c>
      <c r="AU1377" s="51">
        <f t="shared" si="377"/>
        <v>0.65850965700000019</v>
      </c>
      <c r="AV1377" s="51">
        <f t="shared" si="367"/>
        <v>1.8291949550214604E-4</v>
      </c>
      <c r="AW1377" s="39">
        <f>AB1377*0.7</f>
        <v>0.43838724267560547</v>
      </c>
      <c r="AX1377" s="40"/>
      <c r="AY1377" s="40">
        <f t="shared" si="364"/>
        <v>0</v>
      </c>
      <c r="AZ1377" s="40"/>
      <c r="BA1377" s="40"/>
      <c r="BB1377" s="40"/>
      <c r="BC1377" s="39"/>
      <c r="BD1377" s="39">
        <f>T1377*2.23694</f>
        <v>37.282333333333341</v>
      </c>
      <c r="BE1377" s="39">
        <f>AO1377-$BC$8</f>
        <v>0.74470491285852103</v>
      </c>
      <c r="BF1377" s="39">
        <f>AQ1377-$BC$8</f>
        <v>0.73611824376370316</v>
      </c>
      <c r="BG1377" s="52">
        <f t="shared" si="368"/>
        <v>0.6625064193873329</v>
      </c>
      <c r="BH1377" s="52">
        <f t="shared" si="369"/>
        <v>0.6625064193873329</v>
      </c>
      <c r="BI1377" s="52">
        <f t="shared" si="370"/>
        <v>2385023.1097943983</v>
      </c>
      <c r="BJ1377" s="52">
        <f t="shared" si="371"/>
        <v>2385.0231097943984</v>
      </c>
      <c r="BK1377">
        <f t="shared" si="372"/>
        <v>7.3473120000000467</v>
      </c>
    </row>
    <row r="1378" spans="2:63" x14ac:dyDescent="0.25">
      <c r="B1378" s="25" t="s">
        <v>53</v>
      </c>
      <c r="C1378" s="25">
        <v>1370</v>
      </c>
      <c r="D1378" s="25">
        <v>348</v>
      </c>
      <c r="E1378" s="24">
        <v>58.4</v>
      </c>
      <c r="F1378" s="15">
        <f t="shared" si="373"/>
        <v>-0.30555555555555597</v>
      </c>
      <c r="G1378" s="15">
        <f t="shared" si="374"/>
        <v>-1.1000000000000014</v>
      </c>
      <c r="R1378">
        <f t="shared" si="362"/>
        <v>0</v>
      </c>
      <c r="S1378">
        <f t="shared" si="363"/>
        <v>58.4</v>
      </c>
      <c r="T1378">
        <f>$E1378/3.6</f>
        <v>16.222222222222221</v>
      </c>
      <c r="U1378">
        <f>(0.5*960*(T1378*T1378))</f>
        <v>126317.03703703702</v>
      </c>
      <c r="V1378">
        <f>$U1378-$U1379</f>
        <v>2582.2222222222481</v>
      </c>
      <c r="X1378">
        <f>W1378/1000</f>
        <v>0</v>
      </c>
      <c r="Y137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78">
        <f>(0.5*960*(F1378*F1378))</f>
        <v>44.814814814814937</v>
      </c>
      <c r="AA1378">
        <f>W1378*0.0000002777777777</f>
        <v>0</v>
      </c>
      <c r="AB137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78">
        <f>(AC1378*0.0000002777777777)*-1</f>
        <v>0</v>
      </c>
      <c r="AE13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8">
        <f>(T1378/1000)*(960*9.81*0.01+0.5*1.205*0.38*1.711274*(T1378*T1378)+960*4/3*3.14*AJ1378)</f>
        <v>-7.6663852131710062</v>
      </c>
      <c r="AH1378">
        <f>AH1377+AG1378</f>
        <v>2707.5523248515847</v>
      </c>
      <c r="AJ1378">
        <f>T1379-T1378</f>
        <v>-0.16666666666666785</v>
      </c>
      <c r="AK1378" s="53">
        <f t="shared" si="376"/>
        <v>16.222222222222221</v>
      </c>
      <c r="AL1378" s="39">
        <f>0.5*1116.99*(T1378*T1378)</f>
        <v>146973.81999999998</v>
      </c>
      <c r="AM1378" s="39">
        <f t="shared" si="375"/>
        <v>3004.4962500000256</v>
      </c>
      <c r="AN1378" s="39">
        <f>SUM($AM$1371:$AM$1374)+$AN$1370</f>
        <v>-2684992.7234374997</v>
      </c>
      <c r="AO1378" s="39">
        <f t="shared" si="365"/>
        <v>0.74583131185713947</v>
      </c>
      <c r="AP1378" s="39">
        <f>SUM($AM$1375:$AM$1389)+$AP$1374</f>
        <v>2654080.7146875001</v>
      </c>
      <c r="AQ1378" s="39">
        <f t="shared" si="366"/>
        <v>0.7372446427623216</v>
      </c>
      <c r="AR1378" s="39">
        <f t="shared" si="361"/>
        <v>3.0044962500000256</v>
      </c>
      <c r="AS1378" s="39"/>
      <c r="AT1378" s="51">
        <f>T1378*$AS$8*0.38*0.01</f>
        <v>640.94939948000001</v>
      </c>
      <c r="AU1378" s="51">
        <f t="shared" si="377"/>
        <v>0.64094939947999996</v>
      </c>
      <c r="AV1378" s="51">
        <f t="shared" si="367"/>
        <v>1.7804164228875542E-4</v>
      </c>
      <c r="AW1378" s="39">
        <f>AB1378*0.7</f>
        <v>0.43838724267560547</v>
      </c>
      <c r="AX1378" s="40"/>
      <c r="AY1378" s="40">
        <f t="shared" si="364"/>
        <v>0</v>
      </c>
      <c r="AZ1378" s="40"/>
      <c r="BA1378" s="40"/>
      <c r="BB1378" s="40"/>
      <c r="BC1378" s="39"/>
      <c r="BD1378" s="39">
        <f>T1378*2.23694</f>
        <v>36.288137777777777</v>
      </c>
      <c r="BE1378" s="39">
        <f>AO1378-$BC$8</f>
        <v>0.74470491285852103</v>
      </c>
      <c r="BF1378" s="39">
        <f>AQ1378-$BC$8</f>
        <v>0.73611824376370316</v>
      </c>
      <c r="BG1378" s="52">
        <f t="shared" si="368"/>
        <v>0.6625064193873329</v>
      </c>
      <c r="BH1378" s="52">
        <f t="shared" si="369"/>
        <v>0.6625064193873329</v>
      </c>
      <c r="BI1378" s="52">
        <f t="shared" si="370"/>
        <v>2385023.1097943983</v>
      </c>
      <c r="BJ1378" s="52">
        <f t="shared" si="371"/>
        <v>2385.0231097943984</v>
      </c>
      <c r="BK1378">
        <f t="shared" si="372"/>
        <v>2.7040466250000232</v>
      </c>
    </row>
    <row r="1379" spans="2:63" x14ac:dyDescent="0.25">
      <c r="B1379" s="25" t="s">
        <v>53</v>
      </c>
      <c r="C1379" s="25">
        <v>1371</v>
      </c>
      <c r="D1379" s="25">
        <v>349</v>
      </c>
      <c r="E1379" s="24">
        <v>57.8</v>
      </c>
      <c r="F1379" s="15">
        <f t="shared" si="373"/>
        <v>-8.3333333333333523E-2</v>
      </c>
      <c r="G1379" s="15">
        <f t="shared" si="374"/>
        <v>-0.30000000000000071</v>
      </c>
      <c r="R1379">
        <f t="shared" si="362"/>
        <v>0</v>
      </c>
      <c r="S1379">
        <f t="shared" si="363"/>
        <v>57.8</v>
      </c>
      <c r="T1379">
        <f>$E1379/3.6</f>
        <v>16.055555555555554</v>
      </c>
      <c r="U1379">
        <f>(0.5*960*(T1379*T1379))</f>
        <v>123734.81481481477</v>
      </c>
      <c r="V1379">
        <f>$U1379-$U1380</f>
        <v>0</v>
      </c>
      <c r="X1379">
        <f>W1379/1000</f>
        <v>0</v>
      </c>
      <c r="Y137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79">
        <f>(0.5*960*(F1379*F1379))</f>
        <v>3.3333333333333486</v>
      </c>
      <c r="AA1379">
        <f>W1379*0.0000002777777777</f>
        <v>0</v>
      </c>
      <c r="AB137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79">
        <f>(AC1379*0.0000002777777777)*-1</f>
        <v>0</v>
      </c>
      <c r="AE13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79">
        <f>(T1379/1000)*(960*9.81*0.01+0.5*1.205*0.38*1.711274*(T1379*T1379)+960*4/3*3.14*AJ1379)</f>
        <v>3.1336199108715403</v>
      </c>
      <c r="AH1379">
        <f>AH1378+AG1379</f>
        <v>2710.6859447624561</v>
      </c>
      <c r="AJ1379">
        <f>T1380-T1379</f>
        <v>0</v>
      </c>
      <c r="AK1379" s="53">
        <f t="shared" si="376"/>
        <v>16.055555555555554</v>
      </c>
      <c r="AL1379" s="39">
        <f>0.5*1116.99*(T1379*T1379)</f>
        <v>143969.32374999995</v>
      </c>
      <c r="AM1379" s="39">
        <f t="shared" si="375"/>
        <v>0</v>
      </c>
      <c r="AN1379" s="39">
        <f>SUM($AM$1371:$AM$1374)+$AN$1370</f>
        <v>-2684992.7234374997</v>
      </c>
      <c r="AO1379" s="39">
        <f t="shared" si="365"/>
        <v>0.74583131185713947</v>
      </c>
      <c r="AP1379" s="39">
        <f>SUM($AM$1375:$AM$1389)+$AP$1374</f>
        <v>2654080.7146875001</v>
      </c>
      <c r="AQ1379" s="39">
        <f t="shared" si="366"/>
        <v>0.7372446427623216</v>
      </c>
      <c r="AR1379" s="39">
        <f t="shared" si="361"/>
        <v>0</v>
      </c>
      <c r="AS1379" s="39"/>
      <c r="AT1379" s="51">
        <f>T1379*$AS$8*0.38*0.01</f>
        <v>634.36430291000011</v>
      </c>
      <c r="AU1379" s="51">
        <f t="shared" si="377"/>
        <v>0.63436430291000012</v>
      </c>
      <c r="AV1379" s="51">
        <f t="shared" si="367"/>
        <v>1.7621244733373399E-4</v>
      </c>
      <c r="AW1379" s="39">
        <f>AB1379*0.7</f>
        <v>0.43838724267560547</v>
      </c>
      <c r="AX1379" s="40"/>
      <c r="AY1379" s="40">
        <f t="shared" si="364"/>
        <v>0</v>
      </c>
      <c r="AZ1379" s="40"/>
      <c r="BA1379" s="40"/>
      <c r="BB1379" s="40"/>
      <c r="BC1379" s="39"/>
      <c r="BD1379" s="39">
        <f>T1379*2.23694</f>
        <v>35.915314444444441</v>
      </c>
      <c r="BE1379" s="39">
        <f>AO1379-$BC$8</f>
        <v>0.74470491285852103</v>
      </c>
      <c r="BF1379" s="39">
        <f>AQ1379-$BC$8</f>
        <v>0.73611824376370316</v>
      </c>
      <c r="BG1379" s="52">
        <f t="shared" si="368"/>
        <v>0.6625064193873329</v>
      </c>
      <c r="BH1379" s="52">
        <f t="shared" si="369"/>
        <v>0.6625064193873329</v>
      </c>
      <c r="BI1379" s="52">
        <f t="shared" si="370"/>
        <v>2385023.1097943983</v>
      </c>
      <c r="BJ1379" s="52">
        <f t="shared" si="371"/>
        <v>2385.0231097943984</v>
      </c>
      <c r="BK1379">
        <f t="shared" si="372"/>
        <v>0</v>
      </c>
    </row>
    <row r="1380" spans="2:63" x14ac:dyDescent="0.25">
      <c r="B1380" s="25" t="s">
        <v>53</v>
      </c>
      <c r="C1380" s="25">
        <v>1372</v>
      </c>
      <c r="D1380" s="25">
        <v>350</v>
      </c>
      <c r="E1380" s="24">
        <v>57.8</v>
      </c>
      <c r="F1380" s="15">
        <f t="shared" si="373"/>
        <v>0</v>
      </c>
      <c r="G1380" s="15">
        <f t="shared" si="374"/>
        <v>0</v>
      </c>
      <c r="R1380">
        <f t="shared" si="362"/>
        <v>0</v>
      </c>
      <c r="S1380">
        <f t="shared" si="363"/>
        <v>57.8</v>
      </c>
      <c r="T1380">
        <f>$E1380/3.6</f>
        <v>16.055555555555554</v>
      </c>
      <c r="U1380">
        <f>(0.5*960*(T1380*T1380))</f>
        <v>123734.81481481477</v>
      </c>
      <c r="V1380">
        <f>$U1380-$U1381</f>
        <v>0</v>
      </c>
      <c r="X1380">
        <f>W1380/1000</f>
        <v>0</v>
      </c>
      <c r="Y138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0">
        <f>(0.5*960*(F1380*F1380))</f>
        <v>0</v>
      </c>
      <c r="AA1380">
        <f>W1380*0.0000002777777777</f>
        <v>0</v>
      </c>
      <c r="AB138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0">
        <f>(AC1380*0.0000002777777777)*-1</f>
        <v>0</v>
      </c>
      <c r="AE13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0">
        <f>(T1380/1000)*(960*9.81*0.01+0.5*1.205*0.38*1.711274*(T1380*T1380)+960*4/3*3.14*AJ1380)</f>
        <v>3.1336199108715403</v>
      </c>
      <c r="AH1380">
        <f>AH1379+AG1380</f>
        <v>2713.8195646733275</v>
      </c>
      <c r="AJ1380">
        <f>T1381-T1380</f>
        <v>0</v>
      </c>
      <c r="AK1380" s="53">
        <f t="shared" si="376"/>
        <v>16.055555555555554</v>
      </c>
      <c r="AL1380" s="39">
        <f>0.5*1116.99*(T1380*T1380)</f>
        <v>143969.32374999995</v>
      </c>
      <c r="AM1380" s="39">
        <f t="shared" si="375"/>
        <v>0</v>
      </c>
      <c r="AN1380" s="39">
        <f>SUM($AM$1371:$AM$1374)+$AN$1370</f>
        <v>-2684992.7234374997</v>
      </c>
      <c r="AO1380" s="39">
        <f t="shared" si="365"/>
        <v>0.74583131185713947</v>
      </c>
      <c r="AP1380" s="39">
        <f>SUM($AM$1375:$AM$1389)+$AP$1374</f>
        <v>2654080.7146875001</v>
      </c>
      <c r="AQ1380" s="39">
        <f t="shared" si="366"/>
        <v>0.7372446427623216</v>
      </c>
      <c r="AR1380" s="39">
        <f t="shared" si="361"/>
        <v>0</v>
      </c>
      <c r="AS1380" s="39"/>
      <c r="AT1380" s="51">
        <f>T1380*$AS$8*0.38*0.01</f>
        <v>634.36430291000011</v>
      </c>
      <c r="AU1380" s="51">
        <f t="shared" si="377"/>
        <v>0.63436430291000012</v>
      </c>
      <c r="AV1380" s="51">
        <f t="shared" si="367"/>
        <v>1.7621244733373399E-4</v>
      </c>
      <c r="AW1380" s="39">
        <f>AB1380*0.7</f>
        <v>0.43838724267560547</v>
      </c>
      <c r="AX1380" s="40"/>
      <c r="AY1380" s="40">
        <f t="shared" si="364"/>
        <v>0</v>
      </c>
      <c r="AZ1380" s="40"/>
      <c r="BA1380" s="40"/>
      <c r="BB1380" s="40"/>
      <c r="BC1380" s="39"/>
      <c r="BD1380" s="39">
        <f>T1380*2.23694</f>
        <v>35.915314444444441</v>
      </c>
      <c r="BE1380" s="39">
        <f>AO1380-$BC$8</f>
        <v>0.74470491285852103</v>
      </c>
      <c r="BF1380" s="39">
        <f>AQ1380-$BC$8</f>
        <v>0.73611824376370316</v>
      </c>
      <c r="BG1380" s="52">
        <f t="shared" si="368"/>
        <v>0.6625064193873329</v>
      </c>
      <c r="BH1380" s="52">
        <f t="shared" si="369"/>
        <v>0.6625064193873329</v>
      </c>
      <c r="BI1380" s="52">
        <f t="shared" si="370"/>
        <v>2385023.1097943983</v>
      </c>
      <c r="BJ1380" s="52">
        <f t="shared" si="371"/>
        <v>2385.0231097943984</v>
      </c>
      <c r="BK1380">
        <f t="shared" si="372"/>
        <v>0</v>
      </c>
    </row>
    <row r="1381" spans="2:63" x14ac:dyDescent="0.25">
      <c r="B1381" s="25" t="s">
        <v>53</v>
      </c>
      <c r="C1381" s="25">
        <v>1373</v>
      </c>
      <c r="D1381" s="25">
        <v>351</v>
      </c>
      <c r="E1381" s="24">
        <v>57.8</v>
      </c>
      <c r="F1381" s="15">
        <f t="shared" si="373"/>
        <v>-6.9444444444444448E-2</v>
      </c>
      <c r="G1381" s="15">
        <f t="shared" si="374"/>
        <v>-0.25</v>
      </c>
      <c r="R1381">
        <f t="shared" si="362"/>
        <v>0</v>
      </c>
      <c r="S1381">
        <f t="shared" si="363"/>
        <v>57.8</v>
      </c>
      <c r="T1381">
        <f>$E1381/3.6</f>
        <v>16.055555555555554</v>
      </c>
      <c r="U1381">
        <f>(0.5*960*(T1381*T1381))</f>
        <v>123734.81481481477</v>
      </c>
      <c r="V1381">
        <f>$U1381-$U1382</f>
        <v>2131.4814814814454</v>
      </c>
      <c r="X1381">
        <f>W1381/1000</f>
        <v>0</v>
      </c>
      <c r="Y138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1">
        <f>(0.5*960*(F1381*F1381))</f>
        <v>2.3148148148148149</v>
      </c>
      <c r="AA1381">
        <f>W1381*0.0000002777777777</f>
        <v>0</v>
      </c>
      <c r="AB138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1">
        <f>(AC1381*0.0000002777777777)*-1</f>
        <v>0</v>
      </c>
      <c r="AE13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1">
        <f>(T1381/1000)*(960*9.81*0.01+0.5*1.205*0.38*1.711274*(T1381*T1381)+960*4/3*3.14*AJ1381)</f>
        <v>-5.8289479903629369</v>
      </c>
      <c r="AH1381">
        <f>AH1380+AG1381</f>
        <v>2707.9906166829646</v>
      </c>
      <c r="AJ1381">
        <f>T1382-T1381</f>
        <v>-0.13888888888888751</v>
      </c>
      <c r="AK1381" s="53">
        <f t="shared" si="376"/>
        <v>16.055555555555554</v>
      </c>
      <c r="AL1381" s="39">
        <f>0.5*1116.99*(T1381*T1381)</f>
        <v>143969.32374999995</v>
      </c>
      <c r="AM1381" s="39">
        <f t="shared" si="375"/>
        <v>2480.0453124999476</v>
      </c>
      <c r="AN1381" s="39">
        <f>SUM($AM$1371:$AM$1374)+$AN$1370</f>
        <v>-2684992.7234374997</v>
      </c>
      <c r="AO1381" s="39">
        <f t="shared" si="365"/>
        <v>0.74583131185713947</v>
      </c>
      <c r="AP1381" s="39">
        <f>SUM($AM$1375:$AM$1389)+$AP$1374</f>
        <v>2654080.7146875001</v>
      </c>
      <c r="AQ1381" s="39">
        <f t="shared" si="366"/>
        <v>0.7372446427623216</v>
      </c>
      <c r="AR1381" s="39">
        <f t="shared" si="361"/>
        <v>2.4800453124999478</v>
      </c>
      <c r="AS1381" s="39"/>
      <c r="AT1381" s="51">
        <f>T1381*$AS$8*0.38*0.01</f>
        <v>634.36430291000011</v>
      </c>
      <c r="AU1381" s="51">
        <f t="shared" si="377"/>
        <v>0.63436430291000012</v>
      </c>
      <c r="AV1381" s="51">
        <f t="shared" si="367"/>
        <v>1.7621244733373399E-4</v>
      </c>
      <c r="AW1381" s="39">
        <f>AB1381*0.7</f>
        <v>0.43838724267560547</v>
      </c>
      <c r="AX1381" s="40"/>
      <c r="AY1381" s="40">
        <f t="shared" si="364"/>
        <v>0</v>
      </c>
      <c r="AZ1381" s="40"/>
      <c r="BA1381" s="40"/>
      <c r="BB1381" s="40"/>
      <c r="BC1381" s="39"/>
      <c r="BD1381" s="39">
        <f>T1381*2.23694</f>
        <v>35.915314444444441</v>
      </c>
      <c r="BE1381" s="39">
        <f>AO1381-$BC$8</f>
        <v>0.74470491285852103</v>
      </c>
      <c r="BF1381" s="39">
        <f>AQ1381-$BC$8</f>
        <v>0.73611824376370316</v>
      </c>
      <c r="BG1381" s="52">
        <f t="shared" si="368"/>
        <v>0.6625064193873329</v>
      </c>
      <c r="BH1381" s="52">
        <f t="shared" si="369"/>
        <v>0.6625064193873329</v>
      </c>
      <c r="BI1381" s="52">
        <f t="shared" si="370"/>
        <v>2385023.1097943983</v>
      </c>
      <c r="BJ1381" s="52">
        <f t="shared" si="371"/>
        <v>2385.0231097943984</v>
      </c>
      <c r="BK1381">
        <f t="shared" si="372"/>
        <v>2.2320407812499528</v>
      </c>
    </row>
    <row r="1382" spans="2:63" x14ac:dyDescent="0.25">
      <c r="B1382" s="25" t="s">
        <v>53</v>
      </c>
      <c r="C1382" s="25">
        <v>1374</v>
      </c>
      <c r="D1382" s="25">
        <v>352</v>
      </c>
      <c r="E1382" s="24">
        <v>57.3</v>
      </c>
      <c r="F1382" s="15">
        <f t="shared" si="373"/>
        <v>-0.22222222222222143</v>
      </c>
      <c r="G1382" s="15">
        <f t="shared" si="374"/>
        <v>-0.79999999999999716</v>
      </c>
      <c r="R1382">
        <f t="shared" si="362"/>
        <v>0</v>
      </c>
      <c r="S1382">
        <f t="shared" si="363"/>
        <v>57.3</v>
      </c>
      <c r="T1382">
        <f>$E1382/3.6</f>
        <v>15.916666666666666</v>
      </c>
      <c r="U1382">
        <f>(0.5*960*(T1382*T1382))</f>
        <v>121603.33333333333</v>
      </c>
      <c r="V1382">
        <f>$U1382-$U1383</f>
        <v>4624.074074074073</v>
      </c>
      <c r="X1382">
        <f>W1382/1000</f>
        <v>0</v>
      </c>
      <c r="Y138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2">
        <f>(0.5*960*(F1382*F1382))</f>
        <v>23.703703703703535</v>
      </c>
      <c r="AA1382">
        <f>W1382*0.0000002777777777</f>
        <v>0</v>
      </c>
      <c r="AB138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2">
        <f>(AC1382*0.0000002777777777)*-1</f>
        <v>0</v>
      </c>
      <c r="AE13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2">
        <f>(T1382/1000)*(960*9.81*0.01+0.5*1.205*0.38*1.711274*(T1382*T1382)+960*4/3*3.14*AJ1382)</f>
        <v>-16.468260902454336</v>
      </c>
      <c r="AH1382">
        <f>AH1381+AG1382</f>
        <v>2691.5223557805102</v>
      </c>
      <c r="AJ1382">
        <f>T1383-T1382</f>
        <v>-0.30555555555555536</v>
      </c>
      <c r="AK1382" s="53">
        <f t="shared" si="376"/>
        <v>15.916666666666666</v>
      </c>
      <c r="AL1382" s="39">
        <f>0.5*1116.99*(T1382*T1382)</f>
        <v>141489.2784375</v>
      </c>
      <c r="AM1382" s="39">
        <f t="shared" si="375"/>
        <v>5380.2546875000116</v>
      </c>
      <c r="AN1382" s="39">
        <f>SUM($AM$1371:$AM$1374)+$AN$1370</f>
        <v>-2684992.7234374997</v>
      </c>
      <c r="AO1382" s="39">
        <f t="shared" si="365"/>
        <v>0.74583131185713947</v>
      </c>
      <c r="AP1382" s="39">
        <f>SUM($AM$1375:$AM$1389)+$AP$1374</f>
        <v>2654080.7146875001</v>
      </c>
      <c r="AQ1382" s="39">
        <f t="shared" si="366"/>
        <v>0.7372446427623216</v>
      </c>
      <c r="AR1382" s="39">
        <f t="shared" si="361"/>
        <v>5.3802546875000115</v>
      </c>
      <c r="AS1382" s="39"/>
      <c r="AT1382" s="51">
        <f>T1382*$AS$8*0.38*0.01</f>
        <v>628.87672243500003</v>
      </c>
      <c r="AU1382" s="51">
        <f t="shared" si="377"/>
        <v>0.62887672243500004</v>
      </c>
      <c r="AV1382" s="51">
        <f t="shared" si="367"/>
        <v>1.7468811820454944E-4</v>
      </c>
      <c r="AW1382" s="39">
        <f>AB1382*0.7</f>
        <v>0.43838724267560547</v>
      </c>
      <c r="AX1382" s="40"/>
      <c r="AY1382" s="40">
        <f t="shared" si="364"/>
        <v>0</v>
      </c>
      <c r="AZ1382" s="40"/>
      <c r="BA1382" s="40"/>
      <c r="BB1382" s="40"/>
      <c r="BC1382" s="39"/>
      <c r="BD1382" s="39">
        <f>T1382*2.23694</f>
        <v>35.604628333333338</v>
      </c>
      <c r="BE1382" s="39">
        <f>AO1382-$BC$8</f>
        <v>0.74470491285852103</v>
      </c>
      <c r="BF1382" s="39">
        <f>AQ1382-$BC$8</f>
        <v>0.73611824376370316</v>
      </c>
      <c r="BG1382" s="52">
        <f t="shared" si="368"/>
        <v>0.6625064193873329</v>
      </c>
      <c r="BH1382" s="52">
        <f t="shared" si="369"/>
        <v>0.6625064193873329</v>
      </c>
      <c r="BI1382" s="52">
        <f t="shared" si="370"/>
        <v>2385023.1097943983</v>
      </c>
      <c r="BJ1382" s="52">
        <f t="shared" si="371"/>
        <v>2385.0231097943984</v>
      </c>
      <c r="BK1382">
        <f t="shared" si="372"/>
        <v>4.8422292187500107</v>
      </c>
    </row>
    <row r="1383" spans="2:63" x14ac:dyDescent="0.25">
      <c r="B1383" s="25" t="s">
        <v>53</v>
      </c>
      <c r="C1383" s="25">
        <v>1375</v>
      </c>
      <c r="D1383" s="25">
        <v>353</v>
      </c>
      <c r="E1383" s="24">
        <v>56.2</v>
      </c>
      <c r="F1383" s="15">
        <f t="shared" si="373"/>
        <v>-0.41666666666666663</v>
      </c>
      <c r="G1383" s="15">
        <f t="shared" si="374"/>
        <v>-1.5</v>
      </c>
      <c r="R1383">
        <f t="shared" si="362"/>
        <v>0</v>
      </c>
      <c r="S1383">
        <f t="shared" si="363"/>
        <v>56.2</v>
      </c>
      <c r="T1383">
        <f>$E1383/3.6</f>
        <v>15.611111111111111</v>
      </c>
      <c r="U1383">
        <f>(0.5*960*(T1383*T1383))</f>
        <v>116979.25925925926</v>
      </c>
      <c r="V1383">
        <f>$U1383-$U1384</f>
        <v>7775.9259259259416</v>
      </c>
      <c r="X1383">
        <f>W1383/1000</f>
        <v>0</v>
      </c>
      <c r="Y138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3">
        <f>(0.5*960*(F1383*F1383))</f>
        <v>83.333333333333314</v>
      </c>
      <c r="AA1383">
        <f>W1383*0.0000002777777777</f>
        <v>0</v>
      </c>
      <c r="AB138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3">
        <f>(AC1383*0.0000002777777777)*-1</f>
        <v>0</v>
      </c>
      <c r="AE13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3">
        <f>(T1383/1000)*(960*9.81*0.01+0.5*1.205*0.38*1.711274*(T1383*T1383)+960*4/3*3.14*AJ1383)</f>
        <v>-30.154188905947258</v>
      </c>
      <c r="AH1383">
        <f>AH1382+AG1383</f>
        <v>2661.368166874563</v>
      </c>
      <c r="AJ1383">
        <f>T1384-T1383</f>
        <v>-0.52777777777777857</v>
      </c>
      <c r="AK1383" s="53">
        <f t="shared" si="376"/>
        <v>15.611111111111111</v>
      </c>
      <c r="AL1383" s="39">
        <f>0.5*1116.99*(T1383*T1383)</f>
        <v>136109.02374999999</v>
      </c>
      <c r="AM1383" s="39">
        <f t="shared" si="375"/>
        <v>9047.5328125000233</v>
      </c>
      <c r="AN1383" s="39">
        <f>SUM($AM$1371:$AM$1374)+$AN$1370</f>
        <v>-2684992.7234374997</v>
      </c>
      <c r="AO1383" s="39">
        <f t="shared" si="365"/>
        <v>0.74583131185713947</v>
      </c>
      <c r="AP1383" s="39">
        <f>SUM($AM$1375:$AM$1389)+$AP$1374</f>
        <v>2654080.7146875001</v>
      </c>
      <c r="AQ1383" s="39">
        <f t="shared" si="366"/>
        <v>0.7372446427623216</v>
      </c>
      <c r="AR1383" s="39">
        <f t="shared" si="361"/>
        <v>9.0475328125000232</v>
      </c>
      <c r="AS1383" s="39"/>
      <c r="AT1383" s="51">
        <f>T1383*$AS$8*0.38*0.01</f>
        <v>616.80404539000017</v>
      </c>
      <c r="AU1383" s="51">
        <f t="shared" si="377"/>
        <v>0.61680404539000022</v>
      </c>
      <c r="AV1383" s="51">
        <f t="shared" si="367"/>
        <v>1.7133459412034345E-4</v>
      </c>
      <c r="AW1383" s="39">
        <f>AB1383*0.7</f>
        <v>0.43838724267560547</v>
      </c>
      <c r="AX1383" s="40"/>
      <c r="AY1383" s="40">
        <f t="shared" si="364"/>
        <v>0</v>
      </c>
      <c r="AZ1383" s="40"/>
      <c r="BA1383" s="40"/>
      <c r="BB1383" s="40"/>
      <c r="BC1383" s="39"/>
      <c r="BD1383" s="39">
        <f>T1383*2.23694</f>
        <v>34.921118888888891</v>
      </c>
      <c r="BE1383" s="39">
        <f>AO1383-$BC$8</f>
        <v>0.74470491285852103</v>
      </c>
      <c r="BF1383" s="39">
        <f>AQ1383-$BC$8</f>
        <v>0.73611824376370316</v>
      </c>
      <c r="BG1383" s="52">
        <f t="shared" si="368"/>
        <v>0.6625064193873329</v>
      </c>
      <c r="BH1383" s="52">
        <f t="shared" si="369"/>
        <v>0.6625064193873329</v>
      </c>
      <c r="BI1383" s="52">
        <f t="shared" si="370"/>
        <v>2385023.1097943983</v>
      </c>
      <c r="BJ1383" s="52">
        <f t="shared" si="371"/>
        <v>2385.0231097943984</v>
      </c>
      <c r="BK1383">
        <f t="shared" si="372"/>
        <v>8.1427795312500209</v>
      </c>
    </row>
    <row r="1384" spans="2:63" x14ac:dyDescent="0.25">
      <c r="B1384" s="25" t="s">
        <v>53</v>
      </c>
      <c r="C1384" s="25">
        <v>1376</v>
      </c>
      <c r="D1384" s="25">
        <v>354</v>
      </c>
      <c r="E1384" s="24">
        <v>54.3</v>
      </c>
      <c r="F1384" s="15">
        <f t="shared" si="373"/>
        <v>-0.75000000000000078</v>
      </c>
      <c r="G1384" s="15">
        <f t="shared" si="374"/>
        <v>-2.7000000000000028</v>
      </c>
      <c r="R1384">
        <f t="shared" si="362"/>
        <v>0</v>
      </c>
      <c r="S1384">
        <f t="shared" si="363"/>
        <v>54.3</v>
      </c>
      <c r="T1384">
        <f>$E1384/3.6</f>
        <v>15.083333333333332</v>
      </c>
      <c r="U1384">
        <f>(0.5*960*(T1384*T1384))</f>
        <v>109203.33333333331</v>
      </c>
      <c r="V1384">
        <f>$U1384-$U1385</f>
        <v>13624.074074074058</v>
      </c>
      <c r="X1384">
        <f>W1384/1000</f>
        <v>0</v>
      </c>
      <c r="Y138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4">
        <f>(0.5*960*(F1384*F1384))</f>
        <v>270.00000000000051</v>
      </c>
      <c r="AA1384">
        <f>W1384*0.0000002777777777</f>
        <v>0</v>
      </c>
      <c r="AB138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4">
        <f>(AC1384*0.0000002777777777)*-1</f>
        <v>0</v>
      </c>
      <c r="AE13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4">
        <f>(T1384/1000)*(960*9.81*0.01+0.5*1.205*0.38*1.711274*(T1384*T1384)+960*4/3*3.14*AJ1384)</f>
        <v>-56.17400164940517</v>
      </c>
      <c r="AH1384">
        <f>AH1383+AG1384</f>
        <v>2605.194165225158</v>
      </c>
      <c r="AJ1384">
        <f>T1385-T1384</f>
        <v>-0.97222222222222143</v>
      </c>
      <c r="AK1384" s="53">
        <f t="shared" si="376"/>
        <v>15.083333333333332</v>
      </c>
      <c r="AL1384" s="39">
        <f>0.5*1116.99*(T1384*T1384)</f>
        <v>127061.49093749997</v>
      </c>
      <c r="AM1384" s="39">
        <f t="shared" si="375"/>
        <v>15852.035937499983</v>
      </c>
      <c r="AN1384" s="39">
        <f>SUM($AM$1371:$AM$1374)+$AN$1370</f>
        <v>-2684992.7234374997</v>
      </c>
      <c r="AO1384" s="39">
        <f t="shared" si="365"/>
        <v>0.74583131185713947</v>
      </c>
      <c r="AP1384" s="39">
        <f>SUM($AM$1375:$AM$1389)+$AP$1374</f>
        <v>2654080.7146875001</v>
      </c>
      <c r="AQ1384" s="39">
        <f t="shared" si="366"/>
        <v>0.7372446427623216</v>
      </c>
      <c r="AR1384" s="39">
        <f t="shared" si="361"/>
        <v>15.852035937499982</v>
      </c>
      <c r="AS1384" s="39"/>
      <c r="AT1384" s="51">
        <f>T1384*$AS$8*0.38*0.01</f>
        <v>595.95123958500005</v>
      </c>
      <c r="AU1384" s="51">
        <f t="shared" si="377"/>
        <v>0.59595123958500007</v>
      </c>
      <c r="AV1384" s="51">
        <f t="shared" si="367"/>
        <v>1.6554214342944215E-4</v>
      </c>
      <c r="AW1384" s="39">
        <f>AB1384*0.7</f>
        <v>0.43838724267560547</v>
      </c>
      <c r="AX1384" s="40"/>
      <c r="AY1384" s="40">
        <f t="shared" si="364"/>
        <v>0</v>
      </c>
      <c r="AZ1384" s="40"/>
      <c r="BA1384" s="40"/>
      <c r="BB1384" s="40"/>
      <c r="BC1384" s="39"/>
      <c r="BD1384" s="39">
        <f>T1384*2.23694</f>
        <v>33.740511666666663</v>
      </c>
      <c r="BE1384" s="39">
        <f>AO1384-$BC$8</f>
        <v>0.74470491285852103</v>
      </c>
      <c r="BF1384" s="39">
        <f>AQ1384-$BC$8</f>
        <v>0.73611824376370316</v>
      </c>
      <c r="BG1384" s="52">
        <f t="shared" si="368"/>
        <v>0.6625064193873329</v>
      </c>
      <c r="BH1384" s="52">
        <f t="shared" si="369"/>
        <v>0.6625064193873329</v>
      </c>
      <c r="BI1384" s="52">
        <f t="shared" si="370"/>
        <v>2385023.1097943983</v>
      </c>
      <c r="BJ1384" s="52">
        <f t="shared" si="371"/>
        <v>2385.0231097943984</v>
      </c>
      <c r="BK1384">
        <f t="shared" si="372"/>
        <v>14.266832343749984</v>
      </c>
    </row>
    <row r="1385" spans="2:63" x14ac:dyDescent="0.25">
      <c r="B1385" s="25" t="s">
        <v>53</v>
      </c>
      <c r="C1385" s="25">
        <v>1377</v>
      </c>
      <c r="D1385" s="25">
        <v>355</v>
      </c>
      <c r="E1385" s="24">
        <v>50.8</v>
      </c>
      <c r="F1385" s="15">
        <f t="shared" si="373"/>
        <v>-1.2222222222222219</v>
      </c>
      <c r="G1385" s="15">
        <f t="shared" si="374"/>
        <v>-4.3999999999999986</v>
      </c>
      <c r="R1385">
        <f t="shared" si="362"/>
        <v>0</v>
      </c>
      <c r="S1385">
        <f t="shared" si="363"/>
        <v>50.8</v>
      </c>
      <c r="T1385">
        <f>$E1385/3.6</f>
        <v>14.111111111111111</v>
      </c>
      <c r="U1385">
        <f>(0.5*960*(T1385*T1385))</f>
        <v>95579.259259259255</v>
      </c>
      <c r="V1385">
        <f>$U1385-$U1386</f>
        <v>18903.333333333328</v>
      </c>
      <c r="X1385">
        <f>W1385/1000</f>
        <v>0</v>
      </c>
      <c r="Y138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5">
        <f>(0.5*960*(F1385*F1385))</f>
        <v>717.03703703703661</v>
      </c>
      <c r="AA1385">
        <f>W1385*0.0000002777777777</f>
        <v>0</v>
      </c>
      <c r="AB138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5">
        <f>(AC1385*0.0000002777777777)*-1</f>
        <v>0</v>
      </c>
      <c r="AE13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5">
        <f>(T1385/1000)*(960*9.81*0.01+0.5*1.205*0.38*1.711274*(T1385*T1385)+960*4/3*3.14*AJ1385)</f>
        <v>-81.067821740345323</v>
      </c>
      <c r="AH1385">
        <f>AH1384+AG1385</f>
        <v>2524.1263434848129</v>
      </c>
      <c r="AJ1385">
        <f>T1386-T1385</f>
        <v>-1.4722222222222214</v>
      </c>
      <c r="AK1385" s="53">
        <f t="shared" si="376"/>
        <v>14.111111111111111</v>
      </c>
      <c r="AL1385" s="39">
        <f>0.5*1116.99*(T1385*T1385)</f>
        <v>111209.45499999999</v>
      </c>
      <c r="AM1385" s="39">
        <f t="shared" si="375"/>
        <v>21994.619062499987</v>
      </c>
      <c r="AN1385" s="39">
        <f>SUM($AM$1371:$AM$1374)+$AN$1370</f>
        <v>-2684992.7234374997</v>
      </c>
      <c r="AO1385" s="39">
        <f t="shared" si="365"/>
        <v>0.74583131185713947</v>
      </c>
      <c r="AP1385" s="39">
        <f>SUM($AM$1375:$AM$1389)+$AP$1374</f>
        <v>2654080.7146875001</v>
      </c>
      <c r="AQ1385" s="39">
        <f t="shared" si="366"/>
        <v>0.7372446427623216</v>
      </c>
      <c r="AR1385" s="39">
        <f t="shared" si="361"/>
        <v>21.994619062499986</v>
      </c>
      <c r="AS1385" s="39"/>
      <c r="AT1385" s="51">
        <f>T1385*$AS$8*0.38*0.01</f>
        <v>557.53817626000011</v>
      </c>
      <c r="AU1385" s="51">
        <f t="shared" si="377"/>
        <v>0.55753817626000013</v>
      </c>
      <c r="AV1385" s="51">
        <f t="shared" si="367"/>
        <v>1.548718395251503E-4</v>
      </c>
      <c r="AW1385" s="39">
        <f>AB1385*0.7</f>
        <v>0.43838724267560547</v>
      </c>
      <c r="AX1385" s="40"/>
      <c r="AY1385" s="40">
        <f t="shared" si="364"/>
        <v>0</v>
      </c>
      <c r="AZ1385" s="40"/>
      <c r="BA1385" s="40"/>
      <c r="BB1385" s="40"/>
      <c r="BC1385" s="39"/>
      <c r="BD1385" s="39">
        <f>T1385*2.23694</f>
        <v>31.565708888888889</v>
      </c>
      <c r="BE1385" s="39">
        <f>AO1385-$BC$8</f>
        <v>0.74470491285852103</v>
      </c>
      <c r="BF1385" s="39">
        <f>AQ1385-$BC$8</f>
        <v>0.73611824376370316</v>
      </c>
      <c r="BG1385" s="52">
        <f t="shared" si="368"/>
        <v>0.6625064193873329</v>
      </c>
      <c r="BH1385" s="52">
        <f t="shared" si="369"/>
        <v>0.6625064193873329</v>
      </c>
      <c r="BI1385" s="52">
        <f t="shared" si="370"/>
        <v>2385023.1097943983</v>
      </c>
      <c r="BJ1385" s="52">
        <f t="shared" si="371"/>
        <v>2385.0231097943984</v>
      </c>
      <c r="BK1385">
        <f t="shared" si="372"/>
        <v>19.795157156249989</v>
      </c>
    </row>
    <row r="1386" spans="2:63" x14ac:dyDescent="0.25">
      <c r="B1386" s="25" t="s">
        <v>53</v>
      </c>
      <c r="C1386" s="25">
        <v>1378</v>
      </c>
      <c r="D1386" s="25">
        <v>356</v>
      </c>
      <c r="E1386" s="24">
        <v>45.5</v>
      </c>
      <c r="F1386" s="15">
        <f t="shared" si="373"/>
        <v>-1.4722222222222214</v>
      </c>
      <c r="G1386" s="15">
        <f t="shared" si="374"/>
        <v>-5.2999999999999972</v>
      </c>
      <c r="R1386">
        <f t="shared" si="362"/>
        <v>0</v>
      </c>
      <c r="S1386">
        <f t="shared" si="363"/>
        <v>45.5</v>
      </c>
      <c r="T1386">
        <f>$E1386/3.6</f>
        <v>12.638888888888889</v>
      </c>
      <c r="U1386">
        <f>(0.5*960*(T1386*T1386))</f>
        <v>76675.925925925927</v>
      </c>
      <c r="V1386">
        <f>$U1386-$U1387</f>
        <v>16822.592592592584</v>
      </c>
      <c r="X1386">
        <f>W1386/1000</f>
        <v>0</v>
      </c>
      <c r="Y138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6">
        <f>(0.5*960*(F1386*F1386))</f>
        <v>1040.3703703703693</v>
      </c>
      <c r="AA1386">
        <f>W1386*0.0000002777777777</f>
        <v>0</v>
      </c>
      <c r="AB138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6">
        <f>(AC1386*0.0000002777777777)*-1</f>
        <v>0</v>
      </c>
      <c r="AE13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6">
        <f>(T1386/1000)*(960*9.81*0.01+0.5*1.205*0.38*1.711274*(T1386*T1386)+960*4/3*3.14*AJ1386)</f>
        <v>-72.804972655360487</v>
      </c>
      <c r="AH1386">
        <f>AH1385+AG1386</f>
        <v>2451.3213708294525</v>
      </c>
      <c r="AJ1386">
        <f>T1387-T1386</f>
        <v>-1.4722222222222214</v>
      </c>
      <c r="AK1386" s="53">
        <f t="shared" si="376"/>
        <v>12.638888888888889</v>
      </c>
      <c r="AL1386" s="39">
        <f>0.5*1116.99*(T1386*T1386)</f>
        <v>89214.8359375</v>
      </c>
      <c r="AM1386" s="39">
        <f t="shared" si="375"/>
        <v>19573.612187499981</v>
      </c>
      <c r="AN1386" s="39">
        <f>SUM($AM$1371:$AM$1374)+$AN$1370</f>
        <v>-2684992.7234374997</v>
      </c>
      <c r="AO1386" s="39">
        <f t="shared" si="365"/>
        <v>0.74583131185713947</v>
      </c>
      <c r="AP1386" s="39">
        <f>SUM($AM$1375:$AM$1389)+$AP$1374</f>
        <v>2654080.7146875001</v>
      </c>
      <c r="AQ1386" s="39">
        <f t="shared" si="366"/>
        <v>0.7372446427623216</v>
      </c>
      <c r="AR1386" s="39">
        <f t="shared" si="361"/>
        <v>19.573612187499982</v>
      </c>
      <c r="AS1386" s="39"/>
      <c r="AT1386" s="51">
        <f>T1386*$AS$8*0.38*0.01</f>
        <v>499.369823225</v>
      </c>
      <c r="AU1386" s="51">
        <f t="shared" si="377"/>
        <v>0.49936982322500001</v>
      </c>
      <c r="AV1386" s="51">
        <f t="shared" si="367"/>
        <v>1.3871395075579405E-4</v>
      </c>
      <c r="AW1386" s="39">
        <f>AB1386*0.7</f>
        <v>0.43838724267560547</v>
      </c>
      <c r="AX1386" s="40"/>
      <c r="AY1386" s="40">
        <f t="shared" si="364"/>
        <v>0</v>
      </c>
      <c r="AZ1386" s="40"/>
      <c r="BA1386" s="40"/>
      <c r="BB1386" s="40"/>
      <c r="BC1386" s="39"/>
      <c r="BD1386" s="39">
        <f>T1386*2.23694</f>
        <v>28.272436111111112</v>
      </c>
      <c r="BE1386" s="39">
        <f>AO1386-$BC$8</f>
        <v>0.74470491285852103</v>
      </c>
      <c r="BF1386" s="39">
        <f>AQ1386-$BC$8</f>
        <v>0.73611824376370316</v>
      </c>
      <c r="BG1386" s="52">
        <f t="shared" si="368"/>
        <v>0.6625064193873329</v>
      </c>
      <c r="BH1386" s="52">
        <f t="shared" si="369"/>
        <v>0.6625064193873329</v>
      </c>
      <c r="BI1386" s="52">
        <f t="shared" si="370"/>
        <v>2385023.1097943983</v>
      </c>
      <c r="BJ1386" s="52">
        <f t="shared" si="371"/>
        <v>2385.0231097943984</v>
      </c>
      <c r="BK1386">
        <f t="shared" si="372"/>
        <v>17.616250968749984</v>
      </c>
    </row>
    <row r="1387" spans="2:63" x14ac:dyDescent="0.25">
      <c r="B1387" s="25" t="s">
        <v>53</v>
      </c>
      <c r="C1387" s="25">
        <v>1379</v>
      </c>
      <c r="D1387" s="25">
        <v>357</v>
      </c>
      <c r="E1387" s="24">
        <v>40.200000000000003</v>
      </c>
      <c r="F1387" s="15">
        <f t="shared" si="373"/>
        <v>-1.4722222222222223</v>
      </c>
      <c r="G1387" s="15">
        <f t="shared" si="374"/>
        <v>-5.3000000000000007</v>
      </c>
      <c r="R1387">
        <f t="shared" si="362"/>
        <v>0</v>
      </c>
      <c r="S1387">
        <f t="shared" si="363"/>
        <v>40.200000000000003</v>
      </c>
      <c r="T1387">
        <f>$E1387/3.6</f>
        <v>11.166666666666668</v>
      </c>
      <c r="U1387">
        <f>(0.5*960*(T1387*T1387))</f>
        <v>59853.333333333343</v>
      </c>
      <c r="V1387">
        <f>$U1387-$U1388</f>
        <v>14741.851851851861</v>
      </c>
      <c r="X1387">
        <f>W1387/1000</f>
        <v>0</v>
      </c>
      <c r="Y138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7">
        <f>(0.5*960*(F1387*F1387))</f>
        <v>1040.3703703703707</v>
      </c>
      <c r="AA1387">
        <f>W1387*0.0000002777777777</f>
        <v>0</v>
      </c>
      <c r="AB138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7">
        <f>(AC1387*0.0000002777777777)*-1</f>
        <v>0</v>
      </c>
      <c r="AE13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7">
        <f>(T1387/1000)*(960*9.81*0.01+0.5*1.205*0.38*1.711274*(T1387*T1387)+960*4/3*3.14*AJ1387)</f>
        <v>-64.477726355661645</v>
      </c>
      <c r="AH1387">
        <f>AH1386+AG1387</f>
        <v>2386.8436444737908</v>
      </c>
      <c r="AJ1387">
        <f>T1388-T1387</f>
        <v>-1.4722222222222232</v>
      </c>
      <c r="AK1387" s="53">
        <f t="shared" si="376"/>
        <v>11.166666666666668</v>
      </c>
      <c r="AL1387" s="39">
        <f>0.5*1116.99*(T1387*T1387)</f>
        <v>69641.223750000019</v>
      </c>
      <c r="AM1387" s="39">
        <f t="shared" si="375"/>
        <v>17152.605312500018</v>
      </c>
      <c r="AN1387" s="39">
        <f>SUM($AM$1371:$AM$1374)+$AN$1370</f>
        <v>-2684992.7234374997</v>
      </c>
      <c r="AO1387" s="39">
        <f t="shared" si="365"/>
        <v>0.74583131185713947</v>
      </c>
      <c r="AP1387" s="39">
        <f>SUM($AM$1375:$AM$1389)+$AP$1374</f>
        <v>2654080.7146875001</v>
      </c>
      <c r="AQ1387" s="39">
        <f t="shared" si="366"/>
        <v>0.7372446427623216</v>
      </c>
      <c r="AR1387" s="39">
        <f t="shared" si="361"/>
        <v>17.152605312500018</v>
      </c>
      <c r="AS1387" s="39"/>
      <c r="AT1387" s="51">
        <f>T1387*$AS$8*0.38*0.01</f>
        <v>441.20147019000012</v>
      </c>
      <c r="AU1387" s="51">
        <f t="shared" si="377"/>
        <v>0.44120147019000011</v>
      </c>
      <c r="AV1387" s="51">
        <f t="shared" si="367"/>
        <v>1.2255606198643786E-4</v>
      </c>
      <c r="AW1387" s="39">
        <f>AB1387*0.7</f>
        <v>0.43838724267560547</v>
      </c>
      <c r="AX1387" s="40"/>
      <c r="AY1387" s="40">
        <f t="shared" si="364"/>
        <v>0</v>
      </c>
      <c r="AZ1387" s="40"/>
      <c r="BA1387" s="40"/>
      <c r="BB1387" s="40"/>
      <c r="BC1387" s="39"/>
      <c r="BD1387" s="39">
        <f>T1387*2.23694</f>
        <v>24.979163333333339</v>
      </c>
      <c r="BE1387" s="39">
        <f>AO1387-$BC$8</f>
        <v>0.74470491285852103</v>
      </c>
      <c r="BF1387" s="39">
        <f>AQ1387-$BC$8</f>
        <v>0.73611824376370316</v>
      </c>
      <c r="BG1387" s="52">
        <f t="shared" si="368"/>
        <v>0.6625064193873329</v>
      </c>
      <c r="BH1387" s="52">
        <f t="shared" si="369"/>
        <v>0.6625064193873329</v>
      </c>
      <c r="BI1387" s="52">
        <f t="shared" si="370"/>
        <v>2385023.1097943983</v>
      </c>
      <c r="BJ1387" s="52">
        <f t="shared" si="371"/>
        <v>2385.0231097943984</v>
      </c>
      <c r="BK1387">
        <f t="shared" si="372"/>
        <v>15.437344781250017</v>
      </c>
    </row>
    <row r="1388" spans="2:63" x14ac:dyDescent="0.25">
      <c r="B1388" s="25" t="s">
        <v>53</v>
      </c>
      <c r="C1388" s="25">
        <v>1380</v>
      </c>
      <c r="D1388" s="25">
        <v>358</v>
      </c>
      <c r="E1388" s="24">
        <v>34.9</v>
      </c>
      <c r="F1388" s="15">
        <f t="shared" si="373"/>
        <v>-1.4722222222222223</v>
      </c>
      <c r="G1388" s="15">
        <f t="shared" si="374"/>
        <v>-5.3000000000000007</v>
      </c>
      <c r="R1388">
        <f t="shared" si="362"/>
        <v>0</v>
      </c>
      <c r="S1388">
        <f t="shared" si="363"/>
        <v>34.9</v>
      </c>
      <c r="T1388">
        <f>$E1388/3.6</f>
        <v>9.6944444444444446</v>
      </c>
      <c r="U1388">
        <f>(0.5*960*(T1388*T1388))</f>
        <v>45111.481481481482</v>
      </c>
      <c r="V1388">
        <f>$U1388-$U1389</f>
        <v>12661.111111111106</v>
      </c>
      <c r="X1388">
        <f>W1388/1000</f>
        <v>0</v>
      </c>
      <c r="Y138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8">
        <f>(0.5*960*(F1388*F1388))</f>
        <v>1040.3703703703707</v>
      </c>
      <c r="AA1388">
        <f>W1388*0.0000002777777777</f>
        <v>0</v>
      </c>
      <c r="AB138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8">
        <f>(AC1388*0.0000002777777777)*-1</f>
        <v>0</v>
      </c>
      <c r="AE13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</f>
        <v>0.64047952656963703</v>
      </c>
      <c r="AG1388">
        <f>(T1388/1000)*(960*9.81*0.01+0.5*1.205*0.38*1.711274*(T1388*T1388)+960*4/3*3.14*AJ1388)</f>
        <v>-56.093584055270192</v>
      </c>
      <c r="AH1388">
        <f>AH1387+AG1388</f>
        <v>2330.7500604185207</v>
      </c>
      <c r="AJ1388">
        <f>T1389-T1388</f>
        <v>-1.4722222222222214</v>
      </c>
      <c r="AK1388" s="53">
        <f t="shared" si="376"/>
        <v>9.6944444444444446</v>
      </c>
      <c r="AL1388" s="39">
        <f>0.5*1116.99*(T1388*T1388)</f>
        <v>52488.618437500001</v>
      </c>
      <c r="AM1388" s="39">
        <f t="shared" si="375"/>
        <v>14731.598437499997</v>
      </c>
      <c r="AN1388" s="39">
        <f>SUM($AM$1371:$AM$1374)+$AN$1370</f>
        <v>-2684992.7234374997</v>
      </c>
      <c r="AO1388" s="39">
        <f t="shared" si="365"/>
        <v>0.74583131185713947</v>
      </c>
      <c r="AP1388" s="39">
        <f>SUM($AM$1375:$AM$1389)+$AP$1374</f>
        <v>2654080.7146875001</v>
      </c>
      <c r="AQ1388" s="39">
        <f t="shared" si="366"/>
        <v>0.7372446427623216</v>
      </c>
      <c r="AR1388" s="39">
        <f t="shared" ref="AR1388:AR1451" si="378">AM1388/1000</f>
        <v>14.731598437499997</v>
      </c>
      <c r="AS1388" s="39"/>
      <c r="AT1388" s="51">
        <f>T1388*$AS$8*0.38*0.01</f>
        <v>383.03311715500007</v>
      </c>
      <c r="AU1388" s="51">
        <f t="shared" si="377"/>
        <v>0.38303311715500005</v>
      </c>
      <c r="AV1388" s="51">
        <f t="shared" si="367"/>
        <v>1.0639817321708161E-4</v>
      </c>
      <c r="AW1388" s="39">
        <f>AB1388*0.7</f>
        <v>0.43838724267560547</v>
      </c>
      <c r="AX1388" s="40"/>
      <c r="AY1388" s="40">
        <f t="shared" si="364"/>
        <v>0</v>
      </c>
      <c r="AZ1388" s="40"/>
      <c r="BA1388" s="40"/>
      <c r="BB1388" s="40"/>
      <c r="BC1388" s="39"/>
      <c r="BD1388" s="39">
        <f>T1388*2.23694</f>
        <v>21.685890555555556</v>
      </c>
      <c r="BE1388" s="39">
        <f>AO1388-$BC$8</f>
        <v>0.74470491285852103</v>
      </c>
      <c r="BF1388" s="39">
        <f>AQ1388-$BC$8</f>
        <v>0.73611824376370316</v>
      </c>
      <c r="BG1388" s="52">
        <f t="shared" si="368"/>
        <v>0.6625064193873329</v>
      </c>
      <c r="BH1388" s="52">
        <f t="shared" si="369"/>
        <v>0.6625064193873329</v>
      </c>
      <c r="BI1388" s="52">
        <f t="shared" si="370"/>
        <v>2385023.1097943983</v>
      </c>
      <c r="BJ1388" s="52">
        <f t="shared" si="371"/>
        <v>2385.0231097943984</v>
      </c>
      <c r="BK1388">
        <f t="shared" si="372"/>
        <v>13.258438593749997</v>
      </c>
    </row>
    <row r="1389" spans="2:63" x14ac:dyDescent="0.25">
      <c r="B1389" s="25" t="s">
        <v>53</v>
      </c>
      <c r="C1389" s="25">
        <v>1381</v>
      </c>
      <c r="D1389" s="25">
        <v>359</v>
      </c>
      <c r="E1389" s="24">
        <v>29.6</v>
      </c>
      <c r="F1389" s="15">
        <f t="shared" si="373"/>
        <v>-1.0555555555555551</v>
      </c>
      <c r="G1389" s="15">
        <f t="shared" si="374"/>
        <v>-3.7999999999999989</v>
      </c>
      <c r="R1389">
        <f t="shared" si="362"/>
        <v>0</v>
      </c>
      <c r="S1389">
        <f t="shared" si="363"/>
        <v>29.6</v>
      </c>
      <c r="T1389">
        <f>$E1389/3.6</f>
        <v>8.2222222222222232</v>
      </c>
      <c r="U1389">
        <f>(0.5*960*(T1389*T1389))</f>
        <v>32450.370370370376</v>
      </c>
      <c r="V1389">
        <f>$U1389-$U1390</f>
        <v>4847.0370370370438</v>
      </c>
      <c r="X1389">
        <f>W1389/1000</f>
        <v>0</v>
      </c>
      <c r="Y138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89">
        <f>(0.5*960*(F1389*F1389))</f>
        <v>534.81481481481444</v>
      </c>
      <c r="AA1389">
        <f>W1389*0.0000002777777777</f>
        <v>0</v>
      </c>
      <c r="AB138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89">
        <f>(AC1389*0.0000002777777777)*-1</f>
        <v>0</v>
      </c>
      <c r="AE13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89">
        <f>(T1389/1000)*(960*9.81*0.01+0.5*1.205*0.38*1.711274*(T1389*T1389)+960*4/3*3.14*AJ1389)</f>
        <v>-20.121084005245127</v>
      </c>
      <c r="AH1389">
        <f>AH1388+AG1389</f>
        <v>2310.6289764132757</v>
      </c>
      <c r="AJ1389">
        <f>T1390-T1389</f>
        <v>-0.63888888888889017</v>
      </c>
      <c r="AK1389" s="53">
        <f t="shared" si="376"/>
        <v>8.2222222222222232</v>
      </c>
      <c r="AL1389" s="39">
        <f>0.5*1116.99*(T1389*T1389)</f>
        <v>37757.020000000004</v>
      </c>
      <c r="AM1389" s="39">
        <f t="shared" si="375"/>
        <v>5639.6790625000031</v>
      </c>
      <c r="AN1389" s="39">
        <f>SUM($AM$1371:$AM$1374)+$AN$1370</f>
        <v>-2684992.7234374997</v>
      </c>
      <c r="AO1389" s="39">
        <f t="shared" si="365"/>
        <v>0.74583131185713947</v>
      </c>
      <c r="AP1389" s="39">
        <f>SUM($AM$1375:$AM$1389)+$AP$1374</f>
        <v>2654080.7146875001</v>
      </c>
      <c r="AQ1389" s="39">
        <f t="shared" si="366"/>
        <v>0.7372446427623216</v>
      </c>
      <c r="AR1389" s="39">
        <f t="shared" si="378"/>
        <v>5.6396790625000026</v>
      </c>
      <c r="AS1389" s="39"/>
      <c r="AT1389" s="51">
        <f>T1389*$AS$8*0.38*0.01</f>
        <v>324.86476412000007</v>
      </c>
      <c r="AU1389" s="51">
        <f t="shared" si="377"/>
        <v>0.32486476412000009</v>
      </c>
      <c r="AV1389" s="51">
        <f t="shared" si="367"/>
        <v>9.0240284447725373E-5</v>
      </c>
      <c r="AW1389" s="39">
        <f>AB1389*0.7</f>
        <v>0.43838724267560547</v>
      </c>
      <c r="AX1389" s="40"/>
      <c r="AY1389" s="40">
        <f t="shared" si="364"/>
        <v>0</v>
      </c>
      <c r="AZ1389" s="40"/>
      <c r="BA1389" s="40"/>
      <c r="BB1389" s="40"/>
      <c r="BC1389" s="39"/>
      <c r="BD1389" s="39">
        <f>T1389*2.23694</f>
        <v>18.39261777777778</v>
      </c>
      <c r="BE1389" s="39">
        <f>AO1389-$BC$8</f>
        <v>0.74470491285852103</v>
      </c>
      <c r="BF1389" s="39">
        <f>AQ1389-$BC$8</f>
        <v>0.73611824376370316</v>
      </c>
      <c r="BG1389" s="52">
        <f t="shared" si="368"/>
        <v>0.6625064193873329</v>
      </c>
      <c r="BH1389" s="52">
        <f t="shared" si="369"/>
        <v>0.6625064193873329</v>
      </c>
      <c r="BI1389" s="52">
        <f t="shared" si="370"/>
        <v>2385023.1097943983</v>
      </c>
      <c r="BJ1389" s="52">
        <f t="shared" si="371"/>
        <v>2385.0231097943984</v>
      </c>
      <c r="BK1389">
        <f t="shared" si="372"/>
        <v>5.0757111562500032</v>
      </c>
    </row>
    <row r="1390" spans="2:63" x14ac:dyDescent="0.25">
      <c r="B1390" s="25" t="s">
        <v>53</v>
      </c>
      <c r="C1390" s="25">
        <v>1382</v>
      </c>
      <c r="D1390" s="25">
        <v>360</v>
      </c>
      <c r="E1390" s="24">
        <v>27.3</v>
      </c>
      <c r="F1390" s="15">
        <f t="shared" si="373"/>
        <v>-4.1666666666666761E-2</v>
      </c>
      <c r="G1390" s="15">
        <f t="shared" si="374"/>
        <v>-0.15000000000000036</v>
      </c>
      <c r="R1390">
        <f t="shared" si="362"/>
        <v>0</v>
      </c>
      <c r="S1390">
        <f t="shared" si="363"/>
        <v>27.3</v>
      </c>
      <c r="T1390">
        <f>$E1390/3.6</f>
        <v>7.583333333333333</v>
      </c>
      <c r="U1390">
        <f>(0.5*960*(T1390*T1390))</f>
        <v>27603.333333333332</v>
      </c>
      <c r="V1390">
        <f>$U1390-$U1391</f>
        <v>-4192.5925925925949</v>
      </c>
      <c r="X1390">
        <f>W1390/1000</f>
        <v>0</v>
      </c>
      <c r="Y139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0">
        <f>(0.5*960*(F1390*F1390))</f>
        <v>0.83333333333333715</v>
      </c>
      <c r="AA1390">
        <f>W1390*0.0000002777777777</f>
        <v>0</v>
      </c>
      <c r="AB139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C1390">
        <f>SUM(V1390:V1401)</f>
        <v>-84026.666666666672</v>
      </c>
      <c r="AD1390">
        <f>(AC1390*0.0000002777777777)*-1</f>
        <v>2.3340740734205338E-2</v>
      </c>
      <c r="AE13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0">
        <f>(T1390/1000)*(960*9.81*0.01+0.5*1.205*0.38*1.711274*(T1390*T1390)+960*4/3*3.14*AJ1390)</f>
        <v>17.817768833849559</v>
      </c>
      <c r="AH1390">
        <f>AH1389+AG1390</f>
        <v>2328.4467452471254</v>
      </c>
      <c r="AJ1390">
        <f>T1391-T1390</f>
        <v>0.55555555555555625</v>
      </c>
      <c r="AK1390" s="53">
        <f t="shared" si="376"/>
        <v>7.583333333333333</v>
      </c>
      <c r="AL1390" s="39">
        <f>0.5*1116.99*(T1390*T1390)</f>
        <v>32117.340937500001</v>
      </c>
      <c r="AM1390" s="39">
        <f t="shared" si="375"/>
        <v>-4878.2124999999978</v>
      </c>
      <c r="AN1390" s="39">
        <f>SUM($AM$1390:$AM$1401)+$AN$1389</f>
        <v>-2782760.3759374996</v>
      </c>
      <c r="AO1390" s="39">
        <f t="shared" si="365"/>
        <v>0.77298899309953528</v>
      </c>
      <c r="AP1390" s="39">
        <f>SUM($AM$1375:$AM$1389)+$AP$1374</f>
        <v>2654080.7146875001</v>
      </c>
      <c r="AQ1390" s="39">
        <f t="shared" si="366"/>
        <v>0.7372446427623216</v>
      </c>
      <c r="AR1390" s="39">
        <f t="shared" si="378"/>
        <v>-4.8782124999999974</v>
      </c>
      <c r="AS1390" s="39"/>
      <c r="AT1390" s="51">
        <f>T1390*$AS$8*0.38*0.01</f>
        <v>299.621893935</v>
      </c>
      <c r="AU1390" s="51">
        <f t="shared" si="377"/>
        <v>0.29962189393499999</v>
      </c>
      <c r="AV1390" s="51">
        <f t="shared" si="367"/>
        <v>8.3228370453476431E-5</v>
      </c>
      <c r="AW1390" s="39">
        <f>AB1390*0.7</f>
        <v>0.43838724267560547</v>
      </c>
      <c r="AX1390" s="40"/>
      <c r="AY1390" s="40">
        <f t="shared" si="364"/>
        <v>0</v>
      </c>
      <c r="AZ1390" s="40"/>
      <c r="BA1390" s="40"/>
      <c r="BB1390" s="40"/>
      <c r="BC1390" s="39"/>
      <c r="BD1390" s="39">
        <f>T1390*2.23694</f>
        <v>16.963461666666667</v>
      </c>
      <c r="BE1390" s="39">
        <f>AO1390-$BC$8</f>
        <v>0.77186259410091684</v>
      </c>
      <c r="BF1390" s="39">
        <f>AQ1390-$BC$8</f>
        <v>0.73611824376370316</v>
      </c>
      <c r="BG1390" s="52">
        <f t="shared" si="368"/>
        <v>0.6625064193873329</v>
      </c>
      <c r="BH1390" s="52">
        <f t="shared" si="369"/>
        <v>0.6625064193873329</v>
      </c>
      <c r="BI1390" s="52">
        <f t="shared" si="370"/>
        <v>2385023.1097943983</v>
      </c>
      <c r="BJ1390" s="52">
        <f t="shared" si="371"/>
        <v>2385.0231097943984</v>
      </c>
      <c r="BK1390">
        <f t="shared" si="372"/>
        <v>-4.3903912499999977</v>
      </c>
    </row>
    <row r="1391" spans="2:63" x14ac:dyDescent="0.25">
      <c r="B1391" s="25" t="s">
        <v>53</v>
      </c>
      <c r="C1391" s="25">
        <v>1383</v>
      </c>
      <c r="D1391" s="25">
        <v>361</v>
      </c>
      <c r="E1391" s="24">
        <v>29.3</v>
      </c>
      <c r="F1391" s="15">
        <f t="shared" si="373"/>
        <v>0.77777777777777746</v>
      </c>
      <c r="G1391" s="15">
        <f t="shared" si="374"/>
        <v>2.7999999999999989</v>
      </c>
      <c r="R1391">
        <f t="shared" si="362"/>
        <v>0</v>
      </c>
      <c r="S1391">
        <f t="shared" si="363"/>
        <v>29.3</v>
      </c>
      <c r="T1391">
        <f>$E1391/3.6</f>
        <v>8.1388888888888893</v>
      </c>
      <c r="U1391">
        <f>(0.5*960*(T1391*T1391))</f>
        <v>31795.925925925927</v>
      </c>
      <c r="V1391">
        <f>$U1391-$U1392</f>
        <v>-8293.3333333333212</v>
      </c>
      <c r="X1391">
        <f>W1391/1000</f>
        <v>0</v>
      </c>
      <c r="Y139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1">
        <f>(0.5*960*(F1391*F1391))</f>
        <v>290.3703703703701</v>
      </c>
      <c r="AA1391">
        <f>W1391*0.0000002777777777</f>
        <v>0</v>
      </c>
      <c r="AB139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1">
        <f>(AC1391*0.0000002777777777)*-1</f>
        <v>0</v>
      </c>
      <c r="AE13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1">
        <f>(T1391/1000)*(960*9.81*0.01+0.5*1.205*0.38*1.711274*(T1391*T1391)+960*4/3*3.14*AJ1391)</f>
        <v>33.689540202569859</v>
      </c>
      <c r="AH1391">
        <f>AH1390+AG1391</f>
        <v>2362.1362854496952</v>
      </c>
      <c r="AJ1391">
        <f>T1392-T1391</f>
        <v>0.99999999999999822</v>
      </c>
      <c r="AK1391" s="53">
        <f t="shared" si="376"/>
        <v>8.1388888888888893</v>
      </c>
      <c r="AL1391" s="39">
        <f>0.5*1116.99*(T1391*T1391)</f>
        <v>36995.553437499999</v>
      </c>
      <c r="AM1391" s="39">
        <f t="shared" si="375"/>
        <v>-9649.5524999999907</v>
      </c>
      <c r="AN1391" s="39">
        <f>SUM($AM$1390:$AM$1401)+$AN$1389</f>
        <v>-2782760.3759374996</v>
      </c>
      <c r="AO1391" s="39">
        <f t="shared" si="365"/>
        <v>0.77298899309953528</v>
      </c>
      <c r="AP1391" s="39">
        <f>SUM($AM$1375:$AM$1389)+$AP$1374</f>
        <v>2654080.7146875001</v>
      </c>
      <c r="AQ1391" s="39">
        <f t="shared" si="366"/>
        <v>0.7372446427623216</v>
      </c>
      <c r="AR1391" s="39">
        <f t="shared" si="378"/>
        <v>-9.6495524999999915</v>
      </c>
      <c r="AS1391" s="39"/>
      <c r="AT1391" s="51">
        <f>T1391*$AS$8*0.38*0.01</f>
        <v>321.57221583500001</v>
      </c>
      <c r="AU1391" s="51">
        <f t="shared" si="377"/>
        <v>0.32157221583500001</v>
      </c>
      <c r="AV1391" s="51">
        <f t="shared" si="367"/>
        <v>8.9325686970214631E-5</v>
      </c>
      <c r="AW1391" s="39">
        <f>AB1391*0.7</f>
        <v>0.43838724267560547</v>
      </c>
      <c r="AX1391" s="40"/>
      <c r="AY1391" s="40">
        <f t="shared" si="364"/>
        <v>0</v>
      </c>
      <c r="AZ1391" s="40"/>
      <c r="BA1391" s="40"/>
      <c r="BB1391" s="40"/>
      <c r="BC1391" s="39"/>
      <c r="BD1391" s="39">
        <f>T1391*2.23694</f>
        <v>18.206206111111115</v>
      </c>
      <c r="BE1391" s="39">
        <f>AO1391-$BC$8</f>
        <v>0.77186259410091684</v>
      </c>
      <c r="BF1391" s="39">
        <f>AQ1391-$BC$8</f>
        <v>0.73611824376370316</v>
      </c>
      <c r="BG1391" s="52">
        <f t="shared" si="368"/>
        <v>0.6625064193873329</v>
      </c>
      <c r="BH1391" s="52">
        <f t="shared" si="369"/>
        <v>0.6625064193873329</v>
      </c>
      <c r="BI1391" s="52">
        <f t="shared" si="370"/>
        <v>2385023.1097943983</v>
      </c>
      <c r="BJ1391" s="52">
        <f t="shared" si="371"/>
        <v>2385.0231097943984</v>
      </c>
      <c r="BK1391">
        <f t="shared" si="372"/>
        <v>-8.6845972499999924</v>
      </c>
    </row>
    <row r="1392" spans="2:63" x14ac:dyDescent="0.25">
      <c r="B1392" s="25" t="s">
        <v>53</v>
      </c>
      <c r="C1392" s="25">
        <v>1384</v>
      </c>
      <c r="D1392" s="25">
        <v>362</v>
      </c>
      <c r="E1392" s="24">
        <v>32.9</v>
      </c>
      <c r="F1392" s="15">
        <f t="shared" si="373"/>
        <v>0.87500000000000011</v>
      </c>
      <c r="G1392" s="15">
        <f t="shared" si="374"/>
        <v>3.1500000000000004</v>
      </c>
      <c r="R1392">
        <f t="shared" si="362"/>
        <v>0</v>
      </c>
      <c r="S1392">
        <f t="shared" si="363"/>
        <v>32.9</v>
      </c>
      <c r="T1392">
        <f>$E1392/3.6</f>
        <v>9.1388888888888875</v>
      </c>
      <c r="U1392">
        <f>(0.5*960*(T1392*T1392))</f>
        <v>40089.259259259248</v>
      </c>
      <c r="V1392">
        <f>$U1392-$U1393</f>
        <v>-6850.0000000000146</v>
      </c>
      <c r="X1392">
        <f>W1392/1000</f>
        <v>0</v>
      </c>
      <c r="Y139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2">
        <f>(0.5*960*(F1392*F1392))</f>
        <v>367.50000000000011</v>
      </c>
      <c r="AA1392">
        <f>W1392*0.0000002777777777</f>
        <v>0</v>
      </c>
      <c r="AB139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2">
        <f>(AC1392*0.0000002777777777)*-1</f>
        <v>0</v>
      </c>
      <c r="AE13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2">
        <f>(T1392/1000)*(960*9.81*0.01+0.5*1.205*0.38*1.711274*(T1392*T1392)+960*4/3*3.14*AJ1392)</f>
        <v>28.707978314921657</v>
      </c>
      <c r="AH1392">
        <f>AH1391+AG1392</f>
        <v>2390.8442637646167</v>
      </c>
      <c r="AJ1392">
        <f>T1393-T1392</f>
        <v>0.75000000000000178</v>
      </c>
      <c r="AK1392" s="53">
        <f t="shared" si="376"/>
        <v>9.1388888888888875</v>
      </c>
      <c r="AL1392" s="39">
        <f>0.5*1116.99*(T1392*T1392)</f>
        <v>46645.10593749999</v>
      </c>
      <c r="AM1392" s="39">
        <f t="shared" si="375"/>
        <v>-7970.189062500016</v>
      </c>
      <c r="AN1392" s="39">
        <f>SUM($AM$1390:$AM$1401)+$AN$1389</f>
        <v>-2782760.3759374996</v>
      </c>
      <c r="AO1392" s="39">
        <f t="shared" si="365"/>
        <v>0.77298899309953528</v>
      </c>
      <c r="AP1392" s="39">
        <f>SUM($AM$1375:$AM$1389)+$AP$1374</f>
        <v>2654080.7146875001</v>
      </c>
      <c r="AQ1392" s="39">
        <f t="shared" si="366"/>
        <v>0.7372446427623216</v>
      </c>
      <c r="AR1392" s="39">
        <f t="shared" si="378"/>
        <v>-7.9701890625000162</v>
      </c>
      <c r="AS1392" s="39"/>
      <c r="AT1392" s="51">
        <f>T1392*$AS$8*0.38*0.01</f>
        <v>361.08279525500001</v>
      </c>
      <c r="AU1392" s="51">
        <f t="shared" si="377"/>
        <v>0.36108279525500003</v>
      </c>
      <c r="AV1392" s="51">
        <f t="shared" si="367"/>
        <v>1.0030085670034338E-4</v>
      </c>
      <c r="AW1392" s="39">
        <f>AB1392*0.7</f>
        <v>0.43838724267560547</v>
      </c>
      <c r="AX1392" s="40"/>
      <c r="AY1392" s="40">
        <f t="shared" si="364"/>
        <v>0</v>
      </c>
      <c r="AZ1392" s="40"/>
      <c r="BA1392" s="40"/>
      <c r="BB1392" s="40"/>
      <c r="BC1392" s="39"/>
      <c r="BD1392" s="39">
        <f>T1392*2.23694</f>
        <v>20.443146111111108</v>
      </c>
      <c r="BE1392" s="39">
        <f>AO1392-$BC$8</f>
        <v>0.77186259410091684</v>
      </c>
      <c r="BF1392" s="39">
        <f>AQ1392-$BC$8</f>
        <v>0.73611824376370316</v>
      </c>
      <c r="BG1392" s="52">
        <f t="shared" si="368"/>
        <v>0.6625064193873329</v>
      </c>
      <c r="BH1392" s="52">
        <f t="shared" si="369"/>
        <v>0.6625064193873329</v>
      </c>
      <c r="BI1392" s="52">
        <f t="shared" si="370"/>
        <v>2385023.1097943983</v>
      </c>
      <c r="BJ1392" s="52">
        <f t="shared" si="371"/>
        <v>2385.0231097943984</v>
      </c>
      <c r="BK1392">
        <f t="shared" si="372"/>
        <v>-7.1731701562500145</v>
      </c>
    </row>
    <row r="1393" spans="2:63" x14ac:dyDescent="0.25">
      <c r="B1393" s="25" t="s">
        <v>53</v>
      </c>
      <c r="C1393" s="25">
        <v>1385</v>
      </c>
      <c r="D1393" s="25">
        <v>363</v>
      </c>
      <c r="E1393" s="24">
        <v>35.6</v>
      </c>
      <c r="F1393" s="15">
        <f t="shared" si="373"/>
        <v>0.52777777777777835</v>
      </c>
      <c r="G1393" s="15">
        <f t="shared" si="374"/>
        <v>1.9000000000000021</v>
      </c>
      <c r="R1393">
        <f t="shared" si="362"/>
        <v>0</v>
      </c>
      <c r="S1393">
        <f t="shared" si="363"/>
        <v>35.6</v>
      </c>
      <c r="T1393">
        <f>$E1393/3.6</f>
        <v>9.8888888888888893</v>
      </c>
      <c r="U1393">
        <f>(0.5*960*(T1393*T1393))</f>
        <v>46939.259259259263</v>
      </c>
      <c r="V1393">
        <f>$U1393-$U1394</f>
        <v>-2945.5555555555547</v>
      </c>
      <c r="X1393">
        <f>W1393/1000</f>
        <v>0</v>
      </c>
      <c r="Y139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3">
        <f>(0.5*960*(F1393*F1393))</f>
        <v>133.70370370370401</v>
      </c>
      <c r="AA1393">
        <f>W1393*0.0000002777777777</f>
        <v>0</v>
      </c>
      <c r="AB139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3">
        <f>(AC1393*0.0000002777777777)*-1</f>
        <v>0</v>
      </c>
      <c r="AE13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3">
        <f>(T1393/1000)*(960*9.81*0.01+0.5*1.205*0.38*1.711274*(T1393*T1393)+960*4/3*3.14*AJ1393)</f>
        <v>13.45461144971172</v>
      </c>
      <c r="AH1393">
        <f>AH1392+AG1393</f>
        <v>2404.2988752143283</v>
      </c>
      <c r="AJ1393">
        <f>T1394-T1393</f>
        <v>0.30555555555555536</v>
      </c>
      <c r="AK1393" s="53">
        <f t="shared" si="376"/>
        <v>9.8888888888888893</v>
      </c>
      <c r="AL1393" s="39">
        <f>0.5*1116.99*(T1393*T1393)</f>
        <v>54615.295000000006</v>
      </c>
      <c r="AM1393" s="39">
        <f t="shared" si="375"/>
        <v>-3427.2459374999962</v>
      </c>
      <c r="AN1393" s="39">
        <f>SUM($AM$1390:$AM$1401)+$AN$1389</f>
        <v>-2782760.3759374996</v>
      </c>
      <c r="AO1393" s="39">
        <f t="shared" si="365"/>
        <v>0.77298899309953528</v>
      </c>
      <c r="AP1393" s="39">
        <f>SUM($AM$1375:$AM$1389)+$AP$1374</f>
        <v>2654080.7146875001</v>
      </c>
      <c r="AQ1393" s="39">
        <f t="shared" si="366"/>
        <v>0.7372446427623216</v>
      </c>
      <c r="AR1393" s="39">
        <f t="shared" si="378"/>
        <v>-3.4272459374999964</v>
      </c>
      <c r="AS1393" s="39"/>
      <c r="AT1393" s="51">
        <f>T1393*$AS$8*0.38*0.01</f>
        <v>390.71572982000004</v>
      </c>
      <c r="AU1393" s="51">
        <f t="shared" si="377"/>
        <v>0.39071572982000002</v>
      </c>
      <c r="AV1393" s="51">
        <f t="shared" si="367"/>
        <v>1.0853223399793996E-4</v>
      </c>
      <c r="AW1393" s="39">
        <f>AB1393*0.7</f>
        <v>0.43838724267560547</v>
      </c>
      <c r="AX1393" s="40"/>
      <c r="AY1393" s="40">
        <f t="shared" si="364"/>
        <v>0</v>
      </c>
      <c r="AZ1393" s="40"/>
      <c r="BA1393" s="40"/>
      <c r="BB1393" s="40"/>
      <c r="BC1393" s="39"/>
      <c r="BD1393" s="39">
        <f>T1393*2.23694</f>
        <v>22.120851111111115</v>
      </c>
      <c r="BE1393" s="39">
        <f>AO1393-$BC$8</f>
        <v>0.77186259410091684</v>
      </c>
      <c r="BF1393" s="39">
        <f>AQ1393-$BC$8</f>
        <v>0.73611824376370316</v>
      </c>
      <c r="BG1393" s="52">
        <f t="shared" si="368"/>
        <v>0.6625064193873329</v>
      </c>
      <c r="BH1393" s="52">
        <f t="shared" si="369"/>
        <v>0.6625064193873329</v>
      </c>
      <c r="BI1393" s="52">
        <f t="shared" si="370"/>
        <v>2385023.1097943983</v>
      </c>
      <c r="BJ1393" s="52">
        <f t="shared" si="371"/>
        <v>2385.0231097943984</v>
      </c>
      <c r="BK1393">
        <f t="shared" si="372"/>
        <v>-3.0845213437499965</v>
      </c>
    </row>
    <row r="1394" spans="2:63" x14ac:dyDescent="0.25">
      <c r="B1394" s="25" t="s">
        <v>53</v>
      </c>
      <c r="C1394" s="25">
        <v>1386</v>
      </c>
      <c r="D1394" s="25">
        <v>364</v>
      </c>
      <c r="E1394" s="24">
        <v>36.700000000000003</v>
      </c>
      <c r="F1394" s="15">
        <f t="shared" si="373"/>
        <v>0.27777777777777779</v>
      </c>
      <c r="G1394" s="15">
        <f t="shared" si="374"/>
        <v>1</v>
      </c>
      <c r="R1394">
        <f t="shared" si="362"/>
        <v>0</v>
      </c>
      <c r="S1394">
        <f t="shared" si="363"/>
        <v>36.700000000000003</v>
      </c>
      <c r="T1394">
        <f>$E1394/3.6</f>
        <v>10.194444444444445</v>
      </c>
      <c r="U1394">
        <f>(0.5*960*(T1394*T1394))</f>
        <v>49884.814814814818</v>
      </c>
      <c r="V1394">
        <f>$U1394-$U1395</f>
        <v>-2476.6666666666642</v>
      </c>
      <c r="X1394">
        <f>W1394/1000</f>
        <v>0</v>
      </c>
      <c r="Y139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4">
        <f>(0.5*960*(F1394*F1394))</f>
        <v>37.037037037037038</v>
      </c>
      <c r="AA1394">
        <f>W1394*0.0000002777777777</f>
        <v>0</v>
      </c>
      <c r="AB139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4">
        <f>(AC1394*0.0000002777777777)*-1</f>
        <v>0</v>
      </c>
      <c r="AE13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4">
        <f>(T1394/1000)*(960*9.81*0.01+0.5*1.205*0.38*1.711274*(T1394*T1394)+960*4/3*3.14*AJ1394)</f>
        <v>11.618548016186436</v>
      </c>
      <c r="AH1394">
        <f>AH1393+AG1394</f>
        <v>2415.9174232305149</v>
      </c>
      <c r="AJ1394">
        <f>T1395-T1394</f>
        <v>0.25</v>
      </c>
      <c r="AK1394" s="53">
        <f t="shared" si="376"/>
        <v>10.194444444444445</v>
      </c>
      <c r="AL1394" s="39">
        <f>0.5*1116.99*(T1394*T1394)</f>
        <v>58042.540937500002</v>
      </c>
      <c r="AM1394" s="39">
        <f t="shared" si="375"/>
        <v>-2881.6790624999994</v>
      </c>
      <c r="AN1394" s="39">
        <f>SUM($AM$1390:$AM$1401)+$AN$1389</f>
        <v>-2782760.3759374996</v>
      </c>
      <c r="AO1394" s="39">
        <f t="shared" si="365"/>
        <v>0.77298899309953528</v>
      </c>
      <c r="AP1394" s="39">
        <f>SUM($AM$1375:$AM$1389)+$AP$1374</f>
        <v>2654080.7146875001</v>
      </c>
      <c r="AQ1394" s="39">
        <f t="shared" si="366"/>
        <v>0.7372446427623216</v>
      </c>
      <c r="AR1394" s="39">
        <f t="shared" si="378"/>
        <v>-2.8816790624999995</v>
      </c>
      <c r="AS1394" s="39"/>
      <c r="AT1394" s="51">
        <f>T1394*$AS$8*0.38*0.01</f>
        <v>402.78840686500007</v>
      </c>
      <c r="AU1394" s="51">
        <f t="shared" si="377"/>
        <v>0.40278840686500006</v>
      </c>
      <c r="AV1394" s="51">
        <f t="shared" si="367"/>
        <v>1.1188575808214598E-4</v>
      </c>
      <c r="AW1394" s="39">
        <f>AB1394*0.7</f>
        <v>0.43838724267560547</v>
      </c>
      <c r="AX1394" s="40"/>
      <c r="AY1394" s="40">
        <f t="shared" si="364"/>
        <v>0</v>
      </c>
      <c r="AZ1394" s="40"/>
      <c r="BA1394" s="40"/>
      <c r="BB1394" s="40"/>
      <c r="BC1394" s="39"/>
      <c r="BD1394" s="39">
        <f>T1394*2.23694</f>
        <v>22.804360555555558</v>
      </c>
      <c r="BE1394" s="39">
        <f>AO1394-$BC$8</f>
        <v>0.77186259410091684</v>
      </c>
      <c r="BF1394" s="39">
        <f>AQ1394-$BC$8</f>
        <v>0.73611824376370316</v>
      </c>
      <c r="BG1394" s="52">
        <f t="shared" si="368"/>
        <v>0.6625064193873329</v>
      </c>
      <c r="BH1394" s="52">
        <f t="shared" si="369"/>
        <v>0.6625064193873329</v>
      </c>
      <c r="BI1394" s="52">
        <f t="shared" si="370"/>
        <v>2385023.1097943983</v>
      </c>
      <c r="BJ1394" s="52">
        <f t="shared" si="371"/>
        <v>2385.0231097943984</v>
      </c>
      <c r="BK1394">
        <f t="shared" si="372"/>
        <v>-2.5935111562499995</v>
      </c>
    </row>
    <row r="1395" spans="2:63" x14ac:dyDescent="0.25">
      <c r="B1395" s="25" t="s">
        <v>53</v>
      </c>
      <c r="C1395" s="25">
        <v>1387</v>
      </c>
      <c r="D1395" s="25">
        <v>365</v>
      </c>
      <c r="E1395" s="24">
        <v>37.6</v>
      </c>
      <c r="F1395" s="15">
        <f t="shared" si="373"/>
        <v>0.37499999999999939</v>
      </c>
      <c r="G1395" s="15">
        <f t="shared" si="374"/>
        <v>1.3499999999999979</v>
      </c>
      <c r="R1395">
        <f t="shared" si="362"/>
        <v>0</v>
      </c>
      <c r="S1395">
        <f t="shared" si="363"/>
        <v>37.6</v>
      </c>
      <c r="T1395">
        <f>$E1395/3.6</f>
        <v>10.444444444444445</v>
      </c>
      <c r="U1395">
        <f>(0.5*960*(T1395*T1395))</f>
        <v>52361.481481481482</v>
      </c>
      <c r="V1395">
        <f>$U1395-$U1396</f>
        <v>-5133.3333333333358</v>
      </c>
      <c r="X1395">
        <f>W1395/1000</f>
        <v>0</v>
      </c>
      <c r="Y139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5">
        <f>(0.5*960*(F1395*F1395))</f>
        <v>67.499999999999787</v>
      </c>
      <c r="AA1395">
        <f>W1395*0.0000002777777777</f>
        <v>0</v>
      </c>
      <c r="AB139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5">
        <f>(AC1395*0.0000002777777777)*-1</f>
        <v>0</v>
      </c>
      <c r="AE13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5">
        <f>(T1395/1000)*(960*9.81*0.01+0.5*1.205*0.38*1.711274*(T1395*T1395)+960*4/3*3.14*AJ1395)</f>
        <v>22.419163380355918</v>
      </c>
      <c r="AH1395">
        <f>AH1394+AG1395</f>
        <v>2438.3365866108707</v>
      </c>
      <c r="AJ1395">
        <f>T1396-T1395</f>
        <v>0.5</v>
      </c>
      <c r="AK1395" s="53">
        <f t="shared" si="376"/>
        <v>10.444444444444445</v>
      </c>
      <c r="AL1395" s="39">
        <f>0.5*1116.99*(T1395*T1395)</f>
        <v>60924.22</v>
      </c>
      <c r="AM1395" s="39">
        <f t="shared" si="375"/>
        <v>-5972.7937500000116</v>
      </c>
      <c r="AN1395" s="39">
        <f>SUM($AM$1390:$AM$1401)+$AN$1389</f>
        <v>-2782760.3759374996</v>
      </c>
      <c r="AO1395" s="39">
        <f t="shared" si="365"/>
        <v>0.77298899309953528</v>
      </c>
      <c r="AP1395" s="39">
        <f>SUM($AM$1375:$AM$1389)+$AP$1374</f>
        <v>2654080.7146875001</v>
      </c>
      <c r="AQ1395" s="39">
        <f t="shared" si="366"/>
        <v>0.7372446427623216</v>
      </c>
      <c r="AR1395" s="39">
        <f t="shared" si="378"/>
        <v>-5.9727937500000117</v>
      </c>
      <c r="AS1395" s="39"/>
      <c r="AT1395" s="51">
        <f>T1395*$AS$8*0.38*0.01</f>
        <v>412.6660517200001</v>
      </c>
      <c r="AU1395" s="51">
        <f t="shared" si="377"/>
        <v>0.41266605172000009</v>
      </c>
      <c r="AV1395" s="51">
        <f t="shared" si="367"/>
        <v>1.1462955051467819E-4</v>
      </c>
      <c r="AW1395" s="39">
        <f>AB1395*0.7</f>
        <v>0.43838724267560547</v>
      </c>
      <c r="AX1395" s="40"/>
      <c r="AY1395" s="40">
        <f t="shared" si="364"/>
        <v>0</v>
      </c>
      <c r="AZ1395" s="40"/>
      <c r="BA1395" s="40"/>
      <c r="BB1395" s="40"/>
      <c r="BC1395" s="39"/>
      <c r="BD1395" s="39">
        <f>T1395*2.23694</f>
        <v>23.363595555555559</v>
      </c>
      <c r="BE1395" s="39">
        <f>AO1395-$BC$8</f>
        <v>0.77186259410091684</v>
      </c>
      <c r="BF1395" s="39">
        <f>AQ1395-$BC$8</f>
        <v>0.73611824376370316</v>
      </c>
      <c r="BG1395" s="52">
        <f t="shared" si="368"/>
        <v>0.6625064193873329</v>
      </c>
      <c r="BH1395" s="52">
        <f t="shared" si="369"/>
        <v>0.6625064193873329</v>
      </c>
      <c r="BI1395" s="52">
        <f t="shared" si="370"/>
        <v>2385023.1097943983</v>
      </c>
      <c r="BJ1395" s="52">
        <f t="shared" si="371"/>
        <v>2385.0231097943984</v>
      </c>
      <c r="BK1395">
        <f t="shared" si="372"/>
        <v>-5.3755143750000105</v>
      </c>
    </row>
    <row r="1396" spans="2:63" x14ac:dyDescent="0.25">
      <c r="B1396" s="25" t="s">
        <v>53</v>
      </c>
      <c r="C1396" s="25">
        <v>1388</v>
      </c>
      <c r="D1396" s="25">
        <v>366</v>
      </c>
      <c r="E1396" s="24">
        <v>39.4</v>
      </c>
      <c r="F1396" s="15">
        <f t="shared" si="373"/>
        <v>0.68055555555555536</v>
      </c>
      <c r="G1396" s="15">
        <f t="shared" si="374"/>
        <v>2.4499999999999993</v>
      </c>
      <c r="R1396">
        <f t="shared" si="362"/>
        <v>0</v>
      </c>
      <c r="S1396">
        <f t="shared" si="363"/>
        <v>39.4</v>
      </c>
      <c r="T1396">
        <f>$E1396/3.6</f>
        <v>10.944444444444445</v>
      </c>
      <c r="U1396">
        <f>(0.5*960*(T1396*T1396))</f>
        <v>57494.814814814818</v>
      </c>
      <c r="V1396">
        <f>$U1396-$U1397</f>
        <v>-9403.3333333333285</v>
      </c>
      <c r="X1396">
        <f>W1396/1000</f>
        <v>0</v>
      </c>
      <c r="Y139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6">
        <f>(0.5*960*(F1396*F1396))</f>
        <v>222.31481481481467</v>
      </c>
      <c r="AA1396">
        <f>W1396*0.0000002777777777</f>
        <v>0</v>
      </c>
      <c r="AB139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6">
        <f>(AC1396*0.0000002777777777)*-1</f>
        <v>0</v>
      </c>
      <c r="AE13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6">
        <f>(T1396/1000)*(960*9.81*0.01+0.5*1.205*0.38*1.711274*(T1396*T1396)+960*4/3*3.14*AJ1396)</f>
        <v>39.422802345963547</v>
      </c>
      <c r="AH1396">
        <f>AH1395+AG1396</f>
        <v>2477.7593889568343</v>
      </c>
      <c r="AJ1396">
        <f>T1397-T1396</f>
        <v>0.86111111111111072</v>
      </c>
      <c r="AK1396" s="53">
        <f t="shared" si="376"/>
        <v>10.944444444444445</v>
      </c>
      <c r="AL1396" s="39">
        <f>0.5*1116.99*(T1396*T1396)</f>
        <v>66897.013750000013</v>
      </c>
      <c r="AM1396" s="39">
        <f t="shared" si="375"/>
        <v>-10941.072187499987</v>
      </c>
      <c r="AN1396" s="39">
        <f>SUM($AM$1390:$AM$1401)+$AN$1389</f>
        <v>-2782760.3759374996</v>
      </c>
      <c r="AO1396" s="39">
        <f t="shared" si="365"/>
        <v>0.77298899309953528</v>
      </c>
      <c r="AP1396" s="39">
        <f>SUM($AM$1375:$AM$1389)+$AP$1374</f>
        <v>2654080.7146875001</v>
      </c>
      <c r="AQ1396" s="39">
        <f t="shared" si="366"/>
        <v>0.7372446427623216</v>
      </c>
      <c r="AR1396" s="39">
        <f t="shared" si="378"/>
        <v>-10.941072187499987</v>
      </c>
      <c r="AS1396" s="39"/>
      <c r="AT1396" s="51">
        <f>T1396*$AS$8*0.38*0.01</f>
        <v>432.4213414300001</v>
      </c>
      <c r="AU1396" s="51">
        <f t="shared" si="377"/>
        <v>0.43242134143000011</v>
      </c>
      <c r="AV1396" s="51">
        <f t="shared" si="367"/>
        <v>1.2011713537974256E-4</v>
      </c>
      <c r="AW1396" s="39">
        <f>AB1396*0.7</f>
        <v>0.43838724267560547</v>
      </c>
      <c r="AX1396" s="40"/>
      <c r="AY1396" s="40">
        <f t="shared" si="364"/>
        <v>0</v>
      </c>
      <c r="AZ1396" s="40"/>
      <c r="BA1396" s="40"/>
      <c r="BB1396" s="40"/>
      <c r="BC1396" s="39"/>
      <c r="BD1396" s="39">
        <f>T1396*2.23694</f>
        <v>24.482065555555558</v>
      </c>
      <c r="BE1396" s="39">
        <f>AO1396-$BC$8</f>
        <v>0.77186259410091684</v>
      </c>
      <c r="BF1396" s="39">
        <f>AQ1396-$BC$8</f>
        <v>0.73611824376370316</v>
      </c>
      <c r="BG1396" s="52">
        <f t="shared" si="368"/>
        <v>0.6625064193873329</v>
      </c>
      <c r="BH1396" s="52">
        <f t="shared" si="369"/>
        <v>0.6625064193873329</v>
      </c>
      <c r="BI1396" s="52">
        <f t="shared" si="370"/>
        <v>2385023.1097943983</v>
      </c>
      <c r="BJ1396" s="52">
        <f t="shared" si="371"/>
        <v>2385.0231097943984</v>
      </c>
      <c r="BK1396">
        <f t="shared" si="372"/>
        <v>-9.8469649687499903</v>
      </c>
    </row>
    <row r="1397" spans="2:63" x14ac:dyDescent="0.25">
      <c r="B1397" s="25" t="s">
        <v>53</v>
      </c>
      <c r="C1397" s="25">
        <v>1389</v>
      </c>
      <c r="D1397" s="25">
        <v>367</v>
      </c>
      <c r="E1397" s="24">
        <v>42.5</v>
      </c>
      <c r="F1397" s="15">
        <f t="shared" si="373"/>
        <v>0.98611111111111127</v>
      </c>
      <c r="G1397" s="15">
        <f t="shared" si="374"/>
        <v>3.5500000000000007</v>
      </c>
      <c r="R1397">
        <f t="shared" si="362"/>
        <v>0</v>
      </c>
      <c r="S1397">
        <f t="shared" si="363"/>
        <v>42.5</v>
      </c>
      <c r="T1397">
        <f>$E1397/3.6</f>
        <v>11.805555555555555</v>
      </c>
      <c r="U1397">
        <f>(0.5*960*(T1397*T1397))</f>
        <v>66898.148148148146</v>
      </c>
      <c r="V1397">
        <f>$U1397-$U1398</f>
        <v>-13185.185185185182</v>
      </c>
      <c r="X1397">
        <f>W1397/1000</f>
        <v>0</v>
      </c>
      <c r="Y139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7">
        <f>(0.5*960*(F1397*F1397))</f>
        <v>466.75925925925941</v>
      </c>
      <c r="AA1397">
        <f>W1397*0.0000002777777777</f>
        <v>0</v>
      </c>
      <c r="AB139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7">
        <f>(AC1397*0.0000002777777777)*-1</f>
        <v>0</v>
      </c>
      <c r="AE13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7">
        <f>(T1397/1000)*(960*9.81*0.01+0.5*1.205*0.38*1.711274*(T1397*T1397)+960*4/3*3.14*AJ1397)</f>
        <v>54.477430975798889</v>
      </c>
      <c r="AH1397">
        <f>AH1396+AG1397</f>
        <v>2532.2368199326334</v>
      </c>
      <c r="AJ1397">
        <f>T1398-T1397</f>
        <v>1.1111111111111107</v>
      </c>
      <c r="AK1397" s="53">
        <f t="shared" si="376"/>
        <v>11.805555555555555</v>
      </c>
      <c r="AL1397" s="39">
        <f>0.5*1116.99*(T1397*T1397)</f>
        <v>77838.0859375</v>
      </c>
      <c r="AM1397" s="39">
        <f t="shared" si="375"/>
        <v>-15341.375</v>
      </c>
      <c r="AN1397" s="39">
        <f>SUM($AM$1390:$AM$1401)+$AN$1389</f>
        <v>-2782760.3759374996</v>
      </c>
      <c r="AO1397" s="39">
        <f t="shared" si="365"/>
        <v>0.77298899309953528</v>
      </c>
      <c r="AP1397" s="39">
        <f>SUM($AM$1375:$AM$1389)+$AP$1374</f>
        <v>2654080.7146875001</v>
      </c>
      <c r="AQ1397" s="39">
        <f t="shared" si="366"/>
        <v>0.7372446427623216</v>
      </c>
      <c r="AR1397" s="39">
        <f t="shared" si="378"/>
        <v>-15.341374999999999</v>
      </c>
      <c r="AS1397" s="39"/>
      <c r="AT1397" s="51">
        <f>T1397*$AS$8*0.38*0.01</f>
        <v>466.44434037500002</v>
      </c>
      <c r="AU1397" s="51">
        <f t="shared" si="377"/>
        <v>0.46644434037500004</v>
      </c>
      <c r="AV1397" s="51">
        <f t="shared" si="367"/>
        <v>1.2956797598068676E-4</v>
      </c>
      <c r="AW1397" s="39">
        <f>AB1397*0.7</f>
        <v>0.43838724267560547</v>
      </c>
      <c r="AX1397" s="40"/>
      <c r="AY1397" s="40">
        <f t="shared" si="364"/>
        <v>0</v>
      </c>
      <c r="AZ1397" s="40"/>
      <c r="BA1397" s="40"/>
      <c r="BB1397" s="40"/>
      <c r="BC1397" s="39"/>
      <c r="BD1397" s="39">
        <f>T1397*2.23694</f>
        <v>26.408319444444444</v>
      </c>
      <c r="BE1397" s="39">
        <f>AO1397-$BC$8</f>
        <v>0.77186259410091684</v>
      </c>
      <c r="BF1397" s="39">
        <f>AQ1397-$BC$8</f>
        <v>0.73611824376370316</v>
      </c>
      <c r="BG1397" s="52">
        <f t="shared" si="368"/>
        <v>0.6625064193873329</v>
      </c>
      <c r="BH1397" s="52">
        <f t="shared" si="369"/>
        <v>0.6625064193873329</v>
      </c>
      <c r="BI1397" s="52">
        <f t="shared" si="370"/>
        <v>2385023.1097943983</v>
      </c>
      <c r="BJ1397" s="52">
        <f t="shared" si="371"/>
        <v>2385.0231097943984</v>
      </c>
      <c r="BK1397">
        <f t="shared" si="372"/>
        <v>-13.807237500000001</v>
      </c>
    </row>
    <row r="1398" spans="2:63" x14ac:dyDescent="0.25">
      <c r="B1398" s="25" t="s">
        <v>53</v>
      </c>
      <c r="C1398" s="25">
        <v>1390</v>
      </c>
      <c r="D1398" s="25">
        <v>368</v>
      </c>
      <c r="E1398" s="24">
        <v>46.5</v>
      </c>
      <c r="F1398" s="15">
        <f t="shared" si="373"/>
        <v>1.0694444444444449</v>
      </c>
      <c r="G1398" s="15">
        <f t="shared" si="374"/>
        <v>3.8500000000000014</v>
      </c>
      <c r="R1398">
        <f t="shared" si="362"/>
        <v>0</v>
      </c>
      <c r="S1398">
        <f t="shared" si="363"/>
        <v>46.5</v>
      </c>
      <c r="T1398">
        <f>$E1398/3.6</f>
        <v>12.916666666666666</v>
      </c>
      <c r="U1398">
        <f>(0.5*960*(T1398*T1398))</f>
        <v>80083.333333333328</v>
      </c>
      <c r="V1398">
        <f>$U1398-$U1399</f>
        <v>-13251.481481481489</v>
      </c>
      <c r="X1398">
        <f>W1398/1000</f>
        <v>0</v>
      </c>
      <c r="Y139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8">
        <f>(0.5*960*(F1398*F1398))</f>
        <v>548.98148148148186</v>
      </c>
      <c r="AA1398">
        <f>W1398*0.0000002777777777</f>
        <v>0</v>
      </c>
      <c r="AB139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8">
        <f>(AC1398*0.0000002777777777)*-1</f>
        <v>0</v>
      </c>
      <c r="AE13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8">
        <f>(T1398/1000)*(960*9.81*0.01+0.5*1.205*0.38*1.711274*(T1398*T1398)+960*4/3*3.14*AJ1398)</f>
        <v>55.417509449283848</v>
      </c>
      <c r="AH1398">
        <f>AH1397+AG1398</f>
        <v>2587.6543293819173</v>
      </c>
      <c r="AJ1398">
        <f>T1399-T1398</f>
        <v>1.0277777777777786</v>
      </c>
      <c r="AK1398" s="53">
        <f t="shared" si="376"/>
        <v>12.916666666666666</v>
      </c>
      <c r="AL1398" s="39">
        <f>0.5*1116.99*(T1398*T1398)</f>
        <v>93179.4609375</v>
      </c>
      <c r="AM1398" s="39">
        <f t="shared" si="375"/>
        <v>-15418.512812500005</v>
      </c>
      <c r="AN1398" s="39">
        <f>SUM($AM$1390:$AM$1401)+$AN$1389</f>
        <v>-2782760.3759374996</v>
      </c>
      <c r="AO1398" s="39">
        <f t="shared" si="365"/>
        <v>0.77298899309953528</v>
      </c>
      <c r="AP1398" s="39">
        <f>SUM($AM$1375:$AM$1389)+$AP$1374</f>
        <v>2654080.7146875001</v>
      </c>
      <c r="AQ1398" s="39">
        <f t="shared" si="366"/>
        <v>0.7372446427623216</v>
      </c>
      <c r="AR1398" s="39">
        <f t="shared" si="378"/>
        <v>-15.418512812500005</v>
      </c>
      <c r="AS1398" s="39"/>
      <c r="AT1398" s="51">
        <f>T1398*$AS$8*0.38*0.01</f>
        <v>510.34498417499998</v>
      </c>
      <c r="AU1398" s="51">
        <f t="shared" si="377"/>
        <v>0.51034498417499996</v>
      </c>
      <c r="AV1398" s="51">
        <f t="shared" si="367"/>
        <v>1.4176260901416313E-4</v>
      </c>
      <c r="AW1398" s="39">
        <f>AB1398*0.7</f>
        <v>0.43838724267560547</v>
      </c>
      <c r="AX1398" s="40"/>
      <c r="AY1398" s="40">
        <f t="shared" si="364"/>
        <v>0</v>
      </c>
      <c r="AZ1398" s="40"/>
      <c r="BA1398" s="40"/>
      <c r="BB1398" s="40"/>
      <c r="BC1398" s="39"/>
      <c r="BD1398" s="39">
        <f>T1398*2.23694</f>
        <v>28.893808333333332</v>
      </c>
      <c r="BE1398" s="39">
        <f>AO1398-$BC$8</f>
        <v>0.77186259410091684</v>
      </c>
      <c r="BF1398" s="39">
        <f>AQ1398-$BC$8</f>
        <v>0.73611824376370316</v>
      </c>
      <c r="BG1398" s="52">
        <f t="shared" si="368"/>
        <v>0.6625064193873329</v>
      </c>
      <c r="BH1398" s="52">
        <f t="shared" si="369"/>
        <v>0.6625064193873329</v>
      </c>
      <c r="BI1398" s="52">
        <f t="shared" si="370"/>
        <v>2385023.1097943983</v>
      </c>
      <c r="BJ1398" s="52">
        <f t="shared" si="371"/>
        <v>2385.0231097943984</v>
      </c>
      <c r="BK1398">
        <f t="shared" si="372"/>
        <v>-13.876661531250006</v>
      </c>
    </row>
    <row r="1399" spans="2:63" x14ac:dyDescent="0.25">
      <c r="B1399" s="25" t="s">
        <v>53</v>
      </c>
      <c r="C1399" s="25">
        <v>1391</v>
      </c>
      <c r="D1399" s="25">
        <v>369</v>
      </c>
      <c r="E1399" s="24">
        <v>50.2</v>
      </c>
      <c r="F1399" s="15">
        <f t="shared" si="373"/>
        <v>0.87499999999999956</v>
      </c>
      <c r="G1399" s="15">
        <f t="shared" si="374"/>
        <v>3.1499999999999986</v>
      </c>
      <c r="R1399">
        <f t="shared" si="362"/>
        <v>0</v>
      </c>
      <c r="S1399">
        <f t="shared" si="363"/>
        <v>50.2</v>
      </c>
      <c r="T1399">
        <f>$E1399/3.6</f>
        <v>13.944444444444445</v>
      </c>
      <c r="U1399">
        <f>(0.5*960*(T1399*T1399))</f>
        <v>93334.814814814818</v>
      </c>
      <c r="V1399">
        <f>$U1399-$U1400</f>
        <v>-9918.5185185184964</v>
      </c>
      <c r="X1399">
        <f>W1399/1000</f>
        <v>0</v>
      </c>
      <c r="Y139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399">
        <f>(0.5*960*(F1399*F1399))</f>
        <v>367.4999999999996</v>
      </c>
      <c r="AA1399">
        <f>W1399*0.0000002777777777</f>
        <v>0</v>
      </c>
      <c r="AB139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399">
        <f>(AC1399*0.0000002777777777)*-1</f>
        <v>0</v>
      </c>
      <c r="AE13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399">
        <f>(T1399/1000)*(960*9.81*0.01+0.5*1.205*0.38*1.711274*(T1399*T1399)+960*4/3*3.14*AJ1399)</f>
        <v>42.852886350403196</v>
      </c>
      <c r="AH1399">
        <f>AH1398+AG1399</f>
        <v>2630.5072157323202</v>
      </c>
      <c r="AJ1399">
        <f>T1400-T1399</f>
        <v>0.72222222222222143</v>
      </c>
      <c r="AK1399" s="53">
        <f t="shared" si="376"/>
        <v>13.944444444444445</v>
      </c>
      <c r="AL1399" s="39">
        <f>0.5*1116.99*(T1399*T1399)</f>
        <v>108597.97375</v>
      </c>
      <c r="AM1399" s="39">
        <f t="shared" si="375"/>
        <v>-11540.506249999977</v>
      </c>
      <c r="AN1399" s="39">
        <f>SUM($AM$1390:$AM$1401)+$AN$1389</f>
        <v>-2782760.3759374996</v>
      </c>
      <c r="AO1399" s="39">
        <f t="shared" si="365"/>
        <v>0.77298899309953528</v>
      </c>
      <c r="AP1399" s="39">
        <f>SUM($AM$1375:$AM$1389)+$AP$1374</f>
        <v>2654080.7146875001</v>
      </c>
      <c r="AQ1399" s="39">
        <f t="shared" si="366"/>
        <v>0.7372446427623216</v>
      </c>
      <c r="AR1399" s="39">
        <f t="shared" si="378"/>
        <v>-11.540506249999977</v>
      </c>
      <c r="AS1399" s="39"/>
      <c r="AT1399" s="51">
        <f>T1399*$AS$8*0.38*0.01</f>
        <v>550.9530796900001</v>
      </c>
      <c r="AU1399" s="51">
        <f t="shared" si="377"/>
        <v>0.55095307969000007</v>
      </c>
      <c r="AV1399" s="51">
        <f t="shared" si="367"/>
        <v>1.5304264457012884E-4</v>
      </c>
      <c r="AW1399" s="39">
        <f>AB1399*0.7</f>
        <v>0.43838724267560547</v>
      </c>
      <c r="AX1399" s="40"/>
      <c r="AY1399" s="40">
        <f t="shared" si="364"/>
        <v>0</v>
      </c>
      <c r="AZ1399" s="40"/>
      <c r="BA1399" s="40"/>
      <c r="BB1399" s="40"/>
      <c r="BC1399" s="39"/>
      <c r="BD1399" s="39">
        <f>T1399*2.23694</f>
        <v>31.192885555555559</v>
      </c>
      <c r="BE1399" s="39">
        <f>AO1399-$BC$8</f>
        <v>0.77186259410091684</v>
      </c>
      <c r="BF1399" s="39">
        <f>AQ1399-$BC$8</f>
        <v>0.73611824376370316</v>
      </c>
      <c r="BG1399" s="52">
        <f t="shared" si="368"/>
        <v>0.6625064193873329</v>
      </c>
      <c r="BH1399" s="52">
        <f t="shared" si="369"/>
        <v>0.6625064193873329</v>
      </c>
      <c r="BI1399" s="52">
        <f t="shared" si="370"/>
        <v>2385023.1097943983</v>
      </c>
      <c r="BJ1399" s="52">
        <f t="shared" si="371"/>
        <v>2385.0231097943984</v>
      </c>
      <c r="BK1399">
        <f t="shared" si="372"/>
        <v>-10.386455624999979</v>
      </c>
    </row>
    <row r="1400" spans="2:63" x14ac:dyDescent="0.25">
      <c r="B1400" s="25" t="s">
        <v>53</v>
      </c>
      <c r="C1400" s="25">
        <v>1392</v>
      </c>
      <c r="D1400" s="25">
        <v>370</v>
      </c>
      <c r="E1400" s="24">
        <v>52.8</v>
      </c>
      <c r="F1400" s="15">
        <f t="shared" si="373"/>
        <v>0.56944444444444364</v>
      </c>
      <c r="G1400" s="15">
        <f t="shared" si="374"/>
        <v>2.0499999999999972</v>
      </c>
      <c r="R1400">
        <f t="shared" si="362"/>
        <v>0</v>
      </c>
      <c r="S1400">
        <f t="shared" si="363"/>
        <v>52.8</v>
      </c>
      <c r="T1400">
        <f>$E1400/3.6</f>
        <v>14.666666666666666</v>
      </c>
      <c r="U1400">
        <f>(0.5*960*(T1400*T1400))</f>
        <v>103253.33333333331</v>
      </c>
      <c r="V1400">
        <f>$U1400-$U1401</f>
        <v>-5950</v>
      </c>
      <c r="X1400">
        <f>W1400/1000</f>
        <v>0</v>
      </c>
      <c r="Y140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</f>
        <v>2263.916666666667</v>
      </c>
      <c r="Z1400">
        <f>(0.5*960*(F1400*F1400))</f>
        <v>155.64814814814773</v>
      </c>
      <c r="AA1400">
        <f>W1400*0.0000002777777777</f>
        <v>0</v>
      </c>
      <c r="AB140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</f>
        <v>0.62626748953657929</v>
      </c>
      <c r="AD1400">
        <f>(AC1400*0.0000002777777777)*-1</f>
        <v>0</v>
      </c>
      <c r="AE14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0">
        <f>(T1400/1000)*(960*9.81*0.01+0.5*1.205*0.38*1.711274*(T1400*T1400)+960*4/3*3.14*AJ1400)</f>
        <v>27.179128221964529</v>
      </c>
      <c r="AH1400">
        <f>AH1399+AG1400</f>
        <v>2657.6863439542849</v>
      </c>
      <c r="AJ1400">
        <f>T1401-T1400</f>
        <v>0.41666666666666607</v>
      </c>
      <c r="AK1400" s="53">
        <f t="shared" si="376"/>
        <v>14.666666666666666</v>
      </c>
      <c r="AL1400" s="39">
        <f>0.5*1116.99*(T1400*T1400)</f>
        <v>120138.47999999998</v>
      </c>
      <c r="AM1400" s="39">
        <f t="shared" si="375"/>
        <v>-6923.0109374999884</v>
      </c>
      <c r="AN1400" s="39">
        <f>SUM($AM$1390:$AM$1401)+$AN$1389</f>
        <v>-2782760.3759374996</v>
      </c>
      <c r="AO1400" s="39">
        <f t="shared" si="365"/>
        <v>0.77298899309953528</v>
      </c>
      <c r="AP1400" s="39">
        <f>SUM($AM$1375:$AM$1389)+$AP$1374</f>
        <v>2654080.7146875001</v>
      </c>
      <c r="AQ1400" s="39">
        <f t="shared" si="366"/>
        <v>0.7372446427623216</v>
      </c>
      <c r="AR1400" s="39">
        <f t="shared" si="378"/>
        <v>-6.9230109374999884</v>
      </c>
      <c r="AS1400" s="39"/>
      <c r="AT1400" s="51">
        <f>T1400*$AS$8*0.38*0.01</f>
        <v>579.48849816000006</v>
      </c>
      <c r="AU1400" s="51">
        <f t="shared" si="377"/>
        <v>0.57948849816000003</v>
      </c>
      <c r="AV1400" s="51">
        <f t="shared" si="367"/>
        <v>1.6096915604188849E-4</v>
      </c>
      <c r="AW1400" s="39">
        <f>AB1400*0.7</f>
        <v>0.43838724267560547</v>
      </c>
      <c r="AX1400" s="40"/>
      <c r="AY1400" s="40">
        <f t="shared" si="364"/>
        <v>0</v>
      </c>
      <c r="AZ1400" s="40"/>
      <c r="BA1400" s="40"/>
      <c r="BB1400" s="40"/>
      <c r="BC1400" s="39"/>
      <c r="BD1400" s="39">
        <f>T1400*2.23694</f>
        <v>32.808453333333333</v>
      </c>
      <c r="BE1400" s="39">
        <f>AO1400-$BC$8</f>
        <v>0.77186259410091684</v>
      </c>
      <c r="BF1400" s="39">
        <f>AQ1400-$BC$8</f>
        <v>0.73611824376370316</v>
      </c>
      <c r="BG1400" s="52">
        <f t="shared" si="368"/>
        <v>0.6625064193873329</v>
      </c>
      <c r="BH1400" s="52">
        <f t="shared" si="369"/>
        <v>0.6625064193873329</v>
      </c>
      <c r="BI1400" s="52">
        <f t="shared" si="370"/>
        <v>2385023.1097943983</v>
      </c>
      <c r="BJ1400" s="52">
        <f t="shared" si="371"/>
        <v>2385.0231097943984</v>
      </c>
      <c r="BK1400">
        <f t="shared" si="372"/>
        <v>-6.2307098437499899</v>
      </c>
    </row>
    <row r="1401" spans="2:63" x14ac:dyDescent="0.25">
      <c r="B1401" s="25" t="s">
        <v>53</v>
      </c>
      <c r="C1401" s="25">
        <v>1393</v>
      </c>
      <c r="D1401" s="25">
        <v>371</v>
      </c>
      <c r="E1401" s="24">
        <v>54.3</v>
      </c>
      <c r="F1401" s="15">
        <f t="shared" si="373"/>
        <v>0.29166666666666685</v>
      </c>
      <c r="G1401" s="15">
        <f t="shared" si="374"/>
        <v>1.0500000000000007</v>
      </c>
      <c r="R1401">
        <f t="shared" si="362"/>
        <v>0</v>
      </c>
      <c r="S1401">
        <f t="shared" si="363"/>
        <v>54.3</v>
      </c>
      <c r="T1401">
        <f>$E1401/3.6</f>
        <v>15.083333333333332</v>
      </c>
      <c r="U1401">
        <f>(0.5*960*(T1401*T1401))</f>
        <v>109203.33333333331</v>
      </c>
      <c r="V1401">
        <f>$U1401-$U1402</f>
        <v>-2426.6666666666861</v>
      </c>
      <c r="X1401">
        <f>W1401/1000</f>
        <v>0</v>
      </c>
      <c r="Y140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1">
        <f>(0.5*960*(F1401*F1401))</f>
        <v>40.833333333333385</v>
      </c>
      <c r="AA1401">
        <f>W1401*0.0000002777777777</f>
        <v>0</v>
      </c>
      <c r="AB140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1">
        <f>(AC1401*0.0000002777777777)*-1</f>
        <v>0</v>
      </c>
      <c r="AE14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1">
        <f>(T1401/1000)*(960*9.81*0.01+0.5*1.205*0.38*1.711274*(T1401*T1401)+960*4/3*3.14*AJ1401)</f>
        <v>12.86878353578004</v>
      </c>
      <c r="AH1401">
        <f>AH1400+AG1401</f>
        <v>2670.5551274900649</v>
      </c>
      <c r="AJ1401">
        <f>T1402-T1401</f>
        <v>0.16666666666666785</v>
      </c>
      <c r="AK1401" s="53">
        <f t="shared" si="376"/>
        <v>15.083333333333332</v>
      </c>
      <c r="AL1401" s="39">
        <f>0.5*1116.99*(T1401*T1401)</f>
        <v>127061.49093749997</v>
      </c>
      <c r="AM1401" s="39">
        <f t="shared" si="375"/>
        <v>-2823.5025000000314</v>
      </c>
      <c r="AN1401" s="39">
        <f>SUM($AM$1390:$AM$1401)+$AN$1389</f>
        <v>-2782760.3759374996</v>
      </c>
      <c r="AO1401" s="39">
        <f t="shared" si="365"/>
        <v>0.77298899309953528</v>
      </c>
      <c r="AP1401" s="39">
        <f>SUM($AM$1375:$AM$1389)+$AP$1374</f>
        <v>2654080.7146875001</v>
      </c>
      <c r="AQ1401" s="39">
        <f t="shared" si="366"/>
        <v>0.7372446427623216</v>
      </c>
      <c r="AR1401" s="39">
        <f t="shared" si="378"/>
        <v>-2.8235025000000316</v>
      </c>
      <c r="AS1401" s="39"/>
      <c r="AT1401" s="51">
        <f>T1401*$AS$8*0.38*0.01</f>
        <v>595.95123958500005</v>
      </c>
      <c r="AU1401" s="51">
        <f t="shared" si="377"/>
        <v>0.59595123958500007</v>
      </c>
      <c r="AV1401" s="51">
        <f t="shared" si="367"/>
        <v>1.6554214342944215E-4</v>
      </c>
      <c r="AW1401" s="39">
        <f>AB1401*0.7</f>
        <v>0.45472576118954922</v>
      </c>
      <c r="AX1401" s="40"/>
      <c r="AY1401" s="40">
        <f t="shared" si="364"/>
        <v>0</v>
      </c>
      <c r="AZ1401" s="40"/>
      <c r="BA1401" s="40"/>
      <c r="BB1401" s="40"/>
      <c r="BC1401" s="39"/>
      <c r="BD1401" s="39">
        <f>T1401*2.23694</f>
        <v>33.740511666666663</v>
      </c>
      <c r="BE1401" s="39">
        <f>AO1401-$BC$8</f>
        <v>0.77186259410091684</v>
      </c>
      <c r="BF1401" s="39">
        <f>AQ1401-$BC$8</f>
        <v>0.73611824376370316</v>
      </c>
      <c r="BG1401" s="52">
        <f t="shared" si="368"/>
        <v>0.6625064193873329</v>
      </c>
      <c r="BH1401" s="52">
        <f t="shared" si="369"/>
        <v>0.6625064193873329</v>
      </c>
      <c r="BI1401" s="52">
        <f t="shared" si="370"/>
        <v>2385023.1097943983</v>
      </c>
      <c r="BJ1401" s="52">
        <f t="shared" si="371"/>
        <v>2385.0231097943984</v>
      </c>
      <c r="BK1401">
        <f t="shared" si="372"/>
        <v>-2.5411522500000281</v>
      </c>
    </row>
    <row r="1402" spans="2:63" x14ac:dyDescent="0.25">
      <c r="B1402" s="25" t="s">
        <v>53</v>
      </c>
      <c r="C1402" s="25">
        <v>1394</v>
      </c>
      <c r="D1402" s="25">
        <v>372</v>
      </c>
      <c r="E1402" s="24">
        <v>54.9</v>
      </c>
      <c r="F1402" s="15">
        <f t="shared" si="373"/>
        <v>8.3333333333333523E-2</v>
      </c>
      <c r="G1402" s="15">
        <f t="shared" si="374"/>
        <v>0.30000000000000071</v>
      </c>
      <c r="R1402">
        <f t="shared" si="362"/>
        <v>0</v>
      </c>
      <c r="S1402">
        <f t="shared" si="363"/>
        <v>54.9</v>
      </c>
      <c r="T1402">
        <f>$E1402/3.6</f>
        <v>15.25</v>
      </c>
      <c r="U1402">
        <f>(0.5*960*(T1402*T1402))</f>
        <v>111630</v>
      </c>
      <c r="V1402">
        <f>$U1402-$U1403</f>
        <v>0</v>
      </c>
      <c r="W1402">
        <f>SUM(V1402:V1416)</f>
        <v>84026.666666666672</v>
      </c>
      <c r="X1402">
        <f>W1402/1000</f>
        <v>84.026666666666671</v>
      </c>
      <c r="Y140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2">
        <f>(0.5*960*(F1402*F1402))</f>
        <v>3.3333333333333486</v>
      </c>
      <c r="AA1402">
        <f>W1402*0.0000002777777777</f>
        <v>2.3340740734205338E-2</v>
      </c>
      <c r="AB140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2">
        <f>(AC1402*0.0000002777777777)*-1</f>
        <v>0</v>
      </c>
      <c r="AE14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2">
        <f>(T1402/1000)*(960*9.81*0.01+0.5*1.205*0.38*1.711274*(T1402*T1402)+960*4/3*3.14*AJ1402)</f>
        <v>2.8257197696036922</v>
      </c>
      <c r="AH1402">
        <f>AH1401+AG1402</f>
        <v>2673.3808472596688</v>
      </c>
      <c r="AJ1402">
        <f>T1403-T1402</f>
        <v>0</v>
      </c>
      <c r="AK1402" s="53">
        <f t="shared" si="376"/>
        <v>15.25</v>
      </c>
      <c r="AL1402" s="39">
        <f>0.5*1116.99*(T1402*T1402)</f>
        <v>129884.9934375</v>
      </c>
      <c r="AM1402" s="39">
        <f t="shared" si="375"/>
        <v>0</v>
      </c>
      <c r="AN1402" s="39">
        <f>SUM($AM$1390:$AM$1401)+$AN$1389</f>
        <v>-2782760.3759374996</v>
      </c>
      <c r="AO1402" s="39">
        <f t="shared" si="365"/>
        <v>0.77298899309953528</v>
      </c>
      <c r="AP1402" s="39">
        <f>SUM($AM$1375:$AM$1389)+$AP$1374</f>
        <v>2654080.7146875001</v>
      </c>
      <c r="AQ1402" s="39">
        <f t="shared" si="366"/>
        <v>0.7372446427623216</v>
      </c>
      <c r="AR1402" s="39">
        <f t="shared" si="378"/>
        <v>0</v>
      </c>
      <c r="AS1402" s="39"/>
      <c r="AT1402" s="51">
        <f>T1402*$AS$8*0.38*0.01</f>
        <v>602.53633615500007</v>
      </c>
      <c r="AU1402" s="51">
        <f t="shared" si="377"/>
        <v>0.60253633615500002</v>
      </c>
      <c r="AV1402" s="51">
        <f t="shared" si="367"/>
        <v>1.673713383844636E-4</v>
      </c>
      <c r="AW1402" s="39">
        <f>AB1402*0.7</f>
        <v>0.45472576118954922</v>
      </c>
      <c r="AX1402" s="40"/>
      <c r="AY1402" s="40">
        <f t="shared" si="364"/>
        <v>0</v>
      </c>
      <c r="AZ1402" s="40"/>
      <c r="BA1402" s="40"/>
      <c r="BB1402" s="40"/>
      <c r="BC1402" s="39"/>
      <c r="BD1402" s="39">
        <f>T1402*2.23694</f>
        <v>34.113334999999999</v>
      </c>
      <c r="BE1402" s="39">
        <f>AO1402-$BC$8</f>
        <v>0.77186259410091684</v>
      </c>
      <c r="BF1402" s="39">
        <f>AQ1402-$BC$8</f>
        <v>0.73611824376370316</v>
      </c>
      <c r="BG1402" s="52">
        <f t="shared" si="368"/>
        <v>0.6625064193873329</v>
      </c>
      <c r="BH1402" s="52">
        <f t="shared" si="369"/>
        <v>0.6625064193873329</v>
      </c>
      <c r="BI1402" s="52">
        <f t="shared" si="370"/>
        <v>2385023.1097943983</v>
      </c>
      <c r="BJ1402" s="52">
        <f t="shared" si="371"/>
        <v>2385.0231097943984</v>
      </c>
      <c r="BK1402">
        <f t="shared" si="372"/>
        <v>0</v>
      </c>
    </row>
    <row r="1403" spans="2:63" x14ac:dyDescent="0.25">
      <c r="B1403" s="25" t="s">
        <v>53</v>
      </c>
      <c r="C1403" s="25">
        <v>1395</v>
      </c>
      <c r="D1403" s="25">
        <v>373</v>
      </c>
      <c r="E1403" s="24">
        <v>54.9</v>
      </c>
      <c r="F1403" s="15">
        <f t="shared" si="373"/>
        <v>-2.7777777777777186E-2</v>
      </c>
      <c r="G1403" s="15">
        <f t="shared" si="374"/>
        <v>-9.9999999999997868E-2</v>
      </c>
      <c r="R1403">
        <f t="shared" si="362"/>
        <v>0</v>
      </c>
      <c r="S1403">
        <f t="shared" si="363"/>
        <v>54.9</v>
      </c>
      <c r="T1403">
        <f>$E1403/3.6</f>
        <v>15.25</v>
      </c>
      <c r="U1403">
        <f>(0.5*960*(T1403*T1403))</f>
        <v>111630</v>
      </c>
      <c r="V1403">
        <f>$U1403-$U1404</f>
        <v>811.85185185183946</v>
      </c>
      <c r="X1403">
        <f>W1403/1000</f>
        <v>0</v>
      </c>
      <c r="Y140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3">
        <f>(0.5*960*(F1403*F1403))</f>
        <v>0.37037037037035458</v>
      </c>
      <c r="AA1403">
        <f>W1403*0.0000002777777777</f>
        <v>0</v>
      </c>
      <c r="AB140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3">
        <f>(AC1403*0.0000002777777777)*-1</f>
        <v>0</v>
      </c>
      <c r="AE14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3">
        <f>(T1403/1000)*(960*9.81*0.01+0.5*1.205*0.38*1.711274*(T1403*T1403)+960*4/3*3.14*AJ1403)</f>
        <v>-0.57943578595185152</v>
      </c>
      <c r="AH1403">
        <f>AH1402+AG1403</f>
        <v>2672.8014114737171</v>
      </c>
      <c r="AJ1403">
        <f>T1404-T1403</f>
        <v>-5.5555555555555358E-2</v>
      </c>
      <c r="AK1403" s="53">
        <f t="shared" si="376"/>
        <v>15.25</v>
      </c>
      <c r="AL1403" s="39">
        <f>0.5*1116.99*(T1403*T1403)</f>
        <v>129884.9934375</v>
      </c>
      <c r="AM1403" s="39">
        <f t="shared" si="375"/>
        <v>944.61499999999069</v>
      </c>
      <c r="AN1403" s="39">
        <f>SUM($AM$1390:$AM$1401)+$AN$1389</f>
        <v>-2782760.3759374996</v>
      </c>
      <c r="AO1403" s="39">
        <f t="shared" si="365"/>
        <v>0.77298899309953528</v>
      </c>
      <c r="AP1403" s="39">
        <f>SUM($AM$1403:$AM$1420)+$AP$1402</f>
        <v>2753244.6046875003</v>
      </c>
      <c r="AQ1403" s="39">
        <f t="shared" si="366"/>
        <v>0.76479016775460884</v>
      </c>
      <c r="AR1403" s="39">
        <f t="shared" si="378"/>
        <v>0.94461499999999066</v>
      </c>
      <c r="AS1403" s="39"/>
      <c r="AT1403" s="51">
        <f>T1403*$AS$8*0.38*0.01</f>
        <v>602.53633615500007</v>
      </c>
      <c r="AU1403" s="51">
        <f t="shared" si="377"/>
        <v>0.60253633615500002</v>
      </c>
      <c r="AV1403" s="51">
        <f t="shared" si="367"/>
        <v>1.673713383844636E-4</v>
      </c>
      <c r="AW1403" s="39">
        <f>AB1403*0.7</f>
        <v>0.45472576118954922</v>
      </c>
      <c r="AX1403" s="40"/>
      <c r="AY1403" s="40">
        <f t="shared" si="364"/>
        <v>0</v>
      </c>
      <c r="AZ1403" s="40"/>
      <c r="BA1403" s="40"/>
      <c r="BB1403" s="40"/>
      <c r="BC1403" s="39"/>
      <c r="BD1403" s="39">
        <f>T1403*2.23694</f>
        <v>34.113334999999999</v>
      </c>
      <c r="BE1403" s="39">
        <f>AO1403-$BC$8</f>
        <v>0.77186259410091684</v>
      </c>
      <c r="BF1403" s="39">
        <f>AQ1403-$BC$8</f>
        <v>0.7636637687559904</v>
      </c>
      <c r="BG1403" s="52">
        <f t="shared" si="368"/>
        <v>0.68729739188039141</v>
      </c>
      <c r="BH1403" s="52">
        <f t="shared" si="369"/>
        <v>0.68729739188039141</v>
      </c>
      <c r="BI1403" s="52">
        <f t="shared" si="370"/>
        <v>2474270.6107694092</v>
      </c>
      <c r="BJ1403" s="52">
        <f t="shared" si="371"/>
        <v>2474.2706107694094</v>
      </c>
      <c r="BK1403">
        <f t="shared" si="372"/>
        <v>0.85015349999999157</v>
      </c>
    </row>
    <row r="1404" spans="2:63" x14ac:dyDescent="0.25">
      <c r="B1404" s="25" t="s">
        <v>53</v>
      </c>
      <c r="C1404" s="25">
        <v>1396</v>
      </c>
      <c r="D1404" s="25">
        <v>374</v>
      </c>
      <c r="E1404" s="24">
        <v>54.7</v>
      </c>
      <c r="F1404" s="15">
        <f t="shared" si="373"/>
        <v>-0.11111111111111072</v>
      </c>
      <c r="G1404" s="15">
        <f t="shared" si="374"/>
        <v>-0.39999999999999858</v>
      </c>
      <c r="R1404">
        <f t="shared" si="362"/>
        <v>0</v>
      </c>
      <c r="S1404">
        <f t="shared" si="363"/>
        <v>54.7</v>
      </c>
      <c r="T1404">
        <f>$E1404/3.6</f>
        <v>15.194444444444445</v>
      </c>
      <c r="U1404">
        <f>(0.5*960*(T1404*T1404))</f>
        <v>110818.14814814816</v>
      </c>
      <c r="V1404">
        <f>$U1404-$U1405</f>
        <v>2417.777777777781</v>
      </c>
      <c r="X1404">
        <f>W1404/1000</f>
        <v>0</v>
      </c>
      <c r="Y140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4">
        <f>(0.5*960*(F1404*F1404))</f>
        <v>5.9259259259258839</v>
      </c>
      <c r="AA1404">
        <f>W1404*0.0000002777777777</f>
        <v>0</v>
      </c>
      <c r="AB14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4">
        <f>(AC1404*0.0000002777777777)*-1</f>
        <v>0</v>
      </c>
      <c r="AE14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4">
        <f>(T1404/1000)*(960*9.81*0.01+0.5*1.205*0.38*1.711274*(T1404*T1404)+960*4/3*3.14*AJ1404)</f>
        <v>-7.3728950096308585</v>
      </c>
      <c r="AH1404">
        <f>AH1403+AG1404</f>
        <v>2665.428516464086</v>
      </c>
      <c r="AJ1404">
        <f>T1405-T1404</f>
        <v>-0.16666666666666607</v>
      </c>
      <c r="AK1404" s="53">
        <f t="shared" si="376"/>
        <v>15.194444444444445</v>
      </c>
      <c r="AL1404" s="39">
        <f>0.5*1116.99*(T1404*T1404)</f>
        <v>128940.37843750001</v>
      </c>
      <c r="AM1404" s="39">
        <f t="shared" si="375"/>
        <v>2813.1600000000035</v>
      </c>
      <c r="AN1404" s="39">
        <f>SUM($AM$1390:$AM$1401)+$AN$1389</f>
        <v>-2782760.3759374996</v>
      </c>
      <c r="AO1404" s="39">
        <f t="shared" si="365"/>
        <v>0.77298899309953528</v>
      </c>
      <c r="AP1404" s="39">
        <f>SUM($AM$1403:$AM$1420)+$AP$1402</f>
        <v>2753244.6046875003</v>
      </c>
      <c r="AQ1404" s="39">
        <f t="shared" si="366"/>
        <v>0.76479016775460884</v>
      </c>
      <c r="AR1404" s="39">
        <f t="shared" si="378"/>
        <v>2.8131600000000034</v>
      </c>
      <c r="AS1404" s="39"/>
      <c r="AT1404" s="51">
        <f>T1404*$AS$8*0.38*0.01</f>
        <v>600.34130396500018</v>
      </c>
      <c r="AU1404" s="51">
        <f t="shared" si="377"/>
        <v>0.60034130396500018</v>
      </c>
      <c r="AV1404" s="51">
        <f t="shared" si="367"/>
        <v>1.6676160673278982E-4</v>
      </c>
      <c r="AW1404" s="39">
        <f>AB1404*0.7</f>
        <v>0.45472576118954922</v>
      </c>
      <c r="AX1404" s="40"/>
      <c r="AY1404" s="40">
        <f t="shared" si="364"/>
        <v>0</v>
      </c>
      <c r="AZ1404" s="40"/>
      <c r="BA1404" s="40"/>
      <c r="BB1404" s="40"/>
      <c r="BC1404" s="39"/>
      <c r="BD1404" s="39">
        <f>T1404*2.23694</f>
        <v>33.989060555555561</v>
      </c>
      <c r="BE1404" s="39">
        <f>AO1404-$BC$8</f>
        <v>0.77186259410091684</v>
      </c>
      <c r="BF1404" s="39">
        <f>AQ1404-$BC$8</f>
        <v>0.7636637687559904</v>
      </c>
      <c r="BG1404" s="52">
        <f t="shared" si="368"/>
        <v>0.68729739188039141</v>
      </c>
      <c r="BH1404" s="52">
        <f t="shared" si="369"/>
        <v>0.68729739188039141</v>
      </c>
      <c r="BI1404" s="52">
        <f t="shared" si="370"/>
        <v>2474270.6107694092</v>
      </c>
      <c r="BJ1404" s="52">
        <f t="shared" si="371"/>
        <v>2474.2706107694094</v>
      </c>
      <c r="BK1404">
        <f t="shared" si="372"/>
        <v>2.5318440000000031</v>
      </c>
    </row>
    <row r="1405" spans="2:63" x14ac:dyDescent="0.25">
      <c r="B1405" s="25" t="s">
        <v>53</v>
      </c>
      <c r="C1405" s="25">
        <v>1397</v>
      </c>
      <c r="D1405" s="25">
        <v>375</v>
      </c>
      <c r="E1405" s="24">
        <v>54.1</v>
      </c>
      <c r="F1405" s="15">
        <f t="shared" si="373"/>
        <v>-0.20833333333333331</v>
      </c>
      <c r="G1405" s="15">
        <f t="shared" si="374"/>
        <v>-0.75</v>
      </c>
      <c r="R1405">
        <f t="shared" si="362"/>
        <v>0</v>
      </c>
      <c r="S1405">
        <f t="shared" si="363"/>
        <v>54.1</v>
      </c>
      <c r="T1405">
        <f>$E1405/3.6</f>
        <v>15.027777777777779</v>
      </c>
      <c r="U1405">
        <f>(0.5*960*(T1405*T1405))</f>
        <v>108400.37037037038</v>
      </c>
      <c r="V1405">
        <f>$U1405-$U1406</f>
        <v>3576.6666666666715</v>
      </c>
      <c r="X1405">
        <f>W1405/1000</f>
        <v>0</v>
      </c>
      <c r="Y140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5">
        <f>(0.5*960*(F1405*F1405))</f>
        <v>20.833333333333329</v>
      </c>
      <c r="AA1405">
        <f>W1405*0.0000002777777777</f>
        <v>0</v>
      </c>
      <c r="AB14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5">
        <f>(AC1405*0.0000002777777777)*-1</f>
        <v>0</v>
      </c>
      <c r="AE14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5">
        <f>(T1405/1000)*(960*9.81*0.01+0.5*1.205*0.38*1.711274*(T1405*T1405)+960*4/3*3.14*AJ1405)</f>
        <v>-12.354983204998828</v>
      </c>
      <c r="AH1405">
        <f>AH1404+AG1405</f>
        <v>2653.0735332590871</v>
      </c>
      <c r="AJ1405">
        <f>T1406-T1405</f>
        <v>-0.25</v>
      </c>
      <c r="AK1405" s="53">
        <f t="shared" si="376"/>
        <v>15.027777777777779</v>
      </c>
      <c r="AL1405" s="39">
        <f>0.5*1116.99*(T1405*T1405)</f>
        <v>126127.21843750001</v>
      </c>
      <c r="AM1405" s="39">
        <f t="shared" si="375"/>
        <v>4161.5634374999936</v>
      </c>
      <c r="AN1405" s="39">
        <f>SUM($AM$1390:$AM$1401)+$AN$1389</f>
        <v>-2782760.3759374996</v>
      </c>
      <c r="AO1405" s="39">
        <f t="shared" si="365"/>
        <v>0.77298899309953528</v>
      </c>
      <c r="AP1405" s="39">
        <f>SUM($AM$1403:$AM$1420)+$AP$1402</f>
        <v>2753244.6046875003</v>
      </c>
      <c r="AQ1405" s="39">
        <f t="shared" si="366"/>
        <v>0.76479016775460884</v>
      </c>
      <c r="AR1405" s="39">
        <f t="shared" si="378"/>
        <v>4.1615634374999937</v>
      </c>
      <c r="AS1405" s="39"/>
      <c r="AT1405" s="51">
        <f>T1405*$AS$8*0.38*0.01</f>
        <v>593.75620739500016</v>
      </c>
      <c r="AU1405" s="51">
        <f t="shared" si="377"/>
        <v>0.59375620739500012</v>
      </c>
      <c r="AV1405" s="51">
        <f t="shared" si="367"/>
        <v>1.6493241177776834E-4</v>
      </c>
      <c r="AW1405" s="39">
        <f>AB1405*0.7</f>
        <v>0.45472576118954922</v>
      </c>
      <c r="AX1405" s="40"/>
      <c r="AY1405" s="40">
        <f t="shared" si="364"/>
        <v>0</v>
      </c>
      <c r="AZ1405" s="40"/>
      <c r="BA1405" s="40"/>
      <c r="BB1405" s="40"/>
      <c r="BC1405" s="39"/>
      <c r="BD1405" s="39">
        <f>T1405*2.23694</f>
        <v>33.616237222222225</v>
      </c>
      <c r="BE1405" s="39">
        <f>AO1405-$BC$8</f>
        <v>0.77186259410091684</v>
      </c>
      <c r="BF1405" s="39">
        <f>AQ1405-$BC$8</f>
        <v>0.7636637687559904</v>
      </c>
      <c r="BG1405" s="52">
        <f t="shared" si="368"/>
        <v>0.68729739188039141</v>
      </c>
      <c r="BH1405" s="52">
        <f t="shared" si="369"/>
        <v>0.68729739188039141</v>
      </c>
      <c r="BI1405" s="52">
        <f t="shared" si="370"/>
        <v>2474270.6107694092</v>
      </c>
      <c r="BJ1405" s="52">
        <f t="shared" si="371"/>
        <v>2474.2706107694094</v>
      </c>
      <c r="BK1405">
        <f t="shared" si="372"/>
        <v>3.7454070937499941</v>
      </c>
    </row>
    <row r="1406" spans="2:63" x14ac:dyDescent="0.25">
      <c r="B1406" s="25" t="s">
        <v>53</v>
      </c>
      <c r="C1406" s="25">
        <v>1398</v>
      </c>
      <c r="D1406" s="25">
        <v>376</v>
      </c>
      <c r="E1406" s="24">
        <v>53.2</v>
      </c>
      <c r="F1406" s="15">
        <f t="shared" si="373"/>
        <v>-0.27777777777777779</v>
      </c>
      <c r="G1406" s="15">
        <f t="shared" si="374"/>
        <v>-1</v>
      </c>
      <c r="R1406">
        <f t="shared" si="362"/>
        <v>0</v>
      </c>
      <c r="S1406">
        <f t="shared" si="363"/>
        <v>53.2</v>
      </c>
      <c r="T1406">
        <f>$E1406/3.6</f>
        <v>14.777777777777779</v>
      </c>
      <c r="U1406">
        <f>(0.5*960*(T1406*T1406))</f>
        <v>104823.70370370371</v>
      </c>
      <c r="V1406">
        <f>$U1406-$U1407</f>
        <v>4290.0000000000291</v>
      </c>
      <c r="X1406">
        <f>W1406/1000</f>
        <v>0</v>
      </c>
      <c r="Y140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6">
        <f>(0.5*960*(F1406*F1406))</f>
        <v>37.037037037037038</v>
      </c>
      <c r="AA1406">
        <f>W1406*0.0000002777777777</f>
        <v>0</v>
      </c>
      <c r="AB14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6">
        <f>(AC1406*0.0000002777777777)*-1</f>
        <v>0</v>
      </c>
      <c r="AE14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6">
        <f>(T1406/1000)*(960*9.81*0.01+0.5*1.205*0.38*1.711274*(T1406*T1406)+960*4/3*3.14*AJ1406)</f>
        <v>-15.492303644804315</v>
      </c>
      <c r="AH1406">
        <f>AH1405+AG1406</f>
        <v>2637.5812296142826</v>
      </c>
      <c r="AJ1406">
        <f>T1407-T1406</f>
        <v>-0.30555555555555713</v>
      </c>
      <c r="AK1406" s="53">
        <f t="shared" si="376"/>
        <v>14.777777777777779</v>
      </c>
      <c r="AL1406" s="39">
        <f>0.5*1116.99*(T1406*T1406)</f>
        <v>121965.65500000001</v>
      </c>
      <c r="AM1406" s="39">
        <f t="shared" si="375"/>
        <v>4991.5490625000384</v>
      </c>
      <c r="AN1406" s="39">
        <f>SUM($AM$1390:$AM$1401)+$AN$1389</f>
        <v>-2782760.3759374996</v>
      </c>
      <c r="AO1406" s="39">
        <f t="shared" si="365"/>
        <v>0.77298899309953528</v>
      </c>
      <c r="AP1406" s="39">
        <f>SUM($AM$1403:$AM$1420)+$AP$1402</f>
        <v>2753244.6046875003</v>
      </c>
      <c r="AQ1406" s="39">
        <f t="shared" si="366"/>
        <v>0.76479016775460884</v>
      </c>
      <c r="AR1406" s="39">
        <f t="shared" si="378"/>
        <v>4.991549062500038</v>
      </c>
      <c r="AS1406" s="39"/>
      <c r="AT1406" s="51">
        <f>T1406*$AS$8*0.38*0.01</f>
        <v>583.87856254000019</v>
      </c>
      <c r="AU1406" s="51">
        <f t="shared" si="377"/>
        <v>0.58387856254000015</v>
      </c>
      <c r="AV1406" s="51">
        <f t="shared" si="367"/>
        <v>1.6218861934523616E-4</v>
      </c>
      <c r="AW1406" s="39">
        <f>AB1406*0.7</f>
        <v>0.45472576118954922</v>
      </c>
      <c r="AX1406" s="40"/>
      <c r="AY1406" s="40">
        <f t="shared" si="364"/>
        <v>0</v>
      </c>
      <c r="AZ1406" s="40"/>
      <c r="BA1406" s="40"/>
      <c r="BB1406" s="40"/>
      <c r="BC1406" s="39"/>
      <c r="BD1406" s="39">
        <f>T1406*2.23694</f>
        <v>33.057002222222224</v>
      </c>
      <c r="BE1406" s="39">
        <f>AO1406-$BC$8</f>
        <v>0.77186259410091684</v>
      </c>
      <c r="BF1406" s="39">
        <f>AQ1406-$BC$8</f>
        <v>0.7636637687559904</v>
      </c>
      <c r="BG1406" s="52">
        <f t="shared" si="368"/>
        <v>0.68729739188039141</v>
      </c>
      <c r="BH1406" s="52">
        <f t="shared" si="369"/>
        <v>0.68729739188039141</v>
      </c>
      <c r="BI1406" s="52">
        <f t="shared" si="370"/>
        <v>2474270.6107694092</v>
      </c>
      <c r="BJ1406" s="52">
        <f t="shared" si="371"/>
        <v>2474.2706107694094</v>
      </c>
      <c r="BK1406">
        <f t="shared" si="372"/>
        <v>4.4923941562500351</v>
      </c>
    </row>
    <row r="1407" spans="2:63" x14ac:dyDescent="0.25">
      <c r="B1407" s="25" t="s">
        <v>53</v>
      </c>
      <c r="C1407" s="25">
        <v>1399</v>
      </c>
      <c r="D1407" s="25">
        <v>377</v>
      </c>
      <c r="E1407" s="24">
        <v>52.1</v>
      </c>
      <c r="F1407" s="15">
        <f t="shared" si="373"/>
        <v>-0.34722222222222221</v>
      </c>
      <c r="G1407" s="15">
        <f t="shared" si="374"/>
        <v>-1.25</v>
      </c>
      <c r="R1407">
        <f t="shared" si="362"/>
        <v>0</v>
      </c>
      <c r="S1407">
        <f t="shared" si="363"/>
        <v>52.1</v>
      </c>
      <c r="T1407">
        <f>$E1407/3.6</f>
        <v>14.472222222222221</v>
      </c>
      <c r="U1407">
        <f>(0.5*960*(T1407*T1407))</f>
        <v>100533.70370370368</v>
      </c>
      <c r="V1407">
        <f>$U1407-$U1408</f>
        <v>5330.3703703703359</v>
      </c>
      <c r="X1407">
        <f>W1407/1000</f>
        <v>0</v>
      </c>
      <c r="Y140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7">
        <f>(0.5*960*(F1407*F1407))</f>
        <v>57.870370370370367</v>
      </c>
      <c r="AA1407">
        <f>W1407*0.0000002777777777</f>
        <v>0</v>
      </c>
      <c r="AB14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7">
        <f>(AC1407*0.0000002777777777)*-1</f>
        <v>0</v>
      </c>
      <c r="AE14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7">
        <f>(T1407/1000)*(960*9.81*0.01+0.5*1.205*0.38*1.711274*(T1407*T1407)+960*4/3*3.14*AJ1407)</f>
        <v>-20.069880755449148</v>
      </c>
      <c r="AH1407">
        <f>AH1406+AG1407</f>
        <v>2617.5113488588336</v>
      </c>
      <c r="AJ1407">
        <f>T1408-T1407</f>
        <v>-0.38888888888888751</v>
      </c>
      <c r="AK1407" s="53">
        <f t="shared" si="376"/>
        <v>14.472222222222221</v>
      </c>
      <c r="AL1407" s="39">
        <f>0.5*1116.99*(T1407*T1407)</f>
        <v>116974.10593749997</v>
      </c>
      <c r="AM1407" s="39">
        <f t="shared" si="375"/>
        <v>6202.0524999999616</v>
      </c>
      <c r="AN1407" s="39">
        <f>SUM($AM$1390:$AM$1401)+$AN$1389</f>
        <v>-2782760.3759374996</v>
      </c>
      <c r="AO1407" s="39">
        <f t="shared" si="365"/>
        <v>0.77298899309953528</v>
      </c>
      <c r="AP1407" s="39">
        <f>SUM($AM$1403:$AM$1420)+$AP$1402</f>
        <v>2753244.6046875003</v>
      </c>
      <c r="AQ1407" s="39">
        <f t="shared" si="366"/>
        <v>0.76479016775460884</v>
      </c>
      <c r="AR1407" s="39">
        <f t="shared" si="378"/>
        <v>6.2020524999999616</v>
      </c>
      <c r="AS1407" s="39"/>
      <c r="AT1407" s="51">
        <f>T1407*$AS$8*0.38*0.01</f>
        <v>571.8058854950001</v>
      </c>
      <c r="AU1407" s="51">
        <f t="shared" si="377"/>
        <v>0.57180588549500011</v>
      </c>
      <c r="AV1407" s="51">
        <f t="shared" si="367"/>
        <v>1.5883509526103012E-4</v>
      </c>
      <c r="AW1407" s="39">
        <f>AB1407*0.7</f>
        <v>0.45472576118954922</v>
      </c>
      <c r="AX1407" s="40"/>
      <c r="AY1407" s="40">
        <f t="shared" si="364"/>
        <v>0</v>
      </c>
      <c r="AZ1407" s="40"/>
      <c r="BA1407" s="40"/>
      <c r="BB1407" s="40"/>
      <c r="BC1407" s="39"/>
      <c r="BD1407" s="39">
        <f>T1407*2.23694</f>
        <v>32.373492777777777</v>
      </c>
      <c r="BE1407" s="39">
        <f>AO1407-$BC$8</f>
        <v>0.77186259410091684</v>
      </c>
      <c r="BF1407" s="39">
        <f>AQ1407-$BC$8</f>
        <v>0.7636637687559904</v>
      </c>
      <c r="BG1407" s="52">
        <f t="shared" si="368"/>
        <v>0.68729739188039141</v>
      </c>
      <c r="BH1407" s="52">
        <f t="shared" si="369"/>
        <v>0.68729739188039141</v>
      </c>
      <c r="BI1407" s="52">
        <f t="shared" si="370"/>
        <v>2474270.6107694092</v>
      </c>
      <c r="BJ1407" s="52">
        <f t="shared" si="371"/>
        <v>2474.2706107694094</v>
      </c>
      <c r="BK1407">
        <f t="shared" si="372"/>
        <v>5.5818472499999654</v>
      </c>
    </row>
    <row r="1408" spans="2:63" x14ac:dyDescent="0.25">
      <c r="B1408" s="25" t="s">
        <v>53</v>
      </c>
      <c r="C1408" s="25">
        <v>1400</v>
      </c>
      <c r="D1408" s="25">
        <v>378</v>
      </c>
      <c r="E1408" s="24">
        <v>50.7</v>
      </c>
      <c r="F1408" s="15">
        <f t="shared" si="373"/>
        <v>-0.41666666666666663</v>
      </c>
      <c r="G1408" s="15">
        <f t="shared" si="374"/>
        <v>-1.5</v>
      </c>
      <c r="R1408">
        <f t="shared" si="362"/>
        <v>0</v>
      </c>
      <c r="S1408">
        <f t="shared" si="363"/>
        <v>50.7</v>
      </c>
      <c r="T1408">
        <f>$E1408/3.6</f>
        <v>14.083333333333334</v>
      </c>
      <c r="U1408">
        <f>(0.5*960*(T1408*T1408))</f>
        <v>95203.333333333343</v>
      </c>
      <c r="V1408">
        <f>$U1408-$U1409</f>
        <v>5914.074074074073</v>
      </c>
      <c r="X1408">
        <f>W1408/1000</f>
        <v>0</v>
      </c>
      <c r="Y140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8">
        <f>(0.5*960*(F1408*F1408))</f>
        <v>83.333333333333314</v>
      </c>
      <c r="AA1408">
        <f>W1408*0.0000002777777777</f>
        <v>0</v>
      </c>
      <c r="AB14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8">
        <f>(AC1408*0.0000002777777777)*-1</f>
        <v>0</v>
      </c>
      <c r="AE14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8">
        <f>(T1408/1000)*(960*9.81*0.01+0.5*1.205*0.38*1.711274*(T1408*T1408)+960*4/3*3.14*AJ1408)</f>
        <v>-22.73650157703052</v>
      </c>
      <c r="AH1408">
        <f>AH1407+AG1408</f>
        <v>2594.774847281803</v>
      </c>
      <c r="AJ1408">
        <f>T1409-T1408</f>
        <v>-0.44444444444444464</v>
      </c>
      <c r="AK1408" s="53">
        <f t="shared" si="376"/>
        <v>14.083333333333334</v>
      </c>
      <c r="AL1408" s="39">
        <f>0.5*1116.99*(T1408*T1408)</f>
        <v>110772.05343750001</v>
      </c>
      <c r="AM1408" s="39">
        <f t="shared" si="375"/>
        <v>6881.2100000000064</v>
      </c>
      <c r="AN1408" s="39">
        <f>SUM($AM$1390:$AM$1401)+$AN$1389</f>
        <v>-2782760.3759374996</v>
      </c>
      <c r="AO1408" s="39">
        <f t="shared" si="365"/>
        <v>0.77298899309953528</v>
      </c>
      <c r="AP1408" s="39">
        <f>SUM($AM$1403:$AM$1420)+$AP$1402</f>
        <v>2753244.6046875003</v>
      </c>
      <c r="AQ1408" s="39">
        <f t="shared" si="366"/>
        <v>0.76479016775460884</v>
      </c>
      <c r="AR1408" s="39">
        <f t="shared" si="378"/>
        <v>6.8812100000000065</v>
      </c>
      <c r="AS1408" s="39"/>
      <c r="AT1408" s="51">
        <f>T1408*$AS$8*0.38*0.01</f>
        <v>556.44066016500005</v>
      </c>
      <c r="AU1408" s="51">
        <f t="shared" si="377"/>
        <v>0.55644066016500005</v>
      </c>
      <c r="AV1408" s="51">
        <f t="shared" si="367"/>
        <v>1.5456697369931337E-4</v>
      </c>
      <c r="AW1408" s="39">
        <f>AB1408*0.7</f>
        <v>0.45472576118954922</v>
      </c>
      <c r="AX1408" s="40"/>
      <c r="AY1408" s="40">
        <f t="shared" si="364"/>
        <v>0</v>
      </c>
      <c r="AZ1408" s="40"/>
      <c r="BA1408" s="40"/>
      <c r="BB1408" s="40"/>
      <c r="BC1408" s="39"/>
      <c r="BD1408" s="39">
        <f>T1408*2.23694</f>
        <v>31.503571666666669</v>
      </c>
      <c r="BE1408" s="39">
        <f>AO1408-$BC$8</f>
        <v>0.77186259410091684</v>
      </c>
      <c r="BF1408" s="39">
        <f>AQ1408-$BC$8</f>
        <v>0.7636637687559904</v>
      </c>
      <c r="BG1408" s="52">
        <f t="shared" si="368"/>
        <v>0.68729739188039141</v>
      </c>
      <c r="BH1408" s="52">
        <f t="shared" si="369"/>
        <v>0.68729739188039141</v>
      </c>
      <c r="BI1408" s="52">
        <f t="shared" si="370"/>
        <v>2474270.6107694092</v>
      </c>
      <c r="BJ1408" s="52">
        <f t="shared" si="371"/>
        <v>2474.2706107694094</v>
      </c>
      <c r="BK1408">
        <f t="shared" si="372"/>
        <v>6.1930890000000067</v>
      </c>
    </row>
    <row r="1409" spans="2:63" x14ac:dyDescent="0.25">
      <c r="B1409" s="25" t="s">
        <v>53</v>
      </c>
      <c r="C1409" s="25">
        <v>1401</v>
      </c>
      <c r="D1409" s="25">
        <v>379</v>
      </c>
      <c r="E1409" s="24">
        <v>49.1</v>
      </c>
      <c r="F1409" s="15">
        <f t="shared" si="373"/>
        <v>-0.45833333333333393</v>
      </c>
      <c r="G1409" s="15">
        <f t="shared" si="374"/>
        <v>-1.6500000000000021</v>
      </c>
      <c r="R1409">
        <f t="shared" si="362"/>
        <v>0</v>
      </c>
      <c r="S1409">
        <f t="shared" si="363"/>
        <v>49.1</v>
      </c>
      <c r="T1409">
        <f>$E1409/3.6</f>
        <v>13.638888888888889</v>
      </c>
      <c r="U1409">
        <f>(0.5*960*(T1409*T1409))</f>
        <v>89289.25925925927</v>
      </c>
      <c r="V1409">
        <f>$U1409-$U1410</f>
        <v>6075.9259259259561</v>
      </c>
      <c r="X1409">
        <f>W1409/1000</f>
        <v>0</v>
      </c>
      <c r="Y140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09">
        <f>(0.5*960*(F1409*F1409))</f>
        <v>100.83333333333358</v>
      </c>
      <c r="AA1409">
        <f>W1409*0.0000002777777777</f>
        <v>0</v>
      </c>
      <c r="AB14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09">
        <f>(AC1409*0.0000002777777777)*-1</f>
        <v>0</v>
      </c>
      <c r="AE14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09">
        <f>(T1409/1000)*(960*9.81*0.01+0.5*1.205*0.38*1.711274*(T1409*T1409)+960*4/3*3.14*AJ1409)</f>
        <v>-23.607524243190479</v>
      </c>
      <c r="AH1409">
        <f>AH1408+AG1409</f>
        <v>2571.1673230386127</v>
      </c>
      <c r="AJ1409">
        <f>T1410-T1409</f>
        <v>-0.47222222222222321</v>
      </c>
      <c r="AK1409" s="53">
        <f t="shared" si="376"/>
        <v>13.638888888888889</v>
      </c>
      <c r="AL1409" s="39">
        <f>0.5*1116.99*(T1409*T1409)</f>
        <v>103890.84343750001</v>
      </c>
      <c r="AM1409" s="39">
        <f t="shared" si="375"/>
        <v>7069.5296875000204</v>
      </c>
      <c r="AN1409" s="39">
        <f>SUM($AM$1390:$AM$1401)+$AN$1389</f>
        <v>-2782760.3759374996</v>
      </c>
      <c r="AO1409" s="39">
        <f t="shared" si="365"/>
        <v>0.77298899309953528</v>
      </c>
      <c r="AP1409" s="39">
        <f>SUM($AM$1403:$AM$1420)+$AP$1402</f>
        <v>2753244.6046875003</v>
      </c>
      <c r="AQ1409" s="39">
        <f t="shared" si="366"/>
        <v>0.76479016775460884</v>
      </c>
      <c r="AR1409" s="39">
        <f t="shared" si="378"/>
        <v>7.0695296875000206</v>
      </c>
      <c r="AS1409" s="39"/>
      <c r="AT1409" s="51">
        <f>T1409*$AS$8*0.38*0.01</f>
        <v>538.88040264500012</v>
      </c>
      <c r="AU1409" s="51">
        <f t="shared" si="377"/>
        <v>0.53888040264500014</v>
      </c>
      <c r="AV1409" s="51">
        <f t="shared" si="367"/>
        <v>1.4968912048592283E-4</v>
      </c>
      <c r="AW1409" s="39">
        <f>AB1409*0.7</f>
        <v>0.45472576118954922</v>
      </c>
      <c r="AX1409" s="40"/>
      <c r="AY1409" s="40">
        <f t="shared" si="364"/>
        <v>0</v>
      </c>
      <c r="AZ1409" s="40"/>
      <c r="BA1409" s="40"/>
      <c r="BB1409" s="40"/>
      <c r="BC1409" s="39"/>
      <c r="BD1409" s="39">
        <f>T1409*2.23694</f>
        <v>30.509376111111113</v>
      </c>
      <c r="BE1409" s="39">
        <f>AO1409-$BC$8</f>
        <v>0.77186259410091684</v>
      </c>
      <c r="BF1409" s="39">
        <f>AQ1409-$BC$8</f>
        <v>0.7636637687559904</v>
      </c>
      <c r="BG1409" s="52">
        <f t="shared" si="368"/>
        <v>0.68729739188039141</v>
      </c>
      <c r="BH1409" s="52">
        <f t="shared" si="369"/>
        <v>0.68729739188039141</v>
      </c>
      <c r="BI1409" s="52">
        <f t="shared" si="370"/>
        <v>2474270.6107694092</v>
      </c>
      <c r="BJ1409" s="52">
        <f t="shared" si="371"/>
        <v>2474.2706107694094</v>
      </c>
      <c r="BK1409">
        <f t="shared" si="372"/>
        <v>6.3625767187500184</v>
      </c>
    </row>
    <row r="1410" spans="2:63" x14ac:dyDescent="0.25">
      <c r="B1410" s="25" t="s">
        <v>53</v>
      </c>
      <c r="C1410" s="25">
        <v>1402</v>
      </c>
      <c r="D1410" s="25">
        <v>380</v>
      </c>
      <c r="E1410" s="24">
        <v>47.4</v>
      </c>
      <c r="F1410" s="15">
        <f t="shared" si="373"/>
        <v>-0.54166666666666641</v>
      </c>
      <c r="G1410" s="15">
        <f t="shared" si="374"/>
        <v>-1.9499999999999993</v>
      </c>
      <c r="R1410">
        <f t="shared" si="362"/>
        <v>0</v>
      </c>
      <c r="S1410">
        <f t="shared" si="363"/>
        <v>47.4</v>
      </c>
      <c r="T1410">
        <f>$E1410/3.6</f>
        <v>13.166666666666666</v>
      </c>
      <c r="U1410">
        <f>(0.5*960*(T1410*T1410))</f>
        <v>83213.333333333314</v>
      </c>
      <c r="V1410">
        <f>$U1410-$U1411</f>
        <v>7545.1851851851679</v>
      </c>
      <c r="X1410">
        <f>W1410/1000</f>
        <v>0</v>
      </c>
      <c r="Y141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0">
        <f>(0.5*960*(F1410*F1410))</f>
        <v>140.8333333333332</v>
      </c>
      <c r="AA1410">
        <f>W1410*0.0000002777777777</f>
        <v>0</v>
      </c>
      <c r="AB14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10">
        <f>(AC1410*0.0000002777777777)*-1</f>
        <v>0</v>
      </c>
      <c r="AE14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10">
        <f>(T1410/1000)*(960*9.81*0.01+0.5*1.205*0.38*1.711274*(T1410*T1410)+960*4/3*3.14*AJ1410)</f>
        <v>-30.205380824421237</v>
      </c>
      <c r="AH1410">
        <f>AH1409+AG1410</f>
        <v>2540.9619422141914</v>
      </c>
      <c r="AJ1410">
        <f>T1411-T1410</f>
        <v>-0.61111111111111072</v>
      </c>
      <c r="AK1410" s="53">
        <f t="shared" si="376"/>
        <v>13.166666666666666</v>
      </c>
      <c r="AL1410" s="39">
        <f>0.5*1116.99*(T1410*T1410)</f>
        <v>96821.313749999987</v>
      </c>
      <c r="AM1410" s="39">
        <f t="shared" si="375"/>
        <v>8779.058749999982</v>
      </c>
      <c r="AN1410" s="39">
        <f>SUM($AM$1390:$AM$1401)+$AN$1389</f>
        <v>-2782760.3759374996</v>
      </c>
      <c r="AO1410" s="39">
        <f t="shared" si="365"/>
        <v>0.77298899309953528</v>
      </c>
      <c r="AP1410" s="39">
        <f>SUM($AM$1403:$AM$1420)+$AP$1402</f>
        <v>2753244.6046875003</v>
      </c>
      <c r="AQ1410" s="39">
        <f t="shared" si="366"/>
        <v>0.76479016775460884</v>
      </c>
      <c r="AR1410" s="39">
        <f t="shared" si="378"/>
        <v>8.7790587499999813</v>
      </c>
      <c r="AS1410" s="39"/>
      <c r="AT1410" s="51">
        <f>T1410*$AS$8*0.38*0.01</f>
        <v>520.22262903000001</v>
      </c>
      <c r="AU1410" s="51">
        <f t="shared" si="377"/>
        <v>0.52022262903000005</v>
      </c>
      <c r="AV1410" s="51">
        <f t="shared" si="367"/>
        <v>1.4450640144669533E-4</v>
      </c>
      <c r="AW1410" s="39">
        <f>AB1410*0.7</f>
        <v>0.45472576118954922</v>
      </c>
      <c r="AX1410" s="40"/>
      <c r="AY1410" s="40">
        <f t="shared" si="364"/>
        <v>0</v>
      </c>
      <c r="AZ1410" s="40"/>
      <c r="BA1410" s="40"/>
      <c r="BB1410" s="40"/>
      <c r="BC1410" s="39"/>
      <c r="BD1410" s="39">
        <f>T1410*2.23694</f>
        <v>29.453043333333333</v>
      </c>
      <c r="BE1410" s="39">
        <f>AO1410-$BC$8</f>
        <v>0.77186259410091684</v>
      </c>
      <c r="BF1410" s="39">
        <f>AQ1410-$BC$8</f>
        <v>0.7636637687559904</v>
      </c>
      <c r="BG1410" s="52">
        <f t="shared" si="368"/>
        <v>0.68729739188039141</v>
      </c>
      <c r="BH1410" s="52">
        <f t="shared" si="369"/>
        <v>0.68729739188039141</v>
      </c>
      <c r="BI1410" s="52">
        <f t="shared" si="370"/>
        <v>2474270.6107694092</v>
      </c>
      <c r="BJ1410" s="52">
        <f t="shared" si="371"/>
        <v>2474.2706107694094</v>
      </c>
      <c r="BK1410">
        <f t="shared" si="372"/>
        <v>7.9011528749999842</v>
      </c>
    </row>
    <row r="1411" spans="2:63" x14ac:dyDescent="0.25">
      <c r="B1411" s="25" t="s">
        <v>53</v>
      </c>
      <c r="C1411" s="25">
        <v>1403</v>
      </c>
      <c r="D1411" s="25">
        <v>381</v>
      </c>
      <c r="E1411" s="24">
        <v>45.2</v>
      </c>
      <c r="F1411" s="15">
        <f t="shared" si="373"/>
        <v>-0.7777777777777779</v>
      </c>
      <c r="G1411" s="15">
        <f t="shared" si="374"/>
        <v>-2.8000000000000007</v>
      </c>
      <c r="R1411">
        <f t="shared" si="362"/>
        <v>0</v>
      </c>
      <c r="S1411">
        <f t="shared" si="363"/>
        <v>45.2</v>
      </c>
      <c r="T1411">
        <f>$E1411/3.6</f>
        <v>12.555555555555555</v>
      </c>
      <c r="U1411">
        <f>(0.5*960*(T1411*T1411))</f>
        <v>75668.148148148146</v>
      </c>
      <c r="V1411">
        <f>$U1411-$U1412</f>
        <v>10955.555555555555</v>
      </c>
      <c r="X1411">
        <f>W1411/1000</f>
        <v>0</v>
      </c>
      <c r="Y141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1">
        <f>(0.5*960*(F1411*F1411))</f>
        <v>290.37037037037049</v>
      </c>
      <c r="AA1411">
        <f>W1411*0.0000002777777777</f>
        <v>0</v>
      </c>
      <c r="AB14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11">
        <f>(AC1411*0.0000002777777777)*-1</f>
        <v>0</v>
      </c>
      <c r="AE14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11">
        <f>(T1411/1000)*(960*9.81*0.01+0.5*1.205*0.38*1.711274*(T1411*T1411)+960*4/3*3.14*AJ1411)</f>
        <v>-45.701865481409996</v>
      </c>
      <c r="AH1411">
        <f>AH1410+AG1411</f>
        <v>2495.2600767327813</v>
      </c>
      <c r="AJ1411">
        <f>T1412-T1411</f>
        <v>-0.94444444444444464</v>
      </c>
      <c r="AK1411" s="53">
        <f t="shared" si="376"/>
        <v>12.555555555555555</v>
      </c>
      <c r="AL1411" s="39">
        <f>0.5*1116.99*(T1411*T1411)</f>
        <v>88042.255000000005</v>
      </c>
      <c r="AM1411" s="39">
        <f t="shared" si="375"/>
        <v>12747.131250000006</v>
      </c>
      <c r="AN1411" s="39">
        <f>SUM($AM$1390:$AM$1401)+$AN$1389</f>
        <v>-2782760.3759374996</v>
      </c>
      <c r="AO1411" s="39">
        <f t="shared" si="365"/>
        <v>0.77298899309953528</v>
      </c>
      <c r="AP1411" s="39">
        <f>SUM($AM$1403:$AM$1420)+$AP$1402</f>
        <v>2753244.6046875003</v>
      </c>
      <c r="AQ1411" s="39">
        <f t="shared" si="366"/>
        <v>0.76479016775460884</v>
      </c>
      <c r="AR1411" s="39">
        <f t="shared" si="378"/>
        <v>12.747131250000006</v>
      </c>
      <c r="AS1411" s="39"/>
      <c r="AT1411" s="51">
        <f>T1411*$AS$8*0.38*0.01</f>
        <v>496.07727494000005</v>
      </c>
      <c r="AU1411" s="51">
        <f t="shared" si="377"/>
        <v>0.49607727494000003</v>
      </c>
      <c r="AV1411" s="51">
        <f t="shared" si="367"/>
        <v>1.3779935327828334E-4</v>
      </c>
      <c r="AW1411" s="39">
        <f>AB1411*0.7</f>
        <v>0.45472576118954922</v>
      </c>
      <c r="AX1411" s="40"/>
      <c r="AY1411" s="40">
        <f t="shared" si="364"/>
        <v>0</v>
      </c>
      <c r="AZ1411" s="40"/>
      <c r="BA1411" s="40"/>
      <c r="BB1411" s="40"/>
      <c r="BC1411" s="39"/>
      <c r="BD1411" s="39">
        <f>T1411*2.23694</f>
        <v>28.086024444444448</v>
      </c>
      <c r="BE1411" s="39">
        <f>AO1411-$BC$8</f>
        <v>0.77186259410091684</v>
      </c>
      <c r="BF1411" s="39">
        <f>AQ1411-$BC$8</f>
        <v>0.7636637687559904</v>
      </c>
      <c r="BG1411" s="52">
        <f t="shared" si="368"/>
        <v>0.68729739188039141</v>
      </c>
      <c r="BH1411" s="52">
        <f t="shared" si="369"/>
        <v>0.68729739188039141</v>
      </c>
      <c r="BI1411" s="52">
        <f t="shared" si="370"/>
        <v>2474270.6107694092</v>
      </c>
      <c r="BJ1411" s="52">
        <f t="shared" si="371"/>
        <v>2474.2706107694094</v>
      </c>
      <c r="BK1411">
        <f t="shared" si="372"/>
        <v>11.472418125000006</v>
      </c>
    </row>
    <row r="1412" spans="2:63" x14ac:dyDescent="0.25">
      <c r="B1412" s="25" t="s">
        <v>53</v>
      </c>
      <c r="C1412" s="25">
        <v>1404</v>
      </c>
      <c r="D1412" s="25">
        <v>382</v>
      </c>
      <c r="E1412" s="24">
        <v>41.8</v>
      </c>
      <c r="F1412" s="15">
        <f t="shared" si="373"/>
        <v>-1.2083333333333337</v>
      </c>
      <c r="G1412" s="15">
        <f t="shared" si="374"/>
        <v>-4.3500000000000014</v>
      </c>
      <c r="R1412">
        <f t="shared" si="362"/>
        <v>0</v>
      </c>
      <c r="S1412">
        <f t="shared" si="363"/>
        <v>41.8</v>
      </c>
      <c r="T1412">
        <f>$E1412/3.6</f>
        <v>11.611111111111111</v>
      </c>
      <c r="U1412">
        <f>(0.5*960*(T1412*T1412))</f>
        <v>64712.592592592591</v>
      </c>
      <c r="V1412">
        <f>$U1412-$U1413</f>
        <v>15370</v>
      </c>
      <c r="X1412">
        <f>W1412/1000</f>
        <v>0</v>
      </c>
      <c r="Y141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2">
        <f>(0.5*960*(F1412*F1412))</f>
        <v>700.83333333333371</v>
      </c>
      <c r="AA1412">
        <f>W1412*0.0000002777777777</f>
        <v>0</v>
      </c>
      <c r="AB14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12">
        <f>(AC1412*0.0000002777777777)*-1</f>
        <v>0</v>
      </c>
      <c r="AE14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12">
        <f>(T1412/1000)*(960*9.81*0.01+0.5*1.205*0.38*1.711274*(T1412*T1412)+960*4/3*3.14*AJ1412)</f>
        <v>-66.997950503230285</v>
      </c>
      <c r="AH1412">
        <f>AH1411+AG1412</f>
        <v>2428.2621262295511</v>
      </c>
      <c r="AJ1412">
        <f>T1413-T1412</f>
        <v>-1.4722222222222214</v>
      </c>
      <c r="AK1412" s="53">
        <f t="shared" si="376"/>
        <v>11.611111111111111</v>
      </c>
      <c r="AL1412" s="39">
        <f>0.5*1116.99*(T1412*T1412)</f>
        <v>75295.123749999999</v>
      </c>
      <c r="AM1412" s="39">
        <f t="shared" si="375"/>
        <v>17883.475312499999</v>
      </c>
      <c r="AN1412" s="39">
        <f>SUM($AM$1390:$AM$1401)+$AN$1389</f>
        <v>-2782760.3759374996</v>
      </c>
      <c r="AO1412" s="39">
        <f t="shared" si="365"/>
        <v>0.77298899309953528</v>
      </c>
      <c r="AP1412" s="39">
        <f>SUM($AM$1403:$AM$1420)+$AP$1402</f>
        <v>2753244.6046875003</v>
      </c>
      <c r="AQ1412" s="39">
        <f t="shared" si="366"/>
        <v>0.76479016775460884</v>
      </c>
      <c r="AR1412" s="39">
        <f t="shared" si="378"/>
        <v>17.8834753125</v>
      </c>
      <c r="AS1412" s="39"/>
      <c r="AT1412" s="51">
        <f>T1412*$AS$8*0.38*0.01</f>
        <v>458.76172771000006</v>
      </c>
      <c r="AU1412" s="51">
        <f t="shared" si="377"/>
        <v>0.45876172771000007</v>
      </c>
      <c r="AV1412" s="51">
        <f t="shared" si="367"/>
        <v>1.274339151998284E-4</v>
      </c>
      <c r="AW1412" s="39">
        <f>AB1412*0.7</f>
        <v>0.45472576118954922</v>
      </c>
      <c r="AX1412" s="40"/>
      <c r="AY1412" s="40">
        <f t="shared" si="364"/>
        <v>0</v>
      </c>
      <c r="AZ1412" s="40"/>
      <c r="BA1412" s="40"/>
      <c r="BB1412" s="40"/>
      <c r="BC1412" s="39"/>
      <c r="BD1412" s="39">
        <f>T1412*2.23694</f>
        <v>25.973358888888889</v>
      </c>
      <c r="BE1412" s="39">
        <f>AO1412-$BC$8</f>
        <v>0.77186259410091684</v>
      </c>
      <c r="BF1412" s="39">
        <f>AQ1412-$BC$8</f>
        <v>0.7636637687559904</v>
      </c>
      <c r="BG1412" s="52">
        <f t="shared" si="368"/>
        <v>0.68729739188039141</v>
      </c>
      <c r="BH1412" s="52">
        <f t="shared" si="369"/>
        <v>0.68729739188039141</v>
      </c>
      <c r="BI1412" s="52">
        <f t="shared" si="370"/>
        <v>2474270.6107694092</v>
      </c>
      <c r="BJ1412" s="52">
        <f t="shared" si="371"/>
        <v>2474.2706107694094</v>
      </c>
      <c r="BK1412">
        <f t="shared" si="372"/>
        <v>16.09512778125</v>
      </c>
    </row>
    <row r="1413" spans="2:63" x14ac:dyDescent="0.25">
      <c r="B1413" s="25" t="s">
        <v>53</v>
      </c>
      <c r="C1413" s="25">
        <v>1405</v>
      </c>
      <c r="D1413" s="25">
        <v>383</v>
      </c>
      <c r="E1413" s="24">
        <v>36.5</v>
      </c>
      <c r="F1413" s="15">
        <f t="shared" si="373"/>
        <v>-1.4722222222222219</v>
      </c>
      <c r="G1413" s="15">
        <f t="shared" si="374"/>
        <v>-5.2999999999999989</v>
      </c>
      <c r="R1413">
        <f t="shared" si="362"/>
        <v>0</v>
      </c>
      <c r="S1413">
        <f t="shared" si="363"/>
        <v>36.5</v>
      </c>
      <c r="T1413">
        <f>$E1413/3.6</f>
        <v>10.138888888888889</v>
      </c>
      <c r="U1413">
        <f>(0.5*960*(T1413*T1413))</f>
        <v>49342.592592592591</v>
      </c>
      <c r="V1413">
        <f>$U1413-$U1414</f>
        <v>13289.259259259263</v>
      </c>
      <c r="X1413">
        <f>W1413/1000</f>
        <v>0</v>
      </c>
      <c r="Y141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3">
        <f>(0.5*960*(F1413*F1413))</f>
        <v>1040.37037037037</v>
      </c>
      <c r="AA1413">
        <f>W1413*0.0000002777777777</f>
        <v>0</v>
      </c>
      <c r="AB14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13">
        <f>(AC1413*0.0000002777777777)*-1</f>
        <v>0</v>
      </c>
      <c r="AE14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13">
        <f>(T1413/1000)*(960*9.81*0.01+0.5*1.205*0.38*1.711274*(T1413*T1413)+960*4/3*3.14*AJ1413)</f>
        <v>-58.630193909224481</v>
      </c>
      <c r="AH1413">
        <f>AH1412+AG1413</f>
        <v>2369.6319323203265</v>
      </c>
      <c r="AJ1413">
        <f>T1414-T1413</f>
        <v>-1.4722222222222232</v>
      </c>
      <c r="AK1413" s="53">
        <f t="shared" si="376"/>
        <v>10.138888888888889</v>
      </c>
      <c r="AL1413" s="39">
        <f>0.5*1116.99*(T1413*T1413)</f>
        <v>57411.6484375</v>
      </c>
      <c r="AM1413" s="39">
        <f t="shared" si="375"/>
        <v>15462.468437500007</v>
      </c>
      <c r="AN1413" s="39">
        <f>SUM($AM$1390:$AM$1401)+$AN$1389</f>
        <v>-2782760.3759374996</v>
      </c>
      <c r="AO1413" s="39">
        <f t="shared" si="365"/>
        <v>0.77298899309953528</v>
      </c>
      <c r="AP1413" s="39">
        <f>SUM($AM$1403:$AM$1420)+$AP$1402</f>
        <v>2753244.6046875003</v>
      </c>
      <c r="AQ1413" s="39">
        <f t="shared" si="366"/>
        <v>0.76479016775460884</v>
      </c>
      <c r="AR1413" s="39">
        <f t="shared" si="378"/>
        <v>15.462468437500007</v>
      </c>
      <c r="AS1413" s="39"/>
      <c r="AT1413" s="51">
        <f>T1413*$AS$8*0.38*0.01</f>
        <v>400.59337467500012</v>
      </c>
      <c r="AU1413" s="51">
        <f t="shared" si="377"/>
        <v>0.40059337467500011</v>
      </c>
      <c r="AV1413" s="51">
        <f t="shared" si="367"/>
        <v>1.1127602643047217E-4</v>
      </c>
      <c r="AW1413" s="39">
        <f>AB1413*0.7</f>
        <v>0.45472576118954922</v>
      </c>
      <c r="AX1413" s="40"/>
      <c r="AY1413" s="40">
        <f t="shared" si="364"/>
        <v>0</v>
      </c>
      <c r="AZ1413" s="40"/>
      <c r="BA1413" s="40"/>
      <c r="BB1413" s="40"/>
      <c r="BC1413" s="39"/>
      <c r="BD1413" s="39">
        <f>T1413*2.23694</f>
        <v>22.680086111111113</v>
      </c>
      <c r="BE1413" s="39">
        <f>AO1413-$BC$8</f>
        <v>0.77186259410091684</v>
      </c>
      <c r="BF1413" s="39">
        <f>AQ1413-$BC$8</f>
        <v>0.7636637687559904</v>
      </c>
      <c r="BG1413" s="52">
        <f t="shared" si="368"/>
        <v>0.68729739188039141</v>
      </c>
      <c r="BH1413" s="52">
        <f t="shared" si="369"/>
        <v>0.68729739188039141</v>
      </c>
      <c r="BI1413" s="52">
        <f t="shared" si="370"/>
        <v>2474270.6107694092</v>
      </c>
      <c r="BJ1413" s="52">
        <f t="shared" si="371"/>
        <v>2474.2706107694094</v>
      </c>
      <c r="BK1413">
        <f t="shared" si="372"/>
        <v>13.916221593750006</v>
      </c>
    </row>
    <row r="1414" spans="2:63" x14ac:dyDescent="0.25">
      <c r="B1414" s="25" t="s">
        <v>53</v>
      </c>
      <c r="C1414" s="25">
        <v>1406</v>
      </c>
      <c r="D1414" s="25">
        <v>384</v>
      </c>
      <c r="E1414" s="24">
        <v>31.2</v>
      </c>
      <c r="F1414" s="15">
        <f t="shared" si="373"/>
        <v>-1.2361111111111109</v>
      </c>
      <c r="G1414" s="15">
        <f t="shared" si="374"/>
        <v>-4.4499999999999993</v>
      </c>
      <c r="R1414">
        <f t="shared" si="362"/>
        <v>0</v>
      </c>
      <c r="S1414">
        <f t="shared" si="363"/>
        <v>31.2</v>
      </c>
      <c r="T1414">
        <f>$E1414/3.6</f>
        <v>8.6666666666666661</v>
      </c>
      <c r="U1414">
        <f>(0.5*960*(T1414*T1414))</f>
        <v>36053.333333333328</v>
      </c>
      <c r="V1414">
        <f>$U1414-$U1415</f>
        <v>7839.9999999999927</v>
      </c>
      <c r="X1414">
        <f>W1414/1000</f>
        <v>0</v>
      </c>
      <c r="Y141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4">
        <f>(0.5*960*(F1414*F1414))</f>
        <v>733.42592592592575</v>
      </c>
      <c r="AA1414">
        <f>W1414*0.0000002777777777</f>
        <v>0</v>
      </c>
      <c r="AB14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14">
        <f>(AC1414*0.0000002777777777)*-1</f>
        <v>0</v>
      </c>
      <c r="AE14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</f>
        <v>0.66382026730384236</v>
      </c>
      <c r="AG1414">
        <f>(T1414/1000)*(960*9.81*0.01+0.5*1.205*0.38*1.711274*(T1414*T1414)+960*4/3*3.14*AJ1414)</f>
        <v>-33.761829862959047</v>
      </c>
      <c r="AH1414">
        <f>AH1413+AG1414</f>
        <v>2335.8701024573675</v>
      </c>
      <c r="AJ1414">
        <f>T1415-T1414</f>
        <v>-0.99999999999999911</v>
      </c>
      <c r="AK1414" s="53">
        <f t="shared" si="376"/>
        <v>8.6666666666666661</v>
      </c>
      <c r="AL1414" s="39">
        <f>0.5*1116.99*(T1414*T1414)</f>
        <v>41949.179999999993</v>
      </c>
      <c r="AM1414" s="39">
        <f t="shared" si="375"/>
        <v>9122.0849999999919</v>
      </c>
      <c r="AN1414" s="39">
        <f>SUM($AM$1390:$AM$1401)+$AN$1389</f>
        <v>-2782760.3759374996</v>
      </c>
      <c r="AO1414" s="39">
        <f t="shared" si="365"/>
        <v>0.77298899309953528</v>
      </c>
      <c r="AP1414" s="39">
        <f>SUM($AM$1403:$AM$1420)+$AP$1402</f>
        <v>2753244.6046875003</v>
      </c>
      <c r="AQ1414" s="39">
        <f t="shared" si="366"/>
        <v>0.76479016775460884</v>
      </c>
      <c r="AR1414" s="39">
        <f t="shared" si="378"/>
        <v>9.1220849999999913</v>
      </c>
      <c r="AS1414" s="39"/>
      <c r="AT1414" s="51">
        <f>T1414*$AS$8*0.38*0.01</f>
        <v>342.42502164000007</v>
      </c>
      <c r="AU1414" s="51">
        <f t="shared" si="377"/>
        <v>0.34242502164000005</v>
      </c>
      <c r="AV1414" s="51">
        <f t="shared" si="367"/>
        <v>9.5118137661115939E-5</v>
      </c>
      <c r="AW1414" s="39">
        <f>AB1414*0.7</f>
        <v>0.45472576118954922</v>
      </c>
      <c r="AX1414" s="40"/>
      <c r="AY1414" s="40">
        <f t="shared" si="364"/>
        <v>0</v>
      </c>
      <c r="AZ1414" s="40"/>
      <c r="BA1414" s="40"/>
      <c r="BB1414" s="40"/>
      <c r="BC1414" s="39"/>
      <c r="BD1414" s="39">
        <f>T1414*2.23694</f>
        <v>19.386813333333333</v>
      </c>
      <c r="BE1414" s="39">
        <f>AO1414-$BC$8</f>
        <v>0.77186259410091684</v>
      </c>
      <c r="BF1414" s="39">
        <f>AQ1414-$BC$8</f>
        <v>0.7636637687559904</v>
      </c>
      <c r="BG1414" s="52">
        <f t="shared" si="368"/>
        <v>0.68729739188039141</v>
      </c>
      <c r="BH1414" s="52">
        <f t="shared" si="369"/>
        <v>0.68729739188039141</v>
      </c>
      <c r="BI1414" s="52">
        <f t="shared" si="370"/>
        <v>2474270.6107694092</v>
      </c>
      <c r="BJ1414" s="52">
        <f t="shared" si="371"/>
        <v>2474.2706107694094</v>
      </c>
      <c r="BK1414">
        <f t="shared" si="372"/>
        <v>8.2098764999999929</v>
      </c>
    </row>
    <row r="1415" spans="2:63" x14ac:dyDescent="0.25">
      <c r="B1415" s="25" t="s">
        <v>53</v>
      </c>
      <c r="C1415" s="25">
        <v>1407</v>
      </c>
      <c r="D1415" s="25">
        <v>385</v>
      </c>
      <c r="E1415" s="24">
        <v>27.6</v>
      </c>
      <c r="F1415" s="15">
        <f t="shared" si="373"/>
        <v>-0.59722222222222232</v>
      </c>
      <c r="G1415" s="15">
        <f t="shared" si="374"/>
        <v>-2.1500000000000004</v>
      </c>
      <c r="R1415">
        <f t="shared" si="362"/>
        <v>0</v>
      </c>
      <c r="S1415">
        <f t="shared" si="363"/>
        <v>27.6</v>
      </c>
      <c r="T1415">
        <f>$E1415/3.6</f>
        <v>7.666666666666667</v>
      </c>
      <c r="U1415">
        <f>(0.5*960*(T1415*T1415))</f>
        <v>28213.333333333336</v>
      </c>
      <c r="V1415">
        <f>$U1415-$U1416</f>
        <v>1412.9629629629708</v>
      </c>
      <c r="X1415">
        <f>W1415/1000</f>
        <v>0</v>
      </c>
      <c r="Y141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5">
        <f>(0.5*960*(F1415*F1415))</f>
        <v>171.20370370370375</v>
      </c>
      <c r="AA1415">
        <f>W1415*0.0000002777777777</f>
        <v>0</v>
      </c>
      <c r="AB14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D1415">
        <f>(AC1415*0.0000002777777777)*-1</f>
        <v>0</v>
      </c>
      <c r="AE14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</f>
        <v>0.66415606977288411</v>
      </c>
      <c r="AG1415">
        <f>(T1415/1000)*(960*9.81*0.01+0.5*1.205*0.38*1.711274*(T1415*T1415)+960*4/3*3.14*AJ1415)</f>
        <v>-5.0930142166650674</v>
      </c>
      <c r="AH1415">
        <f>AH1414+AG1415</f>
        <v>2330.7770882407026</v>
      </c>
      <c r="AJ1415">
        <f>T1416-T1415</f>
        <v>-0.19444444444444553</v>
      </c>
      <c r="AK1415" s="53">
        <f t="shared" si="376"/>
        <v>7.666666666666667</v>
      </c>
      <c r="AL1415" s="39">
        <f>0.5*1116.99*(T1415*T1415)</f>
        <v>32827.095000000001</v>
      </c>
      <c r="AM1415" s="39">
        <f t="shared" si="375"/>
        <v>1644.0265625000065</v>
      </c>
      <c r="AN1415" s="39">
        <f>SUM($AM$1390:$AM$1401)+$AN$1389</f>
        <v>-2782760.3759374996</v>
      </c>
      <c r="AO1415" s="39">
        <f t="shared" si="365"/>
        <v>0.77298899309953528</v>
      </c>
      <c r="AP1415" s="39">
        <f>SUM($AM$1403:$AM$1420)+$AP$1402</f>
        <v>2753244.6046875003</v>
      </c>
      <c r="AQ1415" s="39">
        <f t="shared" si="366"/>
        <v>0.76479016775460884</v>
      </c>
      <c r="AR1415" s="39">
        <f t="shared" si="378"/>
        <v>1.6440265625000066</v>
      </c>
      <c r="AS1415" s="39"/>
      <c r="AT1415" s="51">
        <f>T1415*$AS$8*0.38*0.01</f>
        <v>302.91444222000007</v>
      </c>
      <c r="AU1415" s="51">
        <f t="shared" si="377"/>
        <v>0.30291444222000008</v>
      </c>
      <c r="AV1415" s="51">
        <f t="shared" si="367"/>
        <v>8.4142967930987174E-5</v>
      </c>
      <c r="AW1415" s="39">
        <f>AB1415*0.7</f>
        <v>0.45472576118954922</v>
      </c>
      <c r="AX1415" s="40"/>
      <c r="AY1415" s="40">
        <f t="shared" si="364"/>
        <v>0</v>
      </c>
      <c r="AZ1415" s="40"/>
      <c r="BA1415" s="40"/>
      <c r="BB1415" s="40"/>
      <c r="BC1415" s="39"/>
      <c r="BD1415" s="39">
        <f>T1415*2.23694</f>
        <v>17.149873333333336</v>
      </c>
      <c r="BE1415" s="39">
        <f>AO1415-$BC$8</f>
        <v>0.77186259410091684</v>
      </c>
      <c r="BF1415" s="39">
        <f>AQ1415-$BC$8</f>
        <v>0.7636637687559904</v>
      </c>
      <c r="BG1415" s="52">
        <f t="shared" si="368"/>
        <v>0.68729739188039141</v>
      </c>
      <c r="BH1415" s="52">
        <f t="shared" si="369"/>
        <v>0.68729739188039141</v>
      </c>
      <c r="BI1415" s="52">
        <f t="shared" si="370"/>
        <v>2474270.6107694092</v>
      </c>
      <c r="BJ1415" s="52">
        <f t="shared" si="371"/>
        <v>2474.2706107694094</v>
      </c>
      <c r="BK1415">
        <f t="shared" si="372"/>
        <v>1.4796239062500061</v>
      </c>
    </row>
    <row r="1416" spans="2:63" x14ac:dyDescent="0.25">
      <c r="B1416" s="25" t="s">
        <v>53</v>
      </c>
      <c r="C1416" s="25">
        <v>1408</v>
      </c>
      <c r="D1416" s="25">
        <v>386</v>
      </c>
      <c r="E1416" s="24">
        <v>26.9</v>
      </c>
      <c r="F1416" s="15">
        <f t="shared" si="373"/>
        <v>-4.1666666666666761E-2</v>
      </c>
      <c r="G1416" s="15">
        <f t="shared" si="374"/>
        <v>-0.15000000000000036</v>
      </c>
      <c r="R1416">
        <f t="shared" ref="R1416:R1479" si="379">IF(E1416&lt;1,1,0)</f>
        <v>0</v>
      </c>
      <c r="S1416">
        <f t="shared" ref="S1416:S1479" si="380">IF(R1416=1,"",E1416)</f>
        <v>26.9</v>
      </c>
      <c r="T1416">
        <f>$E1416/3.6</f>
        <v>7.4722222222222214</v>
      </c>
      <c r="U1416">
        <f>(0.5*960*(T1416*T1416))</f>
        <v>26800.370370370365</v>
      </c>
      <c r="V1416">
        <f>$U1416-$U1417</f>
        <v>-802.96296296296714</v>
      </c>
      <c r="X1416">
        <f>W1416/1000</f>
        <v>0</v>
      </c>
      <c r="Y141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</f>
        <v>2347.9433333333336</v>
      </c>
      <c r="Z1416">
        <f>(0.5*960*(F1416*F1416))</f>
        <v>0.83333333333333715</v>
      </c>
      <c r="AA1416">
        <f>W1416*0.0000002777777777</f>
        <v>0</v>
      </c>
      <c r="AB14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</f>
        <v>0.64960823027078463</v>
      </c>
      <c r="AC1416">
        <f>SUM(V1416:V1417)</f>
        <v>-1208.8888888888905</v>
      </c>
      <c r="AD1416">
        <f>(AC1416*0.0000002777777777)*-1</f>
        <v>3.3580246904177824E-4</v>
      </c>
      <c r="AE14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</f>
        <v>0.66415606977288411</v>
      </c>
      <c r="AG1416">
        <f>(T1416/1000)*(960*9.81*0.01+0.5*1.205*0.38*1.711274*(T1416*T1416)+960*4/3*3.14*AJ1416)</f>
        <v>4.2040916584845256</v>
      </c>
      <c r="AH1416">
        <f>AH1415+AG1416</f>
        <v>2334.9811798991873</v>
      </c>
      <c r="AJ1416">
        <f>T1417-T1416</f>
        <v>0.1111111111111116</v>
      </c>
      <c r="AK1416" s="53">
        <f t="shared" si="376"/>
        <v>7.4722222222222214</v>
      </c>
      <c r="AL1416" s="39">
        <f>0.5*1116.99*(T1416*T1416)</f>
        <v>31183.068437499995</v>
      </c>
      <c r="AM1416" s="39">
        <f t="shared" si="375"/>
        <v>-934.2725000000064</v>
      </c>
      <c r="AN1416" s="39">
        <f>SUM($AM$1416:$AM$1427)+$AN$1415</f>
        <v>-2826512.5984374997</v>
      </c>
      <c r="AO1416" s="39">
        <f t="shared" si="365"/>
        <v>0.78514238823502125</v>
      </c>
      <c r="AP1416" s="39">
        <f>SUM($AM$1403:$AM$1420)+$AP$1402</f>
        <v>2753244.6046875003</v>
      </c>
      <c r="AQ1416" s="39">
        <f t="shared" si="366"/>
        <v>0.76479016775460884</v>
      </c>
      <c r="AR1416" s="39">
        <f t="shared" si="378"/>
        <v>-0.93427250000000639</v>
      </c>
      <c r="AS1416" s="39"/>
      <c r="AT1416" s="51">
        <f>T1416*$AS$8*0.38*0.01</f>
        <v>295.23182955499999</v>
      </c>
      <c r="AU1416" s="51">
        <f t="shared" si="377"/>
        <v>0.29523182955499999</v>
      </c>
      <c r="AV1416" s="51">
        <f t="shared" si="367"/>
        <v>8.2008907150128783E-5</v>
      </c>
      <c r="AW1416" s="39">
        <f>AB1416*0.7</f>
        <v>0.45472576118954922</v>
      </c>
      <c r="AX1416" s="40"/>
      <c r="AY1416" s="40">
        <f t="shared" ref="AY1416:AY1479" si="381">AX1416/1000</f>
        <v>0</v>
      </c>
      <c r="AZ1416" s="40"/>
      <c r="BA1416" s="40"/>
      <c r="BB1416" s="40"/>
      <c r="BC1416" s="39"/>
      <c r="BD1416" s="39">
        <f>T1416*2.23694</f>
        <v>16.714912777777776</v>
      </c>
      <c r="BE1416" s="39">
        <f>AO1416-$BC$8</f>
        <v>0.78401598923640281</v>
      </c>
      <c r="BF1416" s="39">
        <f>AQ1416-$BC$8</f>
        <v>0.7636637687559904</v>
      </c>
      <c r="BG1416" s="52">
        <f t="shared" si="368"/>
        <v>0.68729739188039141</v>
      </c>
      <c r="BH1416" s="52">
        <f t="shared" si="369"/>
        <v>0.68729739188039141</v>
      </c>
      <c r="BI1416" s="52">
        <f t="shared" si="370"/>
        <v>2474270.6107694092</v>
      </c>
      <c r="BJ1416" s="52">
        <f t="shared" si="371"/>
        <v>2474.2706107694094</v>
      </c>
      <c r="BK1416">
        <f t="shared" si="372"/>
        <v>-0.84084525000000576</v>
      </c>
    </row>
    <row r="1417" spans="2:63" x14ac:dyDescent="0.25">
      <c r="B1417" s="25" t="s">
        <v>53</v>
      </c>
      <c r="C1417" s="25">
        <v>1409</v>
      </c>
      <c r="D1417" s="25">
        <v>387</v>
      </c>
      <c r="E1417" s="24">
        <v>27.3</v>
      </c>
      <c r="F1417" s="15">
        <f t="shared" si="373"/>
        <v>8.3333333333333523E-2</v>
      </c>
      <c r="G1417" s="15">
        <f t="shared" si="374"/>
        <v>0.30000000000000071</v>
      </c>
      <c r="R1417">
        <f t="shared" si="379"/>
        <v>0</v>
      </c>
      <c r="S1417">
        <f t="shared" si="380"/>
        <v>27.3</v>
      </c>
      <c r="T1417">
        <f>$E1417/3.6</f>
        <v>7.583333333333333</v>
      </c>
      <c r="U1417">
        <f>(0.5*960*(T1417*T1417))</f>
        <v>27603.333333333332</v>
      </c>
      <c r="V1417">
        <f>$U1417-$U1418</f>
        <v>-405.92592592592337</v>
      </c>
      <c r="X1417">
        <f>W1417/1000</f>
        <v>0</v>
      </c>
      <c r="Y141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17">
        <f>(0.5*960*(F1417*F1417))</f>
        <v>3.3333333333333486</v>
      </c>
      <c r="AA1417">
        <f>W1417*0.0000002777777777</f>
        <v>0</v>
      </c>
      <c r="AB14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17">
        <f>(AC1417*0.0000002777777777)*-1</f>
        <v>0</v>
      </c>
      <c r="AE14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</f>
        <v>0.66415606977288411</v>
      </c>
      <c r="AG1417">
        <f>(T1417/1000)*(960*9.81*0.01+0.5*1.205*0.38*1.711274*(T1417*T1417)+960*4/3*3.14*AJ1417)</f>
        <v>2.5783021671828608</v>
      </c>
      <c r="AH1417">
        <f>AH1416+AG1417</f>
        <v>2337.55948206637</v>
      </c>
      <c r="AJ1417">
        <f>T1418-T1417</f>
        <v>5.5555555555555358E-2</v>
      </c>
      <c r="AK1417" s="53">
        <f t="shared" si="376"/>
        <v>7.583333333333333</v>
      </c>
      <c r="AL1417" s="39">
        <f>0.5*1116.99*(T1417*T1417)</f>
        <v>32117.340937500001</v>
      </c>
      <c r="AM1417" s="39">
        <f t="shared" si="375"/>
        <v>-472.30749999999171</v>
      </c>
      <c r="AN1417" s="39">
        <f>SUM($AM$1416:$AM$1427)+$AN$1415</f>
        <v>-2826512.5984374997</v>
      </c>
      <c r="AO1417" s="39">
        <f t="shared" ref="AO1417:AO1480" si="382">(AN1417*0.0000002777777777)*-1</f>
        <v>0.78514238823502125</v>
      </c>
      <c r="AP1417" s="39">
        <f>SUM($AM$1403:$AM$1420)+$AP$1402</f>
        <v>2753244.6046875003</v>
      </c>
      <c r="AQ1417" s="39">
        <f t="shared" ref="AQ1417:AQ1480" si="383">AP1417*0.0000002777777777</f>
        <v>0.76479016775460884</v>
      </c>
      <c r="AR1417" s="39">
        <f t="shared" si="378"/>
        <v>-0.47230749999999172</v>
      </c>
      <c r="AS1417" s="39"/>
      <c r="AT1417" s="51">
        <f>T1417*$AS$8*0.38*0.01</f>
        <v>299.621893935</v>
      </c>
      <c r="AU1417" s="51">
        <f t="shared" si="377"/>
        <v>0.29962189393499999</v>
      </c>
      <c r="AV1417" s="51">
        <f t="shared" ref="AV1417:AV1480" si="384">0.000000277778*AT1417</f>
        <v>8.3228370453476431E-5</v>
      </c>
      <c r="AW1417" s="39">
        <f>AB1417*0.7</f>
        <v>0.45503802456394737</v>
      </c>
      <c r="AX1417" s="40"/>
      <c r="AY1417" s="40">
        <f t="shared" si="381"/>
        <v>0</v>
      </c>
      <c r="AZ1417" s="40"/>
      <c r="BA1417" s="40"/>
      <c r="BB1417" s="40"/>
      <c r="BC1417" s="39"/>
      <c r="BD1417" s="39">
        <f>T1417*2.23694</f>
        <v>16.963461666666667</v>
      </c>
      <c r="BE1417" s="39">
        <f>AO1417-$BC$8</f>
        <v>0.78401598923640281</v>
      </c>
      <c r="BF1417" s="39">
        <f>AQ1417-$BC$8</f>
        <v>0.7636637687559904</v>
      </c>
      <c r="BG1417" s="52">
        <f t="shared" ref="BG1417:BG1480" si="385">BF1417*0.9</f>
        <v>0.68729739188039141</v>
      </c>
      <c r="BH1417" s="52">
        <f t="shared" ref="BH1417:BH1480" si="386">BF1417*0.9</f>
        <v>0.68729739188039141</v>
      </c>
      <c r="BI1417" s="52">
        <f t="shared" ref="BI1417:BI1480" si="387">BH1417*3600000</f>
        <v>2474270.6107694092</v>
      </c>
      <c r="BJ1417" s="52">
        <f t="shared" ref="BJ1417:BJ1480" si="388">BI1417/1000</f>
        <v>2474.2706107694094</v>
      </c>
      <c r="BK1417">
        <f t="shared" ref="BK1417:BK1480" si="389">(AM1417*0.9)/1000</f>
        <v>-0.42507674999999256</v>
      </c>
    </row>
    <row r="1418" spans="2:63" x14ac:dyDescent="0.25">
      <c r="B1418" s="25" t="s">
        <v>53</v>
      </c>
      <c r="C1418" s="25">
        <v>1410</v>
      </c>
      <c r="D1418" s="25">
        <v>388</v>
      </c>
      <c r="E1418" s="24">
        <v>27.5</v>
      </c>
      <c r="F1418" s="15">
        <f t="shared" ref="F1418:F1481" si="390">($E1419-$E1417)/2/3.6</f>
        <v>1.3888888888888593E-2</v>
      </c>
      <c r="G1418" s="15">
        <f t="shared" ref="G1418:G1481" si="391">($E1419-$E1417)/2</f>
        <v>4.9999999999998934E-2</v>
      </c>
      <c r="R1418">
        <f t="shared" si="379"/>
        <v>0</v>
      </c>
      <c r="S1418">
        <f t="shared" si="380"/>
        <v>27.5</v>
      </c>
      <c r="T1418">
        <f>$E1418/3.6</f>
        <v>7.6388888888888884</v>
      </c>
      <c r="U1418">
        <f>(0.5*960*(T1418*T1418))</f>
        <v>28009.259259259255</v>
      </c>
      <c r="V1418">
        <f>$U1418-$U1419</f>
        <v>203.33333333333212</v>
      </c>
      <c r="W1418">
        <f>SUM(V1418:V1420)</f>
        <v>1605.925925925927</v>
      </c>
      <c r="X1418">
        <f>W1418/1000</f>
        <v>1.6059259259259271</v>
      </c>
      <c r="Y141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18">
        <f>(0.5*960*(F1418*F1418))</f>
        <v>9.2592592592588646E-2</v>
      </c>
      <c r="AA1418">
        <f>W1418*0.0000002777777777</f>
        <v>4.4609053485451886E-4</v>
      </c>
      <c r="AB14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18">
        <f>(AC1418*0.0000002777777777)*-1</f>
        <v>0</v>
      </c>
      <c r="AE14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</f>
        <v>0.66415606977288411</v>
      </c>
      <c r="AG1418">
        <f>(T1418/1000)*(960*9.81*0.01+0.5*1.205*0.38*1.711274*(T1418*T1418)+960*4/3*3.14*AJ1418)</f>
        <v>4.1203331377967403E-2</v>
      </c>
      <c r="AH1418">
        <f>AH1417+AG1418</f>
        <v>2337.6006853977478</v>
      </c>
      <c r="AJ1418">
        <f>T1419-T1418</f>
        <v>-2.7777777777777679E-2</v>
      </c>
      <c r="AK1418" s="53">
        <f t="shared" si="376"/>
        <v>7.6388888888888884</v>
      </c>
      <c r="AL1418" s="39">
        <f>0.5*1116.99*(T1418*T1418)</f>
        <v>32589.648437499993</v>
      </c>
      <c r="AM1418" s="39">
        <f t="shared" si="375"/>
        <v>236.5846874999952</v>
      </c>
      <c r="AN1418" s="39">
        <f>SUM($AM$1416:$AM$1427)+$AN$1415</f>
        <v>-2826512.5984374997</v>
      </c>
      <c r="AO1418" s="39">
        <f t="shared" si="382"/>
        <v>0.78514238823502125</v>
      </c>
      <c r="AP1418" s="39">
        <f>SUM($AM$1403:$AM$1420)+$AP$1402</f>
        <v>2753244.6046875003</v>
      </c>
      <c r="AQ1418" s="39">
        <f t="shared" si="383"/>
        <v>0.76479016775460884</v>
      </c>
      <c r="AR1418" s="39">
        <f t="shared" si="378"/>
        <v>0.2365846874999952</v>
      </c>
      <c r="AS1418" s="39"/>
      <c r="AT1418" s="51">
        <f>T1418*$AS$8*0.38*0.01</f>
        <v>301.81692612500001</v>
      </c>
      <c r="AU1418" s="51">
        <f t="shared" si="377"/>
        <v>0.301816926125</v>
      </c>
      <c r="AV1418" s="51">
        <f t="shared" si="384"/>
        <v>8.3838102105150255E-5</v>
      </c>
      <c r="AW1418" s="39">
        <f>AB1418*0.7</f>
        <v>0.45503802456394737</v>
      </c>
      <c r="AX1418" s="40"/>
      <c r="AY1418" s="40">
        <f t="shared" si="381"/>
        <v>0</v>
      </c>
      <c r="AZ1418" s="40"/>
      <c r="BA1418" s="40"/>
      <c r="BB1418" s="40"/>
      <c r="BC1418" s="39"/>
      <c r="BD1418" s="39">
        <f>T1418*2.23694</f>
        <v>17.087736111111113</v>
      </c>
      <c r="BE1418" s="39">
        <f>AO1418-$BC$8</f>
        <v>0.78401598923640281</v>
      </c>
      <c r="BF1418" s="39">
        <f>AQ1418-$BC$8</f>
        <v>0.7636637687559904</v>
      </c>
      <c r="BG1418" s="52">
        <f t="shared" si="385"/>
        <v>0.68729739188039141</v>
      </c>
      <c r="BH1418" s="52">
        <f t="shared" si="386"/>
        <v>0.68729739188039141</v>
      </c>
      <c r="BI1418" s="52">
        <f t="shared" si="387"/>
        <v>2474270.6107694092</v>
      </c>
      <c r="BJ1418" s="52">
        <f t="shared" si="388"/>
        <v>2474.2706107694094</v>
      </c>
      <c r="BK1418">
        <f t="shared" si="389"/>
        <v>0.21292621874999568</v>
      </c>
    </row>
    <row r="1419" spans="2:63" x14ac:dyDescent="0.25">
      <c r="B1419" s="25" t="s">
        <v>53</v>
      </c>
      <c r="C1419" s="25">
        <v>1411</v>
      </c>
      <c r="D1419" s="25">
        <v>389</v>
      </c>
      <c r="E1419" s="24">
        <v>27.4</v>
      </c>
      <c r="F1419" s="15">
        <f t="shared" si="390"/>
        <v>-5.5555555555555358E-2</v>
      </c>
      <c r="G1419" s="15">
        <f t="shared" si="391"/>
        <v>-0.19999999999999929</v>
      </c>
      <c r="R1419">
        <f t="shared" si="379"/>
        <v>0</v>
      </c>
      <c r="S1419">
        <f t="shared" si="380"/>
        <v>27.4</v>
      </c>
      <c r="T1419">
        <f>$E1419/3.6</f>
        <v>7.6111111111111107</v>
      </c>
      <c r="U1419">
        <f>(0.5*960*(T1419*T1419))</f>
        <v>27805.925925925923</v>
      </c>
      <c r="V1419">
        <f>$U1419-$U1420</f>
        <v>605.55555555555475</v>
      </c>
      <c r="X1419">
        <f>W1419/1000</f>
        <v>0</v>
      </c>
      <c r="Y141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19">
        <f>(0.5*960*(F1419*F1419))</f>
        <v>1.481481481481471</v>
      </c>
      <c r="AA1419">
        <f>W1419*0.0000002777777777</f>
        <v>0</v>
      </c>
      <c r="AB14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19">
        <f>(AC1419*0.0000002777777777)*-1</f>
        <v>0</v>
      </c>
      <c r="AE14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</f>
        <v>0.66415606977288411</v>
      </c>
      <c r="AG1419">
        <f>(T1419/1000)*(960*9.81*0.01+0.5*1.205*0.38*1.711274*(T1419*T1419)+960*4/3*3.14*AJ1419)</f>
        <v>-1.6596862522726845</v>
      </c>
      <c r="AH1419">
        <f>AH1418+AG1419</f>
        <v>2335.940999145475</v>
      </c>
      <c r="AJ1419">
        <f>T1420-T1419</f>
        <v>-8.3333333333333037E-2</v>
      </c>
      <c r="AK1419" s="53">
        <f t="shared" si="376"/>
        <v>7.6111111111111107</v>
      </c>
      <c r="AL1419" s="39">
        <f>0.5*1116.99*(T1419*T1419)</f>
        <v>32353.063749999998</v>
      </c>
      <c r="AM1419" s="39">
        <f t="shared" si="375"/>
        <v>704.58281249999709</v>
      </c>
      <c r="AN1419" s="39">
        <f>SUM($AM$1416:$AM$1427)+$AN$1415</f>
        <v>-2826512.5984374997</v>
      </c>
      <c r="AO1419" s="39">
        <f t="shared" si="382"/>
        <v>0.78514238823502125</v>
      </c>
      <c r="AP1419" s="39">
        <f>SUM($AM$1403:$AM$1420)+$AP$1402</f>
        <v>2753244.6046875003</v>
      </c>
      <c r="AQ1419" s="39">
        <f t="shared" si="383"/>
        <v>0.76479016775460884</v>
      </c>
      <c r="AR1419" s="39">
        <f t="shared" si="378"/>
        <v>0.7045828124999971</v>
      </c>
      <c r="AS1419" s="39"/>
      <c r="AT1419" s="51">
        <f>T1419*$AS$8*0.38*0.01</f>
        <v>300.71941003000006</v>
      </c>
      <c r="AU1419" s="51">
        <f t="shared" si="377"/>
        <v>0.30071941003000008</v>
      </c>
      <c r="AV1419" s="51">
        <f t="shared" si="384"/>
        <v>8.353323627931335E-5</v>
      </c>
      <c r="AW1419" s="39">
        <f>AB1419*0.7</f>
        <v>0.45503802456394737</v>
      </c>
      <c r="AX1419" s="40"/>
      <c r="AY1419" s="40">
        <f t="shared" si="381"/>
        <v>0</v>
      </c>
      <c r="AZ1419" s="40"/>
      <c r="BA1419" s="40"/>
      <c r="BB1419" s="40"/>
      <c r="BC1419" s="39"/>
      <c r="BD1419" s="39">
        <f>T1419*2.23694</f>
        <v>17.02559888888889</v>
      </c>
      <c r="BE1419" s="39">
        <f>AO1419-$BC$8</f>
        <v>0.78401598923640281</v>
      </c>
      <c r="BF1419" s="39">
        <f>AQ1419-$BC$8</f>
        <v>0.7636637687559904</v>
      </c>
      <c r="BG1419" s="52">
        <f t="shared" si="385"/>
        <v>0.68729739188039141</v>
      </c>
      <c r="BH1419" s="52">
        <f t="shared" si="386"/>
        <v>0.68729739188039141</v>
      </c>
      <c r="BI1419" s="52">
        <f t="shared" si="387"/>
        <v>2474270.6107694092</v>
      </c>
      <c r="BJ1419" s="52">
        <f t="shared" si="388"/>
        <v>2474.2706107694094</v>
      </c>
      <c r="BK1419">
        <f t="shared" si="389"/>
        <v>0.63412453124999746</v>
      </c>
    </row>
    <row r="1420" spans="2:63" x14ac:dyDescent="0.25">
      <c r="B1420" s="25" t="s">
        <v>53</v>
      </c>
      <c r="C1420" s="25">
        <v>1412</v>
      </c>
      <c r="D1420" s="25">
        <v>390</v>
      </c>
      <c r="E1420" s="24">
        <v>27.1</v>
      </c>
      <c r="F1420" s="15">
        <f t="shared" si="390"/>
        <v>-9.7222222222222127E-2</v>
      </c>
      <c r="G1420" s="15">
        <f t="shared" si="391"/>
        <v>-0.34999999999999964</v>
      </c>
      <c r="R1420">
        <f t="shared" si="379"/>
        <v>0</v>
      </c>
      <c r="S1420">
        <f t="shared" si="380"/>
        <v>27.1</v>
      </c>
      <c r="T1420">
        <f>$E1420/3.6</f>
        <v>7.5277777777777777</v>
      </c>
      <c r="U1420">
        <f>(0.5*960*(T1420*T1420))</f>
        <v>27200.370370370369</v>
      </c>
      <c r="V1420">
        <f>$U1420-$U1421</f>
        <v>797.03703703704014</v>
      </c>
      <c r="X1420">
        <f>W1420/1000</f>
        <v>0</v>
      </c>
      <c r="Y142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0">
        <f>(0.5*960*(F1420*F1420))</f>
        <v>4.5370370370370283</v>
      </c>
      <c r="AA1420">
        <f>W1420*0.0000002777777777</f>
        <v>0</v>
      </c>
      <c r="AB14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20">
        <f>(AC1420*0.0000002777777777)*-1</f>
        <v>0</v>
      </c>
      <c r="AE14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0">
        <f>(T1420/1000)*(960*9.81*0.01+0.5*1.205*0.38*1.711274*(T1420*T1420)+960*4/3*3.14*AJ1420)</f>
        <v>-2.4856699021780035</v>
      </c>
      <c r="AH1420">
        <f>AH1419+AG1420</f>
        <v>2333.455329243297</v>
      </c>
      <c r="AJ1420">
        <f>T1421-T1420</f>
        <v>-0.1111111111111116</v>
      </c>
      <c r="AK1420" s="53">
        <f t="shared" si="376"/>
        <v>7.5277777777777777</v>
      </c>
      <c r="AL1420" s="39">
        <f>0.5*1116.99*(T1420*T1420)</f>
        <v>31648.4809375</v>
      </c>
      <c r="AM1420" s="39">
        <f t="shared" si="375"/>
        <v>927.37750000000597</v>
      </c>
      <c r="AN1420" s="39">
        <f>SUM($AM$1416:$AM$1427)+$AN$1415</f>
        <v>-2826512.5984374997</v>
      </c>
      <c r="AO1420" s="39">
        <f t="shared" si="382"/>
        <v>0.78514238823502125</v>
      </c>
      <c r="AP1420" s="39">
        <f>SUM($AM$1403:$AM$1420)+$AP$1402</f>
        <v>2753244.6046875003</v>
      </c>
      <c r="AQ1420" s="39">
        <f t="shared" si="383"/>
        <v>0.76479016775460884</v>
      </c>
      <c r="AR1420" s="39">
        <f t="shared" si="378"/>
        <v>0.92737750000000596</v>
      </c>
      <c r="AS1420" s="39"/>
      <c r="AT1420" s="51">
        <f>T1420*$AS$8*0.38*0.01</f>
        <v>297.42686174500005</v>
      </c>
      <c r="AU1420" s="51">
        <f t="shared" si="377"/>
        <v>0.29742686174500005</v>
      </c>
      <c r="AV1420" s="51">
        <f t="shared" si="384"/>
        <v>8.261863880180262E-5</v>
      </c>
      <c r="AW1420" s="39">
        <f>AB1420*0.7</f>
        <v>0.45503802456394737</v>
      </c>
      <c r="AX1420" s="40"/>
      <c r="AY1420" s="40">
        <f t="shared" si="381"/>
        <v>0</v>
      </c>
      <c r="AZ1420" s="40"/>
      <c r="BA1420" s="40"/>
      <c r="BB1420" s="40"/>
      <c r="BC1420" s="39"/>
      <c r="BD1420" s="39">
        <f>T1420*2.23694</f>
        <v>16.839187222222222</v>
      </c>
      <c r="BE1420" s="39">
        <f>AO1420-$BC$8</f>
        <v>0.78401598923640281</v>
      </c>
      <c r="BF1420" s="39">
        <f>AQ1420-$BC$8</f>
        <v>0.7636637687559904</v>
      </c>
      <c r="BG1420" s="52">
        <f t="shared" si="385"/>
        <v>0.68729739188039141</v>
      </c>
      <c r="BH1420" s="52">
        <f t="shared" si="386"/>
        <v>0.68729739188039141</v>
      </c>
      <c r="BI1420" s="52">
        <f t="shared" si="387"/>
        <v>2474270.6107694092</v>
      </c>
      <c r="BJ1420" s="52">
        <f t="shared" si="388"/>
        <v>2474.2706107694094</v>
      </c>
      <c r="BK1420">
        <f t="shared" si="389"/>
        <v>0.83463975000000534</v>
      </c>
    </row>
    <row r="1421" spans="2:63" x14ac:dyDescent="0.25">
      <c r="B1421" s="25" t="s">
        <v>53</v>
      </c>
      <c r="C1421" s="25">
        <v>1413</v>
      </c>
      <c r="D1421" s="25">
        <v>391</v>
      </c>
      <c r="E1421" s="24">
        <v>26.7</v>
      </c>
      <c r="F1421" s="15">
        <f t="shared" si="390"/>
        <v>-4.1666666666666761E-2</v>
      </c>
      <c r="G1421" s="15">
        <f t="shared" si="391"/>
        <v>-0.15000000000000036</v>
      </c>
      <c r="R1421">
        <f t="shared" si="379"/>
        <v>0</v>
      </c>
      <c r="S1421">
        <f t="shared" si="380"/>
        <v>26.7</v>
      </c>
      <c r="T1421">
        <f>$E1421/3.6</f>
        <v>7.4166666666666661</v>
      </c>
      <c r="U1421">
        <f>(0.5*960*(T1421*T1421))</f>
        <v>26403.333333333328</v>
      </c>
      <c r="V1421">
        <f>$U1421-$U1422</f>
        <v>-198.14814814815327</v>
      </c>
      <c r="X1421">
        <f>W1421/1000</f>
        <v>0</v>
      </c>
      <c r="Y142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1">
        <f>(0.5*960*(F1421*F1421))</f>
        <v>0.83333333333333715</v>
      </c>
      <c r="AA1421">
        <f>W1421*0.0000002777777777</f>
        <v>0</v>
      </c>
      <c r="AB14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C1421">
        <f>SUM(V1421:V1427)</f>
        <v>-38000.000000000007</v>
      </c>
      <c r="AD1421">
        <f>(AC1421*0.0000002777777777)*-1</f>
        <v>1.0555555552600003E-2</v>
      </c>
      <c r="AE14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1">
        <f>(T1421/1000)*(960*9.81*0.01+0.5*1.205*0.38*1.711274*(T1421*T1421)+960*4/3*3.14*AJ1421)</f>
        <v>1.6863420016434545</v>
      </c>
      <c r="AH1421">
        <f>AH1420+AG1421</f>
        <v>2335.1416712449404</v>
      </c>
      <c r="AJ1421">
        <f>T1422-T1421</f>
        <v>2.7777777777778567E-2</v>
      </c>
      <c r="AK1421" s="53">
        <f t="shared" si="376"/>
        <v>7.4166666666666661</v>
      </c>
      <c r="AL1421" s="39">
        <f>0.5*1116.99*(T1421*T1421)</f>
        <v>30721.103437499994</v>
      </c>
      <c r="AM1421" s="39">
        <f t="shared" si="375"/>
        <v>-230.55156250000437</v>
      </c>
      <c r="AN1421" s="39">
        <f>SUM($AM$1416:$AM$1427)+$AN$1415</f>
        <v>-2826512.5984374997</v>
      </c>
      <c r="AO1421" s="39">
        <f t="shared" si="382"/>
        <v>0.78514238823502125</v>
      </c>
      <c r="AP1421" s="39">
        <f>SUM($AM$1403:$AM$1420)+$AP$1402</f>
        <v>2753244.6046875003</v>
      </c>
      <c r="AQ1421" s="39">
        <f t="shared" si="383"/>
        <v>0.76479016775460884</v>
      </c>
      <c r="AR1421" s="39">
        <f t="shared" si="378"/>
        <v>-0.23055156250000436</v>
      </c>
      <c r="AS1421" s="39"/>
      <c r="AT1421" s="51">
        <f>T1421*$AS$8*0.38*0.01</f>
        <v>293.03679736499998</v>
      </c>
      <c r="AU1421" s="51">
        <f t="shared" si="377"/>
        <v>0.29303679736499999</v>
      </c>
      <c r="AV1421" s="51">
        <f t="shared" si="384"/>
        <v>8.1399175498454959E-5</v>
      </c>
      <c r="AW1421" s="39">
        <f>AB1421*0.7</f>
        <v>0.45503802456394737</v>
      </c>
      <c r="AX1421" s="40"/>
      <c r="AY1421" s="40">
        <f t="shared" si="381"/>
        <v>0</v>
      </c>
      <c r="AZ1421" s="40"/>
      <c r="BA1421" s="40"/>
      <c r="BB1421" s="40"/>
      <c r="BC1421" s="39"/>
      <c r="BD1421" s="39">
        <f>T1421*2.23694</f>
        <v>16.590638333333334</v>
      </c>
      <c r="BE1421" s="39">
        <f>AO1421-$BC$8</f>
        <v>0.78401598923640281</v>
      </c>
      <c r="BF1421" s="39">
        <f>AQ1421-$BC$8</f>
        <v>0.7636637687559904</v>
      </c>
      <c r="BG1421" s="52">
        <f t="shared" si="385"/>
        <v>0.68729739188039141</v>
      </c>
      <c r="BH1421" s="52">
        <f t="shared" si="386"/>
        <v>0.68729739188039141</v>
      </c>
      <c r="BI1421" s="52">
        <f t="shared" si="387"/>
        <v>2474270.6107694092</v>
      </c>
      <c r="BJ1421" s="52">
        <f t="shared" si="388"/>
        <v>2474.2706107694094</v>
      </c>
      <c r="BK1421">
        <f t="shared" si="389"/>
        <v>-0.20749640625000393</v>
      </c>
    </row>
    <row r="1422" spans="2:63" x14ac:dyDescent="0.25">
      <c r="B1422" s="25" t="s">
        <v>53</v>
      </c>
      <c r="C1422" s="25">
        <v>1414</v>
      </c>
      <c r="D1422" s="25">
        <v>392</v>
      </c>
      <c r="E1422" s="24">
        <v>26.8</v>
      </c>
      <c r="F1422" s="15">
        <f t="shared" si="390"/>
        <v>0.20833333333333331</v>
      </c>
      <c r="G1422" s="15">
        <f t="shared" si="391"/>
        <v>0.75</v>
      </c>
      <c r="R1422">
        <f t="shared" si="379"/>
        <v>0</v>
      </c>
      <c r="S1422">
        <f t="shared" si="380"/>
        <v>26.8</v>
      </c>
      <c r="T1422">
        <f>$E1422/3.6</f>
        <v>7.4444444444444446</v>
      </c>
      <c r="U1422">
        <f>(0.5*960*(T1422*T1422))</f>
        <v>26601.481481481482</v>
      </c>
      <c r="V1422">
        <f>$U1422-$U1423</f>
        <v>-2851.8518518518504</v>
      </c>
      <c r="X1422">
        <f>W1422/1000</f>
        <v>0</v>
      </c>
      <c r="Y142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2">
        <f>(0.5*960*(F1422*F1422))</f>
        <v>20.833333333333329</v>
      </c>
      <c r="AA1422">
        <f>W1422*0.0000002777777777</f>
        <v>0</v>
      </c>
      <c r="AB14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22">
        <f>(AC1422*0.0000002777777777)*-1</f>
        <v>0</v>
      </c>
      <c r="AE14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2">
        <f>(T1422/1000)*(960*9.81*0.01+0.5*1.205*0.38*1.711274*(T1422*T1422)+960*4/3*3.14*AJ1422)</f>
        <v>12.498563164851967</v>
      </c>
      <c r="AH1422">
        <f>AH1421+AG1422</f>
        <v>2347.6402344097924</v>
      </c>
      <c r="AJ1422">
        <f>T1423-T1422</f>
        <v>0.3888888888888884</v>
      </c>
      <c r="AK1422" s="53">
        <f t="shared" si="376"/>
        <v>7.4444444444444446</v>
      </c>
      <c r="AL1422" s="39">
        <f>0.5*1116.99*(T1422*T1422)</f>
        <v>30951.654999999999</v>
      </c>
      <c r="AM1422" s="39">
        <f t="shared" si="375"/>
        <v>-3318.21875</v>
      </c>
      <c r="AN1422" s="39">
        <f>SUM($AM$1416:$AM$1427)+$AN$1415</f>
        <v>-2826512.5984374997</v>
      </c>
      <c r="AO1422" s="39">
        <f t="shared" si="382"/>
        <v>0.78514238823502125</v>
      </c>
      <c r="AP1422" s="39">
        <f>SUM($AM$1403:$AM$1420)+$AP$1402</f>
        <v>2753244.6046875003</v>
      </c>
      <c r="AQ1422" s="39">
        <f t="shared" si="383"/>
        <v>0.76479016775460884</v>
      </c>
      <c r="AR1422" s="39">
        <f t="shared" si="378"/>
        <v>-3.3182187500000002</v>
      </c>
      <c r="AS1422" s="39"/>
      <c r="AT1422" s="51">
        <f>T1422*$AS$8*0.38*0.01</f>
        <v>294.13431346000004</v>
      </c>
      <c r="AU1422" s="51">
        <f t="shared" si="377"/>
        <v>0.29413431346000002</v>
      </c>
      <c r="AV1422" s="51">
        <f t="shared" si="384"/>
        <v>8.1704041324291891E-5</v>
      </c>
      <c r="AW1422" s="39">
        <f>AB1422*0.7</f>
        <v>0.45503802456394737</v>
      </c>
      <c r="AX1422" s="40"/>
      <c r="AY1422" s="40">
        <f t="shared" si="381"/>
        <v>0</v>
      </c>
      <c r="AZ1422" s="40"/>
      <c r="BA1422" s="40"/>
      <c r="BB1422" s="40"/>
      <c r="BC1422" s="39"/>
      <c r="BD1422" s="39">
        <f>T1422*2.23694</f>
        <v>16.652775555555557</v>
      </c>
      <c r="BE1422" s="39">
        <f>AO1422-$BC$8</f>
        <v>0.78401598923640281</v>
      </c>
      <c r="BF1422" s="39">
        <f>AQ1422-$BC$8</f>
        <v>0.7636637687559904</v>
      </c>
      <c r="BG1422" s="52">
        <f t="shared" si="385"/>
        <v>0.68729739188039141</v>
      </c>
      <c r="BH1422" s="52">
        <f t="shared" si="386"/>
        <v>0.68729739188039141</v>
      </c>
      <c r="BI1422" s="52">
        <f t="shared" si="387"/>
        <v>2474270.6107694092</v>
      </c>
      <c r="BJ1422" s="52">
        <f t="shared" si="388"/>
        <v>2474.2706107694094</v>
      </c>
      <c r="BK1422">
        <f t="shared" si="389"/>
        <v>-2.9863968750000001</v>
      </c>
    </row>
    <row r="1423" spans="2:63" x14ac:dyDescent="0.25">
      <c r="B1423" s="25" t="s">
        <v>53</v>
      </c>
      <c r="C1423" s="25">
        <v>1415</v>
      </c>
      <c r="D1423" s="25">
        <v>393</v>
      </c>
      <c r="E1423" s="24">
        <v>28.2</v>
      </c>
      <c r="F1423" s="15">
        <f t="shared" si="390"/>
        <v>0.59722222222222232</v>
      </c>
      <c r="G1423" s="15">
        <f t="shared" si="391"/>
        <v>2.1500000000000004</v>
      </c>
      <c r="R1423">
        <f t="shared" si="379"/>
        <v>0</v>
      </c>
      <c r="S1423">
        <f t="shared" si="380"/>
        <v>28.2</v>
      </c>
      <c r="T1423">
        <f>$E1423/3.6</f>
        <v>7.833333333333333</v>
      </c>
      <c r="U1423">
        <f>(0.5*960*(T1423*T1423))</f>
        <v>29453.333333333332</v>
      </c>
      <c r="V1423">
        <f>$U1423-$U1424</f>
        <v>-6369.2592592592664</v>
      </c>
      <c r="X1423">
        <f>W1423/1000</f>
        <v>0</v>
      </c>
      <c r="Y142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3">
        <f>(0.5*960*(F1423*F1423))</f>
        <v>171.20370370370375</v>
      </c>
      <c r="AA1423">
        <f>W1423*0.0000002777777777</f>
        <v>0</v>
      </c>
      <c r="AB14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23">
        <f>(AC1423*0.0000002777777777)*-1</f>
        <v>0</v>
      </c>
      <c r="AE14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3">
        <f>(T1423/1000)*(960*9.81*0.01+0.5*1.205*0.38*1.711274*(T1423*T1423)+960*4/3*3.14*AJ1423)</f>
        <v>26.287929847383971</v>
      </c>
      <c r="AH1423">
        <f>AH1422+AG1423</f>
        <v>2373.9281642571764</v>
      </c>
      <c r="AJ1423">
        <f>T1424-T1423</f>
        <v>0.80555555555555625</v>
      </c>
      <c r="AK1423" s="53">
        <f t="shared" si="376"/>
        <v>7.833333333333333</v>
      </c>
      <c r="AL1423" s="39">
        <f>0.5*1116.99*(T1423*T1423)</f>
        <v>34269.873749999999</v>
      </c>
      <c r="AM1423" s="39">
        <f t="shared" si="375"/>
        <v>-7410.8321875000111</v>
      </c>
      <c r="AN1423" s="39">
        <f>SUM($AM$1416:$AM$1427)+$AN$1415</f>
        <v>-2826512.5984374997</v>
      </c>
      <c r="AO1423" s="39">
        <f t="shared" si="382"/>
        <v>0.78514238823502125</v>
      </c>
      <c r="AP1423" s="39">
        <f>SUM($AM$1403:$AM$1420)+$AP$1402</f>
        <v>2753244.6046875003</v>
      </c>
      <c r="AQ1423" s="39">
        <f t="shared" si="383"/>
        <v>0.76479016775460884</v>
      </c>
      <c r="AR1423" s="39">
        <f t="shared" si="378"/>
        <v>-7.4108321875000112</v>
      </c>
      <c r="AS1423" s="39"/>
      <c r="AT1423" s="51">
        <f>T1423*$AS$8*0.38*0.01</f>
        <v>309.49953879000003</v>
      </c>
      <c r="AU1423" s="51">
        <f t="shared" si="377"/>
        <v>0.30949953879000003</v>
      </c>
      <c r="AV1423" s="51">
        <f t="shared" si="384"/>
        <v>8.5972162886008619E-5</v>
      </c>
      <c r="AW1423" s="39">
        <f>AB1423*0.7</f>
        <v>0.45503802456394737</v>
      </c>
      <c r="AX1423" s="40"/>
      <c r="AY1423" s="40">
        <f t="shared" si="381"/>
        <v>0</v>
      </c>
      <c r="AZ1423" s="40"/>
      <c r="BA1423" s="40"/>
      <c r="BB1423" s="40"/>
      <c r="BC1423" s="39"/>
      <c r="BD1423" s="39">
        <f>T1423*2.23694</f>
        <v>17.522696666666668</v>
      </c>
      <c r="BE1423" s="39">
        <f>AO1423-$BC$8</f>
        <v>0.78401598923640281</v>
      </c>
      <c r="BF1423" s="39">
        <f>AQ1423-$BC$8</f>
        <v>0.7636637687559904</v>
      </c>
      <c r="BG1423" s="52">
        <f t="shared" si="385"/>
        <v>0.68729739188039141</v>
      </c>
      <c r="BH1423" s="52">
        <f t="shared" si="386"/>
        <v>0.68729739188039141</v>
      </c>
      <c r="BI1423" s="52">
        <f t="shared" si="387"/>
        <v>2474270.6107694092</v>
      </c>
      <c r="BJ1423" s="52">
        <f t="shared" si="388"/>
        <v>2474.2706107694094</v>
      </c>
      <c r="BK1423">
        <f t="shared" si="389"/>
        <v>-6.6697489687500102</v>
      </c>
    </row>
    <row r="1424" spans="2:63" x14ac:dyDescent="0.25">
      <c r="B1424" s="25" t="s">
        <v>53</v>
      </c>
      <c r="C1424" s="25">
        <v>1416</v>
      </c>
      <c r="D1424" s="25">
        <v>394</v>
      </c>
      <c r="E1424" s="24">
        <v>31.1</v>
      </c>
      <c r="F1424" s="15">
        <f t="shared" si="390"/>
        <v>0.9166666666666663</v>
      </c>
      <c r="G1424" s="15">
        <f t="shared" si="391"/>
        <v>3.2999999999999989</v>
      </c>
      <c r="R1424">
        <f t="shared" si="379"/>
        <v>0</v>
      </c>
      <c r="S1424">
        <f t="shared" si="380"/>
        <v>31.1</v>
      </c>
      <c r="T1424">
        <f>$E1424/3.6</f>
        <v>8.6388888888888893</v>
      </c>
      <c r="U1424">
        <f>(0.5*960*(T1424*T1424))</f>
        <v>35822.592592592599</v>
      </c>
      <c r="V1424">
        <f>$U1424-$U1425</f>
        <v>-9030.74074074073</v>
      </c>
      <c r="X1424">
        <f>W1424/1000</f>
        <v>0</v>
      </c>
      <c r="Y142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4">
        <f>(0.5*960*(F1424*F1424))</f>
        <v>403.33333333333303</v>
      </c>
      <c r="AA1424">
        <f>W1424*0.0000002777777777</f>
        <v>0</v>
      </c>
      <c r="AB14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24">
        <f>(AC1424*0.0000002777777777)*-1</f>
        <v>0</v>
      </c>
      <c r="AE14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4">
        <f>(T1424/1000)*(960*9.81*0.01+0.5*1.205*0.38*1.711274*(T1424*T1424)+960*4/3*3.14*AJ1424)</f>
        <v>36.752082474376301</v>
      </c>
      <c r="AH1424">
        <f>AH1423+AG1424</f>
        <v>2410.6802467315529</v>
      </c>
      <c r="AJ1424">
        <f>T1425-T1424</f>
        <v>1.0277777777777768</v>
      </c>
      <c r="AK1424" s="53">
        <f t="shared" si="376"/>
        <v>8.6388888888888893</v>
      </c>
      <c r="AL1424" s="39">
        <f>0.5*1116.99*(T1424*T1424)</f>
        <v>41680.70593750001</v>
      </c>
      <c r="AM1424" s="39">
        <f t="shared" si="375"/>
        <v>-10507.54906249998</v>
      </c>
      <c r="AN1424" s="39">
        <f>SUM($AM$1416:$AM$1427)+$AN$1415</f>
        <v>-2826512.5984374997</v>
      </c>
      <c r="AO1424" s="39">
        <f t="shared" si="382"/>
        <v>0.78514238823502125</v>
      </c>
      <c r="AP1424" s="39">
        <f>SUM($AM$1403:$AM$1420)+$AP$1402</f>
        <v>2753244.6046875003</v>
      </c>
      <c r="AQ1424" s="39">
        <f t="shared" si="383"/>
        <v>0.76479016775460884</v>
      </c>
      <c r="AR1424" s="39">
        <f t="shared" si="378"/>
        <v>-10.507549062499979</v>
      </c>
      <c r="AS1424" s="39"/>
      <c r="AT1424" s="51">
        <f>T1424*$AS$8*0.38*0.01</f>
        <v>341.32750554500001</v>
      </c>
      <c r="AU1424" s="51">
        <f t="shared" si="377"/>
        <v>0.34132750554500002</v>
      </c>
      <c r="AV1424" s="51">
        <f t="shared" si="384"/>
        <v>9.4813271835279006E-5</v>
      </c>
      <c r="AW1424" s="39">
        <f>AB1424*0.7</f>
        <v>0.45503802456394737</v>
      </c>
      <c r="AX1424" s="40"/>
      <c r="AY1424" s="40">
        <f t="shared" si="381"/>
        <v>0</v>
      </c>
      <c r="AZ1424" s="40"/>
      <c r="BA1424" s="40"/>
      <c r="BB1424" s="40"/>
      <c r="BC1424" s="39"/>
      <c r="BD1424" s="39">
        <f>T1424*2.23694</f>
        <v>19.324676111111113</v>
      </c>
      <c r="BE1424" s="39">
        <f>AO1424-$BC$8</f>
        <v>0.78401598923640281</v>
      </c>
      <c r="BF1424" s="39">
        <f>AQ1424-$BC$8</f>
        <v>0.7636637687559904</v>
      </c>
      <c r="BG1424" s="52">
        <f t="shared" si="385"/>
        <v>0.68729739188039141</v>
      </c>
      <c r="BH1424" s="52">
        <f t="shared" si="386"/>
        <v>0.68729739188039141</v>
      </c>
      <c r="BI1424" s="52">
        <f t="shared" si="387"/>
        <v>2474270.6107694092</v>
      </c>
      <c r="BJ1424" s="52">
        <f t="shared" si="388"/>
        <v>2474.2706107694094</v>
      </c>
      <c r="BK1424">
        <f t="shared" si="389"/>
        <v>-9.4567941562499822</v>
      </c>
    </row>
    <row r="1425" spans="2:63" x14ac:dyDescent="0.25">
      <c r="B1425" s="25" t="s">
        <v>53</v>
      </c>
      <c r="C1425" s="25">
        <v>1417</v>
      </c>
      <c r="D1425" s="25">
        <v>395</v>
      </c>
      <c r="E1425" s="24">
        <v>34.799999999999997</v>
      </c>
      <c r="F1425" s="15">
        <f t="shared" si="390"/>
        <v>1.0138888888888884</v>
      </c>
      <c r="G1425" s="15">
        <f t="shared" si="391"/>
        <v>3.6499999999999986</v>
      </c>
      <c r="R1425">
        <f t="shared" si="379"/>
        <v>0</v>
      </c>
      <c r="S1425">
        <f t="shared" si="380"/>
        <v>34.799999999999997</v>
      </c>
      <c r="T1425">
        <f>$E1425/3.6</f>
        <v>9.6666666666666661</v>
      </c>
      <c r="U1425">
        <f>(0.5*960*(T1425*T1425))</f>
        <v>44853.333333333328</v>
      </c>
      <c r="V1425">
        <f>$U1425-$U1426</f>
        <v>-9760</v>
      </c>
      <c r="X1425">
        <f>W1425/1000</f>
        <v>0</v>
      </c>
      <c r="Y142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5">
        <f>(0.5*960*(F1425*F1425))</f>
        <v>493.42592592592541</v>
      </c>
      <c r="AA1425">
        <f>W1425*0.0000002777777777</f>
        <v>0</v>
      </c>
      <c r="AB14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25">
        <f>(AC1425*0.0000002777777777)*-1</f>
        <v>0</v>
      </c>
      <c r="AE14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5">
        <f>(T1425/1000)*(960*9.81*0.01+0.5*1.205*0.38*1.711274*(T1425*T1425)+960*4/3*3.14*AJ1425)</f>
        <v>40.116542707041283</v>
      </c>
      <c r="AH1425">
        <f>AH1424+AG1425</f>
        <v>2450.7967894385943</v>
      </c>
      <c r="AJ1425">
        <f>T1426-T1425</f>
        <v>1</v>
      </c>
      <c r="AK1425" s="53">
        <f t="shared" si="376"/>
        <v>9.6666666666666661</v>
      </c>
      <c r="AL1425" s="39">
        <f>0.5*1116.99*(T1425*T1425)</f>
        <v>52188.25499999999</v>
      </c>
      <c r="AM1425" s="39">
        <f t="shared" si="375"/>
        <v>-11356.06500000001</v>
      </c>
      <c r="AN1425" s="39">
        <f>SUM($AM$1416:$AM$1427)+$AN$1415</f>
        <v>-2826512.5984374997</v>
      </c>
      <c r="AO1425" s="39">
        <f t="shared" si="382"/>
        <v>0.78514238823502125</v>
      </c>
      <c r="AP1425" s="39">
        <f>SUM($AM$1403:$AM$1420)+$AP$1402</f>
        <v>2753244.6046875003</v>
      </c>
      <c r="AQ1425" s="39">
        <f t="shared" si="383"/>
        <v>0.76479016775460884</v>
      </c>
      <c r="AR1425" s="39">
        <f t="shared" si="378"/>
        <v>-11.35606500000001</v>
      </c>
      <c r="AS1425" s="39"/>
      <c r="AT1425" s="51">
        <f>T1425*$AS$8*0.38*0.01</f>
        <v>381.93560106000007</v>
      </c>
      <c r="AU1425" s="51">
        <f t="shared" si="377"/>
        <v>0.38193560106000007</v>
      </c>
      <c r="AV1425" s="51">
        <f t="shared" si="384"/>
        <v>1.0609330739124469E-4</v>
      </c>
      <c r="AW1425" s="39">
        <f>AB1425*0.7</f>
        <v>0.45503802456394737</v>
      </c>
      <c r="AX1425" s="40"/>
      <c r="AY1425" s="40">
        <f t="shared" si="381"/>
        <v>0</v>
      </c>
      <c r="AZ1425" s="40"/>
      <c r="BA1425" s="40"/>
      <c r="BB1425" s="40"/>
      <c r="BC1425" s="39"/>
      <c r="BD1425" s="39">
        <f>T1425*2.23694</f>
        <v>21.623753333333333</v>
      </c>
      <c r="BE1425" s="39">
        <f>AO1425-$BC$8</f>
        <v>0.78401598923640281</v>
      </c>
      <c r="BF1425" s="39">
        <f>AQ1425-$BC$8</f>
        <v>0.7636637687559904</v>
      </c>
      <c r="BG1425" s="52">
        <f t="shared" si="385"/>
        <v>0.68729739188039141</v>
      </c>
      <c r="BH1425" s="52">
        <f t="shared" si="386"/>
        <v>0.68729739188039141</v>
      </c>
      <c r="BI1425" s="52">
        <f t="shared" si="387"/>
        <v>2474270.6107694092</v>
      </c>
      <c r="BJ1425" s="52">
        <f t="shared" si="388"/>
        <v>2474.2706107694094</v>
      </c>
      <c r="BK1425">
        <f t="shared" si="389"/>
        <v>-10.22045850000001</v>
      </c>
    </row>
    <row r="1426" spans="2:63" x14ac:dyDescent="0.25">
      <c r="B1426" s="25" t="s">
        <v>53</v>
      </c>
      <c r="C1426" s="25">
        <v>1418</v>
      </c>
      <c r="D1426" s="25">
        <v>396</v>
      </c>
      <c r="E1426" s="24">
        <v>38.4</v>
      </c>
      <c r="F1426" s="15">
        <f t="shared" si="390"/>
        <v>0.84722222222222243</v>
      </c>
      <c r="G1426" s="15">
        <f t="shared" si="391"/>
        <v>3.0500000000000007</v>
      </c>
      <c r="R1426">
        <f t="shared" si="379"/>
        <v>0</v>
      </c>
      <c r="S1426">
        <f t="shared" si="380"/>
        <v>38.4</v>
      </c>
      <c r="T1426">
        <f>$E1426/3.6</f>
        <v>10.666666666666666</v>
      </c>
      <c r="U1426">
        <f>(0.5*960*(T1426*T1426))</f>
        <v>54613.333333333328</v>
      </c>
      <c r="V1426">
        <f>$U1426-$U1427</f>
        <v>-7342.5925925925912</v>
      </c>
      <c r="X1426">
        <f>W1426/1000</f>
        <v>0</v>
      </c>
      <c r="Y142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</f>
        <v>2349.5492592592595</v>
      </c>
      <c r="Z1426">
        <f>(0.5*960*(F1426*F1426))</f>
        <v>344.53703703703718</v>
      </c>
      <c r="AA1426">
        <f>W1426*0.0000002777777777</f>
        <v>0</v>
      </c>
      <c r="AB14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</f>
        <v>0.65005432080563919</v>
      </c>
      <c r="AD1426">
        <f>(AC1426*0.0000002777777777)*-1</f>
        <v>0</v>
      </c>
      <c r="AE14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6">
        <f>(T1426/1000)*(960*9.81*0.01+0.5*1.205*0.38*1.711274*(T1426*T1426)+960*4/3*3.14*AJ1426)</f>
        <v>31.251891307466913</v>
      </c>
      <c r="AH1426">
        <f>AH1425+AG1426</f>
        <v>2482.0486807460611</v>
      </c>
      <c r="AJ1426">
        <f>T1427-T1426</f>
        <v>0.69444444444444464</v>
      </c>
      <c r="AK1426" s="53">
        <f t="shared" si="376"/>
        <v>10.666666666666666</v>
      </c>
      <c r="AL1426" s="39">
        <f>0.5*1116.99*(T1426*T1426)</f>
        <v>63544.32</v>
      </c>
      <c r="AM1426" s="39">
        <f t="shared" si="375"/>
        <v>-8543.3359374999927</v>
      </c>
      <c r="AN1426" s="39">
        <f>SUM($AM$1416:$AM$1427)+$AN$1415</f>
        <v>-2826512.5984374997</v>
      </c>
      <c r="AO1426" s="39">
        <f t="shared" si="382"/>
        <v>0.78514238823502125</v>
      </c>
      <c r="AP1426" s="39">
        <f>SUM($AM$1403:$AM$1420)+$AP$1402</f>
        <v>2753244.6046875003</v>
      </c>
      <c r="AQ1426" s="39">
        <f t="shared" si="383"/>
        <v>0.76479016775460884</v>
      </c>
      <c r="AR1426" s="39">
        <f t="shared" si="378"/>
        <v>-8.5433359374999931</v>
      </c>
      <c r="AS1426" s="39"/>
      <c r="AT1426" s="51">
        <f>T1426*$AS$8*0.38*0.01</f>
        <v>421.44618048000007</v>
      </c>
      <c r="AU1426" s="51">
        <f t="shared" si="377"/>
        <v>0.42144618048000004</v>
      </c>
      <c r="AV1426" s="51">
        <f t="shared" si="384"/>
        <v>1.1706847712137345E-4</v>
      </c>
      <c r="AW1426" s="39">
        <f>AB1426*0.7</f>
        <v>0.45503802456394737</v>
      </c>
      <c r="AX1426" s="40"/>
      <c r="AY1426" s="40">
        <f t="shared" si="381"/>
        <v>0</v>
      </c>
      <c r="AZ1426" s="40"/>
      <c r="BA1426" s="40"/>
      <c r="BB1426" s="40"/>
      <c r="BC1426" s="39"/>
      <c r="BD1426" s="39">
        <f>T1426*2.23694</f>
        <v>23.860693333333334</v>
      </c>
      <c r="BE1426" s="39">
        <f>AO1426-$BC$8</f>
        <v>0.78401598923640281</v>
      </c>
      <c r="BF1426" s="39">
        <f>AQ1426-$BC$8</f>
        <v>0.7636637687559904</v>
      </c>
      <c r="BG1426" s="52">
        <f t="shared" si="385"/>
        <v>0.68729739188039141</v>
      </c>
      <c r="BH1426" s="52">
        <f t="shared" si="386"/>
        <v>0.68729739188039141</v>
      </c>
      <c r="BI1426" s="52">
        <f t="shared" si="387"/>
        <v>2474270.6107694092</v>
      </c>
      <c r="BJ1426" s="52">
        <f t="shared" si="388"/>
        <v>2474.2706107694094</v>
      </c>
      <c r="BK1426">
        <f t="shared" si="389"/>
        <v>-7.6890023437499941</v>
      </c>
    </row>
    <row r="1427" spans="2:63" x14ac:dyDescent="0.25">
      <c r="B1427" s="25" t="s">
        <v>53</v>
      </c>
      <c r="C1427" s="25">
        <v>1419</v>
      </c>
      <c r="D1427" s="25">
        <v>397</v>
      </c>
      <c r="E1427" s="24">
        <v>40.9</v>
      </c>
      <c r="F1427" s="15">
        <f t="shared" si="390"/>
        <v>0.45833333333333393</v>
      </c>
      <c r="G1427" s="15">
        <f t="shared" si="391"/>
        <v>1.6500000000000021</v>
      </c>
      <c r="R1427">
        <f t="shared" si="379"/>
        <v>0</v>
      </c>
      <c r="S1427">
        <f t="shared" si="380"/>
        <v>40.9</v>
      </c>
      <c r="T1427">
        <f>$E1427/3.6</f>
        <v>11.361111111111111</v>
      </c>
      <c r="U1427">
        <f>(0.5*960*(T1427*T1427))</f>
        <v>61955.92592592592</v>
      </c>
      <c r="V1427">
        <f>$U1427-$U1428</f>
        <v>-2447.407407407416</v>
      </c>
      <c r="X1427">
        <f>W1427/1000</f>
        <v>0</v>
      </c>
      <c r="Y142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27">
        <f>(0.5*960*(F1427*F1427))</f>
        <v>100.83333333333358</v>
      </c>
      <c r="AA1427">
        <f>W1427*0.0000002777777777</f>
        <v>0</v>
      </c>
      <c r="AB14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27">
        <f>(AC1427*0.0000002777777777)*-1</f>
        <v>0</v>
      </c>
      <c r="AE14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7">
        <f>(T1427/1000)*(960*9.81*0.01+0.5*1.205*0.38*1.711274*(T1427*T1427)+960*4/3*3.14*AJ1427)</f>
        <v>11.791726617092646</v>
      </c>
      <c r="AH1427">
        <f>AH1426+AG1427</f>
        <v>2493.8404073631536</v>
      </c>
      <c r="AJ1427">
        <f>T1428-T1427</f>
        <v>0.22222222222222321</v>
      </c>
      <c r="AK1427" s="53">
        <f t="shared" si="376"/>
        <v>11.361111111111111</v>
      </c>
      <c r="AL1427" s="39">
        <f>0.5*1116.99*(T1427*T1427)</f>
        <v>72087.655937499992</v>
      </c>
      <c r="AM1427" s="39">
        <f t="shared" si="375"/>
        <v>-2847.6350000000093</v>
      </c>
      <c r="AN1427" s="39">
        <f>SUM($AM$1416:$AM$1427)+$AN$1415</f>
        <v>-2826512.5984374997</v>
      </c>
      <c r="AO1427" s="39">
        <f t="shared" si="382"/>
        <v>0.78514238823502125</v>
      </c>
      <c r="AP1427" s="39">
        <f>SUM($AM$1403:$AM$1420)+$AP$1402</f>
        <v>2753244.6046875003</v>
      </c>
      <c r="AQ1427" s="39">
        <f t="shared" si="383"/>
        <v>0.76479016775460884</v>
      </c>
      <c r="AR1427" s="39">
        <f t="shared" si="378"/>
        <v>-2.8476350000000092</v>
      </c>
      <c r="AS1427" s="39"/>
      <c r="AT1427" s="51">
        <f>T1427*$AS$8*0.38*0.01</f>
        <v>448.88408285500003</v>
      </c>
      <c r="AU1427" s="51">
        <f t="shared" si="377"/>
        <v>0.44888408285500003</v>
      </c>
      <c r="AV1427" s="51">
        <f t="shared" si="384"/>
        <v>1.2469012276729619E-4</v>
      </c>
      <c r="AW1427" s="39">
        <f>AB1427*0.7</f>
        <v>0.45908823032413021</v>
      </c>
      <c r="AX1427" s="40"/>
      <c r="AY1427" s="40">
        <f t="shared" si="381"/>
        <v>0</v>
      </c>
      <c r="AZ1427" s="40"/>
      <c r="BA1427" s="40"/>
      <c r="BB1427" s="40"/>
      <c r="BC1427" s="39"/>
      <c r="BD1427" s="39">
        <f>T1427*2.23694</f>
        <v>25.414123888888891</v>
      </c>
      <c r="BE1427" s="39">
        <f>AO1427-$BC$8</f>
        <v>0.78401598923640281</v>
      </c>
      <c r="BF1427" s="39">
        <f>AQ1427-$BC$8</f>
        <v>0.7636637687559904</v>
      </c>
      <c r="BG1427" s="52">
        <f t="shared" si="385"/>
        <v>0.68729739188039141</v>
      </c>
      <c r="BH1427" s="52">
        <f t="shared" si="386"/>
        <v>0.68729739188039141</v>
      </c>
      <c r="BI1427" s="52">
        <f t="shared" si="387"/>
        <v>2474270.6107694092</v>
      </c>
      <c r="BJ1427" s="52">
        <f t="shared" si="388"/>
        <v>2474.2706107694094</v>
      </c>
      <c r="BK1427">
        <f t="shared" si="389"/>
        <v>-2.5628715000000084</v>
      </c>
    </row>
    <row r="1428" spans="2:63" x14ac:dyDescent="0.25">
      <c r="B1428" s="25" t="s">
        <v>53</v>
      </c>
      <c r="C1428" s="25">
        <v>1420</v>
      </c>
      <c r="D1428" s="25">
        <v>398</v>
      </c>
      <c r="E1428" s="24">
        <v>41.7</v>
      </c>
      <c r="F1428" s="15">
        <f t="shared" si="390"/>
        <v>0</v>
      </c>
      <c r="G1428" s="15">
        <f t="shared" si="391"/>
        <v>0</v>
      </c>
      <c r="R1428">
        <f t="shared" si="379"/>
        <v>0</v>
      </c>
      <c r="S1428">
        <f t="shared" si="380"/>
        <v>41.7</v>
      </c>
      <c r="T1428">
        <f>$E1428/3.6</f>
        <v>11.583333333333334</v>
      </c>
      <c r="U1428">
        <f>(0.5*960*(T1428*T1428))</f>
        <v>64403.333333333336</v>
      </c>
      <c r="V1428">
        <f>$U1428-$U1429</f>
        <v>2447.407407407416</v>
      </c>
      <c r="W1428">
        <f>SUM(V1428:V1431)</f>
        <v>20829.629629629635</v>
      </c>
      <c r="X1428">
        <f>W1428/1000</f>
        <v>20.829629629629636</v>
      </c>
      <c r="Y142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28">
        <f>(0.5*960*(F1428*F1428))</f>
        <v>0</v>
      </c>
      <c r="AA1428">
        <f>W1428*0.0000002777777777</f>
        <v>5.7860082288325948E-3</v>
      </c>
      <c r="AB14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28">
        <f>(AC1428*0.0000002777777777)*-1</f>
        <v>0</v>
      </c>
      <c r="AE14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8">
        <f>(T1428/1000)*(960*9.81*0.01+0.5*1.205*0.38*1.711274*(T1428*T1428)+960*4/3*3.14*AJ1428)</f>
        <v>-8.6459256439165149</v>
      </c>
      <c r="AH1428">
        <f>AH1427+AG1428</f>
        <v>2485.194481719237</v>
      </c>
      <c r="AJ1428">
        <f>T1429-T1428</f>
        <v>-0.22222222222222321</v>
      </c>
      <c r="AK1428" s="53">
        <f t="shared" si="376"/>
        <v>11.583333333333334</v>
      </c>
      <c r="AL1428" s="39">
        <f>0.5*1116.99*(T1428*T1428)</f>
        <v>74935.290937500002</v>
      </c>
      <c r="AM1428" s="39">
        <f t="shared" ref="AM1428:AM1491" si="392">AL1428-AL1429</f>
        <v>2847.6350000000093</v>
      </c>
      <c r="AN1428" s="39">
        <f>SUM($AM$1416:$AM$1427)+$AN$1415</f>
        <v>-2826512.5984374997</v>
      </c>
      <c r="AO1428" s="39">
        <f t="shared" si="382"/>
        <v>0.78514238823502125</v>
      </c>
      <c r="AP1428" s="39">
        <f>SUM($AM$1403:$AM$1420)+$AP$1402</f>
        <v>2753244.6046875003</v>
      </c>
      <c r="AQ1428" s="39">
        <f t="shared" si="383"/>
        <v>0.76479016775460884</v>
      </c>
      <c r="AR1428" s="39">
        <f t="shared" si="378"/>
        <v>2.8476350000000092</v>
      </c>
      <c r="AS1428" s="39"/>
      <c r="AT1428" s="51">
        <f>T1428*$AS$8*0.38*0.01</f>
        <v>457.66421161500011</v>
      </c>
      <c r="AU1428" s="51">
        <f t="shared" si="377"/>
        <v>0.45766421161500009</v>
      </c>
      <c r="AV1428" s="51">
        <f t="shared" si="384"/>
        <v>1.2712904937399149E-4</v>
      </c>
      <c r="AW1428" s="39">
        <f>AB1428*0.7</f>
        <v>0.45908823032413021</v>
      </c>
      <c r="AX1428" s="40"/>
      <c r="AY1428" s="40">
        <f t="shared" si="381"/>
        <v>0</v>
      </c>
      <c r="AZ1428" s="40"/>
      <c r="BA1428" s="40"/>
      <c r="BB1428" s="40"/>
      <c r="BC1428" s="39"/>
      <c r="BD1428" s="39">
        <f>T1428*2.23694</f>
        <v>25.91122166666667</v>
      </c>
      <c r="BE1428" s="39">
        <f>AO1428-$BC$8</f>
        <v>0.78401598923640281</v>
      </c>
      <c r="BF1428" s="39">
        <f>AQ1428-$BC$8</f>
        <v>0.7636637687559904</v>
      </c>
      <c r="BG1428" s="52">
        <f t="shared" si="385"/>
        <v>0.68729739188039141</v>
      </c>
      <c r="BH1428" s="52">
        <f t="shared" si="386"/>
        <v>0.68729739188039141</v>
      </c>
      <c r="BI1428" s="52">
        <f t="shared" si="387"/>
        <v>2474270.6107694092</v>
      </c>
      <c r="BJ1428" s="52">
        <f t="shared" si="388"/>
        <v>2474.2706107694094</v>
      </c>
      <c r="BK1428">
        <f t="shared" si="389"/>
        <v>2.5628715000000084</v>
      </c>
    </row>
    <row r="1429" spans="2:63" x14ac:dyDescent="0.25">
      <c r="B1429" s="25" t="s">
        <v>53</v>
      </c>
      <c r="C1429" s="25">
        <v>1421</v>
      </c>
      <c r="D1429" s="25">
        <v>399</v>
      </c>
      <c r="E1429" s="24">
        <v>40.9</v>
      </c>
      <c r="F1429" s="15">
        <f t="shared" si="390"/>
        <v>-0.47222222222222299</v>
      </c>
      <c r="G1429" s="15">
        <f t="shared" si="391"/>
        <v>-1.7000000000000028</v>
      </c>
      <c r="R1429">
        <f t="shared" si="379"/>
        <v>0</v>
      </c>
      <c r="S1429">
        <f t="shared" si="380"/>
        <v>40.9</v>
      </c>
      <c r="T1429">
        <f>$E1429/3.6</f>
        <v>11.361111111111111</v>
      </c>
      <c r="U1429">
        <f>(0.5*960*(T1429*T1429))</f>
        <v>61955.92592592592</v>
      </c>
      <c r="V1429">
        <f>$U1429-$U1430</f>
        <v>7626.6666666666715</v>
      </c>
      <c r="X1429">
        <f>W1429/1000</f>
        <v>0</v>
      </c>
      <c r="Y142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29">
        <f>(0.5*960*(F1429*F1429))</f>
        <v>107.03703703703738</v>
      </c>
      <c r="AA1429">
        <f>W1429*0.0000002777777777</f>
        <v>0</v>
      </c>
      <c r="AB14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29">
        <f>(AC1429*0.0000002777777777)*-1</f>
        <v>0</v>
      </c>
      <c r="AE14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29">
        <f>(T1429/1000)*(960*9.81*0.01+0.5*1.205*0.38*1.711274*(T1429*T1429)+960*4/3*3.14*AJ1429)</f>
        <v>-31.33404128414201</v>
      </c>
      <c r="AH1429">
        <f>AH1428+AG1429</f>
        <v>2453.8604404350949</v>
      </c>
      <c r="AJ1429">
        <f>T1430-T1429</f>
        <v>-0.72222222222222321</v>
      </c>
      <c r="AK1429" s="53">
        <f t="shared" ref="AK1429:AK1492" si="393">$E1429/3.6</f>
        <v>11.361111111111111</v>
      </c>
      <c r="AL1429" s="39">
        <f>0.5*1116.99*(T1429*T1429)</f>
        <v>72087.655937499992</v>
      </c>
      <c r="AM1429" s="39">
        <f t="shared" si="392"/>
        <v>8873.8650000000052</v>
      </c>
      <c r="AN1429" s="39">
        <f>SUM($AM$1416:$AM$1427)+$AN$1415</f>
        <v>-2826512.5984374997</v>
      </c>
      <c r="AO1429" s="39">
        <f t="shared" si="382"/>
        <v>0.78514238823502125</v>
      </c>
      <c r="AP1429" s="39">
        <f>SUM($AM$1403:$AM$1420)+$AP$1402</f>
        <v>2753244.6046875003</v>
      </c>
      <c r="AQ1429" s="39">
        <f t="shared" si="383"/>
        <v>0.76479016775460884</v>
      </c>
      <c r="AR1429" s="39">
        <f t="shared" si="378"/>
        <v>8.8738650000000057</v>
      </c>
      <c r="AS1429" s="39"/>
      <c r="AT1429" s="51">
        <f>T1429*$AS$8*0.38*0.01</f>
        <v>448.88408285500003</v>
      </c>
      <c r="AU1429" s="51">
        <f t="shared" si="377"/>
        <v>0.44888408285500003</v>
      </c>
      <c r="AV1429" s="51">
        <f t="shared" si="384"/>
        <v>1.2469012276729619E-4</v>
      </c>
      <c r="AW1429" s="39">
        <f>AB1429*0.7</f>
        <v>0.45908823032413021</v>
      </c>
      <c r="AX1429" s="40"/>
      <c r="AY1429" s="40">
        <f t="shared" si="381"/>
        <v>0</v>
      </c>
      <c r="AZ1429" s="40"/>
      <c r="BA1429" s="40"/>
      <c r="BB1429" s="40"/>
      <c r="BC1429" s="39"/>
      <c r="BD1429" s="39">
        <f>T1429*2.23694</f>
        <v>25.414123888888891</v>
      </c>
      <c r="BE1429" s="39">
        <f>AO1429-$BC$8</f>
        <v>0.78401598923640281</v>
      </c>
      <c r="BF1429" s="39">
        <f>AQ1429-$BC$8</f>
        <v>0.7636637687559904</v>
      </c>
      <c r="BG1429" s="52">
        <f t="shared" si="385"/>
        <v>0.68729739188039141</v>
      </c>
      <c r="BH1429" s="52">
        <f t="shared" si="386"/>
        <v>0.68729739188039141</v>
      </c>
      <c r="BI1429" s="52">
        <f t="shared" si="387"/>
        <v>2474270.6107694092</v>
      </c>
      <c r="BJ1429" s="52">
        <f t="shared" si="388"/>
        <v>2474.2706107694094</v>
      </c>
      <c r="BK1429">
        <f t="shared" si="389"/>
        <v>7.9864785000000049</v>
      </c>
    </row>
    <row r="1430" spans="2:63" x14ac:dyDescent="0.25">
      <c r="B1430" s="25" t="s">
        <v>53</v>
      </c>
      <c r="C1430" s="25">
        <v>1422</v>
      </c>
      <c r="D1430" s="25">
        <v>400</v>
      </c>
      <c r="E1430" s="24">
        <v>38.299999999999997</v>
      </c>
      <c r="F1430" s="15">
        <f t="shared" si="390"/>
        <v>-0.7777777777777779</v>
      </c>
      <c r="G1430" s="15">
        <f t="shared" si="391"/>
        <v>-2.8000000000000007</v>
      </c>
      <c r="R1430">
        <f t="shared" si="379"/>
        <v>0</v>
      </c>
      <c r="S1430">
        <f t="shared" si="380"/>
        <v>38.299999999999997</v>
      </c>
      <c r="T1430">
        <f>$E1430/3.6</f>
        <v>10.638888888888888</v>
      </c>
      <c r="U1430">
        <f>(0.5*960*(T1430*T1430))</f>
        <v>54329.259259259248</v>
      </c>
      <c r="V1430">
        <f>$U1430-$U1431</f>
        <v>8177.7777777777665</v>
      </c>
      <c r="X1430">
        <f>W1430/1000</f>
        <v>0</v>
      </c>
      <c r="Y143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30">
        <f>(0.5*960*(F1430*F1430))</f>
        <v>290.37037037037049</v>
      </c>
      <c r="AA1430">
        <f>W1430*0.0000002777777777</f>
        <v>0</v>
      </c>
      <c r="AB14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30">
        <f>(AC1430*0.0000002777777777)*-1</f>
        <v>0</v>
      </c>
      <c r="AE14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</f>
        <v>0.67471162532548412</v>
      </c>
      <c r="AG1430">
        <f>(T1430/1000)*(960*9.81*0.01+0.5*1.205*0.38*1.711274*(T1430*T1430)+960*4/3*3.14*AJ1430)</f>
        <v>-34.159466872234816</v>
      </c>
      <c r="AH1430">
        <f>AH1429+AG1430</f>
        <v>2419.7009735628599</v>
      </c>
      <c r="AJ1430">
        <f>T1431-T1430</f>
        <v>-0.83333333333333215</v>
      </c>
      <c r="AK1430" s="53">
        <f t="shared" si="393"/>
        <v>10.638888888888888</v>
      </c>
      <c r="AL1430" s="39">
        <f>0.5*1116.99*(T1430*T1430)</f>
        <v>63213.790937499987</v>
      </c>
      <c r="AM1430" s="39">
        <f t="shared" si="392"/>
        <v>9515.0999999999913</v>
      </c>
      <c r="AN1430" s="39">
        <f>SUM($AM$1416:$AM$1427)+$AN$1415</f>
        <v>-2826512.5984374997</v>
      </c>
      <c r="AO1430" s="39">
        <f t="shared" si="382"/>
        <v>0.78514238823502125</v>
      </c>
      <c r="AP1430" s="39">
        <f>SUM($AM$1403:$AM$1420)+$AP$1402</f>
        <v>2753244.6046875003</v>
      </c>
      <c r="AQ1430" s="39">
        <f t="shared" si="383"/>
        <v>0.76479016775460884</v>
      </c>
      <c r="AR1430" s="39">
        <f t="shared" si="378"/>
        <v>9.5150999999999915</v>
      </c>
      <c r="AS1430" s="39"/>
      <c r="AT1430" s="51">
        <f>T1430*$AS$8*0.38*0.01</f>
        <v>420.34866438500001</v>
      </c>
      <c r="AU1430" s="51">
        <f t="shared" si="377"/>
        <v>0.42034866438500001</v>
      </c>
      <c r="AV1430" s="51">
        <f t="shared" si="384"/>
        <v>1.1676361129553652E-4</v>
      </c>
      <c r="AW1430" s="39">
        <f>AB1430*0.7</f>
        <v>0.45908823032413021</v>
      </c>
      <c r="AX1430" s="40"/>
      <c r="AY1430" s="40">
        <f t="shared" si="381"/>
        <v>0</v>
      </c>
      <c r="AZ1430" s="40"/>
      <c r="BA1430" s="40"/>
      <c r="BB1430" s="40"/>
      <c r="BC1430" s="39"/>
      <c r="BD1430" s="39">
        <f>T1430*2.23694</f>
        <v>23.798556111111111</v>
      </c>
      <c r="BE1430" s="39">
        <f>AO1430-$BC$8</f>
        <v>0.78401598923640281</v>
      </c>
      <c r="BF1430" s="39">
        <f>AQ1430-$BC$8</f>
        <v>0.7636637687559904</v>
      </c>
      <c r="BG1430" s="52">
        <f t="shared" si="385"/>
        <v>0.68729739188039141</v>
      </c>
      <c r="BH1430" s="52">
        <f t="shared" si="386"/>
        <v>0.68729739188039141</v>
      </c>
      <c r="BI1430" s="52">
        <f t="shared" si="387"/>
        <v>2474270.6107694092</v>
      </c>
      <c r="BJ1430" s="52">
        <f t="shared" si="388"/>
        <v>2474.2706107694094</v>
      </c>
      <c r="BK1430">
        <f t="shared" si="389"/>
        <v>8.5635899999999925</v>
      </c>
    </row>
    <row r="1431" spans="2:63" x14ac:dyDescent="0.25">
      <c r="B1431" s="25" t="s">
        <v>53</v>
      </c>
      <c r="C1431" s="25">
        <v>1423</v>
      </c>
      <c r="D1431" s="25">
        <v>401</v>
      </c>
      <c r="E1431" s="24">
        <v>35.299999999999997</v>
      </c>
      <c r="F1431" s="15">
        <f t="shared" si="390"/>
        <v>-0.55555555555555558</v>
      </c>
      <c r="G1431" s="15">
        <f t="shared" si="391"/>
        <v>-2</v>
      </c>
      <c r="R1431">
        <f t="shared" si="379"/>
        <v>0</v>
      </c>
      <c r="S1431">
        <f t="shared" si="380"/>
        <v>35.299999999999997</v>
      </c>
      <c r="T1431">
        <f>$E1431/3.6</f>
        <v>9.8055555555555554</v>
      </c>
      <c r="U1431">
        <f>(0.5*960*(T1431*T1431))</f>
        <v>46151.481481481482</v>
      </c>
      <c r="V1431">
        <f>$U1431-$U1432</f>
        <v>2577.777777777781</v>
      </c>
      <c r="X1431">
        <f>W1431/1000</f>
        <v>0</v>
      </c>
      <c r="Y143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31">
        <f>(0.5*960*(F1431*F1431))</f>
        <v>148.14814814814815</v>
      </c>
      <c r="AA1431">
        <f>W1431*0.0000002777777777</f>
        <v>0</v>
      </c>
      <c r="AB143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31">
        <f>(AC1431*0.0000002777777777)*-1</f>
        <v>0</v>
      </c>
      <c r="AE14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1">
        <f>(T1431/1000)*(960*9.81*0.01+0.5*1.205*0.38*1.711274*(T1431*T1431)+960*4/3*3.14*AJ1431)</f>
        <v>-9.654527101605014</v>
      </c>
      <c r="AH1431">
        <f>AH1430+AG1431</f>
        <v>2410.0464464612551</v>
      </c>
      <c r="AJ1431">
        <f>T1432-T1431</f>
        <v>-0.27777777777777857</v>
      </c>
      <c r="AK1431" s="53">
        <f t="shared" si="393"/>
        <v>9.8055555555555554</v>
      </c>
      <c r="AL1431" s="39">
        <f>0.5*1116.99*(T1431*T1431)</f>
        <v>53698.690937499996</v>
      </c>
      <c r="AM1431" s="39">
        <f t="shared" si="392"/>
        <v>2999.3250000000044</v>
      </c>
      <c r="AN1431" s="39">
        <f>SUM($AM$1416:$AM$1427)+$AN$1415</f>
        <v>-2826512.5984374997</v>
      </c>
      <c r="AO1431" s="39">
        <f t="shared" si="382"/>
        <v>0.78514238823502125</v>
      </c>
      <c r="AP1431" s="39">
        <f>SUM($AM$1403:$AM$1420)+$AP$1402</f>
        <v>2753244.6046875003</v>
      </c>
      <c r="AQ1431" s="39">
        <f t="shared" si="383"/>
        <v>0.76479016775460884</v>
      </c>
      <c r="AR1431" s="39">
        <f t="shared" si="378"/>
        <v>2.9993250000000042</v>
      </c>
      <c r="AS1431" s="39"/>
      <c r="AT1431" s="51">
        <f>T1431*$AS$8*0.38*0.01</f>
        <v>387.42318153500003</v>
      </c>
      <c r="AU1431" s="51">
        <f t="shared" si="377"/>
        <v>0.38742318153500005</v>
      </c>
      <c r="AV1431" s="51">
        <f t="shared" si="384"/>
        <v>1.0761763652042923E-4</v>
      </c>
      <c r="AW1431" s="39">
        <f>AB1431*0.7</f>
        <v>0.45908823032413021</v>
      </c>
      <c r="AX1431" s="40"/>
      <c r="AY1431" s="40">
        <f t="shared" si="381"/>
        <v>0</v>
      </c>
      <c r="AZ1431" s="40"/>
      <c r="BA1431" s="40"/>
      <c r="BB1431" s="40"/>
      <c r="BC1431" s="39"/>
      <c r="BD1431" s="39">
        <f>T1431*2.23694</f>
        <v>21.934439444444447</v>
      </c>
      <c r="BE1431" s="39">
        <f>AO1431-$BC$8</f>
        <v>0.78401598923640281</v>
      </c>
      <c r="BF1431" s="39">
        <f>AQ1431-$BC$8</f>
        <v>0.7636637687559904</v>
      </c>
      <c r="BG1431" s="52">
        <f t="shared" si="385"/>
        <v>0.68729739188039141</v>
      </c>
      <c r="BH1431" s="52">
        <f t="shared" si="386"/>
        <v>0.68729739188039141</v>
      </c>
      <c r="BI1431" s="52">
        <f t="shared" si="387"/>
        <v>2474270.6107694092</v>
      </c>
      <c r="BJ1431" s="52">
        <f t="shared" si="388"/>
        <v>2474.2706107694094</v>
      </c>
      <c r="BK1431">
        <f t="shared" si="389"/>
        <v>2.6993925000000041</v>
      </c>
    </row>
    <row r="1432" spans="2:63" x14ac:dyDescent="0.25">
      <c r="B1432" s="25" t="s">
        <v>53</v>
      </c>
      <c r="C1432" s="25">
        <v>1424</v>
      </c>
      <c r="D1432" s="25">
        <v>402</v>
      </c>
      <c r="E1432" s="24">
        <v>34.299999999999997</v>
      </c>
      <c r="F1432" s="15">
        <f t="shared" si="390"/>
        <v>-9.7222222222221627E-2</v>
      </c>
      <c r="G1432" s="15">
        <f t="shared" si="391"/>
        <v>-0.34999999999999787</v>
      </c>
      <c r="R1432">
        <f t="shared" si="379"/>
        <v>0</v>
      </c>
      <c r="S1432">
        <f t="shared" si="380"/>
        <v>34.299999999999997</v>
      </c>
      <c r="T1432">
        <f>$E1432/3.6</f>
        <v>9.5277777777777768</v>
      </c>
      <c r="U1432">
        <f>(0.5*960*(T1432*T1432))</f>
        <v>43573.703703703701</v>
      </c>
      <c r="V1432">
        <f>$U1432-$U1433</f>
        <v>-765.55555555555475</v>
      </c>
      <c r="X1432">
        <f>W1432/1000</f>
        <v>0</v>
      </c>
      <c r="Y143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32">
        <f>(0.5*960*(F1432*F1432))</f>
        <v>4.5370370370369812</v>
      </c>
      <c r="AA1432">
        <f>W1432*0.0000002777777777</f>
        <v>0</v>
      </c>
      <c r="AB143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C1432">
        <f>SUM(V1432:V1436)</f>
        <v>-23324.444444444445</v>
      </c>
      <c r="AD1432">
        <f>(AC1432*0.0000002777777777)*-1</f>
        <v>6.4790123438648898E-3</v>
      </c>
      <c r="AE14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2">
        <f>(T1432/1000)*(960*9.81*0.01+0.5*1.205*0.38*1.711274*(T1432*T1432)+960*4/3*3.14*AJ1432)</f>
        <v>4.4273298802433905</v>
      </c>
      <c r="AH1432">
        <f>AH1431+AG1432</f>
        <v>2414.4737763414983</v>
      </c>
      <c r="AJ1432">
        <f>T1433-T1432</f>
        <v>8.3333333333333925E-2</v>
      </c>
      <c r="AK1432" s="53">
        <f t="shared" si="393"/>
        <v>9.5277777777777768</v>
      </c>
      <c r="AL1432" s="39">
        <f>0.5*1116.99*(T1432*T1432)</f>
        <v>50699.365937499992</v>
      </c>
      <c r="AM1432" s="39">
        <f t="shared" si="392"/>
        <v>-890.74781250000524</v>
      </c>
      <c r="AN1432" s="39">
        <f>SUM($AM$1432:$AM$1436)+$AN$1431</f>
        <v>-2853651.3184374999</v>
      </c>
      <c r="AO1432" s="39">
        <f t="shared" si="382"/>
        <v>0.79268092156624381</v>
      </c>
      <c r="AP1432" s="39">
        <f>SUM($AM$1403:$AM$1420)+$AP$1402</f>
        <v>2753244.6046875003</v>
      </c>
      <c r="AQ1432" s="39">
        <f t="shared" si="383"/>
        <v>0.76479016775460884</v>
      </c>
      <c r="AR1432" s="39">
        <f t="shared" si="378"/>
        <v>-0.89074781250000523</v>
      </c>
      <c r="AS1432" s="39"/>
      <c r="AT1432" s="51">
        <f>T1432*$AS$8*0.38*0.01</f>
        <v>376.44802058500005</v>
      </c>
      <c r="AU1432" s="51">
        <f t="shared" ref="AU1432:AU1495" si="394">AT1432/1000</f>
        <v>0.37644802058500004</v>
      </c>
      <c r="AV1432" s="51">
        <f t="shared" si="384"/>
        <v>1.0456897826206014E-4</v>
      </c>
      <c r="AW1432" s="39">
        <f>AB1432*0.7</f>
        <v>0.45908823032413021</v>
      </c>
      <c r="AX1432" s="40"/>
      <c r="AY1432" s="40">
        <f t="shared" si="381"/>
        <v>0</v>
      </c>
      <c r="AZ1432" s="40"/>
      <c r="BA1432" s="40"/>
      <c r="BB1432" s="40"/>
      <c r="BC1432" s="39"/>
      <c r="BD1432" s="39">
        <f>T1432*2.23694</f>
        <v>21.313067222222223</v>
      </c>
      <c r="BE1432" s="39">
        <f>AO1432-$BC$8</f>
        <v>0.79155452256762537</v>
      </c>
      <c r="BF1432" s="39">
        <f>AQ1432-$BC$8</f>
        <v>0.7636637687559904</v>
      </c>
      <c r="BG1432" s="52">
        <f t="shared" si="385"/>
        <v>0.68729739188039141</v>
      </c>
      <c r="BH1432" s="52">
        <f t="shared" si="386"/>
        <v>0.68729739188039141</v>
      </c>
      <c r="BI1432" s="52">
        <f t="shared" si="387"/>
        <v>2474270.6107694092</v>
      </c>
      <c r="BJ1432" s="52">
        <f t="shared" si="388"/>
        <v>2474.2706107694094</v>
      </c>
      <c r="BK1432">
        <f t="shared" si="389"/>
        <v>-0.80167303125000478</v>
      </c>
    </row>
    <row r="1433" spans="2:63" x14ac:dyDescent="0.25">
      <c r="B1433" s="25" t="s">
        <v>53</v>
      </c>
      <c r="C1433" s="25">
        <v>1425</v>
      </c>
      <c r="D1433" s="25">
        <v>403</v>
      </c>
      <c r="E1433" s="24">
        <v>34.6</v>
      </c>
      <c r="F1433" s="15">
        <f t="shared" si="390"/>
        <v>0.27777777777777779</v>
      </c>
      <c r="G1433" s="15">
        <f t="shared" si="391"/>
        <v>1</v>
      </c>
      <c r="R1433">
        <f t="shared" si="379"/>
        <v>0</v>
      </c>
      <c r="S1433">
        <f t="shared" si="380"/>
        <v>34.6</v>
      </c>
      <c r="T1433">
        <f>$E1433/3.6</f>
        <v>9.6111111111111107</v>
      </c>
      <c r="U1433">
        <f>(0.5*960*(T1433*T1433))</f>
        <v>44339.259259259255</v>
      </c>
      <c r="V1433">
        <f>$U1433-$U1434</f>
        <v>-4464.0740740740657</v>
      </c>
      <c r="X1433">
        <f>W1433/1000</f>
        <v>0</v>
      </c>
      <c r="Y143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33">
        <f>(0.5*960*(F1433*F1433))</f>
        <v>37.037037037037038</v>
      </c>
      <c r="AA1433">
        <f>W1433*0.0000002777777777</f>
        <v>0</v>
      </c>
      <c r="AB143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33">
        <f>(AC1433*0.0000002777777777)*-1</f>
        <v>0</v>
      </c>
      <c r="AE14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3">
        <f>(T1433/1000)*(960*9.81*0.01+0.5*1.205*0.38*1.711274*(T1433*T1433)+960*4/3*3.14*AJ1433)</f>
        <v>19.494438907000966</v>
      </c>
      <c r="AH1433">
        <f>AH1432+AG1433</f>
        <v>2433.9682152484993</v>
      </c>
      <c r="AJ1433">
        <f>T1434-T1433</f>
        <v>0.47222222222222143</v>
      </c>
      <c r="AK1433" s="53">
        <f t="shared" si="393"/>
        <v>9.6111111111111107</v>
      </c>
      <c r="AL1433" s="39">
        <f>0.5*1116.99*(T1433*T1433)</f>
        <v>51590.113749999997</v>
      </c>
      <c r="AM1433" s="39">
        <f t="shared" si="392"/>
        <v>-5194.0896874999889</v>
      </c>
      <c r="AN1433" s="39">
        <f>SUM($AM$1432:$AM$1436)+$AN$1431</f>
        <v>-2853651.3184374999</v>
      </c>
      <c r="AO1433" s="39">
        <f t="shared" si="382"/>
        <v>0.79268092156624381</v>
      </c>
      <c r="AP1433" s="39">
        <f>SUM($AM$1403:$AM$1420)+$AP$1402</f>
        <v>2753244.6046875003</v>
      </c>
      <c r="AQ1433" s="39">
        <f t="shared" si="383"/>
        <v>0.76479016775460884</v>
      </c>
      <c r="AR1433" s="39">
        <f t="shared" si="378"/>
        <v>-5.1940896874999893</v>
      </c>
      <c r="AS1433" s="39"/>
      <c r="AT1433" s="51">
        <f>T1433*$AS$8*0.38*0.01</f>
        <v>379.74056887</v>
      </c>
      <c r="AU1433" s="51">
        <f t="shared" si="394"/>
        <v>0.37974056887000002</v>
      </c>
      <c r="AV1433" s="51">
        <f t="shared" si="384"/>
        <v>1.0548357573957085E-4</v>
      </c>
      <c r="AW1433" s="39">
        <f>AB1433*0.7</f>
        <v>0.45908823032413021</v>
      </c>
      <c r="AX1433" s="40"/>
      <c r="AY1433" s="40">
        <f t="shared" si="381"/>
        <v>0</v>
      </c>
      <c r="AZ1433" s="40"/>
      <c r="BA1433" s="40"/>
      <c r="BB1433" s="40"/>
      <c r="BC1433" s="39"/>
      <c r="BD1433" s="39">
        <f>T1433*2.23694</f>
        <v>21.499478888888888</v>
      </c>
      <c r="BE1433" s="39">
        <f>AO1433-$BC$8</f>
        <v>0.79155452256762537</v>
      </c>
      <c r="BF1433" s="39">
        <f>AQ1433-$BC$8</f>
        <v>0.7636637687559904</v>
      </c>
      <c r="BG1433" s="52">
        <f t="shared" si="385"/>
        <v>0.68729739188039141</v>
      </c>
      <c r="BH1433" s="52">
        <f t="shared" si="386"/>
        <v>0.68729739188039141</v>
      </c>
      <c r="BI1433" s="52">
        <f t="shared" si="387"/>
        <v>2474270.6107694092</v>
      </c>
      <c r="BJ1433" s="52">
        <f t="shared" si="388"/>
        <v>2474.2706107694094</v>
      </c>
      <c r="BK1433">
        <f t="shared" si="389"/>
        <v>-4.6746807187499897</v>
      </c>
    </row>
    <row r="1434" spans="2:63" x14ac:dyDescent="0.25">
      <c r="B1434" s="25" t="s">
        <v>53</v>
      </c>
      <c r="C1434" s="25">
        <v>1426</v>
      </c>
      <c r="D1434" s="25">
        <v>404</v>
      </c>
      <c r="E1434" s="24">
        <v>36.299999999999997</v>
      </c>
      <c r="F1434" s="15">
        <f t="shared" si="390"/>
        <v>0.68055555555555536</v>
      </c>
      <c r="G1434" s="15">
        <f t="shared" si="391"/>
        <v>2.4499999999999993</v>
      </c>
      <c r="R1434">
        <f t="shared" si="379"/>
        <v>0</v>
      </c>
      <c r="S1434">
        <f t="shared" si="380"/>
        <v>36.299999999999997</v>
      </c>
      <c r="T1434">
        <f>$E1434/3.6</f>
        <v>10.083333333333332</v>
      </c>
      <c r="U1434">
        <f>(0.5*960*(T1434*T1434))</f>
        <v>48803.333333333321</v>
      </c>
      <c r="V1434">
        <f>$U1434-$U1435</f>
        <v>-8983.7037037037007</v>
      </c>
      <c r="X1434">
        <f>W1434/1000</f>
        <v>0</v>
      </c>
      <c r="Y143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34">
        <f>(0.5*960*(F1434*F1434))</f>
        <v>222.31481481481467</v>
      </c>
      <c r="AA1434">
        <f>W1434*0.0000002777777777</f>
        <v>0</v>
      </c>
      <c r="AB143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34">
        <f>(AC1434*0.0000002777777777)*-1</f>
        <v>0</v>
      </c>
      <c r="AE14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4">
        <f>(T1434/1000)*(960*9.81*0.01+0.5*1.205*0.38*1.711274*(T1434*T1434)+960*4/3*3.14*AJ1434)</f>
        <v>37.375221678536803</v>
      </c>
      <c r="AH1434">
        <f>AH1433+AG1434</f>
        <v>2471.3434369270362</v>
      </c>
      <c r="AJ1434">
        <f>T1435-T1434</f>
        <v>0.88888888888888928</v>
      </c>
      <c r="AK1434" s="53">
        <f t="shared" si="393"/>
        <v>10.083333333333332</v>
      </c>
      <c r="AL1434" s="39">
        <f>0.5*1116.99*(T1434*T1434)</f>
        <v>56784.203437499986</v>
      </c>
      <c r="AM1434" s="39">
        <f t="shared" si="392"/>
        <v>-10452.82</v>
      </c>
      <c r="AN1434" s="39">
        <f>SUM($AM$1432:$AM$1436)+$AN$1431</f>
        <v>-2853651.3184374999</v>
      </c>
      <c r="AO1434" s="39">
        <f t="shared" si="382"/>
        <v>0.79268092156624381</v>
      </c>
      <c r="AP1434" s="39">
        <f>SUM($AM$1403:$AM$1420)+$AP$1402</f>
        <v>2753244.6046875003</v>
      </c>
      <c r="AQ1434" s="39">
        <f t="shared" si="383"/>
        <v>0.76479016775460884</v>
      </c>
      <c r="AR1434" s="39">
        <f t="shared" si="378"/>
        <v>-10.452819999999999</v>
      </c>
      <c r="AS1434" s="39"/>
      <c r="AT1434" s="51">
        <f>T1434*$AS$8*0.38*0.01</f>
        <v>398.39834248500006</v>
      </c>
      <c r="AU1434" s="51">
        <f t="shared" si="394"/>
        <v>0.39839834248500006</v>
      </c>
      <c r="AV1434" s="51">
        <f t="shared" si="384"/>
        <v>1.1066629477879834E-4</v>
      </c>
      <c r="AW1434" s="39">
        <f>AB1434*0.7</f>
        <v>0.45908823032413021</v>
      </c>
      <c r="AX1434" s="40"/>
      <c r="AY1434" s="40">
        <f t="shared" si="381"/>
        <v>0</v>
      </c>
      <c r="AZ1434" s="40"/>
      <c r="BA1434" s="40"/>
      <c r="BB1434" s="40"/>
      <c r="BC1434" s="39"/>
      <c r="BD1434" s="39">
        <f>T1434*2.23694</f>
        <v>22.555811666666667</v>
      </c>
      <c r="BE1434" s="39">
        <f>AO1434-$BC$8</f>
        <v>0.79155452256762537</v>
      </c>
      <c r="BF1434" s="39">
        <f>AQ1434-$BC$8</f>
        <v>0.7636637687559904</v>
      </c>
      <c r="BG1434" s="52">
        <f t="shared" si="385"/>
        <v>0.68729739188039141</v>
      </c>
      <c r="BH1434" s="52">
        <f t="shared" si="386"/>
        <v>0.68729739188039141</v>
      </c>
      <c r="BI1434" s="52">
        <f t="shared" si="387"/>
        <v>2474270.6107694092</v>
      </c>
      <c r="BJ1434" s="52">
        <f t="shared" si="388"/>
        <v>2474.2706107694094</v>
      </c>
      <c r="BK1434">
        <f t="shared" si="389"/>
        <v>-9.4075380000000006</v>
      </c>
    </row>
    <row r="1435" spans="2:63" x14ac:dyDescent="0.25">
      <c r="B1435" s="25" t="s">
        <v>53</v>
      </c>
      <c r="C1435" s="25">
        <v>1427</v>
      </c>
      <c r="D1435" s="25">
        <v>405</v>
      </c>
      <c r="E1435" s="24">
        <v>39.5</v>
      </c>
      <c r="F1435" s="15">
        <f t="shared" si="390"/>
        <v>0.76388888888888884</v>
      </c>
      <c r="G1435" s="15">
        <f t="shared" si="391"/>
        <v>2.75</v>
      </c>
      <c r="R1435">
        <f t="shared" si="379"/>
        <v>0</v>
      </c>
      <c r="S1435">
        <f t="shared" si="380"/>
        <v>39.5</v>
      </c>
      <c r="T1435">
        <f>$E1435/3.6</f>
        <v>10.972222222222221</v>
      </c>
      <c r="U1435">
        <f>(0.5*960*(T1435*T1435))</f>
        <v>57787.037037037022</v>
      </c>
      <c r="V1435">
        <f>$U1435-$U1436</f>
        <v>-6925.5555555555693</v>
      </c>
      <c r="X1435">
        <f>W1435/1000</f>
        <v>0</v>
      </c>
      <c r="Y143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</f>
        <v>2370.3788888888894</v>
      </c>
      <c r="Z1435">
        <f>(0.5*960*(F1435*F1435))</f>
        <v>280.09259259259255</v>
      </c>
      <c r="AA1435">
        <f>W1435*0.0000002777777777</f>
        <v>0</v>
      </c>
      <c r="AB143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</f>
        <v>0.65584032903447176</v>
      </c>
      <c r="AD1435">
        <f>(AC1435*0.0000002777777777)*-1</f>
        <v>0</v>
      </c>
      <c r="AE14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5">
        <f>(T1435/1000)*(960*9.81*0.01+0.5*1.205*0.38*1.711274*(T1435*T1435)+960*4/3*3.14*AJ1435)</f>
        <v>29.725576124413301</v>
      </c>
      <c r="AH1435">
        <f>AH1434+AG1435</f>
        <v>2501.0690130514495</v>
      </c>
      <c r="AJ1435">
        <f>T1436-T1435</f>
        <v>0.63888888888888928</v>
      </c>
      <c r="AK1435" s="53">
        <f t="shared" si="393"/>
        <v>10.972222222222221</v>
      </c>
      <c r="AL1435" s="39">
        <f>0.5*1116.99*(T1435*T1435)</f>
        <v>67237.023437499985</v>
      </c>
      <c r="AM1435" s="39">
        <f t="shared" si="392"/>
        <v>-8058.1003125000134</v>
      </c>
      <c r="AN1435" s="39">
        <f>SUM($AM$1432:$AM$1436)+$AN$1431</f>
        <v>-2853651.3184374999</v>
      </c>
      <c r="AO1435" s="39">
        <f t="shared" si="382"/>
        <v>0.79268092156624381</v>
      </c>
      <c r="AP1435" s="39">
        <f>SUM($AM$1403:$AM$1420)+$AP$1402</f>
        <v>2753244.6046875003</v>
      </c>
      <c r="AQ1435" s="39">
        <f t="shared" si="383"/>
        <v>0.76479016775460884</v>
      </c>
      <c r="AR1435" s="39">
        <f t="shared" si="378"/>
        <v>-8.058100312500013</v>
      </c>
      <c r="AS1435" s="39"/>
      <c r="AT1435" s="51">
        <f>T1435*$AS$8*0.38*0.01</f>
        <v>433.51885752500004</v>
      </c>
      <c r="AU1435" s="51">
        <f t="shared" si="394"/>
        <v>0.43351885752500002</v>
      </c>
      <c r="AV1435" s="51">
        <f t="shared" si="384"/>
        <v>1.2042200120557945E-4</v>
      </c>
      <c r="AW1435" s="39">
        <f>AB1435*0.7</f>
        <v>0.45908823032413021</v>
      </c>
      <c r="AX1435" s="40"/>
      <c r="AY1435" s="40">
        <f t="shared" si="381"/>
        <v>0</v>
      </c>
      <c r="AZ1435" s="40"/>
      <c r="BA1435" s="40"/>
      <c r="BB1435" s="40"/>
      <c r="BC1435" s="39"/>
      <c r="BD1435" s="39">
        <f>T1435*2.23694</f>
        <v>24.544202777777777</v>
      </c>
      <c r="BE1435" s="39">
        <f>AO1435-$BC$8</f>
        <v>0.79155452256762537</v>
      </c>
      <c r="BF1435" s="39">
        <f>AQ1435-$BC$8</f>
        <v>0.7636637687559904</v>
      </c>
      <c r="BG1435" s="52">
        <f t="shared" si="385"/>
        <v>0.68729739188039141</v>
      </c>
      <c r="BH1435" s="52">
        <f t="shared" si="386"/>
        <v>0.68729739188039141</v>
      </c>
      <c r="BI1435" s="52">
        <f t="shared" si="387"/>
        <v>2474270.6107694092</v>
      </c>
      <c r="BJ1435" s="52">
        <f t="shared" si="388"/>
        <v>2474.2706107694094</v>
      </c>
      <c r="BK1435">
        <f t="shared" si="389"/>
        <v>-7.2522902812500121</v>
      </c>
    </row>
    <row r="1436" spans="2:63" x14ac:dyDescent="0.25">
      <c r="B1436" s="25" t="s">
        <v>53</v>
      </c>
      <c r="C1436" s="25">
        <v>1428</v>
      </c>
      <c r="D1436" s="25">
        <v>406</v>
      </c>
      <c r="E1436" s="24">
        <v>41.8</v>
      </c>
      <c r="F1436" s="15">
        <f t="shared" si="390"/>
        <v>0.41666666666666663</v>
      </c>
      <c r="G1436" s="15">
        <f t="shared" si="391"/>
        <v>1.5</v>
      </c>
      <c r="R1436">
        <f t="shared" si="379"/>
        <v>0</v>
      </c>
      <c r="S1436">
        <f t="shared" si="380"/>
        <v>41.8</v>
      </c>
      <c r="T1436">
        <f>$E1436/3.6</f>
        <v>11.611111111111111</v>
      </c>
      <c r="U1436">
        <f>(0.5*960*(T1436*T1436))</f>
        <v>64712.592592592591</v>
      </c>
      <c r="V1436">
        <f>$U1436-$U1437</f>
        <v>-2185.5555555555547</v>
      </c>
      <c r="X1436">
        <f>W1436/1000</f>
        <v>0</v>
      </c>
      <c r="Y143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36">
        <f>(0.5*960*(F1436*F1436))</f>
        <v>83.333333333333314</v>
      </c>
      <c r="AA1436">
        <f>W1436*0.0000002777777777</f>
        <v>0</v>
      </c>
      <c r="AB143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36">
        <f>(AC1436*0.0000002777777777)*-1</f>
        <v>0</v>
      </c>
      <c r="AE14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6">
        <f>(T1436/1000)*(960*9.81*0.01+0.5*1.205*0.38*1.711274*(T1436*T1436)+960*4/3*3.14*AJ1436)</f>
        <v>10.781012459732636</v>
      </c>
      <c r="AH1436">
        <f>AH1435+AG1436</f>
        <v>2511.8500255111821</v>
      </c>
      <c r="AJ1436">
        <f>T1437-T1436</f>
        <v>0.19444444444444464</v>
      </c>
      <c r="AK1436" s="53">
        <f t="shared" si="393"/>
        <v>11.611111111111111</v>
      </c>
      <c r="AL1436" s="39">
        <f>0.5*1116.99*(T1436*T1436)</f>
        <v>75295.123749999999</v>
      </c>
      <c r="AM1436" s="39">
        <f t="shared" si="392"/>
        <v>-2542.9621875000012</v>
      </c>
      <c r="AN1436" s="39">
        <f>SUM($AM$1432:$AM$1436)+$AN$1431</f>
        <v>-2853651.3184374999</v>
      </c>
      <c r="AO1436" s="39">
        <f t="shared" si="382"/>
        <v>0.79268092156624381</v>
      </c>
      <c r="AP1436" s="39">
        <f>SUM($AM$1403:$AM$1420)+$AP$1402</f>
        <v>2753244.6046875003</v>
      </c>
      <c r="AQ1436" s="39">
        <f t="shared" si="383"/>
        <v>0.76479016775460884</v>
      </c>
      <c r="AR1436" s="39">
        <f t="shared" si="378"/>
        <v>-2.542962187500001</v>
      </c>
      <c r="AS1436" s="39"/>
      <c r="AT1436" s="51">
        <f>T1436*$AS$8*0.38*0.01</f>
        <v>458.76172771000006</v>
      </c>
      <c r="AU1436" s="51">
        <f t="shared" si="394"/>
        <v>0.45876172771000007</v>
      </c>
      <c r="AV1436" s="51">
        <f t="shared" si="384"/>
        <v>1.274339151998284E-4</v>
      </c>
      <c r="AW1436" s="39">
        <f>AB1436*0.7</f>
        <v>0.46946897106196428</v>
      </c>
      <c r="AX1436" s="40"/>
      <c r="AY1436" s="40">
        <f t="shared" si="381"/>
        <v>0</v>
      </c>
      <c r="AZ1436" s="40"/>
      <c r="BA1436" s="40"/>
      <c r="BB1436" s="40"/>
      <c r="BC1436" s="39"/>
      <c r="BD1436" s="39">
        <f>T1436*2.23694</f>
        <v>25.973358888888889</v>
      </c>
      <c r="BE1436" s="39">
        <f>AO1436-$BC$8</f>
        <v>0.79155452256762537</v>
      </c>
      <c r="BF1436" s="39">
        <f>AQ1436-$BC$8</f>
        <v>0.7636637687559904</v>
      </c>
      <c r="BG1436" s="52">
        <f t="shared" si="385"/>
        <v>0.68729739188039141</v>
      </c>
      <c r="BH1436" s="52">
        <f t="shared" si="386"/>
        <v>0.68729739188039141</v>
      </c>
      <c r="BI1436" s="52">
        <f t="shared" si="387"/>
        <v>2474270.6107694092</v>
      </c>
      <c r="BJ1436" s="52">
        <f t="shared" si="388"/>
        <v>2474.2706107694094</v>
      </c>
      <c r="BK1436">
        <f t="shared" si="389"/>
        <v>-2.2886659687500011</v>
      </c>
    </row>
    <row r="1437" spans="2:63" x14ac:dyDescent="0.25">
      <c r="B1437" s="25" t="s">
        <v>53</v>
      </c>
      <c r="C1437" s="25">
        <v>1429</v>
      </c>
      <c r="D1437" s="25">
        <v>407</v>
      </c>
      <c r="E1437" s="24">
        <v>42.5</v>
      </c>
      <c r="F1437" s="15">
        <f t="shared" si="390"/>
        <v>1.3888888888889086E-2</v>
      </c>
      <c r="G1437" s="15">
        <f t="shared" si="391"/>
        <v>5.0000000000000711E-2</v>
      </c>
      <c r="R1437">
        <f t="shared" si="379"/>
        <v>0</v>
      </c>
      <c r="S1437">
        <f t="shared" si="380"/>
        <v>42.5</v>
      </c>
      <c r="T1437">
        <f>$E1437/3.6</f>
        <v>11.805555555555555</v>
      </c>
      <c r="U1437">
        <f>(0.5*960*(T1437*T1437))</f>
        <v>66898.148148148146</v>
      </c>
      <c r="V1437">
        <f>$U1437-$U1438</f>
        <v>1875.555555555562</v>
      </c>
      <c r="W1437">
        <f>SUM(V1437:V1443)</f>
        <v>53386.666666666664</v>
      </c>
      <c r="X1437">
        <f>W1437/1000</f>
        <v>53.386666666666663</v>
      </c>
      <c r="Y143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37">
        <f>(0.5*960*(F1437*F1437))</f>
        <v>9.259259259259521E-2</v>
      </c>
      <c r="AA1437">
        <f>W1437*0.0000002777777777</f>
        <v>1.4829629625477334E-2</v>
      </c>
      <c r="AB143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37">
        <f>(AC1437*0.0000002777777777)*-1</f>
        <v>0</v>
      </c>
      <c r="AE14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7">
        <f>(T1437/1000)*(960*9.81*0.01+0.5*1.205*0.38*1.711274*(T1437*T1437)+960*4/3*3.14*AJ1437)</f>
        <v>-6.1517048266702936</v>
      </c>
      <c r="AH1437">
        <f>AH1436+AG1437</f>
        <v>2505.6983206845121</v>
      </c>
      <c r="AJ1437">
        <f>T1438-T1437</f>
        <v>-0.16666666666666785</v>
      </c>
      <c r="AK1437" s="53">
        <f t="shared" si="393"/>
        <v>11.805555555555555</v>
      </c>
      <c r="AL1437" s="39">
        <f>0.5*1116.99*(T1437*T1437)</f>
        <v>77838.0859375</v>
      </c>
      <c r="AM1437" s="39">
        <f t="shared" si="392"/>
        <v>2182.2675000000163</v>
      </c>
      <c r="AN1437" s="39">
        <f>SUM($AM$1432:$AM$1436)+$AN$1431</f>
        <v>-2853651.3184374999</v>
      </c>
      <c r="AO1437" s="39">
        <f t="shared" si="382"/>
        <v>0.79268092156624381</v>
      </c>
      <c r="AP1437" s="39">
        <f>SUM($AM$1437:$AM$1443)+$AP$1436</f>
        <v>2815361.6596875004</v>
      </c>
      <c r="AQ1437" s="39">
        <f t="shared" si="383"/>
        <v>0.78204490524977766</v>
      </c>
      <c r="AR1437" s="39">
        <f t="shared" si="378"/>
        <v>2.1822675000000165</v>
      </c>
      <c r="AS1437" s="39"/>
      <c r="AT1437" s="51">
        <f>T1437*$AS$8*0.38*0.01</f>
        <v>466.44434037500002</v>
      </c>
      <c r="AU1437" s="51">
        <f t="shared" si="394"/>
        <v>0.46644434037500004</v>
      </c>
      <c r="AV1437" s="51">
        <f t="shared" si="384"/>
        <v>1.2956797598068676E-4</v>
      </c>
      <c r="AW1437" s="39">
        <f>AB1437*0.7</f>
        <v>0.46946897106196428</v>
      </c>
      <c r="AX1437" s="40"/>
      <c r="AY1437" s="40">
        <f t="shared" si="381"/>
        <v>0</v>
      </c>
      <c r="AZ1437" s="40"/>
      <c r="BA1437" s="40"/>
      <c r="BB1437" s="40"/>
      <c r="BC1437" s="39"/>
      <c r="BD1437" s="39">
        <f>T1437*2.23694</f>
        <v>26.408319444444444</v>
      </c>
      <c r="BE1437" s="39">
        <f>AO1437-$BC$8</f>
        <v>0.79155452256762537</v>
      </c>
      <c r="BF1437" s="39">
        <f>AQ1437-$BC$8</f>
        <v>0.78091850625115922</v>
      </c>
      <c r="BG1437" s="52">
        <f t="shared" si="385"/>
        <v>0.7028266556260433</v>
      </c>
      <c r="BH1437" s="52">
        <f t="shared" si="386"/>
        <v>0.7028266556260433</v>
      </c>
      <c r="BI1437" s="52">
        <f t="shared" si="387"/>
        <v>2530175.960253756</v>
      </c>
      <c r="BJ1437" s="52">
        <f t="shared" si="388"/>
        <v>2530.1759602537559</v>
      </c>
      <c r="BK1437">
        <f t="shared" si="389"/>
        <v>1.9640407500000148</v>
      </c>
    </row>
    <row r="1438" spans="2:63" x14ac:dyDescent="0.25">
      <c r="B1438" s="25" t="s">
        <v>53</v>
      </c>
      <c r="C1438" s="25">
        <v>1430</v>
      </c>
      <c r="D1438" s="25">
        <v>408</v>
      </c>
      <c r="E1438" s="24">
        <v>41.9</v>
      </c>
      <c r="F1438" s="15">
        <f t="shared" si="390"/>
        <v>-0.33333333333333315</v>
      </c>
      <c r="G1438" s="15">
        <f t="shared" si="391"/>
        <v>-1.1999999999999993</v>
      </c>
      <c r="R1438">
        <f t="shared" si="379"/>
        <v>0</v>
      </c>
      <c r="S1438">
        <f t="shared" si="380"/>
        <v>41.9</v>
      </c>
      <c r="T1438">
        <f>$E1438/3.6</f>
        <v>11.638888888888888</v>
      </c>
      <c r="U1438">
        <f>(0.5*960*(T1438*T1438))</f>
        <v>65022.592592592584</v>
      </c>
      <c r="V1438">
        <f>$U1438-$U1439</f>
        <v>5466.666666666657</v>
      </c>
      <c r="X1438">
        <f>W1438/1000</f>
        <v>0</v>
      </c>
      <c r="Y143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38">
        <f>(0.5*960*(F1438*F1438))</f>
        <v>53.333333333333279</v>
      </c>
      <c r="AA1438">
        <f>W1438*0.0000002777777777</f>
        <v>0</v>
      </c>
      <c r="AB143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38">
        <f>(AC1438*0.0000002777777777)*-1</f>
        <v>0</v>
      </c>
      <c r="AE14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8">
        <f>(T1438/1000)*(960*9.81*0.01+0.5*1.205*0.38*1.711274*(T1438*T1438)+960*4/3*3.14*AJ1438)</f>
        <v>-21.675682696545639</v>
      </c>
      <c r="AH1438">
        <f>AH1437+AG1438</f>
        <v>2484.0226379879664</v>
      </c>
      <c r="AJ1438">
        <f>T1439-T1438</f>
        <v>-0.49999999999999822</v>
      </c>
      <c r="AK1438" s="53">
        <f t="shared" si="393"/>
        <v>11.638888888888888</v>
      </c>
      <c r="AL1438" s="39">
        <f>0.5*1116.99*(T1438*T1438)</f>
        <v>75655.818437499984</v>
      </c>
      <c r="AM1438" s="39">
        <f t="shared" si="392"/>
        <v>6360.6374999999825</v>
      </c>
      <c r="AN1438" s="39">
        <f>SUM($AM$1432:$AM$1436)+$AN$1431</f>
        <v>-2853651.3184374999</v>
      </c>
      <c r="AO1438" s="39">
        <f t="shared" si="382"/>
        <v>0.79268092156624381</v>
      </c>
      <c r="AP1438" s="39">
        <f>SUM($AM$1437:$AM$1443)+$AP$1436</f>
        <v>2815361.6596875004</v>
      </c>
      <c r="AQ1438" s="39">
        <f t="shared" si="383"/>
        <v>0.78204490524977766</v>
      </c>
      <c r="AR1438" s="39">
        <f t="shared" si="378"/>
        <v>6.3606374999999824</v>
      </c>
      <c r="AS1438" s="39"/>
      <c r="AT1438" s="51">
        <f>T1438*$AS$8*0.38*0.01</f>
        <v>459.85924380500001</v>
      </c>
      <c r="AU1438" s="51">
        <f t="shared" si="394"/>
        <v>0.45985924380499998</v>
      </c>
      <c r="AV1438" s="51">
        <f t="shared" si="384"/>
        <v>1.2773878102566527E-4</v>
      </c>
      <c r="AW1438" s="39">
        <f>AB1438*0.7</f>
        <v>0.46946897106196428</v>
      </c>
      <c r="AX1438" s="40"/>
      <c r="AY1438" s="40">
        <f t="shared" si="381"/>
        <v>0</v>
      </c>
      <c r="AZ1438" s="40"/>
      <c r="BA1438" s="40"/>
      <c r="BB1438" s="40"/>
      <c r="BC1438" s="39"/>
      <c r="BD1438" s="39">
        <f>T1438*2.23694</f>
        <v>26.035496111111108</v>
      </c>
      <c r="BE1438" s="39">
        <f>AO1438-$BC$8</f>
        <v>0.79155452256762537</v>
      </c>
      <c r="BF1438" s="39">
        <f>AQ1438-$BC$8</f>
        <v>0.78091850625115922</v>
      </c>
      <c r="BG1438" s="52">
        <f t="shared" si="385"/>
        <v>0.7028266556260433</v>
      </c>
      <c r="BH1438" s="52">
        <f t="shared" si="386"/>
        <v>0.7028266556260433</v>
      </c>
      <c r="BI1438" s="52">
        <f t="shared" si="387"/>
        <v>2530175.960253756</v>
      </c>
      <c r="BJ1438" s="52">
        <f t="shared" si="388"/>
        <v>2530.1759602537559</v>
      </c>
      <c r="BK1438">
        <f t="shared" si="389"/>
        <v>5.7245737499999843</v>
      </c>
    </row>
    <row r="1439" spans="2:63" x14ac:dyDescent="0.25">
      <c r="B1439" s="25" t="s">
        <v>53</v>
      </c>
      <c r="C1439" s="25">
        <v>1431</v>
      </c>
      <c r="D1439" s="25">
        <v>409</v>
      </c>
      <c r="E1439" s="24">
        <v>40.1</v>
      </c>
      <c r="F1439" s="15">
        <f t="shared" si="390"/>
        <v>-0.73611111111111072</v>
      </c>
      <c r="G1439" s="15">
        <f t="shared" si="391"/>
        <v>-2.6499999999999986</v>
      </c>
      <c r="R1439">
        <f t="shared" si="379"/>
        <v>0</v>
      </c>
      <c r="S1439">
        <f t="shared" si="380"/>
        <v>40.1</v>
      </c>
      <c r="T1439">
        <f>$E1439/3.6</f>
        <v>11.138888888888889</v>
      </c>
      <c r="U1439">
        <f>(0.5*960*(T1439*T1439))</f>
        <v>59555.925925925927</v>
      </c>
      <c r="V1439">
        <f>$U1439-$U1440</f>
        <v>9942.5925925925985</v>
      </c>
      <c r="X1439">
        <f>W1439/1000</f>
        <v>0</v>
      </c>
      <c r="Y143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39">
        <f>(0.5*960*(F1439*F1439))</f>
        <v>260.09259259259233</v>
      </c>
      <c r="AA1439">
        <f>W1439*0.0000002777777777</f>
        <v>0</v>
      </c>
      <c r="AB143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39">
        <f>(AC1439*0.0000002777777777)*-1</f>
        <v>0</v>
      </c>
      <c r="AE14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39">
        <f>(T1439/1000)*(960*9.81*0.01+0.5*1.205*0.38*1.711274*(T1439*T1439)+960*4/3*3.14*AJ1439)</f>
        <v>-41.935326927342324</v>
      </c>
      <c r="AH1439">
        <f>AH1438+AG1439</f>
        <v>2442.087311060624</v>
      </c>
      <c r="AJ1439">
        <f>T1440-T1439</f>
        <v>-0.97222222222222321</v>
      </c>
      <c r="AK1439" s="53">
        <f t="shared" si="393"/>
        <v>11.138888888888889</v>
      </c>
      <c r="AL1439" s="39">
        <f>0.5*1116.99*(T1439*T1439)</f>
        <v>69295.180937500001</v>
      </c>
      <c r="AM1439" s="39">
        <f t="shared" si="392"/>
        <v>11568.517187500009</v>
      </c>
      <c r="AN1439" s="39">
        <f>SUM($AM$1432:$AM$1436)+$AN$1431</f>
        <v>-2853651.3184374999</v>
      </c>
      <c r="AO1439" s="39">
        <f t="shared" si="382"/>
        <v>0.79268092156624381</v>
      </c>
      <c r="AP1439" s="39">
        <f>SUM($AM$1437:$AM$1443)+$AP$1436</f>
        <v>2815361.6596875004</v>
      </c>
      <c r="AQ1439" s="39">
        <f t="shared" si="383"/>
        <v>0.78204490524977766</v>
      </c>
      <c r="AR1439" s="39">
        <f t="shared" si="378"/>
        <v>11.568517187500008</v>
      </c>
      <c r="AS1439" s="39"/>
      <c r="AT1439" s="51">
        <f>T1439*$AS$8*0.38*0.01</f>
        <v>440.10395409500006</v>
      </c>
      <c r="AU1439" s="51">
        <f t="shared" si="394"/>
        <v>0.44010395409500008</v>
      </c>
      <c r="AV1439" s="51">
        <f t="shared" si="384"/>
        <v>1.2225119616060092E-4</v>
      </c>
      <c r="AW1439" s="39">
        <f>AB1439*0.7</f>
        <v>0.46946897106196428</v>
      </c>
      <c r="AX1439" s="40"/>
      <c r="AY1439" s="40">
        <f t="shared" si="381"/>
        <v>0</v>
      </c>
      <c r="AZ1439" s="40"/>
      <c r="BA1439" s="40"/>
      <c r="BB1439" s="40"/>
      <c r="BC1439" s="39"/>
      <c r="BD1439" s="39">
        <f>T1439*2.23694</f>
        <v>24.917026111111113</v>
      </c>
      <c r="BE1439" s="39">
        <f>AO1439-$BC$8</f>
        <v>0.79155452256762537</v>
      </c>
      <c r="BF1439" s="39">
        <f>AQ1439-$BC$8</f>
        <v>0.78091850625115922</v>
      </c>
      <c r="BG1439" s="52">
        <f t="shared" si="385"/>
        <v>0.7028266556260433</v>
      </c>
      <c r="BH1439" s="52">
        <f t="shared" si="386"/>
        <v>0.7028266556260433</v>
      </c>
      <c r="BI1439" s="52">
        <f t="shared" si="387"/>
        <v>2530175.960253756</v>
      </c>
      <c r="BJ1439" s="52">
        <f t="shared" si="388"/>
        <v>2530.1759602537559</v>
      </c>
      <c r="BK1439">
        <f t="shared" si="389"/>
        <v>10.411665468750009</v>
      </c>
    </row>
    <row r="1440" spans="2:63" x14ac:dyDescent="0.25">
      <c r="B1440" s="25" t="s">
        <v>53</v>
      </c>
      <c r="C1440" s="25">
        <v>1432</v>
      </c>
      <c r="D1440" s="25">
        <v>410</v>
      </c>
      <c r="E1440" s="24">
        <v>36.6</v>
      </c>
      <c r="F1440" s="15">
        <f t="shared" si="390"/>
        <v>-1.2222222222222223</v>
      </c>
      <c r="G1440" s="15">
        <f t="shared" si="391"/>
        <v>-4.4000000000000004</v>
      </c>
      <c r="R1440">
        <f t="shared" si="379"/>
        <v>0</v>
      </c>
      <c r="S1440">
        <f t="shared" si="380"/>
        <v>36.6</v>
      </c>
      <c r="T1440">
        <f>$E1440/3.6</f>
        <v>10.166666666666666</v>
      </c>
      <c r="U1440">
        <f>(0.5*960*(T1440*T1440))</f>
        <v>49613.333333333328</v>
      </c>
      <c r="V1440">
        <f>$U1440-$U1441</f>
        <v>13328.518518518511</v>
      </c>
      <c r="X1440">
        <f>W1440/1000</f>
        <v>0</v>
      </c>
      <c r="Y144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0">
        <f>(0.5*960*(F1440*F1440))</f>
        <v>717.03703703703718</v>
      </c>
      <c r="AA1440">
        <f>W1440*0.0000002777777777</f>
        <v>0</v>
      </c>
      <c r="AB144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40">
        <f>(AC1440*0.0000002777777777)*-1</f>
        <v>0</v>
      </c>
      <c r="AE14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40">
        <f>(T1440/1000)*(960*9.81*0.01+0.5*1.205*0.38*1.711274*(T1440*T1440)+960*4/3*3.14*AJ1440)</f>
        <v>-58.78857784604331</v>
      </c>
      <c r="AH1440">
        <f>AH1439+AG1440</f>
        <v>2383.2987332145808</v>
      </c>
      <c r="AJ1440">
        <f>T1441-T1440</f>
        <v>-1.4722222222222214</v>
      </c>
      <c r="AK1440" s="53">
        <f t="shared" si="393"/>
        <v>10.166666666666666</v>
      </c>
      <c r="AL1440" s="39">
        <f>0.5*1116.99*(T1440*T1440)</f>
        <v>57726.663749999992</v>
      </c>
      <c r="AM1440" s="39">
        <f t="shared" si="392"/>
        <v>15508.147812499985</v>
      </c>
      <c r="AN1440" s="39">
        <f>SUM($AM$1432:$AM$1436)+$AN$1431</f>
        <v>-2853651.3184374999</v>
      </c>
      <c r="AO1440" s="39">
        <f t="shared" si="382"/>
        <v>0.79268092156624381</v>
      </c>
      <c r="AP1440" s="39">
        <f>SUM($AM$1437:$AM$1443)+$AP$1436</f>
        <v>2815361.6596875004</v>
      </c>
      <c r="AQ1440" s="39">
        <f t="shared" si="383"/>
        <v>0.78204490524977766</v>
      </c>
      <c r="AR1440" s="39">
        <f t="shared" si="378"/>
        <v>15.508147812499985</v>
      </c>
      <c r="AS1440" s="39"/>
      <c r="AT1440" s="51">
        <f>T1440*$AS$8*0.38*0.01</f>
        <v>401.69089077000007</v>
      </c>
      <c r="AU1440" s="51">
        <f t="shared" si="394"/>
        <v>0.40169089077000009</v>
      </c>
      <c r="AV1440" s="51">
        <f t="shared" si="384"/>
        <v>1.1158089225630908E-4</v>
      </c>
      <c r="AW1440" s="39">
        <f>AB1440*0.7</f>
        <v>0.46946897106196428</v>
      </c>
      <c r="AX1440" s="40"/>
      <c r="AY1440" s="40">
        <f t="shared" si="381"/>
        <v>0</v>
      </c>
      <c r="AZ1440" s="40"/>
      <c r="BA1440" s="40"/>
      <c r="BB1440" s="40"/>
      <c r="BC1440" s="39"/>
      <c r="BD1440" s="39">
        <f>T1440*2.23694</f>
        <v>22.742223333333335</v>
      </c>
      <c r="BE1440" s="39">
        <f>AO1440-$BC$8</f>
        <v>0.79155452256762537</v>
      </c>
      <c r="BF1440" s="39">
        <f>AQ1440-$BC$8</f>
        <v>0.78091850625115922</v>
      </c>
      <c r="BG1440" s="52">
        <f t="shared" si="385"/>
        <v>0.7028266556260433</v>
      </c>
      <c r="BH1440" s="52">
        <f t="shared" si="386"/>
        <v>0.7028266556260433</v>
      </c>
      <c r="BI1440" s="52">
        <f t="shared" si="387"/>
        <v>2530175.960253756</v>
      </c>
      <c r="BJ1440" s="52">
        <f t="shared" si="388"/>
        <v>2530.1759602537559</v>
      </c>
      <c r="BK1440">
        <f t="shared" si="389"/>
        <v>13.957333031249988</v>
      </c>
    </row>
    <row r="1441" spans="2:63" x14ac:dyDescent="0.25">
      <c r="B1441" s="25" t="s">
        <v>53</v>
      </c>
      <c r="C1441" s="25">
        <v>1433</v>
      </c>
      <c r="D1441" s="25">
        <v>411</v>
      </c>
      <c r="E1441" s="24">
        <v>31.3</v>
      </c>
      <c r="F1441" s="15">
        <f t="shared" si="390"/>
        <v>-1.4722222222222223</v>
      </c>
      <c r="G1441" s="15">
        <f t="shared" si="391"/>
        <v>-5.3000000000000007</v>
      </c>
      <c r="R1441">
        <f t="shared" si="379"/>
        <v>0</v>
      </c>
      <c r="S1441">
        <f t="shared" si="380"/>
        <v>31.3</v>
      </c>
      <c r="T1441">
        <f>$E1441/3.6</f>
        <v>8.6944444444444446</v>
      </c>
      <c r="U1441">
        <f>(0.5*960*(T1441*T1441))</f>
        <v>36284.814814814818</v>
      </c>
      <c r="V1441">
        <f>$U1441-$U1442</f>
        <v>11247.777777777781</v>
      </c>
      <c r="X1441">
        <f>W1441/1000</f>
        <v>0</v>
      </c>
      <c r="Y144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1">
        <f>(0.5*960*(F1441*F1441))</f>
        <v>1040.3703703703707</v>
      </c>
      <c r="AA1441">
        <f>W1441*0.0000002777777777</f>
        <v>0</v>
      </c>
      <c r="AB144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41">
        <f>(AC1441*0.0000002777777777)*-1</f>
        <v>0</v>
      </c>
      <c r="AE14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41">
        <f>(T1441/1000)*(960*9.81*0.01+0.5*1.205*0.38*1.711274*(T1441*T1441)+960*4/3*3.14*AJ1441)</f>
        <v>-50.370067220818044</v>
      </c>
      <c r="AH1441">
        <f>AH1440+AG1441</f>
        <v>2332.9286659937629</v>
      </c>
      <c r="AJ1441">
        <f>T1442-T1441</f>
        <v>-1.4722222222222223</v>
      </c>
      <c r="AK1441" s="53">
        <f t="shared" si="393"/>
        <v>8.6944444444444446</v>
      </c>
      <c r="AL1441" s="39">
        <f>0.5*1116.99*(T1441*T1441)</f>
        <v>42218.515937500008</v>
      </c>
      <c r="AM1441" s="39">
        <f t="shared" si="392"/>
        <v>13087.140937500008</v>
      </c>
      <c r="AN1441" s="39">
        <f>SUM($AM$1432:$AM$1436)+$AN$1431</f>
        <v>-2853651.3184374999</v>
      </c>
      <c r="AO1441" s="39">
        <f t="shared" si="382"/>
        <v>0.79268092156624381</v>
      </c>
      <c r="AP1441" s="39">
        <f>SUM($AM$1437:$AM$1443)+$AP$1436</f>
        <v>2815361.6596875004</v>
      </c>
      <c r="AQ1441" s="39">
        <f t="shared" si="383"/>
        <v>0.78204490524977766</v>
      </c>
      <c r="AR1441" s="39">
        <f t="shared" si="378"/>
        <v>13.087140937500008</v>
      </c>
      <c r="AS1441" s="39"/>
      <c r="AT1441" s="51">
        <f>T1441*$AS$8*0.38*0.01</f>
        <v>343.52253773500007</v>
      </c>
      <c r="AU1441" s="51">
        <f t="shared" si="394"/>
        <v>0.34352253773500008</v>
      </c>
      <c r="AV1441" s="51">
        <f t="shared" si="384"/>
        <v>9.5423003486952844E-5</v>
      </c>
      <c r="AW1441" s="39">
        <f>AB1441*0.7</f>
        <v>0.46946897106196428</v>
      </c>
      <c r="AX1441" s="40"/>
      <c r="AY1441" s="40">
        <f t="shared" si="381"/>
        <v>0</v>
      </c>
      <c r="AZ1441" s="40"/>
      <c r="BA1441" s="40"/>
      <c r="BB1441" s="40"/>
      <c r="BC1441" s="39"/>
      <c r="BD1441" s="39">
        <f>T1441*2.23694</f>
        <v>19.448950555555559</v>
      </c>
      <c r="BE1441" s="39">
        <f>AO1441-$BC$8</f>
        <v>0.79155452256762537</v>
      </c>
      <c r="BF1441" s="39">
        <f>AQ1441-$BC$8</f>
        <v>0.78091850625115922</v>
      </c>
      <c r="BG1441" s="52">
        <f t="shared" si="385"/>
        <v>0.7028266556260433</v>
      </c>
      <c r="BH1441" s="52">
        <f t="shared" si="386"/>
        <v>0.7028266556260433</v>
      </c>
      <c r="BI1441" s="52">
        <f t="shared" si="387"/>
        <v>2530175.960253756</v>
      </c>
      <c r="BJ1441" s="52">
        <f t="shared" si="388"/>
        <v>2530.1759602537559</v>
      </c>
      <c r="BK1441">
        <f t="shared" si="389"/>
        <v>11.778426843750006</v>
      </c>
    </row>
    <row r="1442" spans="2:63" x14ac:dyDescent="0.25">
      <c r="B1442" s="25" t="s">
        <v>53</v>
      </c>
      <c r="C1442" s="25">
        <v>1434</v>
      </c>
      <c r="D1442" s="25">
        <v>412</v>
      </c>
      <c r="E1442" s="24">
        <v>26</v>
      </c>
      <c r="F1442" s="15">
        <f t="shared" si="390"/>
        <v>-1.4861111111111109</v>
      </c>
      <c r="G1442" s="15">
        <f t="shared" si="391"/>
        <v>-5.35</v>
      </c>
      <c r="R1442">
        <f t="shared" si="379"/>
        <v>0</v>
      </c>
      <c r="S1442">
        <f t="shared" si="380"/>
        <v>26</v>
      </c>
      <c r="T1442">
        <f>$E1442/3.6</f>
        <v>7.2222222222222223</v>
      </c>
      <c r="U1442">
        <f>(0.5*960*(T1442*T1442))</f>
        <v>25037.037037037036</v>
      </c>
      <c r="V1442">
        <f>$U1442-$U1443</f>
        <v>9319.9999999999982</v>
      </c>
      <c r="X1442">
        <f>W1442/1000</f>
        <v>0</v>
      </c>
      <c r="Y144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2">
        <f>(0.5*960*(F1442*F1442))</f>
        <v>1060.0925925925924</v>
      </c>
      <c r="AA1442">
        <f>W1442*0.0000002777777777</f>
        <v>0</v>
      </c>
      <c r="AB144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42">
        <f>(AC1442*0.0000002777777777)*-1</f>
        <v>0</v>
      </c>
      <c r="AE14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</f>
        <v>0.68119063766934906</v>
      </c>
      <c r="AG1442">
        <f>(T1442/1000)*(960*9.81*0.01+0.5*1.205*0.38*1.711274*(T1442*T1442)+960*4/3*3.14*AJ1442)</f>
        <v>-42.713577960817375</v>
      </c>
      <c r="AH1442">
        <f>AH1441+AG1442</f>
        <v>2290.2150880329455</v>
      </c>
      <c r="AJ1442">
        <f>T1443-T1442</f>
        <v>-1.5</v>
      </c>
      <c r="AK1442" s="53">
        <f t="shared" si="393"/>
        <v>7.2222222222222223</v>
      </c>
      <c r="AL1442" s="39">
        <f>0.5*1116.99*(T1442*T1442)</f>
        <v>29131.375</v>
      </c>
      <c r="AM1442" s="39">
        <f t="shared" si="392"/>
        <v>10844.111249999998</v>
      </c>
      <c r="AN1442" s="39">
        <f>SUM($AM$1432:$AM$1436)+$AN$1431</f>
        <v>-2853651.3184374999</v>
      </c>
      <c r="AO1442" s="39">
        <f t="shared" si="382"/>
        <v>0.79268092156624381</v>
      </c>
      <c r="AP1442" s="39">
        <f>SUM($AM$1437:$AM$1443)+$AP$1436</f>
        <v>2815361.6596875004</v>
      </c>
      <c r="AQ1442" s="39">
        <f t="shared" si="383"/>
        <v>0.78204490524977766</v>
      </c>
      <c r="AR1442" s="39">
        <f t="shared" si="378"/>
        <v>10.844111249999997</v>
      </c>
      <c r="AS1442" s="39"/>
      <c r="AT1442" s="51">
        <f>T1442*$AS$8*0.38*0.01</f>
        <v>285.35418470000008</v>
      </c>
      <c r="AU1442" s="51">
        <f t="shared" si="394"/>
        <v>0.28535418470000007</v>
      </c>
      <c r="AV1442" s="51">
        <f t="shared" si="384"/>
        <v>7.9265114717596622E-5</v>
      </c>
      <c r="AW1442" s="39">
        <f>AB1442*0.7</f>
        <v>0.46946897106196428</v>
      </c>
      <c r="AX1442" s="40"/>
      <c r="AY1442" s="40">
        <f t="shared" si="381"/>
        <v>0</v>
      </c>
      <c r="AZ1442" s="40"/>
      <c r="BA1442" s="40"/>
      <c r="BB1442" s="40"/>
      <c r="BC1442" s="39"/>
      <c r="BD1442" s="39">
        <f>T1442*2.23694</f>
        <v>16.155677777777779</v>
      </c>
      <c r="BE1442" s="39">
        <f>AO1442-$BC$8</f>
        <v>0.79155452256762537</v>
      </c>
      <c r="BF1442" s="39">
        <f>AQ1442-$BC$8</f>
        <v>0.78091850625115922</v>
      </c>
      <c r="BG1442" s="52">
        <f t="shared" si="385"/>
        <v>0.7028266556260433</v>
      </c>
      <c r="BH1442" s="52">
        <f t="shared" si="386"/>
        <v>0.7028266556260433</v>
      </c>
      <c r="BI1442" s="52">
        <f t="shared" si="387"/>
        <v>2530175.960253756</v>
      </c>
      <c r="BJ1442" s="52">
        <f t="shared" si="388"/>
        <v>2530.1759602537559</v>
      </c>
      <c r="BK1442">
        <f t="shared" si="389"/>
        <v>9.7597001250000002</v>
      </c>
    </row>
    <row r="1443" spans="2:63" x14ac:dyDescent="0.25">
      <c r="B1443" s="25" t="s">
        <v>53</v>
      </c>
      <c r="C1443" s="25">
        <v>1435</v>
      </c>
      <c r="D1443" s="25">
        <v>413</v>
      </c>
      <c r="E1443" s="24">
        <v>20.6</v>
      </c>
      <c r="F1443" s="15">
        <f t="shared" si="390"/>
        <v>-0.95833333333333315</v>
      </c>
      <c r="G1443" s="15">
        <f t="shared" si="391"/>
        <v>-3.4499999999999993</v>
      </c>
      <c r="R1443">
        <f t="shared" si="379"/>
        <v>0</v>
      </c>
      <c r="S1443">
        <f t="shared" si="380"/>
        <v>20.6</v>
      </c>
      <c r="T1443">
        <f>$E1443/3.6</f>
        <v>5.7222222222222223</v>
      </c>
      <c r="U1443">
        <f>(0.5*960*(T1443*T1443))</f>
        <v>15717.037037037038</v>
      </c>
      <c r="V1443">
        <f>$U1443-$U1444</f>
        <v>2205.5555555555529</v>
      </c>
      <c r="X1443">
        <f>W1443/1000</f>
        <v>0</v>
      </c>
      <c r="Y144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3">
        <f>(0.5*960*(F1443*F1443))</f>
        <v>440.8333333333332</v>
      </c>
      <c r="AA1443">
        <f>W1443*0.0000002777777777</f>
        <v>0</v>
      </c>
      <c r="AB144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43">
        <f>(AC1443*0.0000002777777777)*-1</f>
        <v>0</v>
      </c>
      <c r="AE14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3">
        <f>(T1443/1000)*(960*9.81*0.01+0.5*1.205*0.38*1.711274*(T1443*T1443)+960*4/3*3.14*AJ1443)</f>
        <v>-8.9705089610946143</v>
      </c>
      <c r="AH1443">
        <f>AH1442+AG1443</f>
        <v>2281.2445790718507</v>
      </c>
      <c r="AJ1443">
        <f>T1444-T1443</f>
        <v>-0.41666666666666607</v>
      </c>
      <c r="AK1443" s="53">
        <f t="shared" si="393"/>
        <v>5.7222222222222223</v>
      </c>
      <c r="AL1443" s="39">
        <f>0.5*1116.99*(T1443*T1443)</f>
        <v>18287.263750000002</v>
      </c>
      <c r="AM1443" s="39">
        <f t="shared" si="392"/>
        <v>2566.2328124999967</v>
      </c>
      <c r="AN1443" s="39">
        <f>SUM($AM$1432:$AM$1436)+$AN$1431</f>
        <v>-2853651.3184374999</v>
      </c>
      <c r="AO1443" s="39">
        <f t="shared" si="382"/>
        <v>0.79268092156624381</v>
      </c>
      <c r="AP1443" s="39">
        <f>SUM($AM$1437:$AM$1443)+$AP$1436</f>
        <v>2815361.6596875004</v>
      </c>
      <c r="AQ1443" s="39">
        <f t="shared" si="383"/>
        <v>0.78204490524977766</v>
      </c>
      <c r="AR1443" s="39">
        <f t="shared" si="378"/>
        <v>2.5662328124999969</v>
      </c>
      <c r="AS1443" s="39"/>
      <c r="AT1443" s="51">
        <f>T1443*$AS$8*0.38*0.01</f>
        <v>226.08831557000005</v>
      </c>
      <c r="AU1443" s="51">
        <f t="shared" si="394"/>
        <v>0.22608831557000006</v>
      </c>
      <c r="AV1443" s="51">
        <f t="shared" si="384"/>
        <v>6.2802360122403468E-5</v>
      </c>
      <c r="AW1443" s="39">
        <f>AB1443*0.7</f>
        <v>0.46946897106196428</v>
      </c>
      <c r="AX1443" s="40"/>
      <c r="AY1443" s="40">
        <f t="shared" si="381"/>
        <v>0</v>
      </c>
      <c r="AZ1443" s="40"/>
      <c r="BA1443" s="40"/>
      <c r="BB1443" s="40"/>
      <c r="BC1443" s="39"/>
      <c r="BD1443" s="39">
        <f>T1443*2.23694</f>
        <v>12.800267777777778</v>
      </c>
      <c r="BE1443" s="39">
        <f>AO1443-$BC$8</f>
        <v>0.79155452256762537</v>
      </c>
      <c r="BF1443" s="39">
        <f>AQ1443-$BC$8</f>
        <v>0.78091850625115922</v>
      </c>
      <c r="BG1443" s="52">
        <f t="shared" si="385"/>
        <v>0.7028266556260433</v>
      </c>
      <c r="BH1443" s="52">
        <f t="shared" si="386"/>
        <v>0.7028266556260433</v>
      </c>
      <c r="BI1443" s="52">
        <f t="shared" si="387"/>
        <v>2530175.960253756</v>
      </c>
      <c r="BJ1443" s="52">
        <f t="shared" si="388"/>
        <v>2530.1759602537559</v>
      </c>
      <c r="BK1443">
        <f t="shared" si="389"/>
        <v>2.3096095312499969</v>
      </c>
    </row>
    <row r="1444" spans="2:63" x14ac:dyDescent="0.25">
      <c r="B1444" s="25" t="s">
        <v>53</v>
      </c>
      <c r="C1444" s="25">
        <v>1436</v>
      </c>
      <c r="D1444" s="25">
        <v>414</v>
      </c>
      <c r="E1444" s="24">
        <v>19.100000000000001</v>
      </c>
      <c r="F1444" s="15">
        <f t="shared" si="390"/>
        <v>-0.12500000000000031</v>
      </c>
      <c r="G1444" s="15">
        <f t="shared" si="391"/>
        <v>-0.45000000000000107</v>
      </c>
      <c r="R1444">
        <f t="shared" si="379"/>
        <v>0</v>
      </c>
      <c r="S1444">
        <f t="shared" si="380"/>
        <v>19.100000000000001</v>
      </c>
      <c r="T1444">
        <f>$E1444/3.6</f>
        <v>5.3055555555555562</v>
      </c>
      <c r="U1444">
        <f>(0.5*960*(T1444*T1444))</f>
        <v>13511.481481481485</v>
      </c>
      <c r="V1444">
        <f>$U1444-$U1445</f>
        <v>-862.22222222221899</v>
      </c>
      <c r="X1444">
        <f>W1444/1000</f>
        <v>0</v>
      </c>
      <c r="Y144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4">
        <f>(0.5*960*(F1444*F1444))</f>
        <v>7.5000000000000364</v>
      </c>
      <c r="AA1444">
        <f>W1444*0.0000002777777777</f>
        <v>0</v>
      </c>
      <c r="AB144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C1444">
        <f>SUM(V1444:V1447)</f>
        <v>-4577.7777777777774</v>
      </c>
      <c r="AD1444">
        <f>(AC1444*0.0000002777777777)*-1</f>
        <v>1.2716049379155555E-3</v>
      </c>
      <c r="AE14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4">
        <f>(T1444/1000)*(960*9.81*0.01+0.5*1.205*0.38*1.711274*(T1444*T1444)+960*4/3*3.14*AJ1444)</f>
        <v>4.1121838732972895</v>
      </c>
      <c r="AH1444">
        <f>AH1443+AG1444</f>
        <v>2285.3567629451481</v>
      </c>
      <c r="AJ1444">
        <f>T1445-T1444</f>
        <v>0.16666666666666607</v>
      </c>
      <c r="AK1444" s="53">
        <f t="shared" si="393"/>
        <v>5.3055555555555562</v>
      </c>
      <c r="AL1444" s="39">
        <f>0.5*1116.99*(T1444*T1444)</f>
        <v>15721.030937500005</v>
      </c>
      <c r="AM1444" s="39">
        <f t="shared" si="392"/>
        <v>-1003.222499999998</v>
      </c>
      <c r="AN1444" s="39">
        <f>SUM($AM$1444:$AM$1447)+$AN$1443</f>
        <v>-2858977.7059375001</v>
      </c>
      <c r="AO1444" s="39">
        <f t="shared" si="382"/>
        <v>0.79416047364916298</v>
      </c>
      <c r="AP1444" s="39">
        <f>SUM($AM$1437:$AM$1443)+$AP$1436</f>
        <v>2815361.6596875004</v>
      </c>
      <c r="AQ1444" s="39">
        <f t="shared" si="383"/>
        <v>0.78204490524977766</v>
      </c>
      <c r="AR1444" s="39">
        <f t="shared" si="378"/>
        <v>-1.0032224999999981</v>
      </c>
      <c r="AS1444" s="39"/>
      <c r="AT1444" s="51">
        <f>T1444*$AS$8*0.38*0.01</f>
        <v>209.62557414500003</v>
      </c>
      <c r="AU1444" s="51">
        <f t="shared" si="394"/>
        <v>0.20962557414500002</v>
      </c>
      <c r="AV1444" s="51">
        <f t="shared" si="384"/>
        <v>5.8229372734849815E-5</v>
      </c>
      <c r="AW1444" s="39">
        <f>AB1444*0.7</f>
        <v>0.46946897106196428</v>
      </c>
      <c r="AX1444" s="40"/>
      <c r="AY1444" s="40">
        <f t="shared" si="381"/>
        <v>0</v>
      </c>
      <c r="AZ1444" s="40"/>
      <c r="BA1444" s="40"/>
      <c r="BB1444" s="40"/>
      <c r="BC1444" s="39"/>
      <c r="BD1444" s="39">
        <f>T1444*2.23694</f>
        <v>11.868209444444446</v>
      </c>
      <c r="BE1444" s="39">
        <f>AO1444-$BC$8</f>
        <v>0.79303407465054454</v>
      </c>
      <c r="BF1444" s="39">
        <f>AQ1444-$BC$8</f>
        <v>0.78091850625115922</v>
      </c>
      <c r="BG1444" s="52">
        <f t="shared" si="385"/>
        <v>0.7028266556260433</v>
      </c>
      <c r="BH1444" s="52">
        <f t="shared" si="386"/>
        <v>0.7028266556260433</v>
      </c>
      <c r="BI1444" s="52">
        <f t="shared" si="387"/>
        <v>2530175.960253756</v>
      </c>
      <c r="BJ1444" s="52">
        <f t="shared" si="388"/>
        <v>2530.1759602537559</v>
      </c>
      <c r="BK1444">
        <f t="shared" si="389"/>
        <v>-0.90290024999999818</v>
      </c>
    </row>
    <row r="1445" spans="2:63" x14ac:dyDescent="0.25">
      <c r="B1445" s="25" t="s">
        <v>53</v>
      </c>
      <c r="C1445" s="25">
        <v>1437</v>
      </c>
      <c r="D1445" s="25">
        <v>415</v>
      </c>
      <c r="E1445" s="24">
        <v>19.7</v>
      </c>
      <c r="F1445" s="15">
        <f t="shared" si="390"/>
        <v>0.27777777777777779</v>
      </c>
      <c r="G1445" s="15">
        <f t="shared" si="391"/>
        <v>1</v>
      </c>
      <c r="R1445">
        <f t="shared" si="379"/>
        <v>0</v>
      </c>
      <c r="S1445">
        <f t="shared" si="380"/>
        <v>19.7</v>
      </c>
      <c r="T1445">
        <f>$E1445/3.6</f>
        <v>5.4722222222222223</v>
      </c>
      <c r="U1445">
        <f>(0.5*960*(T1445*T1445))</f>
        <v>14373.703703703704</v>
      </c>
      <c r="V1445">
        <f>$U1445-$U1446</f>
        <v>-2115.5555555555584</v>
      </c>
      <c r="X1445">
        <f>W1445/1000</f>
        <v>0</v>
      </c>
      <c r="Y144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5">
        <f>(0.5*960*(F1445*F1445))</f>
        <v>37.037037037037038</v>
      </c>
      <c r="AA1445">
        <f>W1445*0.0000002777777777</f>
        <v>0</v>
      </c>
      <c r="AB144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45">
        <f>(AC1445*0.0000002777777777)*-1</f>
        <v>0</v>
      </c>
      <c r="AE14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5">
        <f>(T1445/1000)*(960*9.81*0.01+0.5*1.205*0.38*1.711274*(T1445*T1445)+960*4/3*3.14*AJ1445)</f>
        <v>9.1327593549738495</v>
      </c>
      <c r="AH1445">
        <f>AH1444+AG1445</f>
        <v>2294.4895223001222</v>
      </c>
      <c r="AJ1445">
        <f>T1446-T1445</f>
        <v>0.38888888888888928</v>
      </c>
      <c r="AK1445" s="53">
        <f t="shared" si="393"/>
        <v>5.4722222222222223</v>
      </c>
      <c r="AL1445" s="39">
        <f>0.5*1116.99*(T1445*T1445)</f>
        <v>16724.253437500003</v>
      </c>
      <c r="AM1445" s="39">
        <f t="shared" si="392"/>
        <v>-2461.5149999999994</v>
      </c>
      <c r="AN1445" s="39">
        <f>SUM($AM$1444:$AM$1447)+$AN$1443</f>
        <v>-2858977.7059375001</v>
      </c>
      <c r="AO1445" s="39">
        <f t="shared" si="382"/>
        <v>0.79416047364916298</v>
      </c>
      <c r="AP1445" s="39">
        <f>SUM($AM$1437:$AM$1443)+$AP$1436</f>
        <v>2815361.6596875004</v>
      </c>
      <c r="AQ1445" s="39">
        <f t="shared" si="383"/>
        <v>0.78204490524977766</v>
      </c>
      <c r="AR1445" s="39">
        <f t="shared" si="378"/>
        <v>-2.4615149999999995</v>
      </c>
      <c r="AS1445" s="39"/>
      <c r="AT1445" s="51">
        <f>T1445*$AS$8*0.38*0.01</f>
        <v>216.21067071500005</v>
      </c>
      <c r="AU1445" s="51">
        <f t="shared" si="394"/>
        <v>0.21621067071500005</v>
      </c>
      <c r="AV1445" s="51">
        <f t="shared" si="384"/>
        <v>6.0058567689871281E-5</v>
      </c>
      <c r="AW1445" s="39">
        <f>AB1445*0.7</f>
        <v>0.46946897106196428</v>
      </c>
      <c r="AX1445" s="40"/>
      <c r="AY1445" s="40">
        <f t="shared" si="381"/>
        <v>0</v>
      </c>
      <c r="AZ1445" s="40"/>
      <c r="BA1445" s="40"/>
      <c r="BB1445" s="40"/>
      <c r="BC1445" s="39"/>
      <c r="BD1445" s="39">
        <f>T1445*2.23694</f>
        <v>12.241032777777779</v>
      </c>
      <c r="BE1445" s="39">
        <f>AO1445-$BC$8</f>
        <v>0.79303407465054454</v>
      </c>
      <c r="BF1445" s="39">
        <f>AQ1445-$BC$8</f>
        <v>0.78091850625115922</v>
      </c>
      <c r="BG1445" s="52">
        <f t="shared" si="385"/>
        <v>0.7028266556260433</v>
      </c>
      <c r="BH1445" s="52">
        <f t="shared" si="386"/>
        <v>0.7028266556260433</v>
      </c>
      <c r="BI1445" s="52">
        <f t="shared" si="387"/>
        <v>2530175.960253756</v>
      </c>
      <c r="BJ1445" s="52">
        <f t="shared" si="388"/>
        <v>2530.1759602537559</v>
      </c>
      <c r="BK1445">
        <f t="shared" si="389"/>
        <v>-2.2153634999999996</v>
      </c>
    </row>
    <row r="1446" spans="2:63" x14ac:dyDescent="0.25">
      <c r="B1446" s="25" t="s">
        <v>53</v>
      </c>
      <c r="C1446" s="25">
        <v>1438</v>
      </c>
      <c r="D1446" s="25">
        <v>416</v>
      </c>
      <c r="E1446" s="24">
        <v>21.1</v>
      </c>
      <c r="F1446" s="15">
        <f t="shared" si="390"/>
        <v>0.31944444444444453</v>
      </c>
      <c r="G1446" s="15">
        <f t="shared" si="391"/>
        <v>1.1500000000000004</v>
      </c>
      <c r="R1446">
        <f t="shared" si="379"/>
        <v>0</v>
      </c>
      <c r="S1446">
        <f t="shared" si="380"/>
        <v>21.1</v>
      </c>
      <c r="T1446">
        <f>$E1446/3.6</f>
        <v>5.8611111111111116</v>
      </c>
      <c r="U1446">
        <f>(0.5*960*(T1446*T1446))</f>
        <v>16489.259259259263</v>
      </c>
      <c r="V1446">
        <f>$U1446-$U1447</f>
        <v>-1436.6666666666606</v>
      </c>
      <c r="X1446">
        <f>W1446/1000</f>
        <v>0</v>
      </c>
      <c r="Y144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</f>
        <v>2423.7655555555561</v>
      </c>
      <c r="Z1446">
        <f>(0.5*960*(F1446*F1446))</f>
        <v>48.981481481481509</v>
      </c>
      <c r="AA1446">
        <f>W1446*0.0000002777777777</f>
        <v>0</v>
      </c>
      <c r="AB144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</f>
        <v>0.67066995865994905</v>
      </c>
      <c r="AD1446">
        <f>(AC1446*0.0000002777777777)*-1</f>
        <v>0</v>
      </c>
      <c r="AE14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6">
        <f>(T1446/1000)*(960*9.81*0.01+0.5*1.205*0.38*1.711274*(T1446*T1446)+960*4/3*3.14*AJ1446)</f>
        <v>6.5201064677338119</v>
      </c>
      <c r="AH1446">
        <f>AH1445+AG1446</f>
        <v>2301.0096287678562</v>
      </c>
      <c r="AJ1446">
        <f>T1447-T1446</f>
        <v>0.24999999999999911</v>
      </c>
      <c r="AK1446" s="53">
        <f t="shared" si="393"/>
        <v>5.8611111111111116</v>
      </c>
      <c r="AL1446" s="39">
        <f>0.5*1116.99*(T1446*T1446)</f>
        <v>19185.768437500003</v>
      </c>
      <c r="AM1446" s="39">
        <f t="shared" si="392"/>
        <v>-1671.6065624999974</v>
      </c>
      <c r="AN1446" s="39">
        <f>SUM($AM$1444:$AM$1447)+$AN$1443</f>
        <v>-2858977.7059375001</v>
      </c>
      <c r="AO1446" s="39">
        <f t="shared" si="382"/>
        <v>0.79416047364916298</v>
      </c>
      <c r="AP1446" s="39">
        <f>SUM($AM$1437:$AM$1443)+$AP$1436</f>
        <v>2815361.6596875004</v>
      </c>
      <c r="AQ1446" s="39">
        <f t="shared" si="383"/>
        <v>0.78204490524977766</v>
      </c>
      <c r="AR1446" s="39">
        <f t="shared" si="378"/>
        <v>-1.6716065624999974</v>
      </c>
      <c r="AS1446" s="39"/>
      <c r="AT1446" s="51">
        <f>T1446*$AS$8*0.38*0.01</f>
        <v>231.57589604500004</v>
      </c>
      <c r="AU1446" s="51">
        <f t="shared" si="394"/>
        <v>0.23157589604500003</v>
      </c>
      <c r="AV1446" s="51">
        <f t="shared" si="384"/>
        <v>6.4326689251588022E-5</v>
      </c>
      <c r="AW1446" s="39">
        <f>AB1446*0.7</f>
        <v>0.46946897106196428</v>
      </c>
      <c r="AX1446" s="40"/>
      <c r="AY1446" s="40">
        <f t="shared" si="381"/>
        <v>0</v>
      </c>
      <c r="AZ1446" s="40"/>
      <c r="BA1446" s="40"/>
      <c r="BB1446" s="40"/>
      <c r="BC1446" s="39"/>
      <c r="BD1446" s="39">
        <f>T1446*2.23694</f>
        <v>13.110953888888892</v>
      </c>
      <c r="BE1446" s="39">
        <f>AO1446-$BC$8</f>
        <v>0.79303407465054454</v>
      </c>
      <c r="BF1446" s="39">
        <f>AQ1446-$BC$8</f>
        <v>0.78091850625115922</v>
      </c>
      <c r="BG1446" s="52">
        <f t="shared" si="385"/>
        <v>0.7028266556260433</v>
      </c>
      <c r="BH1446" s="52">
        <f t="shared" si="386"/>
        <v>0.7028266556260433</v>
      </c>
      <c r="BI1446" s="52">
        <f t="shared" si="387"/>
        <v>2530175.960253756</v>
      </c>
      <c r="BJ1446" s="52">
        <f t="shared" si="388"/>
        <v>2530.1759602537559</v>
      </c>
      <c r="BK1446">
        <f t="shared" si="389"/>
        <v>-1.5044459062499977</v>
      </c>
    </row>
    <row r="1447" spans="2:63" x14ac:dyDescent="0.25">
      <c r="B1447" s="25" t="s">
        <v>53</v>
      </c>
      <c r="C1447" s="25">
        <v>1439</v>
      </c>
      <c r="D1447" s="25">
        <v>417</v>
      </c>
      <c r="E1447" s="24">
        <v>22</v>
      </c>
      <c r="F1447" s="15">
        <f t="shared" si="390"/>
        <v>0.1388888888888889</v>
      </c>
      <c r="G1447" s="15">
        <f t="shared" si="391"/>
        <v>0.5</v>
      </c>
      <c r="R1447">
        <f t="shared" si="379"/>
        <v>0</v>
      </c>
      <c r="S1447">
        <f t="shared" si="380"/>
        <v>22</v>
      </c>
      <c r="T1447">
        <f>$E1447/3.6</f>
        <v>6.1111111111111107</v>
      </c>
      <c r="U1447">
        <f>(0.5*960*(T1447*T1447))</f>
        <v>17925.925925925923</v>
      </c>
      <c r="V1447">
        <f>$U1447-$U1448</f>
        <v>-163.3333333333394</v>
      </c>
      <c r="X1447">
        <f>W1447/1000</f>
        <v>0</v>
      </c>
      <c r="Y144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</f>
        <v>2695.464143209877</v>
      </c>
      <c r="Z1447">
        <f>(0.5*960*(F1447*F1447))</f>
        <v>9.2592592592592595</v>
      </c>
      <c r="AA1447">
        <f>W1447*0.0000002777777777</f>
        <v>0</v>
      </c>
      <c r="AB144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</f>
        <v>0.6723614195648252</v>
      </c>
      <c r="AD1447">
        <f>(AC1447*0.0000002777777777)*-1</f>
        <v>0</v>
      </c>
      <c r="AE14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7">
        <f>(T1447/1000)*(960*9.81*0.01+0.5*1.205*0.38*1.711274*(T1447*T1447)+960*4/3*3.14*AJ1447)</f>
        <v>1.3472087377643025</v>
      </c>
      <c r="AH1447">
        <f>AH1446+AG1447</f>
        <v>2302.3568375056207</v>
      </c>
      <c r="AJ1447">
        <f>T1448-T1447</f>
        <v>2.7777777777778567E-2</v>
      </c>
      <c r="AK1447" s="53">
        <f t="shared" si="393"/>
        <v>6.1111111111111107</v>
      </c>
      <c r="AL1447" s="39">
        <f>0.5*1116.99*(T1447*T1447)</f>
        <v>20857.375</v>
      </c>
      <c r="AM1447" s="39">
        <f t="shared" si="392"/>
        <v>-190.04343750000407</v>
      </c>
      <c r="AN1447" s="39">
        <f>SUM($AM$1444:$AM$1447)+$AN$1443</f>
        <v>-2858977.7059375001</v>
      </c>
      <c r="AO1447" s="39">
        <f t="shared" si="382"/>
        <v>0.79416047364916298</v>
      </c>
      <c r="AP1447" s="39">
        <f>SUM($AM$1437:$AM$1443)+$AP$1436</f>
        <v>2815361.6596875004</v>
      </c>
      <c r="AQ1447" s="39">
        <f t="shared" si="383"/>
        <v>0.78204490524977766</v>
      </c>
      <c r="AR1447" s="39">
        <f t="shared" si="378"/>
        <v>-0.19004343750000408</v>
      </c>
      <c r="AS1447" s="39"/>
      <c r="AT1447" s="51">
        <f>T1447*$AS$8*0.38*0.01</f>
        <v>241.45354090000001</v>
      </c>
      <c r="AU1447" s="51">
        <f t="shared" si="394"/>
        <v>0.24145354090000001</v>
      </c>
      <c r="AV1447" s="51">
        <f t="shared" si="384"/>
        <v>6.7070481684120196E-5</v>
      </c>
      <c r="AW1447" s="39">
        <f>AB1447*0.7</f>
        <v>0.47065299369537761</v>
      </c>
      <c r="AX1447" s="40"/>
      <c r="AY1447" s="40">
        <f t="shared" si="381"/>
        <v>0</v>
      </c>
      <c r="AZ1447" s="40"/>
      <c r="BA1447" s="40"/>
      <c r="BB1447" s="40"/>
      <c r="BC1447" s="39"/>
      <c r="BD1447" s="39">
        <f>T1447*2.23694</f>
        <v>13.670188888888889</v>
      </c>
      <c r="BE1447" s="39">
        <f>AO1447-$BC$8</f>
        <v>0.79303407465054454</v>
      </c>
      <c r="BF1447" s="39">
        <f>AQ1447-$BC$8</f>
        <v>0.78091850625115922</v>
      </c>
      <c r="BG1447" s="52">
        <f t="shared" si="385"/>
        <v>0.7028266556260433</v>
      </c>
      <c r="BH1447" s="52">
        <f t="shared" si="386"/>
        <v>0.7028266556260433</v>
      </c>
      <c r="BI1447" s="52">
        <f t="shared" si="387"/>
        <v>2530175.960253756</v>
      </c>
      <c r="BJ1447" s="52">
        <f t="shared" si="388"/>
        <v>2530.1759602537559</v>
      </c>
      <c r="BK1447">
        <f t="shared" si="389"/>
        <v>-0.17103909375000367</v>
      </c>
    </row>
    <row r="1448" spans="2:63" x14ac:dyDescent="0.25">
      <c r="B1448" s="25" t="s">
        <v>53</v>
      </c>
      <c r="C1448" s="25">
        <v>1440</v>
      </c>
      <c r="D1448" s="25">
        <v>418</v>
      </c>
      <c r="E1448" s="24">
        <v>22.1</v>
      </c>
      <c r="F1448" s="15">
        <f t="shared" si="390"/>
        <v>-8.3333333333333523E-2</v>
      </c>
      <c r="G1448" s="15">
        <f t="shared" si="391"/>
        <v>-0.30000000000000071</v>
      </c>
      <c r="R1448">
        <f t="shared" si="379"/>
        <v>0</v>
      </c>
      <c r="S1448">
        <f t="shared" si="380"/>
        <v>22.1</v>
      </c>
      <c r="T1448">
        <f>$E1448/3.6</f>
        <v>6.1388888888888893</v>
      </c>
      <c r="U1448">
        <f>(0.5*960*(T1448*T1448))</f>
        <v>18089.259259259263</v>
      </c>
      <c r="V1448">
        <f>$U1448-$U1449</f>
        <v>1127.7777777777846</v>
      </c>
      <c r="W1448">
        <f>SUM(V1448:V1451)</f>
        <v>6089.2592592592628</v>
      </c>
      <c r="X1448">
        <f>W1448/1000</f>
        <v>6.0892592592592631</v>
      </c>
      <c r="Y144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</f>
        <v>2695.464143209877</v>
      </c>
      <c r="Z1448">
        <f>(0.5*960*(F1448*F1448))</f>
        <v>3.3333333333333486</v>
      </c>
      <c r="AA1448">
        <f>W1448*0.0000002777777777</f>
        <v>1.6914609048761862E-3</v>
      </c>
      <c r="AB144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</f>
        <v>0.6723614195648252</v>
      </c>
      <c r="AD1448">
        <f>(AC1448*0.0000002777777777)*-1</f>
        <v>0</v>
      </c>
      <c r="AE14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8">
        <f>(T1448/1000)*(960*9.81*0.01+0.5*1.205*0.38*1.711274*(T1448*T1448)+960*4/3*3.14*AJ1448)</f>
        <v>-4.1288318683968708</v>
      </c>
      <c r="AH1448">
        <f>AH1447+AG1448</f>
        <v>2298.2280056372238</v>
      </c>
      <c r="AJ1448">
        <f>T1449-T1448</f>
        <v>-0.19444444444444553</v>
      </c>
      <c r="AK1448" s="53">
        <f t="shared" si="393"/>
        <v>6.1388888888888893</v>
      </c>
      <c r="AL1448" s="39">
        <f>0.5*1116.99*(T1448*T1448)</f>
        <v>21047.418437500004</v>
      </c>
      <c r="AM1448" s="39">
        <f t="shared" si="392"/>
        <v>1312.2046875000087</v>
      </c>
      <c r="AN1448" s="39">
        <f>SUM($AM$1444:$AM$1447)+$AN$1443</f>
        <v>-2858977.7059375001</v>
      </c>
      <c r="AO1448" s="39">
        <f t="shared" si="382"/>
        <v>0.79416047364916298</v>
      </c>
      <c r="AP1448" s="39">
        <f>SUM($AM$1448:$AM$1451)+$AP$1447</f>
        <v>2822446.7031250005</v>
      </c>
      <c r="AQ1448" s="39">
        <f t="shared" si="383"/>
        <v>0.78401297287075433</v>
      </c>
      <c r="AR1448" s="39">
        <f t="shared" si="378"/>
        <v>1.3122046875000086</v>
      </c>
      <c r="AS1448" s="39"/>
      <c r="AT1448" s="51">
        <f>T1448*$AS$8*0.38*0.01</f>
        <v>242.55105699500004</v>
      </c>
      <c r="AU1448" s="51">
        <f t="shared" si="394"/>
        <v>0.24255105699500004</v>
      </c>
      <c r="AV1448" s="51">
        <f t="shared" si="384"/>
        <v>6.7375347509957115E-5</v>
      </c>
      <c r="AW1448" s="39">
        <f>AB1448*0.7</f>
        <v>0.47065299369537761</v>
      </c>
      <c r="AX1448" s="40"/>
      <c r="AY1448" s="40">
        <f t="shared" si="381"/>
        <v>0</v>
      </c>
      <c r="AZ1448" s="40"/>
      <c r="BA1448" s="40"/>
      <c r="BB1448" s="40"/>
      <c r="BC1448" s="39"/>
      <c r="BD1448" s="39">
        <f>T1448*2.23694</f>
        <v>13.732326111111114</v>
      </c>
      <c r="BE1448" s="39">
        <f>AO1448-$BC$8</f>
        <v>0.79303407465054454</v>
      </c>
      <c r="BF1448" s="39">
        <f>AQ1448-$BC$8</f>
        <v>0.78288657387213589</v>
      </c>
      <c r="BG1448" s="52">
        <f t="shared" si="385"/>
        <v>0.70459791648492232</v>
      </c>
      <c r="BH1448" s="52">
        <f t="shared" si="386"/>
        <v>0.70459791648492232</v>
      </c>
      <c r="BI1448" s="52">
        <f t="shared" si="387"/>
        <v>2536552.4993457203</v>
      </c>
      <c r="BJ1448" s="52">
        <f t="shared" si="388"/>
        <v>2536.5524993457202</v>
      </c>
      <c r="BK1448">
        <f t="shared" si="389"/>
        <v>1.1809842187500079</v>
      </c>
    </row>
    <row r="1449" spans="2:63" x14ac:dyDescent="0.25">
      <c r="B1449" s="25" t="s">
        <v>53</v>
      </c>
      <c r="C1449" s="25">
        <v>1441</v>
      </c>
      <c r="D1449" s="25">
        <v>419</v>
      </c>
      <c r="E1449" s="24">
        <v>21.4</v>
      </c>
      <c r="F1449" s="15">
        <f t="shared" si="390"/>
        <v>-0.34722222222222221</v>
      </c>
      <c r="G1449" s="15">
        <f t="shared" si="391"/>
        <v>-1.25</v>
      </c>
      <c r="R1449">
        <f t="shared" si="379"/>
        <v>0</v>
      </c>
      <c r="S1449">
        <f t="shared" si="380"/>
        <v>21.4</v>
      </c>
      <c r="T1449">
        <f>$E1449/3.6</f>
        <v>5.9444444444444438</v>
      </c>
      <c r="U1449">
        <f>(0.5*960*(T1449*T1449))</f>
        <v>16961.481481481478</v>
      </c>
      <c r="V1449">
        <f>$U1449-$U1450</f>
        <v>2733.3333333333285</v>
      </c>
      <c r="X1449">
        <f>W1449/1000</f>
        <v>0</v>
      </c>
      <c r="Y144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</f>
        <v>2695.464143209877</v>
      </c>
      <c r="Z1449">
        <f>(0.5*960*(F1449*F1449))</f>
        <v>57.870370370370367</v>
      </c>
      <c r="AA1449">
        <f>W1449*0.0000002777777777</f>
        <v>0</v>
      </c>
      <c r="AB144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</f>
        <v>0.6723614195648252</v>
      </c>
      <c r="AD1449">
        <f>(AC1449*0.0000002777777777)*-1</f>
        <v>0</v>
      </c>
      <c r="AE14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49">
        <f>(T1449/1000)*(960*9.81*0.01+0.5*1.205*0.38*1.711274*(T1449*T1449)+960*4/3*3.14*AJ1449)</f>
        <v>-11.303832657998377</v>
      </c>
      <c r="AH1449">
        <f>AH1448+AG1449</f>
        <v>2286.9241729792252</v>
      </c>
      <c r="AJ1449">
        <f>T1450-T1449</f>
        <v>-0.49999999999999911</v>
      </c>
      <c r="AK1449" s="53">
        <f t="shared" si="393"/>
        <v>5.9444444444444438</v>
      </c>
      <c r="AL1449" s="39">
        <f>0.5*1116.99*(T1449*T1449)</f>
        <v>19735.213749999995</v>
      </c>
      <c r="AM1449" s="39">
        <f t="shared" si="392"/>
        <v>3180.3187499999949</v>
      </c>
      <c r="AN1449" s="39">
        <f>SUM($AM$1444:$AM$1447)+$AN$1443</f>
        <v>-2858977.7059375001</v>
      </c>
      <c r="AO1449" s="39">
        <f t="shared" si="382"/>
        <v>0.79416047364916298</v>
      </c>
      <c r="AP1449" s="39">
        <f>SUM($AM$1448:$AM$1451)+$AP$1447</f>
        <v>2822446.7031250005</v>
      </c>
      <c r="AQ1449" s="39">
        <f t="shared" si="383"/>
        <v>0.78401297287075433</v>
      </c>
      <c r="AR1449" s="39">
        <f t="shared" si="378"/>
        <v>3.1803187499999948</v>
      </c>
      <c r="AS1449" s="39"/>
      <c r="AT1449" s="51">
        <f>T1449*$AS$8*0.38*0.01</f>
        <v>234.86844433000002</v>
      </c>
      <c r="AU1449" s="51">
        <f t="shared" si="394"/>
        <v>0.23486844433000001</v>
      </c>
      <c r="AV1449" s="51">
        <f t="shared" si="384"/>
        <v>6.5241286729098737E-5</v>
      </c>
      <c r="AW1449" s="39">
        <f>AB1449*0.7</f>
        <v>0.47065299369537761</v>
      </c>
      <c r="AX1449" s="40"/>
      <c r="AY1449" s="40">
        <f t="shared" si="381"/>
        <v>0</v>
      </c>
      <c r="AZ1449" s="40"/>
      <c r="BA1449" s="40"/>
      <c r="BB1449" s="40"/>
      <c r="BC1449" s="39"/>
      <c r="BD1449" s="39">
        <f>T1449*2.23694</f>
        <v>13.297365555555555</v>
      </c>
      <c r="BE1449" s="39">
        <f>AO1449-$BC$8</f>
        <v>0.79303407465054454</v>
      </c>
      <c r="BF1449" s="39">
        <f>AQ1449-$BC$8</f>
        <v>0.78288657387213589</v>
      </c>
      <c r="BG1449" s="52">
        <f t="shared" si="385"/>
        <v>0.70459791648492232</v>
      </c>
      <c r="BH1449" s="52">
        <f t="shared" si="386"/>
        <v>0.70459791648492232</v>
      </c>
      <c r="BI1449" s="52">
        <f t="shared" si="387"/>
        <v>2536552.4993457203</v>
      </c>
      <c r="BJ1449" s="52">
        <f t="shared" si="388"/>
        <v>2536.5524993457202</v>
      </c>
      <c r="BK1449">
        <f t="shared" si="389"/>
        <v>2.8622868749999957</v>
      </c>
    </row>
    <row r="1450" spans="2:63" x14ac:dyDescent="0.25">
      <c r="B1450" s="25" t="s">
        <v>53</v>
      </c>
      <c r="C1450" s="25">
        <v>1442</v>
      </c>
      <c r="D1450" s="25">
        <v>420</v>
      </c>
      <c r="E1450" s="24">
        <v>19.600000000000001</v>
      </c>
      <c r="F1450" s="15">
        <f t="shared" si="390"/>
        <v>-0.43055555555555525</v>
      </c>
      <c r="G1450" s="15">
        <f t="shared" si="391"/>
        <v>-1.5499999999999989</v>
      </c>
      <c r="R1450">
        <f t="shared" si="379"/>
        <v>0</v>
      </c>
      <c r="S1450">
        <f t="shared" si="380"/>
        <v>19.600000000000001</v>
      </c>
      <c r="T1450">
        <f>$E1450/3.6</f>
        <v>5.4444444444444446</v>
      </c>
      <c r="U1450">
        <f>(0.5*960*(T1450*T1450))</f>
        <v>14228.14814814815</v>
      </c>
      <c r="V1450">
        <f>$U1450-$U1451</f>
        <v>1824.8148148148175</v>
      </c>
      <c r="X1450">
        <f>W1450/1000</f>
        <v>0</v>
      </c>
      <c r="Y145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</f>
        <v>2695.464143209877</v>
      </c>
      <c r="Z1450">
        <f>(0.5*960*(F1450*F1450))</f>
        <v>88.981481481481353</v>
      </c>
      <c r="AA1450">
        <f>W1450*0.0000002777777777</f>
        <v>0</v>
      </c>
      <c r="AB145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</f>
        <v>0.6723614195648252</v>
      </c>
      <c r="AD1450">
        <f>(AC1450*0.0000002777777777)*-1</f>
        <v>0</v>
      </c>
      <c r="AE14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</f>
        <v>0.68246224260726462</v>
      </c>
      <c r="AG1450">
        <f>(T1450/1000)*(960*9.81*0.01+0.5*1.205*0.38*1.711274*(T1450*T1450)+960*4/3*3.14*AJ1450)</f>
        <v>-7.3259800095316807</v>
      </c>
      <c r="AH1450">
        <f>AH1449+AG1450</f>
        <v>2279.5981929696936</v>
      </c>
      <c r="AJ1450">
        <f>T1451-T1450</f>
        <v>-0.3611111111111116</v>
      </c>
      <c r="AK1450" s="53">
        <f t="shared" si="393"/>
        <v>5.4444444444444446</v>
      </c>
      <c r="AL1450" s="39">
        <f>0.5*1116.99*(T1450*T1450)</f>
        <v>16554.895</v>
      </c>
      <c r="AM1450" s="39">
        <f t="shared" si="392"/>
        <v>2123.2290625000023</v>
      </c>
      <c r="AN1450" s="39">
        <f>SUM($AM$1444:$AM$1447)+$AN$1443</f>
        <v>-2858977.7059375001</v>
      </c>
      <c r="AO1450" s="39">
        <f t="shared" si="382"/>
        <v>0.79416047364916298</v>
      </c>
      <c r="AP1450" s="39">
        <f>SUM($AM$1448:$AM$1451)+$AP$1447</f>
        <v>2822446.7031250005</v>
      </c>
      <c r="AQ1450" s="39">
        <f t="shared" si="383"/>
        <v>0.78401297287075433</v>
      </c>
      <c r="AR1450" s="39">
        <f t="shared" si="378"/>
        <v>2.1232290625000023</v>
      </c>
      <c r="AS1450" s="39"/>
      <c r="AT1450" s="51">
        <f>T1450*$AS$8*0.38*0.01</f>
        <v>215.11315462000002</v>
      </c>
      <c r="AU1450" s="51">
        <f t="shared" si="394"/>
        <v>0.21511315462000002</v>
      </c>
      <c r="AV1450" s="51">
        <f t="shared" si="384"/>
        <v>5.9753701864034362E-5</v>
      </c>
      <c r="AW1450" s="39">
        <f>AB1450*0.7</f>
        <v>0.47065299369537761</v>
      </c>
      <c r="AX1450" s="40"/>
      <c r="AY1450" s="40">
        <f t="shared" si="381"/>
        <v>0</v>
      </c>
      <c r="AZ1450" s="40"/>
      <c r="BA1450" s="40"/>
      <c r="BB1450" s="40"/>
      <c r="BC1450" s="39"/>
      <c r="BD1450" s="39">
        <f>T1450*2.23694</f>
        <v>12.178895555555556</v>
      </c>
      <c r="BE1450" s="39">
        <f>AO1450-$BC$8</f>
        <v>0.79303407465054454</v>
      </c>
      <c r="BF1450" s="39">
        <f>AQ1450-$BC$8</f>
        <v>0.78288657387213589</v>
      </c>
      <c r="BG1450" s="52">
        <f t="shared" si="385"/>
        <v>0.70459791648492232</v>
      </c>
      <c r="BH1450" s="52">
        <f t="shared" si="386"/>
        <v>0.70459791648492232</v>
      </c>
      <c r="BI1450" s="52">
        <f t="shared" si="387"/>
        <v>2536552.4993457203</v>
      </c>
      <c r="BJ1450" s="52">
        <f t="shared" si="388"/>
        <v>2536.5524993457202</v>
      </c>
      <c r="BK1450">
        <f t="shared" si="389"/>
        <v>1.910906156250002</v>
      </c>
    </row>
    <row r="1451" spans="2:63" x14ac:dyDescent="0.25">
      <c r="B1451" s="25" t="s">
        <v>53</v>
      </c>
      <c r="C1451" s="25">
        <v>1443</v>
      </c>
      <c r="D1451" s="25">
        <v>421</v>
      </c>
      <c r="E1451" s="24">
        <v>18.3</v>
      </c>
      <c r="F1451" s="15">
        <f t="shared" si="390"/>
        <v>-0.2222222222222224</v>
      </c>
      <c r="G1451" s="15">
        <f t="shared" si="391"/>
        <v>-0.80000000000000071</v>
      </c>
      <c r="R1451">
        <f t="shared" si="379"/>
        <v>0</v>
      </c>
      <c r="S1451">
        <f t="shared" si="380"/>
        <v>18.3</v>
      </c>
      <c r="T1451">
        <f>$E1451/3.6</f>
        <v>5.083333333333333</v>
      </c>
      <c r="U1451">
        <f>(0.5*960*(T1451*T1451))</f>
        <v>12403.333333333332</v>
      </c>
      <c r="V1451">
        <f>$U1451-$U1452</f>
        <v>403.33333333333212</v>
      </c>
      <c r="X1451">
        <f>W1451/1000</f>
        <v>0</v>
      </c>
      <c r="Y145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</f>
        <v>2695.464143209877</v>
      </c>
      <c r="Z1451">
        <f>(0.5*960*(F1451*F1451))</f>
        <v>23.703703703703741</v>
      </c>
      <c r="AA1451">
        <f>W1451*0.0000002777777777</f>
        <v>0</v>
      </c>
      <c r="AB145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</f>
        <v>0.6723614195648252</v>
      </c>
      <c r="AD1451">
        <f>(AC1451*0.0000002777777777)*-1</f>
        <v>0</v>
      </c>
      <c r="AE14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1">
        <f>(T1451/1000)*(960*9.81*0.01+0.5*1.205*0.38*1.711274*(T1451*T1451)+960*4/3*3.14*AJ1451)</f>
        <v>-1.172385490014672</v>
      </c>
      <c r="AH1451">
        <f>AH1450+AG1451</f>
        <v>2278.425807479679</v>
      </c>
      <c r="AJ1451">
        <f>T1452-T1451</f>
        <v>-8.3333333333333037E-2</v>
      </c>
      <c r="AK1451" s="53">
        <f t="shared" si="393"/>
        <v>5.083333333333333</v>
      </c>
      <c r="AL1451" s="39">
        <f>0.5*1116.99*(T1451*T1451)</f>
        <v>14431.665937499998</v>
      </c>
      <c r="AM1451" s="39">
        <f t="shared" si="392"/>
        <v>469.29093749999811</v>
      </c>
      <c r="AN1451" s="39">
        <f>SUM($AM$1444:$AM$1447)+$AN$1443</f>
        <v>-2858977.7059375001</v>
      </c>
      <c r="AO1451" s="39">
        <f t="shared" si="382"/>
        <v>0.79416047364916298</v>
      </c>
      <c r="AP1451" s="39">
        <f>SUM($AM$1448:$AM$1451)+$AP$1447</f>
        <v>2822446.7031250005</v>
      </c>
      <c r="AQ1451" s="39">
        <f t="shared" si="383"/>
        <v>0.78401297287075433</v>
      </c>
      <c r="AR1451" s="39">
        <f t="shared" si="378"/>
        <v>0.46929093749999812</v>
      </c>
      <c r="AS1451" s="39"/>
      <c r="AT1451" s="51">
        <f>T1451*$AS$8*0.38*0.01</f>
        <v>200.84544538500003</v>
      </c>
      <c r="AU1451" s="51">
        <f t="shared" si="394"/>
        <v>0.20084544538500004</v>
      </c>
      <c r="AV1451" s="51">
        <f t="shared" si="384"/>
        <v>5.5790446128154539E-5</v>
      </c>
      <c r="AW1451" s="39">
        <f>AB1451*0.7</f>
        <v>0.47065299369537761</v>
      </c>
      <c r="AX1451" s="40"/>
      <c r="AY1451" s="40">
        <f t="shared" si="381"/>
        <v>0</v>
      </c>
      <c r="AZ1451" s="40"/>
      <c r="BA1451" s="40"/>
      <c r="BB1451" s="40"/>
      <c r="BC1451" s="39"/>
      <c r="BD1451" s="39">
        <f>T1451*2.23694</f>
        <v>11.371111666666668</v>
      </c>
      <c r="BE1451" s="39">
        <f>AO1451-$BC$8</f>
        <v>0.79303407465054454</v>
      </c>
      <c r="BF1451" s="39">
        <f>AQ1451-$BC$8</f>
        <v>0.78288657387213589</v>
      </c>
      <c r="BG1451" s="52">
        <f t="shared" si="385"/>
        <v>0.70459791648492232</v>
      </c>
      <c r="BH1451" s="52">
        <f t="shared" si="386"/>
        <v>0.70459791648492232</v>
      </c>
      <c r="BI1451" s="52">
        <f t="shared" si="387"/>
        <v>2536552.4993457203</v>
      </c>
      <c r="BJ1451" s="52">
        <f t="shared" si="388"/>
        <v>2536.5524993457202</v>
      </c>
      <c r="BK1451">
        <f t="shared" si="389"/>
        <v>0.4223618437499983</v>
      </c>
    </row>
    <row r="1452" spans="2:63" x14ac:dyDescent="0.25">
      <c r="B1452" s="25" t="s">
        <v>53</v>
      </c>
      <c r="C1452" s="25">
        <v>1444</v>
      </c>
      <c r="D1452" s="25">
        <v>422</v>
      </c>
      <c r="E1452" s="24">
        <v>18</v>
      </c>
      <c r="F1452" s="15">
        <f t="shared" si="390"/>
        <v>0</v>
      </c>
      <c r="G1452" s="15">
        <f t="shared" si="391"/>
        <v>0</v>
      </c>
      <c r="R1452">
        <f t="shared" si="379"/>
        <v>0</v>
      </c>
      <c r="S1452">
        <f t="shared" si="380"/>
        <v>18</v>
      </c>
      <c r="T1452">
        <f>$E1452/3.6</f>
        <v>5</v>
      </c>
      <c r="U1452">
        <f>(0.5*960*(T1452*T1452))</f>
        <v>12000</v>
      </c>
      <c r="V1452">
        <f>$U1452-$U1453</f>
        <v>-403.33333333333212</v>
      </c>
      <c r="X1452">
        <f>W1452/1000</f>
        <v>0</v>
      </c>
      <c r="Y145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</f>
        <v>2695.464143209877</v>
      </c>
      <c r="Z1452">
        <f>(0.5*960*(F1452*F1452))</f>
        <v>0</v>
      </c>
      <c r="AA1452">
        <f>W1452*0.0000002777777777</f>
        <v>0</v>
      </c>
      <c r="AB145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</f>
        <v>0.6723614195648252</v>
      </c>
      <c r="AC1452">
        <f>SUM(V1452:V1453)</f>
        <v>-675.92592592592337</v>
      </c>
      <c r="AD1452">
        <f>(AC1452*0.0000002777777777)*-1</f>
        <v>1.8775720159351782E-4</v>
      </c>
      <c r="AE14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2">
        <f>(T1452/1000)*(960*9.81*0.01+0.5*1.205*0.38*1.711274*(T1452*T1452)+960*4/3*3.14*AJ1452)</f>
        <v>2.1945211894541607</v>
      </c>
      <c r="AH1452">
        <f>AH1451+AG1452</f>
        <v>2280.620328669133</v>
      </c>
      <c r="AJ1452">
        <f>T1453-T1452</f>
        <v>8.3333333333333037E-2</v>
      </c>
      <c r="AK1452" s="53">
        <f t="shared" si="393"/>
        <v>5</v>
      </c>
      <c r="AL1452" s="39">
        <f>0.5*1116.99*(T1452*T1452)</f>
        <v>13962.375</v>
      </c>
      <c r="AM1452" s="39">
        <f t="shared" si="392"/>
        <v>-469.29093749999811</v>
      </c>
      <c r="AN1452" s="39">
        <f>SUM($AM$1452:$AM$1453)+$AN$1451</f>
        <v>-2859764.1668750001</v>
      </c>
      <c r="AO1452" s="39">
        <f t="shared" si="382"/>
        <v>0.79437893502062951</v>
      </c>
      <c r="AP1452" s="39">
        <f>SUM($AM$1448:$AM$1451)+$AP$1447</f>
        <v>2822446.7031250005</v>
      </c>
      <c r="AQ1452" s="39">
        <f t="shared" si="383"/>
        <v>0.78401297287075433</v>
      </c>
      <c r="AR1452" s="39">
        <f t="shared" ref="AR1452:AR1515" si="395">AM1452/1000</f>
        <v>-0.46929093749999812</v>
      </c>
      <c r="AS1452" s="39"/>
      <c r="AT1452" s="51">
        <f>T1452*$AS$8*0.38*0.01</f>
        <v>197.55289710000005</v>
      </c>
      <c r="AU1452" s="51">
        <f t="shared" si="394"/>
        <v>0.19755289710000004</v>
      </c>
      <c r="AV1452" s="51">
        <f t="shared" si="384"/>
        <v>5.487584865064381E-5</v>
      </c>
      <c r="AW1452" s="39">
        <f>AB1452*0.7</f>
        <v>0.47065299369537761</v>
      </c>
      <c r="AX1452" s="40"/>
      <c r="AY1452" s="40">
        <f t="shared" si="381"/>
        <v>0</v>
      </c>
      <c r="AZ1452" s="40"/>
      <c r="BA1452" s="40"/>
      <c r="BB1452" s="40"/>
      <c r="BC1452" s="39"/>
      <c r="BD1452" s="39">
        <f>T1452*2.23694</f>
        <v>11.184700000000001</v>
      </c>
      <c r="BE1452" s="39">
        <f>AO1452-$BC$8</f>
        <v>0.79325253602201107</v>
      </c>
      <c r="BF1452" s="39">
        <f>AQ1452-$BC$8</f>
        <v>0.78288657387213589</v>
      </c>
      <c r="BG1452" s="52">
        <f t="shared" si="385"/>
        <v>0.70459791648492232</v>
      </c>
      <c r="BH1452" s="52">
        <f t="shared" si="386"/>
        <v>0.70459791648492232</v>
      </c>
      <c r="BI1452" s="52">
        <f t="shared" si="387"/>
        <v>2536552.4993457203</v>
      </c>
      <c r="BJ1452" s="52">
        <f t="shared" si="388"/>
        <v>2536.5524993457202</v>
      </c>
      <c r="BK1452">
        <f t="shared" si="389"/>
        <v>-0.4223618437499983</v>
      </c>
    </row>
    <row r="1453" spans="2:63" x14ac:dyDescent="0.25">
      <c r="B1453" s="25" t="s">
        <v>53</v>
      </c>
      <c r="C1453" s="25">
        <v>1445</v>
      </c>
      <c r="D1453" s="25">
        <v>423</v>
      </c>
      <c r="E1453" s="24">
        <v>18.3</v>
      </c>
      <c r="F1453" s="15">
        <f t="shared" si="390"/>
        <v>6.9444444444444448E-2</v>
      </c>
      <c r="G1453" s="15">
        <f t="shared" si="391"/>
        <v>0.25</v>
      </c>
      <c r="R1453">
        <f t="shared" si="379"/>
        <v>0</v>
      </c>
      <c r="S1453">
        <f t="shared" si="380"/>
        <v>18.3</v>
      </c>
      <c r="T1453">
        <f>$E1453/3.6</f>
        <v>5.083333333333333</v>
      </c>
      <c r="U1453">
        <f>(0.5*960*(T1453*T1453))</f>
        <v>12403.333333333332</v>
      </c>
      <c r="V1453">
        <f>$U1453-$U1454</f>
        <v>-272.59259259259125</v>
      </c>
      <c r="X1453">
        <f>W1453/1000</f>
        <v>0</v>
      </c>
      <c r="Y145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3">
        <f>(0.5*960*(F1453*F1453))</f>
        <v>2.3148148148148149</v>
      </c>
      <c r="AA1453">
        <f>W1453*0.0000002777777777</f>
        <v>0</v>
      </c>
      <c r="AB145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3">
        <f>(AC1453*0.0000002777777777)*-1</f>
        <v>0</v>
      </c>
      <c r="AE14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3">
        <f>(T1453/1000)*(960*9.81*0.01+0.5*1.205*0.38*1.711274*(T1453*T1453)+960*4/3*3.14*AJ1453)</f>
        <v>1.6652441396149475</v>
      </c>
      <c r="AH1453">
        <f>AH1452+AG1453</f>
        <v>2282.2855728087479</v>
      </c>
      <c r="AJ1453">
        <f>T1454-T1453</f>
        <v>5.5555555555555358E-2</v>
      </c>
      <c r="AK1453" s="53">
        <f t="shared" si="393"/>
        <v>5.083333333333333</v>
      </c>
      <c r="AL1453" s="39">
        <f>0.5*1116.99*(T1453*T1453)</f>
        <v>14431.665937499998</v>
      </c>
      <c r="AM1453" s="39">
        <f t="shared" si="392"/>
        <v>-317.16999999999825</v>
      </c>
      <c r="AN1453" s="39">
        <f>SUM($AM$1452:$AM$1453)+$AN$1451</f>
        <v>-2859764.1668750001</v>
      </c>
      <c r="AO1453" s="39">
        <f t="shared" si="382"/>
        <v>0.79437893502062951</v>
      </c>
      <c r="AP1453" s="39">
        <f>SUM($AM$1448:$AM$1451)+$AP$1447</f>
        <v>2822446.7031250005</v>
      </c>
      <c r="AQ1453" s="39">
        <f t="shared" si="383"/>
        <v>0.78401297287075433</v>
      </c>
      <c r="AR1453" s="39">
        <f t="shared" si="395"/>
        <v>-0.31716999999999823</v>
      </c>
      <c r="AS1453" s="39"/>
      <c r="AT1453" s="51">
        <f>T1453*$AS$8*0.38*0.01</f>
        <v>200.84544538500003</v>
      </c>
      <c r="AU1453" s="51">
        <f t="shared" si="394"/>
        <v>0.20084544538500004</v>
      </c>
      <c r="AV1453" s="51">
        <f t="shared" si="384"/>
        <v>5.5790446128154539E-5</v>
      </c>
      <c r="AW1453" s="39">
        <f>AB1453*0.7</f>
        <v>0.47311775706917308</v>
      </c>
      <c r="AX1453" s="40"/>
      <c r="AY1453" s="40">
        <f t="shared" si="381"/>
        <v>0</v>
      </c>
      <c r="AZ1453" s="40"/>
      <c r="BA1453" s="40"/>
      <c r="BB1453" s="40"/>
      <c r="BC1453" s="39"/>
      <c r="BD1453" s="39">
        <f>T1453*2.23694</f>
        <v>11.371111666666668</v>
      </c>
      <c r="BE1453" s="39">
        <f>AO1453-$BC$8</f>
        <v>0.79325253602201107</v>
      </c>
      <c r="BF1453" s="39">
        <f>AQ1453-$BC$8</f>
        <v>0.78288657387213589</v>
      </c>
      <c r="BG1453" s="52">
        <f t="shared" si="385"/>
        <v>0.70459791648492232</v>
      </c>
      <c r="BH1453" s="52">
        <f t="shared" si="386"/>
        <v>0.70459791648492232</v>
      </c>
      <c r="BI1453" s="52">
        <f t="shared" si="387"/>
        <v>2536552.4993457203</v>
      </c>
      <c r="BJ1453" s="52">
        <f t="shared" si="388"/>
        <v>2536.5524993457202</v>
      </c>
      <c r="BK1453">
        <f t="shared" si="389"/>
        <v>-0.28545299999999846</v>
      </c>
    </row>
    <row r="1454" spans="2:63" x14ac:dyDescent="0.25">
      <c r="B1454" s="25" t="s">
        <v>53</v>
      </c>
      <c r="C1454" s="25">
        <v>1446</v>
      </c>
      <c r="D1454" s="25">
        <v>424</v>
      </c>
      <c r="E1454" s="24">
        <v>18.5</v>
      </c>
      <c r="F1454" s="15">
        <f t="shared" si="390"/>
        <v>-5.5555555555555851E-2</v>
      </c>
      <c r="G1454" s="15">
        <f t="shared" si="391"/>
        <v>-0.20000000000000107</v>
      </c>
      <c r="R1454">
        <f t="shared" si="379"/>
        <v>0</v>
      </c>
      <c r="S1454">
        <f t="shared" si="380"/>
        <v>18.5</v>
      </c>
      <c r="T1454">
        <f>$E1454/3.6</f>
        <v>5.1388888888888884</v>
      </c>
      <c r="U1454">
        <f>(0.5*960*(T1454*T1454))</f>
        <v>12675.925925925923</v>
      </c>
      <c r="V1454">
        <f>$U1454-$U1455</f>
        <v>808.88888888889051</v>
      </c>
      <c r="W1454">
        <f>SUM(V1454:V1485)</f>
        <v>12675.925925925923</v>
      </c>
      <c r="X1454">
        <f>W1454/1000</f>
        <v>12.675925925925924</v>
      </c>
      <c r="Y145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4">
        <f>(0.5*960*(F1454*F1454))</f>
        <v>1.4814814814814972</v>
      </c>
      <c r="AA1454">
        <f>W1454*0.0000002777777777</f>
        <v>3.521090533993518E-3</v>
      </c>
      <c r="AB145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4">
        <f>(AC1454*0.0000002777777777)*-1</f>
        <v>0</v>
      </c>
      <c r="AE14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4">
        <f>(T1454/1000)*(960*9.81*0.01+0.5*1.205*0.38*1.711274*(T1454*T1454)+960*4/3*3.14*AJ1454)</f>
        <v>-2.9052402207056978</v>
      </c>
      <c r="AH1454">
        <f>AH1453+AG1454</f>
        <v>2279.3803325880422</v>
      </c>
      <c r="AJ1454">
        <f>T1455-T1454</f>
        <v>-0.16666666666666696</v>
      </c>
      <c r="AK1454" s="53">
        <f t="shared" si="393"/>
        <v>5.1388888888888884</v>
      </c>
      <c r="AL1454" s="39">
        <f>0.5*1116.99*(T1454*T1454)</f>
        <v>14748.835937499996</v>
      </c>
      <c r="AM1454" s="39">
        <f t="shared" si="392"/>
        <v>941.16749999999956</v>
      </c>
      <c r="AN1454" s="39">
        <f>SUM($AM$1452:$AM$1453)+$AN$1451</f>
        <v>-2859764.1668750001</v>
      </c>
      <c r="AO1454" s="39">
        <f t="shared" si="382"/>
        <v>0.79437893502062951</v>
      </c>
      <c r="AP1454" s="39">
        <f>SUM($AM$1454:$AM$1485)+$AP$1453</f>
        <v>2837195.5390625005</v>
      </c>
      <c r="AQ1454" s="39">
        <f t="shared" si="383"/>
        <v>0.788109871741135</v>
      </c>
      <c r="AR1454" s="39">
        <f t="shared" si="395"/>
        <v>0.9411674999999996</v>
      </c>
      <c r="AS1454" s="39"/>
      <c r="AT1454" s="51">
        <f>T1454*$AS$8*0.38*0.01</f>
        <v>203.04047757500001</v>
      </c>
      <c r="AU1454" s="51">
        <f t="shared" si="394"/>
        <v>0.20304047757500002</v>
      </c>
      <c r="AV1454" s="51">
        <f t="shared" si="384"/>
        <v>5.640017777982835E-5</v>
      </c>
      <c r="AW1454" s="39">
        <f>AB1454*0.7</f>
        <v>0.47311775706917308</v>
      </c>
      <c r="AX1454" s="40"/>
      <c r="AY1454" s="40">
        <f t="shared" si="381"/>
        <v>0</v>
      </c>
      <c r="AZ1454" s="40"/>
      <c r="BA1454" s="40"/>
      <c r="BB1454" s="40"/>
      <c r="BC1454" s="39"/>
      <c r="BD1454" s="39">
        <f>T1454*2.23694</f>
        <v>11.495386111111111</v>
      </c>
      <c r="BE1454" s="39">
        <f>AO1454-$BC$8</f>
        <v>0.79325253602201107</v>
      </c>
      <c r="BF1454" s="39">
        <f>AQ1454-$BC$8</f>
        <v>0.78698347274251657</v>
      </c>
      <c r="BG1454" s="52">
        <f t="shared" si="385"/>
        <v>0.70828512546826494</v>
      </c>
      <c r="BH1454" s="52">
        <f t="shared" si="386"/>
        <v>0.70828512546826494</v>
      </c>
      <c r="BI1454" s="52">
        <f t="shared" si="387"/>
        <v>2549826.4516857537</v>
      </c>
      <c r="BJ1454" s="52">
        <f t="shared" si="388"/>
        <v>2549.8264516857535</v>
      </c>
      <c r="BK1454">
        <f t="shared" si="389"/>
        <v>0.84705074999999963</v>
      </c>
    </row>
    <row r="1455" spans="2:63" x14ac:dyDescent="0.25">
      <c r="B1455" s="25" t="s">
        <v>53</v>
      </c>
      <c r="C1455" s="25">
        <v>1447</v>
      </c>
      <c r="D1455" s="25">
        <v>425</v>
      </c>
      <c r="E1455" s="24">
        <v>17.899999999999999</v>
      </c>
      <c r="F1455" s="15">
        <f t="shared" si="390"/>
        <v>-0.4861111111111111</v>
      </c>
      <c r="G1455" s="15">
        <f t="shared" si="391"/>
        <v>-1.75</v>
      </c>
      <c r="R1455">
        <f t="shared" si="379"/>
        <v>0</v>
      </c>
      <c r="S1455">
        <f t="shared" si="380"/>
        <v>17.899999999999999</v>
      </c>
      <c r="T1455">
        <f>$E1455/3.6</f>
        <v>4.9722222222222214</v>
      </c>
      <c r="U1455">
        <f>(0.5*960*(T1455*T1455))</f>
        <v>11867.037037037033</v>
      </c>
      <c r="V1455">
        <f>$U1455-$U1456</f>
        <v>3533.7037037036971</v>
      </c>
      <c r="X1455">
        <f>W1455/1000</f>
        <v>0</v>
      </c>
      <c r="Y145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5">
        <f>(0.5*960*(F1455*F1455))</f>
        <v>113.42592592592592</v>
      </c>
      <c r="AA1455">
        <f>W1455*0.0000002777777777</f>
        <v>0</v>
      </c>
      <c r="AB145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5">
        <f>(AC1455*0.0000002777777777)*-1</f>
        <v>0</v>
      </c>
      <c r="AE14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5">
        <f>(T1455/1000)*(960*9.81*0.01+0.5*1.205*0.38*1.711274*(T1455*T1455)+960*4/3*3.14*AJ1455)</f>
        <v>-15.582081834953762</v>
      </c>
      <c r="AH1455">
        <f>AH1454+AG1455</f>
        <v>2263.7982507530883</v>
      </c>
      <c r="AJ1455">
        <f>T1456-T1455</f>
        <v>-0.80555555555555447</v>
      </c>
      <c r="AK1455" s="53">
        <f t="shared" si="393"/>
        <v>4.9722222222222214</v>
      </c>
      <c r="AL1455" s="39">
        <f>0.5*1116.99*(T1455*T1455)</f>
        <v>13807.668437499997</v>
      </c>
      <c r="AM1455" s="39">
        <f t="shared" si="392"/>
        <v>4111.574687499995</v>
      </c>
      <c r="AN1455" s="39">
        <f>SUM($AM$1452:$AM$1453)+$AN$1451</f>
        <v>-2859764.1668750001</v>
      </c>
      <c r="AO1455" s="39">
        <f t="shared" si="382"/>
        <v>0.79437893502062951</v>
      </c>
      <c r="AP1455" s="39">
        <f>SUM($AM$1454:$AM$1485)+$AP$1453</f>
        <v>2837195.5390625005</v>
      </c>
      <c r="AQ1455" s="39">
        <f t="shared" si="383"/>
        <v>0.788109871741135</v>
      </c>
      <c r="AR1455" s="39">
        <f t="shared" si="395"/>
        <v>4.1115746874999948</v>
      </c>
      <c r="AS1455" s="39"/>
      <c r="AT1455" s="51">
        <f>T1455*$AS$8*0.38*0.01</f>
        <v>196.45538100500002</v>
      </c>
      <c r="AU1455" s="51">
        <f t="shared" si="394"/>
        <v>0.19645538100500001</v>
      </c>
      <c r="AV1455" s="51">
        <f t="shared" si="384"/>
        <v>5.4570982824806891E-5</v>
      </c>
      <c r="AW1455" s="39">
        <f>AB1455*0.7</f>
        <v>0.47311775706917308</v>
      </c>
      <c r="AX1455" s="40"/>
      <c r="AY1455" s="40">
        <f t="shared" si="381"/>
        <v>0</v>
      </c>
      <c r="AZ1455" s="40"/>
      <c r="BA1455" s="40"/>
      <c r="BB1455" s="40"/>
      <c r="BC1455" s="39"/>
      <c r="BD1455" s="39">
        <f>T1455*2.23694</f>
        <v>11.122562777777777</v>
      </c>
      <c r="BE1455" s="39">
        <f>AO1455-$BC$8</f>
        <v>0.79325253602201107</v>
      </c>
      <c r="BF1455" s="39">
        <f>AQ1455-$BC$8</f>
        <v>0.78698347274251657</v>
      </c>
      <c r="BG1455" s="52">
        <f t="shared" si="385"/>
        <v>0.70828512546826494</v>
      </c>
      <c r="BH1455" s="52">
        <f t="shared" si="386"/>
        <v>0.70828512546826494</v>
      </c>
      <c r="BI1455" s="52">
        <f t="shared" si="387"/>
        <v>2549826.4516857537</v>
      </c>
      <c r="BJ1455" s="52">
        <f t="shared" si="388"/>
        <v>2549.8264516857535</v>
      </c>
      <c r="BK1455">
        <f t="shared" si="389"/>
        <v>3.7004172187499957</v>
      </c>
    </row>
    <row r="1456" spans="2:63" x14ac:dyDescent="0.25">
      <c r="B1456" s="25" t="s">
        <v>53</v>
      </c>
      <c r="C1456" s="25">
        <v>1448</v>
      </c>
      <c r="D1456" s="25">
        <v>426</v>
      </c>
      <c r="E1456" s="24">
        <v>15</v>
      </c>
      <c r="F1456" s="15">
        <f t="shared" si="390"/>
        <v>-1.1111111111111109</v>
      </c>
      <c r="G1456" s="15">
        <f t="shared" si="391"/>
        <v>-3.9999999999999991</v>
      </c>
      <c r="R1456">
        <f t="shared" si="379"/>
        <v>0</v>
      </c>
      <c r="S1456">
        <f t="shared" si="380"/>
        <v>15</v>
      </c>
      <c r="T1456">
        <f>$E1456/3.6</f>
        <v>4.166666666666667</v>
      </c>
      <c r="U1456">
        <f>(0.5*960*(T1456*T1456))</f>
        <v>8333.3333333333358</v>
      </c>
      <c r="V1456">
        <f>$U1456-$U1457</f>
        <v>4703.3333333333358</v>
      </c>
      <c r="X1456">
        <f>W1456/1000</f>
        <v>0</v>
      </c>
      <c r="Y145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6">
        <f>(0.5*960*(F1456*F1456))</f>
        <v>592.5925925925925</v>
      </c>
      <c r="AA1456">
        <f>W1456*0.0000002777777777</f>
        <v>0</v>
      </c>
      <c r="AB145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6">
        <f>(AC1456*0.0000002777777777)*-1</f>
        <v>0</v>
      </c>
      <c r="AE14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6">
        <f>(T1456/1000)*(960*9.81*0.01+0.5*1.205*0.38*1.711274*(T1456*T1456)+960*4/3*3.14*AJ1456)</f>
        <v>-23.303702706720202</v>
      </c>
      <c r="AH1456">
        <f>AH1455+AG1456</f>
        <v>2240.494548046368</v>
      </c>
      <c r="AJ1456">
        <f>T1457-T1456</f>
        <v>-1.416666666666667</v>
      </c>
      <c r="AK1456" s="53">
        <f t="shared" si="393"/>
        <v>4.166666666666667</v>
      </c>
      <c r="AL1456" s="39">
        <f>0.5*1116.99*(T1456*T1456)</f>
        <v>9696.0937500000018</v>
      </c>
      <c r="AM1456" s="39">
        <f t="shared" si="392"/>
        <v>5472.4753125000016</v>
      </c>
      <c r="AN1456" s="39">
        <f>SUM($AM$1452:$AM$1453)+$AN$1451</f>
        <v>-2859764.1668750001</v>
      </c>
      <c r="AO1456" s="39">
        <f t="shared" si="382"/>
        <v>0.79437893502062951</v>
      </c>
      <c r="AP1456" s="39">
        <f>SUM($AM$1454:$AM$1485)+$AP$1453</f>
        <v>2837195.5390625005</v>
      </c>
      <c r="AQ1456" s="39">
        <f t="shared" si="383"/>
        <v>0.788109871741135</v>
      </c>
      <c r="AR1456" s="39">
        <f t="shared" si="395"/>
        <v>5.4724753125000012</v>
      </c>
      <c r="AS1456" s="39"/>
      <c r="AT1456" s="51">
        <f>T1456*$AS$8*0.38*0.01</f>
        <v>164.62741425000004</v>
      </c>
      <c r="AU1456" s="51">
        <f t="shared" si="394"/>
        <v>0.16462741425000005</v>
      </c>
      <c r="AV1456" s="51">
        <f t="shared" si="384"/>
        <v>4.5729873875536511E-5</v>
      </c>
      <c r="AW1456" s="39">
        <f>AB1456*0.7</f>
        <v>0.47311775706917308</v>
      </c>
      <c r="AX1456" s="40"/>
      <c r="AY1456" s="40">
        <f t="shared" si="381"/>
        <v>0</v>
      </c>
      <c r="AZ1456" s="40"/>
      <c r="BA1456" s="40"/>
      <c r="BB1456" s="40"/>
      <c r="BC1456" s="39"/>
      <c r="BD1456" s="39">
        <f>T1456*2.23694</f>
        <v>9.3205833333333352</v>
      </c>
      <c r="BE1456" s="39">
        <f>AO1456-$BC$8</f>
        <v>0.79325253602201107</v>
      </c>
      <c r="BF1456" s="39">
        <f>AQ1456-$BC$8</f>
        <v>0.78698347274251657</v>
      </c>
      <c r="BG1456" s="52">
        <f t="shared" si="385"/>
        <v>0.70828512546826494</v>
      </c>
      <c r="BH1456" s="52">
        <f t="shared" si="386"/>
        <v>0.70828512546826494</v>
      </c>
      <c r="BI1456" s="52">
        <f t="shared" si="387"/>
        <v>2549826.4516857537</v>
      </c>
      <c r="BJ1456" s="52">
        <f t="shared" si="388"/>
        <v>2549.8264516857535</v>
      </c>
      <c r="BK1456">
        <f t="shared" si="389"/>
        <v>4.9252277812500012</v>
      </c>
    </row>
    <row r="1457" spans="2:63" x14ac:dyDescent="0.25">
      <c r="B1457" s="25" t="s">
        <v>53</v>
      </c>
      <c r="C1457" s="25">
        <v>1449</v>
      </c>
      <c r="D1457" s="25">
        <v>427</v>
      </c>
      <c r="E1457" s="24">
        <v>9.9</v>
      </c>
      <c r="F1457" s="15">
        <f t="shared" si="390"/>
        <v>-1.4444444444444444</v>
      </c>
      <c r="G1457" s="15">
        <f t="shared" si="391"/>
        <v>-5.2</v>
      </c>
      <c r="R1457">
        <f t="shared" si="379"/>
        <v>0</v>
      </c>
      <c r="S1457">
        <f t="shared" si="380"/>
        <v>9.9</v>
      </c>
      <c r="T1457">
        <f>$E1457/3.6</f>
        <v>2.75</v>
      </c>
      <c r="U1457">
        <f>(0.5*960*(T1457*T1457))</f>
        <v>3630</v>
      </c>
      <c r="V1457">
        <f>$U1457-$U1458</f>
        <v>2846.2962962962965</v>
      </c>
      <c r="X1457">
        <f>W1457/1000</f>
        <v>0</v>
      </c>
      <c r="Y145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7">
        <f>(0.5*960*(F1457*F1457))</f>
        <v>1001.4814814814814</v>
      </c>
      <c r="AA1457">
        <f>W1457*0.0000002777777777</f>
        <v>0</v>
      </c>
      <c r="AB145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7">
        <f>(AC1457*0.0000002777777777)*-1</f>
        <v>0</v>
      </c>
      <c r="AE14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7">
        <f>(T1457/1000)*(960*9.81*0.01+0.5*1.205*0.38*1.711274*(T1457*T1457)+960*4/3*3.14*AJ1457)</f>
        <v>-16.005045641549007</v>
      </c>
      <c r="AH1457">
        <f>AH1456+AG1457</f>
        <v>2224.4895024048192</v>
      </c>
      <c r="AJ1457">
        <f>T1458-T1457</f>
        <v>-1.4722222222222223</v>
      </c>
      <c r="AK1457" s="53">
        <f t="shared" si="393"/>
        <v>2.75</v>
      </c>
      <c r="AL1457" s="39">
        <f>0.5*1116.99*(T1457*T1457)</f>
        <v>4223.6184375000003</v>
      </c>
      <c r="AM1457" s="39">
        <f t="shared" si="392"/>
        <v>3311.7546875000003</v>
      </c>
      <c r="AN1457" s="39">
        <f>SUM($AM$1452:$AM$1453)+$AN$1451</f>
        <v>-2859764.1668750001</v>
      </c>
      <c r="AO1457" s="39">
        <f t="shared" si="382"/>
        <v>0.79437893502062951</v>
      </c>
      <c r="AP1457" s="39">
        <f>SUM($AM$1454:$AM$1485)+$AP$1453</f>
        <v>2837195.5390625005</v>
      </c>
      <c r="AQ1457" s="39">
        <f t="shared" si="383"/>
        <v>0.788109871741135</v>
      </c>
      <c r="AR1457" s="39">
        <f t="shared" si="395"/>
        <v>3.3117546875000001</v>
      </c>
      <c r="AS1457" s="39"/>
      <c r="AT1457" s="51">
        <f>T1457*$AS$8*0.38*0.01</f>
        <v>108.65409340500003</v>
      </c>
      <c r="AU1457" s="51">
        <f t="shared" si="394"/>
        <v>0.10865409340500003</v>
      </c>
      <c r="AV1457" s="51">
        <f t="shared" si="384"/>
        <v>3.0181716757854096E-5</v>
      </c>
      <c r="AW1457" s="39">
        <f>AB1457*0.7</f>
        <v>0.47311775706917308</v>
      </c>
      <c r="AX1457" s="40"/>
      <c r="AY1457" s="40">
        <f t="shared" si="381"/>
        <v>0</v>
      </c>
      <c r="AZ1457" s="40"/>
      <c r="BA1457" s="40"/>
      <c r="BB1457" s="40"/>
      <c r="BC1457" s="39"/>
      <c r="BD1457" s="39">
        <f>T1457*2.23694</f>
        <v>6.1515850000000007</v>
      </c>
      <c r="BE1457" s="39">
        <f>AO1457-$BC$8</f>
        <v>0.79325253602201107</v>
      </c>
      <c r="BF1457" s="39">
        <f>AQ1457-$BC$8</f>
        <v>0.78698347274251657</v>
      </c>
      <c r="BG1457" s="52">
        <f t="shared" si="385"/>
        <v>0.70828512546826494</v>
      </c>
      <c r="BH1457" s="52">
        <f t="shared" si="386"/>
        <v>0.70828512546826494</v>
      </c>
      <c r="BI1457" s="52">
        <f t="shared" si="387"/>
        <v>2549826.4516857537</v>
      </c>
      <c r="BJ1457" s="52">
        <f t="shared" si="388"/>
        <v>2549.8264516857535</v>
      </c>
      <c r="BK1457">
        <f t="shared" si="389"/>
        <v>2.98057921875</v>
      </c>
    </row>
    <row r="1458" spans="2:63" x14ac:dyDescent="0.25">
      <c r="B1458" s="25" t="s">
        <v>53</v>
      </c>
      <c r="C1458" s="25">
        <v>1450</v>
      </c>
      <c r="D1458" s="25">
        <v>428</v>
      </c>
      <c r="E1458" s="24">
        <v>4.5999999999999996</v>
      </c>
      <c r="F1458" s="15">
        <f t="shared" si="390"/>
        <v>-1.2083333333333335</v>
      </c>
      <c r="G1458" s="15">
        <f t="shared" si="391"/>
        <v>-4.3500000000000005</v>
      </c>
      <c r="R1458">
        <f t="shared" si="379"/>
        <v>0</v>
      </c>
      <c r="S1458">
        <f t="shared" si="380"/>
        <v>4.5999999999999996</v>
      </c>
      <c r="T1458">
        <f>$E1458/3.6</f>
        <v>1.2777777777777777</v>
      </c>
      <c r="U1458">
        <f>(0.5*960*(T1458*T1458))</f>
        <v>783.70370370370358</v>
      </c>
      <c r="V1458">
        <f>$U1458-$U1459</f>
        <v>730.37037037037021</v>
      </c>
      <c r="X1458">
        <f>W1458/1000</f>
        <v>0</v>
      </c>
      <c r="Y145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8">
        <f>(0.5*960*(F1458*F1458))</f>
        <v>700.83333333333348</v>
      </c>
      <c r="AA1458">
        <f>W1458*0.0000002777777777</f>
        <v>0</v>
      </c>
      <c r="AB145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8">
        <f>(AC1458*0.0000002777777777)*-1</f>
        <v>0</v>
      </c>
      <c r="AE14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8">
        <f>(T1458/1000)*(960*9.81*0.01+0.5*1.205*0.38*1.711274*(T1458*T1458)+960*4/3*3.14*AJ1458)</f>
        <v>-4.7291774800840116</v>
      </c>
      <c r="AH1458">
        <f>AH1457+AG1458</f>
        <v>2219.760324924735</v>
      </c>
      <c r="AJ1458">
        <f>T1459-T1458</f>
        <v>-0.94444444444444442</v>
      </c>
      <c r="AK1458" s="53">
        <f t="shared" si="393"/>
        <v>1.2777777777777777</v>
      </c>
      <c r="AL1458" s="39">
        <f>0.5*1116.99*(T1458*T1458)</f>
        <v>911.86374999999987</v>
      </c>
      <c r="AM1458" s="39">
        <f t="shared" si="392"/>
        <v>849.80874999999992</v>
      </c>
      <c r="AN1458" s="39">
        <f>SUM($AM$1452:$AM$1453)+$AN$1451</f>
        <v>-2859764.1668750001</v>
      </c>
      <c r="AO1458" s="39">
        <f t="shared" si="382"/>
        <v>0.79437893502062951</v>
      </c>
      <c r="AP1458" s="39">
        <f>SUM($AM$1454:$AM$1485)+$AP$1453</f>
        <v>2837195.5390625005</v>
      </c>
      <c r="AQ1458" s="39">
        <f t="shared" si="383"/>
        <v>0.788109871741135</v>
      </c>
      <c r="AR1458" s="39">
        <f t="shared" si="395"/>
        <v>0.84980874999999989</v>
      </c>
      <c r="AS1458" s="39"/>
      <c r="AT1458" s="51">
        <f>T1458*$AS$8*0.38*0.01</f>
        <v>50.485740370000002</v>
      </c>
      <c r="AU1458" s="51">
        <f t="shared" si="394"/>
        <v>5.0485740370000004E-2</v>
      </c>
      <c r="AV1458" s="51">
        <f t="shared" si="384"/>
        <v>1.4023827988497859E-5</v>
      </c>
      <c r="AW1458" s="39">
        <f>AB1458*0.7</f>
        <v>0.47311775706917308</v>
      </c>
      <c r="AX1458" s="40"/>
      <c r="AY1458" s="40">
        <f t="shared" si="381"/>
        <v>0</v>
      </c>
      <c r="AZ1458" s="40"/>
      <c r="BA1458" s="40"/>
      <c r="BB1458" s="40"/>
      <c r="BC1458" s="39"/>
      <c r="BD1458" s="39">
        <f>T1458*2.23694</f>
        <v>2.8583122222222221</v>
      </c>
      <c r="BE1458" s="39">
        <f>AO1458-$BC$8</f>
        <v>0.79325253602201107</v>
      </c>
      <c r="BF1458" s="39">
        <f>AQ1458-$BC$8</f>
        <v>0.78698347274251657</v>
      </c>
      <c r="BG1458" s="52">
        <f t="shared" si="385"/>
        <v>0.70828512546826494</v>
      </c>
      <c r="BH1458" s="52">
        <f t="shared" si="386"/>
        <v>0.70828512546826494</v>
      </c>
      <c r="BI1458" s="52">
        <f t="shared" si="387"/>
        <v>2549826.4516857537</v>
      </c>
      <c r="BJ1458" s="52">
        <f t="shared" si="388"/>
        <v>2549.8264516857535</v>
      </c>
      <c r="BK1458">
        <f t="shared" si="389"/>
        <v>0.76482787499999993</v>
      </c>
    </row>
    <row r="1459" spans="2:63" x14ac:dyDescent="0.25">
      <c r="B1459" s="25" t="s">
        <v>53</v>
      </c>
      <c r="C1459" s="25">
        <v>1451</v>
      </c>
      <c r="D1459" s="25">
        <v>429</v>
      </c>
      <c r="E1459" s="24">
        <v>1.2</v>
      </c>
      <c r="F1459" s="15">
        <f t="shared" si="390"/>
        <v>-0.63888888888888884</v>
      </c>
      <c r="G1459" s="15">
        <f t="shared" si="391"/>
        <v>-2.2999999999999998</v>
      </c>
      <c r="R1459">
        <f t="shared" si="379"/>
        <v>0</v>
      </c>
      <c r="S1459">
        <f t="shared" si="380"/>
        <v>1.2</v>
      </c>
      <c r="T1459">
        <f>$E1459/3.6</f>
        <v>0.33333333333333331</v>
      </c>
      <c r="U1459">
        <f>(0.5*960*(T1459*T1459))</f>
        <v>53.333333333333329</v>
      </c>
      <c r="V1459">
        <f>$U1459-$U1460</f>
        <v>53.333333333333329</v>
      </c>
      <c r="X1459">
        <f>W1459/1000</f>
        <v>0</v>
      </c>
      <c r="Y145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59">
        <f>(0.5*960*(F1459*F1459))</f>
        <v>195.9259259259259</v>
      </c>
      <c r="AA1459">
        <f>W1459*0.0000002777777777</f>
        <v>0</v>
      </c>
      <c r="AB145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59">
        <f>(AC1459*0.0000002777777777)*-1</f>
        <v>0</v>
      </c>
      <c r="AE14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59">
        <f>(T1459/1000)*(960*9.81*0.01+0.5*1.205*0.38*1.711274*(T1459*T1459)+960*4/3*3.14*AJ1459)</f>
        <v>-0.41517126680806299</v>
      </c>
      <c r="AH1459">
        <f>AH1458+AG1459</f>
        <v>2219.3451536579269</v>
      </c>
      <c r="AJ1459">
        <f>T1460-T1459</f>
        <v>-0.33333333333333331</v>
      </c>
      <c r="AK1459" s="53">
        <f t="shared" si="393"/>
        <v>0.33333333333333331</v>
      </c>
      <c r="AL1459" s="39">
        <f>0.5*1116.99*(T1459*T1459)</f>
        <v>62.055</v>
      </c>
      <c r="AM1459" s="39">
        <f t="shared" si="392"/>
        <v>62.055</v>
      </c>
      <c r="AN1459" s="39">
        <f>SUM($AM$1452:$AM$1453)+$AN$1451</f>
        <v>-2859764.1668750001</v>
      </c>
      <c r="AO1459" s="39">
        <f t="shared" si="382"/>
        <v>0.79437893502062951</v>
      </c>
      <c r="AP1459" s="39">
        <f>SUM($AM$1454:$AM$1485)+$AP$1453</f>
        <v>2837195.5390625005</v>
      </c>
      <c r="AQ1459" s="39">
        <f t="shared" si="383"/>
        <v>0.788109871741135</v>
      </c>
      <c r="AR1459" s="39">
        <f t="shared" si="395"/>
        <v>6.2054999999999999E-2</v>
      </c>
      <c r="AS1459" s="39"/>
      <c r="AT1459" s="51">
        <f>T1459*$AS$8*0.38*0.01</f>
        <v>13.170193140000002</v>
      </c>
      <c r="AU1459" s="51">
        <f t="shared" si="394"/>
        <v>1.3170193140000001E-2</v>
      </c>
      <c r="AV1459" s="51">
        <f t="shared" si="384"/>
        <v>3.6583899100429205E-6</v>
      </c>
      <c r="AW1459" s="39">
        <f>AB1459*0.7</f>
        <v>0.47311775706917308</v>
      </c>
      <c r="AX1459" s="40"/>
      <c r="AY1459" s="40">
        <f t="shared" si="381"/>
        <v>0</v>
      </c>
      <c r="AZ1459" s="40"/>
      <c r="BA1459" s="40"/>
      <c r="BB1459" s="40"/>
      <c r="BC1459" s="39"/>
      <c r="BD1459" s="39">
        <f>T1459*2.23694</f>
        <v>0.74564666666666668</v>
      </c>
      <c r="BE1459" s="39">
        <f>AO1459-$BC$8</f>
        <v>0.79325253602201107</v>
      </c>
      <c r="BF1459" s="39">
        <f>AQ1459-$BC$8</f>
        <v>0.78698347274251657</v>
      </c>
      <c r="BG1459" s="52">
        <f t="shared" si="385"/>
        <v>0.70828512546826494</v>
      </c>
      <c r="BH1459" s="52">
        <f t="shared" si="386"/>
        <v>0.70828512546826494</v>
      </c>
      <c r="BI1459" s="52">
        <f t="shared" si="387"/>
        <v>2549826.4516857537</v>
      </c>
      <c r="BJ1459" s="52">
        <f t="shared" si="388"/>
        <v>2549.8264516857535</v>
      </c>
      <c r="BK1459">
        <f t="shared" si="389"/>
        <v>5.5849499999999996E-2</v>
      </c>
    </row>
    <row r="1460" spans="2:63" x14ac:dyDescent="0.25">
      <c r="B1460" s="25" t="s">
        <v>53</v>
      </c>
      <c r="C1460" s="25">
        <v>1452</v>
      </c>
      <c r="D1460" s="25">
        <v>430</v>
      </c>
      <c r="E1460" s="24">
        <v>0</v>
      </c>
      <c r="F1460" s="15">
        <f t="shared" si="390"/>
        <v>-0.16666666666666666</v>
      </c>
      <c r="G1460" s="15">
        <f t="shared" si="391"/>
        <v>-0.6</v>
      </c>
      <c r="R1460">
        <f t="shared" si="379"/>
        <v>1</v>
      </c>
      <c r="S1460" t="str">
        <f t="shared" si="380"/>
        <v/>
      </c>
      <c r="T1460">
        <f>$E1460/3.6</f>
        <v>0</v>
      </c>
      <c r="U1460">
        <f>(0.5*960*(T1460*T1460))</f>
        <v>0</v>
      </c>
      <c r="V1460">
        <f>$U1460-$U1461</f>
        <v>0</v>
      </c>
      <c r="X1460">
        <f>W1460/1000</f>
        <v>0</v>
      </c>
      <c r="Y146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0">
        <f>(0.5*960*(F1460*F1460))</f>
        <v>13.333333333333332</v>
      </c>
      <c r="AA1460">
        <f>W1460*0.0000002777777777</f>
        <v>0</v>
      </c>
      <c r="AB146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0">
        <f>(AC1460*0.0000002777777777)*-1</f>
        <v>0</v>
      </c>
      <c r="AE14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0">
        <f>(T1460/1000)*(960*9.81*0.01+0.5*1.205*0.38*1.711274*(T1460*T1460)+960*4/3*3.14*AJ1460)</f>
        <v>0</v>
      </c>
      <c r="AH1460">
        <f>AH1459+AG1460</f>
        <v>2219.3451536579269</v>
      </c>
      <c r="AJ1460">
        <f>T1461-T1460</f>
        <v>0</v>
      </c>
      <c r="AK1460" s="53">
        <f t="shared" si="393"/>
        <v>0</v>
      </c>
      <c r="AL1460" s="39">
        <f>0.5*1116.99*(T1460*T1460)</f>
        <v>0</v>
      </c>
      <c r="AM1460" s="39">
        <f t="shared" si="392"/>
        <v>0</v>
      </c>
      <c r="AN1460" s="39">
        <f>SUM($AM$1452:$AM$1453)+$AN$1451</f>
        <v>-2859764.1668750001</v>
      </c>
      <c r="AO1460" s="39">
        <f t="shared" si="382"/>
        <v>0.79437893502062951</v>
      </c>
      <c r="AP1460" s="39">
        <f>SUM($AM$1454:$AM$1485)+$AP$1453</f>
        <v>2837195.5390625005</v>
      </c>
      <c r="AQ1460" s="39">
        <f t="shared" si="383"/>
        <v>0.788109871741135</v>
      </c>
      <c r="AR1460" s="39">
        <f t="shared" si="395"/>
        <v>0</v>
      </c>
      <c r="AS1460" s="39"/>
      <c r="AT1460" s="51">
        <f>T1460*$AS$8*0.38*0.01</f>
        <v>0</v>
      </c>
      <c r="AU1460" s="51">
        <f t="shared" si="394"/>
        <v>0</v>
      </c>
      <c r="AV1460" s="51">
        <f t="shared" si="384"/>
        <v>0</v>
      </c>
      <c r="AW1460" s="39">
        <f>AB1460*0.7</f>
        <v>0.47311775706917308</v>
      </c>
      <c r="AX1460" s="40"/>
      <c r="AY1460" s="40">
        <f t="shared" si="381"/>
        <v>0</v>
      </c>
      <c r="AZ1460" s="40"/>
      <c r="BA1460" s="40"/>
      <c r="BB1460" s="40"/>
      <c r="BC1460" s="39"/>
      <c r="BD1460" s="39">
        <f>T1460*2.23694</f>
        <v>0</v>
      </c>
      <c r="BE1460" s="39">
        <f>AO1460-$BC$8</f>
        <v>0.79325253602201107</v>
      </c>
      <c r="BF1460" s="39">
        <f>AQ1460-$BC$8</f>
        <v>0.78698347274251657</v>
      </c>
      <c r="BG1460" s="52">
        <f t="shared" si="385"/>
        <v>0.70828512546826494</v>
      </c>
      <c r="BH1460" s="52">
        <f t="shared" si="386"/>
        <v>0.70828512546826494</v>
      </c>
      <c r="BI1460" s="52">
        <f t="shared" si="387"/>
        <v>2549826.4516857537</v>
      </c>
      <c r="BJ1460" s="52">
        <f t="shared" si="388"/>
        <v>2549.8264516857535</v>
      </c>
      <c r="BK1460">
        <f t="shared" si="389"/>
        <v>0</v>
      </c>
    </row>
    <row r="1461" spans="2:63" x14ac:dyDescent="0.25">
      <c r="B1461" s="25" t="s">
        <v>53</v>
      </c>
      <c r="C1461" s="25">
        <v>1453</v>
      </c>
      <c r="D1461" s="25">
        <v>431</v>
      </c>
      <c r="E1461" s="24">
        <v>0</v>
      </c>
      <c r="F1461" s="15">
        <f t="shared" si="390"/>
        <v>0</v>
      </c>
      <c r="G1461" s="15">
        <f t="shared" si="391"/>
        <v>0</v>
      </c>
      <c r="R1461">
        <f t="shared" si="379"/>
        <v>1</v>
      </c>
      <c r="S1461" t="str">
        <f t="shared" si="380"/>
        <v/>
      </c>
      <c r="T1461">
        <f>$E1461/3.6</f>
        <v>0</v>
      </c>
      <c r="U1461">
        <f>(0.5*960*(T1461*T1461))</f>
        <v>0</v>
      </c>
      <c r="V1461">
        <f>$U1461-$U1462</f>
        <v>0</v>
      </c>
      <c r="X1461">
        <f>W1461/1000</f>
        <v>0</v>
      </c>
      <c r="Y146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1">
        <f>(0.5*960*(F1461*F1461))</f>
        <v>0</v>
      </c>
      <c r="AA1461">
        <f>W1461*0.0000002777777777</f>
        <v>0</v>
      </c>
      <c r="AB146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1">
        <f>(AC1461*0.0000002777777777)*-1</f>
        <v>0</v>
      </c>
      <c r="AE14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1">
        <f>(T1461/1000)*(960*9.81*0.01+0.5*1.205*0.38*1.711274*(T1461*T1461)+960*4/3*3.14*AJ1461)</f>
        <v>0</v>
      </c>
      <c r="AH1461">
        <f>AH1460+AG1461</f>
        <v>2219.3451536579269</v>
      </c>
      <c r="AJ1461">
        <f>T1462-T1461</f>
        <v>0</v>
      </c>
      <c r="AK1461" s="53">
        <f t="shared" si="393"/>
        <v>0</v>
      </c>
      <c r="AL1461" s="39">
        <f>0.5*1116.99*(T1461*T1461)</f>
        <v>0</v>
      </c>
      <c r="AM1461" s="39">
        <f t="shared" si="392"/>
        <v>0</v>
      </c>
      <c r="AN1461" s="39">
        <f>SUM($AM$1452:$AM$1453)+$AN$1451</f>
        <v>-2859764.1668750001</v>
      </c>
      <c r="AO1461" s="39">
        <f t="shared" si="382"/>
        <v>0.79437893502062951</v>
      </c>
      <c r="AP1461" s="39">
        <f>SUM($AM$1454:$AM$1485)+$AP$1453</f>
        <v>2837195.5390625005</v>
      </c>
      <c r="AQ1461" s="39">
        <f t="shared" si="383"/>
        <v>0.788109871741135</v>
      </c>
      <c r="AR1461" s="39">
        <f t="shared" si="395"/>
        <v>0</v>
      </c>
      <c r="AS1461" s="39"/>
      <c r="AT1461" s="51">
        <f>T1461*$AS$8*0.38*0.01</f>
        <v>0</v>
      </c>
      <c r="AU1461" s="51">
        <f t="shared" si="394"/>
        <v>0</v>
      </c>
      <c r="AV1461" s="51">
        <f t="shared" si="384"/>
        <v>0</v>
      </c>
      <c r="AW1461" s="39">
        <f>AB1461*0.7</f>
        <v>0.47311775706917308</v>
      </c>
      <c r="AX1461" s="40"/>
      <c r="AY1461" s="40">
        <f t="shared" si="381"/>
        <v>0</v>
      </c>
      <c r="AZ1461" s="40"/>
      <c r="BA1461" s="40"/>
      <c r="BB1461" s="40"/>
      <c r="BC1461" s="39"/>
      <c r="BD1461" s="39">
        <f>T1461*2.23694</f>
        <v>0</v>
      </c>
      <c r="BE1461" s="39">
        <f>AO1461-$BC$8</f>
        <v>0.79325253602201107</v>
      </c>
      <c r="BF1461" s="39">
        <f>AQ1461-$BC$8</f>
        <v>0.78698347274251657</v>
      </c>
      <c r="BG1461" s="52">
        <f t="shared" si="385"/>
        <v>0.70828512546826494</v>
      </c>
      <c r="BH1461" s="52">
        <f t="shared" si="386"/>
        <v>0.70828512546826494</v>
      </c>
      <c r="BI1461" s="52">
        <f t="shared" si="387"/>
        <v>2549826.4516857537</v>
      </c>
      <c r="BJ1461" s="52">
        <f t="shared" si="388"/>
        <v>2549.8264516857535</v>
      </c>
      <c r="BK1461">
        <f t="shared" si="389"/>
        <v>0</v>
      </c>
    </row>
    <row r="1462" spans="2:63" x14ac:dyDescent="0.25">
      <c r="B1462" s="25" t="s">
        <v>53</v>
      </c>
      <c r="C1462" s="25">
        <v>1454</v>
      </c>
      <c r="D1462" s="25">
        <v>432</v>
      </c>
      <c r="E1462" s="24">
        <v>0</v>
      </c>
      <c r="F1462" s="15">
        <f t="shared" si="390"/>
        <v>0</v>
      </c>
      <c r="G1462" s="15">
        <f t="shared" si="391"/>
        <v>0</v>
      </c>
      <c r="R1462">
        <f t="shared" si="379"/>
        <v>1</v>
      </c>
      <c r="S1462" t="str">
        <f t="shared" si="380"/>
        <v/>
      </c>
      <c r="T1462">
        <f>$E1462/3.6</f>
        <v>0</v>
      </c>
      <c r="U1462">
        <f>(0.5*960*(T1462*T1462))</f>
        <v>0</v>
      </c>
      <c r="V1462">
        <f>$U1462-$U1463</f>
        <v>0</v>
      </c>
      <c r="X1462">
        <f>W1462/1000</f>
        <v>0</v>
      </c>
      <c r="Y146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2">
        <f>(0.5*960*(F1462*F1462))</f>
        <v>0</v>
      </c>
      <c r="AA1462">
        <f>W1462*0.0000002777777777</f>
        <v>0</v>
      </c>
      <c r="AB146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2">
        <f>(AC1462*0.0000002777777777)*-1</f>
        <v>0</v>
      </c>
      <c r="AE14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2">
        <f>(T1462/1000)*(960*9.81*0.01+0.5*1.205*0.38*1.711274*(T1462*T1462)+960*4/3*3.14*AJ1462)</f>
        <v>0</v>
      </c>
      <c r="AH1462">
        <f>AH1461+AG1462</f>
        <v>2219.3451536579269</v>
      </c>
      <c r="AJ1462">
        <f>T1463-T1462</f>
        <v>0</v>
      </c>
      <c r="AK1462" s="53">
        <f t="shared" si="393"/>
        <v>0</v>
      </c>
      <c r="AL1462" s="39">
        <f>0.5*1116.99*(T1462*T1462)</f>
        <v>0</v>
      </c>
      <c r="AM1462" s="39">
        <f t="shared" si="392"/>
        <v>0</v>
      </c>
      <c r="AN1462" s="39">
        <f>SUM($AM$1452:$AM$1453)+$AN$1451</f>
        <v>-2859764.1668750001</v>
      </c>
      <c r="AO1462" s="39">
        <f t="shared" si="382"/>
        <v>0.79437893502062951</v>
      </c>
      <c r="AP1462" s="39">
        <f>SUM($AM$1454:$AM$1485)+$AP$1453</f>
        <v>2837195.5390625005</v>
      </c>
      <c r="AQ1462" s="39">
        <f t="shared" si="383"/>
        <v>0.788109871741135</v>
      </c>
      <c r="AR1462" s="39">
        <f t="shared" si="395"/>
        <v>0</v>
      </c>
      <c r="AS1462" s="39"/>
      <c r="AT1462" s="51">
        <f>T1462*$AS$8*0.38*0.01</f>
        <v>0</v>
      </c>
      <c r="AU1462" s="51">
        <f t="shared" si="394"/>
        <v>0</v>
      </c>
      <c r="AV1462" s="51">
        <f t="shared" si="384"/>
        <v>0</v>
      </c>
      <c r="AW1462" s="39">
        <f>AB1462*0.7</f>
        <v>0.47311775706917308</v>
      </c>
      <c r="AX1462" s="40"/>
      <c r="AY1462" s="40">
        <f t="shared" si="381"/>
        <v>0</v>
      </c>
      <c r="AZ1462" s="40"/>
      <c r="BA1462" s="40"/>
      <c r="BB1462" s="40"/>
      <c r="BC1462" s="39"/>
      <c r="BD1462" s="39">
        <f>T1462*2.23694</f>
        <v>0</v>
      </c>
      <c r="BE1462" s="39">
        <f>AO1462-$BC$8</f>
        <v>0.79325253602201107</v>
      </c>
      <c r="BF1462" s="39">
        <f>AQ1462-$BC$8</f>
        <v>0.78698347274251657</v>
      </c>
      <c r="BG1462" s="52">
        <f t="shared" si="385"/>
        <v>0.70828512546826494</v>
      </c>
      <c r="BH1462" s="52">
        <f t="shared" si="386"/>
        <v>0.70828512546826494</v>
      </c>
      <c r="BI1462" s="52">
        <f t="shared" si="387"/>
        <v>2549826.4516857537</v>
      </c>
      <c r="BJ1462" s="52">
        <f t="shared" si="388"/>
        <v>2549.8264516857535</v>
      </c>
      <c r="BK1462">
        <f t="shared" si="389"/>
        <v>0</v>
      </c>
    </row>
    <row r="1463" spans="2:63" x14ac:dyDescent="0.25">
      <c r="B1463" s="25" t="s">
        <v>53</v>
      </c>
      <c r="C1463" s="25">
        <v>1455</v>
      </c>
      <c r="D1463" s="25">
        <v>433</v>
      </c>
      <c r="E1463" s="24">
        <v>0</v>
      </c>
      <c r="F1463" s="15">
        <f t="shared" si="390"/>
        <v>0</v>
      </c>
      <c r="G1463" s="15">
        <f t="shared" si="391"/>
        <v>0</v>
      </c>
      <c r="R1463">
        <f t="shared" si="379"/>
        <v>1</v>
      </c>
      <c r="S1463" t="str">
        <f t="shared" si="380"/>
        <v/>
      </c>
      <c r="T1463">
        <f>$E1463/3.6</f>
        <v>0</v>
      </c>
      <c r="U1463">
        <f>(0.5*960*(T1463*T1463))</f>
        <v>0</v>
      </c>
      <c r="V1463">
        <f>$U1463-$U1464</f>
        <v>0</v>
      </c>
      <c r="X1463">
        <f>W1463/1000</f>
        <v>0</v>
      </c>
      <c r="Y146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3">
        <f>(0.5*960*(F1463*F1463))</f>
        <v>0</v>
      </c>
      <c r="AA1463">
        <f>W1463*0.0000002777777777</f>
        <v>0</v>
      </c>
      <c r="AB146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3">
        <f>(AC1463*0.0000002777777777)*-1</f>
        <v>0</v>
      </c>
      <c r="AE14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3">
        <f>(T1463/1000)*(960*9.81*0.01+0.5*1.205*0.38*1.711274*(T1463*T1463)+960*4/3*3.14*AJ1463)</f>
        <v>0</v>
      </c>
      <c r="AH1463">
        <f>AH1462+AG1463</f>
        <v>2219.3451536579269</v>
      </c>
      <c r="AJ1463">
        <f>T1464-T1463</f>
        <v>0</v>
      </c>
      <c r="AK1463" s="53">
        <f t="shared" si="393"/>
        <v>0</v>
      </c>
      <c r="AL1463" s="39">
        <f>0.5*1116.99*(T1463*T1463)</f>
        <v>0</v>
      </c>
      <c r="AM1463" s="39">
        <f t="shared" si="392"/>
        <v>0</v>
      </c>
      <c r="AN1463" s="39">
        <f>SUM($AM$1452:$AM$1453)+$AN$1451</f>
        <v>-2859764.1668750001</v>
      </c>
      <c r="AO1463" s="39">
        <f t="shared" si="382"/>
        <v>0.79437893502062951</v>
      </c>
      <c r="AP1463" s="39">
        <f>SUM($AM$1454:$AM$1485)+$AP$1453</f>
        <v>2837195.5390625005</v>
      </c>
      <c r="AQ1463" s="39">
        <f t="shared" si="383"/>
        <v>0.788109871741135</v>
      </c>
      <c r="AR1463" s="39">
        <f t="shared" si="395"/>
        <v>0</v>
      </c>
      <c r="AS1463" s="39"/>
      <c r="AT1463" s="51">
        <f>T1463*$AS$8*0.38*0.01</f>
        <v>0</v>
      </c>
      <c r="AU1463" s="51">
        <f t="shared" si="394"/>
        <v>0</v>
      </c>
      <c r="AV1463" s="51">
        <f t="shared" si="384"/>
        <v>0</v>
      </c>
      <c r="AW1463" s="39">
        <f>AB1463*0.7</f>
        <v>0.47311775706917308</v>
      </c>
      <c r="AX1463" s="40"/>
      <c r="AY1463" s="40">
        <f t="shared" si="381"/>
        <v>0</v>
      </c>
      <c r="AZ1463" s="40"/>
      <c r="BA1463" s="40"/>
      <c r="BB1463" s="40"/>
      <c r="BC1463" s="39"/>
      <c r="BD1463" s="39">
        <f>T1463*2.23694</f>
        <v>0</v>
      </c>
      <c r="BE1463" s="39">
        <f>AO1463-$BC$8</f>
        <v>0.79325253602201107</v>
      </c>
      <c r="BF1463" s="39">
        <f>AQ1463-$BC$8</f>
        <v>0.78698347274251657</v>
      </c>
      <c r="BG1463" s="52">
        <f t="shared" si="385"/>
        <v>0.70828512546826494</v>
      </c>
      <c r="BH1463" s="52">
        <f t="shared" si="386"/>
        <v>0.70828512546826494</v>
      </c>
      <c r="BI1463" s="52">
        <f t="shared" si="387"/>
        <v>2549826.4516857537</v>
      </c>
      <c r="BJ1463" s="52">
        <f t="shared" si="388"/>
        <v>2549.8264516857535</v>
      </c>
      <c r="BK1463">
        <f t="shared" si="389"/>
        <v>0</v>
      </c>
    </row>
    <row r="1464" spans="2:63" x14ac:dyDescent="0.25">
      <c r="B1464" s="25" t="s">
        <v>53</v>
      </c>
      <c r="C1464" s="25">
        <v>1456</v>
      </c>
      <c r="D1464" s="25">
        <v>434</v>
      </c>
      <c r="E1464" s="24">
        <v>0</v>
      </c>
      <c r="F1464" s="15">
        <f t="shared" si="390"/>
        <v>0</v>
      </c>
      <c r="G1464" s="15">
        <f t="shared" si="391"/>
        <v>0</v>
      </c>
      <c r="R1464">
        <f t="shared" si="379"/>
        <v>1</v>
      </c>
      <c r="S1464" t="str">
        <f t="shared" si="380"/>
        <v/>
      </c>
      <c r="T1464">
        <f>$E1464/3.6</f>
        <v>0</v>
      </c>
      <c r="U1464">
        <f>(0.5*960*(T1464*T1464))</f>
        <v>0</v>
      </c>
      <c r="V1464">
        <f>$U1464-$U1465</f>
        <v>0</v>
      </c>
      <c r="X1464">
        <f>W1464/1000</f>
        <v>0</v>
      </c>
      <c r="Y146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4">
        <f>(0.5*960*(F1464*F1464))</f>
        <v>0</v>
      </c>
      <c r="AA1464">
        <f>W1464*0.0000002777777777</f>
        <v>0</v>
      </c>
      <c r="AB146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4">
        <f>(AC1464*0.0000002777777777)*-1</f>
        <v>0</v>
      </c>
      <c r="AE14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4">
        <f>(T1464/1000)*(960*9.81*0.01+0.5*1.205*0.38*1.711274*(T1464*T1464)+960*4/3*3.14*AJ1464)</f>
        <v>0</v>
      </c>
      <c r="AH1464">
        <f>AH1463+AG1464</f>
        <v>2219.3451536579269</v>
      </c>
      <c r="AJ1464">
        <f>T1465-T1464</f>
        <v>0</v>
      </c>
      <c r="AK1464" s="53">
        <f t="shared" si="393"/>
        <v>0</v>
      </c>
      <c r="AL1464" s="39">
        <f>0.5*1116.99*(T1464*T1464)</f>
        <v>0</v>
      </c>
      <c r="AM1464" s="39">
        <f t="shared" si="392"/>
        <v>0</v>
      </c>
      <c r="AN1464" s="39">
        <f>SUM($AM$1452:$AM$1453)+$AN$1451</f>
        <v>-2859764.1668750001</v>
      </c>
      <c r="AO1464" s="39">
        <f t="shared" si="382"/>
        <v>0.79437893502062951</v>
      </c>
      <c r="AP1464" s="39">
        <f>SUM($AM$1454:$AM$1485)+$AP$1453</f>
        <v>2837195.5390625005</v>
      </c>
      <c r="AQ1464" s="39">
        <f t="shared" si="383"/>
        <v>0.788109871741135</v>
      </c>
      <c r="AR1464" s="39">
        <f t="shared" si="395"/>
        <v>0</v>
      </c>
      <c r="AS1464" s="39"/>
      <c r="AT1464" s="51">
        <f>T1464*$AS$8*0.38*0.01</f>
        <v>0</v>
      </c>
      <c r="AU1464" s="51">
        <f t="shared" si="394"/>
        <v>0</v>
      </c>
      <c r="AV1464" s="51">
        <f t="shared" si="384"/>
        <v>0</v>
      </c>
      <c r="AW1464" s="39">
        <f>AB1464*0.7</f>
        <v>0.47311775706917308</v>
      </c>
      <c r="AX1464" s="40"/>
      <c r="AY1464" s="40">
        <f t="shared" si="381"/>
        <v>0</v>
      </c>
      <c r="AZ1464" s="40"/>
      <c r="BA1464" s="40"/>
      <c r="BB1464" s="40"/>
      <c r="BC1464" s="39"/>
      <c r="BD1464" s="39">
        <f>T1464*2.23694</f>
        <v>0</v>
      </c>
      <c r="BE1464" s="39">
        <f>AO1464-$BC$8</f>
        <v>0.79325253602201107</v>
      </c>
      <c r="BF1464" s="39">
        <f>AQ1464-$BC$8</f>
        <v>0.78698347274251657</v>
      </c>
      <c r="BG1464" s="52">
        <f t="shared" si="385"/>
        <v>0.70828512546826494</v>
      </c>
      <c r="BH1464" s="52">
        <f t="shared" si="386"/>
        <v>0.70828512546826494</v>
      </c>
      <c r="BI1464" s="52">
        <f t="shared" si="387"/>
        <v>2549826.4516857537</v>
      </c>
      <c r="BJ1464" s="52">
        <f t="shared" si="388"/>
        <v>2549.8264516857535</v>
      </c>
      <c r="BK1464">
        <f t="shared" si="389"/>
        <v>0</v>
      </c>
    </row>
    <row r="1465" spans="2:63" x14ac:dyDescent="0.25">
      <c r="B1465" s="25" t="s">
        <v>53</v>
      </c>
      <c r="C1465" s="25">
        <v>1457</v>
      </c>
      <c r="D1465" s="25">
        <v>435</v>
      </c>
      <c r="E1465" s="24">
        <v>0</v>
      </c>
      <c r="F1465" s="15">
        <f t="shared" si="390"/>
        <v>0</v>
      </c>
      <c r="G1465" s="15">
        <f t="shared" si="391"/>
        <v>0</v>
      </c>
      <c r="R1465">
        <f t="shared" si="379"/>
        <v>1</v>
      </c>
      <c r="S1465" t="str">
        <f t="shared" si="380"/>
        <v/>
      </c>
      <c r="T1465">
        <f>$E1465/3.6</f>
        <v>0</v>
      </c>
      <c r="U1465">
        <f>(0.5*960*(T1465*T1465))</f>
        <v>0</v>
      </c>
      <c r="V1465">
        <f>$U1465-$U1466</f>
        <v>0</v>
      </c>
      <c r="X1465">
        <f>W1465/1000</f>
        <v>0</v>
      </c>
      <c r="Y146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5">
        <f>(0.5*960*(F1465*F1465))</f>
        <v>0</v>
      </c>
      <c r="AA1465">
        <f>W1465*0.0000002777777777</f>
        <v>0</v>
      </c>
      <c r="AB146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5">
        <f>(AC1465*0.0000002777777777)*-1</f>
        <v>0</v>
      </c>
      <c r="AE14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5">
        <f>(T1465/1000)*(960*9.81*0.01+0.5*1.205*0.38*1.711274*(T1465*T1465)+960*4/3*3.14*AJ1465)</f>
        <v>0</v>
      </c>
      <c r="AH1465">
        <f>AH1464+AG1465</f>
        <v>2219.3451536579269</v>
      </c>
      <c r="AJ1465">
        <f>T1466-T1465</f>
        <v>0</v>
      </c>
      <c r="AK1465" s="53">
        <f t="shared" si="393"/>
        <v>0</v>
      </c>
      <c r="AL1465" s="39">
        <f>0.5*1116.99*(T1465*T1465)</f>
        <v>0</v>
      </c>
      <c r="AM1465" s="39">
        <f t="shared" si="392"/>
        <v>0</v>
      </c>
      <c r="AN1465" s="39">
        <f>SUM($AM$1452:$AM$1453)+$AN$1451</f>
        <v>-2859764.1668750001</v>
      </c>
      <c r="AO1465" s="39">
        <f t="shared" si="382"/>
        <v>0.79437893502062951</v>
      </c>
      <c r="AP1465" s="39">
        <f>SUM($AM$1454:$AM$1485)+$AP$1453</f>
        <v>2837195.5390625005</v>
      </c>
      <c r="AQ1465" s="39">
        <f t="shared" si="383"/>
        <v>0.788109871741135</v>
      </c>
      <c r="AR1465" s="39">
        <f t="shared" si="395"/>
        <v>0</v>
      </c>
      <c r="AS1465" s="39"/>
      <c r="AT1465" s="51">
        <f>T1465*$AS$8*0.38*0.01</f>
        <v>0</v>
      </c>
      <c r="AU1465" s="51">
        <f t="shared" si="394"/>
        <v>0</v>
      </c>
      <c r="AV1465" s="51">
        <f t="shared" si="384"/>
        <v>0</v>
      </c>
      <c r="AW1465" s="39">
        <f>AB1465*0.7</f>
        <v>0.47311775706917308</v>
      </c>
      <c r="AX1465" s="40"/>
      <c r="AY1465" s="40">
        <f t="shared" si="381"/>
        <v>0</v>
      </c>
      <c r="AZ1465" s="40"/>
      <c r="BA1465" s="40"/>
      <c r="BB1465" s="40"/>
      <c r="BC1465" s="39"/>
      <c r="BD1465" s="39">
        <f>T1465*2.23694</f>
        <v>0</v>
      </c>
      <c r="BE1465" s="39">
        <f>AO1465-$BC$8</f>
        <v>0.79325253602201107</v>
      </c>
      <c r="BF1465" s="39">
        <f>AQ1465-$BC$8</f>
        <v>0.78698347274251657</v>
      </c>
      <c r="BG1465" s="52">
        <f t="shared" si="385"/>
        <v>0.70828512546826494</v>
      </c>
      <c r="BH1465" s="52">
        <f t="shared" si="386"/>
        <v>0.70828512546826494</v>
      </c>
      <c r="BI1465" s="52">
        <f t="shared" si="387"/>
        <v>2549826.4516857537</v>
      </c>
      <c r="BJ1465" s="52">
        <f t="shared" si="388"/>
        <v>2549.8264516857535</v>
      </c>
      <c r="BK1465">
        <f t="shared" si="389"/>
        <v>0</v>
      </c>
    </row>
    <row r="1466" spans="2:63" x14ac:dyDescent="0.25">
      <c r="B1466" s="25" t="s">
        <v>53</v>
      </c>
      <c r="C1466" s="25">
        <v>1458</v>
      </c>
      <c r="D1466" s="25">
        <v>436</v>
      </c>
      <c r="E1466" s="24">
        <v>0</v>
      </c>
      <c r="F1466" s="15">
        <f t="shared" si="390"/>
        <v>0</v>
      </c>
      <c r="G1466" s="15">
        <f t="shared" si="391"/>
        <v>0</v>
      </c>
      <c r="R1466">
        <f t="shared" si="379"/>
        <v>1</v>
      </c>
      <c r="S1466" t="str">
        <f t="shared" si="380"/>
        <v/>
      </c>
      <c r="T1466">
        <f>$E1466/3.6</f>
        <v>0</v>
      </c>
      <c r="U1466">
        <f>(0.5*960*(T1466*T1466))</f>
        <v>0</v>
      </c>
      <c r="V1466">
        <f>$U1466-$U1467</f>
        <v>0</v>
      </c>
      <c r="X1466">
        <f>W1466/1000</f>
        <v>0</v>
      </c>
      <c r="Y146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6">
        <f>(0.5*960*(F1466*F1466))</f>
        <v>0</v>
      </c>
      <c r="AA1466">
        <f>W1466*0.0000002777777777</f>
        <v>0</v>
      </c>
      <c r="AB146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6">
        <f>(AC1466*0.0000002777777777)*-1</f>
        <v>0</v>
      </c>
      <c r="AE14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6">
        <f>(T1466/1000)*(960*9.81*0.01+0.5*1.205*0.38*1.711274*(T1466*T1466)+960*4/3*3.14*AJ1466)</f>
        <v>0</v>
      </c>
      <c r="AH1466">
        <f>AH1465+AG1466</f>
        <v>2219.3451536579269</v>
      </c>
      <c r="AJ1466">
        <f>T1467-T1466</f>
        <v>0</v>
      </c>
      <c r="AK1466" s="53">
        <f t="shared" si="393"/>
        <v>0</v>
      </c>
      <c r="AL1466" s="39">
        <f>0.5*1116.99*(T1466*T1466)</f>
        <v>0</v>
      </c>
      <c r="AM1466" s="39">
        <f t="shared" si="392"/>
        <v>0</v>
      </c>
      <c r="AN1466" s="39">
        <f>SUM($AM$1452:$AM$1453)+$AN$1451</f>
        <v>-2859764.1668750001</v>
      </c>
      <c r="AO1466" s="39">
        <f t="shared" si="382"/>
        <v>0.79437893502062951</v>
      </c>
      <c r="AP1466" s="39">
        <f>SUM($AM$1454:$AM$1485)+$AP$1453</f>
        <v>2837195.5390625005</v>
      </c>
      <c r="AQ1466" s="39">
        <f t="shared" si="383"/>
        <v>0.788109871741135</v>
      </c>
      <c r="AR1466" s="39">
        <f t="shared" si="395"/>
        <v>0</v>
      </c>
      <c r="AS1466" s="39"/>
      <c r="AT1466" s="51">
        <f>T1466*$AS$8*0.38*0.01</f>
        <v>0</v>
      </c>
      <c r="AU1466" s="51">
        <f t="shared" si="394"/>
        <v>0</v>
      </c>
      <c r="AV1466" s="51">
        <f t="shared" si="384"/>
        <v>0</v>
      </c>
      <c r="AW1466" s="39">
        <f>AB1466*0.7</f>
        <v>0.47311775706917308</v>
      </c>
      <c r="AX1466" s="40"/>
      <c r="AY1466" s="40">
        <f t="shared" si="381"/>
        <v>0</v>
      </c>
      <c r="AZ1466" s="40"/>
      <c r="BA1466" s="40"/>
      <c r="BB1466" s="40"/>
      <c r="BC1466" s="39"/>
      <c r="BD1466" s="39">
        <f>T1466*2.23694</f>
        <v>0</v>
      </c>
      <c r="BE1466" s="39">
        <f>AO1466-$BC$8</f>
        <v>0.79325253602201107</v>
      </c>
      <c r="BF1466" s="39">
        <f>AQ1466-$BC$8</f>
        <v>0.78698347274251657</v>
      </c>
      <c r="BG1466" s="52">
        <f t="shared" si="385"/>
        <v>0.70828512546826494</v>
      </c>
      <c r="BH1466" s="52">
        <f t="shared" si="386"/>
        <v>0.70828512546826494</v>
      </c>
      <c r="BI1466" s="52">
        <f t="shared" si="387"/>
        <v>2549826.4516857537</v>
      </c>
      <c r="BJ1466" s="52">
        <f t="shared" si="388"/>
        <v>2549.8264516857535</v>
      </c>
      <c r="BK1466">
        <f t="shared" si="389"/>
        <v>0</v>
      </c>
    </row>
    <row r="1467" spans="2:63" x14ac:dyDescent="0.25">
      <c r="B1467" s="25" t="s">
        <v>53</v>
      </c>
      <c r="C1467" s="25">
        <v>1459</v>
      </c>
      <c r="D1467" s="25">
        <v>437</v>
      </c>
      <c r="E1467" s="24">
        <v>0</v>
      </c>
      <c r="F1467" s="15">
        <f t="shared" si="390"/>
        <v>0</v>
      </c>
      <c r="G1467" s="15">
        <f t="shared" si="391"/>
        <v>0</v>
      </c>
      <c r="R1467">
        <f t="shared" si="379"/>
        <v>1</v>
      </c>
      <c r="S1467" t="str">
        <f t="shared" si="380"/>
        <v/>
      </c>
      <c r="T1467">
        <f>$E1467/3.6</f>
        <v>0</v>
      </c>
      <c r="U1467">
        <f>(0.5*960*(T1467*T1467))</f>
        <v>0</v>
      </c>
      <c r="V1467">
        <f>$U1467-$U1468</f>
        <v>0</v>
      </c>
      <c r="X1467">
        <f>W1467/1000</f>
        <v>0</v>
      </c>
      <c r="Y146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7">
        <f>(0.5*960*(F1467*F1467))</f>
        <v>0</v>
      </c>
      <c r="AA1467">
        <f>W1467*0.0000002777777777</f>
        <v>0</v>
      </c>
      <c r="AB146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7">
        <f>(AC1467*0.0000002777777777)*-1</f>
        <v>0</v>
      </c>
      <c r="AE14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7">
        <f>(T1467/1000)*(960*9.81*0.01+0.5*1.205*0.38*1.711274*(T1467*T1467)+960*4/3*3.14*AJ1467)</f>
        <v>0</v>
      </c>
      <c r="AH1467">
        <f>AH1466+AG1467</f>
        <v>2219.3451536579269</v>
      </c>
      <c r="AJ1467">
        <f>T1468-T1467</f>
        <v>0</v>
      </c>
      <c r="AK1467" s="53">
        <f t="shared" si="393"/>
        <v>0</v>
      </c>
      <c r="AL1467" s="39">
        <f>0.5*1116.99*(T1467*T1467)</f>
        <v>0</v>
      </c>
      <c r="AM1467" s="39">
        <f t="shared" si="392"/>
        <v>0</v>
      </c>
      <c r="AN1467" s="39">
        <f>SUM($AM$1452:$AM$1453)+$AN$1451</f>
        <v>-2859764.1668750001</v>
      </c>
      <c r="AO1467" s="39">
        <f t="shared" si="382"/>
        <v>0.79437893502062951</v>
      </c>
      <c r="AP1467" s="39">
        <f>SUM($AM$1454:$AM$1485)+$AP$1453</f>
        <v>2837195.5390625005</v>
      </c>
      <c r="AQ1467" s="39">
        <f t="shared" si="383"/>
        <v>0.788109871741135</v>
      </c>
      <c r="AR1467" s="39">
        <f t="shared" si="395"/>
        <v>0</v>
      </c>
      <c r="AS1467" s="39"/>
      <c r="AT1467" s="51">
        <f>T1467*$AS$8*0.38*0.01</f>
        <v>0</v>
      </c>
      <c r="AU1467" s="51">
        <f t="shared" si="394"/>
        <v>0</v>
      </c>
      <c r="AV1467" s="51">
        <f t="shared" si="384"/>
        <v>0</v>
      </c>
      <c r="AW1467" s="39">
        <f>AB1467*0.7</f>
        <v>0.47311775706917308</v>
      </c>
      <c r="AX1467" s="40"/>
      <c r="AY1467" s="40">
        <f t="shared" si="381"/>
        <v>0</v>
      </c>
      <c r="AZ1467" s="40"/>
      <c r="BA1467" s="40"/>
      <c r="BB1467" s="40"/>
      <c r="BC1467" s="39"/>
      <c r="BD1467" s="39">
        <f>T1467*2.23694</f>
        <v>0</v>
      </c>
      <c r="BE1467" s="39">
        <f>AO1467-$BC$8</f>
        <v>0.79325253602201107</v>
      </c>
      <c r="BF1467" s="39">
        <f>AQ1467-$BC$8</f>
        <v>0.78698347274251657</v>
      </c>
      <c r="BG1467" s="52">
        <f t="shared" si="385"/>
        <v>0.70828512546826494</v>
      </c>
      <c r="BH1467" s="52">
        <f t="shared" si="386"/>
        <v>0.70828512546826494</v>
      </c>
      <c r="BI1467" s="52">
        <f t="shared" si="387"/>
        <v>2549826.4516857537</v>
      </c>
      <c r="BJ1467" s="52">
        <f t="shared" si="388"/>
        <v>2549.8264516857535</v>
      </c>
      <c r="BK1467">
        <f t="shared" si="389"/>
        <v>0</v>
      </c>
    </row>
    <row r="1468" spans="2:63" x14ac:dyDescent="0.25">
      <c r="B1468" s="25" t="s">
        <v>53</v>
      </c>
      <c r="C1468" s="25">
        <v>1460</v>
      </c>
      <c r="D1468" s="25">
        <v>438</v>
      </c>
      <c r="E1468" s="24">
        <v>0</v>
      </c>
      <c r="F1468" s="15">
        <f t="shared" si="390"/>
        <v>0</v>
      </c>
      <c r="G1468" s="15">
        <f t="shared" si="391"/>
        <v>0</v>
      </c>
      <c r="R1468">
        <f t="shared" si="379"/>
        <v>1</v>
      </c>
      <c r="S1468" t="str">
        <f t="shared" si="380"/>
        <v/>
      </c>
      <c r="T1468">
        <f>$E1468/3.6</f>
        <v>0</v>
      </c>
      <c r="U1468">
        <f>(0.5*960*(T1468*T1468))</f>
        <v>0</v>
      </c>
      <c r="V1468">
        <f>$U1468-$U1469</f>
        <v>0</v>
      </c>
      <c r="X1468">
        <f>W1468/1000</f>
        <v>0</v>
      </c>
      <c r="Y146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8">
        <f>(0.5*960*(F1468*F1468))</f>
        <v>0</v>
      </c>
      <c r="AA1468">
        <f>W1468*0.0000002777777777</f>
        <v>0</v>
      </c>
      <c r="AB146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8">
        <f>(AC1468*0.0000002777777777)*-1</f>
        <v>0</v>
      </c>
      <c r="AE14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8">
        <f>(T1468/1000)*(960*9.81*0.01+0.5*1.205*0.38*1.711274*(T1468*T1468)+960*4/3*3.14*AJ1468)</f>
        <v>0</v>
      </c>
      <c r="AH1468">
        <f>AH1467+AG1468</f>
        <v>2219.3451536579269</v>
      </c>
      <c r="AJ1468">
        <f>T1469-T1468</f>
        <v>0</v>
      </c>
      <c r="AK1468" s="53">
        <f t="shared" si="393"/>
        <v>0</v>
      </c>
      <c r="AL1468" s="39">
        <f>0.5*1116.99*(T1468*T1468)</f>
        <v>0</v>
      </c>
      <c r="AM1468" s="39">
        <f t="shared" si="392"/>
        <v>0</v>
      </c>
      <c r="AN1468" s="39">
        <f>SUM($AM$1452:$AM$1453)+$AN$1451</f>
        <v>-2859764.1668750001</v>
      </c>
      <c r="AO1468" s="39">
        <f t="shared" si="382"/>
        <v>0.79437893502062951</v>
      </c>
      <c r="AP1468" s="39">
        <f>SUM($AM$1454:$AM$1485)+$AP$1453</f>
        <v>2837195.5390625005</v>
      </c>
      <c r="AQ1468" s="39">
        <f t="shared" si="383"/>
        <v>0.788109871741135</v>
      </c>
      <c r="AR1468" s="39">
        <f t="shared" si="395"/>
        <v>0</v>
      </c>
      <c r="AS1468" s="39"/>
      <c r="AT1468" s="51">
        <f>T1468*$AS$8*0.38*0.01</f>
        <v>0</v>
      </c>
      <c r="AU1468" s="51">
        <f t="shared" si="394"/>
        <v>0</v>
      </c>
      <c r="AV1468" s="51">
        <f t="shared" si="384"/>
        <v>0</v>
      </c>
      <c r="AW1468" s="39">
        <f>AB1468*0.7</f>
        <v>0.47311775706917308</v>
      </c>
      <c r="AX1468" s="40"/>
      <c r="AY1468" s="40">
        <f t="shared" si="381"/>
        <v>0</v>
      </c>
      <c r="AZ1468" s="40"/>
      <c r="BA1468" s="40"/>
      <c r="BB1468" s="40"/>
      <c r="BC1468" s="39"/>
      <c r="BD1468" s="39">
        <f>T1468*2.23694</f>
        <v>0</v>
      </c>
      <c r="BE1468" s="39">
        <f>AO1468-$BC$8</f>
        <v>0.79325253602201107</v>
      </c>
      <c r="BF1468" s="39">
        <f>AQ1468-$BC$8</f>
        <v>0.78698347274251657</v>
      </c>
      <c r="BG1468" s="52">
        <f t="shared" si="385"/>
        <v>0.70828512546826494</v>
      </c>
      <c r="BH1468" s="52">
        <f t="shared" si="386"/>
        <v>0.70828512546826494</v>
      </c>
      <c r="BI1468" s="52">
        <f t="shared" si="387"/>
        <v>2549826.4516857537</v>
      </c>
      <c r="BJ1468" s="52">
        <f t="shared" si="388"/>
        <v>2549.8264516857535</v>
      </c>
      <c r="BK1468">
        <f t="shared" si="389"/>
        <v>0</v>
      </c>
    </row>
    <row r="1469" spans="2:63" x14ac:dyDescent="0.25">
      <c r="B1469" s="25" t="s">
        <v>53</v>
      </c>
      <c r="C1469" s="25">
        <v>1461</v>
      </c>
      <c r="D1469" s="25">
        <v>439</v>
      </c>
      <c r="E1469" s="24">
        <v>0</v>
      </c>
      <c r="F1469" s="15">
        <f t="shared" si="390"/>
        <v>0</v>
      </c>
      <c r="G1469" s="15">
        <f t="shared" si="391"/>
        <v>0</v>
      </c>
      <c r="R1469">
        <f t="shared" si="379"/>
        <v>1</v>
      </c>
      <c r="S1469" t="str">
        <f t="shared" si="380"/>
        <v/>
      </c>
      <c r="T1469">
        <f>$E1469/3.6</f>
        <v>0</v>
      </c>
      <c r="U1469">
        <f>(0.5*960*(T1469*T1469))</f>
        <v>0</v>
      </c>
      <c r="V1469">
        <f>$U1469-$U1470</f>
        <v>0</v>
      </c>
      <c r="X1469">
        <f>W1469/1000</f>
        <v>0</v>
      </c>
      <c r="Y146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69">
        <f>(0.5*960*(F1469*F1469))</f>
        <v>0</v>
      </c>
      <c r="AA1469">
        <f>W1469*0.0000002777777777</f>
        <v>0</v>
      </c>
      <c r="AB146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69">
        <f>(AC1469*0.0000002777777777)*-1</f>
        <v>0</v>
      </c>
      <c r="AE14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69">
        <f>(T1469/1000)*(960*9.81*0.01+0.5*1.205*0.38*1.711274*(T1469*T1469)+960*4/3*3.14*AJ1469)</f>
        <v>0</v>
      </c>
      <c r="AH1469">
        <f>AH1468+AG1469</f>
        <v>2219.3451536579269</v>
      </c>
      <c r="AJ1469">
        <f>T1470-T1469</f>
        <v>0</v>
      </c>
      <c r="AK1469" s="53">
        <f t="shared" si="393"/>
        <v>0</v>
      </c>
      <c r="AL1469" s="39">
        <f>0.5*1116.99*(T1469*T1469)</f>
        <v>0</v>
      </c>
      <c r="AM1469" s="39">
        <f t="shared" si="392"/>
        <v>0</v>
      </c>
      <c r="AN1469" s="39">
        <f>SUM($AM$1452:$AM$1453)+$AN$1451</f>
        <v>-2859764.1668750001</v>
      </c>
      <c r="AO1469" s="39">
        <f t="shared" si="382"/>
        <v>0.79437893502062951</v>
      </c>
      <c r="AP1469" s="39">
        <f>SUM($AM$1454:$AM$1485)+$AP$1453</f>
        <v>2837195.5390625005</v>
      </c>
      <c r="AQ1469" s="39">
        <f t="shared" si="383"/>
        <v>0.788109871741135</v>
      </c>
      <c r="AR1469" s="39">
        <f t="shared" si="395"/>
        <v>0</v>
      </c>
      <c r="AS1469" s="39"/>
      <c r="AT1469" s="51">
        <f>T1469*$AS$8*0.38*0.01</f>
        <v>0</v>
      </c>
      <c r="AU1469" s="51">
        <f t="shared" si="394"/>
        <v>0</v>
      </c>
      <c r="AV1469" s="51">
        <f t="shared" si="384"/>
        <v>0</v>
      </c>
      <c r="AW1469" s="39">
        <f>AB1469*0.7</f>
        <v>0.47311775706917308</v>
      </c>
      <c r="AX1469" s="40"/>
      <c r="AY1469" s="40">
        <f t="shared" si="381"/>
        <v>0</v>
      </c>
      <c r="AZ1469" s="40"/>
      <c r="BA1469" s="40"/>
      <c r="BB1469" s="40"/>
      <c r="BC1469" s="39"/>
      <c r="BD1469" s="39">
        <f>T1469*2.23694</f>
        <v>0</v>
      </c>
      <c r="BE1469" s="39">
        <f>AO1469-$BC$8</f>
        <v>0.79325253602201107</v>
      </c>
      <c r="BF1469" s="39">
        <f>AQ1469-$BC$8</f>
        <v>0.78698347274251657</v>
      </c>
      <c r="BG1469" s="52">
        <f t="shared" si="385"/>
        <v>0.70828512546826494</v>
      </c>
      <c r="BH1469" s="52">
        <f t="shared" si="386"/>
        <v>0.70828512546826494</v>
      </c>
      <c r="BI1469" s="52">
        <f t="shared" si="387"/>
        <v>2549826.4516857537</v>
      </c>
      <c r="BJ1469" s="52">
        <f t="shared" si="388"/>
        <v>2549.8264516857535</v>
      </c>
      <c r="BK1469">
        <f t="shared" si="389"/>
        <v>0</v>
      </c>
    </row>
    <row r="1470" spans="2:63" x14ac:dyDescent="0.25">
      <c r="B1470" s="25" t="s">
        <v>53</v>
      </c>
      <c r="C1470" s="25">
        <v>1462</v>
      </c>
      <c r="D1470" s="25">
        <v>440</v>
      </c>
      <c r="E1470" s="24">
        <v>0</v>
      </c>
      <c r="F1470" s="15">
        <f t="shared" si="390"/>
        <v>0</v>
      </c>
      <c r="G1470" s="15">
        <f t="shared" si="391"/>
        <v>0</v>
      </c>
      <c r="R1470">
        <f t="shared" si="379"/>
        <v>1</v>
      </c>
      <c r="S1470" t="str">
        <f t="shared" si="380"/>
        <v/>
      </c>
      <c r="T1470">
        <f>$E1470/3.6</f>
        <v>0</v>
      </c>
      <c r="U1470">
        <f>(0.5*960*(T1470*T1470))</f>
        <v>0</v>
      </c>
      <c r="V1470">
        <f>$U1470-$U1471</f>
        <v>0</v>
      </c>
      <c r="X1470">
        <f>W1470/1000</f>
        <v>0</v>
      </c>
      <c r="Y147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0">
        <f>(0.5*960*(F1470*F1470))</f>
        <v>0</v>
      </c>
      <c r="AA1470">
        <f>W1470*0.0000002777777777</f>
        <v>0</v>
      </c>
      <c r="AB147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0">
        <f>(AC1470*0.0000002777777777)*-1</f>
        <v>0</v>
      </c>
      <c r="AE14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0">
        <f>(T1470/1000)*(960*9.81*0.01+0.5*1.205*0.38*1.711274*(T1470*T1470)+960*4/3*3.14*AJ1470)</f>
        <v>0</v>
      </c>
      <c r="AH1470">
        <f>AH1469+AG1470</f>
        <v>2219.3451536579269</v>
      </c>
      <c r="AJ1470">
        <f>T1471-T1470</f>
        <v>0</v>
      </c>
      <c r="AK1470" s="53">
        <f t="shared" si="393"/>
        <v>0</v>
      </c>
      <c r="AL1470" s="39">
        <f>0.5*1116.99*(T1470*T1470)</f>
        <v>0</v>
      </c>
      <c r="AM1470" s="39">
        <f t="shared" si="392"/>
        <v>0</v>
      </c>
      <c r="AN1470" s="39">
        <f>SUM($AM$1452:$AM$1453)+$AN$1451</f>
        <v>-2859764.1668750001</v>
      </c>
      <c r="AO1470" s="39">
        <f t="shared" si="382"/>
        <v>0.79437893502062951</v>
      </c>
      <c r="AP1470" s="39">
        <f>SUM($AM$1454:$AM$1485)+$AP$1453</f>
        <v>2837195.5390625005</v>
      </c>
      <c r="AQ1470" s="39">
        <f t="shared" si="383"/>
        <v>0.788109871741135</v>
      </c>
      <c r="AR1470" s="39">
        <f t="shared" si="395"/>
        <v>0</v>
      </c>
      <c r="AS1470" s="39"/>
      <c r="AT1470" s="51">
        <f>T1470*$AS$8*0.38*0.01</f>
        <v>0</v>
      </c>
      <c r="AU1470" s="51">
        <f t="shared" si="394"/>
        <v>0</v>
      </c>
      <c r="AV1470" s="51">
        <f t="shared" si="384"/>
        <v>0</v>
      </c>
      <c r="AW1470" s="39">
        <f>AB1470*0.7</f>
        <v>0.47311775706917308</v>
      </c>
      <c r="AX1470" s="40"/>
      <c r="AY1470" s="40">
        <f t="shared" si="381"/>
        <v>0</v>
      </c>
      <c r="AZ1470" s="40"/>
      <c r="BA1470" s="40"/>
      <c r="BB1470" s="40"/>
      <c r="BC1470" s="39"/>
      <c r="BD1470" s="39">
        <f>T1470*2.23694</f>
        <v>0</v>
      </c>
      <c r="BE1470" s="39">
        <f>AO1470-$BC$8</f>
        <v>0.79325253602201107</v>
      </c>
      <c r="BF1470" s="39">
        <f>AQ1470-$BC$8</f>
        <v>0.78698347274251657</v>
      </c>
      <c r="BG1470" s="52">
        <f t="shared" si="385"/>
        <v>0.70828512546826494</v>
      </c>
      <c r="BH1470" s="52">
        <f t="shared" si="386"/>
        <v>0.70828512546826494</v>
      </c>
      <c r="BI1470" s="52">
        <f t="shared" si="387"/>
        <v>2549826.4516857537</v>
      </c>
      <c r="BJ1470" s="52">
        <f t="shared" si="388"/>
        <v>2549.8264516857535</v>
      </c>
      <c r="BK1470">
        <f t="shared" si="389"/>
        <v>0</v>
      </c>
    </row>
    <row r="1471" spans="2:63" x14ac:dyDescent="0.25">
      <c r="B1471" s="25" t="s">
        <v>53</v>
      </c>
      <c r="C1471" s="25">
        <v>1463</v>
      </c>
      <c r="D1471" s="25">
        <v>441</v>
      </c>
      <c r="E1471" s="24">
        <v>0</v>
      </c>
      <c r="F1471" s="15">
        <f t="shared" si="390"/>
        <v>0</v>
      </c>
      <c r="G1471" s="15">
        <f t="shared" si="391"/>
        <v>0</v>
      </c>
      <c r="R1471">
        <f t="shared" si="379"/>
        <v>1</v>
      </c>
      <c r="S1471" t="str">
        <f t="shared" si="380"/>
        <v/>
      </c>
      <c r="T1471">
        <f>$E1471/3.6</f>
        <v>0</v>
      </c>
      <c r="U1471">
        <f>(0.5*960*(T1471*T1471))</f>
        <v>0</v>
      </c>
      <c r="V1471">
        <f>$U1471-$U1472</f>
        <v>0</v>
      </c>
      <c r="X1471">
        <f>W1471/1000</f>
        <v>0</v>
      </c>
      <c r="Y147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1">
        <f>(0.5*960*(F1471*F1471))</f>
        <v>0</v>
      </c>
      <c r="AA1471">
        <f>W1471*0.0000002777777777</f>
        <v>0</v>
      </c>
      <c r="AB147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1">
        <f>(AC1471*0.0000002777777777)*-1</f>
        <v>0</v>
      </c>
      <c r="AE14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1">
        <f>(T1471/1000)*(960*9.81*0.01+0.5*1.205*0.38*1.711274*(T1471*T1471)+960*4/3*3.14*AJ1471)</f>
        <v>0</v>
      </c>
      <c r="AH1471">
        <f>AH1470+AG1471</f>
        <v>2219.3451536579269</v>
      </c>
      <c r="AJ1471">
        <f>T1472-T1471</f>
        <v>0</v>
      </c>
      <c r="AK1471" s="53">
        <f t="shared" si="393"/>
        <v>0</v>
      </c>
      <c r="AL1471" s="39">
        <f>0.5*1116.99*(T1471*T1471)</f>
        <v>0</v>
      </c>
      <c r="AM1471" s="39">
        <f t="shared" si="392"/>
        <v>0</v>
      </c>
      <c r="AN1471" s="39">
        <f>SUM($AM$1452:$AM$1453)+$AN$1451</f>
        <v>-2859764.1668750001</v>
      </c>
      <c r="AO1471" s="39">
        <f t="shared" si="382"/>
        <v>0.79437893502062951</v>
      </c>
      <c r="AP1471" s="39">
        <f>SUM($AM$1454:$AM$1485)+$AP$1453</f>
        <v>2837195.5390625005</v>
      </c>
      <c r="AQ1471" s="39">
        <f t="shared" si="383"/>
        <v>0.788109871741135</v>
      </c>
      <c r="AR1471" s="39">
        <f t="shared" si="395"/>
        <v>0</v>
      </c>
      <c r="AS1471" s="39"/>
      <c r="AT1471" s="51">
        <f>T1471*$AS$8*0.38*0.01</f>
        <v>0</v>
      </c>
      <c r="AU1471" s="51">
        <f t="shared" si="394"/>
        <v>0</v>
      </c>
      <c r="AV1471" s="51">
        <f t="shared" si="384"/>
        <v>0</v>
      </c>
      <c r="AW1471" s="39">
        <f>AB1471*0.7</f>
        <v>0.47311775706917308</v>
      </c>
      <c r="AX1471" s="40"/>
      <c r="AY1471" s="40">
        <f t="shared" si="381"/>
        <v>0</v>
      </c>
      <c r="AZ1471" s="40"/>
      <c r="BA1471" s="40"/>
      <c r="BB1471" s="40"/>
      <c r="BC1471" s="39"/>
      <c r="BD1471" s="39">
        <f>T1471*2.23694</f>
        <v>0</v>
      </c>
      <c r="BE1471" s="39">
        <f>AO1471-$BC$8</f>
        <v>0.79325253602201107</v>
      </c>
      <c r="BF1471" s="39">
        <f>AQ1471-$BC$8</f>
        <v>0.78698347274251657</v>
      </c>
      <c r="BG1471" s="52">
        <f t="shared" si="385"/>
        <v>0.70828512546826494</v>
      </c>
      <c r="BH1471" s="52">
        <f t="shared" si="386"/>
        <v>0.70828512546826494</v>
      </c>
      <c r="BI1471" s="52">
        <f t="shared" si="387"/>
        <v>2549826.4516857537</v>
      </c>
      <c r="BJ1471" s="52">
        <f t="shared" si="388"/>
        <v>2549.8264516857535</v>
      </c>
      <c r="BK1471">
        <f t="shared" si="389"/>
        <v>0</v>
      </c>
    </row>
    <row r="1472" spans="2:63" x14ac:dyDescent="0.25">
      <c r="B1472" s="25" t="s">
        <v>53</v>
      </c>
      <c r="C1472" s="25">
        <v>1464</v>
      </c>
      <c r="D1472" s="25">
        <v>442</v>
      </c>
      <c r="E1472" s="24">
        <v>0</v>
      </c>
      <c r="F1472" s="15">
        <f t="shared" si="390"/>
        <v>0</v>
      </c>
      <c r="G1472" s="15">
        <f t="shared" si="391"/>
        <v>0</v>
      </c>
      <c r="R1472">
        <f t="shared" si="379"/>
        <v>1</v>
      </c>
      <c r="S1472" t="str">
        <f t="shared" si="380"/>
        <v/>
      </c>
      <c r="T1472">
        <f>$E1472/3.6</f>
        <v>0</v>
      </c>
      <c r="U1472">
        <f>(0.5*960*(T1472*T1472))</f>
        <v>0</v>
      </c>
      <c r="V1472">
        <f>$U1472-$U1473</f>
        <v>0</v>
      </c>
      <c r="X1472">
        <f>W1472/1000</f>
        <v>0</v>
      </c>
      <c r="Y147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2">
        <f>(0.5*960*(F1472*F1472))</f>
        <v>0</v>
      </c>
      <c r="AA1472">
        <f>W1472*0.0000002777777777</f>
        <v>0</v>
      </c>
      <c r="AB147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2">
        <f>(AC1472*0.0000002777777777)*-1</f>
        <v>0</v>
      </c>
      <c r="AE14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2">
        <f>(T1472/1000)*(960*9.81*0.01+0.5*1.205*0.38*1.711274*(T1472*T1472)+960*4/3*3.14*AJ1472)</f>
        <v>0</v>
      </c>
      <c r="AH1472">
        <f>AH1471+AG1472</f>
        <v>2219.3451536579269</v>
      </c>
      <c r="AJ1472">
        <f>T1473-T1472</f>
        <v>0</v>
      </c>
      <c r="AK1472" s="53">
        <f t="shared" si="393"/>
        <v>0</v>
      </c>
      <c r="AL1472" s="39">
        <f>0.5*1116.99*(T1472*T1472)</f>
        <v>0</v>
      </c>
      <c r="AM1472" s="39">
        <f t="shared" si="392"/>
        <v>0</v>
      </c>
      <c r="AN1472" s="39">
        <f>SUM($AM$1452:$AM$1453)+$AN$1451</f>
        <v>-2859764.1668750001</v>
      </c>
      <c r="AO1472" s="39">
        <f t="shared" si="382"/>
        <v>0.79437893502062951</v>
      </c>
      <c r="AP1472" s="39">
        <f>SUM($AM$1454:$AM$1485)+$AP$1453</f>
        <v>2837195.5390625005</v>
      </c>
      <c r="AQ1472" s="39">
        <f t="shared" si="383"/>
        <v>0.788109871741135</v>
      </c>
      <c r="AR1472" s="39">
        <f t="shared" si="395"/>
        <v>0</v>
      </c>
      <c r="AS1472" s="39"/>
      <c r="AT1472" s="51">
        <f>T1472*$AS$8*0.38*0.01</f>
        <v>0</v>
      </c>
      <c r="AU1472" s="51">
        <f t="shared" si="394"/>
        <v>0</v>
      </c>
      <c r="AV1472" s="51">
        <f t="shared" si="384"/>
        <v>0</v>
      </c>
      <c r="AW1472" s="39">
        <f>AB1472*0.7</f>
        <v>0.47311775706917308</v>
      </c>
      <c r="AX1472" s="40"/>
      <c r="AY1472" s="40">
        <f t="shared" si="381"/>
        <v>0</v>
      </c>
      <c r="AZ1472" s="40"/>
      <c r="BA1472" s="40"/>
      <c r="BB1472" s="40"/>
      <c r="BC1472" s="39"/>
      <c r="BD1472" s="39">
        <f>T1472*2.23694</f>
        <v>0</v>
      </c>
      <c r="BE1472" s="39">
        <f>AO1472-$BC$8</f>
        <v>0.79325253602201107</v>
      </c>
      <c r="BF1472" s="39">
        <f>AQ1472-$BC$8</f>
        <v>0.78698347274251657</v>
      </c>
      <c r="BG1472" s="52">
        <f t="shared" si="385"/>
        <v>0.70828512546826494</v>
      </c>
      <c r="BH1472" s="52">
        <f t="shared" si="386"/>
        <v>0.70828512546826494</v>
      </c>
      <c r="BI1472" s="52">
        <f t="shared" si="387"/>
        <v>2549826.4516857537</v>
      </c>
      <c r="BJ1472" s="52">
        <f t="shared" si="388"/>
        <v>2549.8264516857535</v>
      </c>
      <c r="BK1472">
        <f t="shared" si="389"/>
        <v>0</v>
      </c>
    </row>
    <row r="1473" spans="2:63" x14ac:dyDescent="0.25">
      <c r="B1473" s="25" t="s">
        <v>53</v>
      </c>
      <c r="C1473" s="25">
        <v>1465</v>
      </c>
      <c r="D1473" s="25">
        <v>443</v>
      </c>
      <c r="E1473" s="24">
        <v>0</v>
      </c>
      <c r="F1473" s="15">
        <f t="shared" si="390"/>
        <v>0</v>
      </c>
      <c r="G1473" s="15">
        <f t="shared" si="391"/>
        <v>0</v>
      </c>
      <c r="R1473">
        <f t="shared" si="379"/>
        <v>1</v>
      </c>
      <c r="S1473" t="str">
        <f t="shared" si="380"/>
        <v/>
      </c>
      <c r="T1473">
        <f>$E1473/3.6</f>
        <v>0</v>
      </c>
      <c r="U1473">
        <f>(0.5*960*(T1473*T1473))</f>
        <v>0</v>
      </c>
      <c r="V1473">
        <f>$U1473-$U1474</f>
        <v>0</v>
      </c>
      <c r="X1473">
        <f>W1473/1000</f>
        <v>0</v>
      </c>
      <c r="Y147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3">
        <f>(0.5*960*(F1473*F1473))</f>
        <v>0</v>
      </c>
      <c r="AA1473">
        <f>W1473*0.0000002777777777</f>
        <v>0</v>
      </c>
      <c r="AB147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3">
        <f>(AC1473*0.0000002777777777)*-1</f>
        <v>0</v>
      </c>
      <c r="AE14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3">
        <f>(T1473/1000)*(960*9.81*0.01+0.5*1.205*0.38*1.711274*(T1473*T1473)+960*4/3*3.14*AJ1473)</f>
        <v>0</v>
      </c>
      <c r="AH1473">
        <f>AH1472+AG1473</f>
        <v>2219.3451536579269</v>
      </c>
      <c r="AJ1473">
        <f>T1474-T1473</f>
        <v>0</v>
      </c>
      <c r="AK1473" s="53">
        <f t="shared" si="393"/>
        <v>0</v>
      </c>
      <c r="AL1473" s="39">
        <f>0.5*1116.99*(T1473*T1473)</f>
        <v>0</v>
      </c>
      <c r="AM1473" s="39">
        <f t="shared" si="392"/>
        <v>0</v>
      </c>
      <c r="AN1473" s="39">
        <f>SUM($AM$1452:$AM$1453)+$AN$1451</f>
        <v>-2859764.1668750001</v>
      </c>
      <c r="AO1473" s="39">
        <f t="shared" si="382"/>
        <v>0.79437893502062951</v>
      </c>
      <c r="AP1473" s="39">
        <f>SUM($AM$1454:$AM$1485)+$AP$1453</f>
        <v>2837195.5390625005</v>
      </c>
      <c r="AQ1473" s="39">
        <f t="shared" si="383"/>
        <v>0.788109871741135</v>
      </c>
      <c r="AR1473" s="39">
        <f t="shared" si="395"/>
        <v>0</v>
      </c>
      <c r="AS1473" s="39"/>
      <c r="AT1473" s="51">
        <f>T1473*$AS$8*0.38*0.01</f>
        <v>0</v>
      </c>
      <c r="AU1473" s="51">
        <f t="shared" si="394"/>
        <v>0</v>
      </c>
      <c r="AV1473" s="51">
        <f t="shared" si="384"/>
        <v>0</v>
      </c>
      <c r="AW1473" s="39">
        <f>AB1473*0.7</f>
        <v>0.47311775706917308</v>
      </c>
      <c r="AX1473" s="40"/>
      <c r="AY1473" s="40">
        <f t="shared" si="381"/>
        <v>0</v>
      </c>
      <c r="AZ1473" s="40"/>
      <c r="BA1473" s="40"/>
      <c r="BB1473" s="40"/>
      <c r="BC1473" s="39"/>
      <c r="BD1473" s="39">
        <f>T1473*2.23694</f>
        <v>0</v>
      </c>
      <c r="BE1473" s="39">
        <f>AO1473-$BC$8</f>
        <v>0.79325253602201107</v>
      </c>
      <c r="BF1473" s="39">
        <f>AQ1473-$BC$8</f>
        <v>0.78698347274251657</v>
      </c>
      <c r="BG1473" s="52">
        <f t="shared" si="385"/>
        <v>0.70828512546826494</v>
      </c>
      <c r="BH1473" s="52">
        <f t="shared" si="386"/>
        <v>0.70828512546826494</v>
      </c>
      <c r="BI1473" s="52">
        <f t="shared" si="387"/>
        <v>2549826.4516857537</v>
      </c>
      <c r="BJ1473" s="52">
        <f t="shared" si="388"/>
        <v>2549.8264516857535</v>
      </c>
      <c r="BK1473">
        <f t="shared" si="389"/>
        <v>0</v>
      </c>
    </row>
    <row r="1474" spans="2:63" x14ac:dyDescent="0.25">
      <c r="B1474" s="25" t="s">
        <v>53</v>
      </c>
      <c r="C1474" s="25">
        <v>1466</v>
      </c>
      <c r="D1474" s="25">
        <v>444</v>
      </c>
      <c r="E1474" s="24">
        <v>0</v>
      </c>
      <c r="F1474" s="15">
        <f t="shared" si="390"/>
        <v>0</v>
      </c>
      <c r="G1474" s="15">
        <f t="shared" si="391"/>
        <v>0</v>
      </c>
      <c r="R1474">
        <f t="shared" si="379"/>
        <v>1</v>
      </c>
      <c r="S1474" t="str">
        <f t="shared" si="380"/>
        <v/>
      </c>
      <c r="T1474">
        <f>$E1474/3.6</f>
        <v>0</v>
      </c>
      <c r="U1474">
        <f>(0.5*960*(T1474*T1474))</f>
        <v>0</v>
      </c>
      <c r="V1474">
        <f>$U1474-$U1475</f>
        <v>0</v>
      </c>
      <c r="X1474">
        <f>W1474/1000</f>
        <v>0</v>
      </c>
      <c r="Y147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4">
        <f>(0.5*960*(F1474*F1474))</f>
        <v>0</v>
      </c>
      <c r="AA1474">
        <f>W1474*0.0000002777777777</f>
        <v>0</v>
      </c>
      <c r="AB147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4">
        <f>(AC1474*0.0000002777777777)*-1</f>
        <v>0</v>
      </c>
      <c r="AE14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4">
        <f>(T1474/1000)*(960*9.81*0.01+0.5*1.205*0.38*1.711274*(T1474*T1474)+960*4/3*3.14*AJ1474)</f>
        <v>0</v>
      </c>
      <c r="AH1474">
        <f>AH1473+AG1474</f>
        <v>2219.3451536579269</v>
      </c>
      <c r="AJ1474">
        <f>T1475-T1474</f>
        <v>0</v>
      </c>
      <c r="AK1474" s="53">
        <f t="shared" si="393"/>
        <v>0</v>
      </c>
      <c r="AL1474" s="39">
        <f>0.5*1116.99*(T1474*T1474)</f>
        <v>0</v>
      </c>
      <c r="AM1474" s="39">
        <f t="shared" si="392"/>
        <v>0</v>
      </c>
      <c r="AN1474" s="39">
        <f>SUM($AM$1452:$AM$1453)+$AN$1451</f>
        <v>-2859764.1668750001</v>
      </c>
      <c r="AO1474" s="39">
        <f t="shared" si="382"/>
        <v>0.79437893502062951</v>
      </c>
      <c r="AP1474" s="39">
        <f>SUM($AM$1454:$AM$1485)+$AP$1453</f>
        <v>2837195.5390625005</v>
      </c>
      <c r="AQ1474" s="39">
        <f t="shared" si="383"/>
        <v>0.788109871741135</v>
      </c>
      <c r="AR1474" s="39">
        <f t="shared" si="395"/>
        <v>0</v>
      </c>
      <c r="AS1474" s="39"/>
      <c r="AT1474" s="51">
        <f>T1474*$AS$8*0.38*0.01</f>
        <v>0</v>
      </c>
      <c r="AU1474" s="51">
        <f t="shared" si="394"/>
        <v>0</v>
      </c>
      <c r="AV1474" s="51">
        <f t="shared" si="384"/>
        <v>0</v>
      </c>
      <c r="AW1474" s="39">
        <f>AB1474*0.7</f>
        <v>0.47311775706917308</v>
      </c>
      <c r="AX1474" s="40"/>
      <c r="AY1474" s="40">
        <f t="shared" si="381"/>
        <v>0</v>
      </c>
      <c r="AZ1474" s="40"/>
      <c r="BA1474" s="40"/>
      <c r="BB1474" s="40"/>
      <c r="BC1474" s="39"/>
      <c r="BD1474" s="39">
        <f>T1474*2.23694</f>
        <v>0</v>
      </c>
      <c r="BE1474" s="39">
        <f>AO1474-$BC$8</f>
        <v>0.79325253602201107</v>
      </c>
      <c r="BF1474" s="39">
        <f>AQ1474-$BC$8</f>
        <v>0.78698347274251657</v>
      </c>
      <c r="BG1474" s="52">
        <f t="shared" si="385"/>
        <v>0.70828512546826494</v>
      </c>
      <c r="BH1474" s="52">
        <f t="shared" si="386"/>
        <v>0.70828512546826494</v>
      </c>
      <c r="BI1474" s="52">
        <f t="shared" si="387"/>
        <v>2549826.4516857537</v>
      </c>
      <c r="BJ1474" s="52">
        <f t="shared" si="388"/>
        <v>2549.8264516857535</v>
      </c>
      <c r="BK1474">
        <f t="shared" si="389"/>
        <v>0</v>
      </c>
    </row>
    <row r="1475" spans="2:63" x14ac:dyDescent="0.25">
      <c r="B1475" s="25" t="s">
        <v>53</v>
      </c>
      <c r="C1475" s="25">
        <v>1467</v>
      </c>
      <c r="D1475" s="25">
        <v>445</v>
      </c>
      <c r="E1475" s="24">
        <v>0</v>
      </c>
      <c r="F1475" s="15">
        <f t="shared" si="390"/>
        <v>0</v>
      </c>
      <c r="G1475" s="15">
        <f t="shared" si="391"/>
        <v>0</v>
      </c>
      <c r="R1475">
        <f t="shared" si="379"/>
        <v>1</v>
      </c>
      <c r="S1475" t="str">
        <f t="shared" si="380"/>
        <v/>
      </c>
      <c r="T1475">
        <f>$E1475/3.6</f>
        <v>0</v>
      </c>
      <c r="U1475">
        <f>(0.5*960*(T1475*T1475))</f>
        <v>0</v>
      </c>
      <c r="V1475">
        <f>$U1475-$U1476</f>
        <v>0</v>
      </c>
      <c r="X1475">
        <f>W1475/1000</f>
        <v>0</v>
      </c>
      <c r="Y147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5">
        <f>(0.5*960*(F1475*F1475))</f>
        <v>0</v>
      </c>
      <c r="AA1475">
        <f>W1475*0.0000002777777777</f>
        <v>0</v>
      </c>
      <c r="AB147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5">
        <f>(AC1475*0.0000002777777777)*-1</f>
        <v>0</v>
      </c>
      <c r="AE14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5">
        <f>(T1475/1000)*(960*9.81*0.01+0.5*1.205*0.38*1.711274*(T1475*T1475)+960*4/3*3.14*AJ1475)</f>
        <v>0</v>
      </c>
      <c r="AH1475">
        <f>AH1474+AG1475</f>
        <v>2219.3451536579269</v>
      </c>
      <c r="AJ1475">
        <f>T1476-T1475</f>
        <v>0</v>
      </c>
      <c r="AK1475" s="53">
        <f t="shared" si="393"/>
        <v>0</v>
      </c>
      <c r="AL1475" s="39">
        <f>0.5*1116.99*(T1475*T1475)</f>
        <v>0</v>
      </c>
      <c r="AM1475" s="39">
        <f t="shared" si="392"/>
        <v>0</v>
      </c>
      <c r="AN1475" s="39">
        <f>SUM($AM$1452:$AM$1453)+$AN$1451</f>
        <v>-2859764.1668750001</v>
      </c>
      <c r="AO1475" s="39">
        <f t="shared" si="382"/>
        <v>0.79437893502062951</v>
      </c>
      <c r="AP1475" s="39">
        <f>SUM($AM$1454:$AM$1485)+$AP$1453</f>
        <v>2837195.5390625005</v>
      </c>
      <c r="AQ1475" s="39">
        <f t="shared" si="383"/>
        <v>0.788109871741135</v>
      </c>
      <c r="AR1475" s="39">
        <f t="shared" si="395"/>
        <v>0</v>
      </c>
      <c r="AS1475" s="39"/>
      <c r="AT1475" s="51">
        <f>T1475*$AS$8*0.38*0.01</f>
        <v>0</v>
      </c>
      <c r="AU1475" s="51">
        <f t="shared" si="394"/>
        <v>0</v>
      </c>
      <c r="AV1475" s="51">
        <f t="shared" si="384"/>
        <v>0</v>
      </c>
      <c r="AW1475" s="39">
        <f>AB1475*0.7</f>
        <v>0.47311775706917308</v>
      </c>
      <c r="AX1475" s="40"/>
      <c r="AY1475" s="40">
        <f t="shared" si="381"/>
        <v>0</v>
      </c>
      <c r="AZ1475" s="40"/>
      <c r="BA1475" s="40"/>
      <c r="BB1475" s="40"/>
      <c r="BC1475" s="39"/>
      <c r="BD1475" s="39">
        <f>T1475*2.23694</f>
        <v>0</v>
      </c>
      <c r="BE1475" s="39">
        <f>AO1475-$BC$8</f>
        <v>0.79325253602201107</v>
      </c>
      <c r="BF1475" s="39">
        <f>AQ1475-$BC$8</f>
        <v>0.78698347274251657</v>
      </c>
      <c r="BG1475" s="52">
        <f t="shared" si="385"/>
        <v>0.70828512546826494</v>
      </c>
      <c r="BH1475" s="52">
        <f t="shared" si="386"/>
        <v>0.70828512546826494</v>
      </c>
      <c r="BI1475" s="52">
        <f t="shared" si="387"/>
        <v>2549826.4516857537</v>
      </c>
      <c r="BJ1475" s="52">
        <f t="shared" si="388"/>
        <v>2549.8264516857535</v>
      </c>
      <c r="BK1475">
        <f t="shared" si="389"/>
        <v>0</v>
      </c>
    </row>
    <row r="1476" spans="2:63" x14ac:dyDescent="0.25">
      <c r="B1476" s="25" t="s">
        <v>53</v>
      </c>
      <c r="C1476" s="25">
        <v>1468</v>
      </c>
      <c r="D1476" s="25">
        <v>446</v>
      </c>
      <c r="E1476" s="24">
        <v>0</v>
      </c>
      <c r="F1476" s="15">
        <f t="shared" si="390"/>
        <v>0</v>
      </c>
      <c r="G1476" s="15">
        <f t="shared" si="391"/>
        <v>0</v>
      </c>
      <c r="R1476">
        <f t="shared" si="379"/>
        <v>1</v>
      </c>
      <c r="S1476" t="str">
        <f t="shared" si="380"/>
        <v/>
      </c>
      <c r="T1476">
        <f>$E1476/3.6</f>
        <v>0</v>
      </c>
      <c r="U1476">
        <f>(0.5*960*(T1476*T1476))</f>
        <v>0</v>
      </c>
      <c r="V1476">
        <f>$U1476-$U1477</f>
        <v>0</v>
      </c>
      <c r="X1476">
        <f>W1476/1000</f>
        <v>0</v>
      </c>
      <c r="Y147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6">
        <f>(0.5*960*(F1476*F1476))</f>
        <v>0</v>
      </c>
      <c r="AA1476">
        <f>W1476*0.0000002777777777</f>
        <v>0</v>
      </c>
      <c r="AB147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6">
        <f>(AC1476*0.0000002777777777)*-1</f>
        <v>0</v>
      </c>
      <c r="AE14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6">
        <f>(T1476/1000)*(960*9.81*0.01+0.5*1.205*0.38*1.711274*(T1476*T1476)+960*4/3*3.14*AJ1476)</f>
        <v>0</v>
      </c>
      <c r="AH1476">
        <f>AH1475+AG1476</f>
        <v>2219.3451536579269</v>
      </c>
      <c r="AJ1476">
        <f>T1477-T1476</f>
        <v>0</v>
      </c>
      <c r="AK1476" s="53">
        <f t="shared" si="393"/>
        <v>0</v>
      </c>
      <c r="AL1476" s="39">
        <f>0.5*1116.99*(T1476*T1476)</f>
        <v>0</v>
      </c>
      <c r="AM1476" s="39">
        <f t="shared" si="392"/>
        <v>0</v>
      </c>
      <c r="AN1476" s="39">
        <f>SUM($AM$1452:$AM$1453)+$AN$1451</f>
        <v>-2859764.1668750001</v>
      </c>
      <c r="AO1476" s="39">
        <f t="shared" si="382"/>
        <v>0.79437893502062951</v>
      </c>
      <c r="AP1476" s="39">
        <f>SUM($AM$1454:$AM$1485)+$AP$1453</f>
        <v>2837195.5390625005</v>
      </c>
      <c r="AQ1476" s="39">
        <f t="shared" si="383"/>
        <v>0.788109871741135</v>
      </c>
      <c r="AR1476" s="39">
        <f t="shared" si="395"/>
        <v>0</v>
      </c>
      <c r="AS1476" s="39"/>
      <c r="AT1476" s="51">
        <f>T1476*$AS$8*0.38*0.01</f>
        <v>0</v>
      </c>
      <c r="AU1476" s="51">
        <f t="shared" si="394"/>
        <v>0</v>
      </c>
      <c r="AV1476" s="51">
        <f t="shared" si="384"/>
        <v>0</v>
      </c>
      <c r="AW1476" s="39">
        <f>AB1476*0.7</f>
        <v>0.47311775706917308</v>
      </c>
      <c r="AX1476" s="40"/>
      <c r="AY1476" s="40">
        <f t="shared" si="381"/>
        <v>0</v>
      </c>
      <c r="AZ1476" s="40"/>
      <c r="BA1476" s="40"/>
      <c r="BB1476" s="40"/>
      <c r="BC1476" s="39"/>
      <c r="BD1476" s="39">
        <f>T1476*2.23694</f>
        <v>0</v>
      </c>
      <c r="BE1476" s="39">
        <f>AO1476-$BC$8</f>
        <v>0.79325253602201107</v>
      </c>
      <c r="BF1476" s="39">
        <f>AQ1476-$BC$8</f>
        <v>0.78698347274251657</v>
      </c>
      <c r="BG1476" s="52">
        <f t="shared" si="385"/>
        <v>0.70828512546826494</v>
      </c>
      <c r="BH1476" s="52">
        <f t="shared" si="386"/>
        <v>0.70828512546826494</v>
      </c>
      <c r="BI1476" s="52">
        <f t="shared" si="387"/>
        <v>2549826.4516857537</v>
      </c>
      <c r="BJ1476" s="52">
        <f t="shared" si="388"/>
        <v>2549.8264516857535</v>
      </c>
      <c r="BK1476">
        <f t="shared" si="389"/>
        <v>0</v>
      </c>
    </row>
    <row r="1477" spans="2:63" x14ac:dyDescent="0.25">
      <c r="B1477" s="25" t="s">
        <v>53</v>
      </c>
      <c r="C1477" s="25">
        <v>1469</v>
      </c>
      <c r="D1477" s="25">
        <v>447</v>
      </c>
      <c r="E1477" s="24">
        <v>0</v>
      </c>
      <c r="F1477" s="15">
        <f t="shared" si="390"/>
        <v>0</v>
      </c>
      <c r="G1477" s="15">
        <f t="shared" si="391"/>
        <v>0</v>
      </c>
      <c r="R1477">
        <f t="shared" si="379"/>
        <v>1</v>
      </c>
      <c r="S1477" t="str">
        <f t="shared" si="380"/>
        <v/>
      </c>
      <c r="T1477">
        <f>$E1477/3.6</f>
        <v>0</v>
      </c>
      <c r="U1477">
        <f>(0.5*960*(T1477*T1477))</f>
        <v>0</v>
      </c>
      <c r="V1477">
        <f>$U1477-$U1478</f>
        <v>0</v>
      </c>
      <c r="X1477">
        <f>W1477/1000</f>
        <v>0</v>
      </c>
      <c r="Y147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7">
        <f>(0.5*960*(F1477*F1477))</f>
        <v>0</v>
      </c>
      <c r="AA1477">
        <f>W1477*0.0000002777777777</f>
        <v>0</v>
      </c>
      <c r="AB147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7">
        <f>(AC1477*0.0000002777777777)*-1</f>
        <v>0</v>
      </c>
      <c r="AE14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7">
        <f>(T1477/1000)*(960*9.81*0.01+0.5*1.205*0.38*1.711274*(T1477*T1477)+960*4/3*3.14*AJ1477)</f>
        <v>0</v>
      </c>
      <c r="AH1477">
        <f>AH1476+AG1477</f>
        <v>2219.3451536579269</v>
      </c>
      <c r="AJ1477">
        <f>T1478-T1477</f>
        <v>0</v>
      </c>
      <c r="AK1477" s="53">
        <f t="shared" si="393"/>
        <v>0</v>
      </c>
      <c r="AL1477" s="39">
        <f>0.5*1116.99*(T1477*T1477)</f>
        <v>0</v>
      </c>
      <c r="AM1477" s="39">
        <f t="shared" si="392"/>
        <v>0</v>
      </c>
      <c r="AN1477" s="39">
        <f>SUM($AM$1452:$AM$1453)+$AN$1451</f>
        <v>-2859764.1668750001</v>
      </c>
      <c r="AO1477" s="39">
        <f t="shared" si="382"/>
        <v>0.79437893502062951</v>
      </c>
      <c r="AP1477" s="39">
        <f>SUM($AM$1454:$AM$1485)+$AP$1453</f>
        <v>2837195.5390625005</v>
      </c>
      <c r="AQ1477" s="39">
        <f t="shared" si="383"/>
        <v>0.788109871741135</v>
      </c>
      <c r="AR1477" s="39">
        <f t="shared" si="395"/>
        <v>0</v>
      </c>
      <c r="AS1477" s="39"/>
      <c r="AT1477" s="51">
        <f>T1477*$AS$8*0.38*0.01</f>
        <v>0</v>
      </c>
      <c r="AU1477" s="51">
        <f t="shared" si="394"/>
        <v>0</v>
      </c>
      <c r="AV1477" s="51">
        <f t="shared" si="384"/>
        <v>0</v>
      </c>
      <c r="AW1477" s="39">
        <f>AB1477*0.7</f>
        <v>0.47311775706917308</v>
      </c>
      <c r="AX1477" s="40"/>
      <c r="AY1477" s="40">
        <f t="shared" si="381"/>
        <v>0</v>
      </c>
      <c r="AZ1477" s="40"/>
      <c r="BA1477" s="40"/>
      <c r="BB1477" s="40"/>
      <c r="BC1477" s="39"/>
      <c r="BD1477" s="39">
        <f>T1477*2.23694</f>
        <v>0</v>
      </c>
      <c r="BE1477" s="39">
        <f>AO1477-$BC$8</f>
        <v>0.79325253602201107</v>
      </c>
      <c r="BF1477" s="39">
        <f>AQ1477-$BC$8</f>
        <v>0.78698347274251657</v>
      </c>
      <c r="BG1477" s="52">
        <f t="shared" si="385"/>
        <v>0.70828512546826494</v>
      </c>
      <c r="BH1477" s="52">
        <f t="shared" si="386"/>
        <v>0.70828512546826494</v>
      </c>
      <c r="BI1477" s="52">
        <f t="shared" si="387"/>
        <v>2549826.4516857537</v>
      </c>
      <c r="BJ1477" s="52">
        <f t="shared" si="388"/>
        <v>2549.8264516857535</v>
      </c>
      <c r="BK1477">
        <f t="shared" si="389"/>
        <v>0</v>
      </c>
    </row>
    <row r="1478" spans="2:63" x14ac:dyDescent="0.25">
      <c r="B1478" s="25" t="s">
        <v>53</v>
      </c>
      <c r="C1478" s="25">
        <v>1470</v>
      </c>
      <c r="D1478" s="25">
        <v>448</v>
      </c>
      <c r="E1478" s="24">
        <v>0</v>
      </c>
      <c r="F1478" s="15">
        <f t="shared" si="390"/>
        <v>0</v>
      </c>
      <c r="G1478" s="15">
        <f t="shared" si="391"/>
        <v>0</v>
      </c>
      <c r="R1478">
        <f t="shared" si="379"/>
        <v>1</v>
      </c>
      <c r="S1478" t="str">
        <f t="shared" si="380"/>
        <v/>
      </c>
      <c r="T1478">
        <f>$E1478/3.6</f>
        <v>0</v>
      </c>
      <c r="U1478">
        <f>(0.5*960*(T1478*T1478))</f>
        <v>0</v>
      </c>
      <c r="V1478">
        <f>$U1478-$U1479</f>
        <v>0</v>
      </c>
      <c r="X1478">
        <f>W1478/1000</f>
        <v>0</v>
      </c>
      <c r="Y147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8">
        <f>(0.5*960*(F1478*F1478))</f>
        <v>0</v>
      </c>
      <c r="AA1478">
        <f>W1478*0.0000002777777777</f>
        <v>0</v>
      </c>
      <c r="AB147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8">
        <f>(AC1478*0.0000002777777777)*-1</f>
        <v>0</v>
      </c>
      <c r="AE14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8">
        <f>(T1478/1000)*(960*9.81*0.01+0.5*1.205*0.38*1.711274*(T1478*T1478)+960*4/3*3.14*AJ1478)</f>
        <v>0</v>
      </c>
      <c r="AH1478">
        <f>AH1477+AG1478</f>
        <v>2219.3451536579269</v>
      </c>
      <c r="AJ1478">
        <f>T1479-T1478</f>
        <v>0</v>
      </c>
      <c r="AK1478" s="53">
        <f t="shared" si="393"/>
        <v>0</v>
      </c>
      <c r="AL1478" s="39">
        <f>0.5*1116.99*(T1478*T1478)</f>
        <v>0</v>
      </c>
      <c r="AM1478" s="39">
        <f t="shared" si="392"/>
        <v>0</v>
      </c>
      <c r="AN1478" s="39">
        <f>SUM($AM$1452:$AM$1453)+$AN$1451</f>
        <v>-2859764.1668750001</v>
      </c>
      <c r="AO1478" s="39">
        <f t="shared" si="382"/>
        <v>0.79437893502062951</v>
      </c>
      <c r="AP1478" s="39">
        <f>SUM($AM$1454:$AM$1485)+$AP$1453</f>
        <v>2837195.5390625005</v>
      </c>
      <c r="AQ1478" s="39">
        <f t="shared" si="383"/>
        <v>0.788109871741135</v>
      </c>
      <c r="AR1478" s="39">
        <f t="shared" si="395"/>
        <v>0</v>
      </c>
      <c r="AS1478" s="39"/>
      <c r="AT1478" s="51">
        <f>T1478*$AS$8*0.38*0.01</f>
        <v>0</v>
      </c>
      <c r="AU1478" s="51">
        <f t="shared" si="394"/>
        <v>0</v>
      </c>
      <c r="AV1478" s="51">
        <f t="shared" si="384"/>
        <v>0</v>
      </c>
      <c r="AW1478" s="39">
        <f>AB1478*0.7</f>
        <v>0.47311775706917308</v>
      </c>
      <c r="AX1478" s="40"/>
      <c r="AY1478" s="40">
        <f t="shared" si="381"/>
        <v>0</v>
      </c>
      <c r="AZ1478" s="40"/>
      <c r="BA1478" s="40"/>
      <c r="BB1478" s="40"/>
      <c r="BC1478" s="39"/>
      <c r="BD1478" s="39">
        <f>T1478*2.23694</f>
        <v>0</v>
      </c>
      <c r="BE1478" s="39">
        <f>AO1478-$BC$8</f>
        <v>0.79325253602201107</v>
      </c>
      <c r="BF1478" s="39">
        <f>AQ1478-$BC$8</f>
        <v>0.78698347274251657</v>
      </c>
      <c r="BG1478" s="52">
        <f t="shared" si="385"/>
        <v>0.70828512546826494</v>
      </c>
      <c r="BH1478" s="52">
        <f t="shared" si="386"/>
        <v>0.70828512546826494</v>
      </c>
      <c r="BI1478" s="52">
        <f t="shared" si="387"/>
        <v>2549826.4516857537</v>
      </c>
      <c r="BJ1478" s="52">
        <f t="shared" si="388"/>
        <v>2549.8264516857535</v>
      </c>
      <c r="BK1478">
        <f t="shared" si="389"/>
        <v>0</v>
      </c>
    </row>
    <row r="1479" spans="2:63" x14ac:dyDescent="0.25">
      <c r="B1479" s="25" t="s">
        <v>53</v>
      </c>
      <c r="C1479" s="25">
        <v>1471</v>
      </c>
      <c r="D1479" s="25">
        <v>449</v>
      </c>
      <c r="E1479" s="24">
        <v>0</v>
      </c>
      <c r="F1479" s="15">
        <f t="shared" si="390"/>
        <v>0</v>
      </c>
      <c r="G1479" s="15">
        <f t="shared" si="391"/>
        <v>0</v>
      </c>
      <c r="R1479">
        <f t="shared" si="379"/>
        <v>1</v>
      </c>
      <c r="S1479" t="str">
        <f t="shared" si="380"/>
        <v/>
      </c>
      <c r="T1479">
        <f>$E1479/3.6</f>
        <v>0</v>
      </c>
      <c r="U1479">
        <f>(0.5*960*(T1479*T1479))</f>
        <v>0</v>
      </c>
      <c r="V1479">
        <f>$U1479-$U1480</f>
        <v>0</v>
      </c>
      <c r="X1479">
        <f>W1479/1000</f>
        <v>0</v>
      </c>
      <c r="Y147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79">
        <f>(0.5*960*(F1479*F1479))</f>
        <v>0</v>
      </c>
      <c r="AA1479">
        <f>W1479*0.0000002777777777</f>
        <v>0</v>
      </c>
      <c r="AB147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79">
        <f>(AC1479*0.0000002777777777)*-1</f>
        <v>0</v>
      </c>
      <c r="AE14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79">
        <f>(T1479/1000)*(960*9.81*0.01+0.5*1.205*0.38*1.711274*(T1479*T1479)+960*4/3*3.14*AJ1479)</f>
        <v>0</v>
      </c>
      <c r="AH1479">
        <f>AH1478+AG1479</f>
        <v>2219.3451536579269</v>
      </c>
      <c r="AJ1479">
        <f>T1480-T1479</f>
        <v>0</v>
      </c>
      <c r="AK1479" s="53">
        <f t="shared" si="393"/>
        <v>0</v>
      </c>
      <c r="AL1479" s="39">
        <f>0.5*1116.99*(T1479*T1479)</f>
        <v>0</v>
      </c>
      <c r="AM1479" s="39">
        <f t="shared" si="392"/>
        <v>0</v>
      </c>
      <c r="AN1479" s="39">
        <f>SUM($AM$1452:$AM$1453)+$AN$1451</f>
        <v>-2859764.1668750001</v>
      </c>
      <c r="AO1479" s="39">
        <f t="shared" si="382"/>
        <v>0.79437893502062951</v>
      </c>
      <c r="AP1479" s="39">
        <f>SUM($AM$1454:$AM$1485)+$AP$1453</f>
        <v>2837195.5390625005</v>
      </c>
      <c r="AQ1479" s="39">
        <f t="shared" si="383"/>
        <v>0.788109871741135</v>
      </c>
      <c r="AR1479" s="39">
        <f t="shared" si="395"/>
        <v>0</v>
      </c>
      <c r="AS1479" s="39"/>
      <c r="AT1479" s="51">
        <f>T1479*$AS$8*0.38*0.01</f>
        <v>0</v>
      </c>
      <c r="AU1479" s="51">
        <f t="shared" si="394"/>
        <v>0</v>
      </c>
      <c r="AV1479" s="51">
        <f t="shared" si="384"/>
        <v>0</v>
      </c>
      <c r="AW1479" s="39">
        <f>AB1479*0.7</f>
        <v>0.47311775706917308</v>
      </c>
      <c r="AX1479" s="40"/>
      <c r="AY1479" s="40">
        <f t="shared" si="381"/>
        <v>0</v>
      </c>
      <c r="AZ1479" s="40"/>
      <c r="BA1479" s="40"/>
      <c r="BB1479" s="40"/>
      <c r="BC1479" s="39"/>
      <c r="BD1479" s="39">
        <f>T1479*2.23694</f>
        <v>0</v>
      </c>
      <c r="BE1479" s="39">
        <f>AO1479-$BC$8</f>
        <v>0.79325253602201107</v>
      </c>
      <c r="BF1479" s="39">
        <f>AQ1479-$BC$8</f>
        <v>0.78698347274251657</v>
      </c>
      <c r="BG1479" s="52">
        <f t="shared" si="385"/>
        <v>0.70828512546826494</v>
      </c>
      <c r="BH1479" s="52">
        <f t="shared" si="386"/>
        <v>0.70828512546826494</v>
      </c>
      <c r="BI1479" s="52">
        <f t="shared" si="387"/>
        <v>2549826.4516857537</v>
      </c>
      <c r="BJ1479" s="52">
        <f t="shared" si="388"/>
        <v>2549.8264516857535</v>
      </c>
      <c r="BK1479">
        <f t="shared" si="389"/>
        <v>0</v>
      </c>
    </row>
    <row r="1480" spans="2:63" x14ac:dyDescent="0.25">
      <c r="B1480" s="25" t="s">
        <v>53</v>
      </c>
      <c r="C1480" s="25">
        <v>1472</v>
      </c>
      <c r="D1480" s="25">
        <v>450</v>
      </c>
      <c r="E1480" s="24">
        <v>0</v>
      </c>
      <c r="F1480" s="15">
        <f t="shared" si="390"/>
        <v>0</v>
      </c>
      <c r="G1480" s="15">
        <f t="shared" si="391"/>
        <v>0</v>
      </c>
      <c r="R1480">
        <f t="shared" ref="R1480:R1543" si="396">IF(E1480&lt;1,1,0)</f>
        <v>1</v>
      </c>
      <c r="S1480" t="str">
        <f t="shared" ref="S1480:S1543" si="397">IF(R1480=1,"",E1480)</f>
        <v/>
      </c>
      <c r="T1480">
        <f>$E1480/3.6</f>
        <v>0</v>
      </c>
      <c r="U1480">
        <f>(0.5*960*(T1480*T1480))</f>
        <v>0</v>
      </c>
      <c r="V1480">
        <f>$U1480-$U1481</f>
        <v>0</v>
      </c>
      <c r="X1480">
        <f>W1480/1000</f>
        <v>0</v>
      </c>
      <c r="Y148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0">
        <f>(0.5*960*(F1480*F1480))</f>
        <v>0</v>
      </c>
      <c r="AA1480">
        <f>W1480*0.0000002777777777</f>
        <v>0</v>
      </c>
      <c r="AB148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0">
        <f>(AC1480*0.0000002777777777)*-1</f>
        <v>0</v>
      </c>
      <c r="AE14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80">
        <f>(T1480/1000)*(960*9.81*0.01+0.5*1.205*0.38*1.711274*(T1480*T1480)+960*4/3*3.14*AJ1480)</f>
        <v>0</v>
      </c>
      <c r="AH1480">
        <f>AH1479+AG1480</f>
        <v>2219.3451536579269</v>
      </c>
      <c r="AJ1480">
        <f>T1481-T1480</f>
        <v>0</v>
      </c>
      <c r="AK1480" s="53">
        <f t="shared" si="393"/>
        <v>0</v>
      </c>
      <c r="AL1480" s="39">
        <f>0.5*1116.99*(T1480*T1480)</f>
        <v>0</v>
      </c>
      <c r="AM1480" s="39">
        <f t="shared" si="392"/>
        <v>0</v>
      </c>
      <c r="AN1480" s="39">
        <f>SUM($AM$1452:$AM$1453)+$AN$1451</f>
        <v>-2859764.1668750001</v>
      </c>
      <c r="AO1480" s="39">
        <f t="shared" si="382"/>
        <v>0.79437893502062951</v>
      </c>
      <c r="AP1480" s="39">
        <f>SUM($AM$1454:$AM$1485)+$AP$1453</f>
        <v>2837195.5390625005</v>
      </c>
      <c r="AQ1480" s="39">
        <f t="shared" si="383"/>
        <v>0.788109871741135</v>
      </c>
      <c r="AR1480" s="39">
        <f t="shared" si="395"/>
        <v>0</v>
      </c>
      <c r="AS1480" s="39"/>
      <c r="AT1480" s="51">
        <f>T1480*$AS$8*0.38*0.01</f>
        <v>0</v>
      </c>
      <c r="AU1480" s="51">
        <f t="shared" si="394"/>
        <v>0</v>
      </c>
      <c r="AV1480" s="51">
        <f t="shared" si="384"/>
        <v>0</v>
      </c>
      <c r="AW1480" s="39">
        <f>AB1480*0.7</f>
        <v>0.47311775706917308</v>
      </c>
      <c r="AX1480" s="40"/>
      <c r="AY1480" s="40">
        <f t="shared" ref="AY1480:AY1543" si="398">AX1480/1000</f>
        <v>0</v>
      </c>
      <c r="AZ1480" s="40"/>
      <c r="BA1480" s="40"/>
      <c r="BB1480" s="40"/>
      <c r="BC1480" s="39"/>
      <c r="BD1480" s="39">
        <f>T1480*2.23694</f>
        <v>0</v>
      </c>
      <c r="BE1480" s="39">
        <f>AO1480-$BC$8</f>
        <v>0.79325253602201107</v>
      </c>
      <c r="BF1480" s="39">
        <f>AQ1480-$BC$8</f>
        <v>0.78698347274251657</v>
      </c>
      <c r="BG1480" s="52">
        <f t="shared" si="385"/>
        <v>0.70828512546826494</v>
      </c>
      <c r="BH1480" s="52">
        <f t="shared" si="386"/>
        <v>0.70828512546826494</v>
      </c>
      <c r="BI1480" s="52">
        <f t="shared" si="387"/>
        <v>2549826.4516857537</v>
      </c>
      <c r="BJ1480" s="52">
        <f t="shared" si="388"/>
        <v>2549.8264516857535</v>
      </c>
      <c r="BK1480">
        <f t="shared" si="389"/>
        <v>0</v>
      </c>
    </row>
    <row r="1481" spans="2:63" x14ac:dyDescent="0.25">
      <c r="B1481" s="25" t="s">
        <v>53</v>
      </c>
      <c r="C1481" s="25">
        <v>1473</v>
      </c>
      <c r="D1481" s="25">
        <v>451</v>
      </c>
      <c r="E1481" s="24">
        <v>0</v>
      </c>
      <c r="F1481" s="15">
        <f t="shared" si="390"/>
        <v>0</v>
      </c>
      <c r="G1481" s="15">
        <f t="shared" si="391"/>
        <v>0</v>
      </c>
      <c r="R1481">
        <f t="shared" si="396"/>
        <v>1</v>
      </c>
      <c r="S1481" t="str">
        <f t="shared" si="397"/>
        <v/>
      </c>
      <c r="T1481">
        <f>$E1481/3.6</f>
        <v>0</v>
      </c>
      <c r="U1481">
        <f>(0.5*960*(T1481*T1481))</f>
        <v>0</v>
      </c>
      <c r="V1481">
        <f>$U1481-$U1482</f>
        <v>0</v>
      </c>
      <c r="X1481">
        <f>W1481/1000</f>
        <v>0</v>
      </c>
      <c r="Y148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1">
        <f>(0.5*960*(F1481*F1481))</f>
        <v>0</v>
      </c>
      <c r="AA1481">
        <f>W1481*0.0000002777777777</f>
        <v>0</v>
      </c>
      <c r="AB148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1">
        <f>(AC1481*0.0000002777777777)*-1</f>
        <v>0</v>
      </c>
      <c r="AE14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81">
        <f>(T1481/1000)*(960*9.81*0.01+0.5*1.205*0.38*1.711274*(T1481*T1481)+960*4/3*3.14*AJ1481)</f>
        <v>0</v>
      </c>
      <c r="AH1481">
        <f>AH1480+AG1481</f>
        <v>2219.3451536579269</v>
      </c>
      <c r="AJ1481">
        <f>T1482-T1481</f>
        <v>0</v>
      </c>
      <c r="AK1481" s="53">
        <f t="shared" si="393"/>
        <v>0</v>
      </c>
      <c r="AL1481" s="39">
        <f>0.5*1116.99*(T1481*T1481)</f>
        <v>0</v>
      </c>
      <c r="AM1481" s="39">
        <f t="shared" si="392"/>
        <v>0</v>
      </c>
      <c r="AN1481" s="39">
        <f>SUM($AM$1452:$AM$1453)+$AN$1451</f>
        <v>-2859764.1668750001</v>
      </c>
      <c r="AO1481" s="39">
        <f t="shared" ref="AO1481:AO1544" si="399">(AN1481*0.0000002777777777)*-1</f>
        <v>0.79437893502062951</v>
      </c>
      <c r="AP1481" s="39">
        <f>SUM($AM$1454:$AM$1485)+$AP$1453</f>
        <v>2837195.5390625005</v>
      </c>
      <c r="AQ1481" s="39">
        <f t="shared" ref="AQ1481:AQ1544" si="400">AP1481*0.0000002777777777</f>
        <v>0.788109871741135</v>
      </c>
      <c r="AR1481" s="39">
        <f t="shared" si="395"/>
        <v>0</v>
      </c>
      <c r="AS1481" s="39"/>
      <c r="AT1481" s="51">
        <f>T1481*$AS$8*0.38*0.01</f>
        <v>0</v>
      </c>
      <c r="AU1481" s="51">
        <f t="shared" si="394"/>
        <v>0</v>
      </c>
      <c r="AV1481" s="51">
        <f t="shared" ref="AV1481:AV1544" si="401">0.000000277778*AT1481</f>
        <v>0</v>
      </c>
      <c r="AW1481" s="39">
        <f>AB1481*0.7</f>
        <v>0.47311775706917308</v>
      </c>
      <c r="AX1481" s="40"/>
      <c r="AY1481" s="40">
        <f t="shared" si="398"/>
        <v>0</v>
      </c>
      <c r="AZ1481" s="40"/>
      <c r="BA1481" s="40"/>
      <c r="BB1481" s="40"/>
      <c r="BC1481" s="39"/>
      <c r="BD1481" s="39">
        <f>T1481*2.23694</f>
        <v>0</v>
      </c>
      <c r="BE1481" s="39">
        <f>AO1481-$BC$8</f>
        <v>0.79325253602201107</v>
      </c>
      <c r="BF1481" s="39">
        <f>AQ1481-$BC$8</f>
        <v>0.78698347274251657</v>
      </c>
      <c r="BG1481" s="52">
        <f t="shared" ref="BG1481:BG1544" si="402">BF1481*0.9</f>
        <v>0.70828512546826494</v>
      </c>
      <c r="BH1481" s="52">
        <f t="shared" ref="BH1481:BH1544" si="403">BF1481*0.9</f>
        <v>0.70828512546826494</v>
      </c>
      <c r="BI1481" s="52">
        <f t="shared" ref="BI1481:BI1544" si="404">BH1481*3600000</f>
        <v>2549826.4516857537</v>
      </c>
      <c r="BJ1481" s="52">
        <f t="shared" ref="BJ1481:BJ1544" si="405">BI1481/1000</f>
        <v>2549.8264516857535</v>
      </c>
      <c r="BK1481">
        <f t="shared" ref="BK1481:BK1544" si="406">(AM1481*0.9)/1000</f>
        <v>0</v>
      </c>
    </row>
    <row r="1482" spans="2:63" x14ac:dyDescent="0.25">
      <c r="B1482" s="25" t="s">
        <v>53</v>
      </c>
      <c r="C1482" s="25">
        <v>1474</v>
      </c>
      <c r="D1482" s="25">
        <v>452</v>
      </c>
      <c r="E1482" s="24">
        <v>0</v>
      </c>
      <c r="F1482" s="15">
        <f t="shared" ref="F1482:F1545" si="407">($E1483-$E1481)/2/3.6</f>
        <v>0</v>
      </c>
      <c r="G1482" s="15">
        <f t="shared" ref="G1482:G1545" si="408">($E1483-$E1481)/2</f>
        <v>0</v>
      </c>
      <c r="R1482">
        <f t="shared" si="396"/>
        <v>1</v>
      </c>
      <c r="S1482" t="str">
        <f t="shared" si="397"/>
        <v/>
      </c>
      <c r="T1482">
        <f>$E1482/3.6</f>
        <v>0</v>
      </c>
      <c r="U1482">
        <f>(0.5*960*(T1482*T1482))</f>
        <v>0</v>
      </c>
      <c r="V1482">
        <f>$U1482-$U1483</f>
        <v>0</v>
      </c>
      <c r="X1482">
        <f>W1482/1000</f>
        <v>0</v>
      </c>
      <c r="Y148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2">
        <f>(0.5*960*(F1482*F1482))</f>
        <v>0</v>
      </c>
      <c r="AA1482">
        <f>W1482*0.0000002777777777</f>
        <v>0</v>
      </c>
      <c r="AB148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2">
        <f>(AC1482*0.0000002777777777)*-1</f>
        <v>0</v>
      </c>
      <c r="AE14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82">
        <f>(T1482/1000)*(960*9.81*0.01+0.5*1.205*0.38*1.711274*(T1482*T1482)+960*4/3*3.14*AJ1482)</f>
        <v>0</v>
      </c>
      <c r="AH1482">
        <f>AH1481+AG1482</f>
        <v>2219.3451536579269</v>
      </c>
      <c r="AJ1482">
        <f>T1483-T1482</f>
        <v>0</v>
      </c>
      <c r="AK1482" s="53">
        <f t="shared" si="393"/>
        <v>0</v>
      </c>
      <c r="AL1482" s="39">
        <f>0.5*1116.99*(T1482*T1482)</f>
        <v>0</v>
      </c>
      <c r="AM1482" s="39">
        <f t="shared" si="392"/>
        <v>0</v>
      </c>
      <c r="AN1482" s="39">
        <f>SUM($AM$1452:$AM$1453)+$AN$1451</f>
        <v>-2859764.1668750001</v>
      </c>
      <c r="AO1482" s="39">
        <f t="shared" si="399"/>
        <v>0.79437893502062951</v>
      </c>
      <c r="AP1482" s="39">
        <f>SUM($AM$1454:$AM$1485)+$AP$1453</f>
        <v>2837195.5390625005</v>
      </c>
      <c r="AQ1482" s="39">
        <f t="shared" si="400"/>
        <v>0.788109871741135</v>
      </c>
      <c r="AR1482" s="39">
        <f t="shared" si="395"/>
        <v>0</v>
      </c>
      <c r="AS1482" s="39"/>
      <c r="AT1482" s="51">
        <f>T1482*$AS$8*0.38*0.01</f>
        <v>0</v>
      </c>
      <c r="AU1482" s="51">
        <f t="shared" si="394"/>
        <v>0</v>
      </c>
      <c r="AV1482" s="51">
        <f t="shared" si="401"/>
        <v>0</v>
      </c>
      <c r="AW1482" s="39">
        <f>AB1482*0.7</f>
        <v>0.47311775706917308</v>
      </c>
      <c r="AX1482" s="40"/>
      <c r="AY1482" s="40">
        <f t="shared" si="398"/>
        <v>0</v>
      </c>
      <c r="AZ1482" s="40"/>
      <c r="BA1482" s="40"/>
      <c r="BB1482" s="40"/>
      <c r="BC1482" s="39"/>
      <c r="BD1482" s="39">
        <f>T1482*2.23694</f>
        <v>0</v>
      </c>
      <c r="BE1482" s="39">
        <f>AO1482-$BC$8</f>
        <v>0.79325253602201107</v>
      </c>
      <c r="BF1482" s="39">
        <f>AQ1482-$BC$8</f>
        <v>0.78698347274251657</v>
      </c>
      <c r="BG1482" s="52">
        <f t="shared" si="402"/>
        <v>0.70828512546826494</v>
      </c>
      <c r="BH1482" s="52">
        <f t="shared" si="403"/>
        <v>0.70828512546826494</v>
      </c>
      <c r="BI1482" s="52">
        <f t="shared" si="404"/>
        <v>2549826.4516857537</v>
      </c>
      <c r="BJ1482" s="52">
        <f t="shared" si="405"/>
        <v>2549.8264516857535</v>
      </c>
      <c r="BK1482">
        <f t="shared" si="406"/>
        <v>0</v>
      </c>
    </row>
    <row r="1483" spans="2:63" x14ac:dyDescent="0.25">
      <c r="B1483" s="25" t="s">
        <v>53</v>
      </c>
      <c r="C1483" s="25">
        <v>1475</v>
      </c>
      <c r="D1483" s="25">
        <v>453</v>
      </c>
      <c r="E1483" s="24">
        <v>0</v>
      </c>
      <c r="F1483" s="15">
        <f t="shared" si="407"/>
        <v>0</v>
      </c>
      <c r="G1483" s="15">
        <f t="shared" si="408"/>
        <v>0</v>
      </c>
      <c r="R1483">
        <f t="shared" si="396"/>
        <v>1</v>
      </c>
      <c r="S1483" t="str">
        <f t="shared" si="397"/>
        <v/>
      </c>
      <c r="T1483">
        <f>$E1483/3.6</f>
        <v>0</v>
      </c>
      <c r="U1483">
        <f>(0.5*960*(T1483*T1483))</f>
        <v>0</v>
      </c>
      <c r="V1483">
        <f>$U1483-$U1484</f>
        <v>0</v>
      </c>
      <c r="X1483">
        <f>W1483/1000</f>
        <v>0</v>
      </c>
      <c r="Y148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3">
        <f>(0.5*960*(F1483*F1483))</f>
        <v>0</v>
      </c>
      <c r="AA1483">
        <f>W1483*0.0000002777777777</f>
        <v>0</v>
      </c>
      <c r="AB148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3">
        <f>(AC1483*0.0000002777777777)*-1</f>
        <v>0</v>
      </c>
      <c r="AE14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83">
        <f>(T1483/1000)*(960*9.81*0.01+0.5*1.205*0.38*1.711274*(T1483*T1483)+960*4/3*3.14*AJ1483)</f>
        <v>0</v>
      </c>
      <c r="AH1483">
        <f>AH1482+AG1483</f>
        <v>2219.3451536579269</v>
      </c>
      <c r="AJ1483">
        <f>T1484-T1483</f>
        <v>0</v>
      </c>
      <c r="AK1483" s="53">
        <f t="shared" si="393"/>
        <v>0</v>
      </c>
      <c r="AL1483" s="39">
        <f>0.5*1116.99*(T1483*T1483)</f>
        <v>0</v>
      </c>
      <c r="AM1483" s="39">
        <f t="shared" si="392"/>
        <v>0</v>
      </c>
      <c r="AN1483" s="39">
        <f>SUM($AM$1452:$AM$1453)+$AN$1451</f>
        <v>-2859764.1668750001</v>
      </c>
      <c r="AO1483" s="39">
        <f t="shared" si="399"/>
        <v>0.79437893502062951</v>
      </c>
      <c r="AP1483" s="39">
        <f>SUM($AM$1454:$AM$1485)+$AP$1453</f>
        <v>2837195.5390625005</v>
      </c>
      <c r="AQ1483" s="39">
        <f t="shared" si="400"/>
        <v>0.788109871741135</v>
      </c>
      <c r="AR1483" s="39">
        <f t="shared" si="395"/>
        <v>0</v>
      </c>
      <c r="AS1483" s="39"/>
      <c r="AT1483" s="51">
        <f>T1483*$AS$8*0.38*0.01</f>
        <v>0</v>
      </c>
      <c r="AU1483" s="51">
        <f t="shared" si="394"/>
        <v>0</v>
      </c>
      <c r="AV1483" s="51">
        <f t="shared" si="401"/>
        <v>0</v>
      </c>
      <c r="AW1483" s="39">
        <f>AB1483*0.7</f>
        <v>0.47311775706917308</v>
      </c>
      <c r="AX1483" s="40"/>
      <c r="AY1483" s="40">
        <f t="shared" si="398"/>
        <v>0</v>
      </c>
      <c r="AZ1483" s="40"/>
      <c r="BA1483" s="40"/>
      <c r="BB1483" s="40"/>
      <c r="BC1483" s="39"/>
      <c r="BD1483" s="39">
        <f>T1483*2.23694</f>
        <v>0</v>
      </c>
      <c r="BE1483" s="39">
        <f>AO1483-$BC$8</f>
        <v>0.79325253602201107</v>
      </c>
      <c r="BF1483" s="39">
        <f>AQ1483-$BC$8</f>
        <v>0.78698347274251657</v>
      </c>
      <c r="BG1483" s="52">
        <f t="shared" si="402"/>
        <v>0.70828512546826494</v>
      </c>
      <c r="BH1483" s="52">
        <f t="shared" si="403"/>
        <v>0.70828512546826494</v>
      </c>
      <c r="BI1483" s="52">
        <f t="shared" si="404"/>
        <v>2549826.4516857537</v>
      </c>
      <c r="BJ1483" s="52">
        <f t="shared" si="405"/>
        <v>2549.8264516857535</v>
      </c>
      <c r="BK1483">
        <f t="shared" si="406"/>
        <v>0</v>
      </c>
    </row>
    <row r="1484" spans="2:63" x14ac:dyDescent="0.25">
      <c r="B1484" s="25" t="s">
        <v>53</v>
      </c>
      <c r="C1484" s="25">
        <v>1476</v>
      </c>
      <c r="D1484" s="25">
        <v>454</v>
      </c>
      <c r="E1484" s="24">
        <v>0</v>
      </c>
      <c r="F1484" s="15">
        <f t="shared" si="407"/>
        <v>0</v>
      </c>
      <c r="G1484" s="15">
        <f t="shared" si="408"/>
        <v>0</v>
      </c>
      <c r="R1484">
        <f t="shared" si="396"/>
        <v>1</v>
      </c>
      <c r="S1484" t="str">
        <f t="shared" si="397"/>
        <v/>
      </c>
      <c r="T1484">
        <f>$E1484/3.6</f>
        <v>0</v>
      </c>
      <c r="U1484">
        <f>(0.5*960*(T1484*T1484))</f>
        <v>0</v>
      </c>
      <c r="V1484">
        <f>$U1484-$U1485</f>
        <v>0</v>
      </c>
      <c r="X1484">
        <f>W1484/1000</f>
        <v>0</v>
      </c>
      <c r="Y148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4">
        <f>(0.5*960*(F1484*F1484))</f>
        <v>0</v>
      </c>
      <c r="AA1484">
        <f>W1484*0.0000002777777777</f>
        <v>0</v>
      </c>
      <c r="AB148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4">
        <f>(AC1484*0.0000002777777777)*-1</f>
        <v>0</v>
      </c>
      <c r="AE14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</f>
        <v>0.6826499998088581</v>
      </c>
      <c r="AG1484">
        <f>(T1484/1000)*(960*9.81*0.01+0.5*1.205*0.38*1.711274*(T1484*T1484)+960*4/3*3.14*AJ1484)</f>
        <v>0</v>
      </c>
      <c r="AH1484">
        <f>AH1483+AG1484</f>
        <v>2219.3451536579269</v>
      </c>
      <c r="AJ1484">
        <f>T1485-T1484</f>
        <v>0</v>
      </c>
      <c r="AK1484" s="53">
        <f t="shared" si="393"/>
        <v>0</v>
      </c>
      <c r="AL1484" s="39">
        <f>0.5*1116.99*(T1484*T1484)</f>
        <v>0</v>
      </c>
      <c r="AM1484" s="39">
        <f t="shared" si="392"/>
        <v>0</v>
      </c>
      <c r="AN1484" s="39">
        <f>SUM($AM$1452:$AM$1453)+$AN$1451</f>
        <v>-2859764.1668750001</v>
      </c>
      <c r="AO1484" s="39">
        <f t="shared" si="399"/>
        <v>0.79437893502062951</v>
      </c>
      <c r="AP1484" s="39">
        <f>SUM($AM$1454:$AM$1485)+$AP$1453</f>
        <v>2837195.5390625005</v>
      </c>
      <c r="AQ1484" s="39">
        <f t="shared" si="400"/>
        <v>0.788109871741135</v>
      </c>
      <c r="AR1484" s="39">
        <f t="shared" si="395"/>
        <v>0</v>
      </c>
      <c r="AS1484" s="39"/>
      <c r="AT1484" s="51">
        <f>T1484*$AS$8*0.38*0.01</f>
        <v>0</v>
      </c>
      <c r="AU1484" s="51">
        <f t="shared" si="394"/>
        <v>0</v>
      </c>
      <c r="AV1484" s="51">
        <f t="shared" si="401"/>
        <v>0</v>
      </c>
      <c r="AW1484" s="39">
        <f>AB1484*0.7</f>
        <v>0.47311775706917308</v>
      </c>
      <c r="AX1484" s="40"/>
      <c r="AY1484" s="40">
        <f t="shared" si="398"/>
        <v>0</v>
      </c>
      <c r="AZ1484" s="40"/>
      <c r="BA1484" s="40"/>
      <c r="BB1484" s="40"/>
      <c r="BC1484" s="39"/>
      <c r="BD1484" s="39">
        <f>T1484*2.23694</f>
        <v>0</v>
      </c>
      <c r="BE1484" s="39">
        <f>AO1484-$BC$8</f>
        <v>0.79325253602201107</v>
      </c>
      <c r="BF1484" s="39">
        <f>AQ1484-$BC$8</f>
        <v>0.78698347274251657</v>
      </c>
      <c r="BG1484" s="52">
        <f t="shared" si="402"/>
        <v>0.70828512546826494</v>
      </c>
      <c r="BH1484" s="52">
        <f t="shared" si="403"/>
        <v>0.70828512546826494</v>
      </c>
      <c r="BI1484" s="52">
        <f t="shared" si="404"/>
        <v>2549826.4516857537</v>
      </c>
      <c r="BJ1484" s="52">
        <f t="shared" si="405"/>
        <v>2549.8264516857535</v>
      </c>
      <c r="BK1484">
        <f t="shared" si="406"/>
        <v>0</v>
      </c>
    </row>
    <row r="1485" spans="2:63" x14ac:dyDescent="0.25">
      <c r="B1485" s="25" t="s">
        <v>53</v>
      </c>
      <c r="C1485" s="25">
        <v>1477</v>
      </c>
      <c r="D1485" s="25">
        <v>455</v>
      </c>
      <c r="E1485" s="24">
        <v>0</v>
      </c>
      <c r="F1485" s="15">
        <f t="shared" si="407"/>
        <v>0</v>
      </c>
      <c r="G1485" s="15">
        <f t="shared" si="408"/>
        <v>0</v>
      </c>
      <c r="R1485">
        <f t="shared" si="396"/>
        <v>1</v>
      </c>
      <c r="S1485" t="str">
        <f t="shared" si="397"/>
        <v/>
      </c>
      <c r="T1485">
        <f>$E1485/3.6</f>
        <v>0</v>
      </c>
      <c r="U1485">
        <f>(0.5*960*(T1485*T1485))</f>
        <v>0</v>
      </c>
      <c r="V1485">
        <f>$U1485-$U1486</f>
        <v>0</v>
      </c>
      <c r="X1485">
        <f>W1485/1000</f>
        <v>0</v>
      </c>
      <c r="Y148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5">
        <f>(0.5*960*(F1485*F1485))</f>
        <v>0</v>
      </c>
      <c r="AA1485">
        <f>W1485*0.0000002777777777</f>
        <v>0</v>
      </c>
      <c r="AB148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5">
        <f>(AC1485*0.0000002777777777)*-1</f>
        <v>0</v>
      </c>
      <c r="AE14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85">
        <f>(T1485/1000)*(960*9.81*0.01+0.5*1.205*0.38*1.711274*(T1485*T1485)+960*4/3*3.14*AJ1485)</f>
        <v>0</v>
      </c>
      <c r="AH1485">
        <f>AH1484+AG1485</f>
        <v>2219.3451536579269</v>
      </c>
      <c r="AJ1485">
        <f>T1486-T1485</f>
        <v>0</v>
      </c>
      <c r="AK1485" s="53">
        <f t="shared" si="393"/>
        <v>0</v>
      </c>
      <c r="AL1485" s="39">
        <f>0.5*1116.99*(T1485*T1485)</f>
        <v>0</v>
      </c>
      <c r="AM1485" s="39">
        <f t="shared" si="392"/>
        <v>0</v>
      </c>
      <c r="AN1485" s="39">
        <f>SUM($AM$1452:$AM$1453)+$AN$1451</f>
        <v>-2859764.1668750001</v>
      </c>
      <c r="AO1485" s="39">
        <f t="shared" si="399"/>
        <v>0.79437893502062951</v>
      </c>
      <c r="AP1485" s="39">
        <f>SUM($AM$1454:$AM$1485)+$AP$1453</f>
        <v>2837195.5390625005</v>
      </c>
      <c r="AQ1485" s="39">
        <f t="shared" si="400"/>
        <v>0.788109871741135</v>
      </c>
      <c r="AR1485" s="39">
        <f t="shared" si="395"/>
        <v>0</v>
      </c>
      <c r="AS1485" s="39"/>
      <c r="AT1485" s="51">
        <f>T1485*$AS$8*0.38*0.01</f>
        <v>0</v>
      </c>
      <c r="AU1485" s="51">
        <f t="shared" si="394"/>
        <v>0</v>
      </c>
      <c r="AV1485" s="51">
        <f t="shared" si="401"/>
        <v>0</v>
      </c>
      <c r="AW1485" s="39">
        <f>AB1485*0.7</f>
        <v>0.47311775706917308</v>
      </c>
      <c r="AX1485" s="40"/>
      <c r="AY1485" s="40">
        <f t="shared" si="398"/>
        <v>0</v>
      </c>
      <c r="AZ1485" s="40"/>
      <c r="BA1485" s="40"/>
      <c r="BB1485" s="40"/>
      <c r="BC1485" s="39"/>
      <c r="BD1485" s="39">
        <f>T1485*2.23694</f>
        <v>0</v>
      </c>
      <c r="BE1485" s="39">
        <f>AO1485-$BC$8</f>
        <v>0.79325253602201107</v>
      </c>
      <c r="BF1485" s="39">
        <f>AQ1485-$BC$8</f>
        <v>0.78698347274251657</v>
      </c>
      <c r="BG1485" s="52">
        <f t="shared" si="402"/>
        <v>0.70828512546826494</v>
      </c>
      <c r="BH1485" s="52">
        <f t="shared" si="403"/>
        <v>0.70828512546826494</v>
      </c>
      <c r="BI1485" s="52">
        <f t="shared" si="404"/>
        <v>2549826.4516857537</v>
      </c>
      <c r="BJ1485" s="52">
        <f t="shared" si="405"/>
        <v>2549.8264516857535</v>
      </c>
      <c r="BK1485">
        <f t="shared" si="406"/>
        <v>0</v>
      </c>
    </row>
    <row r="1486" spans="2:63" x14ac:dyDescent="0.25">
      <c r="B1486" s="23" t="s">
        <v>54</v>
      </c>
      <c r="C1486" s="23">
        <v>1478</v>
      </c>
      <c r="D1486" s="23">
        <v>1</v>
      </c>
      <c r="E1486" s="22">
        <v>0</v>
      </c>
      <c r="F1486" s="15">
        <f t="shared" si="407"/>
        <v>0.30555555555555558</v>
      </c>
      <c r="G1486" s="15">
        <f t="shared" si="408"/>
        <v>1.1000000000000001</v>
      </c>
      <c r="R1486">
        <f t="shared" si="396"/>
        <v>1</v>
      </c>
      <c r="S1486" t="str">
        <f t="shared" si="397"/>
        <v/>
      </c>
      <c r="T1486">
        <f>$E1486/3.6</f>
        <v>0</v>
      </c>
      <c r="U1486">
        <f>(0.5*960*(T1486*T1486))</f>
        <v>0</v>
      </c>
      <c r="V1486">
        <f>$U1486-$U1487</f>
        <v>-179.2592592592593</v>
      </c>
      <c r="X1486">
        <f>W1486/1000</f>
        <v>0</v>
      </c>
      <c r="Y148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6">
        <f>(0.5*960*(F1486*F1486))</f>
        <v>44.814814814814824</v>
      </c>
      <c r="AA1486">
        <f>W1486*0.0000002777777777</f>
        <v>0</v>
      </c>
      <c r="AB148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C1486">
        <f>SUM(V1486:V1529)</f>
        <v>-203363.33333333331</v>
      </c>
      <c r="AD1486">
        <f>(AC1486*0.0000002777777777)*-1</f>
        <v>5.6489814798997666E-2</v>
      </c>
      <c r="AE14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86">
        <f>(T1486/1000)*(960*9.81*0.01+0.5*1.205*0.38*1.711274*(T1486*T1486)+960*4/3*3.14*AJ1486)</f>
        <v>0</v>
      </c>
      <c r="AH1486">
        <f>AH1485+AG1486</f>
        <v>2219.3451536579269</v>
      </c>
      <c r="AJ1486">
        <f>T1487-T1486</f>
        <v>0.61111111111111116</v>
      </c>
      <c r="AK1486" s="53">
        <f t="shared" si="393"/>
        <v>0</v>
      </c>
      <c r="AL1486" s="39">
        <f>0.5*1116.99*(T1486*T1486)</f>
        <v>0</v>
      </c>
      <c r="AM1486" s="39">
        <f t="shared" si="392"/>
        <v>-208.57375000000002</v>
      </c>
      <c r="AN1486" s="39">
        <f>SUM($AM$1486:AM$1529)+$AN$1485</f>
        <v>-3096383.7603124999</v>
      </c>
      <c r="AO1486" s="39">
        <f t="shared" si="399"/>
        <v>0.86010659984597571</v>
      </c>
      <c r="AP1486" s="39">
        <f>SUM($AM$1454:$AM$1485)+$AP$1453</f>
        <v>2837195.5390625005</v>
      </c>
      <c r="AQ1486" s="39">
        <f t="shared" si="400"/>
        <v>0.788109871741135</v>
      </c>
      <c r="AR1486" s="39">
        <f t="shared" si="395"/>
        <v>-0.20857375000000003</v>
      </c>
      <c r="AS1486" s="39"/>
      <c r="AT1486" s="51">
        <f>T1486*$AS$8*0.38*0.01</f>
        <v>0</v>
      </c>
      <c r="AU1486" s="51">
        <f t="shared" si="394"/>
        <v>0</v>
      </c>
      <c r="AV1486" s="51">
        <f t="shared" si="401"/>
        <v>0</v>
      </c>
      <c r="AW1486" s="39">
        <f>AB1486*0.7</f>
        <v>0.47311775706917308</v>
      </c>
      <c r="AX1486" s="40"/>
      <c r="AY1486" s="40">
        <f t="shared" si="398"/>
        <v>0</v>
      </c>
      <c r="AZ1486" s="40"/>
      <c r="BA1486" s="40"/>
      <c r="BB1486" s="40"/>
      <c r="BC1486" s="39"/>
      <c r="BD1486" s="39">
        <f>T1486*2.23694</f>
        <v>0</v>
      </c>
      <c r="BE1486" s="39">
        <f>AO1486-$BC$8</f>
        <v>0.85898020084735727</v>
      </c>
      <c r="BF1486" s="39">
        <f>AQ1486-$BC$8</f>
        <v>0.78698347274251657</v>
      </c>
      <c r="BG1486" s="52">
        <f t="shared" si="402"/>
        <v>0.70828512546826494</v>
      </c>
      <c r="BH1486" s="52">
        <f t="shared" si="403"/>
        <v>0.70828512546826494</v>
      </c>
      <c r="BI1486" s="52">
        <f t="shared" si="404"/>
        <v>2549826.4516857537</v>
      </c>
      <c r="BJ1486" s="52">
        <f t="shared" si="405"/>
        <v>2549.8264516857535</v>
      </c>
      <c r="BK1486">
        <f t="shared" si="406"/>
        <v>-0.18771637500000002</v>
      </c>
    </row>
    <row r="1487" spans="2:63" x14ac:dyDescent="0.25">
      <c r="B1487" s="23" t="s">
        <v>54</v>
      </c>
      <c r="C1487" s="23">
        <v>1479</v>
      </c>
      <c r="D1487" s="23">
        <v>2</v>
      </c>
      <c r="E1487" s="22">
        <v>2.2000000000000002</v>
      </c>
      <c r="F1487" s="15">
        <f t="shared" si="407"/>
        <v>0.61111111111111116</v>
      </c>
      <c r="G1487" s="15">
        <f t="shared" si="408"/>
        <v>2.2000000000000002</v>
      </c>
      <c r="R1487">
        <f t="shared" si="396"/>
        <v>0</v>
      </c>
      <c r="S1487">
        <f t="shared" si="397"/>
        <v>2.2000000000000002</v>
      </c>
      <c r="T1487">
        <f>$E1487/3.6</f>
        <v>0.61111111111111116</v>
      </c>
      <c r="U1487">
        <f>(0.5*960*(T1487*T1487))</f>
        <v>179.2592592592593</v>
      </c>
      <c r="V1487">
        <f>$U1487-$U1488</f>
        <v>-537.77777777777783</v>
      </c>
      <c r="X1487">
        <f>W1487/1000</f>
        <v>0</v>
      </c>
      <c r="Y148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7">
        <f>(0.5*960*(F1487*F1487))</f>
        <v>179.2592592592593</v>
      </c>
      <c r="AA1487">
        <f>W1487*0.0000002777777777</f>
        <v>0</v>
      </c>
      <c r="AB148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7">
        <f>(AC1487*0.0000002777777777)*-1</f>
        <v>0</v>
      </c>
      <c r="AE14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87">
        <f>(T1487/1000)*(960*9.81*0.01+0.5*1.205*0.38*1.711274*(T1487*T1487)+960*4/3*3.14*AJ1487)</f>
        <v>1.558638947997024</v>
      </c>
      <c r="AH1487">
        <f>AH1486+AG1487</f>
        <v>2220.9037926059241</v>
      </c>
      <c r="AJ1487">
        <f>T1488-T1487</f>
        <v>0.61111111111111116</v>
      </c>
      <c r="AK1487" s="53">
        <f t="shared" si="393"/>
        <v>0.61111111111111116</v>
      </c>
      <c r="AL1487" s="39">
        <f>0.5*1116.99*(T1487*T1487)</f>
        <v>208.57375000000002</v>
      </c>
      <c r="AM1487" s="39">
        <f t="shared" si="392"/>
        <v>-625.72125000000005</v>
      </c>
      <c r="AN1487" s="39">
        <f>SUM($AM$1486:AM$1529)+$AN$1485</f>
        <v>-3096383.7603124999</v>
      </c>
      <c r="AO1487" s="39">
        <f t="shared" si="399"/>
        <v>0.86010659984597571</v>
      </c>
      <c r="AP1487" s="39">
        <f>SUM($AM$1454:$AM$1485)+$AP$1453</f>
        <v>2837195.5390625005</v>
      </c>
      <c r="AQ1487" s="39">
        <f t="shared" si="400"/>
        <v>0.788109871741135</v>
      </c>
      <c r="AR1487" s="39">
        <f t="shared" si="395"/>
        <v>-0.62572125000000001</v>
      </c>
      <c r="AS1487" s="39"/>
      <c r="AT1487" s="51">
        <f>T1487*$AS$8*0.38*0.01</f>
        <v>24.145354090000005</v>
      </c>
      <c r="AU1487" s="51">
        <f t="shared" si="394"/>
        <v>2.4145354090000005E-2</v>
      </c>
      <c r="AV1487" s="51">
        <f t="shared" si="401"/>
        <v>6.7070481684120211E-6</v>
      </c>
      <c r="AW1487" s="39">
        <f>AB1487*0.7</f>
        <v>0.47311775706917308</v>
      </c>
      <c r="AX1487" s="40"/>
      <c r="AY1487" s="40">
        <f t="shared" si="398"/>
        <v>0</v>
      </c>
      <c r="AZ1487" s="40"/>
      <c r="BA1487" s="40"/>
      <c r="BB1487" s="40"/>
      <c r="BC1487" s="39"/>
      <c r="BD1487" s="39">
        <f>T1487*2.23694</f>
        <v>1.367018888888889</v>
      </c>
      <c r="BE1487" s="39">
        <f>AO1487-$BC$8</f>
        <v>0.85898020084735727</v>
      </c>
      <c r="BF1487" s="39">
        <f>AQ1487-$BC$8</f>
        <v>0.78698347274251657</v>
      </c>
      <c r="BG1487" s="52">
        <f t="shared" si="402"/>
        <v>0.70828512546826494</v>
      </c>
      <c r="BH1487" s="52">
        <f t="shared" si="403"/>
        <v>0.70828512546826494</v>
      </c>
      <c r="BI1487" s="52">
        <f t="shared" si="404"/>
        <v>2549826.4516857537</v>
      </c>
      <c r="BJ1487" s="52">
        <f t="shared" si="405"/>
        <v>2549.8264516857535</v>
      </c>
      <c r="BK1487">
        <f t="shared" si="406"/>
        <v>-0.56314912500000003</v>
      </c>
    </row>
    <row r="1488" spans="2:63" x14ac:dyDescent="0.25">
      <c r="B1488" s="23" t="s">
        <v>54</v>
      </c>
      <c r="C1488" s="23">
        <v>1480</v>
      </c>
      <c r="D1488" s="23">
        <v>3</v>
      </c>
      <c r="E1488" s="22">
        <v>4.4000000000000004</v>
      </c>
      <c r="F1488" s="15">
        <f t="shared" si="407"/>
        <v>0.56944444444444442</v>
      </c>
      <c r="G1488" s="15">
        <f t="shared" si="408"/>
        <v>2.0499999999999998</v>
      </c>
      <c r="R1488">
        <f t="shared" si="396"/>
        <v>0</v>
      </c>
      <c r="S1488">
        <f t="shared" si="397"/>
        <v>4.4000000000000004</v>
      </c>
      <c r="T1488">
        <f>$E1488/3.6</f>
        <v>1.2222222222222223</v>
      </c>
      <c r="U1488">
        <f>(0.5*960*(T1488*T1488))</f>
        <v>717.03703703703718</v>
      </c>
      <c r="V1488">
        <f>$U1488-$U1489</f>
        <v>-752.96296296296282</v>
      </c>
      <c r="X1488">
        <f>W1488/1000</f>
        <v>0</v>
      </c>
      <c r="Y148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8">
        <f>(0.5*960*(F1488*F1488))</f>
        <v>155.64814814814815</v>
      </c>
      <c r="AA1488">
        <f>W1488*0.0000002777777777</f>
        <v>0</v>
      </c>
      <c r="AB148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8">
        <f>(AC1488*0.0000002777777777)*-1</f>
        <v>0</v>
      </c>
      <c r="AE14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88">
        <f>(T1488/1000)*(960*9.81*0.01+0.5*1.205*0.38*1.711274*(T1488*T1488)+960*4/3*3.14*AJ1488)</f>
        <v>2.7084514358280405</v>
      </c>
      <c r="AH1488">
        <f>AH1487+AG1488</f>
        <v>2223.6122440417521</v>
      </c>
      <c r="AJ1488">
        <f>T1489-T1488</f>
        <v>0.52777777777777768</v>
      </c>
      <c r="AK1488" s="53">
        <f t="shared" si="393"/>
        <v>1.2222222222222223</v>
      </c>
      <c r="AL1488" s="39">
        <f>0.5*1116.99*(T1488*T1488)</f>
        <v>834.29500000000007</v>
      </c>
      <c r="AM1488" s="39">
        <f t="shared" si="392"/>
        <v>-876.09593749999999</v>
      </c>
      <c r="AN1488" s="39">
        <f>SUM($AM$1486:AM$1529)+$AN$1485</f>
        <v>-3096383.7603124999</v>
      </c>
      <c r="AO1488" s="39">
        <f t="shared" si="399"/>
        <v>0.86010659984597571</v>
      </c>
      <c r="AP1488" s="39">
        <f>SUM($AM$1454:$AM$1485)+$AP$1453</f>
        <v>2837195.5390625005</v>
      </c>
      <c r="AQ1488" s="39">
        <f t="shared" si="400"/>
        <v>0.788109871741135</v>
      </c>
      <c r="AR1488" s="39">
        <f t="shared" si="395"/>
        <v>-0.87609593750000003</v>
      </c>
      <c r="AS1488" s="39"/>
      <c r="AT1488" s="51">
        <f>T1488*$AS$8*0.38*0.01</f>
        <v>48.29070818000001</v>
      </c>
      <c r="AU1488" s="51">
        <f t="shared" si="394"/>
        <v>4.829070818000001E-2</v>
      </c>
      <c r="AV1488" s="51">
        <f t="shared" si="401"/>
        <v>1.3414096336824042E-5</v>
      </c>
      <c r="AW1488" s="39">
        <f>AB1488*0.7</f>
        <v>0.47311775706917308</v>
      </c>
      <c r="AX1488" s="40"/>
      <c r="AY1488" s="40">
        <f t="shared" si="398"/>
        <v>0</v>
      </c>
      <c r="AZ1488" s="40"/>
      <c r="BA1488" s="40"/>
      <c r="BB1488" s="40"/>
      <c r="BC1488" s="39"/>
      <c r="BD1488" s="39">
        <f>T1488*2.23694</f>
        <v>2.734037777777778</v>
      </c>
      <c r="BE1488" s="39">
        <f>AO1488-$BC$8</f>
        <v>0.85898020084735727</v>
      </c>
      <c r="BF1488" s="39">
        <f>AQ1488-$BC$8</f>
        <v>0.78698347274251657</v>
      </c>
      <c r="BG1488" s="52">
        <f t="shared" si="402"/>
        <v>0.70828512546826494</v>
      </c>
      <c r="BH1488" s="52">
        <f t="shared" si="403"/>
        <v>0.70828512546826494</v>
      </c>
      <c r="BI1488" s="52">
        <f t="shared" si="404"/>
        <v>2549826.4516857537</v>
      </c>
      <c r="BJ1488" s="52">
        <f t="shared" si="405"/>
        <v>2549.8264516857535</v>
      </c>
      <c r="BK1488">
        <f t="shared" si="406"/>
        <v>-0.78848634375000004</v>
      </c>
    </row>
    <row r="1489" spans="2:63" x14ac:dyDescent="0.25">
      <c r="B1489" s="23" t="s">
        <v>54</v>
      </c>
      <c r="C1489" s="23">
        <v>1481</v>
      </c>
      <c r="D1489" s="23">
        <v>4</v>
      </c>
      <c r="E1489" s="22">
        <v>6.3</v>
      </c>
      <c r="F1489" s="15">
        <f t="shared" si="407"/>
        <v>0.4861111111111111</v>
      </c>
      <c r="G1489" s="15">
        <f t="shared" si="408"/>
        <v>1.75</v>
      </c>
      <c r="R1489">
        <f t="shared" si="396"/>
        <v>0</v>
      </c>
      <c r="S1489">
        <f t="shared" si="397"/>
        <v>6.3</v>
      </c>
      <c r="T1489">
        <f>$E1489/3.6</f>
        <v>1.75</v>
      </c>
      <c r="U1489">
        <f>(0.5*960*(T1489*T1489))</f>
        <v>1470</v>
      </c>
      <c r="V1489">
        <f>$U1489-$U1490</f>
        <v>-841.48148148148175</v>
      </c>
      <c r="X1489">
        <f>W1489/1000</f>
        <v>0</v>
      </c>
      <c r="Y148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89">
        <f>(0.5*960*(F1489*F1489))</f>
        <v>113.42592592592592</v>
      </c>
      <c r="AA1489">
        <f>W1489*0.0000002777777777</f>
        <v>0</v>
      </c>
      <c r="AB148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89">
        <f>(AC1489*0.0000002777777777)*-1</f>
        <v>0</v>
      </c>
      <c r="AE14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89">
        <f>(T1489/1000)*(960*9.81*0.01+0.5*1.205*0.38*1.711274*(T1489*T1489)+960*4/3*3.14*AJ1489)</f>
        <v>3.2929522271089602</v>
      </c>
      <c r="AH1489">
        <f>AH1488+AG1489</f>
        <v>2226.9051962688609</v>
      </c>
      <c r="AJ1489">
        <f>T1490-T1489</f>
        <v>0.44444444444444464</v>
      </c>
      <c r="AK1489" s="53">
        <f t="shared" si="393"/>
        <v>1.75</v>
      </c>
      <c r="AL1489" s="39">
        <f>0.5*1116.99*(T1489*T1489)</f>
        <v>1710.3909375000001</v>
      </c>
      <c r="AM1489" s="39">
        <f t="shared" si="392"/>
        <v>-979.09000000000037</v>
      </c>
      <c r="AN1489" s="39">
        <f>SUM($AM$1486:AM$1529)+$AN$1485</f>
        <v>-3096383.7603124999</v>
      </c>
      <c r="AO1489" s="39">
        <f t="shared" si="399"/>
        <v>0.86010659984597571</v>
      </c>
      <c r="AP1489" s="39">
        <f>SUM($AM$1454:$AM$1485)+$AP$1453</f>
        <v>2837195.5390625005</v>
      </c>
      <c r="AQ1489" s="39">
        <f t="shared" si="400"/>
        <v>0.788109871741135</v>
      </c>
      <c r="AR1489" s="39">
        <f t="shared" si="395"/>
        <v>-0.97909000000000035</v>
      </c>
      <c r="AS1489" s="39"/>
      <c r="AT1489" s="51">
        <f>T1489*$AS$8*0.38*0.01</f>
        <v>69.143513985000013</v>
      </c>
      <c r="AU1489" s="51">
        <f t="shared" si="394"/>
        <v>6.9143513985000016E-2</v>
      </c>
      <c r="AV1489" s="51">
        <f t="shared" si="401"/>
        <v>1.9206547027725332E-5</v>
      </c>
      <c r="AW1489" s="39">
        <f>AB1489*0.7</f>
        <v>0.47311775706917308</v>
      </c>
      <c r="AX1489" s="40"/>
      <c r="AY1489" s="40">
        <f t="shared" si="398"/>
        <v>0</v>
      </c>
      <c r="AZ1489" s="40"/>
      <c r="BA1489" s="40"/>
      <c r="BB1489" s="40"/>
      <c r="BC1489" s="39"/>
      <c r="BD1489" s="39">
        <f>T1489*2.23694</f>
        <v>3.9146450000000002</v>
      </c>
      <c r="BE1489" s="39">
        <f>AO1489-$BC$8</f>
        <v>0.85898020084735727</v>
      </c>
      <c r="BF1489" s="39">
        <f>AQ1489-$BC$8</f>
        <v>0.78698347274251657</v>
      </c>
      <c r="BG1489" s="52">
        <f t="shared" si="402"/>
        <v>0.70828512546826494</v>
      </c>
      <c r="BH1489" s="52">
        <f t="shared" si="403"/>
        <v>0.70828512546826494</v>
      </c>
      <c r="BI1489" s="52">
        <f t="shared" si="404"/>
        <v>2549826.4516857537</v>
      </c>
      <c r="BJ1489" s="52">
        <f t="shared" si="405"/>
        <v>2549.8264516857535</v>
      </c>
      <c r="BK1489">
        <f t="shared" si="406"/>
        <v>-0.88118100000000044</v>
      </c>
    </row>
    <row r="1490" spans="2:63" x14ac:dyDescent="0.25">
      <c r="B1490" s="23" t="s">
        <v>54</v>
      </c>
      <c r="C1490" s="23">
        <v>1482</v>
      </c>
      <c r="D1490" s="23">
        <v>5</v>
      </c>
      <c r="E1490" s="22">
        <v>7.9</v>
      </c>
      <c r="F1490" s="15">
        <f t="shared" si="407"/>
        <v>0.40277777777777768</v>
      </c>
      <c r="G1490" s="15">
        <f t="shared" si="408"/>
        <v>1.4499999999999997</v>
      </c>
      <c r="R1490">
        <f t="shared" si="396"/>
        <v>0</v>
      </c>
      <c r="S1490">
        <f t="shared" si="397"/>
        <v>7.9</v>
      </c>
      <c r="T1490">
        <f>$E1490/3.6</f>
        <v>2.1944444444444446</v>
      </c>
      <c r="U1490">
        <f>(0.5*960*(T1490*T1490))</f>
        <v>2311.4814814814818</v>
      </c>
      <c r="V1490">
        <f>$U1490-$U1491</f>
        <v>-823.33333333333258</v>
      </c>
      <c r="X1490">
        <f>W1490/1000</f>
        <v>0</v>
      </c>
      <c r="Y149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0">
        <f>(0.5*960*(F1490*F1490))</f>
        <v>77.870370370370338</v>
      </c>
      <c r="AA1490">
        <f>W1490*0.0000002777777777</f>
        <v>0</v>
      </c>
      <c r="AB149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0">
        <f>(AC1490*0.0000002777777777)*-1</f>
        <v>0</v>
      </c>
      <c r="AE14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0">
        <f>(T1490/1000)*(960*9.81*0.01+0.5*1.205*0.38*1.711274*(T1490*T1490)+960*4/3*3.14*AJ1490)</f>
        <v>3.3957722218348096</v>
      </c>
      <c r="AH1490">
        <f>AH1489+AG1490</f>
        <v>2230.3009684906956</v>
      </c>
      <c r="AJ1490">
        <f>T1491-T1490</f>
        <v>0.36111111111111072</v>
      </c>
      <c r="AK1490" s="53">
        <f t="shared" si="393"/>
        <v>2.1944444444444446</v>
      </c>
      <c r="AL1490" s="39">
        <f>0.5*1116.99*(T1490*T1490)</f>
        <v>2689.4809375000004</v>
      </c>
      <c r="AM1490" s="39">
        <f t="shared" si="392"/>
        <v>-957.97406249999904</v>
      </c>
      <c r="AN1490" s="39">
        <f>SUM($AM$1486:AM$1529)+$AN$1485</f>
        <v>-3096383.7603124999</v>
      </c>
      <c r="AO1490" s="39">
        <f t="shared" si="399"/>
        <v>0.86010659984597571</v>
      </c>
      <c r="AP1490" s="39">
        <f>SUM($AM$1454:$AM$1485)+$AP$1453</f>
        <v>2837195.5390625005</v>
      </c>
      <c r="AQ1490" s="39">
        <f t="shared" si="400"/>
        <v>0.788109871741135</v>
      </c>
      <c r="AR1490" s="39">
        <f t="shared" si="395"/>
        <v>-0.95797406249999906</v>
      </c>
      <c r="AS1490" s="39"/>
      <c r="AT1490" s="51">
        <f>T1490*$AS$8*0.38*0.01</f>
        <v>86.70377150500002</v>
      </c>
      <c r="AU1490" s="51">
        <f t="shared" si="394"/>
        <v>8.6703771505000027E-2</v>
      </c>
      <c r="AV1490" s="51">
        <f t="shared" si="401"/>
        <v>2.4084400241115893E-5</v>
      </c>
      <c r="AW1490" s="39">
        <f>AB1490*0.7</f>
        <v>0.47311775706917308</v>
      </c>
      <c r="AX1490" s="40"/>
      <c r="AY1490" s="40">
        <f t="shared" si="398"/>
        <v>0</v>
      </c>
      <c r="AZ1490" s="40"/>
      <c r="BA1490" s="40"/>
      <c r="BB1490" s="40"/>
      <c r="BC1490" s="39"/>
      <c r="BD1490" s="39">
        <f>T1490*2.23694</f>
        <v>4.9088405555555568</v>
      </c>
      <c r="BE1490" s="39">
        <f>AO1490-$BC$8</f>
        <v>0.85898020084735727</v>
      </c>
      <c r="BF1490" s="39">
        <f>AQ1490-$BC$8</f>
        <v>0.78698347274251657</v>
      </c>
      <c r="BG1490" s="52">
        <f t="shared" si="402"/>
        <v>0.70828512546826494</v>
      </c>
      <c r="BH1490" s="52">
        <f t="shared" si="403"/>
        <v>0.70828512546826494</v>
      </c>
      <c r="BI1490" s="52">
        <f t="shared" si="404"/>
        <v>2549826.4516857537</v>
      </c>
      <c r="BJ1490" s="52">
        <f t="shared" si="405"/>
        <v>2549.8264516857535</v>
      </c>
      <c r="BK1490">
        <f t="shared" si="406"/>
        <v>-0.86217665624999917</v>
      </c>
    </row>
    <row r="1491" spans="2:63" x14ac:dyDescent="0.25">
      <c r="B1491" s="23" t="s">
        <v>54</v>
      </c>
      <c r="C1491" s="23">
        <v>1483</v>
      </c>
      <c r="D1491" s="23">
        <v>6</v>
      </c>
      <c r="E1491" s="22">
        <v>9.1999999999999993</v>
      </c>
      <c r="F1491" s="15">
        <f t="shared" si="407"/>
        <v>0.34722222222222221</v>
      </c>
      <c r="G1491" s="15">
        <f t="shared" si="408"/>
        <v>1.25</v>
      </c>
      <c r="R1491">
        <f t="shared" si="396"/>
        <v>0</v>
      </c>
      <c r="S1491">
        <f t="shared" si="397"/>
        <v>9.1999999999999993</v>
      </c>
      <c r="T1491">
        <f>$E1491/3.6</f>
        <v>2.5555555555555554</v>
      </c>
      <c r="U1491">
        <f>(0.5*960*(T1491*T1491))</f>
        <v>3134.8148148148143</v>
      </c>
      <c r="V1491">
        <f>$U1491-$U1492</f>
        <v>-871.11111111111131</v>
      </c>
      <c r="X1491">
        <f>W1491/1000</f>
        <v>0</v>
      </c>
      <c r="Y149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1">
        <f>(0.5*960*(F1491*F1491))</f>
        <v>57.870370370370367</v>
      </c>
      <c r="AA1491">
        <f>W1491*0.0000002777777777</f>
        <v>0</v>
      </c>
      <c r="AB149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1">
        <f>(AC1491*0.0000002777777777)*-1</f>
        <v>0</v>
      </c>
      <c r="AE14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1">
        <f>(T1491/1000)*(960*9.81*0.01+0.5*1.205*0.38*1.711274*(T1491*T1491)+960*4/3*3.14*AJ1491)</f>
        <v>3.6709740358711183</v>
      </c>
      <c r="AH1491">
        <f>AH1490+AG1491</f>
        <v>2233.9719425265666</v>
      </c>
      <c r="AJ1491">
        <f>T1492-T1491</f>
        <v>0.33333333333333348</v>
      </c>
      <c r="AK1491" s="53">
        <f t="shared" si="393"/>
        <v>2.5555555555555554</v>
      </c>
      <c r="AL1491" s="39">
        <f>0.5*1116.99*(T1491*T1491)</f>
        <v>3647.4549999999995</v>
      </c>
      <c r="AM1491" s="39">
        <f t="shared" si="392"/>
        <v>-1013.5650000000001</v>
      </c>
      <c r="AN1491" s="39">
        <f>SUM($AM$1486:AM$1529)+$AN$1485</f>
        <v>-3096383.7603124999</v>
      </c>
      <c r="AO1491" s="39">
        <f t="shared" si="399"/>
        <v>0.86010659984597571</v>
      </c>
      <c r="AP1491" s="39">
        <f>SUM($AM$1454:$AM$1485)+$AP$1453</f>
        <v>2837195.5390625005</v>
      </c>
      <c r="AQ1491" s="39">
        <f t="shared" si="400"/>
        <v>0.788109871741135</v>
      </c>
      <c r="AR1491" s="39">
        <f t="shared" si="395"/>
        <v>-1.013565</v>
      </c>
      <c r="AS1491" s="39"/>
      <c r="AT1491" s="51">
        <f>T1491*$AS$8*0.38*0.01</f>
        <v>100.97148074</v>
      </c>
      <c r="AU1491" s="51">
        <f t="shared" si="394"/>
        <v>0.10097148074000001</v>
      </c>
      <c r="AV1491" s="51">
        <f t="shared" si="401"/>
        <v>2.8047655976995719E-5</v>
      </c>
      <c r="AW1491" s="39">
        <f>AB1491*0.7</f>
        <v>0.47311775706917308</v>
      </c>
      <c r="AX1491" s="40"/>
      <c r="AY1491" s="40">
        <f t="shared" si="398"/>
        <v>0</v>
      </c>
      <c r="AZ1491" s="40"/>
      <c r="BA1491" s="40"/>
      <c r="BB1491" s="40"/>
      <c r="BC1491" s="39"/>
      <c r="BD1491" s="39">
        <f>T1491*2.23694</f>
        <v>5.7166244444444443</v>
      </c>
      <c r="BE1491" s="39">
        <f>AO1491-$BC$8</f>
        <v>0.85898020084735727</v>
      </c>
      <c r="BF1491" s="39">
        <f>AQ1491-$BC$8</f>
        <v>0.78698347274251657</v>
      </c>
      <c r="BG1491" s="52">
        <f t="shared" si="402"/>
        <v>0.70828512546826494</v>
      </c>
      <c r="BH1491" s="52">
        <f t="shared" si="403"/>
        <v>0.70828512546826494</v>
      </c>
      <c r="BI1491" s="52">
        <f t="shared" si="404"/>
        <v>2549826.4516857537</v>
      </c>
      <c r="BJ1491" s="52">
        <f t="shared" si="405"/>
        <v>2549.8264516857535</v>
      </c>
      <c r="BK1491">
        <f t="shared" si="406"/>
        <v>-0.91220850000000009</v>
      </c>
    </row>
    <row r="1492" spans="2:63" x14ac:dyDescent="0.25">
      <c r="B1492" s="23" t="s">
        <v>54</v>
      </c>
      <c r="C1492" s="23">
        <v>1484</v>
      </c>
      <c r="D1492" s="23">
        <v>7</v>
      </c>
      <c r="E1492" s="22">
        <v>10.4</v>
      </c>
      <c r="F1492" s="15">
        <f t="shared" si="407"/>
        <v>0.31944444444444453</v>
      </c>
      <c r="G1492" s="15">
        <f t="shared" si="408"/>
        <v>1.1500000000000004</v>
      </c>
      <c r="R1492">
        <f t="shared" si="396"/>
        <v>0</v>
      </c>
      <c r="S1492">
        <f t="shared" si="397"/>
        <v>10.4</v>
      </c>
      <c r="T1492">
        <f>$E1492/3.6</f>
        <v>2.8888888888888888</v>
      </c>
      <c r="U1492">
        <f>(0.5*960*(T1492*T1492))</f>
        <v>4005.9259259259256</v>
      </c>
      <c r="V1492">
        <f>$U1492-$U1493</f>
        <v>-892.22222222222217</v>
      </c>
      <c r="X1492">
        <f>W1492/1000</f>
        <v>0</v>
      </c>
      <c r="Y149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2">
        <f>(0.5*960*(F1492*F1492))</f>
        <v>48.981481481481509</v>
      </c>
      <c r="AA1492">
        <f>W1492*0.0000002777777777</f>
        <v>0</v>
      </c>
      <c r="AB149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2">
        <f>(AC1492*0.0000002777777777)*-1</f>
        <v>0</v>
      </c>
      <c r="AE14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2">
        <f>(T1492/1000)*(960*9.81*0.01+0.5*1.205*0.38*1.711274*(T1492*T1492)+960*4/3*3.14*AJ1492)</f>
        <v>3.8293224495200322</v>
      </c>
      <c r="AH1492">
        <f>AH1491+AG1492</f>
        <v>2237.8012649760867</v>
      </c>
      <c r="AJ1492">
        <f>T1493-T1492</f>
        <v>0.30555555555555536</v>
      </c>
      <c r="AK1492" s="53">
        <f t="shared" si="393"/>
        <v>2.8888888888888888</v>
      </c>
      <c r="AL1492" s="39">
        <f>0.5*1116.99*(T1492*T1492)</f>
        <v>4661.0199999999995</v>
      </c>
      <c r="AM1492" s="39">
        <f t="shared" ref="AM1492:AM1555" si="409">AL1492-AL1493</f>
        <v>-1038.1284375000005</v>
      </c>
      <c r="AN1492" s="39">
        <f>SUM($AM$1486:AM$1529)+$AN$1485</f>
        <v>-3096383.7603124999</v>
      </c>
      <c r="AO1492" s="39">
        <f t="shared" si="399"/>
        <v>0.86010659984597571</v>
      </c>
      <c r="AP1492" s="39">
        <f>SUM($AM$1454:$AM$1485)+$AP$1453</f>
        <v>2837195.5390625005</v>
      </c>
      <c r="AQ1492" s="39">
        <f t="shared" si="400"/>
        <v>0.788109871741135</v>
      </c>
      <c r="AR1492" s="39">
        <f t="shared" si="395"/>
        <v>-1.0381284375000004</v>
      </c>
      <c r="AS1492" s="39"/>
      <c r="AT1492" s="51">
        <f>T1492*$AS$8*0.38*0.01</f>
        <v>114.14167388000001</v>
      </c>
      <c r="AU1492" s="51">
        <f t="shared" si="394"/>
        <v>0.11414167388000002</v>
      </c>
      <c r="AV1492" s="51">
        <f t="shared" si="401"/>
        <v>3.1706045887038639E-5</v>
      </c>
      <c r="AW1492" s="39">
        <f>AB1492*0.7</f>
        <v>0.47311775706917308</v>
      </c>
      <c r="AX1492" s="40"/>
      <c r="AY1492" s="40">
        <f t="shared" si="398"/>
        <v>0</v>
      </c>
      <c r="AZ1492" s="40"/>
      <c r="BA1492" s="40"/>
      <c r="BB1492" s="40"/>
      <c r="BC1492" s="39"/>
      <c r="BD1492" s="39">
        <f>T1492*2.23694</f>
        <v>6.4622711111111117</v>
      </c>
      <c r="BE1492" s="39">
        <f>AO1492-$BC$8</f>
        <v>0.85898020084735727</v>
      </c>
      <c r="BF1492" s="39">
        <f>AQ1492-$BC$8</f>
        <v>0.78698347274251657</v>
      </c>
      <c r="BG1492" s="52">
        <f t="shared" si="402"/>
        <v>0.70828512546826494</v>
      </c>
      <c r="BH1492" s="52">
        <f t="shared" si="403"/>
        <v>0.70828512546826494</v>
      </c>
      <c r="BI1492" s="52">
        <f t="shared" si="404"/>
        <v>2549826.4516857537</v>
      </c>
      <c r="BJ1492" s="52">
        <f t="shared" si="405"/>
        <v>2549.8264516857535</v>
      </c>
      <c r="BK1492">
        <f t="shared" si="406"/>
        <v>-0.93431559375000039</v>
      </c>
    </row>
    <row r="1493" spans="2:63" x14ac:dyDescent="0.25">
      <c r="B1493" s="23" t="s">
        <v>54</v>
      </c>
      <c r="C1493" s="23">
        <v>1485</v>
      </c>
      <c r="D1493" s="23">
        <v>8</v>
      </c>
      <c r="E1493" s="22">
        <v>11.5</v>
      </c>
      <c r="F1493" s="15">
        <f t="shared" si="407"/>
        <v>0.34722222222222221</v>
      </c>
      <c r="G1493" s="15">
        <f t="shared" si="408"/>
        <v>1.25</v>
      </c>
      <c r="R1493">
        <f t="shared" si="396"/>
        <v>0</v>
      </c>
      <c r="S1493">
        <f t="shared" si="397"/>
        <v>11.5</v>
      </c>
      <c r="T1493">
        <f>$E1493/3.6</f>
        <v>3.1944444444444442</v>
      </c>
      <c r="U1493">
        <f>(0.5*960*(T1493*T1493))</f>
        <v>4898.1481481481478</v>
      </c>
      <c r="V1493">
        <f>$U1493-$U1494</f>
        <v>-1265.1851851851861</v>
      </c>
      <c r="X1493">
        <f>W1493/1000</f>
        <v>0</v>
      </c>
      <c r="Y149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3">
        <f>(0.5*960*(F1493*F1493))</f>
        <v>57.870370370370367</v>
      </c>
      <c r="AA1493">
        <f>W1493*0.0000002777777777</f>
        <v>0</v>
      </c>
      <c r="AB149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3">
        <f>(AC1493*0.0000002777777777)*-1</f>
        <v>0</v>
      </c>
      <c r="AE14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3">
        <f>(T1493/1000)*(960*9.81*0.01+0.5*1.205*0.38*1.711274*(T1493*T1493)+960*4/3*3.14*AJ1493)</f>
        <v>5.30659928109473</v>
      </c>
      <c r="AH1493">
        <f>AH1492+AG1493</f>
        <v>2243.1078642571815</v>
      </c>
      <c r="AJ1493">
        <f>T1494-T1493</f>
        <v>0.38888888888888928</v>
      </c>
      <c r="AK1493" s="53">
        <f t="shared" ref="AK1493:AK1556" si="410">$E1493/3.6</f>
        <v>3.1944444444444442</v>
      </c>
      <c r="AL1493" s="39">
        <f>0.5*1116.99*(T1493*T1493)</f>
        <v>5699.1484375</v>
      </c>
      <c r="AM1493" s="39">
        <f t="shared" si="409"/>
        <v>-1472.0825000000004</v>
      </c>
      <c r="AN1493" s="39">
        <f>SUM($AM$1486:AM$1529)+$AN$1485</f>
        <v>-3096383.7603124999</v>
      </c>
      <c r="AO1493" s="39">
        <f t="shared" si="399"/>
        <v>0.86010659984597571</v>
      </c>
      <c r="AP1493" s="39">
        <f>SUM($AM$1454:$AM$1485)+$AP$1453</f>
        <v>2837195.5390625005</v>
      </c>
      <c r="AQ1493" s="39">
        <f t="shared" si="400"/>
        <v>0.788109871741135</v>
      </c>
      <c r="AR1493" s="39">
        <f t="shared" si="395"/>
        <v>-1.4720825000000004</v>
      </c>
      <c r="AS1493" s="39"/>
      <c r="AT1493" s="51">
        <f>T1493*$AS$8*0.38*0.01</f>
        <v>126.21435092500001</v>
      </c>
      <c r="AU1493" s="51">
        <f t="shared" si="394"/>
        <v>0.126214350925</v>
      </c>
      <c r="AV1493" s="51">
        <f t="shared" si="401"/>
        <v>3.5059569971244651E-5</v>
      </c>
      <c r="AW1493" s="39">
        <f>AB1493*0.7</f>
        <v>0.47311775706917308</v>
      </c>
      <c r="AX1493" s="40"/>
      <c r="AY1493" s="40">
        <f t="shared" si="398"/>
        <v>0</v>
      </c>
      <c r="AZ1493" s="40"/>
      <c r="BA1493" s="40"/>
      <c r="BB1493" s="40"/>
      <c r="BC1493" s="39"/>
      <c r="BD1493" s="39">
        <f>T1493*2.23694</f>
        <v>7.1457805555555556</v>
      </c>
      <c r="BE1493" s="39">
        <f>AO1493-$BC$8</f>
        <v>0.85898020084735727</v>
      </c>
      <c r="BF1493" s="39">
        <f>AQ1493-$BC$8</f>
        <v>0.78698347274251657</v>
      </c>
      <c r="BG1493" s="52">
        <f t="shared" si="402"/>
        <v>0.70828512546826494</v>
      </c>
      <c r="BH1493" s="52">
        <f t="shared" si="403"/>
        <v>0.70828512546826494</v>
      </c>
      <c r="BI1493" s="52">
        <f t="shared" si="404"/>
        <v>2549826.4516857537</v>
      </c>
      <c r="BJ1493" s="52">
        <f t="shared" si="405"/>
        <v>2549.8264516857535</v>
      </c>
      <c r="BK1493">
        <f t="shared" si="406"/>
        <v>-1.3248742500000006</v>
      </c>
    </row>
    <row r="1494" spans="2:63" x14ac:dyDescent="0.25">
      <c r="B1494" s="23" t="s">
        <v>54</v>
      </c>
      <c r="C1494" s="23">
        <v>1486</v>
      </c>
      <c r="D1494" s="23">
        <v>9</v>
      </c>
      <c r="E1494" s="22">
        <v>12.9</v>
      </c>
      <c r="F1494" s="15">
        <f t="shared" si="407"/>
        <v>0.44444444444444431</v>
      </c>
      <c r="G1494" s="15">
        <f t="shared" si="408"/>
        <v>1.5999999999999996</v>
      </c>
      <c r="R1494">
        <f t="shared" si="396"/>
        <v>0</v>
      </c>
      <c r="S1494">
        <f t="shared" si="397"/>
        <v>12.9</v>
      </c>
      <c r="T1494">
        <f>$E1494/3.6</f>
        <v>3.5833333333333335</v>
      </c>
      <c r="U1494">
        <f>(0.5*960*(T1494*T1494))</f>
        <v>6163.3333333333339</v>
      </c>
      <c r="V1494">
        <f>$U1494-$U1495</f>
        <v>-1839.9999999999973</v>
      </c>
      <c r="X1494">
        <f>W1494/1000</f>
        <v>0</v>
      </c>
      <c r="Y149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4">
        <f>(0.5*960*(F1494*F1494))</f>
        <v>94.814814814814753</v>
      </c>
      <c r="AA1494">
        <f>W1494*0.0000002777777777</f>
        <v>0</v>
      </c>
      <c r="AB149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4">
        <f>(AC1494*0.0000002777777777)*-1</f>
        <v>0</v>
      </c>
      <c r="AE14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4">
        <f>(T1494/1000)*(960*9.81*0.01+0.5*1.205*0.38*1.711274*(T1494*T1494)+960*4/3*3.14*AJ1494)</f>
        <v>7.5565575989965952</v>
      </c>
      <c r="AH1494">
        <f>AH1493+AG1494</f>
        <v>2250.6644218561783</v>
      </c>
      <c r="AJ1494">
        <f>T1495-T1494</f>
        <v>0.49999999999999956</v>
      </c>
      <c r="AK1494" s="53">
        <f t="shared" si="410"/>
        <v>3.5833333333333335</v>
      </c>
      <c r="AL1494" s="39">
        <f>0.5*1116.99*(T1494*T1494)</f>
        <v>7171.2309375000004</v>
      </c>
      <c r="AM1494" s="39">
        <f t="shared" si="409"/>
        <v>-2140.8974999999973</v>
      </c>
      <c r="AN1494" s="39">
        <f>SUM($AM$1486:AM$1529)+$AN$1485</f>
        <v>-3096383.7603124999</v>
      </c>
      <c r="AO1494" s="39">
        <f t="shared" si="399"/>
        <v>0.86010659984597571</v>
      </c>
      <c r="AP1494" s="39">
        <f>SUM($AM$1454:$AM$1485)+$AP$1453</f>
        <v>2837195.5390625005</v>
      </c>
      <c r="AQ1494" s="39">
        <f t="shared" si="400"/>
        <v>0.788109871741135</v>
      </c>
      <c r="AR1494" s="39">
        <f t="shared" si="395"/>
        <v>-2.1408974999999972</v>
      </c>
      <c r="AS1494" s="39"/>
      <c r="AT1494" s="51">
        <f>T1494*$AS$8*0.38*0.01</f>
        <v>141.57957625500003</v>
      </c>
      <c r="AU1494" s="51">
        <f t="shared" si="394"/>
        <v>0.14157957625500003</v>
      </c>
      <c r="AV1494" s="51">
        <f t="shared" si="401"/>
        <v>3.9327691532961399E-5</v>
      </c>
      <c r="AW1494" s="39">
        <f>AB1494*0.7</f>
        <v>0.47311775706917308</v>
      </c>
      <c r="AX1494" s="40"/>
      <c r="AY1494" s="40">
        <f t="shared" si="398"/>
        <v>0</v>
      </c>
      <c r="AZ1494" s="40"/>
      <c r="BA1494" s="40"/>
      <c r="BB1494" s="40"/>
      <c r="BC1494" s="39"/>
      <c r="BD1494" s="39">
        <f>T1494*2.23694</f>
        <v>8.0157016666666667</v>
      </c>
      <c r="BE1494" s="39">
        <f>AO1494-$BC$8</f>
        <v>0.85898020084735727</v>
      </c>
      <c r="BF1494" s="39">
        <f>AQ1494-$BC$8</f>
        <v>0.78698347274251657</v>
      </c>
      <c r="BG1494" s="52">
        <f t="shared" si="402"/>
        <v>0.70828512546826494</v>
      </c>
      <c r="BH1494" s="52">
        <f t="shared" si="403"/>
        <v>0.70828512546826494</v>
      </c>
      <c r="BI1494" s="52">
        <f t="shared" si="404"/>
        <v>2549826.4516857537</v>
      </c>
      <c r="BJ1494" s="52">
        <f t="shared" si="405"/>
        <v>2549.8264516857535</v>
      </c>
      <c r="BK1494">
        <f t="shared" si="406"/>
        <v>-1.9268077499999976</v>
      </c>
    </row>
    <row r="1495" spans="2:63" x14ac:dyDescent="0.25">
      <c r="B1495" s="23" t="s">
        <v>54</v>
      </c>
      <c r="C1495" s="23">
        <v>1487</v>
      </c>
      <c r="D1495" s="23">
        <v>10</v>
      </c>
      <c r="E1495" s="22">
        <v>14.7</v>
      </c>
      <c r="F1495" s="15">
        <f t="shared" si="407"/>
        <v>0.56944444444444442</v>
      </c>
      <c r="G1495" s="15">
        <f t="shared" si="408"/>
        <v>2.0499999999999998</v>
      </c>
      <c r="R1495">
        <f t="shared" si="396"/>
        <v>0</v>
      </c>
      <c r="S1495">
        <f t="shared" si="397"/>
        <v>14.7</v>
      </c>
      <c r="T1495">
        <f>$E1495/3.6</f>
        <v>4.083333333333333</v>
      </c>
      <c r="U1495">
        <f>(0.5*960*(T1495*T1495))</f>
        <v>8003.3333333333312</v>
      </c>
      <c r="V1495">
        <f>$U1495-$U1496</f>
        <v>-2700.3703703703732</v>
      </c>
      <c r="X1495">
        <f>W1495/1000</f>
        <v>0</v>
      </c>
      <c r="Y149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5">
        <f>(0.5*960*(F1495*F1495))</f>
        <v>155.64814814814815</v>
      </c>
      <c r="AA1495">
        <f>W1495*0.0000002777777777</f>
        <v>0</v>
      </c>
      <c r="AB149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5">
        <f>(AC1495*0.0000002777777777)*-1</f>
        <v>0</v>
      </c>
      <c r="AE14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5">
        <f>(T1495/1000)*(960*9.81*0.01+0.5*1.205*0.38*1.711274*(T1495*T1495)+960*4/3*3.14*AJ1495)</f>
        <v>10.89650109088624</v>
      </c>
      <c r="AH1495">
        <f>AH1494+AG1495</f>
        <v>2261.5609229470647</v>
      </c>
      <c r="AJ1495">
        <f>T1496-T1495</f>
        <v>0.63888888888888928</v>
      </c>
      <c r="AK1495" s="53">
        <f t="shared" si="410"/>
        <v>4.083333333333333</v>
      </c>
      <c r="AL1495" s="39">
        <f>0.5*1116.99*(T1495*T1495)</f>
        <v>9312.1284374999977</v>
      </c>
      <c r="AM1495" s="39">
        <f t="shared" si="409"/>
        <v>-3141.9653125000023</v>
      </c>
      <c r="AN1495" s="39">
        <f>SUM($AM$1486:AM$1529)+$AN$1485</f>
        <v>-3096383.7603124999</v>
      </c>
      <c r="AO1495" s="39">
        <f t="shared" si="399"/>
        <v>0.86010659984597571</v>
      </c>
      <c r="AP1495" s="39">
        <f>SUM($AM$1454:$AM$1485)+$AP$1453</f>
        <v>2837195.5390625005</v>
      </c>
      <c r="AQ1495" s="39">
        <f t="shared" si="400"/>
        <v>0.788109871741135</v>
      </c>
      <c r="AR1495" s="39">
        <f t="shared" si="395"/>
        <v>-3.1419653125000022</v>
      </c>
      <c r="AS1495" s="39"/>
      <c r="AT1495" s="51">
        <f>T1495*$AS$8*0.38*0.01</f>
        <v>161.33486596500001</v>
      </c>
      <c r="AU1495" s="51">
        <f t="shared" si="394"/>
        <v>0.16133486596500002</v>
      </c>
      <c r="AV1495" s="51">
        <f t="shared" si="401"/>
        <v>4.4815276398025768E-5</v>
      </c>
      <c r="AW1495" s="39">
        <f>AB1495*0.7</f>
        <v>0.47311775706917308</v>
      </c>
      <c r="AX1495" s="40"/>
      <c r="AY1495" s="40">
        <f t="shared" si="398"/>
        <v>0</v>
      </c>
      <c r="AZ1495" s="40"/>
      <c r="BA1495" s="40"/>
      <c r="BB1495" s="40"/>
      <c r="BC1495" s="39"/>
      <c r="BD1495" s="39">
        <f>T1495*2.23694</f>
        <v>9.134171666666667</v>
      </c>
      <c r="BE1495" s="39">
        <f>AO1495-$BC$8</f>
        <v>0.85898020084735727</v>
      </c>
      <c r="BF1495" s="39">
        <f>AQ1495-$BC$8</f>
        <v>0.78698347274251657</v>
      </c>
      <c r="BG1495" s="52">
        <f t="shared" si="402"/>
        <v>0.70828512546826494</v>
      </c>
      <c r="BH1495" s="52">
        <f t="shared" si="403"/>
        <v>0.70828512546826494</v>
      </c>
      <c r="BI1495" s="52">
        <f t="shared" si="404"/>
        <v>2549826.4516857537</v>
      </c>
      <c r="BJ1495" s="52">
        <f t="shared" si="405"/>
        <v>2549.8264516857535</v>
      </c>
      <c r="BK1495">
        <f t="shared" si="406"/>
        <v>-2.8277687812500023</v>
      </c>
    </row>
    <row r="1496" spans="2:63" x14ac:dyDescent="0.25">
      <c r="B1496" s="23" t="s">
        <v>54</v>
      </c>
      <c r="C1496" s="23">
        <v>1488</v>
      </c>
      <c r="D1496" s="23">
        <v>11</v>
      </c>
      <c r="E1496" s="22">
        <v>17</v>
      </c>
      <c r="F1496" s="15">
        <f t="shared" si="407"/>
        <v>0.70833333333333348</v>
      </c>
      <c r="G1496" s="15">
        <f t="shared" si="408"/>
        <v>2.5500000000000007</v>
      </c>
      <c r="R1496">
        <f t="shared" si="396"/>
        <v>0</v>
      </c>
      <c r="S1496">
        <f t="shared" si="397"/>
        <v>17</v>
      </c>
      <c r="T1496">
        <f>$E1496/3.6</f>
        <v>4.7222222222222223</v>
      </c>
      <c r="U1496">
        <f>(0.5*960*(T1496*T1496))</f>
        <v>10703.703703703704</v>
      </c>
      <c r="V1496">
        <f>$U1496-$U1497</f>
        <v>-3816.2962962962956</v>
      </c>
      <c r="X1496">
        <f>W1496/1000</f>
        <v>0</v>
      </c>
      <c r="Y149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6">
        <f>(0.5*960*(F1496*F1496))</f>
        <v>240.8333333333334</v>
      </c>
      <c r="AA1496">
        <f>W1496*0.0000002777777777</f>
        <v>0</v>
      </c>
      <c r="AB149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6">
        <f>(AC1496*0.0000002777777777)*-1</f>
        <v>0</v>
      </c>
      <c r="AE14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6">
        <f>(T1496/1000)*(960*9.81*0.01+0.5*1.205*0.38*1.711274*(T1496*T1496)+960*4/3*3.14*AJ1496)</f>
        <v>15.247853715784462</v>
      </c>
      <c r="AH1496">
        <f>AH1495+AG1496</f>
        <v>2276.8087766628491</v>
      </c>
      <c r="AJ1496">
        <f>T1497-T1496</f>
        <v>0.77777777777777768</v>
      </c>
      <c r="AK1496" s="53">
        <f t="shared" si="410"/>
        <v>4.7222222222222223</v>
      </c>
      <c r="AL1496" s="39">
        <f>0.5*1116.99*(T1496*T1496)</f>
        <v>12454.09375</v>
      </c>
      <c r="AM1496" s="39">
        <f t="shared" si="409"/>
        <v>-4440.380000000001</v>
      </c>
      <c r="AN1496" s="39">
        <f>SUM($AM$1486:AM$1529)+$AN$1485</f>
        <v>-3096383.7603124999</v>
      </c>
      <c r="AO1496" s="39">
        <f t="shared" si="399"/>
        <v>0.86010659984597571</v>
      </c>
      <c r="AP1496" s="39">
        <f>SUM($AM$1454:$AM$1485)+$AP$1453</f>
        <v>2837195.5390625005</v>
      </c>
      <c r="AQ1496" s="39">
        <f t="shared" si="400"/>
        <v>0.788109871741135</v>
      </c>
      <c r="AR1496" s="39">
        <f t="shared" si="395"/>
        <v>-4.4403800000000011</v>
      </c>
      <c r="AS1496" s="39"/>
      <c r="AT1496" s="51">
        <f>T1496*$AS$8*0.38*0.01</f>
        <v>186.57773615000002</v>
      </c>
      <c r="AU1496" s="51">
        <f t="shared" ref="AU1496:AU1559" si="411">AT1496/1000</f>
        <v>0.18657773615000003</v>
      </c>
      <c r="AV1496" s="51">
        <f t="shared" si="401"/>
        <v>5.1827190392274704E-5</v>
      </c>
      <c r="AW1496" s="39">
        <f>AB1496*0.7</f>
        <v>0.47311775706917308</v>
      </c>
      <c r="AX1496" s="40"/>
      <c r="AY1496" s="40">
        <f t="shared" si="398"/>
        <v>0</v>
      </c>
      <c r="AZ1496" s="40"/>
      <c r="BA1496" s="40"/>
      <c r="BB1496" s="40"/>
      <c r="BC1496" s="39"/>
      <c r="BD1496" s="39">
        <f>T1496*2.23694</f>
        <v>10.563327777777779</v>
      </c>
      <c r="BE1496" s="39">
        <f>AO1496-$BC$8</f>
        <v>0.85898020084735727</v>
      </c>
      <c r="BF1496" s="39">
        <f>AQ1496-$BC$8</f>
        <v>0.78698347274251657</v>
      </c>
      <c r="BG1496" s="52">
        <f t="shared" si="402"/>
        <v>0.70828512546826494</v>
      </c>
      <c r="BH1496" s="52">
        <f t="shared" si="403"/>
        <v>0.70828512546826494</v>
      </c>
      <c r="BI1496" s="52">
        <f t="shared" si="404"/>
        <v>2549826.4516857537</v>
      </c>
      <c r="BJ1496" s="52">
        <f t="shared" si="405"/>
        <v>2549.8264516857535</v>
      </c>
      <c r="BK1496">
        <f t="shared" si="406"/>
        <v>-3.9963420000000012</v>
      </c>
    </row>
    <row r="1497" spans="2:63" x14ac:dyDescent="0.25">
      <c r="B1497" s="23" t="s">
        <v>54</v>
      </c>
      <c r="C1497" s="23">
        <v>1489</v>
      </c>
      <c r="D1497" s="23">
        <v>12</v>
      </c>
      <c r="E1497" s="22">
        <v>19.8</v>
      </c>
      <c r="F1497" s="15">
        <f t="shared" si="407"/>
        <v>0.84722222222222243</v>
      </c>
      <c r="G1497" s="15">
        <f t="shared" si="408"/>
        <v>3.0500000000000007</v>
      </c>
      <c r="R1497">
        <f t="shared" si="396"/>
        <v>0</v>
      </c>
      <c r="S1497">
        <f t="shared" si="397"/>
        <v>19.8</v>
      </c>
      <c r="T1497">
        <f>$E1497/3.6</f>
        <v>5.5</v>
      </c>
      <c r="U1497">
        <f>(0.5*960*(T1497*T1497))</f>
        <v>14520</v>
      </c>
      <c r="V1497">
        <f>$U1497-$U1498</f>
        <v>-5243.3333333333358</v>
      </c>
      <c r="X1497">
        <f>W1497/1000</f>
        <v>0</v>
      </c>
      <c r="Y149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7">
        <f>(0.5*960*(F1497*F1497))</f>
        <v>344.53703703703718</v>
      </c>
      <c r="AA1497">
        <f>W1497*0.0000002777777777</f>
        <v>0</v>
      </c>
      <c r="AB149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7">
        <f>(AC1497*0.0000002777777777)*-1</f>
        <v>0</v>
      </c>
      <c r="AE14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7">
        <f>(T1497/1000)*(960*9.81*0.01+0.5*1.205*0.38*1.711274*(T1497*T1497)+960*4/3*3.14*AJ1497)</f>
        <v>20.846619756496835</v>
      </c>
      <c r="AH1497">
        <f>AH1496+AG1497</f>
        <v>2297.6553964193458</v>
      </c>
      <c r="AJ1497">
        <f>T1498-T1497</f>
        <v>0.91666666666666696</v>
      </c>
      <c r="AK1497" s="53">
        <f t="shared" si="410"/>
        <v>5.5</v>
      </c>
      <c r="AL1497" s="39">
        <f>0.5*1116.99*(T1497*T1497)</f>
        <v>16894.473750000001</v>
      </c>
      <c r="AM1497" s="39">
        <f t="shared" si="409"/>
        <v>-6100.7821875000009</v>
      </c>
      <c r="AN1497" s="39">
        <f>SUM($AM$1486:AM$1529)+$AN$1485</f>
        <v>-3096383.7603124999</v>
      </c>
      <c r="AO1497" s="39">
        <f t="shared" si="399"/>
        <v>0.86010659984597571</v>
      </c>
      <c r="AP1497" s="39">
        <f>SUM($AM$1454:$AM$1485)+$AP$1453</f>
        <v>2837195.5390625005</v>
      </c>
      <c r="AQ1497" s="39">
        <f t="shared" si="400"/>
        <v>0.788109871741135</v>
      </c>
      <c r="AR1497" s="39">
        <f t="shared" si="395"/>
        <v>-6.100782187500001</v>
      </c>
      <c r="AS1497" s="39"/>
      <c r="AT1497" s="51">
        <f>T1497*$AS$8*0.38*0.01</f>
        <v>217.30818681000005</v>
      </c>
      <c r="AU1497" s="51">
        <f t="shared" si="411"/>
        <v>0.21730818681000005</v>
      </c>
      <c r="AV1497" s="51">
        <f t="shared" si="401"/>
        <v>6.0363433515708193E-5</v>
      </c>
      <c r="AW1497" s="39">
        <f>AB1497*0.7</f>
        <v>0.47311775706917308</v>
      </c>
      <c r="AX1497" s="40"/>
      <c r="AY1497" s="40">
        <f t="shared" si="398"/>
        <v>0</v>
      </c>
      <c r="AZ1497" s="40"/>
      <c r="BA1497" s="40"/>
      <c r="BB1497" s="40"/>
      <c r="BC1497" s="39"/>
      <c r="BD1497" s="39">
        <f>T1497*2.23694</f>
        <v>12.303170000000001</v>
      </c>
      <c r="BE1497" s="39">
        <f>AO1497-$BC$8</f>
        <v>0.85898020084735727</v>
      </c>
      <c r="BF1497" s="39">
        <f>AQ1497-$BC$8</f>
        <v>0.78698347274251657</v>
      </c>
      <c r="BG1497" s="52">
        <f t="shared" si="402"/>
        <v>0.70828512546826494</v>
      </c>
      <c r="BH1497" s="52">
        <f t="shared" si="403"/>
        <v>0.70828512546826494</v>
      </c>
      <c r="BI1497" s="52">
        <f t="shared" si="404"/>
        <v>2549826.4516857537</v>
      </c>
      <c r="BJ1497" s="52">
        <f t="shared" si="405"/>
        <v>2549.8264516857535</v>
      </c>
      <c r="BK1497">
        <f t="shared" si="406"/>
        <v>-5.490703968750001</v>
      </c>
    </row>
    <row r="1498" spans="2:63" x14ac:dyDescent="0.25">
      <c r="B1498" s="23" t="s">
        <v>54</v>
      </c>
      <c r="C1498" s="23">
        <v>1490</v>
      </c>
      <c r="D1498" s="23">
        <v>13</v>
      </c>
      <c r="E1498" s="22">
        <v>23.1</v>
      </c>
      <c r="F1498" s="15">
        <f t="shared" si="407"/>
        <v>0.95833333333333315</v>
      </c>
      <c r="G1498" s="15">
        <f t="shared" si="408"/>
        <v>3.4499999999999993</v>
      </c>
      <c r="R1498">
        <f t="shared" si="396"/>
        <v>0</v>
      </c>
      <c r="S1498">
        <f t="shared" si="397"/>
        <v>23.1</v>
      </c>
      <c r="T1498">
        <f>$E1498/3.6</f>
        <v>6.416666666666667</v>
      </c>
      <c r="U1498">
        <f>(0.5*960*(T1498*T1498))</f>
        <v>19763.333333333336</v>
      </c>
      <c r="V1498">
        <f>$U1498-$U1499</f>
        <v>-6639.9999999999927</v>
      </c>
      <c r="X1498">
        <f>W1498/1000</f>
        <v>0</v>
      </c>
      <c r="Y149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8">
        <f>(0.5*960*(F1498*F1498))</f>
        <v>440.8333333333332</v>
      </c>
      <c r="AA1498">
        <f>W1498*0.0000002777777777</f>
        <v>0</v>
      </c>
      <c r="AB149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8">
        <f>(AC1498*0.0000002777777777)*-1</f>
        <v>0</v>
      </c>
      <c r="AE14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8">
        <f>(T1498/1000)*(960*9.81*0.01+0.5*1.205*0.38*1.711274*(T1498*T1498)+960*4/3*3.14*AJ1498)</f>
        <v>26.497674175054357</v>
      </c>
      <c r="AH1498">
        <f>AH1497+AG1498</f>
        <v>2324.1530705944001</v>
      </c>
      <c r="AJ1498">
        <f>T1499-T1498</f>
        <v>0.99999999999999911</v>
      </c>
      <c r="AK1498" s="53">
        <f t="shared" si="410"/>
        <v>6.416666666666667</v>
      </c>
      <c r="AL1498" s="39">
        <f>0.5*1116.99*(T1498*T1498)</f>
        <v>22995.255937500002</v>
      </c>
      <c r="AM1498" s="39">
        <f t="shared" si="409"/>
        <v>-7725.8474999999926</v>
      </c>
      <c r="AN1498" s="39">
        <f>SUM($AM$1486:AM$1529)+$AN$1485</f>
        <v>-3096383.7603124999</v>
      </c>
      <c r="AO1498" s="39">
        <f t="shared" si="399"/>
        <v>0.86010659984597571</v>
      </c>
      <c r="AP1498" s="39">
        <f>SUM($AM$1454:$AM$1485)+$AP$1453</f>
        <v>2837195.5390625005</v>
      </c>
      <c r="AQ1498" s="39">
        <f t="shared" si="400"/>
        <v>0.788109871741135</v>
      </c>
      <c r="AR1498" s="39">
        <f t="shared" si="395"/>
        <v>-7.7258474999999924</v>
      </c>
      <c r="AS1498" s="39"/>
      <c r="AT1498" s="51">
        <f>T1498*$AS$8*0.38*0.01</f>
        <v>253.52621794500004</v>
      </c>
      <c r="AU1498" s="51">
        <f t="shared" si="411"/>
        <v>0.25352621794500002</v>
      </c>
      <c r="AV1498" s="51">
        <f t="shared" si="401"/>
        <v>7.0424005768326221E-5</v>
      </c>
      <c r="AW1498" s="39">
        <f>AB1498*0.7</f>
        <v>0.47311775706917308</v>
      </c>
      <c r="AX1498" s="40"/>
      <c r="AY1498" s="40">
        <f t="shared" si="398"/>
        <v>0</v>
      </c>
      <c r="AZ1498" s="40"/>
      <c r="BA1498" s="40"/>
      <c r="BB1498" s="40"/>
      <c r="BC1498" s="39"/>
      <c r="BD1498" s="39">
        <f>T1498*2.23694</f>
        <v>14.353698333333336</v>
      </c>
      <c r="BE1498" s="39">
        <f>AO1498-$BC$8</f>
        <v>0.85898020084735727</v>
      </c>
      <c r="BF1498" s="39">
        <f>AQ1498-$BC$8</f>
        <v>0.78698347274251657</v>
      </c>
      <c r="BG1498" s="52">
        <f t="shared" si="402"/>
        <v>0.70828512546826494</v>
      </c>
      <c r="BH1498" s="52">
        <f t="shared" si="403"/>
        <v>0.70828512546826494</v>
      </c>
      <c r="BI1498" s="52">
        <f t="shared" si="404"/>
        <v>2549826.4516857537</v>
      </c>
      <c r="BJ1498" s="52">
        <f t="shared" si="405"/>
        <v>2549.8264516857535</v>
      </c>
      <c r="BK1498">
        <f t="shared" si="406"/>
        <v>-6.9532627499999933</v>
      </c>
    </row>
    <row r="1499" spans="2:63" x14ac:dyDescent="0.25">
      <c r="B1499" s="23" t="s">
        <v>54</v>
      </c>
      <c r="C1499" s="23">
        <v>1491</v>
      </c>
      <c r="D1499" s="23">
        <v>14</v>
      </c>
      <c r="E1499" s="22">
        <v>26.7</v>
      </c>
      <c r="F1499" s="15">
        <f t="shared" si="407"/>
        <v>1.0277777777777775</v>
      </c>
      <c r="G1499" s="15">
        <f t="shared" si="408"/>
        <v>3.6999999999999993</v>
      </c>
      <c r="R1499">
        <f t="shared" si="396"/>
        <v>0</v>
      </c>
      <c r="S1499">
        <f t="shared" si="397"/>
        <v>26.7</v>
      </c>
      <c r="T1499">
        <f>$E1499/3.6</f>
        <v>7.4166666666666661</v>
      </c>
      <c r="U1499">
        <f>(0.5*960*(T1499*T1499))</f>
        <v>26403.333333333328</v>
      </c>
      <c r="V1499">
        <f>$U1499-$U1500</f>
        <v>-8050.3703703703723</v>
      </c>
      <c r="X1499">
        <f>W1499/1000</f>
        <v>0</v>
      </c>
      <c r="Y149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499">
        <f>(0.5*960*(F1499*F1499))</f>
        <v>507.03703703703673</v>
      </c>
      <c r="AA1499">
        <f>W1499*0.0000002777777777</f>
        <v>0</v>
      </c>
      <c r="AB149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499">
        <f>(AC1499*0.0000002777777777)*-1</f>
        <v>0</v>
      </c>
      <c r="AE14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499">
        <f>(T1499/1000)*(960*9.81*0.01+0.5*1.205*0.38*1.711274*(T1499*T1499)+960*4/3*3.14*AJ1499)</f>
        <v>32.323438297939717</v>
      </c>
      <c r="AH1499">
        <f>AH1498+AG1499</f>
        <v>2356.47650889234</v>
      </c>
      <c r="AJ1499">
        <f>T1500-T1499</f>
        <v>1.0555555555555554</v>
      </c>
      <c r="AK1499" s="53">
        <f t="shared" si="410"/>
        <v>7.4166666666666661</v>
      </c>
      <c r="AL1499" s="39">
        <f>0.5*1116.99*(T1499*T1499)</f>
        <v>30721.103437499994</v>
      </c>
      <c r="AM1499" s="39">
        <f t="shared" si="409"/>
        <v>-9366.8574999999983</v>
      </c>
      <c r="AN1499" s="39">
        <f>SUM($AM$1486:AM$1529)+$AN$1485</f>
        <v>-3096383.7603124999</v>
      </c>
      <c r="AO1499" s="39">
        <f t="shared" si="399"/>
        <v>0.86010659984597571</v>
      </c>
      <c r="AP1499" s="39">
        <f>SUM($AM$1454:$AM$1485)+$AP$1453</f>
        <v>2837195.5390625005</v>
      </c>
      <c r="AQ1499" s="39">
        <f t="shared" si="400"/>
        <v>0.788109871741135</v>
      </c>
      <c r="AR1499" s="39">
        <f t="shared" si="395"/>
        <v>-9.3668574999999983</v>
      </c>
      <c r="AS1499" s="39"/>
      <c r="AT1499" s="51">
        <f>T1499*$AS$8*0.38*0.01</f>
        <v>293.03679736499998</v>
      </c>
      <c r="AU1499" s="51">
        <f t="shared" si="411"/>
        <v>0.29303679736499999</v>
      </c>
      <c r="AV1499" s="51">
        <f t="shared" si="401"/>
        <v>8.1399175498454959E-5</v>
      </c>
      <c r="AW1499" s="39">
        <f>AB1499*0.7</f>
        <v>0.47311775706917308</v>
      </c>
      <c r="AX1499" s="40"/>
      <c r="AY1499" s="40">
        <f t="shared" si="398"/>
        <v>0</v>
      </c>
      <c r="AZ1499" s="40"/>
      <c r="BA1499" s="40"/>
      <c r="BB1499" s="40"/>
      <c r="BC1499" s="39"/>
      <c r="BD1499" s="39">
        <f>T1499*2.23694</f>
        <v>16.590638333333334</v>
      </c>
      <c r="BE1499" s="39">
        <f>AO1499-$BC$8</f>
        <v>0.85898020084735727</v>
      </c>
      <c r="BF1499" s="39">
        <f>AQ1499-$BC$8</f>
        <v>0.78698347274251657</v>
      </c>
      <c r="BG1499" s="52">
        <f t="shared" si="402"/>
        <v>0.70828512546826494</v>
      </c>
      <c r="BH1499" s="52">
        <f t="shared" si="403"/>
        <v>0.70828512546826494</v>
      </c>
      <c r="BI1499" s="52">
        <f t="shared" si="404"/>
        <v>2549826.4516857537</v>
      </c>
      <c r="BJ1499" s="52">
        <f t="shared" si="405"/>
        <v>2549.8264516857535</v>
      </c>
      <c r="BK1499">
        <f t="shared" si="406"/>
        <v>-8.4301717499999995</v>
      </c>
    </row>
    <row r="1500" spans="2:63" x14ac:dyDescent="0.25">
      <c r="B1500" s="23" t="s">
        <v>54</v>
      </c>
      <c r="C1500" s="23">
        <v>1492</v>
      </c>
      <c r="D1500" s="23">
        <v>15</v>
      </c>
      <c r="E1500" s="22">
        <v>30.5</v>
      </c>
      <c r="F1500" s="15">
        <f t="shared" si="407"/>
        <v>1.0277777777777781</v>
      </c>
      <c r="G1500" s="15">
        <f t="shared" si="408"/>
        <v>3.7000000000000011</v>
      </c>
      <c r="R1500">
        <f t="shared" si="396"/>
        <v>0</v>
      </c>
      <c r="S1500">
        <f t="shared" si="397"/>
        <v>30.5</v>
      </c>
      <c r="T1500">
        <f>$E1500/3.6</f>
        <v>8.4722222222222214</v>
      </c>
      <c r="U1500">
        <f>(0.5*960*(T1500*T1500))</f>
        <v>34453.703703703701</v>
      </c>
      <c r="V1500">
        <f>$U1500-$U1501</f>
        <v>-8613.333333333343</v>
      </c>
      <c r="X1500">
        <f>W1500/1000</f>
        <v>0</v>
      </c>
      <c r="Y150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0">
        <f>(0.5*960*(F1500*F1500))</f>
        <v>507.03703703703735</v>
      </c>
      <c r="AA1500">
        <f>W1500*0.0000002777777777</f>
        <v>0</v>
      </c>
      <c r="AB150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0">
        <f>(AC1500*0.0000002777777777)*-1</f>
        <v>0</v>
      </c>
      <c r="AE15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0">
        <f>(T1500/1000)*(960*9.81*0.01+0.5*1.205*0.38*1.711274*(T1500*T1500)+960*4/3*3.14*AJ1500)</f>
        <v>35.087696147051453</v>
      </c>
      <c r="AH1500">
        <f>AH1499+AG1500</f>
        <v>2391.5642050393913</v>
      </c>
      <c r="AJ1500">
        <f>T1501-T1500</f>
        <v>1.0000000000000018</v>
      </c>
      <c r="AK1500" s="53">
        <f t="shared" si="410"/>
        <v>8.4722222222222214</v>
      </c>
      <c r="AL1500" s="39">
        <f>0.5*1116.99*(T1500*T1500)</f>
        <v>40087.960937499993</v>
      </c>
      <c r="AM1500" s="39">
        <f t="shared" si="409"/>
        <v>-10021.882500000014</v>
      </c>
      <c r="AN1500" s="39">
        <f>SUM($AM$1486:AM$1529)+$AN$1485</f>
        <v>-3096383.7603124999</v>
      </c>
      <c r="AO1500" s="39">
        <f t="shared" si="399"/>
        <v>0.86010659984597571</v>
      </c>
      <c r="AP1500" s="39">
        <f>SUM($AM$1454:$AM$1485)+$AP$1453</f>
        <v>2837195.5390625005</v>
      </c>
      <c r="AQ1500" s="39">
        <f t="shared" si="400"/>
        <v>0.788109871741135</v>
      </c>
      <c r="AR1500" s="39">
        <f t="shared" si="395"/>
        <v>-10.021882500000014</v>
      </c>
      <c r="AS1500" s="39"/>
      <c r="AT1500" s="51">
        <f>T1500*$AS$8*0.38*0.01</f>
        <v>334.74240897499999</v>
      </c>
      <c r="AU1500" s="51">
        <f t="shared" si="411"/>
        <v>0.33474240897500002</v>
      </c>
      <c r="AV1500" s="51">
        <f t="shared" si="401"/>
        <v>9.2984076880257548E-5</v>
      </c>
      <c r="AW1500" s="39">
        <f>AB1500*0.7</f>
        <v>0.47311775706917308</v>
      </c>
      <c r="AX1500" s="40"/>
      <c r="AY1500" s="40">
        <f t="shared" si="398"/>
        <v>0</v>
      </c>
      <c r="AZ1500" s="40"/>
      <c r="BA1500" s="40"/>
      <c r="BB1500" s="40"/>
      <c r="BC1500" s="39"/>
      <c r="BD1500" s="39">
        <f>T1500*2.23694</f>
        <v>18.951852777777777</v>
      </c>
      <c r="BE1500" s="39">
        <f>AO1500-$BC$8</f>
        <v>0.85898020084735727</v>
      </c>
      <c r="BF1500" s="39">
        <f>AQ1500-$BC$8</f>
        <v>0.78698347274251657</v>
      </c>
      <c r="BG1500" s="52">
        <f t="shared" si="402"/>
        <v>0.70828512546826494</v>
      </c>
      <c r="BH1500" s="52">
        <f t="shared" si="403"/>
        <v>0.70828512546826494</v>
      </c>
      <c r="BI1500" s="52">
        <f t="shared" si="404"/>
        <v>2549826.4516857537</v>
      </c>
      <c r="BJ1500" s="52">
        <f t="shared" si="405"/>
        <v>2549.8264516857535</v>
      </c>
      <c r="BK1500">
        <f t="shared" si="406"/>
        <v>-9.019694250000013</v>
      </c>
    </row>
    <row r="1501" spans="2:63" x14ac:dyDescent="0.25">
      <c r="B1501" s="23" t="s">
        <v>54</v>
      </c>
      <c r="C1501" s="23">
        <v>1493</v>
      </c>
      <c r="D1501" s="23">
        <v>16</v>
      </c>
      <c r="E1501" s="22">
        <v>34.1</v>
      </c>
      <c r="F1501" s="15">
        <f t="shared" si="407"/>
        <v>0.97222222222222221</v>
      </c>
      <c r="G1501" s="15">
        <f t="shared" si="408"/>
        <v>3.5</v>
      </c>
      <c r="R1501">
        <f t="shared" si="396"/>
        <v>0</v>
      </c>
      <c r="S1501">
        <f t="shared" si="397"/>
        <v>34.1</v>
      </c>
      <c r="T1501">
        <f>$E1501/3.6</f>
        <v>9.4722222222222232</v>
      </c>
      <c r="U1501">
        <f>(0.5*960*(T1501*T1501))</f>
        <v>43067.037037037044</v>
      </c>
      <c r="V1501">
        <f>$U1501-$U1502</f>
        <v>-9016.2962962962847</v>
      </c>
      <c r="X1501">
        <f>W1501/1000</f>
        <v>0</v>
      </c>
      <c r="Y150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1">
        <f>(0.5*960*(F1501*F1501))</f>
        <v>453.7037037037037</v>
      </c>
      <c r="AA1501">
        <f>W1501*0.0000002777777777</f>
        <v>0</v>
      </c>
      <c r="AB150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1">
        <f>(AC1501*0.0000002777777777)*-1</f>
        <v>0</v>
      </c>
      <c r="AE15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1">
        <f>(T1501/1000)*(960*9.81*0.01+0.5*1.205*0.38*1.711274*(T1501*T1501)+960*4/3*3.14*AJ1501)</f>
        <v>37.180747805749327</v>
      </c>
      <c r="AH1501">
        <f>AH1500+AG1501</f>
        <v>2428.7449528451407</v>
      </c>
      <c r="AJ1501">
        <f>T1502-T1501</f>
        <v>0.94444444444444287</v>
      </c>
      <c r="AK1501" s="53">
        <f t="shared" si="410"/>
        <v>9.4722222222222232</v>
      </c>
      <c r="AL1501" s="39">
        <f>0.5*1116.99*(T1501*T1501)</f>
        <v>50109.843437500007</v>
      </c>
      <c r="AM1501" s="39">
        <f t="shared" si="409"/>
        <v>-10490.742499999986</v>
      </c>
      <c r="AN1501" s="39">
        <f>SUM($AM$1486:AM$1529)+$AN$1485</f>
        <v>-3096383.7603124999</v>
      </c>
      <c r="AO1501" s="39">
        <f t="shared" si="399"/>
        <v>0.86010659984597571</v>
      </c>
      <c r="AP1501" s="39">
        <f>SUM($AM$1454:$AM$1485)+$AP$1453</f>
        <v>2837195.5390625005</v>
      </c>
      <c r="AQ1501" s="39">
        <f t="shared" si="400"/>
        <v>0.788109871741135</v>
      </c>
      <c r="AR1501" s="39">
        <f t="shared" si="395"/>
        <v>-10.490742499999985</v>
      </c>
      <c r="AS1501" s="39"/>
      <c r="AT1501" s="51">
        <f>T1501*$AS$8*0.38*0.01</f>
        <v>374.25298839500005</v>
      </c>
      <c r="AU1501" s="51">
        <f t="shared" si="411"/>
        <v>0.37425298839500004</v>
      </c>
      <c r="AV1501" s="51">
        <f t="shared" si="401"/>
        <v>1.0395924661038631E-4</v>
      </c>
      <c r="AW1501" s="39">
        <f>AB1501*0.7</f>
        <v>0.47311775706917308</v>
      </c>
      <c r="AX1501" s="40"/>
      <c r="AY1501" s="40">
        <f t="shared" si="398"/>
        <v>0</v>
      </c>
      <c r="AZ1501" s="40"/>
      <c r="BA1501" s="40"/>
      <c r="BB1501" s="40"/>
      <c r="BC1501" s="39"/>
      <c r="BD1501" s="39">
        <f>T1501*2.23694</f>
        <v>21.188792777777781</v>
      </c>
      <c r="BE1501" s="39">
        <f>AO1501-$BC$8</f>
        <v>0.85898020084735727</v>
      </c>
      <c r="BF1501" s="39">
        <f>AQ1501-$BC$8</f>
        <v>0.78698347274251657</v>
      </c>
      <c r="BG1501" s="52">
        <f t="shared" si="402"/>
        <v>0.70828512546826494</v>
      </c>
      <c r="BH1501" s="52">
        <f t="shared" si="403"/>
        <v>0.70828512546826494</v>
      </c>
      <c r="BI1501" s="52">
        <f t="shared" si="404"/>
        <v>2549826.4516857537</v>
      </c>
      <c r="BJ1501" s="52">
        <f t="shared" si="405"/>
        <v>2549.8264516857535</v>
      </c>
      <c r="BK1501">
        <f t="shared" si="406"/>
        <v>-9.4416682499999887</v>
      </c>
    </row>
    <row r="1502" spans="2:63" x14ac:dyDescent="0.25">
      <c r="B1502" s="23" t="s">
        <v>54</v>
      </c>
      <c r="C1502" s="23">
        <v>1494</v>
      </c>
      <c r="D1502" s="23">
        <v>17</v>
      </c>
      <c r="E1502" s="22">
        <v>37.5</v>
      </c>
      <c r="F1502" s="15">
        <f t="shared" si="407"/>
        <v>0.90277777777777779</v>
      </c>
      <c r="G1502" s="15">
        <f t="shared" si="408"/>
        <v>3.25</v>
      </c>
      <c r="R1502">
        <f t="shared" si="396"/>
        <v>0</v>
      </c>
      <c r="S1502">
        <f t="shared" si="397"/>
        <v>37.5</v>
      </c>
      <c r="T1502">
        <f>$E1502/3.6</f>
        <v>10.416666666666666</v>
      </c>
      <c r="U1502">
        <f>(0.5*960*(T1502*T1502))</f>
        <v>52083.333333333328</v>
      </c>
      <c r="V1502">
        <f>$U1502-$U1503</f>
        <v>-8967.037037037051</v>
      </c>
      <c r="X1502">
        <f>W1502/1000</f>
        <v>0</v>
      </c>
      <c r="Y150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2">
        <f>(0.5*960*(F1502*F1502))</f>
        <v>391.2037037037037</v>
      </c>
      <c r="AA1502">
        <f>W1502*0.0000002777777777</f>
        <v>0</v>
      </c>
      <c r="AB150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2">
        <f>(AC1502*0.0000002777777777)*-1</f>
        <v>0</v>
      </c>
      <c r="AE15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2">
        <f>(T1502/1000)*(960*9.81*0.01+0.5*1.205*0.38*1.711274*(T1502*T1502)+960*4/3*3.14*AJ1502)</f>
        <v>37.475691503793279</v>
      </c>
      <c r="AH1502">
        <f>AH1501+AG1502</f>
        <v>2466.220644348934</v>
      </c>
      <c r="AJ1502">
        <f>T1503-T1502</f>
        <v>0.86111111111111249</v>
      </c>
      <c r="AK1502" s="53">
        <f t="shared" si="410"/>
        <v>10.416666666666666</v>
      </c>
      <c r="AL1502" s="39">
        <f>0.5*1116.99*(T1502*T1502)</f>
        <v>60600.585937499993</v>
      </c>
      <c r="AM1502" s="39">
        <f t="shared" si="409"/>
        <v>-10433.42781250002</v>
      </c>
      <c r="AN1502" s="39">
        <f>SUM($AM$1486:AM$1529)+$AN$1485</f>
        <v>-3096383.7603124999</v>
      </c>
      <c r="AO1502" s="39">
        <f t="shared" si="399"/>
        <v>0.86010659984597571</v>
      </c>
      <c r="AP1502" s="39">
        <f>SUM($AM$1454:$AM$1485)+$AP$1453</f>
        <v>2837195.5390625005</v>
      </c>
      <c r="AQ1502" s="39">
        <f t="shared" si="400"/>
        <v>0.788109871741135</v>
      </c>
      <c r="AR1502" s="39">
        <f t="shared" si="395"/>
        <v>-10.433427812500019</v>
      </c>
      <c r="AS1502" s="39"/>
      <c r="AT1502" s="51">
        <f>T1502*$AS$8*0.38*0.01</f>
        <v>411.56853562500004</v>
      </c>
      <c r="AU1502" s="51">
        <f t="shared" si="411"/>
        <v>0.41156853562500006</v>
      </c>
      <c r="AV1502" s="51">
        <f t="shared" si="401"/>
        <v>1.1432468468884125E-4</v>
      </c>
      <c r="AW1502" s="39">
        <f>AB1502*0.7</f>
        <v>0.47311775706917308</v>
      </c>
      <c r="AX1502" s="40"/>
      <c r="AY1502" s="40">
        <f t="shared" si="398"/>
        <v>0</v>
      </c>
      <c r="AZ1502" s="40"/>
      <c r="BA1502" s="40"/>
      <c r="BB1502" s="40"/>
      <c r="BC1502" s="39"/>
      <c r="BD1502" s="39">
        <f>T1502*2.23694</f>
        <v>23.301458333333333</v>
      </c>
      <c r="BE1502" s="39">
        <f>AO1502-$BC$8</f>
        <v>0.85898020084735727</v>
      </c>
      <c r="BF1502" s="39">
        <f>AQ1502-$BC$8</f>
        <v>0.78698347274251657</v>
      </c>
      <c r="BG1502" s="52">
        <f t="shared" si="402"/>
        <v>0.70828512546826494</v>
      </c>
      <c r="BH1502" s="52">
        <f t="shared" si="403"/>
        <v>0.70828512546826494</v>
      </c>
      <c r="BI1502" s="52">
        <f t="shared" si="404"/>
        <v>2549826.4516857537</v>
      </c>
      <c r="BJ1502" s="52">
        <f t="shared" si="405"/>
        <v>2549.8264516857535</v>
      </c>
      <c r="BK1502">
        <f t="shared" si="406"/>
        <v>-9.3900850312500186</v>
      </c>
    </row>
    <row r="1503" spans="2:63" x14ac:dyDescent="0.25">
      <c r="B1503" s="23" t="s">
        <v>54</v>
      </c>
      <c r="C1503" s="23">
        <v>1495</v>
      </c>
      <c r="D1503" s="23">
        <v>18</v>
      </c>
      <c r="E1503" s="22">
        <v>40.6</v>
      </c>
      <c r="F1503" s="15">
        <f t="shared" si="407"/>
        <v>0.80555555555555514</v>
      </c>
      <c r="G1503" s="15">
        <f t="shared" si="408"/>
        <v>2.8999999999999986</v>
      </c>
      <c r="R1503">
        <f t="shared" si="396"/>
        <v>0</v>
      </c>
      <c r="S1503">
        <f t="shared" si="397"/>
        <v>40.6</v>
      </c>
      <c r="T1503">
        <f>$E1503/3.6</f>
        <v>11.277777777777779</v>
      </c>
      <c r="U1503">
        <f>(0.5*960*(T1503*T1503))</f>
        <v>61050.37037037038</v>
      </c>
      <c r="V1503">
        <f>$U1503-$U1504</f>
        <v>-8389.9999999999709</v>
      </c>
      <c r="X1503">
        <f>W1503/1000</f>
        <v>0</v>
      </c>
      <c r="Y150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3">
        <f>(0.5*960*(F1503*F1503))</f>
        <v>311.48148148148113</v>
      </c>
      <c r="AA1503">
        <f>W1503*0.0000002777777777</f>
        <v>0</v>
      </c>
      <c r="AB150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3">
        <f>(AC1503*0.0000002777777777)*-1</f>
        <v>0</v>
      </c>
      <c r="AE15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3">
        <f>(T1503/1000)*(960*9.81*0.01+0.5*1.205*0.38*1.711274*(T1503*T1503)+960*4/3*3.14*AJ1503)</f>
        <v>35.619822193742955</v>
      </c>
      <c r="AH1503">
        <f>AH1502+AG1503</f>
        <v>2501.8404665426769</v>
      </c>
      <c r="AJ1503">
        <f>T1504-T1503</f>
        <v>0.74999999999999822</v>
      </c>
      <c r="AK1503" s="53">
        <f t="shared" si="410"/>
        <v>11.277777777777779</v>
      </c>
      <c r="AL1503" s="39">
        <f>0.5*1116.99*(T1503*T1503)</f>
        <v>71034.013750000013</v>
      </c>
      <c r="AM1503" s="39">
        <f t="shared" si="409"/>
        <v>-9762.0271874999744</v>
      </c>
      <c r="AN1503" s="39">
        <f>SUM($AM$1486:AM$1529)+$AN$1485</f>
        <v>-3096383.7603124999</v>
      </c>
      <c r="AO1503" s="39">
        <f t="shared" si="399"/>
        <v>0.86010659984597571</v>
      </c>
      <c r="AP1503" s="39">
        <f>SUM($AM$1454:$AM$1485)+$AP$1453</f>
        <v>2837195.5390625005</v>
      </c>
      <c r="AQ1503" s="39">
        <f t="shared" si="400"/>
        <v>0.788109871741135</v>
      </c>
      <c r="AR1503" s="39">
        <f t="shared" si="395"/>
        <v>-9.7620271874999744</v>
      </c>
      <c r="AS1503" s="39"/>
      <c r="AT1503" s="51">
        <f>T1503*$AS$8*0.38*0.01</f>
        <v>445.59153457000014</v>
      </c>
      <c r="AU1503" s="51">
        <f t="shared" si="411"/>
        <v>0.44559153457000011</v>
      </c>
      <c r="AV1503" s="51">
        <f t="shared" si="401"/>
        <v>1.2377552528978551E-4</v>
      </c>
      <c r="AW1503" s="39">
        <f>AB1503*0.7</f>
        <v>0.47311775706917308</v>
      </c>
      <c r="AX1503" s="40"/>
      <c r="AY1503" s="40">
        <f t="shared" si="398"/>
        <v>0</v>
      </c>
      <c r="AZ1503" s="40"/>
      <c r="BA1503" s="40"/>
      <c r="BB1503" s="40"/>
      <c r="BC1503" s="39"/>
      <c r="BD1503" s="39">
        <f>T1503*2.23694</f>
        <v>25.227712222222227</v>
      </c>
      <c r="BE1503" s="39">
        <f>AO1503-$BC$8</f>
        <v>0.85898020084735727</v>
      </c>
      <c r="BF1503" s="39">
        <f>AQ1503-$BC$8</f>
        <v>0.78698347274251657</v>
      </c>
      <c r="BG1503" s="52">
        <f t="shared" si="402"/>
        <v>0.70828512546826494</v>
      </c>
      <c r="BH1503" s="52">
        <f t="shared" si="403"/>
        <v>0.70828512546826494</v>
      </c>
      <c r="BI1503" s="52">
        <f t="shared" si="404"/>
        <v>2549826.4516857537</v>
      </c>
      <c r="BJ1503" s="52">
        <f t="shared" si="405"/>
        <v>2549.8264516857535</v>
      </c>
      <c r="BK1503">
        <f t="shared" si="406"/>
        <v>-8.7858244687499774</v>
      </c>
    </row>
    <row r="1504" spans="2:63" x14ac:dyDescent="0.25">
      <c r="B1504" s="23" t="s">
        <v>54</v>
      </c>
      <c r="C1504" s="23">
        <v>1496</v>
      </c>
      <c r="D1504" s="23">
        <v>19</v>
      </c>
      <c r="E1504" s="22">
        <v>43.3</v>
      </c>
      <c r="F1504" s="15">
        <f t="shared" si="407"/>
        <v>0.70833333333333348</v>
      </c>
      <c r="G1504" s="15">
        <f t="shared" si="408"/>
        <v>2.5500000000000007</v>
      </c>
      <c r="R1504">
        <f t="shared" si="396"/>
        <v>0</v>
      </c>
      <c r="S1504">
        <f t="shared" si="397"/>
        <v>43.3</v>
      </c>
      <c r="T1504">
        <f>$E1504/3.6</f>
        <v>12.027777777777777</v>
      </c>
      <c r="U1504">
        <f>(0.5*960*(T1504*T1504))</f>
        <v>69440.37037037035</v>
      </c>
      <c r="V1504">
        <f>$U1504-$U1505</f>
        <v>-7911.1111111111386</v>
      </c>
      <c r="X1504">
        <f>W1504/1000</f>
        <v>0</v>
      </c>
      <c r="Y150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4">
        <f>(0.5*960*(F1504*F1504))</f>
        <v>240.8333333333334</v>
      </c>
      <c r="AA1504">
        <f>W1504*0.0000002777777777</f>
        <v>0</v>
      </c>
      <c r="AB15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4">
        <f>(AC1504*0.0000002777777777)*-1</f>
        <v>0</v>
      </c>
      <c r="AE15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4">
        <f>(T1504/1000)*(960*9.81*0.01+0.5*1.205*0.38*1.711274*(T1504*T1504)+960*4/3*3.14*AJ1504)</f>
        <v>34.042493878456526</v>
      </c>
      <c r="AH1504">
        <f>AH1503+AG1504</f>
        <v>2535.8829604211332</v>
      </c>
      <c r="AJ1504">
        <f>T1505-T1504</f>
        <v>0.66666666666666785</v>
      </c>
      <c r="AK1504" s="53">
        <f t="shared" si="410"/>
        <v>12.027777777777777</v>
      </c>
      <c r="AL1504" s="39">
        <f>0.5*1116.99*(T1504*T1504)</f>
        <v>80796.040937499987</v>
      </c>
      <c r="AM1504" s="39">
        <f t="shared" si="409"/>
        <v>-9204.8250000000262</v>
      </c>
      <c r="AN1504" s="39">
        <f>SUM($AM$1486:AM$1529)+$AN$1485</f>
        <v>-3096383.7603124999</v>
      </c>
      <c r="AO1504" s="39">
        <f t="shared" si="399"/>
        <v>0.86010659984597571</v>
      </c>
      <c r="AP1504" s="39">
        <f>SUM($AM$1454:$AM$1485)+$AP$1453</f>
        <v>2837195.5390625005</v>
      </c>
      <c r="AQ1504" s="39">
        <f t="shared" si="400"/>
        <v>0.788109871741135</v>
      </c>
      <c r="AR1504" s="39">
        <f t="shared" si="395"/>
        <v>-9.2048250000000262</v>
      </c>
      <c r="AS1504" s="39"/>
      <c r="AT1504" s="51">
        <f>T1504*$AS$8*0.38*0.01</f>
        <v>475.22446913500005</v>
      </c>
      <c r="AU1504" s="51">
        <f t="shared" si="411"/>
        <v>0.47522446913500005</v>
      </c>
      <c r="AV1504" s="51">
        <f t="shared" si="401"/>
        <v>1.3200690258738203E-4</v>
      </c>
      <c r="AW1504" s="39">
        <f>AB1504*0.7</f>
        <v>0.47311775706917308</v>
      </c>
      <c r="AX1504" s="40"/>
      <c r="AY1504" s="40">
        <f t="shared" si="398"/>
        <v>0</v>
      </c>
      <c r="AZ1504" s="40"/>
      <c r="BA1504" s="40"/>
      <c r="BB1504" s="40"/>
      <c r="BC1504" s="39"/>
      <c r="BD1504" s="39">
        <f>T1504*2.23694</f>
        <v>26.905417222222223</v>
      </c>
      <c r="BE1504" s="39">
        <f>AO1504-$BC$8</f>
        <v>0.85898020084735727</v>
      </c>
      <c r="BF1504" s="39">
        <f>AQ1504-$BC$8</f>
        <v>0.78698347274251657</v>
      </c>
      <c r="BG1504" s="52">
        <f t="shared" si="402"/>
        <v>0.70828512546826494</v>
      </c>
      <c r="BH1504" s="52">
        <f t="shared" si="403"/>
        <v>0.70828512546826494</v>
      </c>
      <c r="BI1504" s="52">
        <f t="shared" si="404"/>
        <v>2549826.4516857537</v>
      </c>
      <c r="BJ1504" s="52">
        <f t="shared" si="405"/>
        <v>2549.8264516857535</v>
      </c>
      <c r="BK1504">
        <f t="shared" si="406"/>
        <v>-8.2843425000000241</v>
      </c>
    </row>
    <row r="1505" spans="2:63" x14ac:dyDescent="0.25">
      <c r="B1505" s="23" t="s">
        <v>54</v>
      </c>
      <c r="C1505" s="23">
        <v>1497</v>
      </c>
      <c r="D1505" s="23">
        <v>20</v>
      </c>
      <c r="E1505" s="22">
        <v>45.7</v>
      </c>
      <c r="F1505" s="15">
        <f t="shared" si="407"/>
        <v>0.61111111111111194</v>
      </c>
      <c r="G1505" s="15">
        <f t="shared" si="408"/>
        <v>2.2000000000000028</v>
      </c>
      <c r="R1505">
        <f t="shared" si="396"/>
        <v>0</v>
      </c>
      <c r="S1505">
        <f t="shared" si="397"/>
        <v>45.7</v>
      </c>
      <c r="T1505">
        <f>$E1505/3.6</f>
        <v>12.694444444444445</v>
      </c>
      <c r="U1505">
        <f>(0.5*960*(T1505*T1505))</f>
        <v>77351.481481481489</v>
      </c>
      <c r="V1505">
        <f>$U1505-$U1506</f>
        <v>-6918.518518518511</v>
      </c>
      <c r="X1505">
        <f>W1505/1000</f>
        <v>0</v>
      </c>
      <c r="Y150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5">
        <f>(0.5*960*(F1505*F1505))</f>
        <v>179.25925925925975</v>
      </c>
      <c r="AA1505">
        <f>W1505*0.0000002777777777</f>
        <v>0</v>
      </c>
      <c r="AB15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5">
        <f>(AC1505*0.0000002777777777)*-1</f>
        <v>0</v>
      </c>
      <c r="AE15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5">
        <f>(T1505/1000)*(960*9.81*0.01+0.5*1.205*0.38*1.711274*(T1505*T1505)+960*4/3*3.14*AJ1505)</f>
        <v>30.342291837124215</v>
      </c>
      <c r="AH1505">
        <f>AH1504+AG1505</f>
        <v>2566.2252522582576</v>
      </c>
      <c r="AJ1505">
        <f>T1506-T1505</f>
        <v>0.55555555555555536</v>
      </c>
      <c r="AK1505" s="53">
        <f t="shared" si="410"/>
        <v>12.694444444444445</v>
      </c>
      <c r="AL1505" s="39">
        <f>0.5*1116.99*(T1505*T1505)</f>
        <v>90000.865937500013</v>
      </c>
      <c r="AM1505" s="39">
        <f t="shared" si="409"/>
        <v>-8049.9124999999913</v>
      </c>
      <c r="AN1505" s="39">
        <f>SUM($AM$1486:AM$1529)+$AN$1485</f>
        <v>-3096383.7603124999</v>
      </c>
      <c r="AO1505" s="39">
        <f t="shared" si="399"/>
        <v>0.86010659984597571</v>
      </c>
      <c r="AP1505" s="39">
        <f>SUM($AM$1454:$AM$1485)+$AP$1453</f>
        <v>2837195.5390625005</v>
      </c>
      <c r="AQ1505" s="39">
        <f t="shared" si="400"/>
        <v>0.788109871741135</v>
      </c>
      <c r="AR1505" s="39">
        <f t="shared" si="395"/>
        <v>-8.0499124999999907</v>
      </c>
      <c r="AS1505" s="39"/>
      <c r="AT1505" s="51">
        <f>T1505*$AS$8*0.38*0.01</f>
        <v>501.56485541500012</v>
      </c>
      <c r="AU1505" s="51">
        <f t="shared" si="411"/>
        <v>0.50156485541500018</v>
      </c>
      <c r="AV1505" s="51">
        <f t="shared" si="401"/>
        <v>1.3932368240746789E-4</v>
      </c>
      <c r="AW1505" s="39">
        <f>AB1505*0.7</f>
        <v>0.47311775706917308</v>
      </c>
      <c r="AX1505" s="40"/>
      <c r="AY1505" s="40">
        <f t="shared" si="398"/>
        <v>0</v>
      </c>
      <c r="AZ1505" s="40"/>
      <c r="BA1505" s="40"/>
      <c r="BB1505" s="40"/>
      <c r="BC1505" s="39"/>
      <c r="BD1505" s="39">
        <f>T1505*2.23694</f>
        <v>28.396710555555558</v>
      </c>
      <c r="BE1505" s="39">
        <f>AO1505-$BC$8</f>
        <v>0.85898020084735727</v>
      </c>
      <c r="BF1505" s="39">
        <f>AQ1505-$BC$8</f>
        <v>0.78698347274251657</v>
      </c>
      <c r="BG1505" s="52">
        <f t="shared" si="402"/>
        <v>0.70828512546826494</v>
      </c>
      <c r="BH1505" s="52">
        <f t="shared" si="403"/>
        <v>0.70828512546826494</v>
      </c>
      <c r="BI1505" s="52">
        <f t="shared" si="404"/>
        <v>2549826.4516857537</v>
      </c>
      <c r="BJ1505" s="52">
        <f t="shared" si="405"/>
        <v>2549.8264516857535</v>
      </c>
      <c r="BK1505">
        <f t="shared" si="406"/>
        <v>-7.244921249999992</v>
      </c>
    </row>
    <row r="1506" spans="2:63" x14ac:dyDescent="0.25">
      <c r="B1506" s="23" t="s">
        <v>54</v>
      </c>
      <c r="C1506" s="23">
        <v>1498</v>
      </c>
      <c r="D1506" s="23">
        <v>21</v>
      </c>
      <c r="E1506" s="22">
        <v>47.7</v>
      </c>
      <c r="F1506" s="15">
        <f t="shared" si="407"/>
        <v>0.49999999999999922</v>
      </c>
      <c r="G1506" s="15">
        <f t="shared" si="408"/>
        <v>1.7999999999999972</v>
      </c>
      <c r="R1506">
        <f t="shared" si="396"/>
        <v>0</v>
      </c>
      <c r="S1506">
        <f t="shared" si="397"/>
        <v>47.7</v>
      </c>
      <c r="T1506">
        <f>$E1506/3.6</f>
        <v>13.25</v>
      </c>
      <c r="U1506">
        <f>(0.5*960*(T1506*T1506))</f>
        <v>84270</v>
      </c>
      <c r="V1506">
        <f>$U1506-$U1507</f>
        <v>-5748.1481481481314</v>
      </c>
      <c r="X1506">
        <f>W1506/1000</f>
        <v>0</v>
      </c>
      <c r="Y150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6">
        <f>(0.5*960*(F1506*F1506))</f>
        <v>119.99999999999963</v>
      </c>
      <c r="AA1506">
        <f>W1506*0.0000002777777777</f>
        <v>0</v>
      </c>
      <c r="AB15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6">
        <f>(AC1506*0.0000002777777777)*-1</f>
        <v>0</v>
      </c>
      <c r="AE15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6">
        <f>(T1506/1000)*(960*9.81*0.01+0.5*1.205*0.38*1.711274*(T1506*T1506)+960*4/3*3.14*AJ1506)</f>
        <v>25.82785172585147</v>
      </c>
      <c r="AH1506">
        <f>AH1505+AG1506</f>
        <v>2592.0531039841089</v>
      </c>
      <c r="AJ1506">
        <f>T1507-T1506</f>
        <v>0.44444444444444287</v>
      </c>
      <c r="AK1506" s="53">
        <f t="shared" si="410"/>
        <v>13.25</v>
      </c>
      <c r="AL1506" s="39">
        <f>0.5*1116.99*(T1506*T1506)</f>
        <v>98050.778437500005</v>
      </c>
      <c r="AM1506" s="39">
        <f t="shared" si="409"/>
        <v>-6688.1499999999651</v>
      </c>
      <c r="AN1506" s="39">
        <f>SUM($AM$1486:AM$1529)+$AN$1485</f>
        <v>-3096383.7603124999</v>
      </c>
      <c r="AO1506" s="39">
        <f t="shared" si="399"/>
        <v>0.86010659984597571</v>
      </c>
      <c r="AP1506" s="39">
        <f>SUM($AM$1454:$AM$1485)+$AP$1453</f>
        <v>2837195.5390625005</v>
      </c>
      <c r="AQ1506" s="39">
        <f t="shared" si="400"/>
        <v>0.788109871741135</v>
      </c>
      <c r="AR1506" s="39">
        <f t="shared" si="395"/>
        <v>-6.6881499999999647</v>
      </c>
      <c r="AS1506" s="39"/>
      <c r="AT1506" s="51">
        <f>T1506*$AS$8*0.38*0.01</f>
        <v>523.51517731500007</v>
      </c>
      <c r="AU1506" s="51">
        <f t="shared" si="411"/>
        <v>0.52351517731500008</v>
      </c>
      <c r="AV1506" s="51">
        <f t="shared" si="401"/>
        <v>1.4542099892420608E-4</v>
      </c>
      <c r="AW1506" s="39">
        <f>AB1506*0.7</f>
        <v>0.47311775706917308</v>
      </c>
      <c r="AX1506" s="40"/>
      <c r="AY1506" s="40">
        <f t="shared" si="398"/>
        <v>0</v>
      </c>
      <c r="AZ1506" s="40"/>
      <c r="BA1506" s="40"/>
      <c r="BB1506" s="40"/>
      <c r="BC1506" s="39"/>
      <c r="BD1506" s="39">
        <f>T1506*2.23694</f>
        <v>29.639455000000002</v>
      </c>
      <c r="BE1506" s="39">
        <f>AO1506-$BC$8</f>
        <v>0.85898020084735727</v>
      </c>
      <c r="BF1506" s="39">
        <f>AQ1506-$BC$8</f>
        <v>0.78698347274251657</v>
      </c>
      <c r="BG1506" s="52">
        <f t="shared" si="402"/>
        <v>0.70828512546826494</v>
      </c>
      <c r="BH1506" s="52">
        <f t="shared" si="403"/>
        <v>0.70828512546826494</v>
      </c>
      <c r="BI1506" s="52">
        <f t="shared" si="404"/>
        <v>2549826.4516857537</v>
      </c>
      <c r="BJ1506" s="52">
        <f t="shared" si="405"/>
        <v>2549.8264516857535</v>
      </c>
      <c r="BK1506">
        <f t="shared" si="406"/>
        <v>-6.0193349999999688</v>
      </c>
    </row>
    <row r="1507" spans="2:63" x14ac:dyDescent="0.25">
      <c r="B1507" s="23" t="s">
        <v>54</v>
      </c>
      <c r="C1507" s="23">
        <v>1499</v>
      </c>
      <c r="D1507" s="23">
        <v>22</v>
      </c>
      <c r="E1507" s="22">
        <v>49.3</v>
      </c>
      <c r="F1507" s="15">
        <f t="shared" si="407"/>
        <v>0.38888888888888851</v>
      </c>
      <c r="G1507" s="15">
        <f t="shared" si="408"/>
        <v>1.3999999999999986</v>
      </c>
      <c r="R1507">
        <f t="shared" si="396"/>
        <v>0</v>
      </c>
      <c r="S1507">
        <f t="shared" si="397"/>
        <v>49.3</v>
      </c>
      <c r="T1507">
        <f>$E1507/3.6</f>
        <v>13.694444444444443</v>
      </c>
      <c r="U1507">
        <f>(0.5*960*(T1507*T1507))</f>
        <v>90018.148148148131</v>
      </c>
      <c r="V1507">
        <f>$U1507-$U1508</f>
        <v>-4435.555555555562</v>
      </c>
      <c r="X1507">
        <f>W1507/1000</f>
        <v>0</v>
      </c>
      <c r="Y150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7">
        <f>(0.5*960*(F1507*F1507))</f>
        <v>72.592592592592453</v>
      </c>
      <c r="AA1507">
        <f>W1507*0.0000002777777777</f>
        <v>0</v>
      </c>
      <c r="AB15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7">
        <f>(AC1507*0.0000002777777777)*-1</f>
        <v>0</v>
      </c>
      <c r="AE15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7">
        <f>(T1507/1000)*(960*9.81*0.01+0.5*1.205*0.38*1.711274*(T1507*T1507)+960*4/3*3.14*AJ1507)</f>
        <v>20.642812885625322</v>
      </c>
      <c r="AH1507">
        <f>AH1506+AG1507</f>
        <v>2612.6959168697344</v>
      </c>
      <c r="AJ1507">
        <f>T1508-T1507</f>
        <v>0.33333333333333393</v>
      </c>
      <c r="AK1507" s="53">
        <f t="shared" si="410"/>
        <v>13.694444444444443</v>
      </c>
      <c r="AL1507" s="39">
        <f>0.5*1116.99*(T1507*T1507)</f>
        <v>104738.92843749997</v>
      </c>
      <c r="AM1507" s="39">
        <f t="shared" si="409"/>
        <v>-5160.9075000000157</v>
      </c>
      <c r="AN1507" s="39">
        <f>SUM($AM$1486:AM$1529)+$AN$1485</f>
        <v>-3096383.7603124999</v>
      </c>
      <c r="AO1507" s="39">
        <f t="shared" si="399"/>
        <v>0.86010659984597571</v>
      </c>
      <c r="AP1507" s="39">
        <f>SUM($AM$1454:$AM$1485)+$AP$1453</f>
        <v>2837195.5390625005</v>
      </c>
      <c r="AQ1507" s="39">
        <f t="shared" si="400"/>
        <v>0.788109871741135</v>
      </c>
      <c r="AR1507" s="39">
        <f t="shared" si="395"/>
        <v>-5.1609075000000155</v>
      </c>
      <c r="AS1507" s="39"/>
      <c r="AT1507" s="51">
        <f>T1507*$AS$8*0.38*0.01</f>
        <v>541.07543483500001</v>
      </c>
      <c r="AU1507" s="51">
        <f t="shared" si="411"/>
        <v>0.54107543483499998</v>
      </c>
      <c r="AV1507" s="51">
        <f t="shared" si="401"/>
        <v>1.5029885213759661E-4</v>
      </c>
      <c r="AW1507" s="39">
        <f>AB1507*0.7</f>
        <v>0.47311775706917308</v>
      </c>
      <c r="AX1507" s="40"/>
      <c r="AY1507" s="40">
        <f t="shared" si="398"/>
        <v>0</v>
      </c>
      <c r="AZ1507" s="40"/>
      <c r="BA1507" s="40"/>
      <c r="BB1507" s="40"/>
      <c r="BC1507" s="39"/>
      <c r="BD1507" s="39">
        <f>T1507*2.23694</f>
        <v>30.633650555555555</v>
      </c>
      <c r="BE1507" s="39">
        <f>AO1507-$BC$8</f>
        <v>0.85898020084735727</v>
      </c>
      <c r="BF1507" s="39">
        <f>AQ1507-$BC$8</f>
        <v>0.78698347274251657</v>
      </c>
      <c r="BG1507" s="52">
        <f t="shared" si="402"/>
        <v>0.70828512546826494</v>
      </c>
      <c r="BH1507" s="52">
        <f t="shared" si="403"/>
        <v>0.70828512546826494</v>
      </c>
      <c r="BI1507" s="52">
        <f t="shared" si="404"/>
        <v>2549826.4516857537</v>
      </c>
      <c r="BJ1507" s="52">
        <f t="shared" si="405"/>
        <v>2549.8264516857535</v>
      </c>
      <c r="BK1507">
        <f t="shared" si="406"/>
        <v>-4.6448167500000146</v>
      </c>
    </row>
    <row r="1508" spans="2:63" x14ac:dyDescent="0.25">
      <c r="B1508" s="23" t="s">
        <v>54</v>
      </c>
      <c r="C1508" s="23">
        <v>1500</v>
      </c>
      <c r="D1508" s="23">
        <v>23</v>
      </c>
      <c r="E1508" s="22">
        <v>50.5</v>
      </c>
      <c r="F1508" s="15">
        <f t="shared" si="407"/>
        <v>0.27777777777777779</v>
      </c>
      <c r="G1508" s="15">
        <f t="shared" si="408"/>
        <v>1</v>
      </c>
      <c r="R1508">
        <f t="shared" si="396"/>
        <v>0</v>
      </c>
      <c r="S1508">
        <f t="shared" si="397"/>
        <v>50.5</v>
      </c>
      <c r="T1508">
        <f>$E1508/3.6</f>
        <v>14.027777777777777</v>
      </c>
      <c r="U1508">
        <f>(0.5*960*(T1508*T1508))</f>
        <v>94453.703703703693</v>
      </c>
      <c r="V1508">
        <f>$U1508-$U1509</f>
        <v>-3016.2962962962774</v>
      </c>
      <c r="X1508">
        <f>W1508/1000</f>
        <v>0</v>
      </c>
      <c r="Y150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8">
        <f>(0.5*960*(F1508*F1508))</f>
        <v>37.037037037037038</v>
      </c>
      <c r="AA1508">
        <f>W1508*0.0000002777777777</f>
        <v>0</v>
      </c>
      <c r="AB15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8">
        <f>(AC1508*0.0000002777777777)*-1</f>
        <v>0</v>
      </c>
      <c r="AE15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8">
        <f>(T1508/1000)*(960*9.81*0.01+0.5*1.205*0.38*1.711274*(T1508*T1508)+960*4/3*3.14*AJ1508)</f>
        <v>14.931568421692429</v>
      </c>
      <c r="AH1508">
        <f>AH1507+AG1508</f>
        <v>2627.6274852914271</v>
      </c>
      <c r="AJ1508">
        <f>T1509-T1508</f>
        <v>0.22222222222222143</v>
      </c>
      <c r="AK1508" s="53">
        <f t="shared" si="410"/>
        <v>14.027777777777777</v>
      </c>
      <c r="AL1508" s="39">
        <f>0.5*1116.99*(T1508*T1508)</f>
        <v>109899.83593749999</v>
      </c>
      <c r="AM1508" s="39">
        <f t="shared" si="409"/>
        <v>-3509.5549999999785</v>
      </c>
      <c r="AN1508" s="39">
        <f>SUM($AM$1486:AM$1529)+$AN$1485</f>
        <v>-3096383.7603124999</v>
      </c>
      <c r="AO1508" s="39">
        <f t="shared" si="399"/>
        <v>0.86010659984597571</v>
      </c>
      <c r="AP1508" s="39">
        <f>SUM($AM$1454:$AM$1485)+$AP$1453</f>
        <v>2837195.5390625005</v>
      </c>
      <c r="AQ1508" s="39">
        <f t="shared" si="400"/>
        <v>0.788109871741135</v>
      </c>
      <c r="AR1508" s="39">
        <f t="shared" si="395"/>
        <v>-3.5095549999999784</v>
      </c>
      <c r="AS1508" s="39"/>
      <c r="AT1508" s="51">
        <f>T1508*$AS$8*0.38*0.01</f>
        <v>554.24562797500005</v>
      </c>
      <c r="AU1508" s="51">
        <f t="shared" si="411"/>
        <v>0.5542456279750001</v>
      </c>
      <c r="AV1508" s="51">
        <f t="shared" si="401"/>
        <v>1.5395724204763956E-4</v>
      </c>
      <c r="AW1508" s="39">
        <f>AB1508*0.7</f>
        <v>0.47311775706917308</v>
      </c>
      <c r="AX1508" s="40"/>
      <c r="AY1508" s="40">
        <f t="shared" si="398"/>
        <v>0</v>
      </c>
      <c r="AZ1508" s="40"/>
      <c r="BA1508" s="40"/>
      <c r="BB1508" s="40"/>
      <c r="BC1508" s="39"/>
      <c r="BD1508" s="39">
        <f>T1508*2.23694</f>
        <v>31.37929722222222</v>
      </c>
      <c r="BE1508" s="39">
        <f>AO1508-$BC$8</f>
        <v>0.85898020084735727</v>
      </c>
      <c r="BF1508" s="39">
        <f>AQ1508-$BC$8</f>
        <v>0.78698347274251657</v>
      </c>
      <c r="BG1508" s="52">
        <f t="shared" si="402"/>
        <v>0.70828512546826494</v>
      </c>
      <c r="BH1508" s="52">
        <f t="shared" si="403"/>
        <v>0.70828512546826494</v>
      </c>
      <c r="BI1508" s="52">
        <f t="shared" si="404"/>
        <v>2549826.4516857537</v>
      </c>
      <c r="BJ1508" s="52">
        <f t="shared" si="405"/>
        <v>2549.8264516857535</v>
      </c>
      <c r="BK1508">
        <f t="shared" si="406"/>
        <v>-3.1585994999999807</v>
      </c>
    </row>
    <row r="1509" spans="2:63" x14ac:dyDescent="0.25">
      <c r="B1509" s="23" t="s">
        <v>54</v>
      </c>
      <c r="C1509" s="23">
        <v>1501</v>
      </c>
      <c r="D1509" s="23">
        <v>24</v>
      </c>
      <c r="E1509" s="22">
        <v>51.3</v>
      </c>
      <c r="F1509" s="15">
        <f t="shared" si="407"/>
        <v>0.2222222222222224</v>
      </c>
      <c r="G1509" s="15">
        <f t="shared" si="408"/>
        <v>0.80000000000000071</v>
      </c>
      <c r="R1509">
        <f t="shared" si="396"/>
        <v>0</v>
      </c>
      <c r="S1509">
        <f t="shared" si="397"/>
        <v>51.3</v>
      </c>
      <c r="T1509">
        <f>$E1509/3.6</f>
        <v>14.249999999999998</v>
      </c>
      <c r="U1509">
        <f>(0.5*960*(T1509*T1509))</f>
        <v>97469.999999999971</v>
      </c>
      <c r="V1509">
        <f>$U1509-$U1510</f>
        <v>-3063.703703703708</v>
      </c>
      <c r="X1509">
        <f>W1509/1000</f>
        <v>0</v>
      </c>
      <c r="Y150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09">
        <f>(0.5*960*(F1509*F1509))</f>
        <v>23.703703703703741</v>
      </c>
      <c r="AA1509">
        <f>W1509*0.0000002777777777</f>
        <v>0</v>
      </c>
      <c r="AB15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09">
        <f>(AC1509*0.0000002777777777)*-1</f>
        <v>0</v>
      </c>
      <c r="AE15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09">
        <f>(T1509/1000)*(960*9.81*0.01+0.5*1.205*0.38*1.711274*(T1509*T1509)+960*4/3*3.14*AJ1509)</f>
        <v>15.203192016489906</v>
      </c>
      <c r="AH1509">
        <f>AH1508+AG1509</f>
        <v>2642.8306773079171</v>
      </c>
      <c r="AJ1509">
        <f>T1510-T1509</f>
        <v>0.22222222222222321</v>
      </c>
      <c r="AK1509" s="53">
        <f t="shared" si="410"/>
        <v>14.249999999999998</v>
      </c>
      <c r="AL1509" s="39">
        <f>0.5*1116.99*(T1509*T1509)</f>
        <v>113409.39093749996</v>
      </c>
      <c r="AM1509" s="39">
        <f t="shared" si="409"/>
        <v>-3564.7150000000111</v>
      </c>
      <c r="AN1509" s="39">
        <f>SUM($AM$1486:AM$1529)+$AN$1485</f>
        <v>-3096383.7603124999</v>
      </c>
      <c r="AO1509" s="39">
        <f t="shared" si="399"/>
        <v>0.86010659984597571</v>
      </c>
      <c r="AP1509" s="39">
        <f>SUM($AM$1454:$AM$1485)+$AP$1453</f>
        <v>2837195.5390625005</v>
      </c>
      <c r="AQ1509" s="39">
        <f t="shared" si="400"/>
        <v>0.788109871741135</v>
      </c>
      <c r="AR1509" s="39">
        <f t="shared" si="395"/>
        <v>-3.5647150000000112</v>
      </c>
      <c r="AS1509" s="39"/>
      <c r="AT1509" s="51">
        <f>T1509*$AS$8*0.38*0.01</f>
        <v>563.02575673499996</v>
      </c>
      <c r="AU1509" s="51">
        <f t="shared" si="411"/>
        <v>0.56302575673499999</v>
      </c>
      <c r="AV1509" s="51">
        <f t="shared" si="401"/>
        <v>1.563961686543348E-4</v>
      </c>
      <c r="AW1509" s="39">
        <f>AB1509*0.7</f>
        <v>0.47311775706917308</v>
      </c>
      <c r="AX1509" s="40"/>
      <c r="AY1509" s="40">
        <f t="shared" si="398"/>
        <v>0</v>
      </c>
      <c r="AZ1509" s="40"/>
      <c r="BA1509" s="40"/>
      <c r="BB1509" s="40"/>
      <c r="BC1509" s="39"/>
      <c r="BD1509" s="39">
        <f>T1509*2.23694</f>
        <v>31.876394999999999</v>
      </c>
      <c r="BE1509" s="39">
        <f>AO1509-$BC$8</f>
        <v>0.85898020084735727</v>
      </c>
      <c r="BF1509" s="39">
        <f>AQ1509-$BC$8</f>
        <v>0.78698347274251657</v>
      </c>
      <c r="BG1509" s="52">
        <f t="shared" si="402"/>
        <v>0.70828512546826494</v>
      </c>
      <c r="BH1509" s="52">
        <f t="shared" si="403"/>
        <v>0.70828512546826494</v>
      </c>
      <c r="BI1509" s="52">
        <f t="shared" si="404"/>
        <v>2549826.4516857537</v>
      </c>
      <c r="BJ1509" s="52">
        <f t="shared" si="405"/>
        <v>2549.8264516857535</v>
      </c>
      <c r="BK1509">
        <f t="shared" si="406"/>
        <v>-3.2082435000000102</v>
      </c>
    </row>
    <row r="1510" spans="2:63" x14ac:dyDescent="0.25">
      <c r="B1510" s="23" t="s">
        <v>54</v>
      </c>
      <c r="C1510" s="23">
        <v>1502</v>
      </c>
      <c r="D1510" s="23">
        <v>25</v>
      </c>
      <c r="E1510" s="22">
        <v>52.1</v>
      </c>
      <c r="F1510" s="15">
        <f t="shared" si="407"/>
        <v>0.19444444444444522</v>
      </c>
      <c r="G1510" s="15">
        <f t="shared" si="408"/>
        <v>0.70000000000000284</v>
      </c>
      <c r="R1510">
        <f t="shared" si="396"/>
        <v>0</v>
      </c>
      <c r="S1510">
        <f t="shared" si="397"/>
        <v>52.1</v>
      </c>
      <c r="T1510">
        <f>$E1510/3.6</f>
        <v>14.472222222222221</v>
      </c>
      <c r="U1510">
        <f>(0.5*960*(T1510*T1510))</f>
        <v>100533.70370370368</v>
      </c>
      <c r="V1510">
        <f>$U1510-$U1511</f>
        <v>-2328.8888888889196</v>
      </c>
      <c r="X1510">
        <f>W1510/1000</f>
        <v>0</v>
      </c>
      <c r="Y151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0">
        <f>(0.5*960*(F1510*F1510))</f>
        <v>18.148148148148294</v>
      </c>
      <c r="AA1510">
        <f>W1510*0.0000002777777777</f>
        <v>0</v>
      </c>
      <c r="AB15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0">
        <f>(AC1510*0.0000002777777777)*-1</f>
        <v>0</v>
      </c>
      <c r="AE15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0">
        <f>(T1510/1000)*(960*9.81*0.01+0.5*1.205*0.38*1.711274*(T1510*T1510)+960*4/3*3.14*AJ1510)</f>
        <v>12.244983442081702</v>
      </c>
      <c r="AH1510">
        <f>AH1509+AG1510</f>
        <v>2655.0756607499989</v>
      </c>
      <c r="AJ1510">
        <f>T1511-T1510</f>
        <v>0.16666666666666785</v>
      </c>
      <c r="AK1510" s="53">
        <f t="shared" si="410"/>
        <v>14.472222222222221</v>
      </c>
      <c r="AL1510" s="39">
        <f>0.5*1116.99*(T1510*T1510)</f>
        <v>116974.10593749997</v>
      </c>
      <c r="AM1510" s="39">
        <f t="shared" si="409"/>
        <v>-2709.7350000000297</v>
      </c>
      <c r="AN1510" s="39">
        <f>SUM($AM$1486:AM$1529)+$AN$1485</f>
        <v>-3096383.7603124999</v>
      </c>
      <c r="AO1510" s="39">
        <f t="shared" si="399"/>
        <v>0.86010659984597571</v>
      </c>
      <c r="AP1510" s="39">
        <f>SUM($AM$1454:$AM$1485)+$AP$1453</f>
        <v>2837195.5390625005</v>
      </c>
      <c r="AQ1510" s="39">
        <f t="shared" si="400"/>
        <v>0.788109871741135</v>
      </c>
      <c r="AR1510" s="39">
        <f t="shared" si="395"/>
        <v>-2.7097350000000295</v>
      </c>
      <c r="AS1510" s="39"/>
      <c r="AT1510" s="51">
        <f>T1510*$AS$8*0.38*0.01</f>
        <v>571.8058854950001</v>
      </c>
      <c r="AU1510" s="51">
        <f t="shared" si="411"/>
        <v>0.57180588549500011</v>
      </c>
      <c r="AV1510" s="51">
        <f t="shared" si="401"/>
        <v>1.5883509526103012E-4</v>
      </c>
      <c r="AW1510" s="39">
        <f>AB1510*0.7</f>
        <v>0.47311775706917308</v>
      </c>
      <c r="AX1510" s="40"/>
      <c r="AY1510" s="40">
        <f t="shared" si="398"/>
        <v>0</v>
      </c>
      <c r="AZ1510" s="40"/>
      <c r="BA1510" s="40"/>
      <c r="BB1510" s="40"/>
      <c r="BC1510" s="39"/>
      <c r="BD1510" s="39">
        <f>T1510*2.23694</f>
        <v>32.373492777777777</v>
      </c>
      <c r="BE1510" s="39">
        <f>AO1510-$BC$8</f>
        <v>0.85898020084735727</v>
      </c>
      <c r="BF1510" s="39">
        <f>AQ1510-$BC$8</f>
        <v>0.78698347274251657</v>
      </c>
      <c r="BG1510" s="52">
        <f t="shared" si="402"/>
        <v>0.70828512546826494</v>
      </c>
      <c r="BH1510" s="52">
        <f t="shared" si="403"/>
        <v>0.70828512546826494</v>
      </c>
      <c r="BI1510" s="52">
        <f t="shared" si="404"/>
        <v>2549826.4516857537</v>
      </c>
      <c r="BJ1510" s="52">
        <f t="shared" si="405"/>
        <v>2549.8264516857535</v>
      </c>
      <c r="BK1510">
        <f t="shared" si="406"/>
        <v>-2.4387615000000271</v>
      </c>
    </row>
    <row r="1511" spans="2:63" x14ac:dyDescent="0.25">
      <c r="B1511" s="23" t="s">
        <v>54</v>
      </c>
      <c r="C1511" s="23">
        <v>1503</v>
      </c>
      <c r="D1511" s="23">
        <v>26</v>
      </c>
      <c r="E1511" s="22">
        <v>52.7</v>
      </c>
      <c r="F1511" s="15">
        <f t="shared" si="407"/>
        <v>0.18055555555555516</v>
      </c>
      <c r="G1511" s="15">
        <f t="shared" si="408"/>
        <v>0.64999999999999858</v>
      </c>
      <c r="R1511">
        <f t="shared" si="396"/>
        <v>0</v>
      </c>
      <c r="S1511">
        <f t="shared" si="397"/>
        <v>52.7</v>
      </c>
      <c r="T1511">
        <f>$E1511/3.6</f>
        <v>14.638888888888889</v>
      </c>
      <c r="U1511">
        <f>(0.5*960*(T1511*T1511))</f>
        <v>102862.5925925926</v>
      </c>
      <c r="V1511">
        <f>$U1511-$U1512</f>
        <v>-2750.7407407407154</v>
      </c>
      <c r="X1511">
        <f>W1511/1000</f>
        <v>0</v>
      </c>
      <c r="Y151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1">
        <f>(0.5*960*(F1511*F1511))</f>
        <v>15.648148148148081</v>
      </c>
      <c r="AA1511">
        <f>W1511*0.0000002777777777</f>
        <v>0</v>
      </c>
      <c r="AB15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1">
        <f>(AC1511*0.0000002777777777)*-1</f>
        <v>0</v>
      </c>
      <c r="AE15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1">
        <f>(T1511/1000)*(960*9.81*0.01+0.5*1.205*0.38*1.711274*(T1511*T1511)+960*4/3*3.14*AJ1511)</f>
        <v>14.048178749157064</v>
      </c>
      <c r="AH1511">
        <f>AH1510+AG1511</f>
        <v>2669.123839499156</v>
      </c>
      <c r="AJ1511">
        <f>T1512-T1511</f>
        <v>0.19444444444444287</v>
      </c>
      <c r="AK1511" s="53">
        <f t="shared" si="410"/>
        <v>14.638888888888889</v>
      </c>
      <c r="AL1511" s="39">
        <f>0.5*1116.99*(T1511*T1511)</f>
        <v>119683.8409375</v>
      </c>
      <c r="AM1511" s="39">
        <f t="shared" si="409"/>
        <v>-3200.5728124999732</v>
      </c>
      <c r="AN1511" s="39">
        <f>SUM($AM$1486:AM$1529)+$AN$1485</f>
        <v>-3096383.7603124999</v>
      </c>
      <c r="AO1511" s="39">
        <f t="shared" si="399"/>
        <v>0.86010659984597571</v>
      </c>
      <c r="AP1511" s="39">
        <f>SUM($AM$1454:$AM$1485)+$AP$1453</f>
        <v>2837195.5390625005</v>
      </c>
      <c r="AQ1511" s="39">
        <f t="shared" si="400"/>
        <v>0.788109871741135</v>
      </c>
      <c r="AR1511" s="39">
        <f t="shared" si="395"/>
        <v>-3.2005728124999733</v>
      </c>
      <c r="AS1511" s="39"/>
      <c r="AT1511" s="51">
        <f>T1511*$AS$8*0.38*0.01</f>
        <v>578.39098206500012</v>
      </c>
      <c r="AU1511" s="51">
        <f t="shared" si="411"/>
        <v>0.57839098206500017</v>
      </c>
      <c r="AV1511" s="51">
        <f t="shared" si="401"/>
        <v>1.6066429021605161E-4</v>
      </c>
      <c r="AW1511" s="39">
        <f>AB1511*0.7</f>
        <v>0.47311775706917308</v>
      </c>
      <c r="AX1511" s="40"/>
      <c r="AY1511" s="40">
        <f t="shared" si="398"/>
        <v>0</v>
      </c>
      <c r="AZ1511" s="40"/>
      <c r="BA1511" s="40"/>
      <c r="BB1511" s="40"/>
      <c r="BC1511" s="39"/>
      <c r="BD1511" s="39">
        <f>T1511*2.23694</f>
        <v>32.746316111111113</v>
      </c>
      <c r="BE1511" s="39">
        <f>AO1511-$BC$8</f>
        <v>0.85898020084735727</v>
      </c>
      <c r="BF1511" s="39">
        <f>AQ1511-$BC$8</f>
        <v>0.78698347274251657</v>
      </c>
      <c r="BG1511" s="52">
        <f t="shared" si="402"/>
        <v>0.70828512546826494</v>
      </c>
      <c r="BH1511" s="52">
        <f t="shared" si="403"/>
        <v>0.70828512546826494</v>
      </c>
      <c r="BI1511" s="52">
        <f t="shared" si="404"/>
        <v>2549826.4516857537</v>
      </c>
      <c r="BJ1511" s="52">
        <f t="shared" si="405"/>
        <v>2549.8264516857535</v>
      </c>
      <c r="BK1511">
        <f t="shared" si="406"/>
        <v>-2.8805155312499759</v>
      </c>
    </row>
    <row r="1512" spans="2:63" x14ac:dyDescent="0.25">
      <c r="B1512" s="23" t="s">
        <v>54</v>
      </c>
      <c r="C1512" s="23">
        <v>1504</v>
      </c>
      <c r="D1512" s="23">
        <v>27</v>
      </c>
      <c r="E1512" s="22">
        <v>53.4</v>
      </c>
      <c r="F1512" s="15">
        <f t="shared" si="407"/>
        <v>0.18055555555555516</v>
      </c>
      <c r="G1512" s="15">
        <f t="shared" si="408"/>
        <v>0.64999999999999858</v>
      </c>
      <c r="R1512">
        <f t="shared" si="396"/>
        <v>0</v>
      </c>
      <c r="S1512">
        <f t="shared" si="397"/>
        <v>53.4</v>
      </c>
      <c r="T1512">
        <f>$E1512/3.6</f>
        <v>14.833333333333332</v>
      </c>
      <c r="U1512">
        <f>(0.5*960*(T1512*T1512))</f>
        <v>105613.33333333331</v>
      </c>
      <c r="V1512">
        <f>$U1512-$U1513</f>
        <v>-2386.6666666666861</v>
      </c>
      <c r="X1512">
        <f>W1512/1000</f>
        <v>0</v>
      </c>
      <c r="Y151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2">
        <f>(0.5*960*(F1512*F1512))</f>
        <v>15.648148148148081</v>
      </c>
      <c r="AA1512">
        <f>W1512*0.0000002777777777</f>
        <v>0</v>
      </c>
      <c r="AB15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2">
        <f>(AC1512*0.0000002777777777)*-1</f>
        <v>0</v>
      </c>
      <c r="AE15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2">
        <f>(T1512/1000)*(960*9.81*0.01+0.5*1.205*0.38*1.711274*(T1512*T1512)+960*4/3*3.14*AJ1512)</f>
        <v>12.612022531666035</v>
      </c>
      <c r="AH1512">
        <f>AH1511+AG1512</f>
        <v>2681.7358620308219</v>
      </c>
      <c r="AJ1512">
        <f>T1513-T1512</f>
        <v>0.16666666666666785</v>
      </c>
      <c r="AK1512" s="53">
        <f t="shared" si="410"/>
        <v>14.833333333333332</v>
      </c>
      <c r="AL1512" s="39">
        <f>0.5*1116.99*(T1512*T1512)</f>
        <v>122884.41374999998</v>
      </c>
      <c r="AM1512" s="39">
        <f t="shared" si="409"/>
        <v>-2776.9612500000221</v>
      </c>
      <c r="AN1512" s="39">
        <f>SUM($AM$1486:AM$1529)+$AN$1485</f>
        <v>-3096383.7603124999</v>
      </c>
      <c r="AO1512" s="39">
        <f t="shared" si="399"/>
        <v>0.86010659984597571</v>
      </c>
      <c r="AP1512" s="39">
        <f>SUM($AM$1454:$AM$1485)+$AP$1453</f>
        <v>2837195.5390625005</v>
      </c>
      <c r="AQ1512" s="39">
        <f t="shared" si="400"/>
        <v>0.788109871741135</v>
      </c>
      <c r="AR1512" s="39">
        <f t="shared" si="395"/>
        <v>-2.776961250000022</v>
      </c>
      <c r="AS1512" s="39"/>
      <c r="AT1512" s="51">
        <f>T1512*$AS$8*0.38*0.01</f>
        <v>586.07359472999997</v>
      </c>
      <c r="AU1512" s="51">
        <f t="shared" si="411"/>
        <v>0.58607359472999998</v>
      </c>
      <c r="AV1512" s="51">
        <f t="shared" si="401"/>
        <v>1.6279835099690992E-4</v>
      </c>
      <c r="AW1512" s="39">
        <f>AB1512*0.7</f>
        <v>0.47311775706917308</v>
      </c>
      <c r="AX1512" s="40"/>
      <c r="AY1512" s="40">
        <f t="shared" si="398"/>
        <v>0</v>
      </c>
      <c r="AZ1512" s="40"/>
      <c r="BA1512" s="40"/>
      <c r="BB1512" s="40"/>
      <c r="BC1512" s="39"/>
      <c r="BD1512" s="39">
        <f>T1512*2.23694</f>
        <v>33.181276666666669</v>
      </c>
      <c r="BE1512" s="39">
        <f>AO1512-$BC$8</f>
        <v>0.85898020084735727</v>
      </c>
      <c r="BF1512" s="39">
        <f>AQ1512-$BC$8</f>
        <v>0.78698347274251657</v>
      </c>
      <c r="BG1512" s="52">
        <f t="shared" si="402"/>
        <v>0.70828512546826494</v>
      </c>
      <c r="BH1512" s="52">
        <f t="shared" si="403"/>
        <v>0.70828512546826494</v>
      </c>
      <c r="BI1512" s="52">
        <f t="shared" si="404"/>
        <v>2549826.4516857537</v>
      </c>
      <c r="BJ1512" s="52">
        <f t="shared" si="405"/>
        <v>2549.8264516857535</v>
      </c>
      <c r="BK1512">
        <f t="shared" si="406"/>
        <v>-2.49926512500002</v>
      </c>
    </row>
    <row r="1513" spans="2:63" x14ac:dyDescent="0.25">
      <c r="B1513" s="23" t="s">
        <v>54</v>
      </c>
      <c r="C1513" s="23">
        <v>1505</v>
      </c>
      <c r="D1513" s="23">
        <v>28</v>
      </c>
      <c r="E1513" s="22">
        <v>54</v>
      </c>
      <c r="F1513" s="15">
        <f t="shared" si="407"/>
        <v>0.15277777777777798</v>
      </c>
      <c r="G1513" s="15">
        <f t="shared" si="408"/>
        <v>0.55000000000000071</v>
      </c>
      <c r="R1513">
        <f t="shared" si="396"/>
        <v>0</v>
      </c>
      <c r="S1513">
        <f t="shared" si="397"/>
        <v>54</v>
      </c>
      <c r="T1513">
        <f>$E1513/3.6</f>
        <v>15</v>
      </c>
      <c r="U1513">
        <f>(0.5*960*(T1513*T1513))</f>
        <v>108000</v>
      </c>
      <c r="V1513">
        <f>$U1513-$U1514</f>
        <v>-2009.25925925927</v>
      </c>
      <c r="X1513">
        <f>W1513/1000</f>
        <v>0</v>
      </c>
      <c r="Y151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3">
        <f>(0.5*960*(F1513*F1513))</f>
        <v>11.203703703703734</v>
      </c>
      <c r="AA1513">
        <f>W1513*0.0000002777777777</f>
        <v>0</v>
      </c>
      <c r="AB15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3">
        <f>(AC1513*0.0000002777777777)*-1</f>
        <v>0</v>
      </c>
      <c r="AE15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3">
        <f>(T1513/1000)*(960*9.81*0.01+0.5*1.205*0.38*1.711274*(T1513*T1513)+960*4/3*3.14*AJ1513)</f>
        <v>11.10828544859586</v>
      </c>
      <c r="AH1513">
        <f>AH1512+AG1513</f>
        <v>2692.8441474794176</v>
      </c>
      <c r="AJ1513">
        <f>T1514-T1513</f>
        <v>0.13888888888888928</v>
      </c>
      <c r="AK1513" s="53">
        <f t="shared" si="410"/>
        <v>15</v>
      </c>
      <c r="AL1513" s="39">
        <f>0.5*1116.99*(T1513*T1513)</f>
        <v>125661.375</v>
      </c>
      <c r="AM1513" s="39">
        <f t="shared" si="409"/>
        <v>-2337.8359375000146</v>
      </c>
      <c r="AN1513" s="39">
        <f>SUM($AM$1486:AM$1529)+$AN$1485</f>
        <v>-3096383.7603124999</v>
      </c>
      <c r="AO1513" s="39">
        <f t="shared" si="399"/>
        <v>0.86010659984597571</v>
      </c>
      <c r="AP1513" s="39">
        <f>SUM($AM$1454:$AM$1485)+$AP$1453</f>
        <v>2837195.5390625005</v>
      </c>
      <c r="AQ1513" s="39">
        <f t="shared" si="400"/>
        <v>0.788109871741135</v>
      </c>
      <c r="AR1513" s="39">
        <f t="shared" si="395"/>
        <v>-2.3378359375000146</v>
      </c>
      <c r="AS1513" s="39"/>
      <c r="AT1513" s="51">
        <f>T1513*$AS$8*0.38*0.01</f>
        <v>592.6586913000001</v>
      </c>
      <c r="AU1513" s="51">
        <f t="shared" si="411"/>
        <v>0.59265869130000015</v>
      </c>
      <c r="AV1513" s="51">
        <f t="shared" si="401"/>
        <v>1.6462754595193143E-4</v>
      </c>
      <c r="AW1513" s="39">
        <f>AB1513*0.7</f>
        <v>0.47311775706917308</v>
      </c>
      <c r="AX1513" s="40"/>
      <c r="AY1513" s="40">
        <f t="shared" si="398"/>
        <v>0</v>
      </c>
      <c r="AZ1513" s="40"/>
      <c r="BA1513" s="40"/>
      <c r="BB1513" s="40"/>
      <c r="BC1513" s="39"/>
      <c r="BD1513" s="39">
        <f>T1513*2.23694</f>
        <v>33.554100000000005</v>
      </c>
      <c r="BE1513" s="39">
        <f>AO1513-$BC$8</f>
        <v>0.85898020084735727</v>
      </c>
      <c r="BF1513" s="39">
        <f>AQ1513-$BC$8</f>
        <v>0.78698347274251657</v>
      </c>
      <c r="BG1513" s="52">
        <f t="shared" si="402"/>
        <v>0.70828512546826494</v>
      </c>
      <c r="BH1513" s="52">
        <f t="shared" si="403"/>
        <v>0.70828512546826494</v>
      </c>
      <c r="BI1513" s="52">
        <f t="shared" si="404"/>
        <v>2549826.4516857537</v>
      </c>
      <c r="BJ1513" s="52">
        <f t="shared" si="405"/>
        <v>2549.8264516857535</v>
      </c>
      <c r="BK1513">
        <f t="shared" si="406"/>
        <v>-2.1040523437500132</v>
      </c>
    </row>
    <row r="1514" spans="2:63" x14ac:dyDescent="0.25">
      <c r="B1514" s="23" t="s">
        <v>54</v>
      </c>
      <c r="C1514" s="23">
        <v>1506</v>
      </c>
      <c r="D1514" s="23">
        <v>29</v>
      </c>
      <c r="E1514" s="22">
        <v>54.5</v>
      </c>
      <c r="F1514" s="15">
        <f t="shared" si="407"/>
        <v>0.1388888888888889</v>
      </c>
      <c r="G1514" s="15">
        <f t="shared" si="408"/>
        <v>0.5</v>
      </c>
      <c r="R1514">
        <f t="shared" si="396"/>
        <v>0</v>
      </c>
      <c r="S1514">
        <f t="shared" si="397"/>
        <v>54.5</v>
      </c>
      <c r="T1514">
        <f>$E1514/3.6</f>
        <v>15.138888888888889</v>
      </c>
      <c r="U1514">
        <f>(0.5*960*(T1514*T1514))</f>
        <v>110009.25925925927</v>
      </c>
      <c r="V1514">
        <f>$U1514-$U1515</f>
        <v>-2027.7777777777519</v>
      </c>
      <c r="X1514">
        <f>W1514/1000</f>
        <v>0</v>
      </c>
      <c r="Y151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4">
        <f>(0.5*960*(F1514*F1514))</f>
        <v>9.2592592592592595</v>
      </c>
      <c r="AA1514">
        <f>W1514*0.0000002777777777</f>
        <v>0</v>
      </c>
      <c r="AB15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4">
        <f>(AC1514*0.0000002777777777)*-1</f>
        <v>0</v>
      </c>
      <c r="AE15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4">
        <f>(T1514/1000)*(960*9.81*0.01+0.5*1.205*0.38*1.711274*(T1514*T1514)+960*4/3*3.14*AJ1514)</f>
        <v>11.235968355430586</v>
      </c>
      <c r="AH1514">
        <f>AH1513+AG1514</f>
        <v>2704.0801158348481</v>
      </c>
      <c r="AJ1514">
        <f>T1515-T1514</f>
        <v>0.13888888888888751</v>
      </c>
      <c r="AK1514" s="53">
        <f t="shared" si="410"/>
        <v>15.138888888888889</v>
      </c>
      <c r="AL1514" s="39">
        <f>0.5*1116.99*(T1514*T1514)</f>
        <v>127999.21093750001</v>
      </c>
      <c r="AM1514" s="39">
        <f t="shared" si="409"/>
        <v>-2359.3828124999563</v>
      </c>
      <c r="AN1514" s="39">
        <f>SUM($AM$1486:AM$1529)+$AN$1485</f>
        <v>-3096383.7603124999</v>
      </c>
      <c r="AO1514" s="39">
        <f t="shared" si="399"/>
        <v>0.86010659984597571</v>
      </c>
      <c r="AP1514" s="39">
        <f>SUM($AM$1454:$AM$1485)+$AP$1453</f>
        <v>2837195.5390625005</v>
      </c>
      <c r="AQ1514" s="39">
        <f t="shared" si="400"/>
        <v>0.788109871741135</v>
      </c>
      <c r="AR1514" s="39">
        <f t="shared" si="395"/>
        <v>-2.3593828124999563</v>
      </c>
      <c r="AS1514" s="39"/>
      <c r="AT1514" s="51">
        <f>T1514*$AS$8*0.38*0.01</f>
        <v>598.14627177500006</v>
      </c>
      <c r="AU1514" s="51">
        <f t="shared" si="411"/>
        <v>0.59814627177500002</v>
      </c>
      <c r="AV1514" s="51">
        <f t="shared" si="401"/>
        <v>1.6615187508111596E-4</v>
      </c>
      <c r="AW1514" s="39">
        <f>AB1514*0.7</f>
        <v>0.47311775706917308</v>
      </c>
      <c r="AX1514" s="40"/>
      <c r="AY1514" s="40">
        <f t="shared" si="398"/>
        <v>0</v>
      </c>
      <c r="AZ1514" s="40"/>
      <c r="BA1514" s="40"/>
      <c r="BB1514" s="40"/>
      <c r="BC1514" s="39"/>
      <c r="BD1514" s="39">
        <f>T1514*2.23694</f>
        <v>33.864786111111115</v>
      </c>
      <c r="BE1514" s="39">
        <f>AO1514-$BC$8</f>
        <v>0.85898020084735727</v>
      </c>
      <c r="BF1514" s="39">
        <f>AQ1514-$BC$8</f>
        <v>0.78698347274251657</v>
      </c>
      <c r="BG1514" s="52">
        <f t="shared" si="402"/>
        <v>0.70828512546826494</v>
      </c>
      <c r="BH1514" s="52">
        <f t="shared" si="403"/>
        <v>0.70828512546826494</v>
      </c>
      <c r="BI1514" s="52">
        <f t="shared" si="404"/>
        <v>2549826.4516857537</v>
      </c>
      <c r="BJ1514" s="52">
        <f t="shared" si="405"/>
        <v>2549.8264516857535</v>
      </c>
      <c r="BK1514">
        <f t="shared" si="406"/>
        <v>-2.1234445312499606</v>
      </c>
    </row>
    <row r="1515" spans="2:63" x14ac:dyDescent="0.25">
      <c r="B1515" s="23" t="s">
        <v>54</v>
      </c>
      <c r="C1515" s="23">
        <v>1507</v>
      </c>
      <c r="D1515" s="23">
        <v>30</v>
      </c>
      <c r="E1515" s="22">
        <v>55</v>
      </c>
      <c r="F1515" s="15">
        <f t="shared" si="407"/>
        <v>0.15277777777777798</v>
      </c>
      <c r="G1515" s="15">
        <f t="shared" si="408"/>
        <v>0.55000000000000071</v>
      </c>
      <c r="R1515">
        <f t="shared" si="396"/>
        <v>0</v>
      </c>
      <c r="S1515">
        <f t="shared" si="397"/>
        <v>55</v>
      </c>
      <c r="T1515">
        <f>$E1515/3.6</f>
        <v>15.277777777777777</v>
      </c>
      <c r="U1515">
        <f>(0.5*960*(T1515*T1515))</f>
        <v>112037.03703703702</v>
      </c>
      <c r="V1515">
        <f>$U1515-$U1516</f>
        <v>-2457.7777777777956</v>
      </c>
      <c r="X1515">
        <f>W1515/1000</f>
        <v>0</v>
      </c>
      <c r="Y151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5">
        <f>(0.5*960*(F1515*F1515))</f>
        <v>11.203703703703734</v>
      </c>
      <c r="AA1515">
        <f>W1515*0.0000002777777777</f>
        <v>0</v>
      </c>
      <c r="AB15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5">
        <f>(AC1515*0.0000002777777777)*-1</f>
        <v>0</v>
      </c>
      <c r="AE15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5">
        <f>(T1515/1000)*(960*9.81*0.01+0.5*1.205*0.38*1.711274*(T1515*T1515)+960*4/3*3.14*AJ1515)</f>
        <v>13.07001677448058</v>
      </c>
      <c r="AH1515">
        <f>AH1514+AG1515</f>
        <v>2717.1501326093289</v>
      </c>
      <c r="AJ1515">
        <f>T1516-T1515</f>
        <v>0.16666666666666785</v>
      </c>
      <c r="AK1515" s="53">
        <f t="shared" si="410"/>
        <v>15.277777777777777</v>
      </c>
      <c r="AL1515" s="39">
        <f>0.5*1116.99*(T1515*T1515)</f>
        <v>130358.59374999997</v>
      </c>
      <c r="AM1515" s="39">
        <f t="shared" si="409"/>
        <v>-2859.7012500000419</v>
      </c>
      <c r="AN1515" s="39">
        <f>SUM($AM$1486:AM$1529)+$AN$1485</f>
        <v>-3096383.7603124999</v>
      </c>
      <c r="AO1515" s="39">
        <f t="shared" si="399"/>
        <v>0.86010659984597571</v>
      </c>
      <c r="AP1515" s="39">
        <f>SUM($AM$1454:$AM$1485)+$AP$1453</f>
        <v>2837195.5390625005</v>
      </c>
      <c r="AQ1515" s="39">
        <f t="shared" si="400"/>
        <v>0.788109871741135</v>
      </c>
      <c r="AR1515" s="39">
        <f t="shared" si="395"/>
        <v>-2.8597012500000418</v>
      </c>
      <c r="AS1515" s="39"/>
      <c r="AT1515" s="51">
        <f>T1515*$AS$8*0.38*0.01</f>
        <v>603.63385225000002</v>
      </c>
      <c r="AU1515" s="51">
        <f t="shared" si="411"/>
        <v>0.60363385224999999</v>
      </c>
      <c r="AV1515" s="51">
        <f t="shared" si="401"/>
        <v>1.6767620421030051E-4</v>
      </c>
      <c r="AW1515" s="39">
        <f>AB1515*0.7</f>
        <v>0.47311775706917308</v>
      </c>
      <c r="AX1515" s="40"/>
      <c r="AY1515" s="40">
        <f t="shared" si="398"/>
        <v>0</v>
      </c>
      <c r="AZ1515" s="40"/>
      <c r="BA1515" s="40"/>
      <c r="BB1515" s="40"/>
      <c r="BC1515" s="39"/>
      <c r="BD1515" s="39">
        <f>T1515*2.23694</f>
        <v>34.175472222222226</v>
      </c>
      <c r="BE1515" s="39">
        <f>AO1515-$BC$8</f>
        <v>0.85898020084735727</v>
      </c>
      <c r="BF1515" s="39">
        <f>AQ1515-$BC$8</f>
        <v>0.78698347274251657</v>
      </c>
      <c r="BG1515" s="52">
        <f t="shared" si="402"/>
        <v>0.70828512546826494</v>
      </c>
      <c r="BH1515" s="52">
        <f t="shared" si="403"/>
        <v>0.70828512546826494</v>
      </c>
      <c r="BI1515" s="52">
        <f t="shared" si="404"/>
        <v>2549826.4516857537</v>
      </c>
      <c r="BJ1515" s="52">
        <f t="shared" si="405"/>
        <v>2549.8264516857535</v>
      </c>
      <c r="BK1515">
        <f t="shared" si="406"/>
        <v>-2.5737311250000379</v>
      </c>
    </row>
    <row r="1516" spans="2:63" x14ac:dyDescent="0.25">
      <c r="B1516" s="23" t="s">
        <v>54</v>
      </c>
      <c r="C1516" s="23">
        <v>1508</v>
      </c>
      <c r="D1516" s="23">
        <v>31</v>
      </c>
      <c r="E1516" s="22">
        <v>55.6</v>
      </c>
      <c r="F1516" s="15">
        <f t="shared" si="407"/>
        <v>0.18055555555555516</v>
      </c>
      <c r="G1516" s="15">
        <f t="shared" si="408"/>
        <v>0.64999999999999858</v>
      </c>
      <c r="R1516">
        <f t="shared" si="396"/>
        <v>0</v>
      </c>
      <c r="S1516">
        <f t="shared" si="397"/>
        <v>55.6</v>
      </c>
      <c r="T1516">
        <f>$E1516/3.6</f>
        <v>15.444444444444445</v>
      </c>
      <c r="U1516">
        <f>(0.5*960*(T1516*T1516))</f>
        <v>114494.81481481482</v>
      </c>
      <c r="V1516">
        <f>$U1516-$U1517</f>
        <v>-2901.1111111110804</v>
      </c>
      <c r="X1516">
        <f>W1516/1000</f>
        <v>0</v>
      </c>
      <c r="Y151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6">
        <f>(0.5*960*(F1516*F1516))</f>
        <v>15.648148148148081</v>
      </c>
      <c r="AA1516">
        <f>W1516*0.0000002777777777</f>
        <v>0</v>
      </c>
      <c r="AB15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6">
        <f>(AC1516*0.0000002777777777)*-1</f>
        <v>0</v>
      </c>
      <c r="AE15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6">
        <f>(T1516/1000)*(960*9.81*0.01+0.5*1.205*0.38*1.711274*(T1516*T1516)+960*4/3*3.14*AJ1516)</f>
        <v>14.967868937328221</v>
      </c>
      <c r="AH1516">
        <f>AH1515+AG1516</f>
        <v>2732.1180015466571</v>
      </c>
      <c r="AJ1516">
        <f>T1517-T1516</f>
        <v>0.19444444444444287</v>
      </c>
      <c r="AK1516" s="53">
        <f t="shared" si="410"/>
        <v>15.444444444444445</v>
      </c>
      <c r="AL1516" s="39">
        <f>0.5*1116.99*(T1516*T1516)</f>
        <v>133218.29500000001</v>
      </c>
      <c r="AM1516" s="39">
        <f t="shared" si="409"/>
        <v>-3375.5334374999511</v>
      </c>
      <c r="AN1516" s="39">
        <f>SUM($AM$1486:AM$1529)+$AN$1485</f>
        <v>-3096383.7603124999</v>
      </c>
      <c r="AO1516" s="39">
        <f t="shared" si="399"/>
        <v>0.86010659984597571</v>
      </c>
      <c r="AP1516" s="39">
        <f>SUM($AM$1454:$AM$1485)+$AP$1453</f>
        <v>2837195.5390625005</v>
      </c>
      <c r="AQ1516" s="39">
        <f t="shared" si="400"/>
        <v>0.788109871741135</v>
      </c>
      <c r="AR1516" s="39">
        <f t="shared" ref="AR1516:AR1579" si="412">AM1516/1000</f>
        <v>-3.3755334374999513</v>
      </c>
      <c r="AS1516" s="39"/>
      <c r="AT1516" s="51">
        <f>T1516*$AS$8*0.38*0.01</f>
        <v>610.21894882000015</v>
      </c>
      <c r="AU1516" s="51">
        <f t="shared" si="411"/>
        <v>0.61021894882000016</v>
      </c>
      <c r="AV1516" s="51">
        <f t="shared" si="401"/>
        <v>1.69505399165322E-4</v>
      </c>
      <c r="AW1516" s="39">
        <f>AB1516*0.7</f>
        <v>0.47311775706917308</v>
      </c>
      <c r="AX1516" s="40"/>
      <c r="AY1516" s="40">
        <f t="shared" si="398"/>
        <v>0</v>
      </c>
      <c r="AZ1516" s="40"/>
      <c r="BA1516" s="40"/>
      <c r="BB1516" s="40"/>
      <c r="BC1516" s="39"/>
      <c r="BD1516" s="39">
        <f>T1516*2.23694</f>
        <v>34.548295555555555</v>
      </c>
      <c r="BE1516" s="39">
        <f>AO1516-$BC$8</f>
        <v>0.85898020084735727</v>
      </c>
      <c r="BF1516" s="39">
        <f>AQ1516-$BC$8</f>
        <v>0.78698347274251657</v>
      </c>
      <c r="BG1516" s="52">
        <f t="shared" si="402"/>
        <v>0.70828512546826494</v>
      </c>
      <c r="BH1516" s="52">
        <f t="shared" si="403"/>
        <v>0.70828512546826494</v>
      </c>
      <c r="BI1516" s="52">
        <f t="shared" si="404"/>
        <v>2549826.4516857537</v>
      </c>
      <c r="BJ1516" s="52">
        <f t="shared" si="405"/>
        <v>2549.8264516857535</v>
      </c>
      <c r="BK1516">
        <f t="shared" si="406"/>
        <v>-3.0379800937499564</v>
      </c>
    </row>
    <row r="1517" spans="2:63" x14ac:dyDescent="0.25">
      <c r="B1517" s="23" t="s">
        <v>54</v>
      </c>
      <c r="C1517" s="23">
        <v>1509</v>
      </c>
      <c r="D1517" s="23">
        <v>32</v>
      </c>
      <c r="E1517" s="22">
        <v>56.3</v>
      </c>
      <c r="F1517" s="15">
        <f t="shared" si="407"/>
        <v>0.2222222222222224</v>
      </c>
      <c r="G1517" s="15">
        <f t="shared" si="408"/>
        <v>0.80000000000000071</v>
      </c>
      <c r="R1517">
        <f t="shared" si="396"/>
        <v>0</v>
      </c>
      <c r="S1517">
        <f t="shared" si="397"/>
        <v>56.3</v>
      </c>
      <c r="T1517">
        <f>$E1517/3.6</f>
        <v>15.638888888888888</v>
      </c>
      <c r="U1517">
        <f>(0.5*960*(T1517*T1517))</f>
        <v>117395.9259259259</v>
      </c>
      <c r="V1517">
        <f>$U1517-$U1518</f>
        <v>-3783.3333333333721</v>
      </c>
      <c r="X1517">
        <f>W1517/1000</f>
        <v>0</v>
      </c>
      <c r="Y151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7">
        <f>(0.5*960*(F1517*F1517))</f>
        <v>23.703703703703741</v>
      </c>
      <c r="AA1517">
        <f>W1517*0.0000002777777777</f>
        <v>0</v>
      </c>
      <c r="AB15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7">
        <f>(AC1517*0.0000002777777777)*-1</f>
        <v>0</v>
      </c>
      <c r="AE15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7">
        <f>(T1517/1000)*(960*9.81*0.01+0.5*1.205*0.38*1.711274*(T1517*T1517)+960*4/3*3.14*AJ1517)</f>
        <v>18.685336481492172</v>
      </c>
      <c r="AH1517">
        <f>AH1516+AG1517</f>
        <v>2750.803338028149</v>
      </c>
      <c r="AJ1517">
        <f>T1518-T1517</f>
        <v>0.25000000000000178</v>
      </c>
      <c r="AK1517" s="53">
        <f t="shared" si="410"/>
        <v>15.638888888888888</v>
      </c>
      <c r="AL1517" s="39">
        <f>0.5*1116.99*(T1517*T1517)</f>
        <v>136593.82843749996</v>
      </c>
      <c r="AM1517" s="39">
        <f t="shared" si="409"/>
        <v>-4402.0265625000466</v>
      </c>
      <c r="AN1517" s="39">
        <f>SUM($AM$1486:AM$1529)+$AN$1485</f>
        <v>-3096383.7603124999</v>
      </c>
      <c r="AO1517" s="39">
        <f t="shared" si="399"/>
        <v>0.86010659984597571</v>
      </c>
      <c r="AP1517" s="39">
        <f>SUM($AM$1454:$AM$1485)+$AP$1453</f>
        <v>2837195.5390625005</v>
      </c>
      <c r="AQ1517" s="39">
        <f t="shared" si="400"/>
        <v>0.788109871741135</v>
      </c>
      <c r="AR1517" s="39">
        <f t="shared" si="412"/>
        <v>-4.4020265625000468</v>
      </c>
      <c r="AS1517" s="39"/>
      <c r="AT1517" s="51">
        <f>T1517*$AS$8*0.38*0.01</f>
        <v>617.90156148500012</v>
      </c>
      <c r="AU1517" s="51">
        <f t="shared" si="411"/>
        <v>0.61790156148500008</v>
      </c>
      <c r="AV1517" s="51">
        <f t="shared" si="401"/>
        <v>1.7163945994618036E-4</v>
      </c>
      <c r="AW1517" s="39">
        <f>AB1517*0.7</f>
        <v>0.47311775706917308</v>
      </c>
      <c r="AX1517" s="40"/>
      <c r="AY1517" s="40">
        <f t="shared" si="398"/>
        <v>0</v>
      </c>
      <c r="AZ1517" s="40"/>
      <c r="BA1517" s="40"/>
      <c r="BB1517" s="40"/>
      <c r="BC1517" s="39"/>
      <c r="BD1517" s="39">
        <f>T1517*2.23694</f>
        <v>34.98325611111111</v>
      </c>
      <c r="BE1517" s="39">
        <f>AO1517-$BC$8</f>
        <v>0.85898020084735727</v>
      </c>
      <c r="BF1517" s="39">
        <f>AQ1517-$BC$8</f>
        <v>0.78698347274251657</v>
      </c>
      <c r="BG1517" s="52">
        <f t="shared" si="402"/>
        <v>0.70828512546826494</v>
      </c>
      <c r="BH1517" s="52">
        <f t="shared" si="403"/>
        <v>0.70828512546826494</v>
      </c>
      <c r="BI1517" s="52">
        <f t="shared" si="404"/>
        <v>2549826.4516857537</v>
      </c>
      <c r="BJ1517" s="52">
        <f t="shared" si="405"/>
        <v>2549.8264516857535</v>
      </c>
      <c r="BK1517">
        <f t="shared" si="406"/>
        <v>-3.961823906250042</v>
      </c>
    </row>
    <row r="1518" spans="2:63" x14ac:dyDescent="0.25">
      <c r="B1518" s="23" t="s">
        <v>54</v>
      </c>
      <c r="C1518" s="23">
        <v>1510</v>
      </c>
      <c r="D1518" s="23">
        <v>33</v>
      </c>
      <c r="E1518" s="22">
        <v>57.2</v>
      </c>
      <c r="F1518" s="15">
        <f t="shared" si="407"/>
        <v>0.30555555555555597</v>
      </c>
      <c r="G1518" s="15">
        <f t="shared" si="408"/>
        <v>1.1000000000000014</v>
      </c>
      <c r="R1518">
        <f t="shared" si="396"/>
        <v>0</v>
      </c>
      <c r="S1518">
        <f t="shared" si="397"/>
        <v>57.2</v>
      </c>
      <c r="T1518">
        <f>$E1518/3.6</f>
        <v>15.888888888888889</v>
      </c>
      <c r="U1518">
        <f>(0.5*960*(T1518*T1518))</f>
        <v>121179.25925925927</v>
      </c>
      <c r="V1518">
        <f>$U1518-$U1519</f>
        <v>-5570.74074074073</v>
      </c>
      <c r="X1518">
        <f>W1518/1000</f>
        <v>0</v>
      </c>
      <c r="Y151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8">
        <f>(0.5*960*(F1518*F1518))</f>
        <v>44.814814814814937</v>
      </c>
      <c r="AA1518">
        <f>W1518*0.0000002777777777</f>
        <v>0</v>
      </c>
      <c r="AB15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8">
        <f>(AC1518*0.0000002777777777)*-1</f>
        <v>0</v>
      </c>
      <c r="AE15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8">
        <f>(T1518/1000)*(960*9.81*0.01+0.5*1.205*0.38*1.711274*(T1518*T1518)+960*4/3*3.14*AJ1518)</f>
        <v>26.128727773463542</v>
      </c>
      <c r="AH1518">
        <f>AH1517+AG1518</f>
        <v>2776.9320658016127</v>
      </c>
      <c r="AJ1518">
        <f>T1519-T1518</f>
        <v>0.36111111111111072</v>
      </c>
      <c r="AK1518" s="53">
        <f t="shared" si="410"/>
        <v>15.888888888888889</v>
      </c>
      <c r="AL1518" s="39">
        <f>0.5*1116.99*(T1518*T1518)</f>
        <v>140995.85500000001</v>
      </c>
      <c r="AM1518" s="39">
        <f t="shared" si="409"/>
        <v>-6481.7309374999895</v>
      </c>
      <c r="AN1518" s="39">
        <f>SUM($AM$1486:AM$1529)+$AN$1485</f>
        <v>-3096383.7603124999</v>
      </c>
      <c r="AO1518" s="39">
        <f t="shared" si="399"/>
        <v>0.86010659984597571</v>
      </c>
      <c r="AP1518" s="39">
        <f>SUM($AM$1454:$AM$1485)+$AP$1453</f>
        <v>2837195.5390625005</v>
      </c>
      <c r="AQ1518" s="39">
        <f t="shared" si="400"/>
        <v>0.788109871741135</v>
      </c>
      <c r="AR1518" s="39">
        <f t="shared" si="412"/>
        <v>-6.4817309374999894</v>
      </c>
      <c r="AS1518" s="39"/>
      <c r="AT1518" s="51">
        <f>T1518*$AS$8*0.38*0.01</f>
        <v>627.77920634000009</v>
      </c>
      <c r="AU1518" s="51">
        <f t="shared" si="411"/>
        <v>0.62777920634000006</v>
      </c>
      <c r="AV1518" s="51">
        <f t="shared" si="401"/>
        <v>1.7438325237871253E-4</v>
      </c>
      <c r="AW1518" s="39">
        <f>AB1518*0.7</f>
        <v>0.47311775706917308</v>
      </c>
      <c r="AX1518" s="40"/>
      <c r="AY1518" s="40">
        <f t="shared" si="398"/>
        <v>0</v>
      </c>
      <c r="AZ1518" s="40"/>
      <c r="BA1518" s="40"/>
      <c r="BB1518" s="40"/>
      <c r="BC1518" s="39"/>
      <c r="BD1518" s="39">
        <f>T1518*2.23694</f>
        <v>35.542491111111111</v>
      </c>
      <c r="BE1518" s="39">
        <f>AO1518-$BC$8</f>
        <v>0.85898020084735727</v>
      </c>
      <c r="BF1518" s="39">
        <f>AQ1518-$BC$8</f>
        <v>0.78698347274251657</v>
      </c>
      <c r="BG1518" s="52">
        <f t="shared" si="402"/>
        <v>0.70828512546826494</v>
      </c>
      <c r="BH1518" s="52">
        <f t="shared" si="403"/>
        <v>0.70828512546826494</v>
      </c>
      <c r="BI1518" s="52">
        <f t="shared" si="404"/>
        <v>2549826.4516857537</v>
      </c>
      <c r="BJ1518" s="52">
        <f t="shared" si="405"/>
        <v>2549.8264516857535</v>
      </c>
      <c r="BK1518">
        <f t="shared" si="406"/>
        <v>-5.8335578437499906</v>
      </c>
    </row>
    <row r="1519" spans="2:63" x14ac:dyDescent="0.25">
      <c r="B1519" s="23" t="s">
        <v>54</v>
      </c>
      <c r="C1519" s="23">
        <v>1511</v>
      </c>
      <c r="D1519" s="23">
        <v>34</v>
      </c>
      <c r="E1519" s="22">
        <v>58.5</v>
      </c>
      <c r="F1519" s="15">
        <f t="shared" si="407"/>
        <v>0.41666666666666663</v>
      </c>
      <c r="G1519" s="15">
        <f t="shared" si="408"/>
        <v>1.5</v>
      </c>
      <c r="R1519">
        <f t="shared" si="396"/>
        <v>0</v>
      </c>
      <c r="S1519">
        <f t="shared" si="397"/>
        <v>58.5</v>
      </c>
      <c r="T1519">
        <f>$E1519/3.6</f>
        <v>16.25</v>
      </c>
      <c r="U1519">
        <f>(0.5*960*(T1519*T1519))</f>
        <v>126750</v>
      </c>
      <c r="V1519">
        <f>$U1519-$U1520</f>
        <v>-7473.7037037036789</v>
      </c>
      <c r="X1519">
        <f>W1519/1000</f>
        <v>0</v>
      </c>
      <c r="Y151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19">
        <f>(0.5*960*(F1519*F1519))</f>
        <v>83.333333333333314</v>
      </c>
      <c r="AA1519">
        <f>W1519*0.0000002777777777</f>
        <v>0</v>
      </c>
      <c r="AB15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19">
        <f>(AC1519*0.0000002777777777)*-1</f>
        <v>0</v>
      </c>
      <c r="AE15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19">
        <f>(T1519/1000)*(960*9.81*0.01+0.5*1.205*0.38*1.711274*(T1519*T1519)+960*4/3*3.14*AJ1519)</f>
        <v>34.053341317842374</v>
      </c>
      <c r="AH1519">
        <f>AH1518+AG1519</f>
        <v>2810.985407119455</v>
      </c>
      <c r="AJ1519">
        <f>T1520-T1519</f>
        <v>0.47222222222222143</v>
      </c>
      <c r="AK1519" s="53">
        <f t="shared" si="410"/>
        <v>16.25</v>
      </c>
      <c r="AL1519" s="39">
        <f>0.5*1116.99*(T1519*T1519)</f>
        <v>147477.5859375</v>
      </c>
      <c r="AM1519" s="39">
        <f t="shared" si="409"/>
        <v>-8695.8878124999756</v>
      </c>
      <c r="AN1519" s="39">
        <f>SUM($AM$1486:AM$1529)+$AN$1485</f>
        <v>-3096383.7603124999</v>
      </c>
      <c r="AO1519" s="39">
        <f t="shared" si="399"/>
        <v>0.86010659984597571</v>
      </c>
      <c r="AP1519" s="39">
        <f>SUM($AM$1454:$AM$1485)+$AP$1453</f>
        <v>2837195.5390625005</v>
      </c>
      <c r="AQ1519" s="39">
        <f t="shared" si="400"/>
        <v>0.788109871741135</v>
      </c>
      <c r="AR1519" s="39">
        <f t="shared" si="412"/>
        <v>-8.6958878124999757</v>
      </c>
      <c r="AS1519" s="39"/>
      <c r="AT1519" s="51">
        <f>T1519*$AS$8*0.38*0.01</f>
        <v>642.04691557500007</v>
      </c>
      <c r="AU1519" s="51">
        <f t="shared" si="411"/>
        <v>0.64204691557500004</v>
      </c>
      <c r="AV1519" s="51">
        <f t="shared" si="401"/>
        <v>1.7834650811459236E-4</v>
      </c>
      <c r="AW1519" s="39">
        <f>AB1519*0.7</f>
        <v>0.47311775706917308</v>
      </c>
      <c r="AX1519" s="40"/>
      <c r="AY1519" s="40">
        <f t="shared" si="398"/>
        <v>0</v>
      </c>
      <c r="AZ1519" s="40"/>
      <c r="BA1519" s="40"/>
      <c r="BB1519" s="40"/>
      <c r="BC1519" s="39"/>
      <c r="BD1519" s="39">
        <f>T1519*2.23694</f>
        <v>36.350275000000003</v>
      </c>
      <c r="BE1519" s="39">
        <f>AO1519-$BC$8</f>
        <v>0.85898020084735727</v>
      </c>
      <c r="BF1519" s="39">
        <f>AQ1519-$BC$8</f>
        <v>0.78698347274251657</v>
      </c>
      <c r="BG1519" s="52">
        <f t="shared" si="402"/>
        <v>0.70828512546826494</v>
      </c>
      <c r="BH1519" s="52">
        <f t="shared" si="403"/>
        <v>0.70828512546826494</v>
      </c>
      <c r="BI1519" s="52">
        <f t="shared" si="404"/>
        <v>2549826.4516857537</v>
      </c>
      <c r="BJ1519" s="52">
        <f t="shared" si="405"/>
        <v>2549.8264516857535</v>
      </c>
      <c r="BK1519">
        <f t="shared" si="406"/>
        <v>-7.8262990312499774</v>
      </c>
    </row>
    <row r="1520" spans="2:63" x14ac:dyDescent="0.25">
      <c r="B1520" s="23" t="s">
        <v>54</v>
      </c>
      <c r="C1520" s="23">
        <v>1512</v>
      </c>
      <c r="D1520" s="23">
        <v>35</v>
      </c>
      <c r="E1520" s="22">
        <v>60.2</v>
      </c>
      <c r="F1520" s="15">
        <f t="shared" si="407"/>
        <v>0.52777777777777735</v>
      </c>
      <c r="G1520" s="15">
        <f t="shared" si="408"/>
        <v>1.8999999999999986</v>
      </c>
      <c r="R1520">
        <f t="shared" si="396"/>
        <v>0</v>
      </c>
      <c r="S1520">
        <f t="shared" si="397"/>
        <v>60.2</v>
      </c>
      <c r="T1520">
        <f>$E1520/3.6</f>
        <v>16.722222222222221</v>
      </c>
      <c r="U1520">
        <f>(0.5*960*(T1520*T1520))</f>
        <v>134223.70370370368</v>
      </c>
      <c r="V1520">
        <f>$U1520-$U1521</f>
        <v>-9527.777777777781</v>
      </c>
      <c r="X1520">
        <f>W1520/1000</f>
        <v>0</v>
      </c>
      <c r="Y152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0">
        <f>(0.5*960*(F1520*F1520))</f>
        <v>133.7037037037035</v>
      </c>
      <c r="AA1520">
        <f>W1520*0.0000002777777777</f>
        <v>0</v>
      </c>
      <c r="AB15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0">
        <f>(AC1520*0.0000002777777777)*-1</f>
        <v>0</v>
      </c>
      <c r="AE15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0">
        <f>(T1520/1000)*(960*9.81*0.01+0.5*1.205*0.38*1.711274*(T1520*T1520)+960*4/3*3.14*AJ1520)</f>
        <v>42.612709863456928</v>
      </c>
      <c r="AH1520">
        <f>AH1519+AG1520</f>
        <v>2853.598116982912</v>
      </c>
      <c r="AJ1520">
        <f>T1521-T1520</f>
        <v>0.58333333333333215</v>
      </c>
      <c r="AK1520" s="53">
        <f t="shared" si="410"/>
        <v>16.722222222222221</v>
      </c>
      <c r="AL1520" s="39">
        <f>0.5*1116.99*(T1520*T1520)</f>
        <v>156173.47374999998</v>
      </c>
      <c r="AM1520" s="39">
        <f t="shared" si="409"/>
        <v>-11085.8671875</v>
      </c>
      <c r="AN1520" s="39">
        <f>SUM($AM$1486:AM$1529)+$AN$1485</f>
        <v>-3096383.7603124999</v>
      </c>
      <c r="AO1520" s="39">
        <f t="shared" si="399"/>
        <v>0.86010659984597571</v>
      </c>
      <c r="AP1520" s="39">
        <f>SUM($AM$1454:$AM$1485)+$AP$1453</f>
        <v>2837195.5390625005</v>
      </c>
      <c r="AQ1520" s="39">
        <f t="shared" si="400"/>
        <v>0.788109871741135</v>
      </c>
      <c r="AR1520" s="39">
        <f t="shared" si="412"/>
        <v>-11.0858671875</v>
      </c>
      <c r="AS1520" s="39"/>
      <c r="AT1520" s="51">
        <f>T1520*$AS$8*0.38*0.01</f>
        <v>660.70468919000007</v>
      </c>
      <c r="AU1520" s="51">
        <f t="shared" si="411"/>
        <v>0.66070468919000003</v>
      </c>
      <c r="AV1520" s="51">
        <f t="shared" si="401"/>
        <v>1.8352922715381983E-4</v>
      </c>
      <c r="AW1520" s="39">
        <f>AB1520*0.7</f>
        <v>0.47311775706917308</v>
      </c>
      <c r="AX1520" s="40"/>
      <c r="AY1520" s="40">
        <f t="shared" si="398"/>
        <v>0</v>
      </c>
      <c r="AZ1520" s="40"/>
      <c r="BA1520" s="40"/>
      <c r="BB1520" s="40"/>
      <c r="BC1520" s="39"/>
      <c r="BD1520" s="39">
        <f>T1520*2.23694</f>
        <v>37.406607777777779</v>
      </c>
      <c r="BE1520" s="39">
        <f>AO1520-$BC$8</f>
        <v>0.85898020084735727</v>
      </c>
      <c r="BF1520" s="39">
        <f>AQ1520-$BC$8</f>
        <v>0.78698347274251657</v>
      </c>
      <c r="BG1520" s="52">
        <f t="shared" si="402"/>
        <v>0.70828512546826494</v>
      </c>
      <c r="BH1520" s="52">
        <f t="shared" si="403"/>
        <v>0.70828512546826494</v>
      </c>
      <c r="BI1520" s="52">
        <f t="shared" si="404"/>
        <v>2549826.4516857537</v>
      </c>
      <c r="BJ1520" s="52">
        <f t="shared" si="405"/>
        <v>2549.8264516857535</v>
      </c>
      <c r="BK1520">
        <f t="shared" si="406"/>
        <v>-9.977280468750001</v>
      </c>
    </row>
    <row r="1521" spans="2:63" x14ac:dyDescent="0.25">
      <c r="B1521" s="23" t="s">
        <v>54</v>
      </c>
      <c r="C1521" s="23">
        <v>1513</v>
      </c>
      <c r="D1521" s="23">
        <v>36</v>
      </c>
      <c r="E1521" s="22">
        <v>62.3</v>
      </c>
      <c r="F1521" s="15">
        <f t="shared" si="407"/>
        <v>0.625</v>
      </c>
      <c r="G1521" s="15">
        <f t="shared" si="408"/>
        <v>2.25</v>
      </c>
      <c r="R1521">
        <f t="shared" si="396"/>
        <v>0</v>
      </c>
      <c r="S1521">
        <f t="shared" si="397"/>
        <v>62.3</v>
      </c>
      <c r="T1521">
        <f>$E1521/3.6</f>
        <v>17.305555555555554</v>
      </c>
      <c r="U1521">
        <f>(0.5*960*(T1521*T1521))</f>
        <v>143751.48148148146</v>
      </c>
      <c r="V1521">
        <f>$U1521-$U1522</f>
        <v>-11288.888888888876</v>
      </c>
      <c r="X1521">
        <f>W1521/1000</f>
        <v>0</v>
      </c>
      <c r="Y152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1">
        <f>(0.5*960*(F1521*F1521))</f>
        <v>187.5</v>
      </c>
      <c r="AA1521">
        <f>W1521*0.0000002777777777</f>
        <v>0</v>
      </c>
      <c r="AB15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1">
        <f>(AC1521*0.0000002777777777)*-1</f>
        <v>0</v>
      </c>
      <c r="AE15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1">
        <f>(T1521/1000)*(960*9.81*0.01+0.5*1.205*0.38*1.711274*(T1521*T1521)+960*4/3*3.14*AJ1521)</f>
        <v>50.029991985212448</v>
      </c>
      <c r="AH1521">
        <f>AH1520+AG1521</f>
        <v>2903.6281089681243</v>
      </c>
      <c r="AJ1521">
        <f>T1522-T1521</f>
        <v>0.66666666666666785</v>
      </c>
      <c r="AK1521" s="53">
        <f t="shared" si="410"/>
        <v>17.305555555555554</v>
      </c>
      <c r="AL1521" s="39">
        <f>0.5*1116.99*(T1521*T1521)</f>
        <v>167259.34093749998</v>
      </c>
      <c r="AM1521" s="39">
        <f t="shared" si="409"/>
        <v>-13134.975000000006</v>
      </c>
      <c r="AN1521" s="39">
        <f>SUM($AM$1486:AM$1529)+$AN$1485</f>
        <v>-3096383.7603124999</v>
      </c>
      <c r="AO1521" s="39">
        <f t="shared" si="399"/>
        <v>0.86010659984597571</v>
      </c>
      <c r="AP1521" s="39">
        <f>SUM($AM$1454:$AM$1485)+$AP$1453</f>
        <v>2837195.5390625005</v>
      </c>
      <c r="AQ1521" s="39">
        <f t="shared" si="400"/>
        <v>0.788109871741135</v>
      </c>
      <c r="AR1521" s="39">
        <f t="shared" si="412"/>
        <v>-13.134975000000006</v>
      </c>
      <c r="AS1521" s="39"/>
      <c r="AT1521" s="51">
        <f>T1521*$AS$8*0.38*0.01</f>
        <v>683.75252718500008</v>
      </c>
      <c r="AU1521" s="51">
        <f t="shared" si="411"/>
        <v>0.68375252718500013</v>
      </c>
      <c r="AV1521" s="51">
        <f t="shared" si="401"/>
        <v>1.8993140949639494E-4</v>
      </c>
      <c r="AW1521" s="39">
        <f>AB1521*0.7</f>
        <v>0.47311775706917308</v>
      </c>
      <c r="AX1521" s="40"/>
      <c r="AY1521" s="40">
        <f t="shared" si="398"/>
        <v>0</v>
      </c>
      <c r="AZ1521" s="40"/>
      <c r="BA1521" s="40"/>
      <c r="BB1521" s="40"/>
      <c r="BC1521" s="39"/>
      <c r="BD1521" s="39">
        <f>T1521*2.23694</f>
        <v>38.711489444444446</v>
      </c>
      <c r="BE1521" s="39">
        <f>AO1521-$BC$8</f>
        <v>0.85898020084735727</v>
      </c>
      <c r="BF1521" s="39">
        <f>AQ1521-$BC$8</f>
        <v>0.78698347274251657</v>
      </c>
      <c r="BG1521" s="52">
        <f t="shared" si="402"/>
        <v>0.70828512546826494</v>
      </c>
      <c r="BH1521" s="52">
        <f t="shared" si="403"/>
        <v>0.70828512546826494</v>
      </c>
      <c r="BI1521" s="52">
        <f t="shared" si="404"/>
        <v>2549826.4516857537</v>
      </c>
      <c r="BJ1521" s="52">
        <f t="shared" si="405"/>
        <v>2549.8264516857535</v>
      </c>
      <c r="BK1521">
        <f t="shared" si="406"/>
        <v>-11.821477500000006</v>
      </c>
    </row>
    <row r="1522" spans="2:63" x14ac:dyDescent="0.25">
      <c r="B1522" s="23" t="s">
        <v>54</v>
      </c>
      <c r="C1522" s="23">
        <v>1514</v>
      </c>
      <c r="D1522" s="23">
        <v>37</v>
      </c>
      <c r="E1522" s="22">
        <v>64.7</v>
      </c>
      <c r="F1522" s="15">
        <f t="shared" si="407"/>
        <v>0.6666666666666663</v>
      </c>
      <c r="G1522" s="15">
        <f t="shared" si="408"/>
        <v>2.3999999999999986</v>
      </c>
      <c r="R1522">
        <f t="shared" si="396"/>
        <v>0</v>
      </c>
      <c r="S1522">
        <f t="shared" si="397"/>
        <v>64.7</v>
      </c>
      <c r="T1522">
        <f>$E1522/3.6</f>
        <v>17.972222222222221</v>
      </c>
      <c r="U1522">
        <f>(0.5*960*(T1522*T1522))</f>
        <v>155040.37037037034</v>
      </c>
      <c r="V1522">
        <f>$U1522-$U1523</f>
        <v>-11715.555555555533</v>
      </c>
      <c r="X1522">
        <f>W1522/1000</f>
        <v>0</v>
      </c>
      <c r="Y152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2">
        <f>(0.5*960*(F1522*F1522))</f>
        <v>213.33333333333312</v>
      </c>
      <c r="AA1522">
        <f>W1522*0.0000002777777777</f>
        <v>0</v>
      </c>
      <c r="AB15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2">
        <f>(AC1522*0.0000002777777777)*-1</f>
        <v>0</v>
      </c>
      <c r="AE15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2">
        <f>(T1522/1000)*(960*9.81*0.01+0.5*1.205*0.38*1.711274*(T1522*T1522)+960*4/3*3.14*AJ1522)</f>
        <v>52.122915525065075</v>
      </c>
      <c r="AH1522">
        <f>AH1521+AG1522</f>
        <v>2955.7510244931891</v>
      </c>
      <c r="AJ1522">
        <f>T1523-T1522</f>
        <v>0.6666666666666643</v>
      </c>
      <c r="AK1522" s="53">
        <f t="shared" si="410"/>
        <v>17.972222222222221</v>
      </c>
      <c r="AL1522" s="39">
        <f>0.5*1116.99*(T1522*T1522)</f>
        <v>180394.31593749998</v>
      </c>
      <c r="AM1522" s="39">
        <f t="shared" si="409"/>
        <v>-13631.41499999995</v>
      </c>
      <c r="AN1522" s="39">
        <f>SUM($AM$1486:AM$1529)+$AN$1485</f>
        <v>-3096383.7603124999</v>
      </c>
      <c r="AO1522" s="39">
        <f t="shared" si="399"/>
        <v>0.86010659984597571</v>
      </c>
      <c r="AP1522" s="39">
        <f>SUM($AM$1454:$AM$1485)+$AP$1453</f>
        <v>2837195.5390625005</v>
      </c>
      <c r="AQ1522" s="39">
        <f t="shared" si="400"/>
        <v>0.788109871741135</v>
      </c>
      <c r="AR1522" s="39">
        <f t="shared" si="412"/>
        <v>-13.631414999999951</v>
      </c>
      <c r="AS1522" s="39"/>
      <c r="AT1522" s="51">
        <f>T1522*$AS$8*0.38*0.01</f>
        <v>710.09291346500004</v>
      </c>
      <c r="AU1522" s="51">
        <f t="shared" si="411"/>
        <v>0.71009291346500003</v>
      </c>
      <c r="AV1522" s="51">
        <f t="shared" si="401"/>
        <v>1.9724818931648078E-4</v>
      </c>
      <c r="AW1522" s="39">
        <f>AB1522*0.7</f>
        <v>0.47311775706917308</v>
      </c>
      <c r="AX1522" s="40"/>
      <c r="AY1522" s="40">
        <f t="shared" si="398"/>
        <v>0</v>
      </c>
      <c r="AZ1522" s="40"/>
      <c r="BA1522" s="40"/>
      <c r="BB1522" s="40"/>
      <c r="BC1522" s="39"/>
      <c r="BD1522" s="39">
        <f>T1522*2.23694</f>
        <v>40.202782777777777</v>
      </c>
      <c r="BE1522" s="39">
        <f>AO1522-$BC$8</f>
        <v>0.85898020084735727</v>
      </c>
      <c r="BF1522" s="39">
        <f>AQ1522-$BC$8</f>
        <v>0.78698347274251657</v>
      </c>
      <c r="BG1522" s="52">
        <f t="shared" si="402"/>
        <v>0.70828512546826494</v>
      </c>
      <c r="BH1522" s="52">
        <f t="shared" si="403"/>
        <v>0.70828512546826494</v>
      </c>
      <c r="BI1522" s="52">
        <f t="shared" si="404"/>
        <v>2549826.4516857537</v>
      </c>
      <c r="BJ1522" s="52">
        <f t="shared" si="405"/>
        <v>2549.8264516857535</v>
      </c>
      <c r="BK1522">
        <f t="shared" si="406"/>
        <v>-12.268273499999955</v>
      </c>
    </row>
    <row r="1523" spans="2:63" x14ac:dyDescent="0.25">
      <c r="B1523" s="23" t="s">
        <v>54</v>
      </c>
      <c r="C1523" s="23">
        <v>1515</v>
      </c>
      <c r="D1523" s="23">
        <v>38</v>
      </c>
      <c r="E1523" s="22">
        <v>67.099999999999994</v>
      </c>
      <c r="F1523" s="15">
        <f t="shared" si="407"/>
        <v>0.625</v>
      </c>
      <c r="G1523" s="15">
        <f t="shared" si="408"/>
        <v>2.25</v>
      </c>
      <c r="R1523">
        <f t="shared" si="396"/>
        <v>0</v>
      </c>
      <c r="S1523">
        <f t="shared" si="397"/>
        <v>67.099999999999994</v>
      </c>
      <c r="T1523">
        <f>$E1523/3.6</f>
        <v>18.638888888888886</v>
      </c>
      <c r="U1523">
        <f>(0.5*960*(T1523*T1523))</f>
        <v>166755.92592592587</v>
      </c>
      <c r="V1523">
        <f>$U1523-$U1524</f>
        <v>-10601.111111111153</v>
      </c>
      <c r="X1523">
        <f>W1523/1000</f>
        <v>0</v>
      </c>
      <c r="Y152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3">
        <f>(0.5*960*(F1523*F1523))</f>
        <v>187.5</v>
      </c>
      <c r="AA1523">
        <f>W1523*0.0000002777777777</f>
        <v>0</v>
      </c>
      <c r="AB15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3">
        <f>(AC1523*0.0000002777777777)*-1</f>
        <v>0</v>
      </c>
      <c r="AE15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3">
        <f>(T1523/1000)*(960*9.81*0.01+0.5*1.205*0.38*1.711274*(T1523*T1523)+960*4/3*3.14*AJ1523)</f>
        <v>47.991831074544081</v>
      </c>
      <c r="AH1523">
        <f>AH1522+AG1523</f>
        <v>3003.7428555677334</v>
      </c>
      <c r="AJ1523">
        <f>T1524-T1523</f>
        <v>0.5833333333333357</v>
      </c>
      <c r="AK1523" s="53">
        <f t="shared" si="410"/>
        <v>18.638888888888886</v>
      </c>
      <c r="AL1523" s="39">
        <f>0.5*1116.99*(T1523*T1523)</f>
        <v>194025.73093749993</v>
      </c>
      <c r="AM1523" s="39">
        <f t="shared" si="409"/>
        <v>-12334.724062500056</v>
      </c>
      <c r="AN1523" s="39">
        <f>SUM($AM$1486:AM$1529)+$AN$1485</f>
        <v>-3096383.7603124999</v>
      </c>
      <c r="AO1523" s="39">
        <f t="shared" si="399"/>
        <v>0.86010659984597571</v>
      </c>
      <c r="AP1523" s="39">
        <f>SUM($AM$1454:$AM$1485)+$AP$1453</f>
        <v>2837195.5390625005</v>
      </c>
      <c r="AQ1523" s="39">
        <f t="shared" si="400"/>
        <v>0.788109871741135</v>
      </c>
      <c r="AR1523" s="39">
        <f t="shared" si="412"/>
        <v>-12.334724062500056</v>
      </c>
      <c r="AS1523" s="39"/>
      <c r="AT1523" s="51">
        <f>T1523*$AS$8*0.38*0.01</f>
        <v>736.433299745</v>
      </c>
      <c r="AU1523" s="51">
        <f t="shared" si="411"/>
        <v>0.73643329974500005</v>
      </c>
      <c r="AV1523" s="51">
        <f t="shared" si="401"/>
        <v>2.0456496913656661E-4</v>
      </c>
      <c r="AW1523" s="39">
        <f>AB1523*0.7</f>
        <v>0.47311775706917308</v>
      </c>
      <c r="AX1523" s="40"/>
      <c r="AY1523" s="40">
        <f t="shared" si="398"/>
        <v>0</v>
      </c>
      <c r="AZ1523" s="40"/>
      <c r="BA1523" s="40"/>
      <c r="BB1523" s="40"/>
      <c r="BC1523" s="39"/>
      <c r="BD1523" s="39">
        <f>T1523*2.23694</f>
        <v>41.694076111111109</v>
      </c>
      <c r="BE1523" s="39">
        <f>AO1523-$BC$8</f>
        <v>0.85898020084735727</v>
      </c>
      <c r="BF1523" s="39">
        <f>AQ1523-$BC$8</f>
        <v>0.78698347274251657</v>
      </c>
      <c r="BG1523" s="52">
        <f t="shared" si="402"/>
        <v>0.70828512546826494</v>
      </c>
      <c r="BH1523" s="52">
        <f t="shared" si="403"/>
        <v>0.70828512546826494</v>
      </c>
      <c r="BI1523" s="52">
        <f t="shared" si="404"/>
        <v>2549826.4516857537</v>
      </c>
      <c r="BJ1523" s="52">
        <f t="shared" si="405"/>
        <v>2549.8264516857535</v>
      </c>
      <c r="BK1523">
        <f t="shared" si="406"/>
        <v>-11.101251656250051</v>
      </c>
    </row>
    <row r="1524" spans="2:63" x14ac:dyDescent="0.25">
      <c r="B1524" s="23" t="s">
        <v>54</v>
      </c>
      <c r="C1524" s="23">
        <v>1516</v>
      </c>
      <c r="D1524" s="23">
        <v>39</v>
      </c>
      <c r="E1524" s="22">
        <v>69.2</v>
      </c>
      <c r="F1524" s="15">
        <f t="shared" si="407"/>
        <v>0.50000000000000122</v>
      </c>
      <c r="G1524" s="15">
        <f t="shared" si="408"/>
        <v>1.8000000000000043</v>
      </c>
      <c r="R1524">
        <f t="shared" si="396"/>
        <v>0</v>
      </c>
      <c r="S1524">
        <f t="shared" si="397"/>
        <v>69.2</v>
      </c>
      <c r="T1524">
        <f>$E1524/3.6</f>
        <v>19.222222222222221</v>
      </c>
      <c r="U1524">
        <f>(0.5*960*(T1524*T1524))</f>
        <v>177357.03703703702</v>
      </c>
      <c r="V1524">
        <f>$U1524-$U1525</f>
        <v>-7772.2222222222481</v>
      </c>
      <c r="X1524">
        <f>W1524/1000</f>
        <v>0</v>
      </c>
      <c r="Y152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4">
        <f>(0.5*960*(F1524*F1524))</f>
        <v>120.00000000000058</v>
      </c>
      <c r="AA1524">
        <f>W1524*0.0000002777777777</f>
        <v>0</v>
      </c>
      <c r="AB15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4">
        <f>(AC1524*0.0000002777777777)*-1</f>
        <v>0</v>
      </c>
      <c r="AE15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4">
        <f>(T1524/1000)*(960*9.81*0.01+0.5*1.205*0.38*1.711274*(T1524*T1524)+960*4/3*3.14*AJ1524)</f>
        <v>36.783816243662379</v>
      </c>
      <c r="AH1524">
        <f>AH1523+AG1524</f>
        <v>3040.5266718113958</v>
      </c>
      <c r="AJ1524">
        <f>T1525-T1524</f>
        <v>0.41666666666666785</v>
      </c>
      <c r="AK1524" s="53">
        <f t="shared" si="410"/>
        <v>19.222222222222221</v>
      </c>
      <c r="AL1524" s="39">
        <f>0.5*1116.99*(T1524*T1524)</f>
        <v>206360.45499999999</v>
      </c>
      <c r="AM1524" s="39">
        <f t="shared" si="409"/>
        <v>-9043.2234375000407</v>
      </c>
      <c r="AN1524" s="39">
        <f>SUM($AM$1486:AM$1529)+$AN$1485</f>
        <v>-3096383.7603124999</v>
      </c>
      <c r="AO1524" s="39">
        <f t="shared" si="399"/>
        <v>0.86010659984597571</v>
      </c>
      <c r="AP1524" s="39">
        <f>SUM($AM$1454:$AM$1485)+$AP$1453</f>
        <v>2837195.5390625005</v>
      </c>
      <c r="AQ1524" s="39">
        <f t="shared" si="400"/>
        <v>0.788109871741135</v>
      </c>
      <c r="AR1524" s="39">
        <f t="shared" si="412"/>
        <v>-9.0432234375000409</v>
      </c>
      <c r="AS1524" s="39"/>
      <c r="AT1524" s="51">
        <f>T1524*$AS$8*0.38*0.01</f>
        <v>759.48113774000001</v>
      </c>
      <c r="AU1524" s="51">
        <f t="shared" si="411"/>
        <v>0.75948113774000003</v>
      </c>
      <c r="AV1524" s="51">
        <f t="shared" si="401"/>
        <v>2.109671514791417E-4</v>
      </c>
      <c r="AW1524" s="39">
        <f>AB1524*0.7</f>
        <v>0.47311775706917308</v>
      </c>
      <c r="AX1524" s="40"/>
      <c r="AY1524" s="40">
        <f t="shared" si="398"/>
        <v>0</v>
      </c>
      <c r="AZ1524" s="40"/>
      <c r="BA1524" s="40"/>
      <c r="BB1524" s="40"/>
      <c r="BC1524" s="39"/>
      <c r="BD1524" s="39">
        <f>T1524*2.23694</f>
        <v>42.998957777777775</v>
      </c>
      <c r="BE1524" s="39">
        <f>AO1524-$BC$8</f>
        <v>0.85898020084735727</v>
      </c>
      <c r="BF1524" s="39">
        <f>AQ1524-$BC$8</f>
        <v>0.78698347274251657</v>
      </c>
      <c r="BG1524" s="52">
        <f t="shared" si="402"/>
        <v>0.70828512546826494</v>
      </c>
      <c r="BH1524" s="52">
        <f t="shared" si="403"/>
        <v>0.70828512546826494</v>
      </c>
      <c r="BI1524" s="52">
        <f t="shared" si="404"/>
        <v>2549826.4516857537</v>
      </c>
      <c r="BJ1524" s="52">
        <f t="shared" si="405"/>
        <v>2549.8264516857535</v>
      </c>
      <c r="BK1524">
        <f t="shared" si="406"/>
        <v>-8.1389010937500377</v>
      </c>
    </row>
    <row r="1525" spans="2:63" x14ac:dyDescent="0.25">
      <c r="B1525" s="23" t="s">
        <v>54</v>
      </c>
      <c r="C1525" s="23">
        <v>1517</v>
      </c>
      <c r="D1525" s="23">
        <v>40</v>
      </c>
      <c r="E1525" s="22">
        <v>70.7</v>
      </c>
      <c r="F1525" s="15">
        <f t="shared" si="407"/>
        <v>0.37500000000000039</v>
      </c>
      <c r="G1525" s="15">
        <f t="shared" si="408"/>
        <v>1.3500000000000014</v>
      </c>
      <c r="R1525">
        <f t="shared" si="396"/>
        <v>0</v>
      </c>
      <c r="S1525">
        <f t="shared" si="397"/>
        <v>70.7</v>
      </c>
      <c r="T1525">
        <f>$E1525/3.6</f>
        <v>19.638888888888889</v>
      </c>
      <c r="U1525">
        <f>(0.5*960*(T1525*T1525))</f>
        <v>185129.25925925927</v>
      </c>
      <c r="V1525">
        <f>$U1525-$U1526</f>
        <v>-6337.7777777778101</v>
      </c>
      <c r="X1525">
        <f>W1525/1000</f>
        <v>0</v>
      </c>
      <c r="Y152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5">
        <f>(0.5*960*(F1525*F1525))</f>
        <v>67.500000000000128</v>
      </c>
      <c r="AA1525">
        <f>W1525*0.0000002777777777</f>
        <v>0</v>
      </c>
      <c r="AB15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5">
        <f>(AC1525*0.0000002777777777)*-1</f>
        <v>0</v>
      </c>
      <c r="AE15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5">
        <f>(T1525/1000)*(960*9.81*0.01+0.5*1.205*0.38*1.711274*(T1525*T1525)+960*4/3*3.14*AJ1525)</f>
        <v>31.128024179741619</v>
      </c>
      <c r="AH1525">
        <f>AH1524+AG1525</f>
        <v>3071.6546959911375</v>
      </c>
      <c r="AJ1525">
        <f>T1526-T1525</f>
        <v>0.3333333333333357</v>
      </c>
      <c r="AK1525" s="53">
        <f t="shared" si="410"/>
        <v>19.638888888888889</v>
      </c>
      <c r="AL1525" s="39">
        <f>0.5*1116.99*(T1525*T1525)</f>
        <v>215403.67843750003</v>
      </c>
      <c r="AM1525" s="39">
        <f t="shared" si="409"/>
        <v>-7374.202500000014</v>
      </c>
      <c r="AN1525" s="39">
        <f>SUM($AM$1486:AM$1529)+$AN$1485</f>
        <v>-3096383.7603124999</v>
      </c>
      <c r="AO1525" s="39">
        <f t="shared" si="399"/>
        <v>0.86010659984597571</v>
      </c>
      <c r="AP1525" s="39">
        <f>SUM($AM$1454:$AM$1485)+$AP$1453</f>
        <v>2837195.5390625005</v>
      </c>
      <c r="AQ1525" s="39">
        <f t="shared" si="400"/>
        <v>0.788109871741135</v>
      </c>
      <c r="AR1525" s="39">
        <f t="shared" si="412"/>
        <v>-7.3742025000000142</v>
      </c>
      <c r="AS1525" s="39"/>
      <c r="AT1525" s="51">
        <f>T1525*$AS$8*0.38*0.01</f>
        <v>775.94387916500011</v>
      </c>
      <c r="AU1525" s="51">
        <f t="shared" si="411"/>
        <v>0.77594387916500007</v>
      </c>
      <c r="AV1525" s="51">
        <f t="shared" si="401"/>
        <v>2.1554013886669539E-4</v>
      </c>
      <c r="AW1525" s="39">
        <f>AB1525*0.7</f>
        <v>0.47311775706917308</v>
      </c>
      <c r="AX1525" s="40"/>
      <c r="AY1525" s="40">
        <f t="shared" si="398"/>
        <v>0</v>
      </c>
      <c r="AZ1525" s="40"/>
      <c r="BA1525" s="40"/>
      <c r="BB1525" s="40"/>
      <c r="BC1525" s="39"/>
      <c r="BD1525" s="39">
        <f>T1525*2.23694</f>
        <v>43.931016111111113</v>
      </c>
      <c r="BE1525" s="39">
        <f>AO1525-$BC$8</f>
        <v>0.85898020084735727</v>
      </c>
      <c r="BF1525" s="39">
        <f>AQ1525-$BC$8</f>
        <v>0.78698347274251657</v>
      </c>
      <c r="BG1525" s="52">
        <f t="shared" si="402"/>
        <v>0.70828512546826494</v>
      </c>
      <c r="BH1525" s="52">
        <f t="shared" si="403"/>
        <v>0.70828512546826494</v>
      </c>
      <c r="BI1525" s="52">
        <f t="shared" si="404"/>
        <v>2549826.4516857537</v>
      </c>
      <c r="BJ1525" s="52">
        <f t="shared" si="405"/>
        <v>2549.8264516857535</v>
      </c>
      <c r="BK1525">
        <f t="shared" si="406"/>
        <v>-6.6367822500000129</v>
      </c>
    </row>
    <row r="1526" spans="2:63" x14ac:dyDescent="0.25">
      <c r="B1526" s="23" t="s">
        <v>54</v>
      </c>
      <c r="C1526" s="23">
        <v>1518</v>
      </c>
      <c r="D1526" s="23">
        <v>41</v>
      </c>
      <c r="E1526" s="22">
        <v>71.900000000000006</v>
      </c>
      <c r="F1526" s="15">
        <f t="shared" si="407"/>
        <v>0.27777777777777779</v>
      </c>
      <c r="G1526" s="15">
        <f t="shared" si="408"/>
        <v>1</v>
      </c>
      <c r="R1526">
        <f t="shared" si="396"/>
        <v>0</v>
      </c>
      <c r="S1526">
        <f t="shared" si="397"/>
        <v>71.900000000000006</v>
      </c>
      <c r="T1526">
        <f>$E1526/3.6</f>
        <v>19.972222222222225</v>
      </c>
      <c r="U1526">
        <f>(0.5*960*(T1526*T1526))</f>
        <v>191467.03703703708</v>
      </c>
      <c r="V1526">
        <f>$U1526-$U1527</f>
        <v>-4284.444444444438</v>
      </c>
      <c r="X1526">
        <f>W1526/1000</f>
        <v>0</v>
      </c>
      <c r="Y152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6">
        <f>(0.5*960*(F1526*F1526))</f>
        <v>37.037037037037038</v>
      </c>
      <c r="AA1526">
        <f>W1526*0.0000002777777777</f>
        <v>0</v>
      </c>
      <c r="AB15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6">
        <f>(AC1526*0.0000002777777777)*-1</f>
        <v>0</v>
      </c>
      <c r="AE15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6">
        <f>(T1526/1000)*(960*9.81*0.01+0.5*1.205*0.38*1.711274*(T1526*T1526)+960*4/3*3.14*AJ1526)</f>
        <v>22.840532950539099</v>
      </c>
      <c r="AH1526">
        <f>AH1525+AG1526</f>
        <v>3094.4952289416765</v>
      </c>
      <c r="AJ1526">
        <f>T1527-T1526</f>
        <v>0.22222222222222143</v>
      </c>
      <c r="AK1526" s="53">
        <f t="shared" si="410"/>
        <v>19.972222222222225</v>
      </c>
      <c r="AL1526" s="39">
        <f>0.5*1116.99*(T1526*T1526)</f>
        <v>222777.88093750004</v>
      </c>
      <c r="AM1526" s="39">
        <f t="shared" si="409"/>
        <v>-4985.085000000021</v>
      </c>
      <c r="AN1526" s="39">
        <f>SUM($AM$1486:AM$1529)+$AN$1485</f>
        <v>-3096383.7603124999</v>
      </c>
      <c r="AO1526" s="39">
        <f t="shared" si="399"/>
        <v>0.86010659984597571</v>
      </c>
      <c r="AP1526" s="39">
        <f>SUM($AM$1454:$AM$1485)+$AP$1453</f>
        <v>2837195.5390625005</v>
      </c>
      <c r="AQ1526" s="39">
        <f t="shared" si="400"/>
        <v>0.788109871741135</v>
      </c>
      <c r="AR1526" s="39">
        <f t="shared" si="412"/>
        <v>-4.9850850000000211</v>
      </c>
      <c r="AS1526" s="39"/>
      <c r="AT1526" s="51">
        <f>T1526*$AS$8*0.38*0.01</f>
        <v>789.11407230500026</v>
      </c>
      <c r="AU1526" s="51">
        <f t="shared" si="411"/>
        <v>0.7891140723050003</v>
      </c>
      <c r="AV1526" s="51">
        <f t="shared" si="401"/>
        <v>2.1919852877673836E-4</v>
      </c>
      <c r="AW1526" s="39">
        <f>AB1526*0.7</f>
        <v>0.47311775706917308</v>
      </c>
      <c r="AX1526" s="40"/>
      <c r="AY1526" s="40">
        <f t="shared" si="398"/>
        <v>0</v>
      </c>
      <c r="AZ1526" s="40"/>
      <c r="BA1526" s="40"/>
      <c r="BB1526" s="40"/>
      <c r="BC1526" s="39"/>
      <c r="BD1526" s="39">
        <f>T1526*2.23694</f>
        <v>44.676662777777786</v>
      </c>
      <c r="BE1526" s="39">
        <f>AO1526-$BC$8</f>
        <v>0.85898020084735727</v>
      </c>
      <c r="BF1526" s="39">
        <f>AQ1526-$BC$8</f>
        <v>0.78698347274251657</v>
      </c>
      <c r="BG1526" s="52">
        <f t="shared" si="402"/>
        <v>0.70828512546826494</v>
      </c>
      <c r="BH1526" s="52">
        <f t="shared" si="403"/>
        <v>0.70828512546826494</v>
      </c>
      <c r="BI1526" s="52">
        <f t="shared" si="404"/>
        <v>2549826.4516857537</v>
      </c>
      <c r="BJ1526" s="52">
        <f t="shared" si="405"/>
        <v>2549.8264516857535</v>
      </c>
      <c r="BK1526">
        <f t="shared" si="406"/>
        <v>-4.4865765000000195</v>
      </c>
    </row>
    <row r="1527" spans="2:63" x14ac:dyDescent="0.25">
      <c r="B1527" s="23" t="s">
        <v>54</v>
      </c>
      <c r="C1527" s="23">
        <v>1519</v>
      </c>
      <c r="D1527" s="23">
        <v>42</v>
      </c>
      <c r="E1527" s="22">
        <v>72.7</v>
      </c>
      <c r="F1527" s="15">
        <f t="shared" si="407"/>
        <v>0.20833333333333331</v>
      </c>
      <c r="G1527" s="15">
        <f t="shared" si="408"/>
        <v>0.75</v>
      </c>
      <c r="R1527">
        <f t="shared" si="396"/>
        <v>0</v>
      </c>
      <c r="S1527">
        <f t="shared" si="397"/>
        <v>72.7</v>
      </c>
      <c r="T1527">
        <f>$E1527/3.6</f>
        <v>20.194444444444446</v>
      </c>
      <c r="U1527">
        <f>(0.5*960*(T1527*T1527))</f>
        <v>195751.48148148152</v>
      </c>
      <c r="V1527">
        <f>$U1527-$U1528</f>
        <v>-3787.7777777777519</v>
      </c>
      <c r="X1527">
        <f>W1527/1000</f>
        <v>0</v>
      </c>
      <c r="Y152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7">
        <f>(0.5*960*(F1527*F1527))</f>
        <v>20.833333333333329</v>
      </c>
      <c r="AA1527">
        <f>W1527*0.0000002777777777</f>
        <v>0</v>
      </c>
      <c r="AB15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7">
        <f>(AC1527*0.0000002777777777)*-1</f>
        <v>0</v>
      </c>
      <c r="AE15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7">
        <f>(T1527/1000)*(960*9.81*0.01+0.5*1.205*0.38*1.711274*(T1527*T1527)+960*4/3*3.14*AJ1527)</f>
        <v>20.910694960907929</v>
      </c>
      <c r="AH1527">
        <f>AH1526+AG1527</f>
        <v>3115.4059239025846</v>
      </c>
      <c r="AJ1527">
        <f>T1528-T1527</f>
        <v>0.19444444444444287</v>
      </c>
      <c r="AK1527" s="53">
        <f t="shared" si="410"/>
        <v>20.194444444444446</v>
      </c>
      <c r="AL1527" s="39">
        <f>0.5*1116.99*(T1527*T1527)</f>
        <v>227762.96593750006</v>
      </c>
      <c r="AM1527" s="39">
        <f t="shared" si="409"/>
        <v>-4407.1978124999441</v>
      </c>
      <c r="AN1527" s="39">
        <f>SUM($AM$1486:AM$1529)+$AN$1485</f>
        <v>-3096383.7603124999</v>
      </c>
      <c r="AO1527" s="39">
        <f t="shared" si="399"/>
        <v>0.86010659984597571</v>
      </c>
      <c r="AP1527" s="39">
        <f>SUM($AM$1454:$AM$1485)+$AP$1453</f>
        <v>2837195.5390625005</v>
      </c>
      <c r="AQ1527" s="39">
        <f t="shared" si="400"/>
        <v>0.788109871741135</v>
      </c>
      <c r="AR1527" s="39">
        <f t="shared" si="412"/>
        <v>-4.4071978124999438</v>
      </c>
      <c r="AS1527" s="39"/>
      <c r="AT1527" s="51">
        <f>T1527*$AS$8*0.38*0.01</f>
        <v>797.89420106500029</v>
      </c>
      <c r="AU1527" s="51">
        <f t="shared" si="411"/>
        <v>0.79789420106500031</v>
      </c>
      <c r="AV1527" s="51">
        <f t="shared" si="401"/>
        <v>2.2163745538343363E-4</v>
      </c>
      <c r="AW1527" s="39">
        <f>AB1527*0.7</f>
        <v>0.47311775706917308</v>
      </c>
      <c r="AX1527" s="40"/>
      <c r="AY1527" s="40">
        <f t="shared" si="398"/>
        <v>0</v>
      </c>
      <c r="AZ1527" s="40"/>
      <c r="BA1527" s="40"/>
      <c r="BB1527" s="40"/>
      <c r="BC1527" s="39"/>
      <c r="BD1527" s="39">
        <f>T1527*2.23694</f>
        <v>45.17376055555556</v>
      </c>
      <c r="BE1527" s="39">
        <f>AO1527-$BC$8</f>
        <v>0.85898020084735727</v>
      </c>
      <c r="BF1527" s="39">
        <f>AQ1527-$BC$8</f>
        <v>0.78698347274251657</v>
      </c>
      <c r="BG1527" s="52">
        <f t="shared" si="402"/>
        <v>0.70828512546826494</v>
      </c>
      <c r="BH1527" s="52">
        <f t="shared" si="403"/>
        <v>0.70828512546826494</v>
      </c>
      <c r="BI1527" s="52">
        <f t="shared" si="404"/>
        <v>2549826.4516857537</v>
      </c>
      <c r="BJ1527" s="52">
        <f t="shared" si="405"/>
        <v>2549.8264516857535</v>
      </c>
      <c r="BK1527">
        <f t="shared" si="406"/>
        <v>-3.9664780312499497</v>
      </c>
    </row>
    <row r="1528" spans="2:63" x14ac:dyDescent="0.25">
      <c r="B1528" s="23" t="s">
        <v>54</v>
      </c>
      <c r="C1528" s="23">
        <v>1520</v>
      </c>
      <c r="D1528" s="23">
        <v>43</v>
      </c>
      <c r="E1528" s="22">
        <v>73.400000000000006</v>
      </c>
      <c r="F1528" s="15">
        <f t="shared" si="407"/>
        <v>0.15277777777777699</v>
      </c>
      <c r="G1528" s="15">
        <f t="shared" si="408"/>
        <v>0.54999999999999716</v>
      </c>
      <c r="R1528">
        <f t="shared" si="396"/>
        <v>0</v>
      </c>
      <c r="S1528">
        <f t="shared" si="397"/>
        <v>73.400000000000006</v>
      </c>
      <c r="T1528">
        <f>$E1528/3.6</f>
        <v>20.388888888888889</v>
      </c>
      <c r="U1528">
        <f>(0.5*960*(T1528*T1528))</f>
        <v>199539.25925925927</v>
      </c>
      <c r="V1528">
        <f>$U1528-$U1529</f>
        <v>-2180.74074074073</v>
      </c>
      <c r="X1528">
        <f>W1528/1000</f>
        <v>0</v>
      </c>
      <c r="Y152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</f>
        <v>2708.1400691358031</v>
      </c>
      <c r="Z1528">
        <f>(0.5*960*(F1528*F1528))</f>
        <v>11.203703703703587</v>
      </c>
      <c r="AA1528">
        <f>W1528*0.0000002777777777</f>
        <v>0</v>
      </c>
      <c r="AB15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</f>
        <v>0.67588251009881872</v>
      </c>
      <c r="AD1528">
        <f>(AC1528*0.0000002777777777)*-1</f>
        <v>0</v>
      </c>
      <c r="AE15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8">
        <f>(T1528/1000)*(960*9.81*0.01+0.5*1.205*0.38*1.711274*(T1528*T1528)+960*4/3*3.14*AJ1528)</f>
        <v>14.346154598627255</v>
      </c>
      <c r="AH1528">
        <f>AH1527+AG1528</f>
        <v>3129.7520785012121</v>
      </c>
      <c r="AJ1528">
        <f>T1529-T1528</f>
        <v>0.11111111111111072</v>
      </c>
      <c r="AK1528" s="53">
        <f t="shared" si="410"/>
        <v>20.388888888888889</v>
      </c>
      <c r="AL1528" s="39">
        <f>0.5*1116.99*(T1528*T1528)</f>
        <v>232170.16375000001</v>
      </c>
      <c r="AM1528" s="39">
        <f t="shared" si="409"/>
        <v>-2537.359999999986</v>
      </c>
      <c r="AN1528" s="39">
        <f>SUM($AM$1486:AM$1529)+$AN$1485</f>
        <v>-3096383.7603124999</v>
      </c>
      <c r="AO1528" s="39">
        <f t="shared" si="399"/>
        <v>0.86010659984597571</v>
      </c>
      <c r="AP1528" s="39">
        <f>SUM($AM$1454:$AM$1485)+$AP$1453</f>
        <v>2837195.5390625005</v>
      </c>
      <c r="AQ1528" s="39">
        <f t="shared" si="400"/>
        <v>0.788109871741135</v>
      </c>
      <c r="AR1528" s="39">
        <f t="shared" si="412"/>
        <v>-2.5373599999999858</v>
      </c>
      <c r="AS1528" s="39"/>
      <c r="AT1528" s="51">
        <f>T1528*$AS$8*0.38*0.01</f>
        <v>805.57681373000014</v>
      </c>
      <c r="AU1528" s="51">
        <f t="shared" si="411"/>
        <v>0.80557681373000012</v>
      </c>
      <c r="AV1528" s="51">
        <f t="shared" si="401"/>
        <v>2.2377151616429197E-4</v>
      </c>
      <c r="AW1528" s="39">
        <f>AB1528*0.7</f>
        <v>0.47311775706917308</v>
      </c>
      <c r="AX1528" s="40"/>
      <c r="AY1528" s="40">
        <f t="shared" si="398"/>
        <v>0</v>
      </c>
      <c r="AZ1528" s="40"/>
      <c r="BA1528" s="40"/>
      <c r="BB1528" s="40"/>
      <c r="BC1528" s="39"/>
      <c r="BD1528" s="39">
        <f>T1528*2.23694</f>
        <v>45.608721111111116</v>
      </c>
      <c r="BE1528" s="39">
        <f>AO1528-$BC$8</f>
        <v>0.85898020084735727</v>
      </c>
      <c r="BF1528" s="39">
        <f>AQ1528-$BC$8</f>
        <v>0.78698347274251657</v>
      </c>
      <c r="BG1528" s="52">
        <f t="shared" si="402"/>
        <v>0.70828512546826494</v>
      </c>
      <c r="BH1528" s="52">
        <f t="shared" si="403"/>
        <v>0.70828512546826494</v>
      </c>
      <c r="BI1528" s="52">
        <f t="shared" si="404"/>
        <v>2549826.4516857537</v>
      </c>
      <c r="BJ1528" s="52">
        <f t="shared" si="405"/>
        <v>2549.8264516857535</v>
      </c>
      <c r="BK1528">
        <f t="shared" si="406"/>
        <v>-2.2836239999999877</v>
      </c>
    </row>
    <row r="1529" spans="2:63" x14ac:dyDescent="0.25">
      <c r="B1529" s="23" t="s">
        <v>54</v>
      </c>
      <c r="C1529" s="23">
        <v>1521</v>
      </c>
      <c r="D1529" s="23">
        <v>44</v>
      </c>
      <c r="E1529" s="22">
        <v>73.8</v>
      </c>
      <c r="F1529" s="15">
        <f t="shared" si="407"/>
        <v>9.7222222222220642E-2</v>
      </c>
      <c r="G1529" s="15">
        <f t="shared" si="408"/>
        <v>0.34999999999999432</v>
      </c>
      <c r="R1529">
        <f t="shared" si="396"/>
        <v>0</v>
      </c>
      <c r="S1529">
        <f t="shared" si="397"/>
        <v>73.8</v>
      </c>
      <c r="T1529">
        <f>$E1529/3.6</f>
        <v>20.5</v>
      </c>
      <c r="U1529">
        <f>(0.5*960*(T1529*T1529))</f>
        <v>201720</v>
      </c>
      <c r="V1529">
        <f>$U1529-$U1530</f>
        <v>-1643.3333333333139</v>
      </c>
      <c r="X1529">
        <f>W1529/1000</f>
        <v>0</v>
      </c>
      <c r="Y152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29">
        <f>(0.5*960*(F1529*F1529))</f>
        <v>4.5370370370368898</v>
      </c>
      <c r="AA1529">
        <f>W1529*0.0000002777777777</f>
        <v>0</v>
      </c>
      <c r="AB15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29">
        <f>(AC1529*0.0000002777777777)*-1</f>
        <v>0</v>
      </c>
      <c r="AE15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29">
        <f>(T1529/1000)*(960*9.81*0.01+0.5*1.205*0.38*1.711274*(T1529*T1529)+960*4/3*3.14*AJ1529)</f>
        <v>12.172114418370526</v>
      </c>
      <c r="AH1529">
        <f>AH1528+AG1529</f>
        <v>3141.9241929195828</v>
      </c>
      <c r="AJ1529">
        <f>T1530-T1529</f>
        <v>8.3333333333332149E-2</v>
      </c>
      <c r="AK1529" s="53">
        <f t="shared" si="410"/>
        <v>20.5</v>
      </c>
      <c r="AL1529" s="39">
        <f>0.5*1116.99*(T1529*T1529)</f>
        <v>234707.52374999999</v>
      </c>
      <c r="AM1529" s="39">
        <f t="shared" si="409"/>
        <v>-1912.0696874999849</v>
      </c>
      <c r="AN1529" s="39">
        <f>SUM($AM$1486:AM$1529)+$AN$1485</f>
        <v>-3096383.7603124999</v>
      </c>
      <c r="AO1529" s="39">
        <f t="shared" si="399"/>
        <v>0.86010659984597571</v>
      </c>
      <c r="AP1529" s="39">
        <f>SUM($AM$1454:$AM$1485)+$AP$1453</f>
        <v>2837195.5390625005</v>
      </c>
      <c r="AQ1529" s="39">
        <f t="shared" si="400"/>
        <v>0.788109871741135</v>
      </c>
      <c r="AR1529" s="39">
        <f t="shared" si="412"/>
        <v>-1.912069687499985</v>
      </c>
      <c r="AS1529" s="39"/>
      <c r="AT1529" s="51">
        <f>T1529*$AS$8*0.38*0.01</f>
        <v>809.96687811000015</v>
      </c>
      <c r="AU1529" s="51">
        <f t="shared" si="411"/>
        <v>0.80996687811000012</v>
      </c>
      <c r="AV1529" s="51">
        <f t="shared" si="401"/>
        <v>2.2499097946763962E-4</v>
      </c>
      <c r="AW1529" s="39">
        <f>AB1529*0.7</f>
        <v>0.4867347015098048</v>
      </c>
      <c r="AX1529" s="40"/>
      <c r="AY1529" s="40">
        <f t="shared" si="398"/>
        <v>0</v>
      </c>
      <c r="AZ1529" s="40"/>
      <c r="BA1529" s="40"/>
      <c r="BB1529" s="40"/>
      <c r="BC1529" s="39"/>
      <c r="BD1529" s="39">
        <f>T1529*2.23694</f>
        <v>45.85727</v>
      </c>
      <c r="BE1529" s="39">
        <f>AO1529-$BC$8</f>
        <v>0.85898020084735727</v>
      </c>
      <c r="BF1529" s="39">
        <f>AQ1529-$BC$8</f>
        <v>0.78698347274251657</v>
      </c>
      <c r="BG1529" s="52">
        <f t="shared" si="402"/>
        <v>0.70828512546826494</v>
      </c>
      <c r="BH1529" s="52">
        <f t="shared" si="403"/>
        <v>0.70828512546826494</v>
      </c>
      <c r="BI1529" s="52">
        <f t="shared" si="404"/>
        <v>2549826.4516857537</v>
      </c>
      <c r="BJ1529" s="52">
        <f t="shared" si="405"/>
        <v>2549.8264516857535</v>
      </c>
      <c r="BK1529">
        <f t="shared" si="406"/>
        <v>-1.7208627187499865</v>
      </c>
    </row>
    <row r="1530" spans="2:63" x14ac:dyDescent="0.25">
      <c r="B1530" s="23" t="s">
        <v>54</v>
      </c>
      <c r="C1530" s="23">
        <v>1522</v>
      </c>
      <c r="D1530" s="23">
        <v>45</v>
      </c>
      <c r="E1530" s="22">
        <v>74.099999999999994</v>
      </c>
      <c r="F1530" s="15">
        <f t="shared" si="407"/>
        <v>2.7777777777778172E-2</v>
      </c>
      <c r="G1530" s="15">
        <f t="shared" si="408"/>
        <v>0.10000000000000142</v>
      </c>
      <c r="R1530">
        <f t="shared" si="396"/>
        <v>0</v>
      </c>
      <c r="S1530">
        <f t="shared" si="397"/>
        <v>74.099999999999994</v>
      </c>
      <c r="T1530">
        <f>$E1530/3.6</f>
        <v>20.583333333333332</v>
      </c>
      <c r="U1530">
        <f>(0.5*960*(T1530*T1530))</f>
        <v>203363.33333333331</v>
      </c>
      <c r="V1530">
        <f>$U1530-$U1531</f>
        <v>548.51851851854008</v>
      </c>
      <c r="W1530">
        <f>SUM(V1530:V1540)</f>
        <v>70029.999999999942</v>
      </c>
      <c r="X1530">
        <f>W1530/1000</f>
        <v>70.029999999999944</v>
      </c>
      <c r="Y153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0">
        <f>(0.5*960*(F1530*F1530))</f>
        <v>0.37037037037038084</v>
      </c>
      <c r="AA1530">
        <f>W1530*0.0000002777777777</f>
        <v>1.9452777772330985E-2</v>
      </c>
      <c r="AB15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0">
        <f>(AC1530*0.0000002777777777)*-1</f>
        <v>0</v>
      </c>
      <c r="AE15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0">
        <f>(T1530/1000)*(960*9.81*0.01+0.5*1.205*0.38*1.711274*(T1530*T1530)+960*4/3*3.14*AJ1530)</f>
        <v>3.0571449129787269</v>
      </c>
      <c r="AH1530">
        <f>AH1529+AG1530</f>
        <v>3144.9813378325616</v>
      </c>
      <c r="AJ1530">
        <f>T1531-T1530</f>
        <v>-2.7777777777778567E-2</v>
      </c>
      <c r="AK1530" s="53">
        <f t="shared" si="410"/>
        <v>20.583333333333332</v>
      </c>
      <c r="AL1530" s="39">
        <f>0.5*1116.99*(T1530*T1530)</f>
        <v>236619.59343749998</v>
      </c>
      <c r="AM1530" s="39">
        <f t="shared" si="409"/>
        <v>638.21843750003609</v>
      </c>
      <c r="AN1530" s="39">
        <f>SUM($AM$1486:AM$1529)+$AN$1485</f>
        <v>-3096383.7603124999</v>
      </c>
      <c r="AO1530" s="39">
        <f t="shared" si="399"/>
        <v>0.86010659984597571</v>
      </c>
      <c r="AP1530" s="39">
        <f>SUM($AM$1530:$AM$1540)+$AP$1529</f>
        <v>2918677.6325000003</v>
      </c>
      <c r="AQ1530" s="39">
        <f t="shared" si="400"/>
        <v>0.8107437865785474</v>
      </c>
      <c r="AR1530" s="39">
        <f t="shared" si="412"/>
        <v>0.63821843750003604</v>
      </c>
      <c r="AS1530" s="39"/>
      <c r="AT1530" s="51">
        <f>T1530*$AS$8*0.38*0.01</f>
        <v>813.25942639500011</v>
      </c>
      <c r="AU1530" s="51">
        <f t="shared" si="411"/>
        <v>0.81325942639500015</v>
      </c>
      <c r="AV1530" s="51">
        <f t="shared" si="401"/>
        <v>2.2590557694515033E-4</v>
      </c>
      <c r="AW1530" s="39">
        <f>AB1530*0.7</f>
        <v>0.4867347015098048</v>
      </c>
      <c r="AX1530" s="40"/>
      <c r="AY1530" s="40">
        <f t="shared" si="398"/>
        <v>0</v>
      </c>
      <c r="AZ1530" s="40"/>
      <c r="BA1530" s="40"/>
      <c r="BB1530" s="40"/>
      <c r="BC1530" s="39"/>
      <c r="BD1530" s="39">
        <f>T1530*2.23694</f>
        <v>46.043681666666664</v>
      </c>
      <c r="BE1530" s="39">
        <f>AO1530-$BC$8</f>
        <v>0.85898020084735727</v>
      </c>
      <c r="BF1530" s="39">
        <f>AQ1530-$BC$8</f>
        <v>0.80961738757992896</v>
      </c>
      <c r="BG1530" s="52">
        <f t="shared" si="402"/>
        <v>0.72865564882193612</v>
      </c>
      <c r="BH1530" s="52">
        <f t="shared" si="403"/>
        <v>0.72865564882193612</v>
      </c>
      <c r="BI1530" s="52">
        <f t="shared" si="404"/>
        <v>2623160.3357589701</v>
      </c>
      <c r="BJ1530" s="52">
        <f t="shared" si="405"/>
        <v>2623.1603357589702</v>
      </c>
      <c r="BK1530">
        <f t="shared" si="406"/>
        <v>0.57439659375003249</v>
      </c>
    </row>
    <row r="1531" spans="2:63" x14ac:dyDescent="0.25">
      <c r="B1531" s="23" t="s">
        <v>54</v>
      </c>
      <c r="C1531" s="23">
        <v>1523</v>
      </c>
      <c r="D1531" s="23">
        <v>46</v>
      </c>
      <c r="E1531" s="22">
        <v>74</v>
      </c>
      <c r="F1531" s="15">
        <f t="shared" si="407"/>
        <v>-6.9444444444444448E-2</v>
      </c>
      <c r="G1531" s="15">
        <f t="shared" si="408"/>
        <v>-0.25</v>
      </c>
      <c r="R1531">
        <f t="shared" si="396"/>
        <v>0</v>
      </c>
      <c r="S1531">
        <f t="shared" si="397"/>
        <v>74</v>
      </c>
      <c r="T1531">
        <f>$E1531/3.6</f>
        <v>20.555555555555554</v>
      </c>
      <c r="U1531">
        <f>(0.5*960*(T1531*T1531))</f>
        <v>202814.81481481477</v>
      </c>
      <c r="V1531">
        <f>$U1531-$U1532</f>
        <v>2186.666666666657</v>
      </c>
      <c r="X1531">
        <f>W1531/1000</f>
        <v>0</v>
      </c>
      <c r="Y153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1">
        <f>(0.5*960*(F1531*F1531))</f>
        <v>2.3148148148148149</v>
      </c>
      <c r="AA1531">
        <f>W1531*0.0000002777777777</f>
        <v>0</v>
      </c>
      <c r="AB153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1">
        <f>(AC1531*0.0000002777777777)*-1</f>
        <v>0</v>
      </c>
      <c r="AE15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1">
        <f>(T1531/1000)*(960*9.81*0.01+0.5*1.205*0.38*1.711274*(T1531*T1531)+960*4/3*3.14*AJ1531)</f>
        <v>-3.8409247424482018</v>
      </c>
      <c r="AH1531">
        <f>AH1530+AG1531</f>
        <v>3141.1404130901133</v>
      </c>
      <c r="AJ1531">
        <f>T1532-T1531</f>
        <v>-0.11111111111111072</v>
      </c>
      <c r="AK1531" s="53">
        <f t="shared" si="410"/>
        <v>20.555555555555554</v>
      </c>
      <c r="AL1531" s="39">
        <f>0.5*1116.99*(T1531*T1531)</f>
        <v>235981.37499999994</v>
      </c>
      <c r="AM1531" s="39">
        <f t="shared" si="409"/>
        <v>2544.2549999999756</v>
      </c>
      <c r="AN1531" s="39">
        <f>SUM($AM$1486:AM$1529)+$AN$1485</f>
        <v>-3096383.7603124999</v>
      </c>
      <c r="AO1531" s="39">
        <f t="shared" si="399"/>
        <v>0.86010659984597571</v>
      </c>
      <c r="AP1531" s="39">
        <f>SUM($AM$1530:$AM$1540)+$AP$1529</f>
        <v>2918677.6325000003</v>
      </c>
      <c r="AQ1531" s="39">
        <f t="shared" si="400"/>
        <v>0.8107437865785474</v>
      </c>
      <c r="AR1531" s="39">
        <f t="shared" si="412"/>
        <v>2.5442549999999757</v>
      </c>
      <c r="AS1531" s="39"/>
      <c r="AT1531" s="51">
        <f>T1531*$AS$8*0.38*0.01</f>
        <v>812.16191030000005</v>
      </c>
      <c r="AU1531" s="51">
        <f t="shared" si="411"/>
        <v>0.81216191030000007</v>
      </c>
      <c r="AV1531" s="51">
        <f t="shared" si="401"/>
        <v>2.256007111193134E-4</v>
      </c>
      <c r="AW1531" s="39">
        <f>AB1531*0.7</f>
        <v>0.4867347015098048</v>
      </c>
      <c r="AX1531" s="40"/>
      <c r="AY1531" s="40">
        <f t="shared" si="398"/>
        <v>0</v>
      </c>
      <c r="AZ1531" s="40"/>
      <c r="BA1531" s="40"/>
      <c r="BB1531" s="40"/>
      <c r="BC1531" s="39"/>
      <c r="BD1531" s="39">
        <f>T1531*2.23694</f>
        <v>45.981544444444445</v>
      </c>
      <c r="BE1531" s="39">
        <f>AO1531-$BC$8</f>
        <v>0.85898020084735727</v>
      </c>
      <c r="BF1531" s="39">
        <f>AQ1531-$BC$8</f>
        <v>0.80961738757992896</v>
      </c>
      <c r="BG1531" s="52">
        <f t="shared" si="402"/>
        <v>0.72865564882193612</v>
      </c>
      <c r="BH1531" s="52">
        <f t="shared" si="403"/>
        <v>0.72865564882193612</v>
      </c>
      <c r="BI1531" s="52">
        <f t="shared" si="404"/>
        <v>2623160.3357589701</v>
      </c>
      <c r="BJ1531" s="52">
        <f t="shared" si="405"/>
        <v>2623.1603357589702</v>
      </c>
      <c r="BK1531">
        <f t="shared" si="406"/>
        <v>2.289829499999978</v>
      </c>
    </row>
    <row r="1532" spans="2:63" x14ac:dyDescent="0.25">
      <c r="B1532" s="23" t="s">
        <v>54</v>
      </c>
      <c r="C1532" s="23">
        <v>1524</v>
      </c>
      <c r="D1532" s="23">
        <v>47</v>
      </c>
      <c r="E1532" s="22">
        <v>73.599999999999994</v>
      </c>
      <c r="F1532" s="15">
        <f t="shared" si="407"/>
        <v>-0.20833333333333331</v>
      </c>
      <c r="G1532" s="15">
        <f t="shared" si="408"/>
        <v>-0.75</v>
      </c>
      <c r="R1532">
        <f t="shared" si="396"/>
        <v>0</v>
      </c>
      <c r="S1532">
        <f t="shared" si="397"/>
        <v>73.599999999999994</v>
      </c>
      <c r="T1532">
        <f>$E1532/3.6</f>
        <v>20.444444444444443</v>
      </c>
      <c r="U1532">
        <f>(0.5*960*(T1532*T1532))</f>
        <v>200628.14814814812</v>
      </c>
      <c r="V1532">
        <f>$U1532-$U1533</f>
        <v>5952.2222222221899</v>
      </c>
      <c r="X1532">
        <f>W1532/1000</f>
        <v>0</v>
      </c>
      <c r="Y153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2">
        <f>(0.5*960*(F1532*F1532))</f>
        <v>20.833333333333329</v>
      </c>
      <c r="AA1532">
        <f>W1532*0.0000002777777777</f>
        <v>0</v>
      </c>
      <c r="AB153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2">
        <f>(AC1532*0.0000002777777777)*-1</f>
        <v>0</v>
      </c>
      <c r="AE15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2">
        <f>(T1532/1000)*(960*9.81*0.01+0.5*1.205*0.38*1.711274*(T1532*T1532)+960*4/3*3.14*AJ1532)</f>
        <v>-19.834213732753501</v>
      </c>
      <c r="AH1532">
        <f>AH1531+AG1532</f>
        <v>3121.3061993573597</v>
      </c>
      <c r="AJ1532">
        <f>T1533-T1532</f>
        <v>-0.30555555555555358</v>
      </c>
      <c r="AK1532" s="53">
        <f t="shared" si="410"/>
        <v>20.444444444444443</v>
      </c>
      <c r="AL1532" s="39">
        <f>0.5*1116.99*(T1532*T1532)</f>
        <v>233437.11999999997</v>
      </c>
      <c r="AM1532" s="39">
        <f t="shared" si="409"/>
        <v>6925.5965624999662</v>
      </c>
      <c r="AN1532" s="39">
        <f>SUM($AM$1486:AM$1529)+$AN$1485</f>
        <v>-3096383.7603124999</v>
      </c>
      <c r="AO1532" s="39">
        <f t="shared" si="399"/>
        <v>0.86010659984597571</v>
      </c>
      <c r="AP1532" s="39">
        <f>SUM($AM$1530:$AM$1540)+$AP$1529</f>
        <v>2918677.6325000003</v>
      </c>
      <c r="AQ1532" s="39">
        <f t="shared" si="400"/>
        <v>0.8107437865785474</v>
      </c>
      <c r="AR1532" s="39">
        <f t="shared" si="412"/>
        <v>6.9255965624999662</v>
      </c>
      <c r="AS1532" s="39"/>
      <c r="AT1532" s="51">
        <f>T1532*$AS$8*0.38*0.01</f>
        <v>807.77184592000003</v>
      </c>
      <c r="AU1532" s="51">
        <f t="shared" si="411"/>
        <v>0.80777184592000006</v>
      </c>
      <c r="AV1532" s="51">
        <f t="shared" si="401"/>
        <v>2.2438124781596575E-4</v>
      </c>
      <c r="AW1532" s="39">
        <f>AB1532*0.7</f>
        <v>0.4867347015098048</v>
      </c>
      <c r="AX1532" s="40"/>
      <c r="AY1532" s="40">
        <f t="shared" si="398"/>
        <v>0</v>
      </c>
      <c r="AZ1532" s="40"/>
      <c r="BA1532" s="40"/>
      <c r="BB1532" s="40"/>
      <c r="BC1532" s="39"/>
      <c r="BD1532" s="39">
        <f>T1532*2.23694</f>
        <v>45.732995555555554</v>
      </c>
      <c r="BE1532" s="39">
        <f>AO1532-$BC$8</f>
        <v>0.85898020084735727</v>
      </c>
      <c r="BF1532" s="39">
        <f>AQ1532-$BC$8</f>
        <v>0.80961738757992896</v>
      </c>
      <c r="BG1532" s="52">
        <f t="shared" si="402"/>
        <v>0.72865564882193612</v>
      </c>
      <c r="BH1532" s="52">
        <f t="shared" si="403"/>
        <v>0.72865564882193612</v>
      </c>
      <c r="BI1532" s="52">
        <f t="shared" si="404"/>
        <v>2623160.3357589701</v>
      </c>
      <c r="BJ1532" s="52">
        <f t="shared" si="405"/>
        <v>2623.1603357589702</v>
      </c>
      <c r="BK1532">
        <f t="shared" si="406"/>
        <v>6.2330369062499695</v>
      </c>
    </row>
    <row r="1533" spans="2:63" x14ac:dyDescent="0.25">
      <c r="B1533" s="23" t="s">
        <v>54</v>
      </c>
      <c r="C1533" s="23">
        <v>1525</v>
      </c>
      <c r="D1533" s="23">
        <v>48</v>
      </c>
      <c r="E1533" s="22">
        <v>72.5</v>
      </c>
      <c r="F1533" s="15">
        <f t="shared" si="407"/>
        <v>-0.38888888888888851</v>
      </c>
      <c r="G1533" s="15">
        <f t="shared" si="408"/>
        <v>-1.3999999999999986</v>
      </c>
      <c r="R1533">
        <f t="shared" si="396"/>
        <v>0</v>
      </c>
      <c r="S1533">
        <f t="shared" si="397"/>
        <v>72.5</v>
      </c>
      <c r="T1533">
        <f>$E1533/3.6</f>
        <v>20.138888888888889</v>
      </c>
      <c r="U1533">
        <f>(0.5*960*(T1533*T1533))</f>
        <v>194675.92592592593</v>
      </c>
      <c r="V1533">
        <f>$U1533-$U1534</f>
        <v>9022.5925925926422</v>
      </c>
      <c r="X1533">
        <f>W1533/1000</f>
        <v>0</v>
      </c>
      <c r="Y153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3">
        <f>(0.5*960*(F1533*F1533))</f>
        <v>72.592592592592453</v>
      </c>
      <c r="AA1533">
        <f>W1533*0.0000002777777777</f>
        <v>0</v>
      </c>
      <c r="AB153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3">
        <f>(AC1533*0.0000002777777777)*-1</f>
        <v>0</v>
      </c>
      <c r="AE15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3">
        <f>(T1533/1000)*(960*9.81*0.01+0.5*1.205*0.38*1.711274*(T1533*T1533)+960*4/3*3.14*AJ1533)</f>
        <v>-33.125992709768703</v>
      </c>
      <c r="AH1533">
        <f>AH1532+AG1533</f>
        <v>3088.1802066475911</v>
      </c>
      <c r="AJ1533">
        <f>T1534-T1533</f>
        <v>-0.47222222222222499</v>
      </c>
      <c r="AK1533" s="53">
        <f t="shared" si="410"/>
        <v>20.138888888888889</v>
      </c>
      <c r="AL1533" s="39">
        <f>0.5*1116.99*(T1533*T1533)</f>
        <v>226511.5234375</v>
      </c>
      <c r="AM1533" s="39">
        <f t="shared" si="409"/>
        <v>10498.068437500071</v>
      </c>
      <c r="AN1533" s="39">
        <f>SUM($AM$1486:AM$1529)+$AN$1485</f>
        <v>-3096383.7603124999</v>
      </c>
      <c r="AO1533" s="39">
        <f t="shared" si="399"/>
        <v>0.86010659984597571</v>
      </c>
      <c r="AP1533" s="39">
        <f>SUM($AM$1530:$AM$1540)+$AP$1529</f>
        <v>2918677.6325000003</v>
      </c>
      <c r="AQ1533" s="39">
        <f t="shared" si="400"/>
        <v>0.8107437865785474</v>
      </c>
      <c r="AR1533" s="39">
        <f t="shared" si="412"/>
        <v>10.498068437500072</v>
      </c>
      <c r="AS1533" s="39"/>
      <c r="AT1533" s="51">
        <f>T1533*$AS$8*0.38*0.01</f>
        <v>795.69916887500017</v>
      </c>
      <c r="AU1533" s="51">
        <f t="shared" si="411"/>
        <v>0.79569916887500014</v>
      </c>
      <c r="AV1533" s="51">
        <f t="shared" si="401"/>
        <v>2.2102772373175979E-4</v>
      </c>
      <c r="AW1533" s="39">
        <f>AB1533*0.7</f>
        <v>0.4867347015098048</v>
      </c>
      <c r="AX1533" s="40"/>
      <c r="AY1533" s="40">
        <f t="shared" si="398"/>
        <v>0</v>
      </c>
      <c r="AZ1533" s="40"/>
      <c r="BA1533" s="40"/>
      <c r="BB1533" s="40"/>
      <c r="BC1533" s="39"/>
      <c r="BD1533" s="39">
        <f>T1533*2.23694</f>
        <v>45.049486111111115</v>
      </c>
      <c r="BE1533" s="39">
        <f>AO1533-$BC$8</f>
        <v>0.85898020084735727</v>
      </c>
      <c r="BF1533" s="39">
        <f>AQ1533-$BC$8</f>
        <v>0.80961738757992896</v>
      </c>
      <c r="BG1533" s="52">
        <f t="shared" si="402"/>
        <v>0.72865564882193612</v>
      </c>
      <c r="BH1533" s="52">
        <f t="shared" si="403"/>
        <v>0.72865564882193612</v>
      </c>
      <c r="BI1533" s="52">
        <f t="shared" si="404"/>
        <v>2623160.3357589701</v>
      </c>
      <c r="BJ1533" s="52">
        <f t="shared" si="405"/>
        <v>2623.1603357589702</v>
      </c>
      <c r="BK1533">
        <f t="shared" si="406"/>
        <v>9.4482615937500647</v>
      </c>
    </row>
    <row r="1534" spans="2:63" x14ac:dyDescent="0.25">
      <c r="B1534" s="23" t="s">
        <v>54</v>
      </c>
      <c r="C1534" s="23">
        <v>1526</v>
      </c>
      <c r="D1534" s="23">
        <v>49</v>
      </c>
      <c r="E1534" s="22">
        <v>70.8</v>
      </c>
      <c r="F1534" s="15">
        <f t="shared" si="407"/>
        <v>-0.54166666666666741</v>
      </c>
      <c r="G1534" s="15">
        <f t="shared" si="408"/>
        <v>-1.9500000000000028</v>
      </c>
      <c r="R1534">
        <f t="shared" si="396"/>
        <v>0</v>
      </c>
      <c r="S1534">
        <f t="shared" si="397"/>
        <v>70.8</v>
      </c>
      <c r="T1534">
        <f>$E1534/3.6</f>
        <v>19.666666666666664</v>
      </c>
      <c r="U1534">
        <f>(0.5*960*(T1534*T1534))</f>
        <v>185653.33333333328</v>
      </c>
      <c r="V1534">
        <f>$U1534-$U1535</f>
        <v>11358.518518518482</v>
      </c>
      <c r="X1534">
        <f>W1534/1000</f>
        <v>0</v>
      </c>
      <c r="Y153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4">
        <f>(0.5*960*(F1534*F1534))</f>
        <v>140.83333333333371</v>
      </c>
      <c r="AA1534">
        <f>W1534*0.0000002777777777</f>
        <v>0</v>
      </c>
      <c r="AB153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4">
        <f>(AC1534*0.0000002777777777)*-1</f>
        <v>0</v>
      </c>
      <c r="AE15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4">
        <f>(T1534/1000)*(960*9.81*0.01+0.5*1.205*0.38*1.711274*(T1534*T1534)+960*4/3*3.14*AJ1534)</f>
        <v>-43.472453180570653</v>
      </c>
      <c r="AH1534">
        <f>AH1533+AG1534</f>
        <v>3044.7077534670207</v>
      </c>
      <c r="AJ1534">
        <f>T1535-T1534</f>
        <v>-0.61111111111111072</v>
      </c>
      <c r="AK1534" s="53">
        <f t="shared" si="410"/>
        <v>19.666666666666664</v>
      </c>
      <c r="AL1534" s="39">
        <f>0.5*1116.99*(T1534*T1534)</f>
        <v>216013.45499999993</v>
      </c>
      <c r="AM1534" s="39">
        <f t="shared" si="409"/>
        <v>13215.991249999963</v>
      </c>
      <c r="AN1534" s="39">
        <f>SUM($AM$1486:AM$1529)+$AN$1485</f>
        <v>-3096383.7603124999</v>
      </c>
      <c r="AO1534" s="39">
        <f t="shared" si="399"/>
        <v>0.86010659984597571</v>
      </c>
      <c r="AP1534" s="39">
        <f>SUM($AM$1530:$AM$1540)+$AP$1529</f>
        <v>2918677.6325000003</v>
      </c>
      <c r="AQ1534" s="39">
        <f t="shared" si="400"/>
        <v>0.8107437865785474</v>
      </c>
      <c r="AR1534" s="39">
        <f t="shared" si="412"/>
        <v>13.215991249999963</v>
      </c>
      <c r="AS1534" s="39"/>
      <c r="AT1534" s="51">
        <f>T1534*$AS$8*0.38*0.01</f>
        <v>777.04139526000006</v>
      </c>
      <c r="AU1534" s="51">
        <f t="shared" si="411"/>
        <v>0.77704139526000005</v>
      </c>
      <c r="AV1534" s="51">
        <f t="shared" si="401"/>
        <v>2.158450046925323E-4</v>
      </c>
      <c r="AW1534" s="39">
        <f>AB1534*0.7</f>
        <v>0.4867347015098048</v>
      </c>
      <c r="AX1534" s="40"/>
      <c r="AY1534" s="40">
        <f t="shared" si="398"/>
        <v>0</v>
      </c>
      <c r="AZ1534" s="40"/>
      <c r="BA1534" s="40"/>
      <c r="BB1534" s="40"/>
      <c r="BC1534" s="39"/>
      <c r="BD1534" s="39">
        <f>T1534*2.23694</f>
        <v>43.993153333333332</v>
      </c>
      <c r="BE1534" s="39">
        <f>AO1534-$BC$8</f>
        <v>0.85898020084735727</v>
      </c>
      <c r="BF1534" s="39">
        <f>AQ1534-$BC$8</f>
        <v>0.80961738757992896</v>
      </c>
      <c r="BG1534" s="52">
        <f t="shared" si="402"/>
        <v>0.72865564882193612</v>
      </c>
      <c r="BH1534" s="52">
        <f t="shared" si="403"/>
        <v>0.72865564882193612</v>
      </c>
      <c r="BI1534" s="52">
        <f t="shared" si="404"/>
        <v>2623160.3357589701</v>
      </c>
      <c r="BJ1534" s="52">
        <f t="shared" si="405"/>
        <v>2623.1603357589702</v>
      </c>
      <c r="BK1534">
        <f t="shared" si="406"/>
        <v>11.894392124999968</v>
      </c>
    </row>
    <row r="1535" spans="2:63" x14ac:dyDescent="0.25">
      <c r="B1535" s="23" t="s">
        <v>54</v>
      </c>
      <c r="C1535" s="23">
        <v>1527</v>
      </c>
      <c r="D1535" s="23">
        <v>50</v>
      </c>
      <c r="E1535" s="22">
        <v>68.599999999999994</v>
      </c>
      <c r="F1535" s="15">
        <f t="shared" si="407"/>
        <v>-0.63888888888888806</v>
      </c>
      <c r="G1535" s="15">
        <f t="shared" si="408"/>
        <v>-2.2999999999999972</v>
      </c>
      <c r="R1535">
        <f t="shared" si="396"/>
        <v>0</v>
      </c>
      <c r="S1535">
        <f t="shared" si="397"/>
        <v>68.599999999999994</v>
      </c>
      <c r="T1535">
        <f>$E1535/3.6</f>
        <v>19.055555555555554</v>
      </c>
      <c r="U1535">
        <f>(0.5*960*(T1535*T1535))</f>
        <v>174294.8148148148</v>
      </c>
      <c r="V1535">
        <f>$U1535-$U1536</f>
        <v>11982.22222222219</v>
      </c>
      <c r="X1535">
        <f>W1535/1000</f>
        <v>0</v>
      </c>
      <c r="Y153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5">
        <f>(0.5*960*(F1535*F1535))</f>
        <v>195.92592592592541</v>
      </c>
      <c r="AA1535">
        <f>W1535*0.0000002777777777</f>
        <v>0</v>
      </c>
      <c r="AB153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5">
        <f>(AC1535*0.0000002777777777)*-1</f>
        <v>0</v>
      </c>
      <c r="AE15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5">
        <f>(T1535/1000)*(960*9.81*0.01+0.5*1.205*0.38*1.711274*(T1535*T1535)+960*4/3*3.14*AJ1535)</f>
        <v>-46.553177846941765</v>
      </c>
      <c r="AH1535">
        <f>AH1534+AG1535</f>
        <v>2998.154575620079</v>
      </c>
      <c r="AJ1535">
        <f>T1536-T1535</f>
        <v>-0.6666666666666643</v>
      </c>
      <c r="AK1535" s="53">
        <f t="shared" si="410"/>
        <v>19.055555555555554</v>
      </c>
      <c r="AL1535" s="39">
        <f>0.5*1116.99*(T1535*T1535)</f>
        <v>202797.46374999997</v>
      </c>
      <c r="AM1535" s="39">
        <f t="shared" si="409"/>
        <v>13941.689999999944</v>
      </c>
      <c r="AN1535" s="39">
        <f>SUM($AM$1486:AM$1529)+$AN$1485</f>
        <v>-3096383.7603124999</v>
      </c>
      <c r="AO1535" s="39">
        <f t="shared" si="399"/>
        <v>0.86010659984597571</v>
      </c>
      <c r="AP1535" s="39">
        <f>SUM($AM$1530:$AM$1540)+$AP$1529</f>
        <v>2918677.6325000003</v>
      </c>
      <c r="AQ1535" s="39">
        <f t="shared" si="400"/>
        <v>0.8107437865785474</v>
      </c>
      <c r="AR1535" s="39">
        <f t="shared" si="412"/>
        <v>13.941689999999944</v>
      </c>
      <c r="AS1535" s="39"/>
      <c r="AT1535" s="51">
        <f>T1535*$AS$8*0.38*0.01</f>
        <v>752.8960411700001</v>
      </c>
      <c r="AU1535" s="51">
        <f t="shared" si="411"/>
        <v>0.75289604117000009</v>
      </c>
      <c r="AV1535" s="51">
        <f t="shared" si="401"/>
        <v>2.0913795652412027E-4</v>
      </c>
      <c r="AW1535" s="39">
        <f>AB1535*0.7</f>
        <v>0.4867347015098048</v>
      </c>
      <c r="AX1535" s="40"/>
      <c r="AY1535" s="40">
        <f t="shared" si="398"/>
        <v>0</v>
      </c>
      <c r="AZ1535" s="40"/>
      <c r="BA1535" s="40"/>
      <c r="BB1535" s="40"/>
      <c r="BC1535" s="39"/>
      <c r="BD1535" s="39">
        <f>T1535*2.23694</f>
        <v>42.626134444444446</v>
      </c>
      <c r="BE1535" s="39">
        <f>AO1535-$BC$8</f>
        <v>0.85898020084735727</v>
      </c>
      <c r="BF1535" s="39">
        <f>AQ1535-$BC$8</f>
        <v>0.80961738757992896</v>
      </c>
      <c r="BG1535" s="52">
        <f t="shared" si="402"/>
        <v>0.72865564882193612</v>
      </c>
      <c r="BH1535" s="52">
        <f t="shared" si="403"/>
        <v>0.72865564882193612</v>
      </c>
      <c r="BI1535" s="52">
        <f t="shared" si="404"/>
        <v>2623160.3357589701</v>
      </c>
      <c r="BJ1535" s="52">
        <f t="shared" si="405"/>
        <v>2623.1603357589702</v>
      </c>
      <c r="BK1535">
        <f t="shared" si="406"/>
        <v>12.54752099999995</v>
      </c>
    </row>
    <row r="1536" spans="2:63" x14ac:dyDescent="0.25">
      <c r="B1536" s="23" t="s">
        <v>54</v>
      </c>
      <c r="C1536" s="23">
        <v>1528</v>
      </c>
      <c r="D1536" s="23">
        <v>51</v>
      </c>
      <c r="E1536" s="22">
        <v>66.2</v>
      </c>
      <c r="F1536" s="15">
        <f t="shared" si="407"/>
        <v>-0.63888888888888806</v>
      </c>
      <c r="G1536" s="15">
        <f t="shared" si="408"/>
        <v>-2.2999999999999972</v>
      </c>
      <c r="R1536">
        <f t="shared" si="396"/>
        <v>0</v>
      </c>
      <c r="S1536">
        <f t="shared" si="397"/>
        <v>66.2</v>
      </c>
      <c r="T1536">
        <f>$E1536/3.6</f>
        <v>18.388888888888889</v>
      </c>
      <c r="U1536">
        <f>(0.5*960*(T1536*T1536))</f>
        <v>162312.59259259261</v>
      </c>
      <c r="V1536">
        <f>$U1536-$U1537</f>
        <v>10608.888888888905</v>
      </c>
      <c r="X1536">
        <f>W1536/1000</f>
        <v>0</v>
      </c>
      <c r="Y153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6">
        <f>(0.5*960*(F1536*F1536))</f>
        <v>195.92592592592541</v>
      </c>
      <c r="AA1536">
        <f>W1536*0.0000002777777777</f>
        <v>0</v>
      </c>
      <c r="AB153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6">
        <f>(AC1536*0.0000002777777777)*-1</f>
        <v>0</v>
      </c>
      <c r="AE15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6">
        <f>(T1536/1000)*(960*9.81*0.01+0.5*1.205*0.38*1.711274*(T1536*T1536)+960*4/3*3.14*AJ1536)</f>
        <v>-40.998311243125976</v>
      </c>
      <c r="AH1536">
        <f>AH1535+AG1536</f>
        <v>2957.156264376953</v>
      </c>
      <c r="AJ1536">
        <f>T1537-T1536</f>
        <v>-0.61111111111111072</v>
      </c>
      <c r="AK1536" s="53">
        <f t="shared" si="410"/>
        <v>18.388888888888889</v>
      </c>
      <c r="AL1536" s="39">
        <f>0.5*1116.99*(T1536*T1536)</f>
        <v>188855.77375000002</v>
      </c>
      <c r="AM1536" s="39">
        <f t="shared" si="409"/>
        <v>12343.773749999993</v>
      </c>
      <c r="AN1536" s="39">
        <f>SUM($AM$1486:AM$1529)+$AN$1485</f>
        <v>-3096383.7603124999</v>
      </c>
      <c r="AO1536" s="39">
        <f t="shared" si="399"/>
        <v>0.86010659984597571</v>
      </c>
      <c r="AP1536" s="39">
        <f>SUM($AM$1530:$AM$1540)+$AP$1529</f>
        <v>2918677.6325000003</v>
      </c>
      <c r="AQ1536" s="39">
        <f t="shared" si="400"/>
        <v>0.8107437865785474</v>
      </c>
      <c r="AR1536" s="39">
        <f t="shared" si="412"/>
        <v>12.343773749999993</v>
      </c>
      <c r="AS1536" s="39"/>
      <c r="AT1536" s="51">
        <f>T1536*$AS$8*0.38*0.01</f>
        <v>726.55565489000014</v>
      </c>
      <c r="AU1536" s="51">
        <f t="shared" si="411"/>
        <v>0.72655565489000018</v>
      </c>
      <c r="AV1536" s="51">
        <f t="shared" si="401"/>
        <v>2.0182117670403444E-4</v>
      </c>
      <c r="AW1536" s="39">
        <f>AB1536*0.7</f>
        <v>0.4867347015098048</v>
      </c>
      <c r="AX1536" s="40"/>
      <c r="AY1536" s="40">
        <f t="shared" si="398"/>
        <v>0</v>
      </c>
      <c r="AZ1536" s="40"/>
      <c r="BA1536" s="40"/>
      <c r="BB1536" s="40"/>
      <c r="BC1536" s="39"/>
      <c r="BD1536" s="39">
        <f>T1536*2.23694</f>
        <v>41.134841111111115</v>
      </c>
      <c r="BE1536" s="39">
        <f>AO1536-$BC$8</f>
        <v>0.85898020084735727</v>
      </c>
      <c r="BF1536" s="39">
        <f>AQ1536-$BC$8</f>
        <v>0.80961738757992896</v>
      </c>
      <c r="BG1536" s="52">
        <f t="shared" si="402"/>
        <v>0.72865564882193612</v>
      </c>
      <c r="BH1536" s="52">
        <f t="shared" si="403"/>
        <v>0.72865564882193612</v>
      </c>
      <c r="BI1536" s="52">
        <f t="shared" si="404"/>
        <v>2623160.3357589701</v>
      </c>
      <c r="BJ1536" s="52">
        <f t="shared" si="405"/>
        <v>2623.1603357589702</v>
      </c>
      <c r="BK1536">
        <f t="shared" si="406"/>
        <v>11.109396374999994</v>
      </c>
    </row>
    <row r="1537" spans="2:63" x14ac:dyDescent="0.25">
      <c r="B1537" s="23" t="s">
        <v>54</v>
      </c>
      <c r="C1537" s="23">
        <v>1529</v>
      </c>
      <c r="D1537" s="23">
        <v>52</v>
      </c>
      <c r="E1537" s="22">
        <v>64</v>
      </c>
      <c r="F1537" s="15">
        <f t="shared" si="407"/>
        <v>-0.55555555555555558</v>
      </c>
      <c r="G1537" s="15">
        <f t="shared" si="408"/>
        <v>-2</v>
      </c>
      <c r="R1537">
        <f t="shared" si="396"/>
        <v>0</v>
      </c>
      <c r="S1537">
        <f t="shared" si="397"/>
        <v>64</v>
      </c>
      <c r="T1537">
        <f>$E1537/3.6</f>
        <v>17.777777777777779</v>
      </c>
      <c r="U1537">
        <f>(0.5*960*(T1537*T1537))</f>
        <v>151703.70370370371</v>
      </c>
      <c r="V1537">
        <f>$U1537-$U1538</f>
        <v>8413.3333333333139</v>
      </c>
      <c r="X1537">
        <f>W1537/1000</f>
        <v>0</v>
      </c>
      <c r="Y153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7">
        <f>(0.5*960*(F1537*F1537))</f>
        <v>148.14814814814815</v>
      </c>
      <c r="AA1537">
        <f>W1537*0.0000002777777777</f>
        <v>0</v>
      </c>
      <c r="AB153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7">
        <f>(AC1537*0.0000002777777777)*-1</f>
        <v>0</v>
      </c>
      <c r="AE15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7">
        <f>(T1537/1000)*(960*9.81*0.01+0.5*1.205*0.38*1.711274*(T1537*T1537)+960*4/3*3.14*AJ1537)</f>
        <v>-31.850614372152538</v>
      </c>
      <c r="AH1537">
        <f>AH1536+AG1537</f>
        <v>2925.3056500048006</v>
      </c>
      <c r="AJ1537">
        <f>T1538-T1537</f>
        <v>-0.5</v>
      </c>
      <c r="AK1537" s="53">
        <f t="shared" si="410"/>
        <v>17.777777777777779</v>
      </c>
      <c r="AL1537" s="39">
        <f>0.5*1116.99*(T1537*T1537)</f>
        <v>176512.00000000003</v>
      </c>
      <c r="AM1537" s="39">
        <f t="shared" si="409"/>
        <v>9789.1762499999895</v>
      </c>
      <c r="AN1537" s="39">
        <f>SUM($AM$1486:AM$1529)+$AN$1485</f>
        <v>-3096383.7603124999</v>
      </c>
      <c r="AO1537" s="39">
        <f t="shared" si="399"/>
        <v>0.86010659984597571</v>
      </c>
      <c r="AP1537" s="39">
        <f>SUM($AM$1530:$AM$1540)+$AP$1529</f>
        <v>2918677.6325000003</v>
      </c>
      <c r="AQ1537" s="39">
        <f t="shared" si="400"/>
        <v>0.8107437865785474</v>
      </c>
      <c r="AR1537" s="39">
        <f t="shared" si="412"/>
        <v>9.7891762499999899</v>
      </c>
      <c r="AS1537" s="39"/>
      <c r="AT1537" s="51">
        <f>T1537*$AS$8*0.38*0.01</f>
        <v>702.41030080000007</v>
      </c>
      <c r="AU1537" s="51">
        <f t="shared" si="411"/>
        <v>0.70241030080000011</v>
      </c>
      <c r="AV1537" s="51">
        <f t="shared" si="401"/>
        <v>1.9511412853562242E-4</v>
      </c>
      <c r="AW1537" s="39">
        <f>AB1537*0.7</f>
        <v>0.4867347015098048</v>
      </c>
      <c r="AX1537" s="40"/>
      <c r="AY1537" s="40">
        <f t="shared" si="398"/>
        <v>0</v>
      </c>
      <c r="AZ1537" s="40"/>
      <c r="BA1537" s="40"/>
      <c r="BB1537" s="40"/>
      <c r="BC1537" s="39"/>
      <c r="BD1537" s="39">
        <f>T1537*2.23694</f>
        <v>39.767822222222229</v>
      </c>
      <c r="BE1537" s="39">
        <f>AO1537-$BC$8</f>
        <v>0.85898020084735727</v>
      </c>
      <c r="BF1537" s="39">
        <f>AQ1537-$BC$8</f>
        <v>0.80961738757992896</v>
      </c>
      <c r="BG1537" s="52">
        <f t="shared" si="402"/>
        <v>0.72865564882193612</v>
      </c>
      <c r="BH1537" s="52">
        <f t="shared" si="403"/>
        <v>0.72865564882193612</v>
      </c>
      <c r="BI1537" s="52">
        <f t="shared" si="404"/>
        <v>2623160.3357589701</v>
      </c>
      <c r="BJ1537" s="52">
        <f t="shared" si="405"/>
        <v>2623.1603357589702</v>
      </c>
      <c r="BK1537">
        <f t="shared" si="406"/>
        <v>8.8102586249999906</v>
      </c>
    </row>
    <row r="1538" spans="2:63" x14ac:dyDescent="0.25">
      <c r="B1538" s="23" t="s">
        <v>54</v>
      </c>
      <c r="C1538" s="23">
        <v>1530</v>
      </c>
      <c r="D1538" s="23">
        <v>53</v>
      </c>
      <c r="E1538" s="22">
        <v>62.2</v>
      </c>
      <c r="F1538" s="15">
        <f t="shared" si="407"/>
        <v>-0.43055555555555575</v>
      </c>
      <c r="G1538" s="15">
        <f t="shared" si="408"/>
        <v>-1.5500000000000007</v>
      </c>
      <c r="R1538">
        <f t="shared" si="396"/>
        <v>0</v>
      </c>
      <c r="S1538">
        <f t="shared" si="397"/>
        <v>62.2</v>
      </c>
      <c r="T1538">
        <f>$E1538/3.6</f>
        <v>17.277777777777779</v>
      </c>
      <c r="U1538">
        <f>(0.5*960*(T1538*T1538))</f>
        <v>143290.37037037039</v>
      </c>
      <c r="V1538">
        <f>$U1538-$U1539</f>
        <v>5927.0370370371093</v>
      </c>
      <c r="X1538">
        <f>W1538/1000</f>
        <v>0</v>
      </c>
      <c r="Y153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8">
        <f>(0.5*960*(F1538*F1538))</f>
        <v>88.981481481481566</v>
      </c>
      <c r="AA1538">
        <f>W1538*0.0000002777777777</f>
        <v>0</v>
      </c>
      <c r="AB153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8">
        <f>(AC1538*0.0000002777777777)*-1</f>
        <v>0</v>
      </c>
      <c r="AE15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8">
        <f>(T1538/1000)*(960*9.81*0.01+0.5*1.205*0.38*1.711274*(T1538*T1538)+960*4/3*3.14*AJ1538)</f>
        <v>-21.428628303754998</v>
      </c>
      <c r="AH1538">
        <f>AH1537+AG1538</f>
        <v>2903.8770217010456</v>
      </c>
      <c r="AJ1538">
        <f>T1539-T1538</f>
        <v>-0.36111111111111427</v>
      </c>
      <c r="AK1538" s="53">
        <f t="shared" si="410"/>
        <v>17.277777777777779</v>
      </c>
      <c r="AL1538" s="39">
        <f>0.5*1116.99*(T1538*T1538)</f>
        <v>166722.82375000004</v>
      </c>
      <c r="AM1538" s="39">
        <f t="shared" si="409"/>
        <v>6896.2928125000908</v>
      </c>
      <c r="AN1538" s="39">
        <f>SUM($AM$1486:AM$1529)+$AN$1485</f>
        <v>-3096383.7603124999</v>
      </c>
      <c r="AO1538" s="39">
        <f t="shared" si="399"/>
        <v>0.86010659984597571</v>
      </c>
      <c r="AP1538" s="39">
        <f>SUM($AM$1530:$AM$1540)+$AP$1529</f>
        <v>2918677.6325000003</v>
      </c>
      <c r="AQ1538" s="39">
        <f t="shared" si="400"/>
        <v>0.8107437865785474</v>
      </c>
      <c r="AR1538" s="39">
        <f t="shared" si="412"/>
        <v>6.8962928125000911</v>
      </c>
      <c r="AS1538" s="39"/>
      <c r="AT1538" s="51">
        <f>T1538*$AS$8*0.38*0.01</f>
        <v>682.65501109000002</v>
      </c>
      <c r="AU1538" s="51">
        <f t="shared" si="411"/>
        <v>0.68265501109000004</v>
      </c>
      <c r="AV1538" s="51">
        <f t="shared" si="401"/>
        <v>1.8962654367055801E-4</v>
      </c>
      <c r="AW1538" s="39">
        <f>AB1538*0.7</f>
        <v>0.4867347015098048</v>
      </c>
      <c r="AX1538" s="40"/>
      <c r="AY1538" s="40">
        <f t="shared" si="398"/>
        <v>0</v>
      </c>
      <c r="AZ1538" s="40"/>
      <c r="BA1538" s="40"/>
      <c r="BB1538" s="40"/>
      <c r="BC1538" s="39"/>
      <c r="BD1538" s="39">
        <f>T1538*2.23694</f>
        <v>38.649352222222227</v>
      </c>
      <c r="BE1538" s="39">
        <f>AO1538-$BC$8</f>
        <v>0.85898020084735727</v>
      </c>
      <c r="BF1538" s="39">
        <f>AQ1538-$BC$8</f>
        <v>0.80961738757992896</v>
      </c>
      <c r="BG1538" s="52">
        <f t="shared" si="402"/>
        <v>0.72865564882193612</v>
      </c>
      <c r="BH1538" s="52">
        <f t="shared" si="403"/>
        <v>0.72865564882193612</v>
      </c>
      <c r="BI1538" s="52">
        <f t="shared" si="404"/>
        <v>2623160.3357589701</v>
      </c>
      <c r="BJ1538" s="52">
        <f t="shared" si="405"/>
        <v>2623.1603357589702</v>
      </c>
      <c r="BK1538">
        <f t="shared" si="406"/>
        <v>6.206663531250082</v>
      </c>
    </row>
    <row r="1539" spans="2:63" x14ac:dyDescent="0.25">
      <c r="B1539" s="23" t="s">
        <v>54</v>
      </c>
      <c r="C1539" s="23">
        <v>1531</v>
      </c>
      <c r="D1539" s="23">
        <v>54</v>
      </c>
      <c r="E1539" s="22">
        <v>60.9</v>
      </c>
      <c r="F1539" s="15">
        <f t="shared" si="407"/>
        <v>-0.27777777777777779</v>
      </c>
      <c r="G1539" s="15">
        <f t="shared" si="408"/>
        <v>-1</v>
      </c>
      <c r="R1539">
        <f t="shared" si="396"/>
        <v>0</v>
      </c>
      <c r="S1539">
        <f t="shared" si="397"/>
        <v>60.9</v>
      </c>
      <c r="T1539">
        <f>$E1539/3.6</f>
        <v>16.916666666666664</v>
      </c>
      <c r="U1539">
        <f>(0.5*960*(T1539*T1539))</f>
        <v>137363.33333333328</v>
      </c>
      <c r="V1539">
        <f>$U1539-$U1540</f>
        <v>3139.6296296296059</v>
      </c>
      <c r="X1539">
        <f>W1539/1000</f>
        <v>0</v>
      </c>
      <c r="Y153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39">
        <f>(0.5*960*(F1539*F1539))</f>
        <v>37.037037037037038</v>
      </c>
      <c r="AA1539">
        <f>W1539*0.0000002777777777</f>
        <v>0</v>
      </c>
      <c r="AB153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39">
        <f>(AC1539*0.0000002777777777)*-1</f>
        <v>0</v>
      </c>
      <c r="AE15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</f>
        <v>0.73913981460785572</v>
      </c>
      <c r="AG1539">
        <f>(T1539/1000)*(960*9.81*0.01+0.5*1.205*0.38*1.711274*(T1539*T1539)+960*4/3*3.14*AJ1539)</f>
        <v>-9.7306930590801333</v>
      </c>
      <c r="AH1539">
        <f>AH1538+AG1539</f>
        <v>2894.1463286419653</v>
      </c>
      <c r="AJ1539">
        <f>T1540-T1539</f>
        <v>-0.19444444444444287</v>
      </c>
      <c r="AK1539" s="53">
        <f t="shared" si="410"/>
        <v>16.916666666666664</v>
      </c>
      <c r="AL1539" s="39">
        <f>0.5*1116.99*(T1539*T1539)</f>
        <v>159826.53093749995</v>
      </c>
      <c r="AM1539" s="39">
        <f t="shared" si="409"/>
        <v>3653.0571874999732</v>
      </c>
      <c r="AN1539" s="39">
        <f>SUM($AM$1486:AM$1529)+$AN$1485</f>
        <v>-3096383.7603124999</v>
      </c>
      <c r="AO1539" s="39">
        <f t="shared" si="399"/>
        <v>0.86010659984597571</v>
      </c>
      <c r="AP1539" s="39">
        <f>SUM($AM$1530:$AM$1540)+$AP$1529</f>
        <v>2918677.6325000003</v>
      </c>
      <c r="AQ1539" s="39">
        <f t="shared" si="400"/>
        <v>0.8107437865785474</v>
      </c>
      <c r="AR1539" s="39">
        <f t="shared" si="412"/>
        <v>3.6530571874999733</v>
      </c>
      <c r="AS1539" s="39"/>
      <c r="AT1539" s="51">
        <f>T1539*$AS$8*0.38*0.01</f>
        <v>668.38730185500003</v>
      </c>
      <c r="AU1539" s="51">
        <f t="shared" si="411"/>
        <v>0.66838730185500006</v>
      </c>
      <c r="AV1539" s="51">
        <f t="shared" si="401"/>
        <v>1.8566328793467819E-4</v>
      </c>
      <c r="AW1539" s="39">
        <f>AB1539*0.7</f>
        <v>0.4867347015098048</v>
      </c>
      <c r="AX1539" s="40"/>
      <c r="AY1539" s="40">
        <f t="shared" si="398"/>
        <v>0</v>
      </c>
      <c r="AZ1539" s="40"/>
      <c r="BA1539" s="40"/>
      <c r="BB1539" s="40"/>
      <c r="BC1539" s="39"/>
      <c r="BD1539" s="39">
        <f>T1539*2.23694</f>
        <v>37.841568333333328</v>
      </c>
      <c r="BE1539" s="39">
        <f>AO1539-$BC$8</f>
        <v>0.85898020084735727</v>
      </c>
      <c r="BF1539" s="39">
        <f>AQ1539-$BC$8</f>
        <v>0.80961738757992896</v>
      </c>
      <c r="BG1539" s="52">
        <f t="shared" si="402"/>
        <v>0.72865564882193612</v>
      </c>
      <c r="BH1539" s="52">
        <f t="shared" si="403"/>
        <v>0.72865564882193612</v>
      </c>
      <c r="BI1539" s="52">
        <f t="shared" si="404"/>
        <v>2623160.3357589701</v>
      </c>
      <c r="BJ1539" s="52">
        <f t="shared" si="405"/>
        <v>2623.1603357589702</v>
      </c>
      <c r="BK1539">
        <f t="shared" si="406"/>
        <v>3.2877514687499763</v>
      </c>
    </row>
    <row r="1540" spans="2:63" x14ac:dyDescent="0.25">
      <c r="B1540" s="23" t="s">
        <v>54</v>
      </c>
      <c r="C1540" s="23">
        <v>1532</v>
      </c>
      <c r="D1540" s="23">
        <v>55</v>
      </c>
      <c r="E1540" s="22">
        <v>60.2</v>
      </c>
      <c r="F1540" s="15">
        <f t="shared" si="407"/>
        <v>-0.12499999999999981</v>
      </c>
      <c r="G1540" s="15">
        <f t="shared" si="408"/>
        <v>-0.44999999999999929</v>
      </c>
      <c r="R1540">
        <f t="shared" si="396"/>
        <v>0</v>
      </c>
      <c r="S1540">
        <f t="shared" si="397"/>
        <v>60.2</v>
      </c>
      <c r="T1540">
        <f>$E1540/3.6</f>
        <v>16.722222222222221</v>
      </c>
      <c r="U1540">
        <f>(0.5*960*(T1540*T1540))</f>
        <v>134223.70370370368</v>
      </c>
      <c r="V1540">
        <f>$U1540-$U1541</f>
        <v>890.37037037030677</v>
      </c>
      <c r="X1540">
        <f>W1540/1000</f>
        <v>0</v>
      </c>
      <c r="Y154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0">
        <f>(0.5*960*(F1540*F1540))</f>
        <v>7.4999999999999769</v>
      </c>
      <c r="AA1540">
        <f>W1540*0.0000002777777777</f>
        <v>0</v>
      </c>
      <c r="AB154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0">
        <f>(AC1540*0.0000002777777777)*-1</f>
        <v>0</v>
      </c>
      <c r="AE15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0">
        <f>(T1540/1000)*(960*9.81*0.01+0.5*1.205*0.38*1.711274*(T1540*T1540)+960*4/3*3.14*AJ1540)</f>
        <v>-0.32698396370335675</v>
      </c>
      <c r="AH1540">
        <f>AH1539+AG1540</f>
        <v>2893.819344678262</v>
      </c>
      <c r="AJ1540">
        <f>T1541-T1540</f>
        <v>-5.5555555555553582E-2</v>
      </c>
      <c r="AK1540" s="53">
        <f t="shared" si="410"/>
        <v>16.722222222222221</v>
      </c>
      <c r="AL1540" s="39">
        <f>0.5*1116.99*(T1540*T1540)</f>
        <v>156173.47374999998</v>
      </c>
      <c r="AM1540" s="39">
        <f t="shared" si="409"/>
        <v>1035.9737499999464</v>
      </c>
      <c r="AN1540" s="39">
        <f>SUM($AM$1486:AM$1529)+$AN$1485</f>
        <v>-3096383.7603124999</v>
      </c>
      <c r="AO1540" s="39">
        <f t="shared" si="399"/>
        <v>0.86010659984597571</v>
      </c>
      <c r="AP1540" s="39">
        <f>SUM($AM$1530:$AM$1540)+$AP$1529</f>
        <v>2918677.6325000003</v>
      </c>
      <c r="AQ1540" s="39">
        <f t="shared" si="400"/>
        <v>0.8107437865785474</v>
      </c>
      <c r="AR1540" s="39">
        <f t="shared" si="412"/>
        <v>1.0359737499999464</v>
      </c>
      <c r="AS1540" s="39"/>
      <c r="AT1540" s="51">
        <f>T1540*$AS$8*0.38*0.01</f>
        <v>660.70468919000007</v>
      </c>
      <c r="AU1540" s="51">
        <f t="shared" si="411"/>
        <v>0.66070468919000003</v>
      </c>
      <c r="AV1540" s="51">
        <f t="shared" si="401"/>
        <v>1.8352922715381983E-4</v>
      </c>
      <c r="AW1540" s="39">
        <f>AB1540*0.7</f>
        <v>0.4867347015098048</v>
      </c>
      <c r="AX1540" s="40"/>
      <c r="AY1540" s="40">
        <f t="shared" si="398"/>
        <v>0</v>
      </c>
      <c r="AZ1540" s="40"/>
      <c r="BA1540" s="40"/>
      <c r="BB1540" s="40"/>
      <c r="BC1540" s="39"/>
      <c r="BD1540" s="39">
        <f>T1540*2.23694</f>
        <v>37.406607777777779</v>
      </c>
      <c r="BE1540" s="39">
        <f>AO1540-$BC$8</f>
        <v>0.85898020084735727</v>
      </c>
      <c r="BF1540" s="39">
        <f>AQ1540-$BC$8</f>
        <v>0.80961738757992896</v>
      </c>
      <c r="BG1540" s="52">
        <f t="shared" si="402"/>
        <v>0.72865564882193612</v>
      </c>
      <c r="BH1540" s="52">
        <f t="shared" si="403"/>
        <v>0.72865564882193612</v>
      </c>
      <c r="BI1540" s="52">
        <f t="shared" si="404"/>
        <v>2623160.3357589701</v>
      </c>
      <c r="BJ1540" s="52">
        <f t="shared" si="405"/>
        <v>2623.1603357589702</v>
      </c>
      <c r="BK1540">
        <f t="shared" si="406"/>
        <v>0.93237637499995185</v>
      </c>
    </row>
    <row r="1541" spans="2:63" x14ac:dyDescent="0.25">
      <c r="B1541" s="23" t="s">
        <v>54</v>
      </c>
      <c r="C1541" s="23">
        <v>1533</v>
      </c>
      <c r="D1541" s="23">
        <v>56</v>
      </c>
      <c r="E1541" s="22">
        <v>60</v>
      </c>
      <c r="F1541" s="15">
        <f t="shared" si="407"/>
        <v>2.7777777777777186E-2</v>
      </c>
      <c r="G1541" s="15">
        <f t="shared" si="408"/>
        <v>9.9999999999997868E-2</v>
      </c>
      <c r="R1541">
        <f t="shared" si="396"/>
        <v>0</v>
      </c>
      <c r="S1541">
        <f t="shared" si="397"/>
        <v>60</v>
      </c>
      <c r="T1541">
        <f>$E1541/3.6</f>
        <v>16.666666666666668</v>
      </c>
      <c r="U1541">
        <f>(0.5*960*(T1541*T1541))</f>
        <v>133333.33333333337</v>
      </c>
      <c r="V1541">
        <f>$U1541-$U1542</f>
        <v>-1783.7037037036789</v>
      </c>
      <c r="X1541">
        <f>W1541/1000</f>
        <v>0</v>
      </c>
      <c r="Y154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1">
        <f>(0.5*960*(F1541*F1541))</f>
        <v>0.37037037037035458</v>
      </c>
      <c r="AA1541">
        <f>W1541*0.0000002777777777</f>
        <v>0</v>
      </c>
      <c r="AB154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C1541">
        <f>SUM(V1541:V1584)</f>
        <v>-433395.92592592607</v>
      </c>
      <c r="AD1541">
        <f>(AC1541*0.0000002777777777)*-1</f>
        <v>0.12038775716793756</v>
      </c>
      <c r="AE15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1">
        <f>(T1541/1000)*(960*9.81*0.01+0.5*1.205*0.38*1.711274*(T1541*T1541)+960*4/3*3.14*AJ1541)</f>
        <v>10.826434177314789</v>
      </c>
      <c r="AH1541">
        <f>AH1540+AG1541</f>
        <v>2904.6457788555767</v>
      </c>
      <c r="AJ1541">
        <f>T1542-T1541</f>
        <v>0.11111111111111072</v>
      </c>
      <c r="AK1541" s="53">
        <f t="shared" si="410"/>
        <v>16.666666666666668</v>
      </c>
      <c r="AL1541" s="39">
        <f>0.5*1116.99*(T1541*T1541)</f>
        <v>155137.50000000003</v>
      </c>
      <c r="AM1541" s="39">
        <f t="shared" si="409"/>
        <v>-2075.3949999999895</v>
      </c>
      <c r="AN1541" s="39">
        <f>SUM($AM$1541:$AM$1584)+$AN$1540</f>
        <v>-3600653.4637500001</v>
      </c>
      <c r="AO1541" s="39">
        <f t="shared" si="399"/>
        <v>1.0001815174282827</v>
      </c>
      <c r="AP1541" s="39">
        <f>SUM($AM$1530:$AM$1540)+$AP$1529</f>
        <v>2918677.6325000003</v>
      </c>
      <c r="AQ1541" s="39">
        <f t="shared" si="400"/>
        <v>0.8107437865785474</v>
      </c>
      <c r="AR1541" s="39">
        <f t="shared" si="412"/>
        <v>-2.0753949999999897</v>
      </c>
      <c r="AS1541" s="39"/>
      <c r="AT1541" s="51">
        <f>T1541*$AS$8*0.38*0.01</f>
        <v>658.50965700000017</v>
      </c>
      <c r="AU1541" s="51">
        <f t="shared" si="411"/>
        <v>0.65850965700000019</v>
      </c>
      <c r="AV1541" s="51">
        <f t="shared" si="401"/>
        <v>1.8291949550214604E-4</v>
      </c>
      <c r="AW1541" s="39">
        <f>AB1541*0.7</f>
        <v>0.4867347015098048</v>
      </c>
      <c r="AX1541" s="40"/>
      <c r="AY1541" s="40">
        <f t="shared" si="398"/>
        <v>0</v>
      </c>
      <c r="AZ1541" s="40"/>
      <c r="BA1541" s="40"/>
      <c r="BB1541" s="40"/>
      <c r="BC1541" s="39"/>
      <c r="BD1541" s="39">
        <f>T1541*2.23694</f>
        <v>37.282333333333341</v>
      </c>
      <c r="BE1541" s="39">
        <f>AO1541-$BC$8</f>
        <v>0.99905511842966421</v>
      </c>
      <c r="BF1541" s="39">
        <f>AQ1541-$BC$8</f>
        <v>0.80961738757992896</v>
      </c>
      <c r="BG1541" s="52">
        <f t="shared" si="402"/>
        <v>0.72865564882193612</v>
      </c>
      <c r="BH1541" s="52">
        <f t="shared" si="403"/>
        <v>0.72865564882193612</v>
      </c>
      <c r="BI1541" s="52">
        <f t="shared" si="404"/>
        <v>2623160.3357589701</v>
      </c>
      <c r="BJ1541" s="52">
        <f t="shared" si="405"/>
        <v>2623.1603357589702</v>
      </c>
      <c r="BK1541">
        <f t="shared" si="406"/>
        <v>-1.8678554999999906</v>
      </c>
    </row>
    <row r="1542" spans="2:63" x14ac:dyDescent="0.25">
      <c r="B1542" s="23" t="s">
        <v>54</v>
      </c>
      <c r="C1542" s="23">
        <v>1534</v>
      </c>
      <c r="D1542" s="23">
        <v>57</v>
      </c>
      <c r="E1542" s="22">
        <v>60.4</v>
      </c>
      <c r="F1542" s="15">
        <f t="shared" si="407"/>
        <v>0.19444444444444425</v>
      </c>
      <c r="G1542" s="15">
        <f t="shared" si="408"/>
        <v>0.69999999999999929</v>
      </c>
      <c r="R1542">
        <f t="shared" si="396"/>
        <v>0</v>
      </c>
      <c r="S1542">
        <f t="shared" si="397"/>
        <v>60.4</v>
      </c>
      <c r="T1542">
        <f>$E1542/3.6</f>
        <v>16.777777777777779</v>
      </c>
      <c r="U1542">
        <f>(0.5*960*(T1542*T1542))</f>
        <v>135117.03703703705</v>
      </c>
      <c r="V1542">
        <f>$U1542-$U1543</f>
        <v>-4511.1111111110658</v>
      </c>
      <c r="X1542">
        <f>W1542/1000</f>
        <v>0</v>
      </c>
      <c r="Y154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2">
        <f>(0.5*960*(F1542*F1542))</f>
        <v>18.148148148148113</v>
      </c>
      <c r="AA1542">
        <f>W1542*0.0000002777777777</f>
        <v>0</v>
      </c>
      <c r="AB154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2">
        <f>(AC1542*0.0000002777777777)*-1</f>
        <v>0</v>
      </c>
      <c r="AE15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2">
        <f>(T1542/1000)*(960*9.81*0.01+0.5*1.205*0.38*1.711274*(T1542*T1542)+960*4/3*3.14*AJ1542)</f>
        <v>22.16191181570073</v>
      </c>
      <c r="AH1542">
        <f>AH1541+AG1542</f>
        <v>2926.8076906712777</v>
      </c>
      <c r="AJ1542">
        <f>T1543-T1542</f>
        <v>0.27777777777777501</v>
      </c>
      <c r="AK1542" s="53">
        <f t="shared" si="410"/>
        <v>16.777777777777779</v>
      </c>
      <c r="AL1542" s="39">
        <f>0.5*1116.99*(T1542*T1542)</f>
        <v>157212.89500000002</v>
      </c>
      <c r="AM1542" s="39">
        <f t="shared" si="409"/>
        <v>-5248.8187499999476</v>
      </c>
      <c r="AN1542" s="39">
        <f>SUM($AM$1541:$AM$1584)+$AN$1540</f>
        <v>-3600653.4637500001</v>
      </c>
      <c r="AO1542" s="39">
        <f t="shared" si="399"/>
        <v>1.0001815174282827</v>
      </c>
      <c r="AP1542" s="39">
        <f>SUM($AM$1530:$AM$1540)+$AP$1529</f>
        <v>2918677.6325000003</v>
      </c>
      <c r="AQ1542" s="39">
        <f t="shared" si="400"/>
        <v>0.8107437865785474</v>
      </c>
      <c r="AR1542" s="39">
        <f t="shared" si="412"/>
        <v>-5.2488187499999475</v>
      </c>
      <c r="AS1542" s="39"/>
      <c r="AT1542" s="51">
        <f>T1542*$AS$8*0.38*0.01</f>
        <v>662.89972138000019</v>
      </c>
      <c r="AU1542" s="51">
        <f t="shared" si="411"/>
        <v>0.6628997213800002</v>
      </c>
      <c r="AV1542" s="51">
        <f t="shared" si="401"/>
        <v>1.8413895880549369E-4</v>
      </c>
      <c r="AW1542" s="39">
        <f>AB1542*0.7</f>
        <v>0.4867347015098048</v>
      </c>
      <c r="AX1542" s="40"/>
      <c r="AY1542" s="40">
        <f t="shared" si="398"/>
        <v>0</v>
      </c>
      <c r="AZ1542" s="40"/>
      <c r="BA1542" s="40"/>
      <c r="BB1542" s="40"/>
      <c r="BC1542" s="39"/>
      <c r="BD1542" s="39">
        <f>T1542*2.23694</f>
        <v>37.530882222222225</v>
      </c>
      <c r="BE1542" s="39">
        <f>AO1542-$BC$8</f>
        <v>0.99905511842966421</v>
      </c>
      <c r="BF1542" s="39">
        <f>AQ1542-$BC$8</f>
        <v>0.80961738757992896</v>
      </c>
      <c r="BG1542" s="52">
        <f t="shared" si="402"/>
        <v>0.72865564882193612</v>
      </c>
      <c r="BH1542" s="52">
        <f t="shared" si="403"/>
        <v>0.72865564882193612</v>
      </c>
      <c r="BI1542" s="52">
        <f t="shared" si="404"/>
        <v>2623160.3357589701</v>
      </c>
      <c r="BJ1542" s="52">
        <f t="shared" si="405"/>
        <v>2623.1603357589702</v>
      </c>
      <c r="BK1542">
        <f t="shared" si="406"/>
        <v>-4.7239368749999526</v>
      </c>
    </row>
    <row r="1543" spans="2:63" x14ac:dyDescent="0.25">
      <c r="B1543" s="23" t="s">
        <v>54</v>
      </c>
      <c r="C1543" s="23">
        <v>1535</v>
      </c>
      <c r="D1543" s="23">
        <v>58</v>
      </c>
      <c r="E1543" s="22">
        <v>61.4</v>
      </c>
      <c r="F1543" s="15">
        <f t="shared" si="407"/>
        <v>0.38888888888888945</v>
      </c>
      <c r="G1543" s="15">
        <f t="shared" si="408"/>
        <v>1.4000000000000021</v>
      </c>
      <c r="R1543">
        <f t="shared" si="396"/>
        <v>0</v>
      </c>
      <c r="S1543">
        <f t="shared" si="397"/>
        <v>61.4</v>
      </c>
      <c r="T1543">
        <f>$E1543/3.6</f>
        <v>17.055555555555554</v>
      </c>
      <c r="U1543">
        <f>(0.5*960*(T1543*T1543))</f>
        <v>139628.14814814812</v>
      </c>
      <c r="V1543">
        <f>$U1543-$U1544</f>
        <v>-8306.6666666667152</v>
      </c>
      <c r="X1543">
        <f>W1543/1000</f>
        <v>0</v>
      </c>
      <c r="Y154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3">
        <f>(0.5*960*(F1543*F1543))</f>
        <v>72.592592592592808</v>
      </c>
      <c r="AA1543">
        <f>W1543*0.0000002777777777</f>
        <v>0</v>
      </c>
      <c r="AB154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3">
        <f>(AC1543*0.0000002777777777)*-1</f>
        <v>0</v>
      </c>
      <c r="AE15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3">
        <f>(T1543/1000)*(960*9.81*0.01+0.5*1.205*0.38*1.711274*(T1543*T1543)+960*4/3*3.14*AJ1543)</f>
        <v>37.824896343000404</v>
      </c>
      <c r="AH1543">
        <f>AH1542+AG1543</f>
        <v>2964.6325870142782</v>
      </c>
      <c r="AJ1543">
        <f>T1544-T1543</f>
        <v>0.50000000000000355</v>
      </c>
      <c r="AK1543" s="53">
        <f t="shared" si="410"/>
        <v>17.055555555555554</v>
      </c>
      <c r="AL1543" s="39">
        <f>0.5*1116.99*(T1543*T1543)</f>
        <v>162461.71374999997</v>
      </c>
      <c r="AM1543" s="39">
        <f t="shared" si="409"/>
        <v>-9665.0662500000617</v>
      </c>
      <c r="AN1543" s="39">
        <f>SUM($AM$1541:$AM$1584)+$AN$1540</f>
        <v>-3600653.4637500001</v>
      </c>
      <c r="AO1543" s="39">
        <f t="shared" si="399"/>
        <v>1.0001815174282827</v>
      </c>
      <c r="AP1543" s="39">
        <f>SUM($AM$1530:$AM$1540)+$AP$1529</f>
        <v>2918677.6325000003</v>
      </c>
      <c r="AQ1543" s="39">
        <f t="shared" si="400"/>
        <v>0.8107437865785474</v>
      </c>
      <c r="AR1543" s="39">
        <f t="shared" si="412"/>
        <v>-9.665066250000061</v>
      </c>
      <c r="AS1543" s="39"/>
      <c r="AT1543" s="51">
        <f>T1543*$AS$8*0.38*0.01</f>
        <v>673.8748823300001</v>
      </c>
      <c r="AU1543" s="51">
        <f t="shared" si="411"/>
        <v>0.67387488233000015</v>
      </c>
      <c r="AV1543" s="51">
        <f t="shared" si="401"/>
        <v>1.8718761706386277E-4</v>
      </c>
      <c r="AW1543" s="39">
        <f>AB1543*0.7</f>
        <v>0.4867347015098048</v>
      </c>
      <c r="AX1543" s="40"/>
      <c r="AY1543" s="40">
        <f t="shared" si="398"/>
        <v>0</v>
      </c>
      <c r="AZ1543" s="40"/>
      <c r="BA1543" s="40"/>
      <c r="BB1543" s="40"/>
      <c r="BC1543" s="39"/>
      <c r="BD1543" s="39">
        <f>T1543*2.23694</f>
        <v>38.152254444444445</v>
      </c>
      <c r="BE1543" s="39">
        <f>AO1543-$BC$8</f>
        <v>0.99905511842966421</v>
      </c>
      <c r="BF1543" s="39">
        <f>AQ1543-$BC$8</f>
        <v>0.80961738757992896</v>
      </c>
      <c r="BG1543" s="52">
        <f t="shared" si="402"/>
        <v>0.72865564882193612</v>
      </c>
      <c r="BH1543" s="52">
        <f t="shared" si="403"/>
        <v>0.72865564882193612</v>
      </c>
      <c r="BI1543" s="52">
        <f t="shared" si="404"/>
        <v>2623160.3357589701</v>
      </c>
      <c r="BJ1543" s="52">
        <f t="shared" si="405"/>
        <v>2623.1603357589702</v>
      </c>
      <c r="BK1543">
        <f t="shared" si="406"/>
        <v>-8.6985596250000565</v>
      </c>
    </row>
    <row r="1544" spans="2:63" x14ac:dyDescent="0.25">
      <c r="B1544" s="23" t="s">
        <v>54</v>
      </c>
      <c r="C1544" s="23">
        <v>1536</v>
      </c>
      <c r="D1544" s="23">
        <v>59</v>
      </c>
      <c r="E1544" s="22">
        <v>63.2</v>
      </c>
      <c r="F1544" s="15">
        <f t="shared" si="407"/>
        <v>0.5833333333333327</v>
      </c>
      <c r="G1544" s="15">
        <f t="shared" si="408"/>
        <v>2.0999999999999979</v>
      </c>
      <c r="R1544">
        <f t="shared" ref="R1544:R1607" si="413">IF(E1544&lt;1,1,0)</f>
        <v>0</v>
      </c>
      <c r="S1544">
        <f t="shared" ref="S1544:S1607" si="414">IF(R1544=1,"",E1544)</f>
        <v>63.2</v>
      </c>
      <c r="T1544">
        <f>$E1544/3.6</f>
        <v>17.555555555555557</v>
      </c>
      <c r="U1544">
        <f>(0.5*960*(T1544*T1544))</f>
        <v>147934.81481481483</v>
      </c>
      <c r="V1544">
        <f>$U1544-$U1545</f>
        <v>-11448.888888888876</v>
      </c>
      <c r="X1544">
        <f>W1544/1000</f>
        <v>0</v>
      </c>
      <c r="Y154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4">
        <f>(0.5*960*(F1544*F1544))</f>
        <v>163.333333333333</v>
      </c>
      <c r="AA1544">
        <f>W1544*0.0000002777777777</f>
        <v>0</v>
      </c>
      <c r="AB154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4">
        <f>(AC1544*0.0000002777777777)*-1</f>
        <v>0</v>
      </c>
      <c r="AE15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4">
        <f>(T1544/1000)*(960*9.81*0.01+0.5*1.205*0.38*1.711274*(T1544*T1544)+960*4/3*3.14*AJ1544)</f>
        <v>50.812682073250969</v>
      </c>
      <c r="AH1544">
        <f>AH1543+AG1544</f>
        <v>3015.4452690875291</v>
      </c>
      <c r="AJ1544">
        <f>T1545-T1544</f>
        <v>0.6666666666666643</v>
      </c>
      <c r="AK1544" s="53">
        <f t="shared" si="410"/>
        <v>17.555555555555557</v>
      </c>
      <c r="AL1544" s="39">
        <f>0.5*1116.99*(T1544*T1544)</f>
        <v>172126.78000000003</v>
      </c>
      <c r="AM1544" s="39">
        <f t="shared" si="409"/>
        <v>-13321.139999999956</v>
      </c>
      <c r="AN1544" s="39">
        <f>SUM($AM$1541:$AM$1584)+$AN$1540</f>
        <v>-3600653.4637500001</v>
      </c>
      <c r="AO1544" s="39">
        <f t="shared" si="399"/>
        <v>1.0001815174282827</v>
      </c>
      <c r="AP1544" s="39">
        <f>SUM($AM$1530:$AM$1540)+$AP$1529</f>
        <v>2918677.6325000003</v>
      </c>
      <c r="AQ1544" s="39">
        <f t="shared" si="400"/>
        <v>0.8107437865785474</v>
      </c>
      <c r="AR1544" s="39">
        <f t="shared" si="412"/>
        <v>-13.321139999999955</v>
      </c>
      <c r="AS1544" s="39"/>
      <c r="AT1544" s="51">
        <f>T1544*$AS$8*0.38*0.01</f>
        <v>693.63017204000016</v>
      </c>
      <c r="AU1544" s="51">
        <f t="shared" si="411"/>
        <v>0.69363017204000021</v>
      </c>
      <c r="AV1544" s="51">
        <f t="shared" si="401"/>
        <v>1.9267520192892715E-4</v>
      </c>
      <c r="AW1544" s="39">
        <f>AB1544*0.7</f>
        <v>0.4867347015098048</v>
      </c>
      <c r="AX1544" s="40"/>
      <c r="AY1544" s="40">
        <f t="shared" ref="AY1544:AY1607" si="415">AX1544/1000</f>
        <v>0</v>
      </c>
      <c r="AZ1544" s="40"/>
      <c r="BA1544" s="40"/>
      <c r="BB1544" s="40"/>
      <c r="BC1544" s="39"/>
      <c r="BD1544" s="39">
        <f>T1544*2.23694</f>
        <v>39.270724444444454</v>
      </c>
      <c r="BE1544" s="39">
        <f>AO1544-$BC$8</f>
        <v>0.99905511842966421</v>
      </c>
      <c r="BF1544" s="39">
        <f>AQ1544-$BC$8</f>
        <v>0.80961738757992896</v>
      </c>
      <c r="BG1544" s="52">
        <f t="shared" si="402"/>
        <v>0.72865564882193612</v>
      </c>
      <c r="BH1544" s="52">
        <f t="shared" si="403"/>
        <v>0.72865564882193612</v>
      </c>
      <c r="BI1544" s="52">
        <f t="shared" si="404"/>
        <v>2623160.3357589701</v>
      </c>
      <c r="BJ1544" s="52">
        <f t="shared" si="405"/>
        <v>2623.1603357589702</v>
      </c>
      <c r="BK1544">
        <f t="shared" si="406"/>
        <v>-11.98902599999996</v>
      </c>
    </row>
    <row r="1545" spans="2:63" x14ac:dyDescent="0.25">
      <c r="B1545" s="23" t="s">
        <v>54</v>
      </c>
      <c r="C1545" s="23">
        <v>1537</v>
      </c>
      <c r="D1545" s="23">
        <v>60</v>
      </c>
      <c r="E1545" s="22">
        <v>65.599999999999994</v>
      </c>
      <c r="F1545" s="15">
        <f t="shared" si="407"/>
        <v>0.72222222222222265</v>
      </c>
      <c r="G1545" s="15">
        <f t="shared" si="408"/>
        <v>2.6000000000000014</v>
      </c>
      <c r="R1545">
        <f t="shared" si="413"/>
        <v>0</v>
      </c>
      <c r="S1545">
        <f t="shared" si="414"/>
        <v>65.599999999999994</v>
      </c>
      <c r="T1545">
        <f>$E1545/3.6</f>
        <v>18.222222222222221</v>
      </c>
      <c r="U1545">
        <f>(0.5*960*(T1545*T1545))</f>
        <v>159383.70370370371</v>
      </c>
      <c r="V1545">
        <f>$U1545-$U1546</f>
        <v>-13896.296296296292</v>
      </c>
      <c r="X1545">
        <f>W1545/1000</f>
        <v>0</v>
      </c>
      <c r="Y154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5">
        <f>(0.5*960*(F1545*F1545))</f>
        <v>250.37037037037069</v>
      </c>
      <c r="AA1545">
        <f>W1545*0.0000002777777777</f>
        <v>0</v>
      </c>
      <c r="AB154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5">
        <f>(AC1545*0.0000002777777777)*-1</f>
        <v>0</v>
      </c>
      <c r="AE15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5">
        <f>(T1545/1000)*(960*9.81*0.01+0.5*1.205*0.38*1.711274*(T1545*T1545)+960*4/3*3.14*AJ1545)</f>
        <v>61.050204943126396</v>
      </c>
      <c r="AH1545">
        <f>AH1544+AG1545</f>
        <v>3076.4954740306557</v>
      </c>
      <c r="AJ1545">
        <f>T1546-T1545</f>
        <v>0.77777777777777857</v>
      </c>
      <c r="AK1545" s="53">
        <f t="shared" si="410"/>
        <v>18.222222222222221</v>
      </c>
      <c r="AL1545" s="39">
        <f>0.5*1116.99*(T1545*T1545)</f>
        <v>185447.91999999998</v>
      </c>
      <c r="AM1545" s="39">
        <f t="shared" si="409"/>
        <v>-16168.775000000023</v>
      </c>
      <c r="AN1545" s="39">
        <f>SUM($AM$1541:$AM$1584)+$AN$1540</f>
        <v>-3600653.4637500001</v>
      </c>
      <c r="AO1545" s="39">
        <f t="shared" ref="AO1545:AO1608" si="416">(AN1545*0.0000002777777777)*-1</f>
        <v>1.0001815174282827</v>
      </c>
      <c r="AP1545" s="39">
        <f>SUM($AM$1530:$AM$1540)+$AP$1529</f>
        <v>2918677.6325000003</v>
      </c>
      <c r="AQ1545" s="39">
        <f t="shared" ref="AQ1545:AQ1608" si="417">AP1545*0.0000002777777777</f>
        <v>0.8107437865785474</v>
      </c>
      <c r="AR1545" s="39">
        <f t="shared" si="412"/>
        <v>-16.168775000000025</v>
      </c>
      <c r="AS1545" s="39"/>
      <c r="AT1545" s="51">
        <f>T1545*$AS$8*0.38*0.01</f>
        <v>719.97055832000001</v>
      </c>
      <c r="AU1545" s="51">
        <f t="shared" si="411"/>
        <v>0.71997055832000001</v>
      </c>
      <c r="AV1545" s="51">
        <f t="shared" ref="AV1545:AV1608" si="418">0.000000277778*AT1545</f>
        <v>1.9999198174901295E-4</v>
      </c>
      <c r="AW1545" s="39">
        <f>AB1545*0.7</f>
        <v>0.4867347015098048</v>
      </c>
      <c r="AX1545" s="40"/>
      <c r="AY1545" s="40">
        <f t="shared" si="415"/>
        <v>0</v>
      </c>
      <c r="AZ1545" s="40"/>
      <c r="BA1545" s="40"/>
      <c r="BB1545" s="40"/>
      <c r="BC1545" s="39"/>
      <c r="BD1545" s="39">
        <f>T1545*2.23694</f>
        <v>40.762017777777778</v>
      </c>
      <c r="BE1545" s="39">
        <f>AO1545-$BC$8</f>
        <v>0.99905511842966421</v>
      </c>
      <c r="BF1545" s="39">
        <f>AQ1545-$BC$8</f>
        <v>0.80961738757992896</v>
      </c>
      <c r="BG1545" s="52">
        <f t="shared" ref="BG1545:BG1608" si="419">BF1545*0.9</f>
        <v>0.72865564882193612</v>
      </c>
      <c r="BH1545" s="52">
        <f t="shared" ref="BH1545:BH1608" si="420">BF1545*0.9</f>
        <v>0.72865564882193612</v>
      </c>
      <c r="BI1545" s="52">
        <f t="shared" ref="BI1545:BI1608" si="421">BH1545*3600000</f>
        <v>2623160.3357589701</v>
      </c>
      <c r="BJ1545" s="52">
        <f t="shared" ref="BJ1545:BJ1608" si="422">BI1545/1000</f>
        <v>2623.1603357589702</v>
      </c>
      <c r="BK1545">
        <f t="shared" ref="BK1545:BK1608" si="423">(AM1545*0.9)/1000</f>
        <v>-14.55189750000002</v>
      </c>
    </row>
    <row r="1546" spans="2:63" x14ac:dyDescent="0.25">
      <c r="B1546" s="23" t="s">
        <v>54</v>
      </c>
      <c r="C1546" s="23">
        <v>1538</v>
      </c>
      <c r="D1546" s="23">
        <v>61</v>
      </c>
      <c r="E1546" s="22">
        <v>68.400000000000006</v>
      </c>
      <c r="F1546" s="15">
        <f t="shared" ref="F1546:F1609" si="424">($E1547-$E1545)/2/3.6</f>
        <v>0.83333333333333326</v>
      </c>
      <c r="G1546" s="15">
        <f t="shared" ref="G1546:G1609" si="425">($E1547-$E1545)/2</f>
        <v>3</v>
      </c>
      <c r="R1546">
        <f t="shared" si="413"/>
        <v>0</v>
      </c>
      <c r="S1546">
        <f t="shared" si="414"/>
        <v>68.400000000000006</v>
      </c>
      <c r="T1546">
        <f>$E1546/3.6</f>
        <v>19</v>
      </c>
      <c r="U1546">
        <f>(0.5*960*(T1546*T1546))</f>
        <v>173280</v>
      </c>
      <c r="V1546">
        <f>$U1546-$U1547</f>
        <v>-16592.592592592526</v>
      </c>
      <c r="X1546">
        <f>W1546/1000</f>
        <v>0</v>
      </c>
      <c r="Y154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6">
        <f>(0.5*960*(F1546*F1546))</f>
        <v>333.33333333333326</v>
      </c>
      <c r="AA1546">
        <f>W1546*0.0000002777777777</f>
        <v>0</v>
      </c>
      <c r="AB154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6">
        <f>(AC1546*0.0000002777777777)*-1</f>
        <v>0</v>
      </c>
      <c r="AE15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6">
        <f>(T1546/1000)*(960*9.81*0.01+0.5*1.205*0.38*1.711274*(T1546*T1546)+960*4/3*3.14*AJ1546)</f>
        <v>72.356496236617687</v>
      </c>
      <c r="AH1546">
        <f>AH1545+AG1546</f>
        <v>3148.8519702672734</v>
      </c>
      <c r="AJ1546">
        <f>T1547-T1546</f>
        <v>0.88888888888888573</v>
      </c>
      <c r="AK1546" s="53">
        <f t="shared" si="410"/>
        <v>19</v>
      </c>
      <c r="AL1546" s="39">
        <f>0.5*1116.99*(T1546*T1546)</f>
        <v>201616.69500000001</v>
      </c>
      <c r="AM1546" s="39">
        <f t="shared" si="409"/>
        <v>-19305.999999999942</v>
      </c>
      <c r="AN1546" s="39">
        <f>SUM($AM$1541:$AM$1584)+$AN$1540</f>
        <v>-3600653.4637500001</v>
      </c>
      <c r="AO1546" s="39">
        <f t="shared" si="416"/>
        <v>1.0001815174282827</v>
      </c>
      <c r="AP1546" s="39">
        <f>SUM($AM$1530:$AM$1540)+$AP$1529</f>
        <v>2918677.6325000003</v>
      </c>
      <c r="AQ1546" s="39">
        <f t="shared" si="417"/>
        <v>0.8107437865785474</v>
      </c>
      <c r="AR1546" s="39">
        <f t="shared" si="412"/>
        <v>-19.305999999999941</v>
      </c>
      <c r="AS1546" s="39"/>
      <c r="AT1546" s="51">
        <f>T1546*$AS$8*0.38*0.01</f>
        <v>750.70100898000021</v>
      </c>
      <c r="AU1546" s="51">
        <f t="shared" si="411"/>
        <v>0.75070100898000025</v>
      </c>
      <c r="AV1546" s="51">
        <f t="shared" si="418"/>
        <v>2.0852822487244649E-4</v>
      </c>
      <c r="AW1546" s="39">
        <f>AB1546*0.7</f>
        <v>0.4867347015098048</v>
      </c>
      <c r="AX1546" s="40"/>
      <c r="AY1546" s="40">
        <f t="shared" si="415"/>
        <v>0</v>
      </c>
      <c r="AZ1546" s="40"/>
      <c r="BA1546" s="40"/>
      <c r="BB1546" s="40"/>
      <c r="BC1546" s="39"/>
      <c r="BD1546" s="39">
        <f>T1546*2.23694</f>
        <v>42.501860000000001</v>
      </c>
      <c r="BE1546" s="39">
        <f>AO1546-$BC$8</f>
        <v>0.99905511842966421</v>
      </c>
      <c r="BF1546" s="39">
        <f>AQ1546-$BC$8</f>
        <v>0.80961738757992896</v>
      </c>
      <c r="BG1546" s="52">
        <f t="shared" si="419"/>
        <v>0.72865564882193612</v>
      </c>
      <c r="BH1546" s="52">
        <f t="shared" si="420"/>
        <v>0.72865564882193612</v>
      </c>
      <c r="BI1546" s="52">
        <f t="shared" si="421"/>
        <v>2623160.3357589701</v>
      </c>
      <c r="BJ1546" s="52">
        <f t="shared" si="422"/>
        <v>2623.1603357589702</v>
      </c>
      <c r="BK1546">
        <f t="shared" si="423"/>
        <v>-17.375399999999946</v>
      </c>
    </row>
    <row r="1547" spans="2:63" x14ac:dyDescent="0.25">
      <c r="B1547" s="23" t="s">
        <v>54</v>
      </c>
      <c r="C1547" s="23">
        <v>1539</v>
      </c>
      <c r="D1547" s="23">
        <v>62</v>
      </c>
      <c r="E1547" s="22">
        <v>71.599999999999994</v>
      </c>
      <c r="F1547" s="15">
        <f t="shared" si="424"/>
        <v>0.90277777777777779</v>
      </c>
      <c r="G1547" s="15">
        <f t="shared" si="425"/>
        <v>3.25</v>
      </c>
      <c r="R1547">
        <f t="shared" si="413"/>
        <v>0</v>
      </c>
      <c r="S1547">
        <f t="shared" si="414"/>
        <v>71.599999999999994</v>
      </c>
      <c r="T1547">
        <f>$E1547/3.6</f>
        <v>19.888888888888886</v>
      </c>
      <c r="U1547">
        <f>(0.5*960*(T1547*T1547))</f>
        <v>189872.59259259253</v>
      </c>
      <c r="V1547">
        <f>$U1547-$U1548</f>
        <v>-17905.555555555649</v>
      </c>
      <c r="X1547">
        <f>W1547/1000</f>
        <v>0</v>
      </c>
      <c r="Y154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7">
        <f>(0.5*960*(F1547*F1547))</f>
        <v>391.2037037037037</v>
      </c>
      <c r="AA1547">
        <f>W1547*0.0000002777777777</f>
        <v>0</v>
      </c>
      <c r="AB154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7">
        <f>(AC1547*0.0000002777777777)*-1</f>
        <v>0</v>
      </c>
      <c r="AE15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7">
        <f>(T1547/1000)*(960*9.81*0.01+0.5*1.205*0.38*1.711274*(T1547*T1547)+960*4/3*3.14*AJ1547)</f>
        <v>78.23144601974839</v>
      </c>
      <c r="AH1547">
        <f>AH1546+AG1547</f>
        <v>3227.0834162870219</v>
      </c>
      <c r="AJ1547">
        <f>T1548-T1547</f>
        <v>0.9166666666666714</v>
      </c>
      <c r="AK1547" s="53">
        <f t="shared" si="410"/>
        <v>19.888888888888886</v>
      </c>
      <c r="AL1547" s="39">
        <f>0.5*1116.99*(T1547*T1547)</f>
        <v>220922.69499999995</v>
      </c>
      <c r="AM1547" s="39">
        <f t="shared" si="409"/>
        <v>-20833.673437500081</v>
      </c>
      <c r="AN1547" s="39">
        <f>SUM($AM$1541:$AM$1584)+$AN$1540</f>
        <v>-3600653.4637500001</v>
      </c>
      <c r="AO1547" s="39">
        <f t="shared" si="416"/>
        <v>1.0001815174282827</v>
      </c>
      <c r="AP1547" s="39">
        <f>SUM($AM$1530:$AM$1540)+$AP$1529</f>
        <v>2918677.6325000003</v>
      </c>
      <c r="AQ1547" s="39">
        <f t="shared" si="417"/>
        <v>0.8107437865785474</v>
      </c>
      <c r="AR1547" s="39">
        <f t="shared" si="412"/>
        <v>-20.833673437500082</v>
      </c>
      <c r="AS1547" s="39"/>
      <c r="AT1547" s="51">
        <f>T1547*$AS$8*0.38*0.01</f>
        <v>785.82152402000008</v>
      </c>
      <c r="AU1547" s="51">
        <f t="shared" si="411"/>
        <v>0.78582152402000005</v>
      </c>
      <c r="AV1547" s="51">
        <f t="shared" si="418"/>
        <v>2.1828393129922757E-4</v>
      </c>
      <c r="AW1547" s="39">
        <f>AB1547*0.7</f>
        <v>0.4867347015098048</v>
      </c>
      <c r="AX1547" s="40"/>
      <c r="AY1547" s="40">
        <f t="shared" si="415"/>
        <v>0</v>
      </c>
      <c r="AZ1547" s="40"/>
      <c r="BA1547" s="40"/>
      <c r="BB1547" s="40"/>
      <c r="BC1547" s="39"/>
      <c r="BD1547" s="39">
        <f>T1547*2.23694</f>
        <v>44.490251111111107</v>
      </c>
      <c r="BE1547" s="39">
        <f>AO1547-$BC$8</f>
        <v>0.99905511842966421</v>
      </c>
      <c r="BF1547" s="39">
        <f>AQ1547-$BC$8</f>
        <v>0.80961738757992896</v>
      </c>
      <c r="BG1547" s="52">
        <f t="shared" si="419"/>
        <v>0.72865564882193612</v>
      </c>
      <c r="BH1547" s="52">
        <f t="shared" si="420"/>
        <v>0.72865564882193612</v>
      </c>
      <c r="BI1547" s="52">
        <f t="shared" si="421"/>
        <v>2623160.3357589701</v>
      </c>
      <c r="BJ1547" s="52">
        <f t="shared" si="422"/>
        <v>2623.1603357589702</v>
      </c>
      <c r="BK1547">
        <f t="shared" si="423"/>
        <v>-18.750306093750073</v>
      </c>
    </row>
    <row r="1548" spans="2:63" x14ac:dyDescent="0.25">
      <c r="B1548" s="23" t="s">
        <v>54</v>
      </c>
      <c r="C1548" s="23">
        <v>1540</v>
      </c>
      <c r="D1548" s="23">
        <v>63</v>
      </c>
      <c r="E1548" s="22">
        <v>74.900000000000006</v>
      </c>
      <c r="F1548" s="15">
        <f t="shared" si="424"/>
        <v>0.94444444444444597</v>
      </c>
      <c r="G1548" s="15">
        <f t="shared" si="425"/>
        <v>3.4000000000000057</v>
      </c>
      <c r="R1548">
        <f t="shared" si="413"/>
        <v>0</v>
      </c>
      <c r="S1548">
        <f t="shared" si="414"/>
        <v>74.900000000000006</v>
      </c>
      <c r="T1548">
        <f>$E1548/3.6</f>
        <v>20.805555555555557</v>
      </c>
      <c r="U1548">
        <f>(0.5*960*(T1548*T1548))</f>
        <v>207778.14814814818</v>
      </c>
      <c r="V1548">
        <f>$U1548-$U1549</f>
        <v>-19872.222222222219</v>
      </c>
      <c r="X1548">
        <f>W1548/1000</f>
        <v>0</v>
      </c>
      <c r="Y154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8">
        <f>(0.5*960*(F1548*F1548))</f>
        <v>428.14814814814952</v>
      </c>
      <c r="AA1548">
        <f>W1548*0.0000002777777777</f>
        <v>0</v>
      </c>
      <c r="AB154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8">
        <f>(AC1548*0.0000002777777777)*-1</f>
        <v>0</v>
      </c>
      <c r="AE15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8">
        <f>(T1548/1000)*(960*9.81*0.01+0.5*1.205*0.38*1.711274*(T1548*T1548)+960*4/3*3.14*AJ1548)</f>
        <v>86.786813430293918</v>
      </c>
      <c r="AH1548">
        <f>AH1547+AG1548</f>
        <v>3313.8702297173159</v>
      </c>
      <c r="AJ1548">
        <f>T1549-T1548</f>
        <v>0.97222222222222143</v>
      </c>
      <c r="AK1548" s="53">
        <f t="shared" si="410"/>
        <v>20.805555555555557</v>
      </c>
      <c r="AL1548" s="39">
        <f>0.5*1116.99*(T1548*T1548)</f>
        <v>241756.36843750003</v>
      </c>
      <c r="AM1548" s="39">
        <f t="shared" si="409"/>
        <v>-23121.951562499977</v>
      </c>
      <c r="AN1548" s="39">
        <f>SUM($AM$1541:$AM$1584)+$AN$1540</f>
        <v>-3600653.4637500001</v>
      </c>
      <c r="AO1548" s="39">
        <f t="shared" si="416"/>
        <v>1.0001815174282827</v>
      </c>
      <c r="AP1548" s="39">
        <f>SUM($AM$1530:$AM$1540)+$AP$1529</f>
        <v>2918677.6325000003</v>
      </c>
      <c r="AQ1548" s="39">
        <f t="shared" si="417"/>
        <v>0.8107437865785474</v>
      </c>
      <c r="AR1548" s="39">
        <f t="shared" si="412"/>
        <v>-23.121951562499977</v>
      </c>
      <c r="AS1548" s="39"/>
      <c r="AT1548" s="51">
        <f>T1548*$AS$8*0.38*0.01</f>
        <v>822.03955515500024</v>
      </c>
      <c r="AU1548" s="51">
        <f t="shared" si="411"/>
        <v>0.82203955515500027</v>
      </c>
      <c r="AV1548" s="51">
        <f t="shared" si="418"/>
        <v>2.2834450355184566E-4</v>
      </c>
      <c r="AW1548" s="39">
        <f>AB1548*0.7</f>
        <v>0.4867347015098048</v>
      </c>
      <c r="AX1548" s="40"/>
      <c r="AY1548" s="40">
        <f t="shared" si="415"/>
        <v>0</v>
      </c>
      <c r="AZ1548" s="40"/>
      <c r="BA1548" s="40"/>
      <c r="BB1548" s="40"/>
      <c r="BC1548" s="39"/>
      <c r="BD1548" s="39">
        <f>T1548*2.23694</f>
        <v>46.540779444444453</v>
      </c>
      <c r="BE1548" s="39">
        <f>AO1548-$BC$8</f>
        <v>0.99905511842966421</v>
      </c>
      <c r="BF1548" s="39">
        <f>AQ1548-$BC$8</f>
        <v>0.80961738757992896</v>
      </c>
      <c r="BG1548" s="52">
        <f t="shared" si="419"/>
        <v>0.72865564882193612</v>
      </c>
      <c r="BH1548" s="52">
        <f t="shared" si="420"/>
        <v>0.72865564882193612</v>
      </c>
      <c r="BI1548" s="52">
        <f t="shared" si="421"/>
        <v>2623160.3357589701</v>
      </c>
      <c r="BJ1548" s="52">
        <f t="shared" si="422"/>
        <v>2623.1603357589702</v>
      </c>
      <c r="BK1548">
        <f t="shared" si="423"/>
        <v>-20.809756406249981</v>
      </c>
    </row>
    <row r="1549" spans="2:63" x14ac:dyDescent="0.25">
      <c r="B1549" s="23" t="s">
        <v>54</v>
      </c>
      <c r="C1549" s="23">
        <v>1541</v>
      </c>
      <c r="D1549" s="23">
        <v>64</v>
      </c>
      <c r="E1549" s="22">
        <v>78.400000000000006</v>
      </c>
      <c r="F1549" s="15">
        <f t="shared" si="424"/>
        <v>0.95833333333333215</v>
      </c>
      <c r="G1549" s="15">
        <f t="shared" si="425"/>
        <v>3.4499999999999957</v>
      </c>
      <c r="R1549">
        <f t="shared" si="413"/>
        <v>0</v>
      </c>
      <c r="S1549">
        <f t="shared" si="414"/>
        <v>78.400000000000006</v>
      </c>
      <c r="T1549">
        <f>$E1549/3.6</f>
        <v>21.777777777777779</v>
      </c>
      <c r="U1549">
        <f>(0.5*960*(T1549*T1549))</f>
        <v>227650.37037037039</v>
      </c>
      <c r="V1549">
        <f>$U1549-$U1550</f>
        <v>-20173.333333333285</v>
      </c>
      <c r="X1549">
        <f>W1549/1000</f>
        <v>0</v>
      </c>
      <c r="Y154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49">
        <f>(0.5*960*(F1549*F1549))</f>
        <v>440.83333333333223</v>
      </c>
      <c r="AA1549">
        <f>W1549*0.0000002777777777</f>
        <v>0</v>
      </c>
      <c r="AB154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49">
        <f>(AC1549*0.0000002777777777)*-1</f>
        <v>0</v>
      </c>
      <c r="AE15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49">
        <f>(T1549/1000)*(960*9.81*0.01+0.5*1.205*0.38*1.711274*(T1549*T1549)+960*4/3*3.14*AJ1549)</f>
        <v>88.764151488738435</v>
      </c>
      <c r="AH1549">
        <f>AH1548+AG1549</f>
        <v>3402.6343812060541</v>
      </c>
      <c r="AJ1549">
        <f>T1550-T1549</f>
        <v>0.94444444444444287</v>
      </c>
      <c r="AK1549" s="53">
        <f t="shared" si="410"/>
        <v>21.777777777777779</v>
      </c>
      <c r="AL1549" s="39">
        <f>0.5*1116.99*(T1549*T1549)</f>
        <v>264878.32</v>
      </c>
      <c r="AM1549" s="39">
        <f t="shared" si="409"/>
        <v>-23472.303749999963</v>
      </c>
      <c r="AN1549" s="39">
        <f>SUM($AM$1541:$AM$1584)+$AN$1540</f>
        <v>-3600653.4637500001</v>
      </c>
      <c r="AO1549" s="39">
        <f t="shared" si="416"/>
        <v>1.0001815174282827</v>
      </c>
      <c r="AP1549" s="39">
        <f>SUM($AM$1530:$AM$1540)+$AP$1529</f>
        <v>2918677.6325000003</v>
      </c>
      <c r="AQ1549" s="39">
        <f t="shared" si="417"/>
        <v>0.8107437865785474</v>
      </c>
      <c r="AR1549" s="39">
        <f t="shared" si="412"/>
        <v>-23.472303749999963</v>
      </c>
      <c r="AS1549" s="39"/>
      <c r="AT1549" s="51">
        <f>T1549*$AS$8*0.38*0.01</f>
        <v>860.45261848000007</v>
      </c>
      <c r="AU1549" s="51">
        <f t="shared" si="411"/>
        <v>0.8604526184800001</v>
      </c>
      <c r="AV1549" s="51">
        <f t="shared" si="418"/>
        <v>2.3901480745613745E-4</v>
      </c>
      <c r="AW1549" s="39">
        <f>AB1549*0.7</f>
        <v>0.4867347015098048</v>
      </c>
      <c r="AX1549" s="40"/>
      <c r="AY1549" s="40">
        <f t="shared" si="415"/>
        <v>0</v>
      </c>
      <c r="AZ1549" s="40"/>
      <c r="BA1549" s="40"/>
      <c r="BB1549" s="40"/>
      <c r="BC1549" s="39"/>
      <c r="BD1549" s="39">
        <f>T1549*2.23694</f>
        <v>48.715582222222224</v>
      </c>
      <c r="BE1549" s="39">
        <f>AO1549-$BC$8</f>
        <v>0.99905511842966421</v>
      </c>
      <c r="BF1549" s="39">
        <f>AQ1549-$BC$8</f>
        <v>0.80961738757992896</v>
      </c>
      <c r="BG1549" s="52">
        <f t="shared" si="419"/>
        <v>0.72865564882193612</v>
      </c>
      <c r="BH1549" s="52">
        <f t="shared" si="420"/>
        <v>0.72865564882193612</v>
      </c>
      <c r="BI1549" s="52">
        <f t="shared" si="421"/>
        <v>2623160.3357589701</v>
      </c>
      <c r="BJ1549" s="52">
        <f t="shared" si="422"/>
        <v>2623.1603357589702</v>
      </c>
      <c r="BK1549">
        <f t="shared" si="423"/>
        <v>-21.125073374999968</v>
      </c>
    </row>
    <row r="1550" spans="2:63" x14ac:dyDescent="0.25">
      <c r="B1550" s="23" t="s">
        <v>54</v>
      </c>
      <c r="C1550" s="23">
        <v>1542</v>
      </c>
      <c r="D1550" s="23">
        <v>65</v>
      </c>
      <c r="E1550" s="22">
        <v>81.8</v>
      </c>
      <c r="F1550" s="15">
        <f t="shared" si="424"/>
        <v>0.90277777777777779</v>
      </c>
      <c r="G1550" s="15">
        <f t="shared" si="425"/>
        <v>3.25</v>
      </c>
      <c r="R1550">
        <f t="shared" si="413"/>
        <v>0</v>
      </c>
      <c r="S1550">
        <f t="shared" si="414"/>
        <v>81.8</v>
      </c>
      <c r="T1550">
        <f>$E1550/3.6</f>
        <v>22.722222222222221</v>
      </c>
      <c r="U1550">
        <f>(0.5*960*(T1550*T1550))</f>
        <v>247823.70370370368</v>
      </c>
      <c r="V1550">
        <f>$U1550-$U1551</f>
        <v>-19139.629629629693</v>
      </c>
      <c r="X1550">
        <f>W1550/1000</f>
        <v>0</v>
      </c>
      <c r="Y155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0">
        <f>(0.5*960*(F1550*F1550))</f>
        <v>391.2037037037037</v>
      </c>
      <c r="AA1550">
        <f>W1550*0.0000002777777777</f>
        <v>0</v>
      </c>
      <c r="AB155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0">
        <f>(AC1550*0.0000002777777777)*-1</f>
        <v>0</v>
      </c>
      <c r="AE15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0">
        <f>(T1550/1000)*(960*9.81*0.01+0.5*1.205*0.38*1.711274*(T1550*T1550)+960*4/3*3.14*AJ1550)</f>
        <v>85.377339060197897</v>
      </c>
      <c r="AH1550">
        <f>AH1549+AG1550</f>
        <v>3488.0117202662518</v>
      </c>
      <c r="AJ1550">
        <f>T1551-T1550</f>
        <v>0.86111111111111427</v>
      </c>
      <c r="AK1550" s="53">
        <f t="shared" si="410"/>
        <v>22.722222222222221</v>
      </c>
      <c r="AL1550" s="39">
        <f>0.5*1116.99*(T1550*T1550)</f>
        <v>288350.62374999997</v>
      </c>
      <c r="AM1550" s="39">
        <f t="shared" si="409"/>
        <v>-22269.557187500061</v>
      </c>
      <c r="AN1550" s="39">
        <f>SUM($AM$1541:$AM$1584)+$AN$1540</f>
        <v>-3600653.4637500001</v>
      </c>
      <c r="AO1550" s="39">
        <f t="shared" si="416"/>
        <v>1.0001815174282827</v>
      </c>
      <c r="AP1550" s="39">
        <f>SUM($AM$1530:$AM$1540)+$AP$1529</f>
        <v>2918677.6325000003</v>
      </c>
      <c r="AQ1550" s="39">
        <f t="shared" si="417"/>
        <v>0.8107437865785474</v>
      </c>
      <c r="AR1550" s="39">
        <f t="shared" si="412"/>
        <v>-22.269557187500059</v>
      </c>
      <c r="AS1550" s="39"/>
      <c r="AT1550" s="51">
        <f>T1550*$AS$8*0.38*0.01</f>
        <v>897.76816571000006</v>
      </c>
      <c r="AU1550" s="51">
        <f t="shared" si="411"/>
        <v>0.89776816571000007</v>
      </c>
      <c r="AV1550" s="51">
        <f t="shared" si="418"/>
        <v>2.4938024553459239E-4</v>
      </c>
      <c r="AW1550" s="39">
        <f>AB1550*0.7</f>
        <v>0.4867347015098048</v>
      </c>
      <c r="AX1550" s="40"/>
      <c r="AY1550" s="40">
        <f t="shared" si="415"/>
        <v>0</v>
      </c>
      <c r="AZ1550" s="40"/>
      <c r="BA1550" s="40"/>
      <c r="BB1550" s="40"/>
      <c r="BC1550" s="39"/>
      <c r="BD1550" s="39">
        <f>T1550*2.23694</f>
        <v>50.828247777777783</v>
      </c>
      <c r="BE1550" s="39">
        <f>AO1550-$BC$8</f>
        <v>0.99905511842966421</v>
      </c>
      <c r="BF1550" s="39">
        <f>AQ1550-$BC$8</f>
        <v>0.80961738757992896</v>
      </c>
      <c r="BG1550" s="52">
        <f t="shared" si="419"/>
        <v>0.72865564882193612</v>
      </c>
      <c r="BH1550" s="52">
        <f t="shared" si="420"/>
        <v>0.72865564882193612</v>
      </c>
      <c r="BI1550" s="52">
        <f t="shared" si="421"/>
        <v>2623160.3357589701</v>
      </c>
      <c r="BJ1550" s="52">
        <f t="shared" si="422"/>
        <v>2623.1603357589702</v>
      </c>
      <c r="BK1550">
        <f t="shared" si="423"/>
        <v>-20.042601468750053</v>
      </c>
    </row>
    <row r="1551" spans="2:63" x14ac:dyDescent="0.25">
      <c r="B1551" s="23" t="s">
        <v>54</v>
      </c>
      <c r="C1551" s="23">
        <v>1543</v>
      </c>
      <c r="D1551" s="23">
        <v>66</v>
      </c>
      <c r="E1551" s="22">
        <v>84.9</v>
      </c>
      <c r="F1551" s="15">
        <f t="shared" si="424"/>
        <v>0.7777777777777789</v>
      </c>
      <c r="G1551" s="15">
        <f t="shared" si="425"/>
        <v>2.8000000000000043</v>
      </c>
      <c r="R1551">
        <f t="shared" si="413"/>
        <v>0</v>
      </c>
      <c r="S1551">
        <f t="shared" si="414"/>
        <v>84.9</v>
      </c>
      <c r="T1551">
        <f>$E1551/3.6</f>
        <v>23.583333333333336</v>
      </c>
      <c r="U1551">
        <f>(0.5*960*(T1551*T1551))</f>
        <v>266963.33333333337</v>
      </c>
      <c r="V1551">
        <f>$U1551-$U1552</f>
        <v>-15953.70370370365</v>
      </c>
      <c r="X1551">
        <f>W1551/1000</f>
        <v>0</v>
      </c>
      <c r="Y155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1">
        <f>(0.5*960*(F1551*F1551))</f>
        <v>290.37037037037123</v>
      </c>
      <c r="AA1551">
        <f>W1551*0.0000002777777777</f>
        <v>0</v>
      </c>
      <c r="AB155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1">
        <f>(AC1551*0.0000002777777777)*-1</f>
        <v>0</v>
      </c>
      <c r="AE15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1">
        <f>(T1551/1000)*(960*9.81*0.01+0.5*1.205*0.38*1.711274*(T1551*T1551)+960*4/3*3.14*AJ1551)</f>
        <v>73.183653987103796</v>
      </c>
      <c r="AH1551">
        <f>AH1550+AG1551</f>
        <v>3561.1953742533556</v>
      </c>
      <c r="AJ1551">
        <f>T1552-T1551</f>
        <v>0.69444444444444287</v>
      </c>
      <c r="AK1551" s="53">
        <f t="shared" si="410"/>
        <v>23.583333333333336</v>
      </c>
      <c r="AL1551" s="39">
        <f>0.5*1116.99*(T1551*T1551)</f>
        <v>310620.18093750003</v>
      </c>
      <c r="AM1551" s="39">
        <f t="shared" si="409"/>
        <v>-18562.6328125</v>
      </c>
      <c r="AN1551" s="39">
        <f>SUM($AM$1541:$AM$1584)+$AN$1540</f>
        <v>-3600653.4637500001</v>
      </c>
      <c r="AO1551" s="39">
        <f t="shared" si="416"/>
        <v>1.0001815174282827</v>
      </c>
      <c r="AP1551" s="39">
        <f>SUM($AM$1530:$AM$1540)+$AP$1529</f>
        <v>2918677.6325000003</v>
      </c>
      <c r="AQ1551" s="39">
        <f t="shared" si="417"/>
        <v>0.8107437865785474</v>
      </c>
      <c r="AR1551" s="39">
        <f t="shared" si="412"/>
        <v>-18.562632812499999</v>
      </c>
      <c r="AS1551" s="39"/>
      <c r="AT1551" s="51">
        <f>T1551*$AS$8*0.38*0.01</f>
        <v>931.79116465500022</v>
      </c>
      <c r="AU1551" s="51">
        <f t="shared" si="411"/>
        <v>0.93179116465500023</v>
      </c>
      <c r="AV1551" s="51">
        <f t="shared" si="418"/>
        <v>2.5883108613553664E-4</v>
      </c>
      <c r="AW1551" s="39">
        <f>AB1551*0.7</f>
        <v>0.4867347015098048</v>
      </c>
      <c r="AX1551" s="40"/>
      <c r="AY1551" s="40">
        <f t="shared" si="415"/>
        <v>0</v>
      </c>
      <c r="AZ1551" s="40"/>
      <c r="BA1551" s="40"/>
      <c r="BB1551" s="40"/>
      <c r="BC1551" s="39"/>
      <c r="BD1551" s="39">
        <f>T1551*2.23694</f>
        <v>52.754501666666677</v>
      </c>
      <c r="BE1551" s="39">
        <f>AO1551-$BC$8</f>
        <v>0.99905511842966421</v>
      </c>
      <c r="BF1551" s="39">
        <f>AQ1551-$BC$8</f>
        <v>0.80961738757992896</v>
      </c>
      <c r="BG1551" s="52">
        <f t="shared" si="419"/>
        <v>0.72865564882193612</v>
      </c>
      <c r="BH1551" s="52">
        <f t="shared" si="420"/>
        <v>0.72865564882193612</v>
      </c>
      <c r="BI1551" s="52">
        <f t="shared" si="421"/>
        <v>2623160.3357589701</v>
      </c>
      <c r="BJ1551" s="52">
        <f t="shared" si="422"/>
        <v>2623.1603357589702</v>
      </c>
      <c r="BK1551">
        <f t="shared" si="423"/>
        <v>-16.706369531250001</v>
      </c>
    </row>
    <row r="1552" spans="2:63" x14ac:dyDescent="0.25">
      <c r="B1552" s="23" t="s">
        <v>54</v>
      </c>
      <c r="C1552" s="23">
        <v>1544</v>
      </c>
      <c r="D1552" s="23">
        <v>67</v>
      </c>
      <c r="E1552" s="22">
        <v>87.4</v>
      </c>
      <c r="F1552" s="15">
        <f t="shared" si="424"/>
        <v>0.56944444444444364</v>
      </c>
      <c r="G1552" s="15">
        <f t="shared" si="425"/>
        <v>2.0499999999999972</v>
      </c>
      <c r="R1552">
        <f t="shared" si="413"/>
        <v>0</v>
      </c>
      <c r="S1552">
        <f t="shared" si="414"/>
        <v>87.4</v>
      </c>
      <c r="T1552">
        <f>$E1552/3.6</f>
        <v>24.277777777777779</v>
      </c>
      <c r="U1552">
        <f>(0.5*960*(T1552*T1552))</f>
        <v>282917.03703703702</v>
      </c>
      <c r="V1552">
        <f>$U1552-$U1553</f>
        <v>-10453.333333333314</v>
      </c>
      <c r="X1552">
        <f>W1552/1000</f>
        <v>0</v>
      </c>
      <c r="Y155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2">
        <f>(0.5*960*(F1552*F1552))</f>
        <v>155.64814814814773</v>
      </c>
      <c r="AA1552">
        <f>W1552*0.0000002777777777</f>
        <v>0</v>
      </c>
      <c r="AB155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2">
        <f>(AC1552*0.0000002777777777)*-1</f>
        <v>0</v>
      </c>
      <c r="AE15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2">
        <f>(T1552/1000)*(960*9.81*0.01+0.5*1.205*0.38*1.711274*(T1552*T1552)+960*4/3*3.14*AJ1552)</f>
        <v>51.260485832159056</v>
      </c>
      <c r="AH1552">
        <f>AH1551+AG1552</f>
        <v>3612.4558600855148</v>
      </c>
      <c r="AJ1552">
        <f>T1553-T1552</f>
        <v>0.44444444444444287</v>
      </c>
      <c r="AK1552" s="53">
        <f t="shared" si="410"/>
        <v>24.277777777777779</v>
      </c>
      <c r="AL1552" s="39">
        <f>0.5*1116.99*(T1552*T1552)</f>
        <v>329182.81375000003</v>
      </c>
      <c r="AM1552" s="39">
        <f t="shared" si="409"/>
        <v>-12162.77999999997</v>
      </c>
      <c r="AN1552" s="39">
        <f>SUM($AM$1541:$AM$1584)+$AN$1540</f>
        <v>-3600653.4637500001</v>
      </c>
      <c r="AO1552" s="39">
        <f t="shared" si="416"/>
        <v>1.0001815174282827</v>
      </c>
      <c r="AP1552" s="39">
        <f>SUM($AM$1530:$AM$1540)+$AP$1529</f>
        <v>2918677.6325000003</v>
      </c>
      <c r="AQ1552" s="39">
        <f t="shared" si="417"/>
        <v>0.8107437865785474</v>
      </c>
      <c r="AR1552" s="39">
        <f t="shared" si="412"/>
        <v>-12.16277999999997</v>
      </c>
      <c r="AS1552" s="39"/>
      <c r="AT1552" s="51">
        <f>T1552*$AS$8*0.38*0.01</f>
        <v>959.22906703000012</v>
      </c>
      <c r="AU1552" s="51">
        <f t="shared" si="411"/>
        <v>0.9592290670300001</v>
      </c>
      <c r="AV1552" s="51">
        <f t="shared" si="418"/>
        <v>2.6645273178145935E-4</v>
      </c>
      <c r="AW1552" s="39">
        <f>AB1552*0.7</f>
        <v>0.4867347015098048</v>
      </c>
      <c r="AX1552" s="40"/>
      <c r="AY1552" s="40">
        <f t="shared" si="415"/>
        <v>0</v>
      </c>
      <c r="AZ1552" s="40"/>
      <c r="BA1552" s="40"/>
      <c r="BB1552" s="40"/>
      <c r="BC1552" s="39"/>
      <c r="BD1552" s="39">
        <f>T1552*2.23694</f>
        <v>54.307932222222227</v>
      </c>
      <c r="BE1552" s="39">
        <f>AO1552-$BC$8</f>
        <v>0.99905511842966421</v>
      </c>
      <c r="BF1552" s="39">
        <f>AQ1552-$BC$8</f>
        <v>0.80961738757992896</v>
      </c>
      <c r="BG1552" s="52">
        <f t="shared" si="419"/>
        <v>0.72865564882193612</v>
      </c>
      <c r="BH1552" s="52">
        <f t="shared" si="420"/>
        <v>0.72865564882193612</v>
      </c>
      <c r="BI1552" s="52">
        <f t="shared" si="421"/>
        <v>2623160.3357589701</v>
      </c>
      <c r="BJ1552" s="52">
        <f t="shared" si="422"/>
        <v>2623.1603357589702</v>
      </c>
      <c r="BK1552">
        <f t="shared" si="423"/>
        <v>-10.946501999999974</v>
      </c>
    </row>
    <row r="1553" spans="2:63" x14ac:dyDescent="0.25">
      <c r="B1553" s="23" t="s">
        <v>54</v>
      </c>
      <c r="C1553" s="23">
        <v>1545</v>
      </c>
      <c r="D1553" s="23">
        <v>68</v>
      </c>
      <c r="E1553" s="22">
        <v>89</v>
      </c>
      <c r="F1553" s="15">
        <f t="shared" si="424"/>
        <v>0.36111111111111033</v>
      </c>
      <c r="G1553" s="15">
        <f t="shared" si="425"/>
        <v>1.2999999999999972</v>
      </c>
      <c r="R1553">
        <f t="shared" si="413"/>
        <v>0</v>
      </c>
      <c r="S1553">
        <f t="shared" si="414"/>
        <v>89</v>
      </c>
      <c r="T1553">
        <f>$E1553/3.6</f>
        <v>24.722222222222221</v>
      </c>
      <c r="U1553">
        <f>(0.5*960*(T1553*T1553))</f>
        <v>293370.37037037034</v>
      </c>
      <c r="V1553">
        <f>$U1553-$U1554</f>
        <v>-6629.6296296296641</v>
      </c>
      <c r="X1553">
        <f>W1553/1000</f>
        <v>0</v>
      </c>
      <c r="Y155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3">
        <f>(0.5*960*(F1553*F1553))</f>
        <v>62.592592592592325</v>
      </c>
      <c r="AA1553">
        <f>W1553*0.0000002777777777</f>
        <v>0</v>
      </c>
      <c r="AB155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3">
        <f>(AC1553*0.0000002777777777)*-1</f>
        <v>0</v>
      </c>
      <c r="AE15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3">
        <f>(T1553/1000)*(960*9.81*0.01+0.5*1.205*0.38*1.711274*(T1553*T1553)+960*4/3*3.14*AJ1553)</f>
        <v>35.849241432610008</v>
      </c>
      <c r="AH1553">
        <f>AH1552+AG1553</f>
        <v>3648.305101518125</v>
      </c>
      <c r="AJ1553">
        <f>T1554-T1553</f>
        <v>0.27777777777777857</v>
      </c>
      <c r="AK1553" s="53">
        <f t="shared" si="410"/>
        <v>24.722222222222221</v>
      </c>
      <c r="AL1553" s="39">
        <f>0.5*1116.99*(T1553*T1553)</f>
        <v>341345.59375</v>
      </c>
      <c r="AM1553" s="39">
        <f t="shared" si="409"/>
        <v>-7713.78125</v>
      </c>
      <c r="AN1553" s="39">
        <f>SUM($AM$1541:$AM$1584)+$AN$1540</f>
        <v>-3600653.4637500001</v>
      </c>
      <c r="AO1553" s="39">
        <f t="shared" si="416"/>
        <v>1.0001815174282827</v>
      </c>
      <c r="AP1553" s="39">
        <f>SUM($AM$1530:$AM$1540)+$AP$1529</f>
        <v>2918677.6325000003</v>
      </c>
      <c r="AQ1553" s="39">
        <f t="shared" si="417"/>
        <v>0.8107437865785474</v>
      </c>
      <c r="AR1553" s="39">
        <f t="shared" si="412"/>
        <v>-7.7137812500000003</v>
      </c>
      <c r="AS1553" s="39"/>
      <c r="AT1553" s="51">
        <f>T1553*$AS$8*0.38*0.01</f>
        <v>976.78932455000017</v>
      </c>
      <c r="AU1553" s="51">
        <f t="shared" si="411"/>
        <v>0.97678932455000023</v>
      </c>
      <c r="AV1553" s="51">
        <f t="shared" si="418"/>
        <v>2.7133058499484994E-4</v>
      </c>
      <c r="AW1553" s="39">
        <f>AB1553*0.7</f>
        <v>0.4867347015098048</v>
      </c>
      <c r="AX1553" s="40"/>
      <c r="AY1553" s="40">
        <f t="shared" si="415"/>
        <v>0</v>
      </c>
      <c r="AZ1553" s="40"/>
      <c r="BA1553" s="40"/>
      <c r="BB1553" s="40"/>
      <c r="BC1553" s="39"/>
      <c r="BD1553" s="39">
        <f>T1553*2.23694</f>
        <v>55.302127777777777</v>
      </c>
      <c r="BE1553" s="39">
        <f>AO1553-$BC$8</f>
        <v>0.99905511842966421</v>
      </c>
      <c r="BF1553" s="39">
        <f>AQ1553-$BC$8</f>
        <v>0.80961738757992896</v>
      </c>
      <c r="BG1553" s="52">
        <f t="shared" si="419"/>
        <v>0.72865564882193612</v>
      </c>
      <c r="BH1553" s="52">
        <f t="shared" si="420"/>
        <v>0.72865564882193612</v>
      </c>
      <c r="BI1553" s="52">
        <f t="shared" si="421"/>
        <v>2623160.3357589701</v>
      </c>
      <c r="BJ1553" s="52">
        <f t="shared" si="422"/>
        <v>2623.1603357589702</v>
      </c>
      <c r="BK1553">
        <f t="shared" si="423"/>
        <v>-6.9424031250000002</v>
      </c>
    </row>
    <row r="1554" spans="2:63" x14ac:dyDescent="0.25">
      <c r="B1554" s="23" t="s">
        <v>54</v>
      </c>
      <c r="C1554" s="23">
        <v>1546</v>
      </c>
      <c r="D1554" s="23">
        <v>69</v>
      </c>
      <c r="E1554" s="22">
        <v>90</v>
      </c>
      <c r="F1554" s="15">
        <f t="shared" si="424"/>
        <v>0.22222222222222143</v>
      </c>
      <c r="G1554" s="15">
        <f t="shared" si="425"/>
        <v>0.79999999999999716</v>
      </c>
      <c r="R1554">
        <f t="shared" si="413"/>
        <v>0</v>
      </c>
      <c r="S1554">
        <f t="shared" si="414"/>
        <v>90</v>
      </c>
      <c r="T1554">
        <f>$E1554/3.6</f>
        <v>25</v>
      </c>
      <c r="U1554">
        <f>(0.5*960*(T1554*T1554))</f>
        <v>300000</v>
      </c>
      <c r="V1554">
        <f>$U1554-$U1555</f>
        <v>-4013.3333333332557</v>
      </c>
      <c r="X1554">
        <f>W1554/1000</f>
        <v>0</v>
      </c>
      <c r="Y155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4">
        <f>(0.5*960*(F1554*F1554))</f>
        <v>23.703703703703535</v>
      </c>
      <c r="AA1554">
        <f>W1554*0.0000002777777777</f>
        <v>0</v>
      </c>
      <c r="AB155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4">
        <f>(AC1554*0.0000002777777777)*-1</f>
        <v>0</v>
      </c>
      <c r="AE15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4">
        <f>(T1554/1000)*(960*9.81*0.01+0.5*1.205*0.38*1.711274*(T1554*T1554)+960*4/3*3.14*AJ1554)</f>
        <v>25.222882015103934</v>
      </c>
      <c r="AH1554">
        <f>AH1553+AG1554</f>
        <v>3673.527983533229</v>
      </c>
      <c r="AJ1554">
        <f>T1555-T1554</f>
        <v>0.1666666666666643</v>
      </c>
      <c r="AK1554" s="53">
        <f t="shared" si="410"/>
        <v>25</v>
      </c>
      <c r="AL1554" s="39">
        <f>0.5*1116.99*(T1554*T1554)</f>
        <v>349059.375</v>
      </c>
      <c r="AM1554" s="39">
        <f t="shared" si="409"/>
        <v>-4669.6387499999255</v>
      </c>
      <c r="AN1554" s="39">
        <f>SUM($AM$1541:$AM$1584)+$AN$1540</f>
        <v>-3600653.4637500001</v>
      </c>
      <c r="AO1554" s="39">
        <f t="shared" si="416"/>
        <v>1.0001815174282827</v>
      </c>
      <c r="AP1554" s="39">
        <f>SUM($AM$1530:$AM$1540)+$AP$1529</f>
        <v>2918677.6325000003</v>
      </c>
      <c r="AQ1554" s="39">
        <f t="shared" si="417"/>
        <v>0.8107437865785474</v>
      </c>
      <c r="AR1554" s="39">
        <f t="shared" si="412"/>
        <v>-4.6696387499999252</v>
      </c>
      <c r="AS1554" s="39"/>
      <c r="AT1554" s="51">
        <f>T1554*$AS$8*0.38*0.01</f>
        <v>987.76448550000021</v>
      </c>
      <c r="AU1554" s="51">
        <f t="shared" si="411"/>
        <v>0.98776448550000018</v>
      </c>
      <c r="AV1554" s="51">
        <f t="shared" si="418"/>
        <v>2.7437924325321905E-4</v>
      </c>
      <c r="AW1554" s="39">
        <f>AB1554*0.7</f>
        <v>0.4867347015098048</v>
      </c>
      <c r="AX1554" s="40"/>
      <c r="AY1554" s="40">
        <f t="shared" si="415"/>
        <v>0</v>
      </c>
      <c r="AZ1554" s="40"/>
      <c r="BA1554" s="40"/>
      <c r="BB1554" s="40"/>
      <c r="BC1554" s="39"/>
      <c r="BD1554" s="39">
        <f>T1554*2.23694</f>
        <v>55.923500000000004</v>
      </c>
      <c r="BE1554" s="39">
        <f>AO1554-$BC$8</f>
        <v>0.99905511842966421</v>
      </c>
      <c r="BF1554" s="39">
        <f>AQ1554-$BC$8</f>
        <v>0.80961738757992896</v>
      </c>
      <c r="BG1554" s="52">
        <f t="shared" si="419"/>
        <v>0.72865564882193612</v>
      </c>
      <c r="BH1554" s="52">
        <f t="shared" si="420"/>
        <v>0.72865564882193612</v>
      </c>
      <c r="BI1554" s="52">
        <f t="shared" si="421"/>
        <v>2623160.3357589701</v>
      </c>
      <c r="BJ1554" s="52">
        <f t="shared" si="422"/>
        <v>2623.1603357589702</v>
      </c>
      <c r="BK1554">
        <f t="shared" si="423"/>
        <v>-4.202674874999933</v>
      </c>
    </row>
    <row r="1555" spans="2:63" x14ac:dyDescent="0.25">
      <c r="B1555" s="23" t="s">
        <v>54</v>
      </c>
      <c r="C1555" s="23">
        <v>1547</v>
      </c>
      <c r="D1555" s="23">
        <v>70</v>
      </c>
      <c r="E1555" s="22">
        <v>90.6</v>
      </c>
      <c r="F1555" s="15">
        <f t="shared" si="424"/>
        <v>0.1388888888888889</v>
      </c>
      <c r="G1555" s="15">
        <f t="shared" si="425"/>
        <v>0.5</v>
      </c>
      <c r="R1555">
        <f t="shared" si="413"/>
        <v>0</v>
      </c>
      <c r="S1555">
        <f t="shared" si="414"/>
        <v>90.6</v>
      </c>
      <c r="T1555">
        <f>$E1555/3.6</f>
        <v>25.166666666666664</v>
      </c>
      <c r="U1555">
        <f>(0.5*960*(T1555*T1555))</f>
        <v>304013.33333333326</v>
      </c>
      <c r="V1555">
        <f>$U1555-$U1556</f>
        <v>-2690.3703703704523</v>
      </c>
      <c r="X1555">
        <f>W1555/1000</f>
        <v>0</v>
      </c>
      <c r="Y155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5">
        <f>(0.5*960*(F1555*F1555))</f>
        <v>9.2592592592592595</v>
      </c>
      <c r="AA1555">
        <f>W1555*0.0000002777777777</f>
        <v>0</v>
      </c>
      <c r="AB155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5">
        <f>(AC1555*0.0000002777777777)*-1</f>
        <v>0</v>
      </c>
      <c r="AE15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5">
        <f>(T1555/1000)*(960*9.81*0.01+0.5*1.205*0.38*1.711274*(T1555*T1555)+960*4/3*3.14*AJ1555)</f>
        <v>19.854039785398314</v>
      </c>
      <c r="AH1555">
        <f>AH1554+AG1555</f>
        <v>3693.3820233186275</v>
      </c>
      <c r="AJ1555">
        <f>T1556-T1555</f>
        <v>0.11111111111111427</v>
      </c>
      <c r="AK1555" s="53">
        <f t="shared" si="410"/>
        <v>25.166666666666664</v>
      </c>
      <c r="AL1555" s="39">
        <f>0.5*1116.99*(T1555*T1555)</f>
        <v>353729.01374999993</v>
      </c>
      <c r="AM1555" s="39">
        <f t="shared" si="409"/>
        <v>-3130.3300000000745</v>
      </c>
      <c r="AN1555" s="39">
        <f>SUM($AM$1541:$AM$1584)+$AN$1540</f>
        <v>-3600653.4637500001</v>
      </c>
      <c r="AO1555" s="39">
        <f t="shared" si="416"/>
        <v>1.0001815174282827</v>
      </c>
      <c r="AP1555" s="39">
        <f>SUM($AM$1530:$AM$1540)+$AP$1529</f>
        <v>2918677.6325000003</v>
      </c>
      <c r="AQ1555" s="39">
        <f t="shared" si="417"/>
        <v>0.8107437865785474</v>
      </c>
      <c r="AR1555" s="39">
        <f t="shared" si="412"/>
        <v>-3.1303300000000744</v>
      </c>
      <c r="AS1555" s="39"/>
      <c r="AT1555" s="51">
        <f>T1555*$AS$8*0.38*0.01</f>
        <v>994.34958207000011</v>
      </c>
      <c r="AU1555" s="51">
        <f t="shared" si="411"/>
        <v>0.99434958207000013</v>
      </c>
      <c r="AV1555" s="51">
        <f t="shared" si="418"/>
        <v>2.7620843820824048E-4</v>
      </c>
      <c r="AW1555" s="39">
        <f>AB1555*0.7</f>
        <v>0.4867347015098048</v>
      </c>
      <c r="AX1555" s="40"/>
      <c r="AY1555" s="40">
        <f t="shared" si="415"/>
        <v>0</v>
      </c>
      <c r="AZ1555" s="40"/>
      <c r="BA1555" s="40"/>
      <c r="BB1555" s="40"/>
      <c r="BC1555" s="39"/>
      <c r="BD1555" s="39">
        <f>T1555*2.23694</f>
        <v>56.296323333333333</v>
      </c>
      <c r="BE1555" s="39">
        <f>AO1555-$BC$8</f>
        <v>0.99905511842966421</v>
      </c>
      <c r="BF1555" s="39">
        <f>AQ1555-$BC$8</f>
        <v>0.80961738757992896</v>
      </c>
      <c r="BG1555" s="52">
        <f t="shared" si="419"/>
        <v>0.72865564882193612</v>
      </c>
      <c r="BH1555" s="52">
        <f t="shared" si="420"/>
        <v>0.72865564882193612</v>
      </c>
      <c r="BI1555" s="52">
        <f t="shared" si="421"/>
        <v>2623160.3357589701</v>
      </c>
      <c r="BJ1555" s="52">
        <f t="shared" si="422"/>
        <v>2623.1603357589702</v>
      </c>
      <c r="BK1555">
        <f t="shared" si="423"/>
        <v>-2.8172970000000674</v>
      </c>
    </row>
    <row r="1556" spans="2:63" x14ac:dyDescent="0.25">
      <c r="B1556" s="23" t="s">
        <v>54</v>
      </c>
      <c r="C1556" s="23">
        <v>1548</v>
      </c>
      <c r="D1556" s="23">
        <v>71</v>
      </c>
      <c r="E1556" s="22">
        <v>91</v>
      </c>
      <c r="F1556" s="15">
        <f t="shared" si="424"/>
        <v>0.12500000000000078</v>
      </c>
      <c r="G1556" s="15">
        <f t="shared" si="425"/>
        <v>0.45000000000000284</v>
      </c>
      <c r="R1556">
        <f t="shared" si="413"/>
        <v>0</v>
      </c>
      <c r="S1556">
        <f t="shared" si="414"/>
        <v>91</v>
      </c>
      <c r="T1556">
        <f>$E1556/3.6</f>
        <v>25.277777777777779</v>
      </c>
      <c r="U1556">
        <f>(0.5*960*(T1556*T1556))</f>
        <v>306703.70370370371</v>
      </c>
      <c r="V1556">
        <f>$U1556-$U1557</f>
        <v>-3379.6296296295477</v>
      </c>
      <c r="X1556">
        <f>W1556/1000</f>
        <v>0</v>
      </c>
      <c r="Y155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6">
        <f>(0.5*960*(F1556*F1556))</f>
        <v>7.5000000000000933</v>
      </c>
      <c r="AA1556">
        <f>W1556*0.0000002777777777</f>
        <v>0</v>
      </c>
      <c r="AB155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6">
        <f>(AC1556*0.0000002777777777)*-1</f>
        <v>0</v>
      </c>
      <c r="AE15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6">
        <f>(T1556/1000)*(960*9.81*0.01+0.5*1.205*0.38*1.711274*(T1556*T1556)+960*4/3*3.14*AJ1556)</f>
        <v>22.81932888057224</v>
      </c>
      <c r="AH1556">
        <f>AH1555+AG1556</f>
        <v>3716.2013521991998</v>
      </c>
      <c r="AJ1556">
        <f>T1557-T1556</f>
        <v>0.13888888888888573</v>
      </c>
      <c r="AK1556" s="53">
        <f t="shared" si="410"/>
        <v>25.277777777777779</v>
      </c>
      <c r="AL1556" s="39">
        <f>0.5*1116.99*(T1556*T1556)</f>
        <v>356859.34375</v>
      </c>
      <c r="AM1556" s="39">
        <f t="shared" ref="AM1556:AM1619" si="426">AL1556-AL1557</f>
        <v>-3932.3046874999418</v>
      </c>
      <c r="AN1556" s="39">
        <f>SUM($AM$1541:$AM$1584)+$AN$1540</f>
        <v>-3600653.4637500001</v>
      </c>
      <c r="AO1556" s="39">
        <f t="shared" si="416"/>
        <v>1.0001815174282827</v>
      </c>
      <c r="AP1556" s="39">
        <f>SUM($AM$1530:$AM$1540)+$AP$1529</f>
        <v>2918677.6325000003</v>
      </c>
      <c r="AQ1556" s="39">
        <f t="shared" si="417"/>
        <v>0.8107437865785474</v>
      </c>
      <c r="AR1556" s="39">
        <f t="shared" si="412"/>
        <v>-3.9323046874999417</v>
      </c>
      <c r="AS1556" s="39"/>
      <c r="AT1556" s="51">
        <f>T1556*$AS$8*0.38*0.01</f>
        <v>998.73964645000001</v>
      </c>
      <c r="AU1556" s="51">
        <f t="shared" si="411"/>
        <v>0.99873964645000002</v>
      </c>
      <c r="AV1556" s="51">
        <f t="shared" si="418"/>
        <v>2.774279015115881E-4</v>
      </c>
      <c r="AW1556" s="39">
        <f>AB1556*0.7</f>
        <v>0.4867347015098048</v>
      </c>
      <c r="AX1556" s="40"/>
      <c r="AY1556" s="40">
        <f t="shared" si="415"/>
        <v>0</v>
      </c>
      <c r="AZ1556" s="40"/>
      <c r="BA1556" s="40"/>
      <c r="BB1556" s="40"/>
      <c r="BC1556" s="39"/>
      <c r="BD1556" s="39">
        <f>T1556*2.23694</f>
        <v>56.544872222222224</v>
      </c>
      <c r="BE1556" s="39">
        <f>AO1556-$BC$8</f>
        <v>0.99905511842966421</v>
      </c>
      <c r="BF1556" s="39">
        <f>AQ1556-$BC$8</f>
        <v>0.80961738757992896</v>
      </c>
      <c r="BG1556" s="52">
        <f t="shared" si="419"/>
        <v>0.72865564882193612</v>
      </c>
      <c r="BH1556" s="52">
        <f t="shared" si="420"/>
        <v>0.72865564882193612</v>
      </c>
      <c r="BI1556" s="52">
        <f t="shared" si="421"/>
        <v>2623160.3357589701</v>
      </c>
      <c r="BJ1556" s="52">
        <f t="shared" si="422"/>
        <v>2623.1603357589702</v>
      </c>
      <c r="BK1556">
        <f t="shared" si="423"/>
        <v>-3.5390742187499478</v>
      </c>
    </row>
    <row r="1557" spans="2:63" x14ac:dyDescent="0.25">
      <c r="B1557" s="23" t="s">
        <v>54</v>
      </c>
      <c r="C1557" s="23">
        <v>1549</v>
      </c>
      <c r="D1557" s="23">
        <v>72</v>
      </c>
      <c r="E1557" s="22">
        <v>91.5</v>
      </c>
      <c r="F1557" s="15">
        <f t="shared" si="424"/>
        <v>0.1388888888888889</v>
      </c>
      <c r="G1557" s="15">
        <f t="shared" si="425"/>
        <v>0.5</v>
      </c>
      <c r="R1557">
        <f t="shared" si="413"/>
        <v>0</v>
      </c>
      <c r="S1557">
        <f t="shared" si="414"/>
        <v>91.5</v>
      </c>
      <c r="T1557">
        <f>$E1557/3.6</f>
        <v>25.416666666666664</v>
      </c>
      <c r="U1557">
        <f>(0.5*960*(T1557*T1557))</f>
        <v>310083.33333333326</v>
      </c>
      <c r="V1557">
        <f>$U1557-$U1558</f>
        <v>-3398.1481481482042</v>
      </c>
      <c r="X1557">
        <f>W1557/1000</f>
        <v>0</v>
      </c>
      <c r="Y155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7">
        <f>(0.5*960*(F1557*F1557))</f>
        <v>9.2592592592592595</v>
      </c>
      <c r="AA1557">
        <f>W1557*0.0000002777777777</f>
        <v>0</v>
      </c>
      <c r="AB155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7">
        <f>(AC1557*0.0000002777777777)*-1</f>
        <v>0</v>
      </c>
      <c r="AE15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7">
        <f>(T1557/1000)*(960*9.81*0.01+0.5*1.205*0.38*1.711274*(T1557*T1557)+960*4/3*3.14*AJ1557)</f>
        <v>23.01482411853565</v>
      </c>
      <c r="AH1557">
        <f>AH1556+AG1557</f>
        <v>3739.2161763177355</v>
      </c>
      <c r="AJ1557">
        <f>T1558-T1557</f>
        <v>0.13888888888888928</v>
      </c>
      <c r="AK1557" s="53">
        <f t="shared" ref="AK1557:AK1620" si="427">$E1557/3.6</f>
        <v>25.416666666666664</v>
      </c>
      <c r="AL1557" s="39">
        <f>0.5*1116.99*(T1557*T1557)</f>
        <v>360791.64843749994</v>
      </c>
      <c r="AM1557" s="39">
        <f t="shared" si="426"/>
        <v>-3953.8515625000582</v>
      </c>
      <c r="AN1557" s="39">
        <f>SUM($AM$1541:$AM$1584)+$AN$1540</f>
        <v>-3600653.4637500001</v>
      </c>
      <c r="AO1557" s="39">
        <f t="shared" si="416"/>
        <v>1.0001815174282827</v>
      </c>
      <c r="AP1557" s="39">
        <f>SUM($AM$1530:$AM$1540)+$AP$1529</f>
        <v>2918677.6325000003</v>
      </c>
      <c r="AQ1557" s="39">
        <f t="shared" si="417"/>
        <v>0.8107437865785474</v>
      </c>
      <c r="AR1557" s="39">
        <f t="shared" si="412"/>
        <v>-3.9538515625000583</v>
      </c>
      <c r="AS1557" s="39"/>
      <c r="AT1557" s="51">
        <f>T1557*$AS$8*0.38*0.01</f>
        <v>1004.227226925</v>
      </c>
      <c r="AU1557" s="51">
        <f t="shared" si="411"/>
        <v>1.0042272269249999</v>
      </c>
      <c r="AV1557" s="51">
        <f t="shared" si="418"/>
        <v>2.789522306407726E-4</v>
      </c>
      <c r="AW1557" s="39">
        <f>AB1557*0.7</f>
        <v>0.4867347015098048</v>
      </c>
      <c r="AX1557" s="40"/>
      <c r="AY1557" s="40">
        <f t="shared" si="415"/>
        <v>0</v>
      </c>
      <c r="AZ1557" s="40"/>
      <c r="BA1557" s="40"/>
      <c r="BB1557" s="40"/>
      <c r="BC1557" s="39"/>
      <c r="BD1557" s="39">
        <f>T1557*2.23694</f>
        <v>56.855558333333335</v>
      </c>
      <c r="BE1557" s="39">
        <f>AO1557-$BC$8</f>
        <v>0.99905511842966421</v>
      </c>
      <c r="BF1557" s="39">
        <f>AQ1557-$BC$8</f>
        <v>0.80961738757992896</v>
      </c>
      <c r="BG1557" s="52">
        <f t="shared" si="419"/>
        <v>0.72865564882193612</v>
      </c>
      <c r="BH1557" s="52">
        <f t="shared" si="420"/>
        <v>0.72865564882193612</v>
      </c>
      <c r="BI1557" s="52">
        <f t="shared" si="421"/>
        <v>2623160.3357589701</v>
      </c>
      <c r="BJ1557" s="52">
        <f t="shared" si="422"/>
        <v>2623.1603357589702</v>
      </c>
      <c r="BK1557">
        <f t="shared" si="423"/>
        <v>-3.5584664062500524</v>
      </c>
    </row>
    <row r="1558" spans="2:63" x14ac:dyDescent="0.25">
      <c r="B1558" s="23" t="s">
        <v>54</v>
      </c>
      <c r="C1558" s="23">
        <v>1550</v>
      </c>
      <c r="D1558" s="23">
        <v>73</v>
      </c>
      <c r="E1558" s="22">
        <v>92</v>
      </c>
      <c r="F1558" s="15">
        <f t="shared" si="424"/>
        <v>0.16666666666666705</v>
      </c>
      <c r="G1558" s="15">
        <f t="shared" si="425"/>
        <v>0.60000000000000142</v>
      </c>
      <c r="R1558">
        <f t="shared" si="413"/>
        <v>0</v>
      </c>
      <c r="S1558">
        <f t="shared" si="414"/>
        <v>92</v>
      </c>
      <c r="T1558">
        <f>$E1558/3.6</f>
        <v>25.555555555555554</v>
      </c>
      <c r="U1558">
        <f>(0.5*960*(T1558*T1558))</f>
        <v>313481.48148148146</v>
      </c>
      <c r="V1558">
        <f>$U1558-$U1559</f>
        <v>-4788.5185185185401</v>
      </c>
      <c r="X1558">
        <f>W1558/1000</f>
        <v>0</v>
      </c>
      <c r="Y155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8">
        <f>(0.5*960*(F1558*F1558))</f>
        <v>13.333333333333394</v>
      </c>
      <c r="AA1558">
        <f>W1558*0.0000002777777777</f>
        <v>0</v>
      </c>
      <c r="AB155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8">
        <f>(AC1558*0.0000002777777777)*-1</f>
        <v>0</v>
      </c>
      <c r="AE15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8">
        <f>(T1558/1000)*(960*9.81*0.01+0.5*1.205*0.38*1.711274*(T1558*T1558)+960*4/3*3.14*AJ1558)</f>
        <v>28.917743525437924</v>
      </c>
      <c r="AH1558">
        <f>AH1557+AG1558</f>
        <v>3768.1339198431733</v>
      </c>
      <c r="AJ1558">
        <f>T1559-T1558</f>
        <v>0.19444444444444642</v>
      </c>
      <c r="AK1558" s="53">
        <f t="shared" si="427"/>
        <v>25.555555555555554</v>
      </c>
      <c r="AL1558" s="39">
        <f>0.5*1116.99*(T1558*T1558)</f>
        <v>364745.5</v>
      </c>
      <c r="AM1558" s="39">
        <f t="shared" si="426"/>
        <v>-5571.5909375000047</v>
      </c>
      <c r="AN1558" s="39">
        <f>SUM($AM$1541:$AM$1584)+$AN$1540</f>
        <v>-3600653.4637500001</v>
      </c>
      <c r="AO1558" s="39">
        <f t="shared" si="416"/>
        <v>1.0001815174282827</v>
      </c>
      <c r="AP1558" s="39">
        <f>SUM($AM$1530:$AM$1540)+$AP$1529</f>
        <v>2918677.6325000003</v>
      </c>
      <c r="AQ1558" s="39">
        <f t="shared" si="417"/>
        <v>0.8107437865785474</v>
      </c>
      <c r="AR1558" s="39">
        <f t="shared" si="412"/>
        <v>-5.5715909375000043</v>
      </c>
      <c r="AS1558" s="39"/>
      <c r="AT1558" s="51">
        <f>T1558*$AS$8*0.38*0.01</f>
        <v>1009.7148074</v>
      </c>
      <c r="AU1558" s="51">
        <f t="shared" si="411"/>
        <v>1.0097148074</v>
      </c>
      <c r="AV1558" s="51">
        <f t="shared" si="418"/>
        <v>2.8047655976995721E-4</v>
      </c>
      <c r="AW1558" s="39">
        <f>AB1558*0.7</f>
        <v>0.4867347015098048</v>
      </c>
      <c r="AX1558" s="40"/>
      <c r="AY1558" s="40">
        <f t="shared" si="415"/>
        <v>0</v>
      </c>
      <c r="AZ1558" s="40"/>
      <c r="BA1558" s="40"/>
      <c r="BB1558" s="40"/>
      <c r="BC1558" s="39"/>
      <c r="BD1558" s="39">
        <f>T1558*2.23694</f>
        <v>57.166244444444445</v>
      </c>
      <c r="BE1558" s="39">
        <f>AO1558-$BC$8</f>
        <v>0.99905511842966421</v>
      </c>
      <c r="BF1558" s="39">
        <f>AQ1558-$BC$8</f>
        <v>0.80961738757992896</v>
      </c>
      <c r="BG1558" s="52">
        <f t="shared" si="419"/>
        <v>0.72865564882193612</v>
      </c>
      <c r="BH1558" s="52">
        <f t="shared" si="420"/>
        <v>0.72865564882193612</v>
      </c>
      <c r="BI1558" s="52">
        <f t="shared" si="421"/>
        <v>2623160.3357589701</v>
      </c>
      <c r="BJ1558" s="52">
        <f t="shared" si="422"/>
        <v>2623.1603357589702</v>
      </c>
      <c r="BK1558">
        <f t="shared" si="423"/>
        <v>-5.0144318437500042</v>
      </c>
    </row>
    <row r="1559" spans="2:63" x14ac:dyDescent="0.25">
      <c r="B1559" s="23" t="s">
        <v>54</v>
      </c>
      <c r="C1559" s="23">
        <v>1551</v>
      </c>
      <c r="D1559" s="23">
        <v>74</v>
      </c>
      <c r="E1559" s="22">
        <v>92.7</v>
      </c>
      <c r="F1559" s="15">
        <f t="shared" si="424"/>
        <v>0.19444444444444522</v>
      </c>
      <c r="G1559" s="15">
        <f t="shared" si="425"/>
        <v>0.70000000000000284</v>
      </c>
      <c r="R1559">
        <f t="shared" si="413"/>
        <v>0</v>
      </c>
      <c r="S1559">
        <f t="shared" si="414"/>
        <v>92.7</v>
      </c>
      <c r="T1559">
        <f>$E1559/3.6</f>
        <v>25.75</v>
      </c>
      <c r="U1559">
        <f>(0.5*960*(T1559*T1559))</f>
        <v>318270</v>
      </c>
      <c r="V1559">
        <f>$U1559-$U1560</f>
        <v>-4824.8148148148903</v>
      </c>
      <c r="X1559">
        <f>W1559/1000</f>
        <v>0</v>
      </c>
      <c r="Y155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59">
        <f>(0.5*960*(F1559*F1559))</f>
        <v>18.148148148148294</v>
      </c>
      <c r="AA1559">
        <f>W1559*0.0000002777777777</f>
        <v>0</v>
      </c>
      <c r="AB155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59">
        <f>(AC1559*0.0000002777777777)*-1</f>
        <v>0</v>
      </c>
      <c r="AE15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59">
        <f>(T1559/1000)*(960*9.81*0.01+0.5*1.205*0.38*1.711274*(T1559*T1559)+960*4/3*3.14*AJ1559)</f>
        <v>29.238416031363382</v>
      </c>
      <c r="AH1559">
        <f>AH1558+AG1559</f>
        <v>3797.3723358745365</v>
      </c>
      <c r="AJ1559">
        <f>T1560-T1559</f>
        <v>0.19444444444444642</v>
      </c>
      <c r="AK1559" s="53">
        <f t="shared" si="427"/>
        <v>25.75</v>
      </c>
      <c r="AL1559" s="39">
        <f>0.5*1116.99*(T1559*T1559)</f>
        <v>370317.0909375</v>
      </c>
      <c r="AM1559" s="39">
        <f t="shared" si="426"/>
        <v>-5613.8228125000605</v>
      </c>
      <c r="AN1559" s="39">
        <f>SUM($AM$1541:$AM$1584)+$AN$1540</f>
        <v>-3600653.4637500001</v>
      </c>
      <c r="AO1559" s="39">
        <f t="shared" si="416"/>
        <v>1.0001815174282827</v>
      </c>
      <c r="AP1559" s="39">
        <f>SUM($AM$1530:$AM$1540)+$AP$1529</f>
        <v>2918677.6325000003</v>
      </c>
      <c r="AQ1559" s="39">
        <f t="shared" si="417"/>
        <v>0.8107437865785474</v>
      </c>
      <c r="AR1559" s="39">
        <f t="shared" si="412"/>
        <v>-5.6138228125000609</v>
      </c>
      <c r="AS1559" s="39"/>
      <c r="AT1559" s="51">
        <f>T1559*$AS$8*0.38*0.01</f>
        <v>1017.3974200650002</v>
      </c>
      <c r="AU1559" s="51">
        <f t="shared" si="411"/>
        <v>1.0173974200650002</v>
      </c>
      <c r="AV1559" s="51">
        <f t="shared" si="418"/>
        <v>2.8261062055081563E-4</v>
      </c>
      <c r="AW1559" s="39">
        <f>AB1559*0.7</f>
        <v>0.4867347015098048</v>
      </c>
      <c r="AX1559" s="40"/>
      <c r="AY1559" s="40">
        <f t="shared" si="415"/>
        <v>0</v>
      </c>
      <c r="AZ1559" s="40"/>
      <c r="BA1559" s="40"/>
      <c r="BB1559" s="40"/>
      <c r="BC1559" s="39"/>
      <c r="BD1559" s="39">
        <f>T1559*2.23694</f>
        <v>57.601205000000007</v>
      </c>
      <c r="BE1559" s="39">
        <f>AO1559-$BC$8</f>
        <v>0.99905511842966421</v>
      </c>
      <c r="BF1559" s="39">
        <f>AQ1559-$BC$8</f>
        <v>0.80961738757992896</v>
      </c>
      <c r="BG1559" s="52">
        <f t="shared" si="419"/>
        <v>0.72865564882193612</v>
      </c>
      <c r="BH1559" s="52">
        <f t="shared" si="420"/>
        <v>0.72865564882193612</v>
      </c>
      <c r="BI1559" s="52">
        <f t="shared" si="421"/>
        <v>2623160.3357589701</v>
      </c>
      <c r="BJ1559" s="52">
        <f t="shared" si="422"/>
        <v>2623.1603357589702</v>
      </c>
      <c r="BK1559">
        <f t="shared" si="423"/>
        <v>-5.0524405312500544</v>
      </c>
    </row>
    <row r="1560" spans="2:63" x14ac:dyDescent="0.25">
      <c r="B1560" s="23" t="s">
        <v>54</v>
      </c>
      <c r="C1560" s="23">
        <v>1552</v>
      </c>
      <c r="D1560" s="23">
        <v>75</v>
      </c>
      <c r="E1560" s="22">
        <v>93.4</v>
      </c>
      <c r="F1560" s="15">
        <f t="shared" si="424"/>
        <v>0.20833333333333331</v>
      </c>
      <c r="G1560" s="15">
        <f t="shared" si="425"/>
        <v>0.75</v>
      </c>
      <c r="R1560">
        <f t="shared" si="413"/>
        <v>0</v>
      </c>
      <c r="S1560">
        <f t="shared" si="414"/>
        <v>93.4</v>
      </c>
      <c r="T1560">
        <f>$E1560/3.6</f>
        <v>25.944444444444446</v>
      </c>
      <c r="U1560">
        <f>(0.5*960*(T1560*T1560))</f>
        <v>323094.81481481489</v>
      </c>
      <c r="V1560">
        <f>$U1560-$U1561</f>
        <v>-5558.5185185184237</v>
      </c>
      <c r="X1560">
        <f>W1560/1000</f>
        <v>0</v>
      </c>
      <c r="Y156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0">
        <f>(0.5*960*(F1560*F1560))</f>
        <v>20.833333333333329</v>
      </c>
      <c r="AA1560">
        <f>W1560*0.0000002777777777</f>
        <v>0</v>
      </c>
      <c r="AB156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0">
        <f>(AC1560*0.0000002777777777)*-1</f>
        <v>0</v>
      </c>
      <c r="AE15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0">
        <f>(T1560/1000)*(960*9.81*0.01+0.5*1.205*0.38*1.711274*(T1560*T1560)+960*4/3*3.14*AJ1560)</f>
        <v>32.457930275713018</v>
      </c>
      <c r="AH1560">
        <f>AH1559+AG1560</f>
        <v>3829.8302661502494</v>
      </c>
      <c r="AJ1560">
        <f>T1561-T1560</f>
        <v>0.22222222222222143</v>
      </c>
      <c r="AK1560" s="53">
        <f t="shared" si="427"/>
        <v>25.944444444444446</v>
      </c>
      <c r="AL1560" s="39">
        <f>0.5*1116.99*(T1560*T1560)</f>
        <v>375930.91375000007</v>
      </c>
      <c r="AM1560" s="39">
        <f t="shared" si="426"/>
        <v>-6467.5099999999511</v>
      </c>
      <c r="AN1560" s="39">
        <f>SUM($AM$1541:$AM$1584)+$AN$1540</f>
        <v>-3600653.4637500001</v>
      </c>
      <c r="AO1560" s="39">
        <f t="shared" si="416"/>
        <v>1.0001815174282827</v>
      </c>
      <c r="AP1560" s="39">
        <f>SUM($AM$1530:$AM$1540)+$AP$1529</f>
        <v>2918677.6325000003</v>
      </c>
      <c r="AQ1560" s="39">
        <f t="shared" si="417"/>
        <v>0.8107437865785474</v>
      </c>
      <c r="AR1560" s="39">
        <f t="shared" si="412"/>
        <v>-6.467509999999951</v>
      </c>
      <c r="AS1560" s="39"/>
      <c r="AT1560" s="51">
        <f>T1560*$AS$8*0.38*0.01</f>
        <v>1025.0800327300001</v>
      </c>
      <c r="AU1560" s="51">
        <f t="shared" ref="AU1560:AU1623" si="428">AT1560/1000</f>
        <v>1.02508003273</v>
      </c>
      <c r="AV1560" s="51">
        <f t="shared" si="418"/>
        <v>2.8474468133167394E-4</v>
      </c>
      <c r="AW1560" s="39">
        <f>AB1560*0.7</f>
        <v>0.4867347015098048</v>
      </c>
      <c r="AX1560" s="40"/>
      <c r="AY1560" s="40">
        <f t="shared" si="415"/>
        <v>0</v>
      </c>
      <c r="AZ1560" s="40"/>
      <c r="BA1560" s="40"/>
      <c r="BB1560" s="40"/>
      <c r="BC1560" s="39"/>
      <c r="BD1560" s="39">
        <f>T1560*2.23694</f>
        <v>58.036165555555563</v>
      </c>
      <c r="BE1560" s="39">
        <f>AO1560-$BC$8</f>
        <v>0.99905511842966421</v>
      </c>
      <c r="BF1560" s="39">
        <f>AQ1560-$BC$8</f>
        <v>0.80961738757992896</v>
      </c>
      <c r="BG1560" s="52">
        <f t="shared" si="419"/>
        <v>0.72865564882193612</v>
      </c>
      <c r="BH1560" s="52">
        <f t="shared" si="420"/>
        <v>0.72865564882193612</v>
      </c>
      <c r="BI1560" s="52">
        <f t="shared" si="421"/>
        <v>2623160.3357589701</v>
      </c>
      <c r="BJ1560" s="52">
        <f t="shared" si="422"/>
        <v>2623.1603357589702</v>
      </c>
      <c r="BK1560">
        <f t="shared" si="423"/>
        <v>-5.8207589999999563</v>
      </c>
    </row>
    <row r="1561" spans="2:63" x14ac:dyDescent="0.25">
      <c r="B1561" s="23" t="s">
        <v>54</v>
      </c>
      <c r="C1561" s="23">
        <v>1553</v>
      </c>
      <c r="D1561" s="23">
        <v>76</v>
      </c>
      <c r="E1561" s="22">
        <v>94.2</v>
      </c>
      <c r="F1561" s="15">
        <f t="shared" si="424"/>
        <v>0.20833333333333331</v>
      </c>
      <c r="G1561" s="15">
        <f t="shared" si="425"/>
        <v>0.75</v>
      </c>
      <c r="R1561">
        <f t="shared" si="413"/>
        <v>0</v>
      </c>
      <c r="S1561">
        <f t="shared" si="414"/>
        <v>94.2</v>
      </c>
      <c r="T1561">
        <f>$E1561/3.6</f>
        <v>26.166666666666668</v>
      </c>
      <c r="U1561">
        <f>(0.5*960*(T1561*T1561))</f>
        <v>328653.33333333331</v>
      </c>
      <c r="V1561">
        <f>$U1561-$U1562</f>
        <v>-4902.592592592584</v>
      </c>
      <c r="X1561">
        <f>W1561/1000</f>
        <v>0</v>
      </c>
      <c r="Y156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1">
        <f>(0.5*960*(F1561*F1561))</f>
        <v>20.833333333333329</v>
      </c>
      <c r="AA1561">
        <f>W1561*0.0000002777777777</f>
        <v>0</v>
      </c>
      <c r="AB156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1">
        <f>(AC1561*0.0000002777777777)*-1</f>
        <v>0</v>
      </c>
      <c r="AE15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1">
        <f>(T1561/1000)*(960*9.81*0.01+0.5*1.205*0.38*1.711274*(T1561*T1561)+960*4/3*3.14*AJ1561)</f>
        <v>29.933300256062306</v>
      </c>
      <c r="AH1561">
        <f>AH1560+AG1561</f>
        <v>3859.7635664063118</v>
      </c>
      <c r="AJ1561">
        <f>T1562-T1561</f>
        <v>0.19444444444444287</v>
      </c>
      <c r="AK1561" s="53">
        <f t="shared" si="427"/>
        <v>26.166666666666668</v>
      </c>
      <c r="AL1561" s="39">
        <f>0.5*1116.99*(T1561*T1561)</f>
        <v>382398.42375000002</v>
      </c>
      <c r="AM1561" s="39">
        <f t="shared" si="426"/>
        <v>-5704.3196874999558</v>
      </c>
      <c r="AN1561" s="39">
        <f>SUM($AM$1541:$AM$1584)+$AN$1540</f>
        <v>-3600653.4637500001</v>
      </c>
      <c r="AO1561" s="39">
        <f t="shared" si="416"/>
        <v>1.0001815174282827</v>
      </c>
      <c r="AP1561" s="39">
        <f>SUM($AM$1530:$AM$1540)+$AP$1529</f>
        <v>2918677.6325000003</v>
      </c>
      <c r="AQ1561" s="39">
        <f t="shared" si="417"/>
        <v>0.8107437865785474</v>
      </c>
      <c r="AR1561" s="39">
        <f t="shared" si="412"/>
        <v>-5.7043196874999555</v>
      </c>
      <c r="AS1561" s="39"/>
      <c r="AT1561" s="51">
        <f>T1561*$AS$8*0.38*0.01</f>
        <v>1033.8601614900001</v>
      </c>
      <c r="AU1561" s="51">
        <f t="shared" si="428"/>
        <v>1.03386016149</v>
      </c>
      <c r="AV1561" s="51">
        <f t="shared" si="418"/>
        <v>2.8718360793836923E-4</v>
      </c>
      <c r="AW1561" s="39">
        <f>AB1561*0.7</f>
        <v>0.4867347015098048</v>
      </c>
      <c r="AX1561" s="40"/>
      <c r="AY1561" s="40">
        <f t="shared" si="415"/>
        <v>0</v>
      </c>
      <c r="AZ1561" s="40"/>
      <c r="BA1561" s="40"/>
      <c r="BB1561" s="40"/>
      <c r="BC1561" s="39"/>
      <c r="BD1561" s="39">
        <f>T1561*2.23694</f>
        <v>58.533263333333338</v>
      </c>
      <c r="BE1561" s="39">
        <f>AO1561-$BC$8</f>
        <v>0.99905511842966421</v>
      </c>
      <c r="BF1561" s="39">
        <f>AQ1561-$BC$8</f>
        <v>0.80961738757992896</v>
      </c>
      <c r="BG1561" s="52">
        <f t="shared" si="419"/>
        <v>0.72865564882193612</v>
      </c>
      <c r="BH1561" s="52">
        <f t="shared" si="420"/>
        <v>0.72865564882193612</v>
      </c>
      <c r="BI1561" s="52">
        <f t="shared" si="421"/>
        <v>2623160.3357589701</v>
      </c>
      <c r="BJ1561" s="52">
        <f t="shared" si="422"/>
        <v>2623.1603357589702</v>
      </c>
      <c r="BK1561">
        <f t="shared" si="423"/>
        <v>-5.1338877187499605</v>
      </c>
    </row>
    <row r="1562" spans="2:63" x14ac:dyDescent="0.25">
      <c r="B1562" s="23" t="s">
        <v>54</v>
      </c>
      <c r="C1562" s="23">
        <v>1554</v>
      </c>
      <c r="D1562" s="23">
        <v>77</v>
      </c>
      <c r="E1562" s="22">
        <v>94.9</v>
      </c>
      <c r="F1562" s="15">
        <f t="shared" si="424"/>
        <v>0.20833333333333331</v>
      </c>
      <c r="G1562" s="15">
        <f t="shared" si="425"/>
        <v>0.75</v>
      </c>
      <c r="R1562">
        <f t="shared" si="413"/>
        <v>0</v>
      </c>
      <c r="S1562">
        <f t="shared" si="414"/>
        <v>94.9</v>
      </c>
      <c r="T1562">
        <f>$E1562/3.6</f>
        <v>26.361111111111111</v>
      </c>
      <c r="U1562">
        <f>(0.5*960*(T1562*T1562))</f>
        <v>333555.9259259259</v>
      </c>
      <c r="V1562">
        <f>$U1562-$U1563</f>
        <v>-5647.407407407416</v>
      </c>
      <c r="X1562">
        <f>W1562/1000</f>
        <v>0</v>
      </c>
      <c r="Y156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2">
        <f>(0.5*960*(F1562*F1562))</f>
        <v>20.833333333333329</v>
      </c>
      <c r="AA1562">
        <f>W1562*0.0000002777777777</f>
        <v>0</v>
      </c>
      <c r="AB156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2">
        <f>(AC1562*0.0000002777777777)*-1</f>
        <v>0</v>
      </c>
      <c r="AE15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2">
        <f>(T1562/1000)*(960*9.81*0.01+0.5*1.205*0.38*1.711274*(T1562*T1562)+960*4/3*3.14*AJ1562)</f>
        <v>33.204295468261421</v>
      </c>
      <c r="AH1562">
        <f>AH1561+AG1562</f>
        <v>3892.9678618745734</v>
      </c>
      <c r="AJ1562">
        <f>T1563-T1562</f>
        <v>0.22222222222222143</v>
      </c>
      <c r="AK1562" s="53">
        <f t="shared" si="427"/>
        <v>26.361111111111111</v>
      </c>
      <c r="AL1562" s="39">
        <f>0.5*1116.99*(T1562*T1562)</f>
        <v>388102.74343749997</v>
      </c>
      <c r="AM1562" s="39">
        <f t="shared" si="426"/>
        <v>-6570.9349999999977</v>
      </c>
      <c r="AN1562" s="39">
        <f>SUM($AM$1541:$AM$1584)+$AN$1540</f>
        <v>-3600653.4637500001</v>
      </c>
      <c r="AO1562" s="39">
        <f t="shared" si="416"/>
        <v>1.0001815174282827</v>
      </c>
      <c r="AP1562" s="39">
        <f>SUM($AM$1530:$AM$1540)+$AP$1529</f>
        <v>2918677.6325000003</v>
      </c>
      <c r="AQ1562" s="39">
        <f t="shared" si="417"/>
        <v>0.8107437865785474</v>
      </c>
      <c r="AR1562" s="39">
        <f t="shared" si="412"/>
        <v>-6.5709349999999977</v>
      </c>
      <c r="AS1562" s="39"/>
      <c r="AT1562" s="51">
        <f>T1562*$AS$8*0.38*0.01</f>
        <v>1041.5427741550002</v>
      </c>
      <c r="AU1562" s="51">
        <f t="shared" si="428"/>
        <v>1.0415427741550003</v>
      </c>
      <c r="AV1562" s="51">
        <f t="shared" si="418"/>
        <v>2.8931766871922765E-4</v>
      </c>
      <c r="AW1562" s="39">
        <f>AB1562*0.7</f>
        <v>0.4867347015098048</v>
      </c>
      <c r="AX1562" s="40"/>
      <c r="AY1562" s="40">
        <f t="shared" si="415"/>
        <v>0</v>
      </c>
      <c r="AZ1562" s="40"/>
      <c r="BA1562" s="40"/>
      <c r="BB1562" s="40"/>
      <c r="BC1562" s="39"/>
      <c r="BD1562" s="39">
        <f>T1562*2.23694</f>
        <v>58.968223888888893</v>
      </c>
      <c r="BE1562" s="39">
        <f>AO1562-$BC$8</f>
        <v>0.99905511842966421</v>
      </c>
      <c r="BF1562" s="39">
        <f>AQ1562-$BC$8</f>
        <v>0.80961738757992896</v>
      </c>
      <c r="BG1562" s="52">
        <f t="shared" si="419"/>
        <v>0.72865564882193612</v>
      </c>
      <c r="BH1562" s="52">
        <f t="shared" si="420"/>
        <v>0.72865564882193612</v>
      </c>
      <c r="BI1562" s="52">
        <f t="shared" si="421"/>
        <v>2623160.3357589701</v>
      </c>
      <c r="BJ1562" s="52">
        <f t="shared" si="422"/>
        <v>2623.1603357589702</v>
      </c>
      <c r="BK1562">
        <f t="shared" si="423"/>
        <v>-5.9138414999999975</v>
      </c>
    </row>
    <row r="1563" spans="2:63" x14ac:dyDescent="0.25">
      <c r="B1563" s="23" t="s">
        <v>54</v>
      </c>
      <c r="C1563" s="23">
        <v>1555</v>
      </c>
      <c r="D1563" s="23">
        <v>78</v>
      </c>
      <c r="E1563" s="22">
        <v>95.7</v>
      </c>
      <c r="F1563" s="15">
        <f t="shared" si="424"/>
        <v>0.23611111111110952</v>
      </c>
      <c r="G1563" s="15">
        <f t="shared" si="425"/>
        <v>0.84999999999999432</v>
      </c>
      <c r="R1563">
        <f t="shared" si="413"/>
        <v>0</v>
      </c>
      <c r="S1563">
        <f t="shared" si="414"/>
        <v>95.7</v>
      </c>
      <c r="T1563">
        <f>$E1563/3.6</f>
        <v>26.583333333333332</v>
      </c>
      <c r="U1563">
        <f>(0.5*960*(T1563*T1563))</f>
        <v>339203.33333333331</v>
      </c>
      <c r="V1563">
        <f>$U1563-$U1564</f>
        <v>-6410</v>
      </c>
      <c r="X1563">
        <f>W1563/1000</f>
        <v>0</v>
      </c>
      <c r="Y156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3">
        <f>(0.5*960*(F1563*F1563))</f>
        <v>26.759259259258897</v>
      </c>
      <c r="AA1563">
        <f>W1563*0.0000002777777777</f>
        <v>0</v>
      </c>
      <c r="AB156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3">
        <f>(AC1563*0.0000002777777777)*-1</f>
        <v>0</v>
      </c>
      <c r="AE15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3">
        <f>(T1563/1000)*(960*9.81*0.01+0.5*1.205*0.38*1.711274*(T1563*T1563)+960*4/3*3.14*AJ1563)</f>
        <v>36.57462661049923</v>
      </c>
      <c r="AH1563">
        <f>AH1562+AG1563</f>
        <v>3929.5424884850727</v>
      </c>
      <c r="AJ1563">
        <f>T1564-T1563</f>
        <v>0.25</v>
      </c>
      <c r="AK1563" s="53">
        <f t="shared" si="427"/>
        <v>26.583333333333332</v>
      </c>
      <c r="AL1563" s="39">
        <f>0.5*1116.99*(T1563*T1563)</f>
        <v>394673.67843749997</v>
      </c>
      <c r="AM1563" s="39">
        <f t="shared" si="426"/>
        <v>-7458.235312499979</v>
      </c>
      <c r="AN1563" s="39">
        <f>SUM($AM$1541:$AM$1584)+$AN$1540</f>
        <v>-3600653.4637500001</v>
      </c>
      <c r="AO1563" s="39">
        <f t="shared" si="416"/>
        <v>1.0001815174282827</v>
      </c>
      <c r="AP1563" s="39">
        <f>SUM($AM$1530:$AM$1540)+$AP$1529</f>
        <v>2918677.6325000003</v>
      </c>
      <c r="AQ1563" s="39">
        <f t="shared" si="417"/>
        <v>0.8107437865785474</v>
      </c>
      <c r="AR1563" s="39">
        <f t="shared" si="412"/>
        <v>-7.458235312499979</v>
      </c>
      <c r="AS1563" s="39"/>
      <c r="AT1563" s="51">
        <f>T1563*$AS$8*0.38*0.01</f>
        <v>1050.3229029150002</v>
      </c>
      <c r="AU1563" s="51">
        <f t="shared" si="428"/>
        <v>1.0503229029150003</v>
      </c>
      <c r="AV1563" s="51">
        <f t="shared" si="418"/>
        <v>2.9175659532592289E-4</v>
      </c>
      <c r="AW1563" s="39">
        <f>AB1563*0.7</f>
        <v>0.4867347015098048</v>
      </c>
      <c r="AX1563" s="40"/>
      <c r="AY1563" s="40">
        <f t="shared" si="415"/>
        <v>0</v>
      </c>
      <c r="AZ1563" s="40"/>
      <c r="BA1563" s="40"/>
      <c r="BB1563" s="40"/>
      <c r="BC1563" s="39"/>
      <c r="BD1563" s="39">
        <f>T1563*2.23694</f>
        <v>59.465321666666668</v>
      </c>
      <c r="BE1563" s="39">
        <f>AO1563-$BC$8</f>
        <v>0.99905511842966421</v>
      </c>
      <c r="BF1563" s="39">
        <f>AQ1563-$BC$8</f>
        <v>0.80961738757992896</v>
      </c>
      <c r="BG1563" s="52">
        <f t="shared" si="419"/>
        <v>0.72865564882193612</v>
      </c>
      <c r="BH1563" s="52">
        <f t="shared" si="420"/>
        <v>0.72865564882193612</v>
      </c>
      <c r="BI1563" s="52">
        <f t="shared" si="421"/>
        <v>2623160.3357589701</v>
      </c>
      <c r="BJ1563" s="52">
        <f t="shared" si="422"/>
        <v>2623.1603357589702</v>
      </c>
      <c r="BK1563">
        <f t="shared" si="423"/>
        <v>-6.7124117812499815</v>
      </c>
    </row>
    <row r="1564" spans="2:63" x14ac:dyDescent="0.25">
      <c r="B1564" s="23" t="s">
        <v>54</v>
      </c>
      <c r="C1564" s="23">
        <v>1556</v>
      </c>
      <c r="D1564" s="23">
        <v>79</v>
      </c>
      <c r="E1564" s="22">
        <v>96.6</v>
      </c>
      <c r="F1564" s="15">
        <f t="shared" si="424"/>
        <v>0.27777777777777779</v>
      </c>
      <c r="G1564" s="15">
        <f t="shared" si="425"/>
        <v>1</v>
      </c>
      <c r="R1564">
        <f t="shared" si="413"/>
        <v>0</v>
      </c>
      <c r="S1564">
        <f t="shared" si="414"/>
        <v>96.6</v>
      </c>
      <c r="T1564">
        <f>$E1564/3.6</f>
        <v>26.833333333333332</v>
      </c>
      <c r="U1564">
        <f>(0.5*960*(T1564*T1564))</f>
        <v>345613.33333333331</v>
      </c>
      <c r="V1564">
        <f>$U1564-$U1565</f>
        <v>-7915.9259259259561</v>
      </c>
      <c r="X1564">
        <f>W1564/1000</f>
        <v>0</v>
      </c>
      <c r="Y156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4">
        <f>(0.5*960*(F1564*F1564))</f>
        <v>37.037037037037038</v>
      </c>
      <c r="AA1564">
        <f>W1564*0.0000002777777777</f>
        <v>0</v>
      </c>
      <c r="AB156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4">
        <f>(AC1564*0.0000002777777777)*-1</f>
        <v>0</v>
      </c>
      <c r="AE15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4">
        <f>(T1564/1000)*(960*9.81*0.01+0.5*1.205*0.38*1.711274*(T1564*T1564)+960*4/3*3.14*AJ1564)</f>
        <v>43.050568793820197</v>
      </c>
      <c r="AH1564">
        <f>AH1563+AG1564</f>
        <v>3972.593057278893</v>
      </c>
      <c r="AJ1564">
        <f>T1565-T1564</f>
        <v>0.30555555555555713</v>
      </c>
      <c r="AK1564" s="53">
        <f t="shared" si="427"/>
        <v>26.833333333333332</v>
      </c>
      <c r="AL1564" s="39">
        <f>0.5*1116.99*(T1564*T1564)</f>
        <v>402131.91374999995</v>
      </c>
      <c r="AM1564" s="39">
        <f t="shared" si="426"/>
        <v>-9210.4271875000559</v>
      </c>
      <c r="AN1564" s="39">
        <f>SUM($AM$1541:$AM$1584)+$AN$1540</f>
        <v>-3600653.4637500001</v>
      </c>
      <c r="AO1564" s="39">
        <f t="shared" si="416"/>
        <v>1.0001815174282827</v>
      </c>
      <c r="AP1564" s="39">
        <f>SUM($AM$1530:$AM$1540)+$AP$1529</f>
        <v>2918677.6325000003</v>
      </c>
      <c r="AQ1564" s="39">
        <f t="shared" si="417"/>
        <v>0.8107437865785474</v>
      </c>
      <c r="AR1564" s="39">
        <f t="shared" si="412"/>
        <v>-9.2104271875000556</v>
      </c>
      <c r="AS1564" s="39"/>
      <c r="AT1564" s="51">
        <f>T1564*$AS$8*0.38*0.01</f>
        <v>1060.20054777</v>
      </c>
      <c r="AU1564" s="51">
        <f t="shared" si="428"/>
        <v>1.0602005477700001</v>
      </c>
      <c r="AV1564" s="51">
        <f t="shared" si="418"/>
        <v>2.9450038775845501E-4</v>
      </c>
      <c r="AW1564" s="39">
        <f>AB1564*0.7</f>
        <v>0.4867347015098048</v>
      </c>
      <c r="AX1564" s="40"/>
      <c r="AY1564" s="40">
        <f t="shared" si="415"/>
        <v>0</v>
      </c>
      <c r="AZ1564" s="40"/>
      <c r="BA1564" s="40"/>
      <c r="BB1564" s="40"/>
      <c r="BC1564" s="39"/>
      <c r="BD1564" s="39">
        <f>T1564*2.23694</f>
        <v>60.024556666666669</v>
      </c>
      <c r="BE1564" s="39">
        <f>AO1564-$BC$8</f>
        <v>0.99905511842966421</v>
      </c>
      <c r="BF1564" s="39">
        <f>AQ1564-$BC$8</f>
        <v>0.80961738757992896</v>
      </c>
      <c r="BG1564" s="52">
        <f t="shared" si="419"/>
        <v>0.72865564882193612</v>
      </c>
      <c r="BH1564" s="52">
        <f t="shared" si="420"/>
        <v>0.72865564882193612</v>
      </c>
      <c r="BI1564" s="52">
        <f t="shared" si="421"/>
        <v>2623160.3357589701</v>
      </c>
      <c r="BJ1564" s="52">
        <f t="shared" si="422"/>
        <v>2623.1603357589702</v>
      </c>
      <c r="BK1564">
        <f t="shared" si="423"/>
        <v>-8.2893844687500522</v>
      </c>
    </row>
    <row r="1565" spans="2:63" x14ac:dyDescent="0.25">
      <c r="B1565" s="23" t="s">
        <v>54</v>
      </c>
      <c r="C1565" s="23">
        <v>1557</v>
      </c>
      <c r="D1565" s="23">
        <v>80</v>
      </c>
      <c r="E1565" s="22">
        <v>97.7</v>
      </c>
      <c r="F1565" s="15">
        <f t="shared" si="424"/>
        <v>0.31944444444444603</v>
      </c>
      <c r="G1565" s="15">
        <f t="shared" si="425"/>
        <v>1.1500000000000057</v>
      </c>
      <c r="R1565">
        <f t="shared" si="413"/>
        <v>0</v>
      </c>
      <c r="S1565">
        <f t="shared" si="414"/>
        <v>97.7</v>
      </c>
      <c r="T1565">
        <f>$E1565/3.6</f>
        <v>27.138888888888889</v>
      </c>
      <c r="U1565">
        <f>(0.5*960*(T1565*T1565))</f>
        <v>353529.25925925927</v>
      </c>
      <c r="V1565">
        <f>$U1565-$U1566</f>
        <v>-8737.7777777776937</v>
      </c>
      <c r="X1565">
        <f>W1565/1000</f>
        <v>0</v>
      </c>
      <c r="Y156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5">
        <f>(0.5*960*(F1565*F1565))</f>
        <v>48.981481481481964</v>
      </c>
      <c r="AA1565">
        <f>W1565*0.0000002777777777</f>
        <v>0</v>
      </c>
      <c r="AB156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5">
        <f>(AC1565*0.0000002777777777)*-1</f>
        <v>0</v>
      </c>
      <c r="AE15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5">
        <f>(T1565/1000)*(960*9.81*0.01+0.5*1.205*0.38*1.711274*(T1565*T1565)+960*4/3*3.14*AJ1565)</f>
        <v>46.746051651887306</v>
      </c>
      <c r="AH1565">
        <f>AH1564+AG1565</f>
        <v>4019.3391089307802</v>
      </c>
      <c r="AJ1565">
        <f>T1566-T1565</f>
        <v>0.33333333333333215</v>
      </c>
      <c r="AK1565" s="53">
        <f t="shared" si="427"/>
        <v>27.138888888888889</v>
      </c>
      <c r="AL1565" s="39">
        <f>0.5*1116.99*(T1565*T1565)</f>
        <v>411342.3409375</v>
      </c>
      <c r="AM1565" s="39">
        <f t="shared" si="426"/>
        <v>-10166.677499999932</v>
      </c>
      <c r="AN1565" s="39">
        <f>SUM($AM$1541:$AM$1584)+$AN$1540</f>
        <v>-3600653.4637500001</v>
      </c>
      <c r="AO1565" s="39">
        <f t="shared" si="416"/>
        <v>1.0001815174282827</v>
      </c>
      <c r="AP1565" s="39">
        <f>SUM($AM$1530:$AM$1540)+$AP$1529</f>
        <v>2918677.6325000003</v>
      </c>
      <c r="AQ1565" s="39">
        <f t="shared" si="417"/>
        <v>0.8107437865785474</v>
      </c>
      <c r="AR1565" s="39">
        <f t="shared" si="412"/>
        <v>-10.166677499999933</v>
      </c>
      <c r="AS1565" s="39"/>
      <c r="AT1565" s="51">
        <f>T1565*$AS$8*0.38*0.01</f>
        <v>1072.273224815</v>
      </c>
      <c r="AU1565" s="51">
        <f t="shared" si="428"/>
        <v>1.072273224815</v>
      </c>
      <c r="AV1565" s="51">
        <f t="shared" si="418"/>
        <v>2.9785391184266105E-4</v>
      </c>
      <c r="AW1565" s="39">
        <f>AB1565*0.7</f>
        <v>0.4867347015098048</v>
      </c>
      <c r="AX1565" s="40"/>
      <c r="AY1565" s="40">
        <f t="shared" si="415"/>
        <v>0</v>
      </c>
      <c r="AZ1565" s="40"/>
      <c r="BA1565" s="40"/>
      <c r="BB1565" s="40"/>
      <c r="BC1565" s="39"/>
      <c r="BD1565" s="39">
        <f>T1565*2.23694</f>
        <v>60.708066111111116</v>
      </c>
      <c r="BE1565" s="39">
        <f>AO1565-$BC$8</f>
        <v>0.99905511842966421</v>
      </c>
      <c r="BF1565" s="39">
        <f>AQ1565-$BC$8</f>
        <v>0.80961738757992896</v>
      </c>
      <c r="BG1565" s="52">
        <f t="shared" si="419"/>
        <v>0.72865564882193612</v>
      </c>
      <c r="BH1565" s="52">
        <f t="shared" si="420"/>
        <v>0.72865564882193612</v>
      </c>
      <c r="BI1565" s="52">
        <f t="shared" si="421"/>
        <v>2623160.3357589701</v>
      </c>
      <c r="BJ1565" s="52">
        <f t="shared" si="422"/>
        <v>2623.1603357589702</v>
      </c>
      <c r="BK1565">
        <f t="shared" si="423"/>
        <v>-9.1500097499999384</v>
      </c>
    </row>
    <row r="1566" spans="2:63" x14ac:dyDescent="0.25">
      <c r="B1566" s="23" t="s">
        <v>54</v>
      </c>
      <c r="C1566" s="23">
        <v>1558</v>
      </c>
      <c r="D1566" s="23">
        <v>81</v>
      </c>
      <c r="E1566" s="22">
        <v>98.9</v>
      </c>
      <c r="F1566" s="15">
        <f t="shared" si="424"/>
        <v>0.37500000000000039</v>
      </c>
      <c r="G1566" s="15">
        <f t="shared" si="425"/>
        <v>1.3500000000000014</v>
      </c>
      <c r="R1566">
        <f t="shared" si="413"/>
        <v>0</v>
      </c>
      <c r="S1566">
        <f t="shared" si="414"/>
        <v>98.9</v>
      </c>
      <c r="T1566">
        <f>$E1566/3.6</f>
        <v>27.472222222222221</v>
      </c>
      <c r="U1566">
        <f>(0.5*960*(T1566*T1566))</f>
        <v>362267.03703703696</v>
      </c>
      <c r="V1566">
        <f>$U1566-$U1567</f>
        <v>-11072.222222222306</v>
      </c>
      <c r="X1566">
        <f>W1566/1000</f>
        <v>0</v>
      </c>
      <c r="Y156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6">
        <f>(0.5*960*(F1566*F1566))</f>
        <v>67.500000000000128</v>
      </c>
      <c r="AA1566">
        <f>W1566*0.0000002777777777</f>
        <v>0</v>
      </c>
      <c r="AB156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6">
        <f>(AC1566*0.0000002777777777)*-1</f>
        <v>0</v>
      </c>
      <c r="AE15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6">
        <f>(T1566/1000)*(960*9.81*0.01+0.5*1.205*0.38*1.711274*(T1566*T1566)+960*4/3*3.14*AJ1566)</f>
        <v>56.717508654011546</v>
      </c>
      <c r="AH1566">
        <f>AH1565+AG1566</f>
        <v>4076.0566175847916</v>
      </c>
      <c r="AJ1566">
        <f>T1567-T1566</f>
        <v>0.41666666666666785</v>
      </c>
      <c r="AK1566" s="53">
        <f t="shared" si="427"/>
        <v>27.472222222222221</v>
      </c>
      <c r="AL1566" s="39">
        <f>0.5*1116.99*(T1566*T1566)</f>
        <v>421509.01843749994</v>
      </c>
      <c r="AM1566" s="39">
        <f t="shared" si="426"/>
        <v>-12882.876562500081</v>
      </c>
      <c r="AN1566" s="39">
        <f>SUM($AM$1541:$AM$1584)+$AN$1540</f>
        <v>-3600653.4637500001</v>
      </c>
      <c r="AO1566" s="39">
        <f t="shared" si="416"/>
        <v>1.0001815174282827</v>
      </c>
      <c r="AP1566" s="39">
        <f>SUM($AM$1530:$AM$1540)+$AP$1529</f>
        <v>2918677.6325000003</v>
      </c>
      <c r="AQ1566" s="39">
        <f t="shared" si="417"/>
        <v>0.8107437865785474</v>
      </c>
      <c r="AR1566" s="39">
        <f t="shared" si="412"/>
        <v>-12.882876562500082</v>
      </c>
      <c r="AS1566" s="39"/>
      <c r="AT1566" s="51">
        <f>T1566*$AS$8*0.38*0.01</f>
        <v>1085.4434179550001</v>
      </c>
      <c r="AU1566" s="51">
        <f t="shared" si="428"/>
        <v>1.0854434179550001</v>
      </c>
      <c r="AV1566" s="51">
        <f t="shared" si="418"/>
        <v>3.0151230175270402E-4</v>
      </c>
      <c r="AW1566" s="39">
        <f>AB1566*0.7</f>
        <v>0.4867347015098048</v>
      </c>
      <c r="AX1566" s="40"/>
      <c r="AY1566" s="40">
        <f t="shared" si="415"/>
        <v>0</v>
      </c>
      <c r="AZ1566" s="40"/>
      <c r="BA1566" s="40"/>
      <c r="BB1566" s="40"/>
      <c r="BC1566" s="39"/>
      <c r="BD1566" s="39">
        <f>T1566*2.23694</f>
        <v>61.453712777777781</v>
      </c>
      <c r="BE1566" s="39">
        <f>AO1566-$BC$8</f>
        <v>0.99905511842966421</v>
      </c>
      <c r="BF1566" s="39">
        <f>AQ1566-$BC$8</f>
        <v>0.80961738757992896</v>
      </c>
      <c r="BG1566" s="52">
        <f t="shared" si="419"/>
        <v>0.72865564882193612</v>
      </c>
      <c r="BH1566" s="52">
        <f t="shared" si="420"/>
        <v>0.72865564882193612</v>
      </c>
      <c r="BI1566" s="52">
        <f t="shared" si="421"/>
        <v>2623160.3357589701</v>
      </c>
      <c r="BJ1566" s="52">
        <f t="shared" si="422"/>
        <v>2623.1603357589702</v>
      </c>
      <c r="BK1566">
        <f t="shared" si="423"/>
        <v>-11.594588906250074</v>
      </c>
    </row>
    <row r="1567" spans="2:63" x14ac:dyDescent="0.25">
      <c r="B1567" s="23" t="s">
        <v>54</v>
      </c>
      <c r="C1567" s="23">
        <v>1559</v>
      </c>
      <c r="D1567" s="23">
        <v>82</v>
      </c>
      <c r="E1567" s="22">
        <v>100.4</v>
      </c>
      <c r="F1567" s="15">
        <f t="shared" si="424"/>
        <v>0.43055555555555475</v>
      </c>
      <c r="G1567" s="15">
        <f t="shared" si="425"/>
        <v>1.5499999999999972</v>
      </c>
      <c r="R1567">
        <f t="shared" si="413"/>
        <v>0</v>
      </c>
      <c r="S1567">
        <f t="shared" si="414"/>
        <v>100.4</v>
      </c>
      <c r="T1567">
        <f>$E1567/3.6</f>
        <v>27.888888888888889</v>
      </c>
      <c r="U1567">
        <f>(0.5*960*(T1567*T1567))</f>
        <v>373339.25925925927</v>
      </c>
      <c r="V1567">
        <f>$U1567-$U1568</f>
        <v>-11994.074074074044</v>
      </c>
      <c r="X1567">
        <f>W1567/1000</f>
        <v>0</v>
      </c>
      <c r="Y156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7">
        <f>(0.5*960*(F1567*F1567))</f>
        <v>88.981481481481154</v>
      </c>
      <c r="AA1567">
        <f>W1567*0.0000002777777777</f>
        <v>0</v>
      </c>
      <c r="AB156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7">
        <f>(AC1567*0.0000002777777777)*-1</f>
        <v>0</v>
      </c>
      <c r="AE15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7">
        <f>(T1567/1000)*(960*9.81*0.01+0.5*1.205*0.38*1.711274*(T1567*T1567)+960*4/3*3.14*AJ1567)</f>
        <v>60.943422260015822</v>
      </c>
      <c r="AH1567">
        <f>AH1566+AG1567</f>
        <v>4137.0000398448074</v>
      </c>
      <c r="AJ1567">
        <f>T1568-T1567</f>
        <v>0.44444444444444287</v>
      </c>
      <c r="AK1567" s="53">
        <f t="shared" si="427"/>
        <v>27.888888888888889</v>
      </c>
      <c r="AL1567" s="39">
        <f>0.5*1116.99*(T1567*T1567)</f>
        <v>434391.89500000002</v>
      </c>
      <c r="AM1567" s="39">
        <f t="shared" si="426"/>
        <v>-13955.479999999923</v>
      </c>
      <c r="AN1567" s="39">
        <f>SUM($AM$1541:$AM$1584)+$AN$1540</f>
        <v>-3600653.4637500001</v>
      </c>
      <c r="AO1567" s="39">
        <f t="shared" si="416"/>
        <v>1.0001815174282827</v>
      </c>
      <c r="AP1567" s="39">
        <f>SUM($AM$1530:$AM$1540)+$AP$1529</f>
        <v>2918677.6325000003</v>
      </c>
      <c r="AQ1567" s="39">
        <f t="shared" si="417"/>
        <v>0.8107437865785474</v>
      </c>
      <c r="AR1567" s="39">
        <f t="shared" si="412"/>
        <v>-13.955479999999923</v>
      </c>
      <c r="AS1567" s="39"/>
      <c r="AT1567" s="51">
        <f>T1567*$AS$8*0.38*0.01</f>
        <v>1101.9061593800002</v>
      </c>
      <c r="AU1567" s="51">
        <f t="shared" si="428"/>
        <v>1.1019061593800001</v>
      </c>
      <c r="AV1567" s="51">
        <f t="shared" si="418"/>
        <v>3.0608528914025768E-4</v>
      </c>
      <c r="AW1567" s="39">
        <f>AB1567*0.7</f>
        <v>0.4867347015098048</v>
      </c>
      <c r="AX1567" s="40"/>
      <c r="AY1567" s="40">
        <f t="shared" si="415"/>
        <v>0</v>
      </c>
      <c r="AZ1567" s="40"/>
      <c r="BA1567" s="40"/>
      <c r="BB1567" s="40"/>
      <c r="BC1567" s="39"/>
      <c r="BD1567" s="39">
        <f>T1567*2.23694</f>
        <v>62.385771111111119</v>
      </c>
      <c r="BE1567" s="39">
        <f>AO1567-$BC$8</f>
        <v>0.99905511842966421</v>
      </c>
      <c r="BF1567" s="39">
        <f>AQ1567-$BC$8</f>
        <v>0.80961738757992896</v>
      </c>
      <c r="BG1567" s="52">
        <f t="shared" si="419"/>
        <v>0.72865564882193612</v>
      </c>
      <c r="BH1567" s="52">
        <f t="shared" si="420"/>
        <v>0.72865564882193612</v>
      </c>
      <c r="BI1567" s="52">
        <f t="shared" si="421"/>
        <v>2623160.3357589701</v>
      </c>
      <c r="BJ1567" s="52">
        <f t="shared" si="422"/>
        <v>2623.1603357589702</v>
      </c>
      <c r="BK1567">
        <f t="shared" si="423"/>
        <v>-12.559931999999932</v>
      </c>
    </row>
    <row r="1568" spans="2:63" x14ac:dyDescent="0.25">
      <c r="B1568" s="23" t="s">
        <v>54</v>
      </c>
      <c r="C1568" s="23">
        <v>1560</v>
      </c>
      <c r="D1568" s="23">
        <v>83</v>
      </c>
      <c r="E1568" s="22">
        <v>102</v>
      </c>
      <c r="F1568" s="15">
        <f t="shared" si="424"/>
        <v>0.44444444444444287</v>
      </c>
      <c r="G1568" s="15">
        <f t="shared" si="425"/>
        <v>1.5999999999999943</v>
      </c>
      <c r="R1568">
        <f t="shared" si="413"/>
        <v>0</v>
      </c>
      <c r="S1568">
        <f t="shared" si="414"/>
        <v>102</v>
      </c>
      <c r="T1568">
        <f>$E1568/3.6</f>
        <v>28.333333333333332</v>
      </c>
      <c r="U1568">
        <f>(0.5*960*(T1568*T1568))</f>
        <v>385333.33333333331</v>
      </c>
      <c r="V1568">
        <f>$U1568-$U1569</f>
        <v>-12183.70370370365</v>
      </c>
      <c r="X1568">
        <f>W1568/1000</f>
        <v>0</v>
      </c>
      <c r="Y156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8">
        <f>(0.5*960*(F1568*F1568))</f>
        <v>94.814814814814142</v>
      </c>
      <c r="AA1568">
        <f>W1568*0.0000002777777777</f>
        <v>0</v>
      </c>
      <c r="AB156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8">
        <f>(AC1568*0.0000002777777777)*-1</f>
        <v>0</v>
      </c>
      <c r="AE15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8">
        <f>(T1568/1000)*(960*9.81*0.01+0.5*1.205*0.38*1.711274*(T1568*T1568)+960*4/3*3.14*AJ1568)</f>
        <v>62.192017424258623</v>
      </c>
      <c r="AH1568">
        <f>AH1567+AG1568</f>
        <v>4199.192057269066</v>
      </c>
      <c r="AJ1568">
        <f>T1569-T1568</f>
        <v>0.44444444444444287</v>
      </c>
      <c r="AK1568" s="53">
        <f t="shared" si="427"/>
        <v>28.333333333333332</v>
      </c>
      <c r="AL1568" s="39">
        <f>0.5*1116.99*(T1568*T1568)</f>
        <v>448347.37499999994</v>
      </c>
      <c r="AM1568" s="39">
        <f t="shared" si="426"/>
        <v>-14176.119999999937</v>
      </c>
      <c r="AN1568" s="39">
        <f>SUM($AM$1541:$AM$1584)+$AN$1540</f>
        <v>-3600653.4637500001</v>
      </c>
      <c r="AO1568" s="39">
        <f t="shared" si="416"/>
        <v>1.0001815174282827</v>
      </c>
      <c r="AP1568" s="39">
        <f>SUM($AM$1530:$AM$1540)+$AP$1529</f>
        <v>2918677.6325000003</v>
      </c>
      <c r="AQ1568" s="39">
        <f t="shared" si="417"/>
        <v>0.8107437865785474</v>
      </c>
      <c r="AR1568" s="39">
        <f t="shared" si="412"/>
        <v>-14.176119999999937</v>
      </c>
      <c r="AS1568" s="39"/>
      <c r="AT1568" s="51">
        <f>T1568*$AS$8*0.38*0.01</f>
        <v>1119.4664169</v>
      </c>
      <c r="AU1568" s="51">
        <f t="shared" si="428"/>
        <v>1.1194664168999999</v>
      </c>
      <c r="AV1568" s="51">
        <f t="shared" si="418"/>
        <v>3.1096314235364817E-4</v>
      </c>
      <c r="AW1568" s="39">
        <f>AB1568*0.7</f>
        <v>0.4867347015098048</v>
      </c>
      <c r="AX1568" s="40"/>
      <c r="AY1568" s="40">
        <f t="shared" si="415"/>
        <v>0</v>
      </c>
      <c r="AZ1568" s="40"/>
      <c r="BA1568" s="40"/>
      <c r="BB1568" s="40"/>
      <c r="BC1568" s="39"/>
      <c r="BD1568" s="39">
        <f>T1568*2.23694</f>
        <v>63.379966666666668</v>
      </c>
      <c r="BE1568" s="39">
        <f>AO1568-$BC$8</f>
        <v>0.99905511842966421</v>
      </c>
      <c r="BF1568" s="39">
        <f>AQ1568-$BC$8</f>
        <v>0.80961738757992896</v>
      </c>
      <c r="BG1568" s="52">
        <f t="shared" si="419"/>
        <v>0.72865564882193612</v>
      </c>
      <c r="BH1568" s="52">
        <f t="shared" si="420"/>
        <v>0.72865564882193612</v>
      </c>
      <c r="BI1568" s="52">
        <f t="shared" si="421"/>
        <v>2623160.3357589701</v>
      </c>
      <c r="BJ1568" s="52">
        <f t="shared" si="422"/>
        <v>2623.1603357589702</v>
      </c>
      <c r="BK1568">
        <f t="shared" si="423"/>
        <v>-12.758507999999944</v>
      </c>
    </row>
    <row r="1569" spans="2:63" x14ac:dyDescent="0.25">
      <c r="B1569" s="23" t="s">
        <v>54</v>
      </c>
      <c r="C1569" s="23">
        <v>1561</v>
      </c>
      <c r="D1569" s="23">
        <v>84</v>
      </c>
      <c r="E1569" s="22">
        <v>103.6</v>
      </c>
      <c r="F1569" s="15">
        <f t="shared" si="424"/>
        <v>0.44444444444444481</v>
      </c>
      <c r="G1569" s="15">
        <f t="shared" si="425"/>
        <v>1.6000000000000014</v>
      </c>
      <c r="R1569">
        <f t="shared" si="413"/>
        <v>0</v>
      </c>
      <c r="S1569">
        <f t="shared" si="414"/>
        <v>103.6</v>
      </c>
      <c r="T1569">
        <f>$E1569/3.6</f>
        <v>28.777777777777775</v>
      </c>
      <c r="U1569">
        <f>(0.5*960*(T1569*T1569))</f>
        <v>397517.03703703696</v>
      </c>
      <c r="V1569">
        <f>$U1569-$U1570</f>
        <v>-12373.333333333372</v>
      </c>
      <c r="X1569">
        <f>W1569/1000</f>
        <v>0</v>
      </c>
      <c r="Y156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69">
        <f>(0.5*960*(F1569*F1569))</f>
        <v>94.814814814814966</v>
      </c>
      <c r="AA1569">
        <f>W1569*0.0000002777777777</f>
        <v>0</v>
      </c>
      <c r="AB156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69">
        <f>(AC1569*0.0000002777777777)*-1</f>
        <v>0</v>
      </c>
      <c r="AE15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69">
        <f>(T1569/1000)*(960*9.81*0.01+0.5*1.205*0.38*1.711274*(T1569*T1569)+960*4/3*3.14*AJ1569)</f>
        <v>63.453769201043251</v>
      </c>
      <c r="AH1569">
        <f>AH1568+AG1569</f>
        <v>4262.6458264701096</v>
      </c>
      <c r="AJ1569">
        <f>T1570-T1569</f>
        <v>0.44444444444444642</v>
      </c>
      <c r="AK1569" s="53">
        <f t="shared" si="427"/>
        <v>28.777777777777775</v>
      </c>
      <c r="AL1569" s="39">
        <f>0.5*1116.99*(T1569*T1569)</f>
        <v>462523.49499999988</v>
      </c>
      <c r="AM1569" s="39">
        <f t="shared" si="426"/>
        <v>-14396.760000000126</v>
      </c>
      <c r="AN1569" s="39">
        <f>SUM($AM$1541:$AM$1584)+$AN$1540</f>
        <v>-3600653.4637500001</v>
      </c>
      <c r="AO1569" s="39">
        <f t="shared" si="416"/>
        <v>1.0001815174282827</v>
      </c>
      <c r="AP1569" s="39">
        <f>SUM($AM$1530:$AM$1540)+$AP$1529</f>
        <v>2918677.6325000003</v>
      </c>
      <c r="AQ1569" s="39">
        <f t="shared" si="417"/>
        <v>0.8107437865785474</v>
      </c>
      <c r="AR1569" s="39">
        <f t="shared" si="412"/>
        <v>-14.396760000000127</v>
      </c>
      <c r="AS1569" s="39"/>
      <c r="AT1569" s="51">
        <f>T1569*$AS$8*0.38*0.01</f>
        <v>1137.0266744200001</v>
      </c>
      <c r="AU1569" s="51">
        <f t="shared" si="428"/>
        <v>1.1370266744200002</v>
      </c>
      <c r="AV1569" s="51">
        <f t="shared" si="418"/>
        <v>3.1584099556703876E-4</v>
      </c>
      <c r="AW1569" s="39">
        <f>AB1569*0.7</f>
        <v>0.4867347015098048</v>
      </c>
      <c r="AX1569" s="40"/>
      <c r="AY1569" s="40">
        <f t="shared" si="415"/>
        <v>0</v>
      </c>
      <c r="AZ1569" s="40"/>
      <c r="BA1569" s="40"/>
      <c r="BB1569" s="40"/>
      <c r="BC1569" s="39"/>
      <c r="BD1569" s="39">
        <f>T1569*2.23694</f>
        <v>64.374162222222225</v>
      </c>
      <c r="BE1569" s="39">
        <f>AO1569-$BC$8</f>
        <v>0.99905511842966421</v>
      </c>
      <c r="BF1569" s="39">
        <f>AQ1569-$BC$8</f>
        <v>0.80961738757992896</v>
      </c>
      <c r="BG1569" s="52">
        <f t="shared" si="419"/>
        <v>0.72865564882193612</v>
      </c>
      <c r="BH1569" s="52">
        <f t="shared" si="420"/>
        <v>0.72865564882193612</v>
      </c>
      <c r="BI1569" s="52">
        <f t="shared" si="421"/>
        <v>2623160.3357589701</v>
      </c>
      <c r="BJ1569" s="52">
        <f t="shared" si="422"/>
        <v>2623.1603357589702</v>
      </c>
      <c r="BK1569">
        <f t="shared" si="423"/>
        <v>-12.957084000000114</v>
      </c>
    </row>
    <row r="1570" spans="2:63" x14ac:dyDescent="0.25">
      <c r="B1570" s="23" t="s">
        <v>54</v>
      </c>
      <c r="C1570" s="23">
        <v>1562</v>
      </c>
      <c r="D1570" s="23">
        <v>85</v>
      </c>
      <c r="E1570" s="22">
        <v>105.2</v>
      </c>
      <c r="F1570" s="15">
        <f t="shared" si="424"/>
        <v>0.44444444444444481</v>
      </c>
      <c r="G1570" s="15">
        <f t="shared" si="425"/>
        <v>1.6000000000000014</v>
      </c>
      <c r="R1570">
        <f t="shared" si="413"/>
        <v>0</v>
      </c>
      <c r="S1570">
        <f t="shared" si="414"/>
        <v>105.2</v>
      </c>
      <c r="T1570">
        <f>$E1570/3.6</f>
        <v>29.222222222222221</v>
      </c>
      <c r="U1570">
        <f>(0.5*960*(T1570*T1570))</f>
        <v>409890.37037037034</v>
      </c>
      <c r="V1570">
        <f>$U1570-$U1571</f>
        <v>-12562.96296296292</v>
      </c>
      <c r="X1570">
        <f>W1570/1000</f>
        <v>0</v>
      </c>
      <c r="Y157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0">
        <f>(0.5*960*(F1570*F1570))</f>
        <v>94.814814814814966</v>
      </c>
      <c r="AA1570">
        <f>W1570*0.0000002777777777</f>
        <v>0</v>
      </c>
      <c r="AB157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0">
        <f>(AC1570*0.0000002777777777)*-1</f>
        <v>0</v>
      </c>
      <c r="AE15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0">
        <f>(T1570/1000)*(960*9.81*0.01+0.5*1.205*0.38*1.711274*(T1570*T1570)+960*4/3*3.14*AJ1570)</f>
        <v>64.728883968604478</v>
      </c>
      <c r="AH1570">
        <f>AH1569+AG1570</f>
        <v>4327.3747104387139</v>
      </c>
      <c r="AJ1570">
        <f>T1571-T1570</f>
        <v>0.44444444444444287</v>
      </c>
      <c r="AK1570" s="53">
        <f t="shared" si="427"/>
        <v>29.222222222222221</v>
      </c>
      <c r="AL1570" s="39">
        <f>0.5*1116.99*(T1570*T1570)</f>
        <v>476920.255</v>
      </c>
      <c r="AM1570" s="39">
        <f t="shared" si="426"/>
        <v>-14617.399999999907</v>
      </c>
      <c r="AN1570" s="39">
        <f>SUM($AM$1541:$AM$1584)+$AN$1540</f>
        <v>-3600653.4637500001</v>
      </c>
      <c r="AO1570" s="39">
        <f t="shared" si="416"/>
        <v>1.0001815174282827</v>
      </c>
      <c r="AP1570" s="39">
        <f>SUM($AM$1530:$AM$1540)+$AP$1529</f>
        <v>2918677.6325000003</v>
      </c>
      <c r="AQ1570" s="39">
        <f t="shared" si="417"/>
        <v>0.8107437865785474</v>
      </c>
      <c r="AR1570" s="39">
        <f t="shared" si="412"/>
        <v>-14.617399999999908</v>
      </c>
      <c r="AS1570" s="39"/>
      <c r="AT1570" s="51">
        <f>T1570*$AS$8*0.38*0.01</f>
        <v>1154.5869319400003</v>
      </c>
      <c r="AU1570" s="51">
        <f t="shared" si="428"/>
        <v>1.1545869319400004</v>
      </c>
      <c r="AV1570" s="51">
        <f t="shared" si="418"/>
        <v>3.2071884878042941E-4</v>
      </c>
      <c r="AW1570" s="39">
        <f>AB1570*0.7</f>
        <v>0.4867347015098048</v>
      </c>
      <c r="AX1570" s="40"/>
      <c r="AY1570" s="40">
        <f t="shared" si="415"/>
        <v>0</v>
      </c>
      <c r="AZ1570" s="40"/>
      <c r="BA1570" s="40"/>
      <c r="BB1570" s="40"/>
      <c r="BC1570" s="39"/>
      <c r="BD1570" s="39">
        <f>T1570*2.23694</f>
        <v>65.368357777777774</v>
      </c>
      <c r="BE1570" s="39">
        <f>AO1570-$BC$8</f>
        <v>0.99905511842966421</v>
      </c>
      <c r="BF1570" s="39">
        <f>AQ1570-$BC$8</f>
        <v>0.80961738757992896</v>
      </c>
      <c r="BG1570" s="52">
        <f t="shared" si="419"/>
        <v>0.72865564882193612</v>
      </c>
      <c r="BH1570" s="52">
        <f t="shared" si="420"/>
        <v>0.72865564882193612</v>
      </c>
      <c r="BI1570" s="52">
        <f t="shared" si="421"/>
        <v>2623160.3357589701</v>
      </c>
      <c r="BJ1570" s="52">
        <f t="shared" si="422"/>
        <v>2623.1603357589702</v>
      </c>
      <c r="BK1570">
        <f t="shared" si="423"/>
        <v>-13.155659999999916</v>
      </c>
    </row>
    <row r="1571" spans="2:63" x14ac:dyDescent="0.25">
      <c r="B1571" s="23" t="s">
        <v>54</v>
      </c>
      <c r="C1571" s="23">
        <v>1563</v>
      </c>
      <c r="D1571" s="23">
        <v>86</v>
      </c>
      <c r="E1571" s="22">
        <v>106.8</v>
      </c>
      <c r="F1571" s="15">
        <f t="shared" si="424"/>
        <v>0.45833333333333293</v>
      </c>
      <c r="G1571" s="15">
        <f t="shared" si="425"/>
        <v>1.6499999999999986</v>
      </c>
      <c r="R1571">
        <f t="shared" si="413"/>
        <v>0</v>
      </c>
      <c r="S1571">
        <f t="shared" si="414"/>
        <v>106.8</v>
      </c>
      <c r="T1571">
        <f>$E1571/3.6</f>
        <v>29.666666666666664</v>
      </c>
      <c r="U1571">
        <f>(0.5*960*(T1571*T1571))</f>
        <v>422453.33333333326</v>
      </c>
      <c r="V1571">
        <f>$U1571-$U1572</f>
        <v>-13555.925925926014</v>
      </c>
      <c r="X1571">
        <f>W1571/1000</f>
        <v>0</v>
      </c>
      <c r="Y157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1">
        <f>(0.5*960*(F1571*F1571))</f>
        <v>100.83333333333314</v>
      </c>
      <c r="AA1571">
        <f>W1571*0.0000002777777777</f>
        <v>0</v>
      </c>
      <c r="AB157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1">
        <f>(AC1571*0.0000002777777777)*-1</f>
        <v>0</v>
      </c>
      <c r="AE15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1">
        <f>(T1571/1000)*(960*9.81*0.01+0.5*1.205*0.38*1.711274*(T1571*T1571)+960*4/3*3.14*AJ1571)</f>
        <v>69.329686623698436</v>
      </c>
      <c r="AH1571">
        <f>AH1570+AG1571</f>
        <v>4396.7043970624127</v>
      </c>
      <c r="AJ1571">
        <f>T1572-T1571</f>
        <v>0.47222222222222499</v>
      </c>
      <c r="AK1571" s="53">
        <f t="shared" si="427"/>
        <v>29.666666666666664</v>
      </c>
      <c r="AL1571" s="39">
        <f>0.5*1116.99*(T1571*T1571)</f>
        <v>491537.65499999991</v>
      </c>
      <c r="AM1571" s="39">
        <f t="shared" si="426"/>
        <v>-15772.743437500147</v>
      </c>
      <c r="AN1571" s="39">
        <f>SUM($AM$1541:$AM$1584)+$AN$1540</f>
        <v>-3600653.4637500001</v>
      </c>
      <c r="AO1571" s="39">
        <f t="shared" si="416"/>
        <v>1.0001815174282827</v>
      </c>
      <c r="AP1571" s="39">
        <f>SUM($AM$1530:$AM$1540)+$AP$1529</f>
        <v>2918677.6325000003</v>
      </c>
      <c r="AQ1571" s="39">
        <f t="shared" si="417"/>
        <v>0.8107437865785474</v>
      </c>
      <c r="AR1571" s="39">
        <f t="shared" si="412"/>
        <v>-15.772743437500147</v>
      </c>
      <c r="AS1571" s="39"/>
      <c r="AT1571" s="51">
        <f>T1571*$AS$8*0.38*0.01</f>
        <v>1172.1471894599999</v>
      </c>
      <c r="AU1571" s="51">
        <f t="shared" si="428"/>
        <v>1.17214718946</v>
      </c>
      <c r="AV1571" s="51">
        <f t="shared" si="418"/>
        <v>3.2559670199381984E-4</v>
      </c>
      <c r="AW1571" s="39">
        <f>AB1571*0.7</f>
        <v>0.4867347015098048</v>
      </c>
      <c r="AX1571" s="40"/>
      <c r="AY1571" s="40">
        <f t="shared" si="415"/>
        <v>0</v>
      </c>
      <c r="AZ1571" s="40"/>
      <c r="BA1571" s="40"/>
      <c r="BB1571" s="40"/>
      <c r="BC1571" s="39"/>
      <c r="BD1571" s="39">
        <f>T1571*2.23694</f>
        <v>66.362553333333338</v>
      </c>
      <c r="BE1571" s="39">
        <f>AO1571-$BC$8</f>
        <v>0.99905511842966421</v>
      </c>
      <c r="BF1571" s="39">
        <f>AQ1571-$BC$8</f>
        <v>0.80961738757992896</v>
      </c>
      <c r="BG1571" s="52">
        <f t="shared" si="419"/>
        <v>0.72865564882193612</v>
      </c>
      <c r="BH1571" s="52">
        <f t="shared" si="420"/>
        <v>0.72865564882193612</v>
      </c>
      <c r="BI1571" s="52">
        <f t="shared" si="421"/>
        <v>2623160.3357589701</v>
      </c>
      <c r="BJ1571" s="52">
        <f t="shared" si="422"/>
        <v>2623.1603357589702</v>
      </c>
      <c r="BK1571">
        <f t="shared" si="423"/>
        <v>-14.195469093750132</v>
      </c>
    </row>
    <row r="1572" spans="2:63" x14ac:dyDescent="0.25">
      <c r="B1572" s="23" t="s">
        <v>54</v>
      </c>
      <c r="C1572" s="23">
        <v>1564</v>
      </c>
      <c r="D1572" s="23">
        <v>87</v>
      </c>
      <c r="E1572" s="22">
        <v>108.5</v>
      </c>
      <c r="F1572" s="15">
        <f t="shared" si="424"/>
        <v>0.47222222222222299</v>
      </c>
      <c r="G1572" s="15">
        <f t="shared" si="425"/>
        <v>1.7000000000000028</v>
      </c>
      <c r="R1572">
        <f t="shared" si="413"/>
        <v>0</v>
      </c>
      <c r="S1572">
        <f t="shared" si="414"/>
        <v>108.5</v>
      </c>
      <c r="T1572">
        <f>$E1572/3.6</f>
        <v>30.138888888888889</v>
      </c>
      <c r="U1572">
        <f>(0.5*960*(T1572*T1572))</f>
        <v>436009.25925925927</v>
      </c>
      <c r="V1572">
        <f>$U1572-$U1573</f>
        <v>-13769.999999999942</v>
      </c>
      <c r="X1572">
        <f>W1572/1000</f>
        <v>0</v>
      </c>
      <c r="Y157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2">
        <f>(0.5*960*(F1572*F1572))</f>
        <v>107.03703703703738</v>
      </c>
      <c r="AA1572">
        <f>W1572*0.0000002777777777</f>
        <v>0</v>
      </c>
      <c r="AB157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2">
        <f>(AC1572*0.0000002777777777)*-1</f>
        <v>0</v>
      </c>
      <c r="AE15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2">
        <f>(T1572/1000)*(960*9.81*0.01+0.5*1.205*0.38*1.711274*(T1572*T1572)+960*4/3*3.14*AJ1572)</f>
        <v>70.766733346800052</v>
      </c>
      <c r="AH1572">
        <f>AH1571+AG1572</f>
        <v>4467.4711304092125</v>
      </c>
      <c r="AJ1572">
        <f>T1573-T1572</f>
        <v>0.47222222222222143</v>
      </c>
      <c r="AK1572" s="53">
        <f t="shared" si="427"/>
        <v>30.138888888888889</v>
      </c>
      <c r="AL1572" s="39">
        <f>0.5*1116.99*(T1572*T1572)</f>
        <v>507310.39843750006</v>
      </c>
      <c r="AM1572" s="39">
        <f t="shared" si="426"/>
        <v>-16021.825312499888</v>
      </c>
      <c r="AN1572" s="39">
        <f>SUM($AM$1541:$AM$1584)+$AN$1540</f>
        <v>-3600653.4637500001</v>
      </c>
      <c r="AO1572" s="39">
        <f t="shared" si="416"/>
        <v>1.0001815174282827</v>
      </c>
      <c r="AP1572" s="39">
        <f>SUM($AM$1530:$AM$1540)+$AP$1529</f>
        <v>2918677.6325000003</v>
      </c>
      <c r="AQ1572" s="39">
        <f t="shared" si="417"/>
        <v>0.8107437865785474</v>
      </c>
      <c r="AR1572" s="39">
        <f t="shared" si="412"/>
        <v>-16.021825312499889</v>
      </c>
      <c r="AS1572" s="39"/>
      <c r="AT1572" s="51">
        <f>T1572*$AS$8*0.38*0.01</f>
        <v>1190.8049630750002</v>
      </c>
      <c r="AU1572" s="51">
        <f t="shared" si="428"/>
        <v>1.1908049630750002</v>
      </c>
      <c r="AV1572" s="51">
        <f t="shared" si="418"/>
        <v>3.3077942103304736E-4</v>
      </c>
      <c r="AW1572" s="39">
        <f>AB1572*0.7</f>
        <v>0.4867347015098048</v>
      </c>
      <c r="AX1572" s="40"/>
      <c r="AY1572" s="40">
        <f t="shared" si="415"/>
        <v>0</v>
      </c>
      <c r="AZ1572" s="40"/>
      <c r="BA1572" s="40"/>
      <c r="BB1572" s="40"/>
      <c r="BC1572" s="39"/>
      <c r="BD1572" s="39">
        <f>T1572*2.23694</f>
        <v>67.418886111111121</v>
      </c>
      <c r="BE1572" s="39">
        <f>AO1572-$BC$8</f>
        <v>0.99905511842966421</v>
      </c>
      <c r="BF1572" s="39">
        <f>AQ1572-$BC$8</f>
        <v>0.80961738757992896</v>
      </c>
      <c r="BG1572" s="52">
        <f t="shared" si="419"/>
        <v>0.72865564882193612</v>
      </c>
      <c r="BH1572" s="52">
        <f t="shared" si="420"/>
        <v>0.72865564882193612</v>
      </c>
      <c r="BI1572" s="52">
        <f t="shared" si="421"/>
        <v>2623160.3357589701</v>
      </c>
      <c r="BJ1572" s="52">
        <f t="shared" si="422"/>
        <v>2623.1603357589702</v>
      </c>
      <c r="BK1572">
        <f t="shared" si="423"/>
        <v>-14.4196427812499</v>
      </c>
    </row>
    <row r="1573" spans="2:63" x14ac:dyDescent="0.25">
      <c r="B1573" s="23" t="s">
        <v>54</v>
      </c>
      <c r="C1573" s="23">
        <v>1565</v>
      </c>
      <c r="D1573" s="23">
        <v>88</v>
      </c>
      <c r="E1573" s="22">
        <v>110.2</v>
      </c>
      <c r="F1573" s="15">
        <f t="shared" si="424"/>
        <v>0.47222222222222299</v>
      </c>
      <c r="G1573" s="15">
        <f t="shared" si="425"/>
        <v>1.7000000000000028</v>
      </c>
      <c r="R1573">
        <f t="shared" si="413"/>
        <v>0</v>
      </c>
      <c r="S1573">
        <f t="shared" si="414"/>
        <v>110.2</v>
      </c>
      <c r="T1573">
        <f>$E1573/3.6</f>
        <v>30.611111111111111</v>
      </c>
      <c r="U1573">
        <f>(0.5*960*(T1573*T1573))</f>
        <v>449779.25925925921</v>
      </c>
      <c r="V1573">
        <f>$U1573-$U1574</f>
        <v>-13984.074074074219</v>
      </c>
      <c r="X1573">
        <f>W1573/1000</f>
        <v>0</v>
      </c>
      <c r="Y157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3">
        <f>(0.5*960*(F1573*F1573))</f>
        <v>107.03703703703738</v>
      </c>
      <c r="AA1573">
        <f>W1573*0.0000002777777777</f>
        <v>0</v>
      </c>
      <c r="AB157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3">
        <f>(AC1573*0.0000002777777777)*-1</f>
        <v>0</v>
      </c>
      <c r="AE15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3">
        <f>(T1573/1000)*(960*9.81*0.01+0.5*1.205*0.38*1.711274*(T1573*T1573)+960*4/3*3.14*AJ1573)</f>
        <v>72.219579140106092</v>
      </c>
      <c r="AH1573">
        <f>AH1572+AG1573</f>
        <v>4539.6907095493189</v>
      </c>
      <c r="AJ1573">
        <f>T1574-T1573</f>
        <v>0.47222222222222499</v>
      </c>
      <c r="AK1573" s="53">
        <f t="shared" si="427"/>
        <v>30.611111111111111</v>
      </c>
      <c r="AL1573" s="39">
        <f>0.5*1116.99*(T1573*T1573)</f>
        <v>523332.22374999995</v>
      </c>
      <c r="AM1573" s="39">
        <f t="shared" si="426"/>
        <v>-16270.907187500212</v>
      </c>
      <c r="AN1573" s="39">
        <f>SUM($AM$1541:$AM$1584)+$AN$1540</f>
        <v>-3600653.4637500001</v>
      </c>
      <c r="AO1573" s="39">
        <f t="shared" si="416"/>
        <v>1.0001815174282827</v>
      </c>
      <c r="AP1573" s="39">
        <f>SUM($AM$1530:$AM$1540)+$AP$1529</f>
        <v>2918677.6325000003</v>
      </c>
      <c r="AQ1573" s="39">
        <f t="shared" si="417"/>
        <v>0.8107437865785474</v>
      </c>
      <c r="AR1573" s="39">
        <f t="shared" si="412"/>
        <v>-16.27090718750021</v>
      </c>
      <c r="AS1573" s="39"/>
      <c r="AT1573" s="51">
        <f>T1573*$AS$8*0.38*0.01</f>
        <v>1209.4627366900002</v>
      </c>
      <c r="AU1573" s="51">
        <f t="shared" si="428"/>
        <v>1.2094627366900002</v>
      </c>
      <c r="AV1573" s="51">
        <f t="shared" si="418"/>
        <v>3.3596214007227483E-4</v>
      </c>
      <c r="AW1573" s="39">
        <f>AB1573*0.7</f>
        <v>0.4867347015098048</v>
      </c>
      <c r="AX1573" s="40"/>
      <c r="AY1573" s="40">
        <f t="shared" si="415"/>
        <v>0</v>
      </c>
      <c r="AZ1573" s="40"/>
      <c r="BA1573" s="40"/>
      <c r="BB1573" s="40"/>
      <c r="BC1573" s="39"/>
      <c r="BD1573" s="39">
        <f>T1573*2.23694</f>
        <v>68.47521888888889</v>
      </c>
      <c r="BE1573" s="39">
        <f>AO1573-$BC$8</f>
        <v>0.99905511842966421</v>
      </c>
      <c r="BF1573" s="39">
        <f>AQ1573-$BC$8</f>
        <v>0.80961738757992896</v>
      </c>
      <c r="BG1573" s="52">
        <f t="shared" si="419"/>
        <v>0.72865564882193612</v>
      </c>
      <c r="BH1573" s="52">
        <f t="shared" si="420"/>
        <v>0.72865564882193612</v>
      </c>
      <c r="BI1573" s="52">
        <f t="shared" si="421"/>
        <v>2623160.3357589701</v>
      </c>
      <c r="BJ1573" s="52">
        <f t="shared" si="422"/>
        <v>2623.1603357589702</v>
      </c>
      <c r="BK1573">
        <f t="shared" si="423"/>
        <v>-14.64381646875019</v>
      </c>
    </row>
    <row r="1574" spans="2:63" x14ac:dyDescent="0.25">
      <c r="B1574" s="23" t="s">
        <v>54</v>
      </c>
      <c r="C1574" s="23">
        <v>1566</v>
      </c>
      <c r="D1574" s="23">
        <v>89</v>
      </c>
      <c r="E1574" s="22">
        <v>111.9</v>
      </c>
      <c r="F1574" s="15">
        <f t="shared" si="424"/>
        <v>0.4861111111111111</v>
      </c>
      <c r="G1574" s="15">
        <f t="shared" si="425"/>
        <v>1.75</v>
      </c>
      <c r="R1574">
        <f t="shared" si="413"/>
        <v>0</v>
      </c>
      <c r="S1574">
        <f t="shared" si="414"/>
        <v>111.9</v>
      </c>
      <c r="T1574">
        <f>$E1574/3.6</f>
        <v>31.083333333333336</v>
      </c>
      <c r="U1574">
        <f>(0.5*960*(T1574*T1574))</f>
        <v>463763.33333333343</v>
      </c>
      <c r="V1574">
        <f>$U1574-$U1575</f>
        <v>-15039.999999999825</v>
      </c>
      <c r="X1574">
        <f>W1574/1000</f>
        <v>0</v>
      </c>
      <c r="Y157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4">
        <f>(0.5*960*(F1574*F1574))</f>
        <v>113.42592592592592</v>
      </c>
      <c r="AA1574">
        <f>W1574*0.0000002777777777</f>
        <v>0</v>
      </c>
      <c r="AB157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4">
        <f>(AC1574*0.0000002777777777)*-1</f>
        <v>0</v>
      </c>
      <c r="AE15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4">
        <f>(T1574/1000)*(960*9.81*0.01+0.5*1.205*0.38*1.711274*(T1574*T1574)+960*4/3*3.14*AJ1574)</f>
        <v>77.158753028131414</v>
      </c>
      <c r="AH1574">
        <f>AH1573+AG1574</f>
        <v>4616.8494625774501</v>
      </c>
      <c r="AJ1574">
        <f>T1575-T1574</f>
        <v>0.49999999999999645</v>
      </c>
      <c r="AK1574" s="53">
        <f t="shared" si="427"/>
        <v>31.083333333333336</v>
      </c>
      <c r="AL1574" s="39">
        <f>0.5*1116.99*(T1574*T1574)</f>
        <v>539603.13093750016</v>
      </c>
      <c r="AM1574" s="39">
        <f t="shared" si="426"/>
        <v>-17499.509999999776</v>
      </c>
      <c r="AN1574" s="39">
        <f>SUM($AM$1541:$AM$1584)+$AN$1540</f>
        <v>-3600653.4637500001</v>
      </c>
      <c r="AO1574" s="39">
        <f t="shared" si="416"/>
        <v>1.0001815174282827</v>
      </c>
      <c r="AP1574" s="39">
        <f>SUM($AM$1530:$AM$1540)+$AP$1529</f>
        <v>2918677.6325000003</v>
      </c>
      <c r="AQ1574" s="39">
        <f t="shared" si="417"/>
        <v>0.8107437865785474</v>
      </c>
      <c r="AR1574" s="39">
        <f t="shared" si="412"/>
        <v>-17.499509999999777</v>
      </c>
      <c r="AS1574" s="39"/>
      <c r="AT1574" s="51">
        <f>T1574*$AS$8*0.38*0.01</f>
        <v>1228.1205103050002</v>
      </c>
      <c r="AU1574" s="51">
        <f t="shared" si="428"/>
        <v>1.2281205103050001</v>
      </c>
      <c r="AV1574" s="51">
        <f t="shared" si="418"/>
        <v>3.411448591115023E-4</v>
      </c>
      <c r="AW1574" s="39">
        <f>AB1574*0.7</f>
        <v>0.4867347015098048</v>
      </c>
      <c r="AX1574" s="40"/>
      <c r="AY1574" s="40">
        <f t="shared" si="415"/>
        <v>0</v>
      </c>
      <c r="AZ1574" s="40"/>
      <c r="BA1574" s="40"/>
      <c r="BB1574" s="40"/>
      <c r="BC1574" s="39"/>
      <c r="BD1574" s="39">
        <f>T1574*2.23694</f>
        <v>69.531551666666672</v>
      </c>
      <c r="BE1574" s="39">
        <f>AO1574-$BC$8</f>
        <v>0.99905511842966421</v>
      </c>
      <c r="BF1574" s="39">
        <f>AQ1574-$BC$8</f>
        <v>0.80961738757992896</v>
      </c>
      <c r="BG1574" s="52">
        <f t="shared" si="419"/>
        <v>0.72865564882193612</v>
      </c>
      <c r="BH1574" s="52">
        <f t="shared" si="420"/>
        <v>0.72865564882193612</v>
      </c>
      <c r="BI1574" s="52">
        <f t="shared" si="421"/>
        <v>2623160.3357589701</v>
      </c>
      <c r="BJ1574" s="52">
        <f t="shared" si="422"/>
        <v>2623.1603357589702</v>
      </c>
      <c r="BK1574">
        <f t="shared" si="423"/>
        <v>-15.749558999999799</v>
      </c>
    </row>
    <row r="1575" spans="2:63" x14ac:dyDescent="0.25">
      <c r="B1575" s="23" t="s">
        <v>54</v>
      </c>
      <c r="C1575" s="23">
        <v>1567</v>
      </c>
      <c r="D1575" s="23">
        <v>90</v>
      </c>
      <c r="E1575" s="22">
        <v>113.7</v>
      </c>
      <c r="F1575" s="15">
        <f t="shared" si="424"/>
        <v>0.47222222222222104</v>
      </c>
      <c r="G1575" s="15">
        <f t="shared" si="425"/>
        <v>1.6999999999999957</v>
      </c>
      <c r="R1575">
        <f t="shared" si="413"/>
        <v>0</v>
      </c>
      <c r="S1575">
        <f t="shared" si="414"/>
        <v>113.7</v>
      </c>
      <c r="T1575">
        <f>$E1575/3.6</f>
        <v>31.583333333333332</v>
      </c>
      <c r="U1575">
        <f>(0.5*960*(T1575*T1575))</f>
        <v>478803.33333333326</v>
      </c>
      <c r="V1575">
        <f>$U1575-$U1576</f>
        <v>-13570.37037037051</v>
      </c>
      <c r="X1575">
        <f>W1575/1000</f>
        <v>0</v>
      </c>
      <c r="Y157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5">
        <f>(0.5*960*(F1575*F1575))</f>
        <v>107.0370370370365</v>
      </c>
      <c r="AA1575">
        <f>W1575*0.0000002777777777</f>
        <v>0</v>
      </c>
      <c r="AB157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5">
        <f>(AC1575*0.0000002777777777)*-1</f>
        <v>0</v>
      </c>
      <c r="AE15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5">
        <f>(T1575/1000)*(960*9.81*0.01+0.5*1.205*0.38*1.711274*(T1575*T1575)+960*4/3*3.14*AJ1575)</f>
        <v>71.735431042155838</v>
      </c>
      <c r="AH1575">
        <f>AH1574+AG1575</f>
        <v>4688.5848936196062</v>
      </c>
      <c r="AJ1575">
        <f>T1576-T1575</f>
        <v>0.44444444444444642</v>
      </c>
      <c r="AK1575" s="53">
        <f t="shared" si="427"/>
        <v>31.583333333333332</v>
      </c>
      <c r="AL1575" s="39">
        <f>0.5*1116.99*(T1575*T1575)</f>
        <v>557102.64093749993</v>
      </c>
      <c r="AM1575" s="39">
        <f t="shared" si="426"/>
        <v>-15789.550000000163</v>
      </c>
      <c r="AN1575" s="39">
        <f>SUM($AM$1541:$AM$1584)+$AN$1540</f>
        <v>-3600653.4637500001</v>
      </c>
      <c r="AO1575" s="39">
        <f t="shared" si="416"/>
        <v>1.0001815174282827</v>
      </c>
      <c r="AP1575" s="39">
        <f>SUM($AM$1530:$AM$1540)+$AP$1529</f>
        <v>2918677.6325000003</v>
      </c>
      <c r="AQ1575" s="39">
        <f t="shared" si="417"/>
        <v>0.8107437865785474</v>
      </c>
      <c r="AR1575" s="39">
        <f t="shared" si="412"/>
        <v>-15.789550000000164</v>
      </c>
      <c r="AS1575" s="39"/>
      <c r="AT1575" s="51">
        <f>T1575*$AS$8*0.38*0.01</f>
        <v>1247.8758000150003</v>
      </c>
      <c r="AU1575" s="51">
        <f t="shared" si="428"/>
        <v>1.2478758000150003</v>
      </c>
      <c r="AV1575" s="51">
        <f t="shared" si="418"/>
        <v>3.4663244397656676E-4</v>
      </c>
      <c r="AW1575" s="39">
        <f>AB1575*0.7</f>
        <v>0.4867347015098048</v>
      </c>
      <c r="AX1575" s="40"/>
      <c r="AY1575" s="40">
        <f t="shared" si="415"/>
        <v>0</v>
      </c>
      <c r="AZ1575" s="40"/>
      <c r="BA1575" s="40"/>
      <c r="BB1575" s="40"/>
      <c r="BC1575" s="39"/>
      <c r="BD1575" s="39">
        <f>T1575*2.23694</f>
        <v>70.650021666666674</v>
      </c>
      <c r="BE1575" s="39">
        <f>AO1575-$BC$8</f>
        <v>0.99905511842966421</v>
      </c>
      <c r="BF1575" s="39">
        <f>AQ1575-$BC$8</f>
        <v>0.80961738757992896</v>
      </c>
      <c r="BG1575" s="52">
        <f t="shared" si="419"/>
        <v>0.72865564882193612</v>
      </c>
      <c r="BH1575" s="52">
        <f t="shared" si="420"/>
        <v>0.72865564882193612</v>
      </c>
      <c r="BI1575" s="52">
        <f t="shared" si="421"/>
        <v>2623160.3357589701</v>
      </c>
      <c r="BJ1575" s="52">
        <f t="shared" si="422"/>
        <v>2623.1603357589702</v>
      </c>
      <c r="BK1575">
        <f t="shared" si="423"/>
        <v>-14.210595000000147</v>
      </c>
    </row>
    <row r="1576" spans="2:63" x14ac:dyDescent="0.25">
      <c r="B1576" s="23" t="s">
        <v>54</v>
      </c>
      <c r="C1576" s="23">
        <v>1568</v>
      </c>
      <c r="D1576" s="23">
        <v>91</v>
      </c>
      <c r="E1576" s="22">
        <v>115.3</v>
      </c>
      <c r="F1576" s="15">
        <f t="shared" si="424"/>
        <v>0.43055555555555475</v>
      </c>
      <c r="G1576" s="15">
        <f t="shared" si="425"/>
        <v>1.5499999999999972</v>
      </c>
      <c r="R1576">
        <f t="shared" si="413"/>
        <v>0</v>
      </c>
      <c r="S1576">
        <f t="shared" si="414"/>
        <v>115.3</v>
      </c>
      <c r="T1576">
        <f>$E1576/3.6</f>
        <v>32.027777777777779</v>
      </c>
      <c r="U1576">
        <f>(0.5*960*(T1576*T1576))</f>
        <v>492373.70370370377</v>
      </c>
      <c r="V1576">
        <f>$U1576-$U1577</f>
        <v>-12894.444444444322</v>
      </c>
      <c r="X1576">
        <f>W1576/1000</f>
        <v>0</v>
      </c>
      <c r="Y157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6">
        <f>(0.5*960*(F1576*F1576))</f>
        <v>88.981481481481154</v>
      </c>
      <c r="AA1576">
        <f>W1576*0.0000002777777777</f>
        <v>0</v>
      </c>
      <c r="AB157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6">
        <f>(AC1576*0.0000002777777777)*-1</f>
        <v>0</v>
      </c>
      <c r="AE15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6">
        <f>(T1576/1000)*(960*9.81*0.01+0.5*1.205*0.38*1.711274*(T1576*T1576)+960*4/3*3.14*AJ1576)</f>
        <v>69.523939458017864</v>
      </c>
      <c r="AH1576">
        <f>AH1575+AG1576</f>
        <v>4758.1088330776238</v>
      </c>
      <c r="AJ1576">
        <f>T1577-T1576</f>
        <v>0.4166666666666643</v>
      </c>
      <c r="AK1576" s="53">
        <f t="shared" si="427"/>
        <v>32.027777777777779</v>
      </c>
      <c r="AL1576" s="39">
        <f>0.5*1116.99*(T1576*T1576)</f>
        <v>572892.1909375001</v>
      </c>
      <c r="AM1576" s="39">
        <f t="shared" si="426"/>
        <v>-15003.089062499814</v>
      </c>
      <c r="AN1576" s="39">
        <f>SUM($AM$1541:$AM$1584)+$AN$1540</f>
        <v>-3600653.4637500001</v>
      </c>
      <c r="AO1576" s="39">
        <f t="shared" si="416"/>
        <v>1.0001815174282827</v>
      </c>
      <c r="AP1576" s="39">
        <f>SUM($AM$1530:$AM$1540)+$AP$1529</f>
        <v>2918677.6325000003</v>
      </c>
      <c r="AQ1576" s="39">
        <f t="shared" si="417"/>
        <v>0.8107437865785474</v>
      </c>
      <c r="AR1576" s="39">
        <f t="shared" si="412"/>
        <v>-15.003089062499814</v>
      </c>
      <c r="AS1576" s="39"/>
      <c r="AT1576" s="51">
        <f>T1576*$AS$8*0.38*0.01</f>
        <v>1265.4360575350004</v>
      </c>
      <c r="AU1576" s="51">
        <f t="shared" si="428"/>
        <v>1.2654360575350003</v>
      </c>
      <c r="AV1576" s="51">
        <f t="shared" si="418"/>
        <v>3.515102971899573E-4</v>
      </c>
      <c r="AW1576" s="39">
        <f>AB1576*0.7</f>
        <v>0.4867347015098048</v>
      </c>
      <c r="AX1576" s="40"/>
      <c r="AY1576" s="40">
        <f t="shared" si="415"/>
        <v>0</v>
      </c>
      <c r="AZ1576" s="40"/>
      <c r="BA1576" s="40"/>
      <c r="BB1576" s="40"/>
      <c r="BC1576" s="39"/>
      <c r="BD1576" s="39">
        <f>T1576*2.23694</f>
        <v>71.644217222222224</v>
      </c>
      <c r="BE1576" s="39">
        <f>AO1576-$BC$8</f>
        <v>0.99905511842966421</v>
      </c>
      <c r="BF1576" s="39">
        <f>AQ1576-$BC$8</f>
        <v>0.80961738757992896</v>
      </c>
      <c r="BG1576" s="52">
        <f t="shared" si="419"/>
        <v>0.72865564882193612</v>
      </c>
      <c r="BH1576" s="52">
        <f t="shared" si="420"/>
        <v>0.72865564882193612</v>
      </c>
      <c r="BI1576" s="52">
        <f t="shared" si="421"/>
        <v>2623160.3357589701</v>
      </c>
      <c r="BJ1576" s="52">
        <f t="shared" si="422"/>
        <v>2623.1603357589702</v>
      </c>
      <c r="BK1576">
        <f t="shared" si="423"/>
        <v>-13.502780156249834</v>
      </c>
    </row>
    <row r="1577" spans="2:63" x14ac:dyDescent="0.25">
      <c r="B1577" s="23" t="s">
        <v>54</v>
      </c>
      <c r="C1577" s="23">
        <v>1569</v>
      </c>
      <c r="D1577" s="23">
        <v>92</v>
      </c>
      <c r="E1577" s="22">
        <v>116.8</v>
      </c>
      <c r="F1577" s="15">
        <f t="shared" si="424"/>
        <v>0.40277777777777857</v>
      </c>
      <c r="G1577" s="15">
        <f t="shared" si="425"/>
        <v>1.4500000000000028</v>
      </c>
      <c r="R1577">
        <f t="shared" si="413"/>
        <v>0</v>
      </c>
      <c r="S1577">
        <f t="shared" si="414"/>
        <v>116.8</v>
      </c>
      <c r="T1577">
        <f>$E1577/3.6</f>
        <v>32.444444444444443</v>
      </c>
      <c r="U1577">
        <f>(0.5*960*(T1577*T1577))</f>
        <v>505268.14814814809</v>
      </c>
      <c r="V1577">
        <f>$U1577-$U1578</f>
        <v>-12185.185185185284</v>
      </c>
      <c r="X1577">
        <f>W1577/1000</f>
        <v>0</v>
      </c>
      <c r="Y157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7">
        <f>(0.5*960*(F1577*F1577))</f>
        <v>77.870370370370665</v>
      </c>
      <c r="AA1577">
        <f>W1577*0.0000002777777777</f>
        <v>0</v>
      </c>
      <c r="AB157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7">
        <f>(AC1577*0.0000002777777777)*-1</f>
        <v>0</v>
      </c>
      <c r="AE15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7">
        <f>(T1577/1000)*(960*9.81*0.01+0.5*1.205*0.38*1.711274*(T1577*T1577)+960*4/3*3.14*AJ1577)</f>
        <v>67.147649356361484</v>
      </c>
      <c r="AH1577">
        <f>AH1576+AG1577</f>
        <v>4825.2564824339852</v>
      </c>
      <c r="AJ1577">
        <f>T1578-T1577</f>
        <v>0.38888888888889284</v>
      </c>
      <c r="AK1577" s="53">
        <f t="shared" si="427"/>
        <v>32.444444444444443</v>
      </c>
      <c r="AL1577" s="39">
        <f>0.5*1116.99*(T1577*T1577)</f>
        <v>587895.27999999991</v>
      </c>
      <c r="AM1577" s="39">
        <f t="shared" si="426"/>
        <v>-14177.843750000116</v>
      </c>
      <c r="AN1577" s="39">
        <f>SUM($AM$1541:$AM$1584)+$AN$1540</f>
        <v>-3600653.4637500001</v>
      </c>
      <c r="AO1577" s="39">
        <f t="shared" si="416"/>
        <v>1.0001815174282827</v>
      </c>
      <c r="AP1577" s="39">
        <f>SUM($AM$1530:$AM$1540)+$AP$1529</f>
        <v>2918677.6325000003</v>
      </c>
      <c r="AQ1577" s="39">
        <f t="shared" si="417"/>
        <v>0.8107437865785474</v>
      </c>
      <c r="AR1577" s="39">
        <f t="shared" si="412"/>
        <v>-14.177843750000116</v>
      </c>
      <c r="AS1577" s="39"/>
      <c r="AT1577" s="51">
        <f>T1577*$AS$8*0.38*0.01</f>
        <v>1281.89879896</v>
      </c>
      <c r="AU1577" s="51">
        <f t="shared" si="428"/>
        <v>1.2818987989599999</v>
      </c>
      <c r="AV1577" s="51">
        <f t="shared" si="418"/>
        <v>3.5608328457751085E-4</v>
      </c>
      <c r="AW1577" s="39">
        <f>AB1577*0.7</f>
        <v>0.4867347015098048</v>
      </c>
      <c r="AX1577" s="40"/>
      <c r="AY1577" s="40">
        <f t="shared" si="415"/>
        <v>0</v>
      </c>
      <c r="AZ1577" s="40"/>
      <c r="BA1577" s="40"/>
      <c r="BB1577" s="40"/>
      <c r="BC1577" s="39"/>
      <c r="BD1577" s="39">
        <f>T1577*2.23694</f>
        <v>72.576275555555554</v>
      </c>
      <c r="BE1577" s="39">
        <f>AO1577-$BC$8</f>
        <v>0.99905511842966421</v>
      </c>
      <c r="BF1577" s="39">
        <f>AQ1577-$BC$8</f>
        <v>0.80961738757992896</v>
      </c>
      <c r="BG1577" s="52">
        <f t="shared" si="419"/>
        <v>0.72865564882193612</v>
      </c>
      <c r="BH1577" s="52">
        <f t="shared" si="420"/>
        <v>0.72865564882193612</v>
      </c>
      <c r="BI1577" s="52">
        <f t="shared" si="421"/>
        <v>2623160.3357589701</v>
      </c>
      <c r="BJ1577" s="52">
        <f t="shared" si="422"/>
        <v>2623.1603357589702</v>
      </c>
      <c r="BK1577">
        <f t="shared" si="423"/>
        <v>-12.760059375000104</v>
      </c>
    </row>
    <row r="1578" spans="2:63" x14ac:dyDescent="0.25">
      <c r="B1578" s="23" t="s">
        <v>54</v>
      </c>
      <c r="C1578" s="23">
        <v>1570</v>
      </c>
      <c r="D1578" s="23">
        <v>93</v>
      </c>
      <c r="E1578" s="22">
        <v>118.2</v>
      </c>
      <c r="F1578" s="15">
        <f t="shared" si="424"/>
        <v>0.37500000000000039</v>
      </c>
      <c r="G1578" s="15">
        <f t="shared" si="425"/>
        <v>1.3500000000000014</v>
      </c>
      <c r="R1578">
        <f t="shared" si="413"/>
        <v>0</v>
      </c>
      <c r="S1578">
        <f t="shared" si="414"/>
        <v>118.2</v>
      </c>
      <c r="T1578">
        <f>$E1578/3.6</f>
        <v>32.833333333333336</v>
      </c>
      <c r="U1578">
        <f>(0.5*960*(T1578*T1578))</f>
        <v>517453.33333333337</v>
      </c>
      <c r="V1578">
        <f>$U1578-$U1579</f>
        <v>-11444.814814814716</v>
      </c>
      <c r="X1578">
        <f>W1578/1000</f>
        <v>0</v>
      </c>
      <c r="Y157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8">
        <f>(0.5*960*(F1578*F1578))</f>
        <v>67.500000000000128</v>
      </c>
      <c r="AA1578">
        <f>W1578*0.0000002777777777</f>
        <v>0</v>
      </c>
      <c r="AB157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8">
        <f>(AC1578*0.0000002777777777)*-1</f>
        <v>0</v>
      </c>
      <c r="AE15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8">
        <f>(T1578/1000)*(960*9.81*0.01+0.5*1.205*0.38*1.711274*(T1578*T1578)+960*4/3*3.14*AJ1578)</f>
        <v>64.613404378052707</v>
      </c>
      <c r="AH1578">
        <f>AH1577+AG1578</f>
        <v>4889.8698868120382</v>
      </c>
      <c r="AJ1578">
        <f>T1579-T1578</f>
        <v>0.36111111111110716</v>
      </c>
      <c r="AK1578" s="53">
        <f t="shared" si="427"/>
        <v>32.833333333333336</v>
      </c>
      <c r="AL1578" s="39">
        <f>0.5*1116.99*(T1578*T1578)</f>
        <v>602073.12375000003</v>
      </c>
      <c r="AM1578" s="39">
        <f t="shared" si="426"/>
        <v>-13316.399687499972</v>
      </c>
      <c r="AN1578" s="39">
        <f>SUM($AM$1541:$AM$1584)+$AN$1540</f>
        <v>-3600653.4637500001</v>
      </c>
      <c r="AO1578" s="39">
        <f t="shared" si="416"/>
        <v>1.0001815174282827</v>
      </c>
      <c r="AP1578" s="39">
        <f>SUM($AM$1530:$AM$1540)+$AP$1529</f>
        <v>2918677.6325000003</v>
      </c>
      <c r="AQ1578" s="39">
        <f t="shared" si="417"/>
        <v>0.8107437865785474</v>
      </c>
      <c r="AR1578" s="39">
        <f t="shared" si="412"/>
        <v>-13.316399687499972</v>
      </c>
      <c r="AS1578" s="39"/>
      <c r="AT1578" s="51">
        <f>T1578*$AS$8*0.38*0.01</f>
        <v>1297.2640242900004</v>
      </c>
      <c r="AU1578" s="51">
        <f t="shared" si="428"/>
        <v>1.2972640242900004</v>
      </c>
      <c r="AV1578" s="51">
        <f t="shared" si="418"/>
        <v>3.6035140613922774E-4</v>
      </c>
      <c r="AW1578" s="39">
        <f>AB1578*0.7</f>
        <v>0.4867347015098048</v>
      </c>
      <c r="AX1578" s="40"/>
      <c r="AY1578" s="40">
        <f t="shared" si="415"/>
        <v>0</v>
      </c>
      <c r="AZ1578" s="40"/>
      <c r="BA1578" s="40"/>
      <c r="BB1578" s="40"/>
      <c r="BC1578" s="39"/>
      <c r="BD1578" s="39">
        <f>T1578*2.23694</f>
        <v>73.44619666666668</v>
      </c>
      <c r="BE1578" s="39">
        <f>AO1578-$BC$8</f>
        <v>0.99905511842966421</v>
      </c>
      <c r="BF1578" s="39">
        <f>AQ1578-$BC$8</f>
        <v>0.80961738757992896</v>
      </c>
      <c r="BG1578" s="52">
        <f t="shared" si="419"/>
        <v>0.72865564882193612</v>
      </c>
      <c r="BH1578" s="52">
        <f t="shared" si="420"/>
        <v>0.72865564882193612</v>
      </c>
      <c r="BI1578" s="52">
        <f t="shared" si="421"/>
        <v>2623160.3357589701</v>
      </c>
      <c r="BJ1578" s="52">
        <f t="shared" si="422"/>
        <v>2623.1603357589702</v>
      </c>
      <c r="BK1578">
        <f t="shared" si="423"/>
        <v>-11.984759718749975</v>
      </c>
    </row>
    <row r="1579" spans="2:63" x14ac:dyDescent="0.25">
      <c r="B1579" s="23" t="s">
        <v>54</v>
      </c>
      <c r="C1579" s="23">
        <v>1571</v>
      </c>
      <c r="D1579" s="23">
        <v>94</v>
      </c>
      <c r="E1579" s="22">
        <v>119.5</v>
      </c>
      <c r="F1579" s="15">
        <f t="shared" si="424"/>
        <v>0.34722222222222221</v>
      </c>
      <c r="G1579" s="15">
        <f t="shared" si="425"/>
        <v>1.25</v>
      </c>
      <c r="R1579">
        <f t="shared" si="413"/>
        <v>0</v>
      </c>
      <c r="S1579">
        <f t="shared" si="414"/>
        <v>119.5</v>
      </c>
      <c r="T1579">
        <f>$E1579/3.6</f>
        <v>33.194444444444443</v>
      </c>
      <c r="U1579">
        <f>(0.5*960*(T1579*T1579))</f>
        <v>528898.14814814809</v>
      </c>
      <c r="V1579">
        <f>$U1579-$U1580</f>
        <v>-10675.55555555562</v>
      </c>
      <c r="X1579">
        <f>W1579/1000</f>
        <v>0</v>
      </c>
      <c r="Y157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79">
        <f>(0.5*960*(F1579*F1579))</f>
        <v>57.870370370370367</v>
      </c>
      <c r="AA1579">
        <f>W1579*0.0000002777777777</f>
        <v>0</v>
      </c>
      <c r="AB157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79">
        <f>(AC1579*0.0000002777777777)*-1</f>
        <v>0</v>
      </c>
      <c r="AE15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79">
        <f>(T1579/1000)*(960*9.81*0.01+0.5*1.205*0.38*1.711274*(T1579*T1579)+960*4/3*3.14*AJ1579)</f>
        <v>61.928161027062302</v>
      </c>
      <c r="AH1579">
        <f>AH1578+AG1579</f>
        <v>4951.7980478391009</v>
      </c>
      <c r="AJ1579">
        <f>T1580-T1579</f>
        <v>0.3333333333333357</v>
      </c>
      <c r="AK1579" s="53">
        <f t="shared" si="427"/>
        <v>33.194444444444443</v>
      </c>
      <c r="AL1579" s="39">
        <f>0.5*1116.99*(T1579*T1579)</f>
        <v>615389.5234375</v>
      </c>
      <c r="AM1579" s="39">
        <f t="shared" si="426"/>
        <v>-12421.342500000028</v>
      </c>
      <c r="AN1579" s="39">
        <f>SUM($AM$1541:$AM$1584)+$AN$1540</f>
        <v>-3600653.4637500001</v>
      </c>
      <c r="AO1579" s="39">
        <f t="shared" si="416"/>
        <v>1.0001815174282827</v>
      </c>
      <c r="AP1579" s="39">
        <f>SUM($AM$1530:$AM$1540)+$AP$1529</f>
        <v>2918677.6325000003</v>
      </c>
      <c r="AQ1579" s="39">
        <f t="shared" si="417"/>
        <v>0.8107437865785474</v>
      </c>
      <c r="AR1579" s="39">
        <f t="shared" si="412"/>
        <v>-12.421342500000028</v>
      </c>
      <c r="AS1579" s="39"/>
      <c r="AT1579" s="51">
        <f>T1579*$AS$8*0.38*0.01</f>
        <v>1311.5317335250002</v>
      </c>
      <c r="AU1579" s="51">
        <f t="shared" si="428"/>
        <v>1.3115317335250001</v>
      </c>
      <c r="AV1579" s="51">
        <f t="shared" si="418"/>
        <v>3.6431466187510748E-4</v>
      </c>
      <c r="AW1579" s="39">
        <f>AB1579*0.7</f>
        <v>0.4867347015098048</v>
      </c>
      <c r="AX1579" s="40"/>
      <c r="AY1579" s="40">
        <f t="shared" si="415"/>
        <v>0</v>
      </c>
      <c r="AZ1579" s="40"/>
      <c r="BA1579" s="40"/>
      <c r="BB1579" s="40"/>
      <c r="BC1579" s="39"/>
      <c r="BD1579" s="39">
        <f>T1579*2.23694</f>
        <v>74.253980555555557</v>
      </c>
      <c r="BE1579" s="39">
        <f>AO1579-$BC$8</f>
        <v>0.99905511842966421</v>
      </c>
      <c r="BF1579" s="39">
        <f>AQ1579-$BC$8</f>
        <v>0.80961738757992896</v>
      </c>
      <c r="BG1579" s="52">
        <f t="shared" si="419"/>
        <v>0.72865564882193612</v>
      </c>
      <c r="BH1579" s="52">
        <f t="shared" si="420"/>
        <v>0.72865564882193612</v>
      </c>
      <c r="BI1579" s="52">
        <f t="shared" si="421"/>
        <v>2623160.3357589701</v>
      </c>
      <c r="BJ1579" s="52">
        <f t="shared" si="422"/>
        <v>2623.1603357589702</v>
      </c>
      <c r="BK1579">
        <f t="shared" si="423"/>
        <v>-11.179208250000025</v>
      </c>
    </row>
    <row r="1580" spans="2:63" x14ac:dyDescent="0.25">
      <c r="B1580" s="23" t="s">
        <v>54</v>
      </c>
      <c r="C1580" s="23">
        <v>1572</v>
      </c>
      <c r="D1580" s="23">
        <v>95</v>
      </c>
      <c r="E1580" s="22">
        <v>120.7</v>
      </c>
      <c r="F1580" s="15">
        <f t="shared" si="424"/>
        <v>0.31944444444444403</v>
      </c>
      <c r="G1580" s="15">
        <f t="shared" si="425"/>
        <v>1.1499999999999986</v>
      </c>
      <c r="R1580">
        <f t="shared" si="413"/>
        <v>0</v>
      </c>
      <c r="S1580">
        <f t="shared" si="414"/>
        <v>120.7</v>
      </c>
      <c r="T1580">
        <f>$E1580/3.6</f>
        <v>33.527777777777779</v>
      </c>
      <c r="U1580">
        <f>(0.5*960*(T1580*T1580))</f>
        <v>539573.70370370371</v>
      </c>
      <c r="V1580">
        <f>$U1580-$U1581</f>
        <v>-9879.6296296294313</v>
      </c>
      <c r="X1580">
        <f>W1580/1000</f>
        <v>0</v>
      </c>
      <c r="Y158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80">
        <f>(0.5*960*(F1580*F1580))</f>
        <v>48.981481481481353</v>
      </c>
      <c r="AA1580">
        <f>W1580*0.0000002777777777</f>
        <v>0</v>
      </c>
      <c r="AB158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80">
        <f>(AC1580*0.0000002777777777)*-1</f>
        <v>0</v>
      </c>
      <c r="AE15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0">
        <f>(T1580/1000)*(960*9.81*0.01+0.5*1.205*0.38*1.711274*(T1580*T1580)+960*4/3*3.14*AJ1580)</f>
        <v>59.098999251366727</v>
      </c>
      <c r="AH1580">
        <f>AH1579+AG1580</f>
        <v>5010.8970470904678</v>
      </c>
      <c r="AJ1580">
        <f>T1581-T1580</f>
        <v>0.30555555555555003</v>
      </c>
      <c r="AK1580" s="53">
        <f t="shared" si="427"/>
        <v>33.527777777777779</v>
      </c>
      <c r="AL1580" s="39">
        <f>0.5*1116.99*(T1580*T1580)</f>
        <v>627810.86593750003</v>
      </c>
      <c r="AM1580" s="39">
        <f t="shared" si="426"/>
        <v>-11495.257812499767</v>
      </c>
      <c r="AN1580" s="39">
        <f>SUM($AM$1541:$AM$1584)+$AN$1540</f>
        <v>-3600653.4637500001</v>
      </c>
      <c r="AO1580" s="39">
        <f t="shared" si="416"/>
        <v>1.0001815174282827</v>
      </c>
      <c r="AP1580" s="39">
        <f>SUM($AM$1530:$AM$1540)+$AP$1529</f>
        <v>2918677.6325000003</v>
      </c>
      <c r="AQ1580" s="39">
        <f t="shared" si="417"/>
        <v>0.8107437865785474</v>
      </c>
      <c r="AR1580" s="39">
        <f t="shared" ref="AR1580:AR1643" si="429">AM1580/1000</f>
        <v>-11.495257812499768</v>
      </c>
      <c r="AS1580" s="39"/>
      <c r="AT1580" s="51">
        <f>T1580*$AS$8*0.38*0.01</f>
        <v>1324.7019266650002</v>
      </c>
      <c r="AU1580" s="51">
        <f t="shared" si="428"/>
        <v>1.3247019266650002</v>
      </c>
      <c r="AV1580" s="51">
        <f t="shared" si="418"/>
        <v>3.679730517851504E-4</v>
      </c>
      <c r="AW1580" s="39">
        <f>AB1580*0.7</f>
        <v>0.4867347015098048</v>
      </c>
      <c r="AX1580" s="40"/>
      <c r="AY1580" s="40">
        <f t="shared" si="415"/>
        <v>0</v>
      </c>
      <c r="AZ1580" s="40"/>
      <c r="BA1580" s="40"/>
      <c r="BB1580" s="40"/>
      <c r="BC1580" s="39"/>
      <c r="BD1580" s="39">
        <f>T1580*2.23694</f>
        <v>74.99962722222223</v>
      </c>
      <c r="BE1580" s="39">
        <f>AO1580-$BC$8</f>
        <v>0.99905511842966421</v>
      </c>
      <c r="BF1580" s="39">
        <f>AQ1580-$BC$8</f>
        <v>0.80961738757992896</v>
      </c>
      <c r="BG1580" s="52">
        <f t="shared" si="419"/>
        <v>0.72865564882193612</v>
      </c>
      <c r="BH1580" s="52">
        <f t="shared" si="420"/>
        <v>0.72865564882193612</v>
      </c>
      <c r="BI1580" s="52">
        <f t="shared" si="421"/>
        <v>2623160.3357589701</v>
      </c>
      <c r="BJ1580" s="52">
        <f t="shared" si="422"/>
        <v>2623.1603357589702</v>
      </c>
      <c r="BK1580">
        <f t="shared" si="423"/>
        <v>-10.34573203124979</v>
      </c>
    </row>
    <row r="1581" spans="2:63" x14ac:dyDescent="0.25">
      <c r="B1581" s="23" t="s">
        <v>54</v>
      </c>
      <c r="C1581" s="23">
        <v>1573</v>
      </c>
      <c r="D1581" s="23">
        <v>96</v>
      </c>
      <c r="E1581" s="22">
        <v>121.8</v>
      </c>
      <c r="F1581" s="15">
        <f t="shared" si="424"/>
        <v>0.26388888888888767</v>
      </c>
      <c r="G1581" s="15">
        <f t="shared" si="425"/>
        <v>0.94999999999999574</v>
      </c>
      <c r="R1581">
        <f t="shared" si="413"/>
        <v>0</v>
      </c>
      <c r="S1581">
        <f t="shared" si="414"/>
        <v>121.8</v>
      </c>
      <c r="T1581">
        <f>$E1581/3.6</f>
        <v>33.833333333333329</v>
      </c>
      <c r="U1581">
        <f>(0.5*960*(T1581*T1581))</f>
        <v>549453.33333333314</v>
      </c>
      <c r="V1581">
        <f>$U1581-$U1582</f>
        <v>-7241.4814814814599</v>
      </c>
      <c r="X1581">
        <f>W1581/1000</f>
        <v>0</v>
      </c>
      <c r="Y158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81">
        <f>(0.5*960*(F1581*F1581))</f>
        <v>33.425925925925618</v>
      </c>
      <c r="AA1581">
        <f>W1581*0.0000002777777777</f>
        <v>0</v>
      </c>
      <c r="AB158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81">
        <f>(AC1581*0.0000002777777777)*-1</f>
        <v>0</v>
      </c>
      <c r="AE15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1">
        <f>(T1581/1000)*(960*9.81*0.01+0.5*1.205*0.38*1.711274*(T1581*T1581)+960*4/3*3.14*AJ1581)</f>
        <v>48.578524860691282</v>
      </c>
      <c r="AH1581">
        <f>AH1580+AG1581</f>
        <v>5059.4755719511595</v>
      </c>
      <c r="AJ1581">
        <f>T1582-T1581</f>
        <v>0.22222222222222143</v>
      </c>
      <c r="AK1581" s="53">
        <f t="shared" si="427"/>
        <v>33.833333333333329</v>
      </c>
      <c r="AL1581" s="39">
        <f>0.5*1116.99*(T1581*T1581)</f>
        <v>639306.1237499998</v>
      </c>
      <c r="AM1581" s="39">
        <f t="shared" si="426"/>
        <v>-8425.6899999999441</v>
      </c>
      <c r="AN1581" s="39">
        <f>SUM($AM$1541:$AM$1584)+$AN$1540</f>
        <v>-3600653.4637500001</v>
      </c>
      <c r="AO1581" s="39">
        <f t="shared" si="416"/>
        <v>1.0001815174282827</v>
      </c>
      <c r="AP1581" s="39">
        <f>SUM($AM$1530:$AM$1540)+$AP$1529</f>
        <v>2918677.6325000003</v>
      </c>
      <c r="AQ1581" s="39">
        <f t="shared" si="417"/>
        <v>0.8107437865785474</v>
      </c>
      <c r="AR1581" s="39">
        <f t="shared" si="429"/>
        <v>-8.4256899999999444</v>
      </c>
      <c r="AS1581" s="39"/>
      <c r="AT1581" s="51">
        <f>T1581*$AS$8*0.38*0.01</f>
        <v>1336.7746037100001</v>
      </c>
      <c r="AU1581" s="51">
        <f t="shared" si="428"/>
        <v>1.3367746037100001</v>
      </c>
      <c r="AV1581" s="51">
        <f t="shared" si="418"/>
        <v>3.7132657586935638E-4</v>
      </c>
      <c r="AW1581" s="39">
        <f>AB1581*0.7</f>
        <v>0.4867347015098048</v>
      </c>
      <c r="AX1581" s="40"/>
      <c r="AY1581" s="40">
        <f t="shared" si="415"/>
        <v>0</v>
      </c>
      <c r="AZ1581" s="40"/>
      <c r="BA1581" s="40"/>
      <c r="BB1581" s="40"/>
      <c r="BC1581" s="39"/>
      <c r="BD1581" s="39">
        <f>T1581*2.23694</f>
        <v>75.683136666666655</v>
      </c>
      <c r="BE1581" s="39">
        <f>AO1581-$BC$8</f>
        <v>0.99905511842966421</v>
      </c>
      <c r="BF1581" s="39">
        <f>AQ1581-$BC$8</f>
        <v>0.80961738757992896</v>
      </c>
      <c r="BG1581" s="52">
        <f t="shared" si="419"/>
        <v>0.72865564882193612</v>
      </c>
      <c r="BH1581" s="52">
        <f t="shared" si="420"/>
        <v>0.72865564882193612</v>
      </c>
      <c r="BI1581" s="52">
        <f t="shared" si="421"/>
        <v>2623160.3357589701</v>
      </c>
      <c r="BJ1581" s="52">
        <f t="shared" si="422"/>
        <v>2623.1603357589702</v>
      </c>
      <c r="BK1581">
        <f t="shared" si="423"/>
        <v>-7.5831209999999505</v>
      </c>
    </row>
    <row r="1582" spans="2:63" x14ac:dyDescent="0.25">
      <c r="B1582" s="23" t="s">
        <v>54</v>
      </c>
      <c r="C1582" s="23">
        <v>1574</v>
      </c>
      <c r="D1582" s="23">
        <v>97</v>
      </c>
      <c r="E1582" s="22">
        <v>122.6</v>
      </c>
      <c r="F1582" s="15">
        <f t="shared" si="424"/>
        <v>0.19444444444444522</v>
      </c>
      <c r="G1582" s="15">
        <f t="shared" si="425"/>
        <v>0.70000000000000284</v>
      </c>
      <c r="R1582">
        <f t="shared" si="413"/>
        <v>0</v>
      </c>
      <c r="S1582">
        <f t="shared" si="414"/>
        <v>122.6</v>
      </c>
      <c r="T1582">
        <f>$E1582/3.6</f>
        <v>34.05555555555555</v>
      </c>
      <c r="U1582">
        <f>(0.5*960*(T1582*T1582))</f>
        <v>556694.8148148146</v>
      </c>
      <c r="V1582">
        <f>$U1582-$U1583</f>
        <v>-5462.2222222224809</v>
      </c>
      <c r="X1582">
        <f>W1582/1000</f>
        <v>0</v>
      </c>
      <c r="Y158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82">
        <f>(0.5*960*(F1582*F1582))</f>
        <v>18.148148148148294</v>
      </c>
      <c r="AA1582">
        <f>W1582*0.0000002777777777</f>
        <v>0</v>
      </c>
      <c r="AB158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82">
        <f>(AC1582*0.0000002777777777)*-1</f>
        <v>0</v>
      </c>
      <c r="AE15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2">
        <f>(T1582/1000)*(960*9.81*0.01+0.5*1.205*0.38*1.711274*(T1582*T1582)+960*4/3*3.14*AJ1582)</f>
        <v>41.494664105480773</v>
      </c>
      <c r="AH1582">
        <f>AH1581+AG1582</f>
        <v>5100.9702360566407</v>
      </c>
      <c r="AJ1582">
        <f>T1583-T1582</f>
        <v>0.1666666666666714</v>
      </c>
      <c r="AK1582" s="53">
        <f t="shared" si="427"/>
        <v>34.05555555555555</v>
      </c>
      <c r="AL1582" s="39">
        <f>0.5*1116.99*(T1582*T1582)</f>
        <v>647731.81374999974</v>
      </c>
      <c r="AM1582" s="39">
        <f t="shared" si="426"/>
        <v>-6355.4662500002887</v>
      </c>
      <c r="AN1582" s="39">
        <f>SUM($AM$1541:$AM$1584)+$AN$1540</f>
        <v>-3600653.4637500001</v>
      </c>
      <c r="AO1582" s="39">
        <f t="shared" si="416"/>
        <v>1.0001815174282827</v>
      </c>
      <c r="AP1582" s="39">
        <f>SUM($AM$1530:$AM$1540)+$AP$1529</f>
        <v>2918677.6325000003</v>
      </c>
      <c r="AQ1582" s="39">
        <f t="shared" si="417"/>
        <v>0.8107437865785474</v>
      </c>
      <c r="AR1582" s="39">
        <f t="shared" si="429"/>
        <v>-6.3554662500002888</v>
      </c>
      <c r="AS1582" s="39"/>
      <c r="AT1582" s="51">
        <f>T1582*$AS$8*0.38*0.01</f>
        <v>1345.5547324699999</v>
      </c>
      <c r="AU1582" s="51">
        <f t="shared" si="428"/>
        <v>1.3455547324699999</v>
      </c>
      <c r="AV1582" s="51">
        <f t="shared" si="418"/>
        <v>3.7376550247605162E-4</v>
      </c>
      <c r="AW1582" s="39">
        <f>AB1582*0.7</f>
        <v>0.4867347015098048</v>
      </c>
      <c r="AX1582" s="40"/>
      <c r="AY1582" s="40">
        <f t="shared" si="415"/>
        <v>0</v>
      </c>
      <c r="AZ1582" s="40"/>
      <c r="BA1582" s="40"/>
      <c r="BB1582" s="40"/>
      <c r="BC1582" s="39"/>
      <c r="BD1582" s="39">
        <f>T1582*2.23694</f>
        <v>76.180234444444437</v>
      </c>
      <c r="BE1582" s="39">
        <f>AO1582-$BC$8</f>
        <v>0.99905511842966421</v>
      </c>
      <c r="BF1582" s="39">
        <f>AQ1582-$BC$8</f>
        <v>0.80961738757992896</v>
      </c>
      <c r="BG1582" s="52">
        <f t="shared" si="419"/>
        <v>0.72865564882193612</v>
      </c>
      <c r="BH1582" s="52">
        <f t="shared" si="420"/>
        <v>0.72865564882193612</v>
      </c>
      <c r="BI1582" s="52">
        <f t="shared" si="421"/>
        <v>2623160.3357589701</v>
      </c>
      <c r="BJ1582" s="52">
        <f t="shared" si="422"/>
        <v>2623.1603357589702</v>
      </c>
      <c r="BK1582">
        <f t="shared" si="423"/>
        <v>-5.7199196250002595</v>
      </c>
    </row>
    <row r="1583" spans="2:63" x14ac:dyDescent="0.25">
      <c r="B1583" s="23" t="s">
        <v>54</v>
      </c>
      <c r="C1583" s="23">
        <v>1575</v>
      </c>
      <c r="D1583" s="23">
        <v>98</v>
      </c>
      <c r="E1583" s="22">
        <v>123.2</v>
      </c>
      <c r="F1583" s="15">
        <f t="shared" si="424"/>
        <v>0.1388888888888889</v>
      </c>
      <c r="G1583" s="15">
        <f t="shared" si="425"/>
        <v>0.5</v>
      </c>
      <c r="R1583">
        <f t="shared" si="413"/>
        <v>0</v>
      </c>
      <c r="S1583">
        <f t="shared" si="414"/>
        <v>123.2</v>
      </c>
      <c r="T1583">
        <f>$E1583/3.6</f>
        <v>34.222222222222221</v>
      </c>
      <c r="U1583">
        <f>(0.5*960*(T1583*T1583))</f>
        <v>562157.03703703708</v>
      </c>
      <c r="V1583">
        <f>$U1583-$U1584</f>
        <v>-3656.2962962960592</v>
      </c>
      <c r="X1583">
        <f>W1583/1000</f>
        <v>0</v>
      </c>
      <c r="Y158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</f>
        <v>2778.1700691358028</v>
      </c>
      <c r="Z1583">
        <f>(0.5*960*(F1583*F1583))</f>
        <v>9.2592592592592595</v>
      </c>
      <c r="AA1583">
        <f>W1583*0.0000002777777777</f>
        <v>0</v>
      </c>
      <c r="AB158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</f>
        <v>0.69533528787114973</v>
      </c>
      <c r="AD1583">
        <f>(AC1583*0.0000002777777777)*-1</f>
        <v>0</v>
      </c>
      <c r="AE15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3">
        <f>(T1583/1000)*(960*9.81*0.01+0.5*1.205*0.38*1.711274*(T1583*T1583)+960*4/3*3.14*AJ1583)</f>
        <v>34.208875148989605</v>
      </c>
      <c r="AH1583">
        <f>AH1582+AG1583</f>
        <v>5135.1791112056308</v>
      </c>
      <c r="AJ1583">
        <f>T1584-T1583</f>
        <v>0.11111111111110716</v>
      </c>
      <c r="AK1583" s="53">
        <f t="shared" si="427"/>
        <v>34.222222222222221</v>
      </c>
      <c r="AL1583" s="39">
        <f>0.5*1116.99*(T1583*T1583)</f>
        <v>654087.28</v>
      </c>
      <c r="AM1583" s="39">
        <f t="shared" si="426"/>
        <v>-4254.2149999997346</v>
      </c>
      <c r="AN1583" s="39">
        <f>SUM($AM$1541:$AM$1584)+$AN$1540</f>
        <v>-3600653.4637500001</v>
      </c>
      <c r="AO1583" s="39">
        <f t="shared" si="416"/>
        <v>1.0001815174282827</v>
      </c>
      <c r="AP1583" s="39">
        <f>SUM($AM$1530:$AM$1540)+$AP$1529</f>
        <v>2918677.6325000003</v>
      </c>
      <c r="AQ1583" s="39">
        <f t="shared" si="417"/>
        <v>0.8107437865785474</v>
      </c>
      <c r="AR1583" s="39">
        <f t="shared" si="429"/>
        <v>-4.2542149999997347</v>
      </c>
      <c r="AS1583" s="39"/>
      <c r="AT1583" s="51">
        <f>T1583*$AS$8*0.38*0.01</f>
        <v>1352.1398290400004</v>
      </c>
      <c r="AU1583" s="51">
        <f t="shared" si="428"/>
        <v>1.3521398290400004</v>
      </c>
      <c r="AV1583" s="51">
        <f t="shared" si="418"/>
        <v>3.7559469743107322E-4</v>
      </c>
      <c r="AW1583" s="39">
        <f>AB1583*0.7</f>
        <v>0.4867347015098048</v>
      </c>
      <c r="AX1583" s="40"/>
      <c r="AY1583" s="40">
        <f t="shared" si="415"/>
        <v>0</v>
      </c>
      <c r="AZ1583" s="40"/>
      <c r="BA1583" s="40"/>
      <c r="BB1583" s="40"/>
      <c r="BC1583" s="39"/>
      <c r="BD1583" s="39">
        <f>T1583*2.23694</f>
        <v>76.553057777777781</v>
      </c>
      <c r="BE1583" s="39">
        <f>AO1583-$BC$8</f>
        <v>0.99905511842966421</v>
      </c>
      <c r="BF1583" s="39">
        <f>AQ1583-$BC$8</f>
        <v>0.80961738757992896</v>
      </c>
      <c r="BG1583" s="52">
        <f t="shared" si="419"/>
        <v>0.72865564882193612</v>
      </c>
      <c r="BH1583" s="52">
        <f t="shared" si="420"/>
        <v>0.72865564882193612</v>
      </c>
      <c r="BI1583" s="52">
        <f t="shared" si="421"/>
        <v>2623160.3357589701</v>
      </c>
      <c r="BJ1583" s="52">
        <f t="shared" si="422"/>
        <v>2623.1603357589702</v>
      </c>
      <c r="BK1583">
        <f t="shared" si="423"/>
        <v>-3.8287934999997608</v>
      </c>
    </row>
    <row r="1584" spans="2:63" x14ac:dyDescent="0.25">
      <c r="B1584" s="23" t="s">
        <v>54</v>
      </c>
      <c r="C1584" s="23">
        <v>1576</v>
      </c>
      <c r="D1584" s="23">
        <v>99</v>
      </c>
      <c r="E1584" s="22">
        <v>123.6</v>
      </c>
      <c r="F1584" s="15">
        <f t="shared" si="424"/>
        <v>6.9444444444444448E-2</v>
      </c>
      <c r="G1584" s="15">
        <f t="shared" si="425"/>
        <v>0.25</v>
      </c>
      <c r="R1584">
        <f t="shared" si="413"/>
        <v>0</v>
      </c>
      <c r="S1584">
        <f t="shared" si="414"/>
        <v>123.6</v>
      </c>
      <c r="T1584">
        <f>$E1584/3.6</f>
        <v>34.333333333333329</v>
      </c>
      <c r="U1584">
        <f>(0.5*960*(T1584*T1584))</f>
        <v>565813.33333333314</v>
      </c>
      <c r="V1584">
        <f>$U1584-$U1585</f>
        <v>-915.92592592630535</v>
      </c>
      <c r="X1584">
        <f>W1584/1000</f>
        <v>0</v>
      </c>
      <c r="Y158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84">
        <f>(0.5*960*(F1584*F1584))</f>
        <v>2.3148148148148149</v>
      </c>
      <c r="AA1584">
        <f>W1584*0.0000002777777777</f>
        <v>0</v>
      </c>
      <c r="AB158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84">
        <f>(AC1584*0.0000002777777777)*-1</f>
        <v>0</v>
      </c>
      <c r="AE15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4">
        <f>(T1584/1000)*(960*9.81*0.01+0.5*1.205*0.38*1.711274*(T1584*T1584)+960*4/3*3.14*AJ1584)</f>
        <v>22.923030329487457</v>
      </c>
      <c r="AH1584">
        <f>AH1583+AG1584</f>
        <v>5158.1021415351179</v>
      </c>
      <c r="AJ1584">
        <f>T1585-T1584</f>
        <v>2.7777777777785673E-2</v>
      </c>
      <c r="AK1584" s="53">
        <f t="shared" si="427"/>
        <v>34.333333333333329</v>
      </c>
      <c r="AL1584" s="39">
        <f>0.5*1116.99*(T1584*T1584)</f>
        <v>658341.49499999976</v>
      </c>
      <c r="AM1584" s="39">
        <f t="shared" si="426"/>
        <v>-1065.7084375004051</v>
      </c>
      <c r="AN1584" s="39">
        <f>SUM($AM$1541:$AM$1584)+$AN$1540</f>
        <v>-3600653.4637500001</v>
      </c>
      <c r="AO1584" s="39">
        <f t="shared" si="416"/>
        <v>1.0001815174282827</v>
      </c>
      <c r="AP1584" s="39">
        <f>SUM($AM$1530:$AM$1540)+$AP$1529</f>
        <v>2918677.6325000003</v>
      </c>
      <c r="AQ1584" s="39">
        <f t="shared" si="417"/>
        <v>0.8107437865785474</v>
      </c>
      <c r="AR1584" s="39">
        <f t="shared" si="429"/>
        <v>-1.0657084375004051</v>
      </c>
      <c r="AS1584" s="39"/>
      <c r="AT1584" s="51">
        <f>T1584*$AS$8*0.38*0.01</f>
        <v>1356.5298934199998</v>
      </c>
      <c r="AU1584" s="51">
        <f t="shared" si="428"/>
        <v>1.3565298934199999</v>
      </c>
      <c r="AV1584" s="51">
        <f t="shared" si="418"/>
        <v>3.7681416073442067E-4</v>
      </c>
      <c r="AW1584" s="39">
        <f>AB1584*0.7</f>
        <v>0.51570872413543689</v>
      </c>
      <c r="AX1584" s="40"/>
      <c r="AY1584" s="40">
        <f t="shared" si="415"/>
        <v>0</v>
      </c>
      <c r="AZ1584" s="40"/>
      <c r="BA1584" s="40"/>
      <c r="BB1584" s="40"/>
      <c r="BC1584" s="39"/>
      <c r="BD1584" s="39">
        <f>T1584*2.23694</f>
        <v>76.801606666666657</v>
      </c>
      <c r="BE1584" s="39">
        <f>AO1584-$BC$8</f>
        <v>0.99905511842966421</v>
      </c>
      <c r="BF1584" s="39">
        <f>AQ1584-$BC$8</f>
        <v>0.80961738757992896</v>
      </c>
      <c r="BG1584" s="52">
        <f t="shared" si="419"/>
        <v>0.72865564882193612</v>
      </c>
      <c r="BH1584" s="52">
        <f t="shared" si="420"/>
        <v>0.72865564882193612</v>
      </c>
      <c r="BI1584" s="52">
        <f t="shared" si="421"/>
        <v>2623160.3357589701</v>
      </c>
      <c r="BJ1584" s="52">
        <f t="shared" si="422"/>
        <v>2623.1603357589702</v>
      </c>
      <c r="BK1584">
        <f t="shared" si="423"/>
        <v>-0.95913759375036467</v>
      </c>
    </row>
    <row r="1585" spans="2:63" x14ac:dyDescent="0.25">
      <c r="B1585" s="23" t="s">
        <v>54</v>
      </c>
      <c r="C1585" s="23">
        <v>1577</v>
      </c>
      <c r="D1585" s="23">
        <v>100</v>
      </c>
      <c r="E1585" s="22">
        <v>123.7</v>
      </c>
      <c r="F1585" s="15">
        <f t="shared" si="424"/>
        <v>0</v>
      </c>
      <c r="G1585" s="15">
        <f t="shared" si="425"/>
        <v>0</v>
      </c>
      <c r="R1585">
        <f t="shared" si="413"/>
        <v>0</v>
      </c>
      <c r="S1585">
        <f t="shared" si="414"/>
        <v>123.7</v>
      </c>
      <c r="T1585">
        <f>$E1585/3.6</f>
        <v>34.361111111111114</v>
      </c>
      <c r="U1585">
        <f>(0.5*960*(T1585*T1585))</f>
        <v>566729.25925925944</v>
      </c>
      <c r="V1585">
        <f>$U1585-$U1586</f>
        <v>915.92592592630535</v>
      </c>
      <c r="W1585">
        <f>SUM(V1585:V1616)</f>
        <v>149009.25925925944</v>
      </c>
      <c r="X1585">
        <f>W1585/1000</f>
        <v>149.00925925925944</v>
      </c>
      <c r="Y158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85">
        <f>(0.5*960*(F1585*F1585))</f>
        <v>0</v>
      </c>
      <c r="AA1585">
        <f>W1585*0.0000002777777777</f>
        <v>4.1391460893760237E-2</v>
      </c>
      <c r="AB158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85">
        <f>(AC1585*0.0000002777777777)*-1</f>
        <v>0</v>
      </c>
      <c r="AE15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5">
        <f>(T1585/1000)*(960*9.81*0.01+0.5*1.205*0.38*1.711274*(T1585*T1585)+960*4/3*3.14*AJ1585)</f>
        <v>15.29481110901172</v>
      </c>
      <c r="AH1585">
        <f>AH1584+AG1585</f>
        <v>5173.3969526441297</v>
      </c>
      <c r="AJ1585">
        <f>T1586-T1585</f>
        <v>-2.7777777777785673E-2</v>
      </c>
      <c r="AK1585" s="53">
        <f t="shared" si="427"/>
        <v>34.361111111111114</v>
      </c>
      <c r="AL1585" s="39">
        <f>0.5*1116.99*(T1585*T1585)</f>
        <v>659407.20343750017</v>
      </c>
      <c r="AM1585" s="39">
        <f t="shared" si="426"/>
        <v>1065.7084375004051</v>
      </c>
      <c r="AN1585" s="39">
        <f>SUM($AM$1541:$AM$1584)+$AN$1540</f>
        <v>-3600653.4637500001</v>
      </c>
      <c r="AO1585" s="39">
        <f t="shared" si="416"/>
        <v>1.0001815174282827</v>
      </c>
      <c r="AP1585" s="39">
        <f>SUM($AM$1585:$AM$1616)+$AP$1584</f>
        <v>3092054.5621875003</v>
      </c>
      <c r="AQ1585" s="39">
        <f t="shared" si="417"/>
        <v>0.85890404481159033</v>
      </c>
      <c r="AR1585" s="39">
        <f t="shared" si="429"/>
        <v>1.0657084375004051</v>
      </c>
      <c r="AS1585" s="39"/>
      <c r="AT1585" s="51">
        <f>T1585*$AS$8*0.38*0.01</f>
        <v>1357.6274095150002</v>
      </c>
      <c r="AU1585" s="51">
        <f t="shared" si="428"/>
        <v>1.3576274095150003</v>
      </c>
      <c r="AV1585" s="51">
        <f t="shared" si="418"/>
        <v>3.7711902656025772E-4</v>
      </c>
      <c r="AW1585" s="39">
        <f>AB1585*0.7</f>
        <v>0.51570872413543689</v>
      </c>
      <c r="AX1585" s="40"/>
      <c r="AY1585" s="40">
        <f t="shared" si="415"/>
        <v>0</v>
      </c>
      <c r="AZ1585" s="40"/>
      <c r="BA1585" s="40"/>
      <c r="BB1585" s="40"/>
      <c r="BC1585" s="39"/>
      <c r="BD1585" s="39">
        <f>T1585*2.23694</f>
        <v>76.863743888888905</v>
      </c>
      <c r="BE1585" s="39">
        <f>AO1585-$BC$8</f>
        <v>0.99905511842966421</v>
      </c>
      <c r="BF1585" s="39">
        <f>AQ1585-$BC$8</f>
        <v>0.85777764581297189</v>
      </c>
      <c r="BG1585" s="52">
        <f t="shared" si="419"/>
        <v>0.77199988123167473</v>
      </c>
      <c r="BH1585" s="52">
        <f t="shared" si="420"/>
        <v>0.77199988123167473</v>
      </c>
      <c r="BI1585" s="52">
        <f t="shared" si="421"/>
        <v>2779199.5724340291</v>
      </c>
      <c r="BJ1585" s="52">
        <f t="shared" si="422"/>
        <v>2779.1995724340291</v>
      </c>
      <c r="BK1585">
        <f t="shared" si="423"/>
        <v>0.95913759375036467</v>
      </c>
    </row>
    <row r="1586" spans="2:63" x14ac:dyDescent="0.25">
      <c r="B1586" s="23" t="s">
        <v>54</v>
      </c>
      <c r="C1586" s="23">
        <v>1578</v>
      </c>
      <c r="D1586" s="23">
        <v>101</v>
      </c>
      <c r="E1586" s="22">
        <v>123.6</v>
      </c>
      <c r="F1586" s="15">
        <f t="shared" si="424"/>
        <v>-5.5555555555556344E-2</v>
      </c>
      <c r="G1586" s="15">
        <f t="shared" si="425"/>
        <v>-0.20000000000000284</v>
      </c>
      <c r="R1586">
        <f t="shared" si="413"/>
        <v>0</v>
      </c>
      <c r="S1586">
        <f t="shared" si="414"/>
        <v>123.6</v>
      </c>
      <c r="T1586">
        <f>$E1586/3.6</f>
        <v>34.333333333333329</v>
      </c>
      <c r="U1586">
        <f>(0.5*960*(T1586*T1586))</f>
        <v>565813.33333333314</v>
      </c>
      <c r="V1586">
        <f>$U1586-$U1587</f>
        <v>2743.3333333331393</v>
      </c>
      <c r="X1586">
        <f>W1586/1000</f>
        <v>0</v>
      </c>
      <c r="Y158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86">
        <f>(0.5*960*(F1586*F1586))</f>
        <v>1.4814814814815234</v>
      </c>
      <c r="AA1586">
        <f>W1586*0.0000002777777777</f>
        <v>0</v>
      </c>
      <c r="AB158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86">
        <f>(AC1586*0.0000002777777777)*-1</f>
        <v>0</v>
      </c>
      <c r="AE15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6">
        <f>(T1586/1000)*(960*9.81*0.01+0.5*1.205*0.38*1.711274*(T1586*T1586)+960*4/3*3.14*AJ1586)</f>
        <v>7.5905266257833182</v>
      </c>
      <c r="AH1586">
        <f>AH1585+AG1586</f>
        <v>5180.9874792699129</v>
      </c>
      <c r="AJ1586">
        <f>T1587-T1586</f>
        <v>-8.3333333333328596E-2</v>
      </c>
      <c r="AK1586" s="53">
        <f t="shared" si="427"/>
        <v>34.333333333333329</v>
      </c>
      <c r="AL1586" s="39">
        <f>0.5*1116.99*(T1586*T1586)</f>
        <v>658341.49499999976</v>
      </c>
      <c r="AM1586" s="39">
        <f t="shared" si="426"/>
        <v>3191.9540624998044</v>
      </c>
      <c r="AN1586" s="39">
        <f>SUM($AM$1541:$AM$1584)+$AN$1540</f>
        <v>-3600653.4637500001</v>
      </c>
      <c r="AO1586" s="39">
        <f t="shared" si="416"/>
        <v>1.0001815174282827</v>
      </c>
      <c r="AP1586" s="39">
        <f>SUM($AM$1585:$AM$1616)+$AP$1584</f>
        <v>3092054.5621875003</v>
      </c>
      <c r="AQ1586" s="39">
        <f t="shared" si="417"/>
        <v>0.85890404481159033</v>
      </c>
      <c r="AR1586" s="39">
        <f t="shared" si="429"/>
        <v>3.1919540624998044</v>
      </c>
      <c r="AS1586" s="39"/>
      <c r="AT1586" s="51">
        <f>T1586*$AS$8*0.38*0.01</f>
        <v>1356.5298934199998</v>
      </c>
      <c r="AU1586" s="51">
        <f t="shared" si="428"/>
        <v>1.3565298934199999</v>
      </c>
      <c r="AV1586" s="51">
        <f t="shared" si="418"/>
        <v>3.7681416073442067E-4</v>
      </c>
      <c r="AW1586" s="39">
        <f>AB1586*0.7</f>
        <v>0.51570872413543689</v>
      </c>
      <c r="AX1586" s="40"/>
      <c r="AY1586" s="40">
        <f t="shared" si="415"/>
        <v>0</v>
      </c>
      <c r="AZ1586" s="40"/>
      <c r="BA1586" s="40"/>
      <c r="BB1586" s="40"/>
      <c r="BC1586" s="39"/>
      <c r="BD1586" s="39">
        <f>T1586*2.23694</f>
        <v>76.801606666666657</v>
      </c>
      <c r="BE1586" s="39">
        <f>AO1586-$BC$8</f>
        <v>0.99905511842966421</v>
      </c>
      <c r="BF1586" s="39">
        <f>AQ1586-$BC$8</f>
        <v>0.85777764581297189</v>
      </c>
      <c r="BG1586" s="52">
        <f t="shared" si="419"/>
        <v>0.77199988123167473</v>
      </c>
      <c r="BH1586" s="52">
        <f t="shared" si="420"/>
        <v>0.77199988123167473</v>
      </c>
      <c r="BI1586" s="52">
        <f t="shared" si="421"/>
        <v>2779199.5724340291</v>
      </c>
      <c r="BJ1586" s="52">
        <f t="shared" si="422"/>
        <v>2779.1995724340291</v>
      </c>
      <c r="BK1586">
        <f t="shared" si="423"/>
        <v>2.872758656249824</v>
      </c>
    </row>
    <row r="1587" spans="2:63" x14ac:dyDescent="0.25">
      <c r="B1587" s="23" t="s">
        <v>54</v>
      </c>
      <c r="C1587" s="23">
        <v>1579</v>
      </c>
      <c r="D1587" s="23">
        <v>102</v>
      </c>
      <c r="E1587" s="22">
        <v>123.3</v>
      </c>
      <c r="F1587" s="15">
        <f t="shared" si="424"/>
        <v>-8.3333333333332538E-2</v>
      </c>
      <c r="G1587" s="15">
        <f t="shared" si="425"/>
        <v>-0.29999999999999716</v>
      </c>
      <c r="R1587">
        <f t="shared" si="413"/>
        <v>0</v>
      </c>
      <c r="S1587">
        <f t="shared" si="414"/>
        <v>123.3</v>
      </c>
      <c r="T1587">
        <f>$E1587/3.6</f>
        <v>34.25</v>
      </c>
      <c r="U1587">
        <f>(0.5*960*(T1587*T1587))</f>
        <v>563070</v>
      </c>
      <c r="V1587">
        <f>$U1587-$U1588</f>
        <v>2736.6666666667443</v>
      </c>
      <c r="X1587">
        <f>W1587/1000</f>
        <v>0</v>
      </c>
      <c r="Y158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87">
        <f>(0.5*960*(F1587*F1587))</f>
        <v>3.33333333333327</v>
      </c>
      <c r="AA1587">
        <f>W1587*0.0000002777777777</f>
        <v>0</v>
      </c>
      <c r="AB158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87">
        <f>(AC1587*0.0000002777777777)*-1</f>
        <v>0</v>
      </c>
      <c r="AE15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7">
        <f>(T1587/1000)*(960*9.81*0.01+0.5*1.205*0.38*1.711274*(T1587*T1587)+960*4/3*3.14*AJ1587)</f>
        <v>7.4954095949838182</v>
      </c>
      <c r="AH1587">
        <f>AH1586+AG1587</f>
        <v>5188.4828888648972</v>
      </c>
      <c r="AJ1587">
        <f>T1588-T1587</f>
        <v>-8.3333333333335702E-2</v>
      </c>
      <c r="AK1587" s="53">
        <f t="shared" si="427"/>
        <v>34.25</v>
      </c>
      <c r="AL1587" s="39">
        <f>0.5*1116.99*(T1587*T1587)</f>
        <v>655149.54093749996</v>
      </c>
      <c r="AM1587" s="39">
        <f t="shared" si="426"/>
        <v>3184.1971875000745</v>
      </c>
      <c r="AN1587" s="39">
        <f>SUM($AM$1541:$AM$1584)+$AN$1540</f>
        <v>-3600653.4637500001</v>
      </c>
      <c r="AO1587" s="39">
        <f t="shared" si="416"/>
        <v>1.0001815174282827</v>
      </c>
      <c r="AP1587" s="39">
        <f>SUM($AM$1585:$AM$1616)+$AP$1584</f>
        <v>3092054.5621875003</v>
      </c>
      <c r="AQ1587" s="39">
        <f t="shared" si="417"/>
        <v>0.85890404481159033</v>
      </c>
      <c r="AR1587" s="39">
        <f t="shared" si="429"/>
        <v>3.1841971875000743</v>
      </c>
      <c r="AS1587" s="39"/>
      <c r="AT1587" s="51">
        <f>T1587*$AS$8*0.38*0.01</f>
        <v>1353.2373451350002</v>
      </c>
      <c r="AU1587" s="51">
        <f t="shared" si="428"/>
        <v>1.3532373451350002</v>
      </c>
      <c r="AV1587" s="51">
        <f t="shared" si="418"/>
        <v>3.7589956325691004E-4</v>
      </c>
      <c r="AW1587" s="39">
        <f>AB1587*0.7</f>
        <v>0.51570872413543689</v>
      </c>
      <c r="AX1587" s="40"/>
      <c r="AY1587" s="40">
        <f t="shared" si="415"/>
        <v>0</v>
      </c>
      <c r="AZ1587" s="40"/>
      <c r="BA1587" s="40"/>
      <c r="BB1587" s="40"/>
      <c r="BC1587" s="39"/>
      <c r="BD1587" s="39">
        <f>T1587*2.23694</f>
        <v>76.615195</v>
      </c>
      <c r="BE1587" s="39">
        <f>AO1587-$BC$8</f>
        <v>0.99905511842966421</v>
      </c>
      <c r="BF1587" s="39">
        <f>AQ1587-$BC$8</f>
        <v>0.85777764581297189</v>
      </c>
      <c r="BG1587" s="52">
        <f t="shared" si="419"/>
        <v>0.77199988123167473</v>
      </c>
      <c r="BH1587" s="52">
        <f t="shared" si="420"/>
        <v>0.77199988123167473</v>
      </c>
      <c r="BI1587" s="52">
        <f t="shared" si="421"/>
        <v>2779199.5724340291</v>
      </c>
      <c r="BJ1587" s="52">
        <f t="shared" si="422"/>
        <v>2779.1995724340291</v>
      </c>
      <c r="BK1587">
        <f t="shared" si="423"/>
        <v>2.8657774687500672</v>
      </c>
    </row>
    <row r="1588" spans="2:63" x14ac:dyDescent="0.25">
      <c r="B1588" s="23" t="s">
        <v>54</v>
      </c>
      <c r="C1588" s="23">
        <v>1580</v>
      </c>
      <c r="D1588" s="23">
        <v>103</v>
      </c>
      <c r="E1588" s="22">
        <v>123</v>
      </c>
      <c r="F1588" s="15">
        <f t="shared" si="424"/>
        <v>-0.11111111111111072</v>
      </c>
      <c r="G1588" s="15">
        <f t="shared" si="425"/>
        <v>-0.39999999999999858</v>
      </c>
      <c r="R1588">
        <f t="shared" si="413"/>
        <v>0</v>
      </c>
      <c r="S1588">
        <f t="shared" si="414"/>
        <v>123</v>
      </c>
      <c r="T1588">
        <f>$E1588/3.6</f>
        <v>34.166666666666664</v>
      </c>
      <c r="U1588">
        <f>(0.5*960*(T1588*T1588))</f>
        <v>560333.33333333326</v>
      </c>
      <c r="V1588">
        <f>$U1588-$U1589</f>
        <v>4546.2962962961756</v>
      </c>
      <c r="X1588">
        <f>W1588/1000</f>
        <v>0</v>
      </c>
      <c r="Y158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88">
        <f>(0.5*960*(F1588*F1588))</f>
        <v>5.9259259259258839</v>
      </c>
      <c r="AA1588">
        <f>W1588*0.0000002777777777</f>
        <v>0</v>
      </c>
      <c r="AB158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88">
        <f>(AC1588*0.0000002777777777)*-1</f>
        <v>0</v>
      </c>
      <c r="AE15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8">
        <f>(T1588/1000)*(960*9.81*0.01+0.5*1.205*0.38*1.711274*(T1588*T1588)+960*4/3*3.14*AJ1588)</f>
        <v>-0.22818534704916468</v>
      </c>
      <c r="AH1588">
        <f>AH1587+AG1588</f>
        <v>5188.2547035178477</v>
      </c>
      <c r="AJ1588">
        <f>T1589-T1588</f>
        <v>-0.13888888888888573</v>
      </c>
      <c r="AK1588" s="53">
        <f t="shared" si="427"/>
        <v>34.166666666666664</v>
      </c>
      <c r="AL1588" s="39">
        <f>0.5*1116.99*(T1588*T1588)</f>
        <v>651965.34374999988</v>
      </c>
      <c r="AM1588" s="39">
        <f t="shared" si="426"/>
        <v>5289.7578124998836</v>
      </c>
      <c r="AN1588" s="39">
        <f>SUM($AM$1541:$AM$1584)+$AN$1540</f>
        <v>-3600653.4637500001</v>
      </c>
      <c r="AO1588" s="39">
        <f t="shared" si="416"/>
        <v>1.0001815174282827</v>
      </c>
      <c r="AP1588" s="39">
        <f>SUM($AM$1585:$AM$1616)+$AP$1584</f>
        <v>3092054.5621875003</v>
      </c>
      <c r="AQ1588" s="39">
        <f t="shared" si="417"/>
        <v>0.85890404481159033</v>
      </c>
      <c r="AR1588" s="39">
        <f t="shared" si="429"/>
        <v>5.2897578124998832</v>
      </c>
      <c r="AS1588" s="39"/>
      <c r="AT1588" s="51">
        <f>T1588*$AS$8*0.38*0.01</f>
        <v>1349.9447968500001</v>
      </c>
      <c r="AU1588" s="51">
        <f t="shared" si="428"/>
        <v>1.34994479685</v>
      </c>
      <c r="AV1588" s="51">
        <f t="shared" si="418"/>
        <v>3.749849657793993E-4</v>
      </c>
      <c r="AW1588" s="39">
        <f>AB1588*0.7</f>
        <v>0.51570872413543689</v>
      </c>
      <c r="AX1588" s="40"/>
      <c r="AY1588" s="40">
        <f t="shared" si="415"/>
        <v>0</v>
      </c>
      <c r="AZ1588" s="40"/>
      <c r="BA1588" s="40"/>
      <c r="BB1588" s="40"/>
      <c r="BC1588" s="39"/>
      <c r="BD1588" s="39">
        <f>T1588*2.23694</f>
        <v>76.428783333333328</v>
      </c>
      <c r="BE1588" s="39">
        <f>AO1588-$BC$8</f>
        <v>0.99905511842966421</v>
      </c>
      <c r="BF1588" s="39">
        <f>AQ1588-$BC$8</f>
        <v>0.85777764581297189</v>
      </c>
      <c r="BG1588" s="52">
        <f t="shared" si="419"/>
        <v>0.77199988123167473</v>
      </c>
      <c r="BH1588" s="52">
        <f t="shared" si="420"/>
        <v>0.77199988123167473</v>
      </c>
      <c r="BI1588" s="52">
        <f t="shared" si="421"/>
        <v>2779199.5724340291</v>
      </c>
      <c r="BJ1588" s="52">
        <f t="shared" si="422"/>
        <v>2779.1995724340291</v>
      </c>
      <c r="BK1588">
        <f t="shared" si="423"/>
        <v>4.760782031249895</v>
      </c>
    </row>
    <row r="1589" spans="2:63" x14ac:dyDescent="0.25">
      <c r="B1589" s="23" t="s">
        <v>54</v>
      </c>
      <c r="C1589" s="23">
        <v>1581</v>
      </c>
      <c r="D1589" s="23">
        <v>104</v>
      </c>
      <c r="E1589" s="22">
        <v>122.5</v>
      </c>
      <c r="F1589" s="15">
        <f t="shared" si="424"/>
        <v>-0.12500000000000078</v>
      </c>
      <c r="G1589" s="15">
        <f t="shared" si="425"/>
        <v>-0.45000000000000284</v>
      </c>
      <c r="R1589">
        <f t="shared" si="413"/>
        <v>0</v>
      </c>
      <c r="S1589">
        <f t="shared" si="414"/>
        <v>122.5</v>
      </c>
      <c r="T1589">
        <f>$E1589/3.6</f>
        <v>34.027777777777779</v>
      </c>
      <c r="U1589">
        <f>(0.5*960*(T1589*T1589))</f>
        <v>555787.03703703708</v>
      </c>
      <c r="V1589">
        <f>$U1589-$U1590</f>
        <v>3623.7037037038244</v>
      </c>
      <c r="X1589">
        <f>W1589/1000</f>
        <v>0</v>
      </c>
      <c r="Y158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89">
        <f>(0.5*960*(F1589*F1589))</f>
        <v>7.5000000000000933</v>
      </c>
      <c r="AA1589">
        <f>W1589*0.0000002777777777</f>
        <v>0</v>
      </c>
      <c r="AB158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89">
        <f>(AC1589*0.0000002777777777)*-1</f>
        <v>0</v>
      </c>
      <c r="AE15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89">
        <f>(T1589/1000)*(960*9.81*0.01+0.5*1.205*0.38*1.711274*(T1589*T1589)+960*4/3*3.14*AJ1589)</f>
        <v>3.4454816428391473</v>
      </c>
      <c r="AH1589">
        <f>AH1588+AG1589</f>
        <v>5191.7001851606865</v>
      </c>
      <c r="AJ1589">
        <f>T1590-T1589</f>
        <v>-0.11111111111111427</v>
      </c>
      <c r="AK1589" s="53">
        <f t="shared" si="427"/>
        <v>34.027777777777779</v>
      </c>
      <c r="AL1589" s="39">
        <f>0.5*1116.99*(T1589*T1589)</f>
        <v>646675.5859375</v>
      </c>
      <c r="AM1589" s="39">
        <f t="shared" si="426"/>
        <v>4216.2925000000978</v>
      </c>
      <c r="AN1589" s="39">
        <f>SUM($AM$1541:$AM$1584)+$AN$1540</f>
        <v>-3600653.4637500001</v>
      </c>
      <c r="AO1589" s="39">
        <f t="shared" si="416"/>
        <v>1.0001815174282827</v>
      </c>
      <c r="AP1589" s="39">
        <f>SUM($AM$1585:$AM$1616)+$AP$1584</f>
        <v>3092054.5621875003</v>
      </c>
      <c r="AQ1589" s="39">
        <f t="shared" si="417"/>
        <v>0.85890404481159033</v>
      </c>
      <c r="AR1589" s="39">
        <f t="shared" si="429"/>
        <v>4.2162925000000975</v>
      </c>
      <c r="AS1589" s="39"/>
      <c r="AT1589" s="51">
        <f>T1589*$AS$8*0.38*0.01</f>
        <v>1344.4572163750004</v>
      </c>
      <c r="AU1589" s="51">
        <f t="shared" si="428"/>
        <v>1.3444572163750004</v>
      </c>
      <c r="AV1589" s="51">
        <f t="shared" si="418"/>
        <v>3.7346063665021485E-4</v>
      </c>
      <c r="AW1589" s="39">
        <f>AB1589*0.7</f>
        <v>0.51570872413543689</v>
      </c>
      <c r="AX1589" s="40"/>
      <c r="AY1589" s="40">
        <f t="shared" si="415"/>
        <v>0</v>
      </c>
      <c r="AZ1589" s="40"/>
      <c r="BA1589" s="40"/>
      <c r="BB1589" s="40"/>
      <c r="BC1589" s="39"/>
      <c r="BD1589" s="39">
        <f>T1589*2.23694</f>
        <v>76.118097222222232</v>
      </c>
      <c r="BE1589" s="39">
        <f>AO1589-$BC$8</f>
        <v>0.99905511842966421</v>
      </c>
      <c r="BF1589" s="39">
        <f>AQ1589-$BC$8</f>
        <v>0.85777764581297189</v>
      </c>
      <c r="BG1589" s="52">
        <f t="shared" si="419"/>
        <v>0.77199988123167473</v>
      </c>
      <c r="BH1589" s="52">
        <f t="shared" si="420"/>
        <v>0.77199988123167473</v>
      </c>
      <c r="BI1589" s="52">
        <f t="shared" si="421"/>
        <v>2779199.5724340291</v>
      </c>
      <c r="BJ1589" s="52">
        <f t="shared" si="422"/>
        <v>2779.1995724340291</v>
      </c>
      <c r="BK1589">
        <f t="shared" si="423"/>
        <v>3.7946632500000881</v>
      </c>
    </row>
    <row r="1590" spans="2:63" x14ac:dyDescent="0.25">
      <c r="B1590" s="23" t="s">
        <v>54</v>
      </c>
      <c r="C1590" s="23">
        <v>1582</v>
      </c>
      <c r="D1590" s="23">
        <v>105</v>
      </c>
      <c r="E1590" s="22">
        <v>122.1</v>
      </c>
      <c r="F1590" s="15">
        <f t="shared" si="424"/>
        <v>-0.1388888888888889</v>
      </c>
      <c r="G1590" s="15">
        <f t="shared" si="425"/>
        <v>-0.5</v>
      </c>
      <c r="R1590">
        <f t="shared" si="413"/>
        <v>0</v>
      </c>
      <c r="S1590">
        <f t="shared" si="414"/>
        <v>122.1</v>
      </c>
      <c r="T1590">
        <f>$E1590/3.6</f>
        <v>33.916666666666664</v>
      </c>
      <c r="U1590">
        <f>(0.5*960*(T1590*T1590))</f>
        <v>552163.33333333326</v>
      </c>
      <c r="V1590">
        <f>$U1590-$U1591</f>
        <v>5413.3333333332557</v>
      </c>
      <c r="X1590">
        <f>W1590/1000</f>
        <v>0</v>
      </c>
      <c r="Y159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0">
        <f>(0.5*960*(F1590*F1590))</f>
        <v>9.2592592592592595</v>
      </c>
      <c r="AA1590">
        <f>W1590*0.0000002777777777</f>
        <v>0</v>
      </c>
      <c r="AB159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0">
        <f>(AC1590*0.0000002777777777)*-1</f>
        <v>0</v>
      </c>
      <c r="AE15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0">
        <f>(T1590/1000)*(960*9.81*0.01+0.5*1.205*0.38*1.711274*(T1590*T1590)+960*4/3*3.14*AJ1590)</f>
        <v>-4.2393030964477294</v>
      </c>
      <c r="AH1590">
        <f>AH1589+AG1590</f>
        <v>5187.4608820642388</v>
      </c>
      <c r="AJ1590">
        <f>T1591-T1590</f>
        <v>-0.1666666666666643</v>
      </c>
      <c r="AK1590" s="53">
        <f t="shared" si="427"/>
        <v>33.916666666666664</v>
      </c>
      <c r="AL1590" s="39">
        <f>0.5*1116.99*(T1590*T1590)</f>
        <v>642459.2934374999</v>
      </c>
      <c r="AM1590" s="39">
        <f t="shared" si="426"/>
        <v>6298.5824999999022</v>
      </c>
      <c r="AN1590" s="39">
        <f>SUM($AM$1541:$AM$1584)+$AN$1540</f>
        <v>-3600653.4637500001</v>
      </c>
      <c r="AO1590" s="39">
        <f t="shared" si="416"/>
        <v>1.0001815174282827</v>
      </c>
      <c r="AP1590" s="39">
        <f>SUM($AM$1585:$AM$1616)+$AP$1584</f>
        <v>3092054.5621875003</v>
      </c>
      <c r="AQ1590" s="39">
        <f t="shared" si="417"/>
        <v>0.85890404481159033</v>
      </c>
      <c r="AR1590" s="39">
        <f t="shared" si="429"/>
        <v>6.2985824999999025</v>
      </c>
      <c r="AS1590" s="39"/>
      <c r="AT1590" s="51">
        <f>T1590*$AS$8*0.38*0.01</f>
        <v>1340.0671519950001</v>
      </c>
      <c r="AU1590" s="51">
        <f t="shared" si="428"/>
        <v>1.340067151995</v>
      </c>
      <c r="AV1590" s="51">
        <f t="shared" si="418"/>
        <v>3.7224117334686712E-4</v>
      </c>
      <c r="AW1590" s="39">
        <f>AB1590*0.7</f>
        <v>0.51570872413543689</v>
      </c>
      <c r="AX1590" s="40"/>
      <c r="AY1590" s="40">
        <f t="shared" si="415"/>
        <v>0</v>
      </c>
      <c r="AZ1590" s="40"/>
      <c r="BA1590" s="40"/>
      <c r="BB1590" s="40"/>
      <c r="BC1590" s="39"/>
      <c r="BD1590" s="39">
        <f>T1590*2.23694</f>
        <v>75.869548333333327</v>
      </c>
      <c r="BE1590" s="39">
        <f>AO1590-$BC$8</f>
        <v>0.99905511842966421</v>
      </c>
      <c r="BF1590" s="39">
        <f>AQ1590-$BC$8</f>
        <v>0.85777764581297189</v>
      </c>
      <c r="BG1590" s="52">
        <f t="shared" si="419"/>
        <v>0.77199988123167473</v>
      </c>
      <c r="BH1590" s="52">
        <f t="shared" si="420"/>
        <v>0.77199988123167473</v>
      </c>
      <c r="BI1590" s="52">
        <f t="shared" si="421"/>
        <v>2779199.5724340291</v>
      </c>
      <c r="BJ1590" s="52">
        <f t="shared" si="422"/>
        <v>2779.1995724340291</v>
      </c>
      <c r="BK1590">
        <f t="shared" si="423"/>
        <v>5.6687242499999124</v>
      </c>
    </row>
    <row r="1591" spans="2:63" x14ac:dyDescent="0.25">
      <c r="B1591" s="23" t="s">
        <v>54</v>
      </c>
      <c r="C1591" s="23">
        <v>1583</v>
      </c>
      <c r="D1591" s="23">
        <v>106</v>
      </c>
      <c r="E1591" s="22">
        <v>121.5</v>
      </c>
      <c r="F1591" s="15">
        <f t="shared" si="424"/>
        <v>-0.18055555555555516</v>
      </c>
      <c r="G1591" s="15">
        <f t="shared" si="425"/>
        <v>-0.64999999999999858</v>
      </c>
      <c r="R1591">
        <f t="shared" si="413"/>
        <v>0</v>
      </c>
      <c r="S1591">
        <f t="shared" si="414"/>
        <v>121.5</v>
      </c>
      <c r="T1591">
        <f>$E1591/3.6</f>
        <v>33.75</v>
      </c>
      <c r="U1591">
        <f>(0.5*960*(T1591*T1591))</f>
        <v>546750</v>
      </c>
      <c r="V1591">
        <f>$U1591-$U1592</f>
        <v>6281.8518518517958</v>
      </c>
      <c r="X1591">
        <f>W1591/1000</f>
        <v>0</v>
      </c>
      <c r="Y159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1">
        <f>(0.5*960*(F1591*F1591))</f>
        <v>15.648148148148081</v>
      </c>
      <c r="AA1591">
        <f>W1591*0.0000002777777777</f>
        <v>0</v>
      </c>
      <c r="AB159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1">
        <f>(AC1591*0.0000002777777777)*-1</f>
        <v>0</v>
      </c>
      <c r="AE15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1">
        <f>(T1591/1000)*(960*9.81*0.01+0.5*1.205*0.38*1.711274*(T1591*T1591)+960*4/3*3.14*AJ1591)</f>
        <v>-8.135598562087873</v>
      </c>
      <c r="AH1591">
        <f>AH1590+AG1591</f>
        <v>5179.3252835021513</v>
      </c>
      <c r="AJ1591">
        <f>T1592-T1591</f>
        <v>-0.19444444444444287</v>
      </c>
      <c r="AK1591" s="53">
        <f t="shared" si="427"/>
        <v>33.75</v>
      </c>
      <c r="AL1591" s="39">
        <f>0.5*1116.99*(T1591*T1591)</f>
        <v>636160.7109375</v>
      </c>
      <c r="AM1591" s="39">
        <f t="shared" si="426"/>
        <v>7309.1309374999255</v>
      </c>
      <c r="AN1591" s="39">
        <f>SUM($AM$1541:$AM$1584)+$AN$1540</f>
        <v>-3600653.4637500001</v>
      </c>
      <c r="AO1591" s="39">
        <f t="shared" si="416"/>
        <v>1.0001815174282827</v>
      </c>
      <c r="AP1591" s="39">
        <f>SUM($AM$1585:$AM$1616)+$AP$1584</f>
        <v>3092054.5621875003</v>
      </c>
      <c r="AQ1591" s="39">
        <f t="shared" si="417"/>
        <v>0.85890404481159033</v>
      </c>
      <c r="AR1591" s="39">
        <f t="shared" si="429"/>
        <v>7.3091309374999254</v>
      </c>
      <c r="AS1591" s="39"/>
      <c r="AT1591" s="51">
        <f>T1591*$AS$8*0.38*0.01</f>
        <v>1333.4820554250002</v>
      </c>
      <c r="AU1591" s="51">
        <f t="shared" si="428"/>
        <v>1.3334820554250002</v>
      </c>
      <c r="AV1591" s="51">
        <f t="shared" si="418"/>
        <v>3.7041197839184569E-4</v>
      </c>
      <c r="AW1591" s="39">
        <f>AB1591*0.7</f>
        <v>0.51570872413543689</v>
      </c>
      <c r="AX1591" s="40"/>
      <c r="AY1591" s="40">
        <f t="shared" si="415"/>
        <v>0</v>
      </c>
      <c r="AZ1591" s="40"/>
      <c r="BA1591" s="40"/>
      <c r="BB1591" s="40"/>
      <c r="BC1591" s="39"/>
      <c r="BD1591" s="39">
        <f>T1591*2.23694</f>
        <v>75.496725000000012</v>
      </c>
      <c r="BE1591" s="39">
        <f>AO1591-$BC$8</f>
        <v>0.99905511842966421</v>
      </c>
      <c r="BF1591" s="39">
        <f>AQ1591-$BC$8</f>
        <v>0.85777764581297189</v>
      </c>
      <c r="BG1591" s="52">
        <f t="shared" si="419"/>
        <v>0.77199988123167473</v>
      </c>
      <c r="BH1591" s="52">
        <f t="shared" si="420"/>
        <v>0.77199988123167473</v>
      </c>
      <c r="BI1591" s="52">
        <f t="shared" si="421"/>
        <v>2779199.5724340291</v>
      </c>
      <c r="BJ1591" s="52">
        <f t="shared" si="422"/>
        <v>2779.1995724340291</v>
      </c>
      <c r="BK1591">
        <f t="shared" si="423"/>
        <v>6.5782178437499335</v>
      </c>
    </row>
    <row r="1592" spans="2:63" x14ac:dyDescent="0.25">
      <c r="B1592" s="23" t="s">
        <v>54</v>
      </c>
      <c r="C1592" s="23">
        <v>1584</v>
      </c>
      <c r="D1592" s="23">
        <v>107</v>
      </c>
      <c r="E1592" s="22">
        <v>120.8</v>
      </c>
      <c r="F1592" s="15">
        <f t="shared" si="424"/>
        <v>-0.20833333333333331</v>
      </c>
      <c r="G1592" s="15">
        <f t="shared" si="425"/>
        <v>-0.75</v>
      </c>
      <c r="R1592">
        <f t="shared" si="413"/>
        <v>0</v>
      </c>
      <c r="S1592">
        <f t="shared" si="414"/>
        <v>120.8</v>
      </c>
      <c r="T1592">
        <f>$E1592/3.6</f>
        <v>33.555555555555557</v>
      </c>
      <c r="U1592">
        <f>(0.5*960*(T1592*T1592))</f>
        <v>540468.1481481482</v>
      </c>
      <c r="V1592">
        <f>$U1592-$U1593</f>
        <v>7134.8148148147156</v>
      </c>
      <c r="X1592">
        <f>W1592/1000</f>
        <v>0</v>
      </c>
      <c r="Y159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2">
        <f>(0.5*960*(F1592*F1592))</f>
        <v>20.833333333333329</v>
      </c>
      <c r="AA1592">
        <f>W1592*0.0000002777777777</f>
        <v>0</v>
      </c>
      <c r="AB159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2">
        <f>(AC1592*0.0000002777777777)*-1</f>
        <v>0</v>
      </c>
      <c r="AE15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2">
        <f>(T1592/1000)*(960*9.81*0.01+0.5*1.205*0.38*1.711274*(T1592*T1592)+960*4/3*3.14*AJ1592)</f>
        <v>-12.007074659577754</v>
      </c>
      <c r="AH1592">
        <f>AH1591+AG1592</f>
        <v>5167.3182088425738</v>
      </c>
      <c r="AJ1592">
        <f>T1593-T1592</f>
        <v>-0.22222222222222143</v>
      </c>
      <c r="AK1592" s="53">
        <f t="shared" si="427"/>
        <v>33.555555555555557</v>
      </c>
      <c r="AL1592" s="39">
        <f>0.5*1116.99*(T1592*T1592)</f>
        <v>628851.58000000007</v>
      </c>
      <c r="AM1592" s="39">
        <f t="shared" si="426"/>
        <v>8301.5799999999581</v>
      </c>
      <c r="AN1592" s="39">
        <f>SUM($AM$1541:$AM$1584)+$AN$1540</f>
        <v>-3600653.4637500001</v>
      </c>
      <c r="AO1592" s="39">
        <f t="shared" si="416"/>
        <v>1.0001815174282827</v>
      </c>
      <c r="AP1592" s="39">
        <f>SUM($AM$1585:$AM$1616)+$AP$1584</f>
        <v>3092054.5621875003</v>
      </c>
      <c r="AQ1592" s="39">
        <f t="shared" si="417"/>
        <v>0.85890404481159033</v>
      </c>
      <c r="AR1592" s="39">
        <f t="shared" si="429"/>
        <v>8.3015799999999587</v>
      </c>
      <c r="AS1592" s="39"/>
      <c r="AT1592" s="51">
        <f>T1592*$AS$8*0.38*0.01</f>
        <v>1325.7994427600004</v>
      </c>
      <c r="AU1592" s="51">
        <f t="shared" si="428"/>
        <v>1.3257994427600004</v>
      </c>
      <c r="AV1592" s="51">
        <f t="shared" si="418"/>
        <v>3.6827791761098738E-4</v>
      </c>
      <c r="AW1592" s="39">
        <f>AB1592*0.7</f>
        <v>0.51570872413543689</v>
      </c>
      <c r="AX1592" s="40"/>
      <c r="AY1592" s="40">
        <f t="shared" si="415"/>
        <v>0</v>
      </c>
      <c r="AZ1592" s="40"/>
      <c r="BA1592" s="40"/>
      <c r="BB1592" s="40"/>
      <c r="BC1592" s="39"/>
      <c r="BD1592" s="39">
        <f>T1592*2.23694</f>
        <v>75.061764444444449</v>
      </c>
      <c r="BE1592" s="39">
        <f>AO1592-$BC$8</f>
        <v>0.99905511842966421</v>
      </c>
      <c r="BF1592" s="39">
        <f>AQ1592-$BC$8</f>
        <v>0.85777764581297189</v>
      </c>
      <c r="BG1592" s="52">
        <f t="shared" si="419"/>
        <v>0.77199988123167473</v>
      </c>
      <c r="BH1592" s="52">
        <f t="shared" si="420"/>
        <v>0.77199988123167473</v>
      </c>
      <c r="BI1592" s="52">
        <f t="shared" si="421"/>
        <v>2779199.5724340291</v>
      </c>
      <c r="BJ1592" s="52">
        <f t="shared" si="422"/>
        <v>2779.1995724340291</v>
      </c>
      <c r="BK1592">
        <f t="shared" si="423"/>
        <v>7.4714219999999623</v>
      </c>
    </row>
    <row r="1593" spans="2:63" x14ac:dyDescent="0.25">
      <c r="B1593" s="23" t="s">
        <v>54</v>
      </c>
      <c r="C1593" s="23">
        <v>1585</v>
      </c>
      <c r="D1593" s="23">
        <v>108</v>
      </c>
      <c r="E1593" s="22">
        <v>120</v>
      </c>
      <c r="F1593" s="15">
        <f t="shared" si="424"/>
        <v>-0.23611111111111149</v>
      </c>
      <c r="G1593" s="15">
        <f t="shared" si="425"/>
        <v>-0.85000000000000142</v>
      </c>
      <c r="R1593">
        <f t="shared" si="413"/>
        <v>0</v>
      </c>
      <c r="S1593">
        <f t="shared" si="414"/>
        <v>120</v>
      </c>
      <c r="T1593">
        <f>$E1593/3.6</f>
        <v>33.333333333333336</v>
      </c>
      <c r="U1593">
        <f>(0.5*960*(T1593*T1593))</f>
        <v>533333.33333333349</v>
      </c>
      <c r="V1593">
        <f>$U1593-$U1594</f>
        <v>7970.0000000003492</v>
      </c>
      <c r="X1593">
        <f>W1593/1000</f>
        <v>0</v>
      </c>
      <c r="Y159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3">
        <f>(0.5*960*(F1593*F1593))</f>
        <v>26.759259259259345</v>
      </c>
      <c r="AA1593">
        <f>W1593*0.0000002777777777</f>
        <v>0</v>
      </c>
      <c r="AB159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3">
        <f>(AC1593*0.0000002777777777)*-1</f>
        <v>0</v>
      </c>
      <c r="AE15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3">
        <f>(T1593/1000)*(960*9.81*0.01+0.5*1.205*0.38*1.711274*(T1593*T1593)+960*4/3*3.14*AJ1593)</f>
        <v>-15.843163618519467</v>
      </c>
      <c r="AH1593">
        <f>AH1592+AG1593</f>
        <v>5151.4750452240542</v>
      </c>
      <c r="AJ1593">
        <f>T1594-T1593</f>
        <v>-0.25000000000000711</v>
      </c>
      <c r="AK1593" s="53">
        <f t="shared" si="427"/>
        <v>33.333333333333336</v>
      </c>
      <c r="AL1593" s="39">
        <f>0.5*1116.99*(T1593*T1593)</f>
        <v>620550.00000000012</v>
      </c>
      <c r="AM1593" s="39">
        <f t="shared" si="426"/>
        <v>9273.3440625002841</v>
      </c>
      <c r="AN1593" s="39">
        <f>SUM($AM$1541:$AM$1584)+$AN$1540</f>
        <v>-3600653.4637500001</v>
      </c>
      <c r="AO1593" s="39">
        <f t="shared" si="416"/>
        <v>1.0001815174282827</v>
      </c>
      <c r="AP1593" s="39">
        <f>SUM($AM$1585:$AM$1616)+$AP$1584</f>
        <v>3092054.5621875003</v>
      </c>
      <c r="AQ1593" s="39">
        <f t="shared" si="417"/>
        <v>0.85890404481159033</v>
      </c>
      <c r="AR1593" s="39">
        <f t="shared" si="429"/>
        <v>9.2733440625002839</v>
      </c>
      <c r="AS1593" s="39"/>
      <c r="AT1593" s="51">
        <f>T1593*$AS$8*0.38*0.01</f>
        <v>1317.0193140000003</v>
      </c>
      <c r="AU1593" s="51">
        <f t="shared" si="428"/>
        <v>1.3170193140000004</v>
      </c>
      <c r="AV1593" s="51">
        <f t="shared" si="418"/>
        <v>3.6583899100429209E-4</v>
      </c>
      <c r="AW1593" s="39">
        <f>AB1593*0.7</f>
        <v>0.51570872413543689</v>
      </c>
      <c r="AX1593" s="40"/>
      <c r="AY1593" s="40">
        <f t="shared" si="415"/>
        <v>0</v>
      </c>
      <c r="AZ1593" s="40"/>
      <c r="BA1593" s="40"/>
      <c r="BB1593" s="40"/>
      <c r="BC1593" s="39"/>
      <c r="BD1593" s="39">
        <f>T1593*2.23694</f>
        <v>74.564666666666682</v>
      </c>
      <c r="BE1593" s="39">
        <f>AO1593-$BC$8</f>
        <v>0.99905511842966421</v>
      </c>
      <c r="BF1593" s="39">
        <f>AQ1593-$BC$8</f>
        <v>0.85777764581297189</v>
      </c>
      <c r="BG1593" s="52">
        <f t="shared" si="419"/>
        <v>0.77199988123167473</v>
      </c>
      <c r="BH1593" s="52">
        <f t="shared" si="420"/>
        <v>0.77199988123167473</v>
      </c>
      <c r="BI1593" s="52">
        <f t="shared" si="421"/>
        <v>2779199.5724340291</v>
      </c>
      <c r="BJ1593" s="52">
        <f t="shared" si="422"/>
        <v>2779.1995724340291</v>
      </c>
      <c r="BK1593">
        <f t="shared" si="423"/>
        <v>8.3460096562502564</v>
      </c>
    </row>
    <row r="1594" spans="2:63" x14ac:dyDescent="0.25">
      <c r="B1594" s="23" t="s">
        <v>54</v>
      </c>
      <c r="C1594" s="23">
        <v>1586</v>
      </c>
      <c r="D1594" s="23">
        <v>109</v>
      </c>
      <c r="E1594" s="22">
        <v>119.1</v>
      </c>
      <c r="F1594" s="15">
        <f t="shared" si="424"/>
        <v>-0.26388888888888967</v>
      </c>
      <c r="G1594" s="15">
        <f t="shared" si="425"/>
        <v>-0.95000000000000284</v>
      </c>
      <c r="R1594">
        <f t="shared" si="413"/>
        <v>0</v>
      </c>
      <c r="S1594">
        <f t="shared" si="414"/>
        <v>119.1</v>
      </c>
      <c r="T1594">
        <f>$E1594/3.6</f>
        <v>33.083333333333329</v>
      </c>
      <c r="U1594">
        <f>(0.5*960*(T1594*T1594))</f>
        <v>525363.33333333314</v>
      </c>
      <c r="V1594">
        <f>$U1594-$U1595</f>
        <v>8785.1851851851679</v>
      </c>
      <c r="X1594">
        <f>W1594/1000</f>
        <v>0</v>
      </c>
      <c r="Y159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4">
        <f>(0.5*960*(F1594*F1594))</f>
        <v>33.42592592592613</v>
      </c>
      <c r="AA1594">
        <f>W1594*0.0000002777777777</f>
        <v>0</v>
      </c>
      <c r="AB159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4">
        <f>(AC1594*0.0000002777777777)*-1</f>
        <v>0</v>
      </c>
      <c r="AE15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4">
        <f>(T1594/1000)*(960*9.81*0.01+0.5*1.205*0.38*1.711274*(T1594*T1594)+960*4/3*3.14*AJ1594)</f>
        <v>-19.633132203148303</v>
      </c>
      <c r="AH1594">
        <f>AH1593+AG1594</f>
        <v>5131.8419130209058</v>
      </c>
      <c r="AJ1594">
        <f>T1595-T1594</f>
        <v>-0.27777777777777857</v>
      </c>
      <c r="AK1594" s="53">
        <f t="shared" si="427"/>
        <v>33.083333333333329</v>
      </c>
      <c r="AL1594" s="39">
        <f>0.5*1116.99*(T1594*T1594)</f>
        <v>611276.65593749983</v>
      </c>
      <c r="AM1594" s="39">
        <f t="shared" si="426"/>
        <v>10221.837500000023</v>
      </c>
      <c r="AN1594" s="39">
        <f>SUM($AM$1541:$AM$1584)+$AN$1540</f>
        <v>-3600653.4637500001</v>
      </c>
      <c r="AO1594" s="39">
        <f t="shared" si="416"/>
        <v>1.0001815174282827</v>
      </c>
      <c r="AP1594" s="39">
        <f>SUM($AM$1585:$AM$1616)+$AP$1584</f>
        <v>3092054.5621875003</v>
      </c>
      <c r="AQ1594" s="39">
        <f t="shared" si="417"/>
        <v>0.85890404481159033</v>
      </c>
      <c r="AR1594" s="39">
        <f t="shared" si="429"/>
        <v>10.221837500000023</v>
      </c>
      <c r="AS1594" s="39"/>
      <c r="AT1594" s="51">
        <f>T1594*$AS$8*0.38*0.01</f>
        <v>1307.1416691450002</v>
      </c>
      <c r="AU1594" s="51">
        <f t="shared" si="428"/>
        <v>1.3071416691450002</v>
      </c>
      <c r="AV1594" s="51">
        <f t="shared" si="418"/>
        <v>3.6309519857175986E-4</v>
      </c>
      <c r="AW1594" s="39">
        <f>AB1594*0.7</f>
        <v>0.51570872413543689</v>
      </c>
      <c r="AX1594" s="40"/>
      <c r="AY1594" s="40">
        <f t="shared" si="415"/>
        <v>0</v>
      </c>
      <c r="AZ1594" s="40"/>
      <c r="BA1594" s="40"/>
      <c r="BB1594" s="40"/>
      <c r="BC1594" s="39"/>
      <c r="BD1594" s="39">
        <f>T1594*2.23694</f>
        <v>74.005431666666667</v>
      </c>
      <c r="BE1594" s="39">
        <f>AO1594-$BC$8</f>
        <v>0.99905511842966421</v>
      </c>
      <c r="BF1594" s="39">
        <f>AQ1594-$BC$8</f>
        <v>0.85777764581297189</v>
      </c>
      <c r="BG1594" s="52">
        <f t="shared" si="419"/>
        <v>0.77199988123167473</v>
      </c>
      <c r="BH1594" s="52">
        <f t="shared" si="420"/>
        <v>0.77199988123167473</v>
      </c>
      <c r="BI1594" s="52">
        <f t="shared" si="421"/>
        <v>2779199.5724340291</v>
      </c>
      <c r="BJ1594" s="52">
        <f t="shared" si="422"/>
        <v>2779.1995724340291</v>
      </c>
      <c r="BK1594">
        <f t="shared" si="423"/>
        <v>9.1996537500000208</v>
      </c>
    </row>
    <row r="1595" spans="2:63" x14ac:dyDescent="0.25">
      <c r="B1595" s="23" t="s">
        <v>54</v>
      </c>
      <c r="C1595" s="23">
        <v>1587</v>
      </c>
      <c r="D1595" s="23">
        <v>110</v>
      </c>
      <c r="E1595" s="22">
        <v>118.1</v>
      </c>
      <c r="F1595" s="15">
        <f t="shared" si="424"/>
        <v>-0.27777777777777779</v>
      </c>
      <c r="G1595" s="15">
        <f t="shared" si="425"/>
        <v>-1</v>
      </c>
      <c r="R1595">
        <f t="shared" si="413"/>
        <v>0</v>
      </c>
      <c r="S1595">
        <f t="shared" si="414"/>
        <v>118.1</v>
      </c>
      <c r="T1595">
        <f>$E1595/3.6</f>
        <v>32.80555555555555</v>
      </c>
      <c r="U1595">
        <f>(0.5*960*(T1595*T1595))</f>
        <v>516578.14814814797</v>
      </c>
      <c r="V1595">
        <f>$U1595-$U1596</f>
        <v>8711.1111111109494</v>
      </c>
      <c r="X1595">
        <f>W1595/1000</f>
        <v>0</v>
      </c>
      <c r="Y159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5">
        <f>(0.5*960*(F1595*F1595))</f>
        <v>37.037037037037038</v>
      </c>
      <c r="AA1595">
        <f>W1595*0.0000002777777777</f>
        <v>0</v>
      </c>
      <c r="AB159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5">
        <f>(AC1595*0.0000002777777777)*-1</f>
        <v>0</v>
      </c>
      <c r="AE15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5">
        <f>(T1595/1000)*(960*9.81*0.01+0.5*1.205*0.38*1.711274*(T1595*T1595)+960*4/3*3.14*AJ1595)</f>
        <v>-19.70352973388723</v>
      </c>
      <c r="AH1595">
        <f>AH1594+AG1595</f>
        <v>5112.1383832870188</v>
      </c>
      <c r="AJ1595">
        <f>T1596-T1595</f>
        <v>-0.27777777777777146</v>
      </c>
      <c r="AK1595" s="53">
        <f t="shared" si="427"/>
        <v>32.80555555555555</v>
      </c>
      <c r="AL1595" s="39">
        <f>0.5*1116.99*(T1595*T1595)</f>
        <v>601054.81843749981</v>
      </c>
      <c r="AM1595" s="39">
        <f t="shared" si="426"/>
        <v>10135.64999999979</v>
      </c>
      <c r="AN1595" s="39">
        <f>SUM($AM$1541:$AM$1584)+$AN$1540</f>
        <v>-3600653.4637500001</v>
      </c>
      <c r="AO1595" s="39">
        <f t="shared" si="416"/>
        <v>1.0001815174282827</v>
      </c>
      <c r="AP1595" s="39">
        <f>SUM($AM$1585:$AM$1616)+$AP$1584</f>
        <v>3092054.5621875003</v>
      </c>
      <c r="AQ1595" s="39">
        <f t="shared" si="417"/>
        <v>0.85890404481159033</v>
      </c>
      <c r="AR1595" s="39">
        <f t="shared" si="429"/>
        <v>10.13564999999979</v>
      </c>
      <c r="AS1595" s="39"/>
      <c r="AT1595" s="51">
        <f>T1595*$AS$8*0.38*0.01</f>
        <v>1296.166508195</v>
      </c>
      <c r="AU1595" s="51">
        <f t="shared" si="428"/>
        <v>1.296166508195</v>
      </c>
      <c r="AV1595" s="51">
        <f t="shared" si="418"/>
        <v>3.600465403133907E-4</v>
      </c>
      <c r="AW1595" s="39">
        <f>AB1595*0.7</f>
        <v>0.51570872413543689</v>
      </c>
      <c r="AX1595" s="40"/>
      <c r="AY1595" s="40">
        <f t="shared" si="415"/>
        <v>0</v>
      </c>
      <c r="AZ1595" s="40"/>
      <c r="BA1595" s="40"/>
      <c r="BB1595" s="40"/>
      <c r="BC1595" s="39"/>
      <c r="BD1595" s="39">
        <f>T1595*2.23694</f>
        <v>73.384059444444432</v>
      </c>
      <c r="BE1595" s="39">
        <f>AO1595-$BC$8</f>
        <v>0.99905511842966421</v>
      </c>
      <c r="BF1595" s="39">
        <f>AQ1595-$BC$8</f>
        <v>0.85777764581297189</v>
      </c>
      <c r="BG1595" s="52">
        <f t="shared" si="419"/>
        <v>0.77199988123167473</v>
      </c>
      <c r="BH1595" s="52">
        <f t="shared" si="420"/>
        <v>0.77199988123167473</v>
      </c>
      <c r="BI1595" s="52">
        <f t="shared" si="421"/>
        <v>2779199.5724340291</v>
      </c>
      <c r="BJ1595" s="52">
        <f t="shared" si="422"/>
        <v>2779.1995724340291</v>
      </c>
      <c r="BK1595">
        <f t="shared" si="423"/>
        <v>9.1220849999998119</v>
      </c>
    </row>
    <row r="1596" spans="2:63" x14ac:dyDescent="0.25">
      <c r="B1596" s="23" t="s">
        <v>54</v>
      </c>
      <c r="C1596" s="23">
        <v>1588</v>
      </c>
      <c r="D1596" s="23">
        <v>111</v>
      </c>
      <c r="E1596" s="22">
        <v>117.1</v>
      </c>
      <c r="F1596" s="15">
        <f t="shared" si="424"/>
        <v>-0.26388888888888767</v>
      </c>
      <c r="G1596" s="15">
        <f t="shared" si="425"/>
        <v>-0.94999999999999574</v>
      </c>
      <c r="R1596">
        <f t="shared" si="413"/>
        <v>0</v>
      </c>
      <c r="S1596">
        <f t="shared" si="414"/>
        <v>117.1</v>
      </c>
      <c r="T1596">
        <f>$E1596/3.6</f>
        <v>32.527777777777779</v>
      </c>
      <c r="U1596">
        <f>(0.5*960*(T1596*T1596))</f>
        <v>507867.03703703702</v>
      </c>
      <c r="V1596">
        <f>$U1596-$U1597</f>
        <v>7776.6666666665697</v>
      </c>
      <c r="X1596">
        <f>W1596/1000</f>
        <v>0</v>
      </c>
      <c r="Y159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6">
        <f>(0.5*960*(F1596*F1596))</f>
        <v>33.425925925925618</v>
      </c>
      <c r="AA1596">
        <f>W1596*0.0000002777777777</f>
        <v>0</v>
      </c>
      <c r="AB159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6">
        <f>(AC1596*0.0000002777777777)*-1</f>
        <v>0</v>
      </c>
      <c r="AE15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6">
        <f>(T1596/1000)*(960*9.81*0.01+0.5*1.205*0.38*1.711274*(T1596*T1596)+960*4/3*3.14*AJ1596)</f>
        <v>-16.136431080326279</v>
      </c>
      <c r="AH1596">
        <f>AH1595+AG1596</f>
        <v>5096.0019522066923</v>
      </c>
      <c r="AJ1596">
        <f>T1597-T1596</f>
        <v>-0.25</v>
      </c>
      <c r="AK1596" s="53">
        <f t="shared" si="427"/>
        <v>32.527777777777779</v>
      </c>
      <c r="AL1596" s="39">
        <f>0.5*1116.99*(T1596*T1596)</f>
        <v>590919.16843750002</v>
      </c>
      <c r="AM1596" s="39">
        <f t="shared" si="426"/>
        <v>9048.3946874999674</v>
      </c>
      <c r="AN1596" s="39">
        <f>SUM($AM$1541:$AM$1584)+$AN$1540</f>
        <v>-3600653.4637500001</v>
      </c>
      <c r="AO1596" s="39">
        <f t="shared" si="416"/>
        <v>1.0001815174282827</v>
      </c>
      <c r="AP1596" s="39">
        <f>SUM($AM$1585:$AM$1616)+$AP$1584</f>
        <v>3092054.5621875003</v>
      </c>
      <c r="AQ1596" s="39">
        <f t="shared" si="417"/>
        <v>0.85890404481159033</v>
      </c>
      <c r="AR1596" s="39">
        <f t="shared" si="429"/>
        <v>9.0483946874999681</v>
      </c>
      <c r="AS1596" s="39"/>
      <c r="AT1596" s="51">
        <f>T1596*$AS$8*0.38*0.01</f>
        <v>1285.1913472450003</v>
      </c>
      <c r="AU1596" s="51">
        <f t="shared" si="428"/>
        <v>1.2851913472450003</v>
      </c>
      <c r="AV1596" s="51">
        <f t="shared" si="418"/>
        <v>3.569978820550217E-4</v>
      </c>
      <c r="AW1596" s="39">
        <f>AB1596*0.7</f>
        <v>0.51570872413543689</v>
      </c>
      <c r="AX1596" s="40"/>
      <c r="AY1596" s="40">
        <f t="shared" si="415"/>
        <v>0</v>
      </c>
      <c r="AZ1596" s="40"/>
      <c r="BA1596" s="40"/>
      <c r="BB1596" s="40"/>
      <c r="BC1596" s="39"/>
      <c r="BD1596" s="39">
        <f>T1596*2.23694</f>
        <v>72.762687222222226</v>
      </c>
      <c r="BE1596" s="39">
        <f>AO1596-$BC$8</f>
        <v>0.99905511842966421</v>
      </c>
      <c r="BF1596" s="39">
        <f>AQ1596-$BC$8</f>
        <v>0.85777764581297189</v>
      </c>
      <c r="BG1596" s="52">
        <f t="shared" si="419"/>
        <v>0.77199988123167473</v>
      </c>
      <c r="BH1596" s="52">
        <f t="shared" si="420"/>
        <v>0.77199988123167473</v>
      </c>
      <c r="BI1596" s="52">
        <f t="shared" si="421"/>
        <v>2779199.5724340291</v>
      </c>
      <c r="BJ1596" s="52">
        <f t="shared" si="422"/>
        <v>2779.1995724340291</v>
      </c>
      <c r="BK1596">
        <f t="shared" si="423"/>
        <v>8.1435552187499702</v>
      </c>
    </row>
    <row r="1597" spans="2:63" x14ac:dyDescent="0.25">
      <c r="B1597" s="23" t="s">
        <v>54</v>
      </c>
      <c r="C1597" s="23">
        <v>1589</v>
      </c>
      <c r="D1597" s="23">
        <v>112</v>
      </c>
      <c r="E1597" s="22">
        <v>116.2</v>
      </c>
      <c r="F1597" s="15">
        <f t="shared" si="424"/>
        <v>-0.22222222222222143</v>
      </c>
      <c r="G1597" s="15">
        <f t="shared" si="425"/>
        <v>-0.79999999999999716</v>
      </c>
      <c r="R1597">
        <f t="shared" si="413"/>
        <v>0</v>
      </c>
      <c r="S1597">
        <f t="shared" si="414"/>
        <v>116.2</v>
      </c>
      <c r="T1597">
        <f>$E1597/3.6</f>
        <v>32.277777777777779</v>
      </c>
      <c r="U1597">
        <f>(0.5*960*(T1597*T1597))</f>
        <v>500090.37037037045</v>
      </c>
      <c r="V1597">
        <f>$U1597-$U1598</f>
        <v>6007.0370370370802</v>
      </c>
      <c r="X1597">
        <f>W1597/1000</f>
        <v>0</v>
      </c>
      <c r="Y159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7">
        <f>(0.5*960*(F1597*F1597))</f>
        <v>23.703703703703535</v>
      </c>
      <c r="AA1597">
        <f>W1597*0.0000002777777777</f>
        <v>0</v>
      </c>
      <c r="AB159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7">
        <f>(AC1597*0.0000002777777777)*-1</f>
        <v>0</v>
      </c>
      <c r="AE15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7">
        <f>(T1597/1000)*(960*9.81*0.01+0.5*1.205*0.38*1.711274*(T1597*T1597)+960*4/3*3.14*AJ1597)</f>
        <v>-9.0100293399778231</v>
      </c>
      <c r="AH1597">
        <f>AH1596+AG1597</f>
        <v>5086.991922866714</v>
      </c>
      <c r="AJ1597">
        <f>T1598-T1597</f>
        <v>-0.19444444444444287</v>
      </c>
      <c r="AK1597" s="53">
        <f t="shared" si="427"/>
        <v>32.277777777777779</v>
      </c>
      <c r="AL1597" s="39">
        <f>0.5*1116.99*(T1597*T1597)</f>
        <v>581870.77375000005</v>
      </c>
      <c r="AM1597" s="39">
        <f t="shared" si="426"/>
        <v>6989.3753125000512</v>
      </c>
      <c r="AN1597" s="39">
        <f>SUM($AM$1541:$AM$1584)+$AN$1540</f>
        <v>-3600653.4637500001</v>
      </c>
      <c r="AO1597" s="39">
        <f t="shared" si="416"/>
        <v>1.0001815174282827</v>
      </c>
      <c r="AP1597" s="39">
        <f>SUM($AM$1585:$AM$1616)+$AP$1584</f>
        <v>3092054.5621875003</v>
      </c>
      <c r="AQ1597" s="39">
        <f t="shared" si="417"/>
        <v>0.85890404481159033</v>
      </c>
      <c r="AR1597" s="39">
        <f t="shared" si="429"/>
        <v>6.9893753125000515</v>
      </c>
      <c r="AS1597" s="39"/>
      <c r="AT1597" s="51">
        <f>T1597*$AS$8*0.38*0.01</f>
        <v>1275.3137023900001</v>
      </c>
      <c r="AU1597" s="51">
        <f t="shared" si="428"/>
        <v>1.2753137023900001</v>
      </c>
      <c r="AV1597" s="51">
        <f t="shared" si="418"/>
        <v>3.5425408962248942E-4</v>
      </c>
      <c r="AW1597" s="39">
        <f>AB1597*0.7</f>
        <v>0.51570872413543689</v>
      </c>
      <c r="AX1597" s="40"/>
      <c r="AY1597" s="40">
        <f t="shared" si="415"/>
        <v>0</v>
      </c>
      <c r="AZ1597" s="40"/>
      <c r="BA1597" s="40"/>
      <c r="BB1597" s="40"/>
      <c r="BC1597" s="39"/>
      <c r="BD1597" s="39">
        <f>T1597*2.23694</f>
        <v>72.203452222222225</v>
      </c>
      <c r="BE1597" s="39">
        <f>AO1597-$BC$8</f>
        <v>0.99905511842966421</v>
      </c>
      <c r="BF1597" s="39">
        <f>AQ1597-$BC$8</f>
        <v>0.85777764581297189</v>
      </c>
      <c r="BG1597" s="52">
        <f t="shared" si="419"/>
        <v>0.77199988123167473</v>
      </c>
      <c r="BH1597" s="52">
        <f t="shared" si="420"/>
        <v>0.77199988123167473</v>
      </c>
      <c r="BI1597" s="52">
        <f t="shared" si="421"/>
        <v>2779199.5724340291</v>
      </c>
      <c r="BJ1597" s="52">
        <f t="shared" si="422"/>
        <v>2779.1995724340291</v>
      </c>
      <c r="BK1597">
        <f t="shared" si="423"/>
        <v>6.2904377812500458</v>
      </c>
    </row>
    <row r="1598" spans="2:63" x14ac:dyDescent="0.25">
      <c r="B1598" s="23" t="s">
        <v>54</v>
      </c>
      <c r="C1598" s="23">
        <v>1590</v>
      </c>
      <c r="D1598" s="23">
        <v>113</v>
      </c>
      <c r="E1598" s="22">
        <v>115.5</v>
      </c>
      <c r="F1598" s="15">
        <f t="shared" si="424"/>
        <v>-0.18055555555555516</v>
      </c>
      <c r="G1598" s="15">
        <f t="shared" si="425"/>
        <v>-0.64999999999999858</v>
      </c>
      <c r="R1598">
        <f t="shared" si="413"/>
        <v>0</v>
      </c>
      <c r="S1598">
        <f t="shared" si="414"/>
        <v>115.5</v>
      </c>
      <c r="T1598">
        <f>$E1598/3.6</f>
        <v>32.083333333333336</v>
      </c>
      <c r="U1598">
        <f>(0.5*960*(T1598*T1598))</f>
        <v>494083.33333333337</v>
      </c>
      <c r="V1598">
        <f>$U1598-$U1599</f>
        <v>5120</v>
      </c>
      <c r="X1598">
        <f>W1598/1000</f>
        <v>0</v>
      </c>
      <c r="Y159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8">
        <f>(0.5*960*(F1598*F1598))</f>
        <v>15.648148148148081</v>
      </c>
      <c r="AA1598">
        <f>W1598*0.0000002777777777</f>
        <v>0</v>
      </c>
      <c r="AB159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8">
        <f>(AC1598*0.0000002777777777)*-1</f>
        <v>0</v>
      </c>
      <c r="AE15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8">
        <f>(T1598/1000)*(960*9.81*0.01+0.5*1.205*0.38*1.711274*(T1598*T1598)+960*4/3*3.14*AJ1598)</f>
        <v>-5.5311370070917416</v>
      </c>
      <c r="AH1598">
        <f>AH1597+AG1598</f>
        <v>5081.4607858596219</v>
      </c>
      <c r="AJ1598">
        <f>T1599-T1598</f>
        <v>-0.16666666666666785</v>
      </c>
      <c r="AK1598" s="53">
        <f t="shared" si="427"/>
        <v>32.083333333333336</v>
      </c>
      <c r="AL1598" s="39">
        <f>0.5*1116.99*(T1598*T1598)</f>
        <v>574881.3984375</v>
      </c>
      <c r="AM1598" s="39">
        <f t="shared" si="426"/>
        <v>5957.2799999999115</v>
      </c>
      <c r="AN1598" s="39">
        <f>SUM($AM$1541:$AM$1584)+$AN$1540</f>
        <v>-3600653.4637500001</v>
      </c>
      <c r="AO1598" s="39">
        <f t="shared" si="416"/>
        <v>1.0001815174282827</v>
      </c>
      <c r="AP1598" s="39">
        <f>SUM($AM$1585:$AM$1616)+$AP$1584</f>
        <v>3092054.5621875003</v>
      </c>
      <c r="AQ1598" s="39">
        <f t="shared" si="417"/>
        <v>0.85890404481159033</v>
      </c>
      <c r="AR1598" s="39">
        <f t="shared" si="429"/>
        <v>5.9572799999999111</v>
      </c>
      <c r="AS1598" s="39"/>
      <c r="AT1598" s="51">
        <f>T1598*$AS$8*0.38*0.01</f>
        <v>1267.6310897250003</v>
      </c>
      <c r="AU1598" s="51">
        <f t="shared" si="428"/>
        <v>1.2676310897250003</v>
      </c>
      <c r="AV1598" s="51">
        <f t="shared" si="418"/>
        <v>3.5212002884163111E-4</v>
      </c>
      <c r="AW1598" s="39">
        <f>AB1598*0.7</f>
        <v>0.51570872413543689</v>
      </c>
      <c r="AX1598" s="40"/>
      <c r="AY1598" s="40">
        <f t="shared" si="415"/>
        <v>0</v>
      </c>
      <c r="AZ1598" s="40"/>
      <c r="BA1598" s="40"/>
      <c r="BB1598" s="40"/>
      <c r="BC1598" s="39"/>
      <c r="BD1598" s="39">
        <f>T1598*2.23694</f>
        <v>71.768491666666677</v>
      </c>
      <c r="BE1598" s="39">
        <f>AO1598-$BC$8</f>
        <v>0.99905511842966421</v>
      </c>
      <c r="BF1598" s="39">
        <f>AQ1598-$BC$8</f>
        <v>0.85777764581297189</v>
      </c>
      <c r="BG1598" s="52">
        <f t="shared" si="419"/>
        <v>0.77199988123167473</v>
      </c>
      <c r="BH1598" s="52">
        <f t="shared" si="420"/>
        <v>0.77199988123167473</v>
      </c>
      <c r="BI1598" s="52">
        <f t="shared" si="421"/>
        <v>2779199.5724340291</v>
      </c>
      <c r="BJ1598" s="52">
        <f t="shared" si="422"/>
        <v>2779.1995724340291</v>
      </c>
      <c r="BK1598">
        <f t="shared" si="423"/>
        <v>5.3615519999999206</v>
      </c>
    </row>
    <row r="1599" spans="2:63" x14ac:dyDescent="0.25">
      <c r="B1599" s="23" t="s">
        <v>54</v>
      </c>
      <c r="C1599" s="23">
        <v>1591</v>
      </c>
      <c r="D1599" s="23">
        <v>114</v>
      </c>
      <c r="E1599" s="22">
        <v>114.9</v>
      </c>
      <c r="F1599" s="15">
        <f t="shared" si="424"/>
        <v>-0.1388888888888889</v>
      </c>
      <c r="G1599" s="15">
        <f t="shared" si="425"/>
        <v>-0.5</v>
      </c>
      <c r="R1599">
        <f t="shared" si="413"/>
        <v>0</v>
      </c>
      <c r="S1599">
        <f t="shared" si="414"/>
        <v>114.9</v>
      </c>
      <c r="T1599">
        <f>$E1599/3.6</f>
        <v>31.916666666666668</v>
      </c>
      <c r="U1599">
        <f>(0.5*960*(T1599*T1599))</f>
        <v>488963.33333333337</v>
      </c>
      <c r="V1599">
        <f>$U1599-$U1600</f>
        <v>3398.5185185186565</v>
      </c>
      <c r="X1599">
        <f>W1599/1000</f>
        <v>0</v>
      </c>
      <c r="Y159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599">
        <f>(0.5*960*(F1599*F1599))</f>
        <v>9.2592592592592595</v>
      </c>
      <c r="AA1599">
        <f>W1599*0.0000002777777777</f>
        <v>0</v>
      </c>
      <c r="AB159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599">
        <f>(AC1599*0.0000002777777777)*-1</f>
        <v>0</v>
      </c>
      <c r="AE15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599">
        <f>(T1599/1000)*(960*9.81*0.01+0.5*1.205*0.38*1.711274*(T1599*T1599)+960*4/3*3.14*AJ1599)</f>
        <v>1.4908483755840856</v>
      </c>
      <c r="AH1599">
        <f>AH1598+AG1599</f>
        <v>5082.9516342352063</v>
      </c>
      <c r="AJ1599">
        <f>T1600-T1599</f>
        <v>-0.11111111111111427</v>
      </c>
      <c r="AK1599" s="53">
        <f t="shared" si="427"/>
        <v>31.916666666666668</v>
      </c>
      <c r="AL1599" s="39">
        <f>0.5*1116.99*(T1599*T1599)</f>
        <v>568924.11843750009</v>
      </c>
      <c r="AM1599" s="39">
        <f t="shared" si="426"/>
        <v>3954.2825000002049</v>
      </c>
      <c r="AN1599" s="39">
        <f>SUM($AM$1541:$AM$1584)+$AN$1540</f>
        <v>-3600653.4637500001</v>
      </c>
      <c r="AO1599" s="39">
        <f t="shared" si="416"/>
        <v>1.0001815174282827</v>
      </c>
      <c r="AP1599" s="39">
        <f>SUM($AM$1585:$AM$1616)+$AP$1584</f>
        <v>3092054.5621875003</v>
      </c>
      <c r="AQ1599" s="39">
        <f t="shared" si="417"/>
        <v>0.85890404481159033</v>
      </c>
      <c r="AR1599" s="39">
        <f t="shared" si="429"/>
        <v>3.9542825000002049</v>
      </c>
      <c r="AS1599" s="39"/>
      <c r="AT1599" s="51">
        <f>T1599*$AS$8*0.38*0.01</f>
        <v>1261.0459931550001</v>
      </c>
      <c r="AU1599" s="51">
        <f t="shared" si="428"/>
        <v>1.2610459931550002</v>
      </c>
      <c r="AV1599" s="51">
        <f t="shared" si="418"/>
        <v>3.5029083388660962E-4</v>
      </c>
      <c r="AW1599" s="39">
        <f>AB1599*0.7</f>
        <v>0.51570872413543689</v>
      </c>
      <c r="AX1599" s="40"/>
      <c r="AY1599" s="40">
        <f t="shared" si="415"/>
        <v>0</v>
      </c>
      <c r="AZ1599" s="40"/>
      <c r="BA1599" s="40"/>
      <c r="BB1599" s="40"/>
      <c r="BC1599" s="39"/>
      <c r="BD1599" s="39">
        <f>T1599*2.23694</f>
        <v>71.395668333333347</v>
      </c>
      <c r="BE1599" s="39">
        <f>AO1599-$BC$8</f>
        <v>0.99905511842966421</v>
      </c>
      <c r="BF1599" s="39">
        <f>AQ1599-$BC$8</f>
        <v>0.85777764581297189</v>
      </c>
      <c r="BG1599" s="52">
        <f t="shared" si="419"/>
        <v>0.77199988123167473</v>
      </c>
      <c r="BH1599" s="52">
        <f t="shared" si="420"/>
        <v>0.77199988123167473</v>
      </c>
      <c r="BI1599" s="52">
        <f t="shared" si="421"/>
        <v>2779199.5724340291</v>
      </c>
      <c r="BJ1599" s="52">
        <f t="shared" si="422"/>
        <v>2779.1995724340291</v>
      </c>
      <c r="BK1599">
        <f t="shared" si="423"/>
        <v>3.5588542500001843</v>
      </c>
    </row>
    <row r="1600" spans="2:63" x14ac:dyDescent="0.25">
      <c r="B1600" s="23" t="s">
        <v>54</v>
      </c>
      <c r="C1600" s="23">
        <v>1592</v>
      </c>
      <c r="D1600" s="23">
        <v>115</v>
      </c>
      <c r="E1600" s="22">
        <v>114.5</v>
      </c>
      <c r="F1600" s="15">
        <f t="shared" si="424"/>
        <v>-0.11111111111111269</v>
      </c>
      <c r="G1600" s="15">
        <f t="shared" si="425"/>
        <v>-0.40000000000000568</v>
      </c>
      <c r="R1600">
        <f t="shared" si="413"/>
        <v>0</v>
      </c>
      <c r="S1600">
        <f t="shared" si="414"/>
        <v>114.5</v>
      </c>
      <c r="T1600">
        <f>$E1600/3.6</f>
        <v>31.805555555555554</v>
      </c>
      <c r="U1600">
        <f>(0.5*960*(T1600*T1600))</f>
        <v>485564.81481481472</v>
      </c>
      <c r="V1600">
        <f>$U1600-$U1601</f>
        <v>3386.6666666666279</v>
      </c>
      <c r="X1600">
        <f>W1600/1000</f>
        <v>0</v>
      </c>
      <c r="Y160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0">
        <f>(0.5*960*(F1600*F1600))</f>
        <v>5.9259259259260935</v>
      </c>
      <c r="AA1600">
        <f>W1600*0.0000002777777777</f>
        <v>0</v>
      </c>
      <c r="AB160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0">
        <f>(AC1600*0.0000002777777777)*-1</f>
        <v>0</v>
      </c>
      <c r="AE16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0">
        <f>(T1600/1000)*(960*9.81*0.01+0.5*1.205*0.38*1.711274*(T1600*T1600)+960*4/3*3.14*AJ1600)</f>
        <v>1.3974292557300039</v>
      </c>
      <c r="AH1600">
        <f>AH1599+AG1600</f>
        <v>5084.3490634909367</v>
      </c>
      <c r="AJ1600">
        <f>T1601-T1600</f>
        <v>-0.11111111111111072</v>
      </c>
      <c r="AK1600" s="53">
        <f t="shared" si="427"/>
        <v>31.805555555555554</v>
      </c>
      <c r="AL1600" s="39">
        <f>0.5*1116.99*(T1600*T1600)</f>
        <v>564969.83593749988</v>
      </c>
      <c r="AM1600" s="39">
        <f t="shared" si="426"/>
        <v>3940.4924999999348</v>
      </c>
      <c r="AN1600" s="39">
        <f>SUM($AM$1541:$AM$1584)+$AN$1540</f>
        <v>-3600653.4637500001</v>
      </c>
      <c r="AO1600" s="39">
        <f t="shared" si="416"/>
        <v>1.0001815174282827</v>
      </c>
      <c r="AP1600" s="39">
        <f>SUM($AM$1585:$AM$1616)+$AP$1584</f>
        <v>3092054.5621875003</v>
      </c>
      <c r="AQ1600" s="39">
        <f t="shared" si="417"/>
        <v>0.85890404481159033</v>
      </c>
      <c r="AR1600" s="39">
        <f t="shared" si="429"/>
        <v>3.9404924999999347</v>
      </c>
      <c r="AS1600" s="39"/>
      <c r="AT1600" s="51">
        <f>T1600*$AS$8*0.38*0.01</f>
        <v>1256.6559287750001</v>
      </c>
      <c r="AU1600" s="51">
        <f t="shared" si="428"/>
        <v>1.2566559287750001</v>
      </c>
      <c r="AV1600" s="51">
        <f t="shared" si="418"/>
        <v>3.4907137058326195E-4</v>
      </c>
      <c r="AW1600" s="39">
        <f>AB1600*0.7</f>
        <v>0.51570872413543689</v>
      </c>
      <c r="AX1600" s="40"/>
      <c r="AY1600" s="40">
        <f t="shared" si="415"/>
        <v>0</v>
      </c>
      <c r="AZ1600" s="40"/>
      <c r="BA1600" s="40"/>
      <c r="BB1600" s="40"/>
      <c r="BC1600" s="39"/>
      <c r="BD1600" s="39">
        <f>T1600*2.23694</f>
        <v>71.147119444444442</v>
      </c>
      <c r="BE1600" s="39">
        <f>AO1600-$BC$8</f>
        <v>0.99905511842966421</v>
      </c>
      <c r="BF1600" s="39">
        <f>AQ1600-$BC$8</f>
        <v>0.85777764581297189</v>
      </c>
      <c r="BG1600" s="52">
        <f t="shared" si="419"/>
        <v>0.77199988123167473</v>
      </c>
      <c r="BH1600" s="52">
        <f t="shared" si="420"/>
        <v>0.77199988123167473</v>
      </c>
      <c r="BI1600" s="52">
        <f t="shared" si="421"/>
        <v>2779199.5724340291</v>
      </c>
      <c r="BJ1600" s="52">
        <f t="shared" si="422"/>
        <v>2779.1995724340291</v>
      </c>
      <c r="BK1600">
        <f t="shared" si="423"/>
        <v>3.5464432499999416</v>
      </c>
    </row>
    <row r="1601" spans="2:63" x14ac:dyDescent="0.25">
      <c r="B1601" s="23" t="s">
        <v>54</v>
      </c>
      <c r="C1601" s="23">
        <v>1593</v>
      </c>
      <c r="D1601" s="23">
        <v>116</v>
      </c>
      <c r="E1601" s="22">
        <v>114.1</v>
      </c>
      <c r="F1601" s="15">
        <f t="shared" si="424"/>
        <v>-8.3333333333332538E-2</v>
      </c>
      <c r="G1601" s="15">
        <f t="shared" si="425"/>
        <v>-0.29999999999999716</v>
      </c>
      <c r="R1601">
        <f t="shared" si="413"/>
        <v>0</v>
      </c>
      <c r="S1601">
        <f t="shared" si="414"/>
        <v>114.1</v>
      </c>
      <c r="T1601">
        <f>$E1601/3.6</f>
        <v>31.694444444444443</v>
      </c>
      <c r="U1601">
        <f>(0.5*960*(T1601*T1601))</f>
        <v>482178.14814814809</v>
      </c>
      <c r="V1601">
        <f>$U1601-$U1602</f>
        <v>1688.8888888888177</v>
      </c>
      <c r="X1601">
        <f>W1601/1000</f>
        <v>0</v>
      </c>
      <c r="Y160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1">
        <f>(0.5*960*(F1601*F1601))</f>
        <v>3.33333333333327</v>
      </c>
      <c r="AA1601">
        <f>W1601*0.0000002777777777</f>
        <v>0</v>
      </c>
      <c r="AB160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1">
        <f>(AC1601*0.0000002777777777)*-1</f>
        <v>0</v>
      </c>
      <c r="AE16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1">
        <f>(T1601/1000)*(960*9.81*0.01+0.5*1.205*0.38*1.711274*(T1601*T1601)+960*4/3*3.14*AJ1601)</f>
        <v>8.3819504787331471</v>
      </c>
      <c r="AH1601">
        <f>AH1600+AG1601</f>
        <v>5092.7310139696701</v>
      </c>
      <c r="AJ1601">
        <f>T1602-T1601</f>
        <v>-5.5555555555553582E-2</v>
      </c>
      <c r="AK1601" s="53">
        <f t="shared" si="427"/>
        <v>31.694444444444443</v>
      </c>
      <c r="AL1601" s="39">
        <f>0.5*1116.99*(T1601*T1601)</f>
        <v>561029.34343749995</v>
      </c>
      <c r="AM1601" s="39">
        <f t="shared" si="426"/>
        <v>1965.0749999999534</v>
      </c>
      <c r="AN1601" s="39">
        <f>SUM($AM$1541:$AM$1584)+$AN$1540</f>
        <v>-3600653.4637500001</v>
      </c>
      <c r="AO1601" s="39">
        <f t="shared" si="416"/>
        <v>1.0001815174282827</v>
      </c>
      <c r="AP1601" s="39">
        <f>SUM($AM$1585:$AM$1616)+$AP$1584</f>
        <v>3092054.5621875003</v>
      </c>
      <c r="AQ1601" s="39">
        <f t="shared" si="417"/>
        <v>0.85890404481159033</v>
      </c>
      <c r="AR1601" s="39">
        <f t="shared" si="429"/>
        <v>1.9650749999999535</v>
      </c>
      <c r="AS1601" s="39"/>
      <c r="AT1601" s="51">
        <f>T1601*$AS$8*0.38*0.01</f>
        <v>1252.2658643950001</v>
      </c>
      <c r="AU1601" s="51">
        <f t="shared" si="428"/>
        <v>1.2522658643950002</v>
      </c>
      <c r="AV1601" s="51">
        <f t="shared" si="418"/>
        <v>3.4785190727991432E-4</v>
      </c>
      <c r="AW1601" s="39">
        <f>AB1601*0.7</f>
        <v>0.51570872413543689</v>
      </c>
      <c r="AX1601" s="40"/>
      <c r="AY1601" s="40">
        <f t="shared" si="415"/>
        <v>0</v>
      </c>
      <c r="AZ1601" s="40"/>
      <c r="BA1601" s="40"/>
      <c r="BB1601" s="40"/>
      <c r="BC1601" s="39"/>
      <c r="BD1601" s="39">
        <f>T1601*2.23694</f>
        <v>70.898570555555551</v>
      </c>
      <c r="BE1601" s="39">
        <f>AO1601-$BC$8</f>
        <v>0.99905511842966421</v>
      </c>
      <c r="BF1601" s="39">
        <f>AQ1601-$BC$8</f>
        <v>0.85777764581297189</v>
      </c>
      <c r="BG1601" s="52">
        <f t="shared" si="419"/>
        <v>0.77199988123167473</v>
      </c>
      <c r="BH1601" s="52">
        <f t="shared" si="420"/>
        <v>0.77199988123167473</v>
      </c>
      <c r="BI1601" s="52">
        <f t="shared" si="421"/>
        <v>2779199.5724340291</v>
      </c>
      <c r="BJ1601" s="52">
        <f t="shared" si="422"/>
        <v>2779.1995724340291</v>
      </c>
      <c r="BK1601">
        <f t="shared" si="423"/>
        <v>1.7685674999999581</v>
      </c>
    </row>
    <row r="1602" spans="2:63" x14ac:dyDescent="0.25">
      <c r="B1602" s="23" t="s">
        <v>54</v>
      </c>
      <c r="C1602" s="23">
        <v>1594</v>
      </c>
      <c r="D1602" s="23">
        <v>117</v>
      </c>
      <c r="E1602" s="22">
        <v>113.9</v>
      </c>
      <c r="F1602" s="15">
        <f t="shared" si="424"/>
        <v>-5.5555555555554373E-2</v>
      </c>
      <c r="G1602" s="15">
        <f t="shared" si="425"/>
        <v>-0.19999999999999574</v>
      </c>
      <c r="R1602">
        <f t="shared" si="413"/>
        <v>0</v>
      </c>
      <c r="S1602">
        <f t="shared" si="414"/>
        <v>113.9</v>
      </c>
      <c r="T1602">
        <f>$E1602/3.6</f>
        <v>31.638888888888889</v>
      </c>
      <c r="U1602">
        <f>(0.5*960*(T1602*T1602))</f>
        <v>480489.25925925927</v>
      </c>
      <c r="V1602">
        <f>$U1602-$U1603</f>
        <v>1685.9259259260143</v>
      </c>
      <c r="X1602">
        <f>W1602/1000</f>
        <v>0</v>
      </c>
      <c r="Y160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2">
        <f>(0.5*960*(F1602*F1602))</f>
        <v>1.4814814814814183</v>
      </c>
      <c r="AA1602">
        <f>W1602*0.0000002777777777</f>
        <v>0</v>
      </c>
      <c r="AB160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2">
        <f>(AC1602*0.0000002777777777)*-1</f>
        <v>0</v>
      </c>
      <c r="AE16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2">
        <f>(T1602/1000)*(960*9.81*0.01+0.5*1.205*0.38*1.711274*(T1602*T1602)+960*4/3*3.14*AJ1602)</f>
        <v>8.3236426493710969</v>
      </c>
      <c r="AH1602">
        <f>AH1601+AG1602</f>
        <v>5101.0546566190415</v>
      </c>
      <c r="AJ1602">
        <f>T1603-T1602</f>
        <v>-5.5555555555557135E-2</v>
      </c>
      <c r="AK1602" s="53">
        <f t="shared" si="427"/>
        <v>31.638888888888889</v>
      </c>
      <c r="AL1602" s="39">
        <f>0.5*1116.99*(T1602*T1602)</f>
        <v>559064.2684375</v>
      </c>
      <c r="AM1602" s="39">
        <f t="shared" si="426"/>
        <v>1961.6275000000605</v>
      </c>
      <c r="AN1602" s="39">
        <f>SUM($AM$1541:$AM$1584)+$AN$1540</f>
        <v>-3600653.4637500001</v>
      </c>
      <c r="AO1602" s="39">
        <f t="shared" si="416"/>
        <v>1.0001815174282827</v>
      </c>
      <c r="AP1602" s="39">
        <f>SUM($AM$1585:$AM$1616)+$AP$1584</f>
        <v>3092054.5621875003</v>
      </c>
      <c r="AQ1602" s="39">
        <f t="shared" si="417"/>
        <v>0.85890404481159033</v>
      </c>
      <c r="AR1602" s="39">
        <f t="shared" si="429"/>
        <v>1.9616275000000605</v>
      </c>
      <c r="AS1602" s="39"/>
      <c r="AT1602" s="51">
        <f>T1602*$AS$8*0.38*0.01</f>
        <v>1250.0708322050002</v>
      </c>
      <c r="AU1602" s="51">
        <f t="shared" si="428"/>
        <v>1.2500708322050003</v>
      </c>
      <c r="AV1602" s="51">
        <f t="shared" si="418"/>
        <v>3.4724217562824051E-4</v>
      </c>
      <c r="AW1602" s="39">
        <f>AB1602*0.7</f>
        <v>0.51570872413543689</v>
      </c>
      <c r="AX1602" s="40"/>
      <c r="AY1602" s="40">
        <f t="shared" si="415"/>
        <v>0</v>
      </c>
      <c r="AZ1602" s="40"/>
      <c r="BA1602" s="40"/>
      <c r="BB1602" s="40"/>
      <c r="BC1602" s="39"/>
      <c r="BD1602" s="39">
        <f>T1602*2.23694</f>
        <v>70.774296111111113</v>
      </c>
      <c r="BE1602" s="39">
        <f>AO1602-$BC$8</f>
        <v>0.99905511842966421</v>
      </c>
      <c r="BF1602" s="39">
        <f>AQ1602-$BC$8</f>
        <v>0.85777764581297189</v>
      </c>
      <c r="BG1602" s="52">
        <f t="shared" si="419"/>
        <v>0.77199988123167473</v>
      </c>
      <c r="BH1602" s="52">
        <f t="shared" si="420"/>
        <v>0.77199988123167473</v>
      </c>
      <c r="BI1602" s="52">
        <f t="shared" si="421"/>
        <v>2779199.5724340291</v>
      </c>
      <c r="BJ1602" s="52">
        <f t="shared" si="422"/>
        <v>2779.1995724340291</v>
      </c>
      <c r="BK1602">
        <f t="shared" si="423"/>
        <v>1.7654647500000544</v>
      </c>
    </row>
    <row r="1603" spans="2:63" x14ac:dyDescent="0.25">
      <c r="B1603" s="23" t="s">
        <v>54</v>
      </c>
      <c r="C1603" s="23">
        <v>1595</v>
      </c>
      <c r="D1603" s="23">
        <v>118</v>
      </c>
      <c r="E1603" s="22">
        <v>113.7</v>
      </c>
      <c r="F1603" s="15">
        <f t="shared" si="424"/>
        <v>-8.3333333333334522E-2</v>
      </c>
      <c r="G1603" s="15">
        <f t="shared" si="425"/>
        <v>-0.30000000000000426</v>
      </c>
      <c r="R1603">
        <f t="shared" si="413"/>
        <v>0</v>
      </c>
      <c r="S1603">
        <f t="shared" si="414"/>
        <v>113.7</v>
      </c>
      <c r="T1603">
        <f>$E1603/3.6</f>
        <v>31.583333333333332</v>
      </c>
      <c r="U1603">
        <f>(0.5*960*(T1603*T1603))</f>
        <v>478803.33333333326</v>
      </c>
      <c r="V1603">
        <f>$U1603-$U1604</f>
        <v>3362.9629629629198</v>
      </c>
      <c r="X1603">
        <f>W1603/1000</f>
        <v>0</v>
      </c>
      <c r="Y160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3">
        <f>(0.5*960*(F1603*F1603))</f>
        <v>3.3333333333334285</v>
      </c>
      <c r="AA1603">
        <f>W1603*0.0000002777777777</f>
        <v>0</v>
      </c>
      <c r="AB160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3">
        <f>(AC1603*0.0000002777777777)*-1</f>
        <v>0</v>
      </c>
      <c r="AE16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3">
        <f>(T1603/1000)*(960*9.81*0.01+0.5*1.205*0.38*1.711274*(T1603*T1603)+960*4/3*3.14*AJ1603)</f>
        <v>1.2133569680815746</v>
      </c>
      <c r="AH1603">
        <f>AH1602+AG1603</f>
        <v>5102.2680135871233</v>
      </c>
      <c r="AJ1603">
        <f>T1604-T1603</f>
        <v>-0.11111111111111072</v>
      </c>
      <c r="AK1603" s="53">
        <f t="shared" si="427"/>
        <v>31.583333333333332</v>
      </c>
      <c r="AL1603" s="39">
        <f>0.5*1116.99*(T1603*T1603)</f>
        <v>557102.64093749993</v>
      </c>
      <c r="AM1603" s="39">
        <f t="shared" si="426"/>
        <v>3912.9124999999767</v>
      </c>
      <c r="AN1603" s="39">
        <f>SUM($AM$1541:$AM$1584)+$AN$1540</f>
        <v>-3600653.4637500001</v>
      </c>
      <c r="AO1603" s="39">
        <f t="shared" si="416"/>
        <v>1.0001815174282827</v>
      </c>
      <c r="AP1603" s="39">
        <f>SUM($AM$1585:$AM$1616)+$AP$1584</f>
        <v>3092054.5621875003</v>
      </c>
      <c r="AQ1603" s="39">
        <f t="shared" si="417"/>
        <v>0.85890404481159033</v>
      </c>
      <c r="AR1603" s="39">
        <f t="shared" si="429"/>
        <v>3.9129124999999769</v>
      </c>
      <c r="AS1603" s="39"/>
      <c r="AT1603" s="51">
        <f>T1603*$AS$8*0.38*0.01</f>
        <v>1247.8758000150003</v>
      </c>
      <c r="AU1603" s="51">
        <f t="shared" si="428"/>
        <v>1.2478758000150003</v>
      </c>
      <c r="AV1603" s="51">
        <f t="shared" si="418"/>
        <v>3.4663244397656676E-4</v>
      </c>
      <c r="AW1603" s="39">
        <f>AB1603*0.7</f>
        <v>0.51570872413543689</v>
      </c>
      <c r="AX1603" s="40"/>
      <c r="AY1603" s="40">
        <f t="shared" si="415"/>
        <v>0</v>
      </c>
      <c r="AZ1603" s="40"/>
      <c r="BA1603" s="40"/>
      <c r="BB1603" s="40"/>
      <c r="BC1603" s="39"/>
      <c r="BD1603" s="39">
        <f>T1603*2.23694</f>
        <v>70.650021666666674</v>
      </c>
      <c r="BE1603" s="39">
        <f>AO1603-$BC$8</f>
        <v>0.99905511842966421</v>
      </c>
      <c r="BF1603" s="39">
        <f>AQ1603-$BC$8</f>
        <v>0.85777764581297189</v>
      </c>
      <c r="BG1603" s="52">
        <f t="shared" si="419"/>
        <v>0.77199988123167473</v>
      </c>
      <c r="BH1603" s="52">
        <f t="shared" si="420"/>
        <v>0.77199988123167473</v>
      </c>
      <c r="BI1603" s="52">
        <f t="shared" si="421"/>
        <v>2779199.5724340291</v>
      </c>
      <c r="BJ1603" s="52">
        <f t="shared" si="422"/>
        <v>2779.1995724340291</v>
      </c>
      <c r="BK1603">
        <f t="shared" si="423"/>
        <v>3.5216212499999791</v>
      </c>
    </row>
    <row r="1604" spans="2:63" x14ac:dyDescent="0.25">
      <c r="B1604" s="23" t="s">
        <v>54</v>
      </c>
      <c r="C1604" s="23">
        <v>1596</v>
      </c>
      <c r="D1604" s="23">
        <v>119</v>
      </c>
      <c r="E1604" s="22">
        <v>113.3</v>
      </c>
      <c r="F1604" s="15">
        <f t="shared" si="424"/>
        <v>-0.11111111111111072</v>
      </c>
      <c r="G1604" s="15">
        <f t="shared" si="425"/>
        <v>-0.39999999999999858</v>
      </c>
      <c r="R1604">
        <f t="shared" si="413"/>
        <v>0</v>
      </c>
      <c r="S1604">
        <f t="shared" si="414"/>
        <v>113.3</v>
      </c>
      <c r="T1604">
        <f>$E1604/3.6</f>
        <v>31.472222222222221</v>
      </c>
      <c r="U1604">
        <f>(0.5*960*(T1604*T1604))</f>
        <v>475440.37037037034</v>
      </c>
      <c r="V1604">
        <f>$U1604-$U1605</f>
        <v>3351.1111111110658</v>
      </c>
      <c r="X1604">
        <f>W1604/1000</f>
        <v>0</v>
      </c>
      <c r="Y160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4">
        <f>(0.5*960*(F1604*F1604))</f>
        <v>5.9259259259258839</v>
      </c>
      <c r="AA1604">
        <f>W1604*0.0000002777777777</f>
        <v>0</v>
      </c>
      <c r="AB16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4">
        <f>(AC1604*0.0000002777777777)*-1</f>
        <v>0</v>
      </c>
      <c r="AE16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4">
        <f>(T1604/1000)*(960*9.81*0.01+0.5*1.205*0.38*1.711274*(T1604*T1604)+960*4/3*3.14*AJ1604)</f>
        <v>1.1226973509678073</v>
      </c>
      <c r="AH1604">
        <f>AH1603+AG1604</f>
        <v>5103.3907109380907</v>
      </c>
      <c r="AJ1604">
        <f>T1605-T1604</f>
        <v>-0.11111111111111072</v>
      </c>
      <c r="AK1604" s="53">
        <f t="shared" si="427"/>
        <v>31.472222222222221</v>
      </c>
      <c r="AL1604" s="39">
        <f>0.5*1116.99*(T1604*T1604)</f>
        <v>553189.72843749996</v>
      </c>
      <c r="AM1604" s="39">
        <f t="shared" si="426"/>
        <v>3899.1224999999395</v>
      </c>
      <c r="AN1604" s="39">
        <f>SUM($AM$1541:$AM$1584)+$AN$1540</f>
        <v>-3600653.4637500001</v>
      </c>
      <c r="AO1604" s="39">
        <f t="shared" si="416"/>
        <v>1.0001815174282827</v>
      </c>
      <c r="AP1604" s="39">
        <f>SUM($AM$1585:$AM$1616)+$AP$1584</f>
        <v>3092054.5621875003</v>
      </c>
      <c r="AQ1604" s="39">
        <f t="shared" si="417"/>
        <v>0.85890404481159033</v>
      </c>
      <c r="AR1604" s="39">
        <f t="shared" si="429"/>
        <v>3.8991224999999394</v>
      </c>
      <c r="AS1604" s="39"/>
      <c r="AT1604" s="51">
        <f>T1604*$AS$8*0.38*0.01</f>
        <v>1243.4857356350001</v>
      </c>
      <c r="AU1604" s="51">
        <f t="shared" si="428"/>
        <v>1.243485735635</v>
      </c>
      <c r="AV1604" s="51">
        <f t="shared" si="418"/>
        <v>3.4541298067321903E-4</v>
      </c>
      <c r="AW1604" s="39">
        <f>AB1604*0.7</f>
        <v>0.51570872413543689</v>
      </c>
      <c r="AX1604" s="40"/>
      <c r="AY1604" s="40">
        <f t="shared" si="415"/>
        <v>0</v>
      </c>
      <c r="AZ1604" s="40"/>
      <c r="BA1604" s="40"/>
      <c r="BB1604" s="40"/>
      <c r="BC1604" s="39"/>
      <c r="BD1604" s="39">
        <f>T1604*2.23694</f>
        <v>70.401472777777784</v>
      </c>
      <c r="BE1604" s="39">
        <f>AO1604-$BC$8</f>
        <v>0.99905511842966421</v>
      </c>
      <c r="BF1604" s="39">
        <f>AQ1604-$BC$8</f>
        <v>0.85777764581297189</v>
      </c>
      <c r="BG1604" s="52">
        <f t="shared" si="419"/>
        <v>0.77199988123167473</v>
      </c>
      <c r="BH1604" s="52">
        <f t="shared" si="420"/>
        <v>0.77199988123167473</v>
      </c>
      <c r="BI1604" s="52">
        <f t="shared" si="421"/>
        <v>2779199.5724340291</v>
      </c>
      <c r="BJ1604" s="52">
        <f t="shared" si="422"/>
        <v>2779.1995724340291</v>
      </c>
      <c r="BK1604">
        <f t="shared" si="423"/>
        <v>3.5092102499999456</v>
      </c>
    </row>
    <row r="1605" spans="2:63" x14ac:dyDescent="0.25">
      <c r="B1605" s="23" t="s">
        <v>54</v>
      </c>
      <c r="C1605" s="23">
        <v>1597</v>
      </c>
      <c r="D1605" s="23">
        <v>120</v>
      </c>
      <c r="E1605" s="22">
        <v>112.9</v>
      </c>
      <c r="F1605" s="15">
        <f t="shared" si="424"/>
        <v>-0.15277777777777699</v>
      </c>
      <c r="G1605" s="15">
        <f t="shared" si="425"/>
        <v>-0.54999999999999716</v>
      </c>
      <c r="R1605">
        <f t="shared" si="413"/>
        <v>0</v>
      </c>
      <c r="S1605">
        <f t="shared" si="414"/>
        <v>112.9</v>
      </c>
      <c r="T1605">
        <f>$E1605/3.6</f>
        <v>31.361111111111111</v>
      </c>
      <c r="U1605">
        <f>(0.5*960*(T1605*T1605))</f>
        <v>472089.25925925927</v>
      </c>
      <c r="V1605">
        <f>$U1605-$U1606</f>
        <v>5835.9259259258979</v>
      </c>
      <c r="X1605">
        <f>W1605/1000</f>
        <v>0</v>
      </c>
      <c r="Y160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5">
        <f>(0.5*960*(F1605*F1605))</f>
        <v>11.203703703703587</v>
      </c>
      <c r="AA1605">
        <f>W1605*0.0000002777777777</f>
        <v>0</v>
      </c>
      <c r="AB16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5">
        <f>(AC1605*0.0000002777777777)*-1</f>
        <v>0</v>
      </c>
      <c r="AE16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5">
        <f>(T1605/1000)*(960*9.81*0.01+0.5*1.205*0.38*1.711274*(T1605*T1605)+960*4/3*3.14*AJ1605)</f>
        <v>-9.4709303627002406</v>
      </c>
      <c r="AH1605">
        <f>AH1604+AG1605</f>
        <v>5093.9197805753902</v>
      </c>
      <c r="AJ1605">
        <f>T1606-T1605</f>
        <v>-0.19444444444444287</v>
      </c>
      <c r="AK1605" s="53">
        <f t="shared" si="427"/>
        <v>31.361111111111111</v>
      </c>
      <c r="AL1605" s="39">
        <f>0.5*1116.99*(T1605*T1605)</f>
        <v>549290.60593750002</v>
      </c>
      <c r="AM1605" s="39">
        <f t="shared" si="426"/>
        <v>6790.2821874999208</v>
      </c>
      <c r="AN1605" s="39">
        <f>SUM($AM$1541:$AM$1584)+$AN$1540</f>
        <v>-3600653.4637500001</v>
      </c>
      <c r="AO1605" s="39">
        <f t="shared" si="416"/>
        <v>1.0001815174282827</v>
      </c>
      <c r="AP1605" s="39">
        <f>SUM($AM$1585:$AM$1616)+$AP$1584</f>
        <v>3092054.5621875003</v>
      </c>
      <c r="AQ1605" s="39">
        <f t="shared" si="417"/>
        <v>0.85890404481159033</v>
      </c>
      <c r="AR1605" s="39">
        <f t="shared" si="429"/>
        <v>6.7902821874999209</v>
      </c>
      <c r="AS1605" s="39"/>
      <c r="AT1605" s="51">
        <f>T1605*$AS$8*0.38*0.01</f>
        <v>1239.0956712550003</v>
      </c>
      <c r="AU1605" s="51">
        <f t="shared" si="428"/>
        <v>1.2390956712550003</v>
      </c>
      <c r="AV1605" s="51">
        <f t="shared" si="418"/>
        <v>3.4419351736987146E-4</v>
      </c>
      <c r="AW1605" s="39">
        <f>AB1605*0.7</f>
        <v>0.51570872413543689</v>
      </c>
      <c r="AX1605" s="40"/>
      <c r="AY1605" s="40">
        <f t="shared" si="415"/>
        <v>0</v>
      </c>
      <c r="AZ1605" s="40"/>
      <c r="BA1605" s="40"/>
      <c r="BB1605" s="40"/>
      <c r="BC1605" s="39"/>
      <c r="BD1605" s="39">
        <f>T1605*2.23694</f>
        <v>70.152923888888893</v>
      </c>
      <c r="BE1605" s="39">
        <f>AO1605-$BC$8</f>
        <v>0.99905511842966421</v>
      </c>
      <c r="BF1605" s="39">
        <f>AQ1605-$BC$8</f>
        <v>0.85777764581297189</v>
      </c>
      <c r="BG1605" s="52">
        <f t="shared" si="419"/>
        <v>0.77199988123167473</v>
      </c>
      <c r="BH1605" s="52">
        <f t="shared" si="420"/>
        <v>0.77199988123167473</v>
      </c>
      <c r="BI1605" s="52">
        <f t="shared" si="421"/>
        <v>2779199.5724340291</v>
      </c>
      <c r="BJ1605" s="52">
        <f t="shared" si="422"/>
        <v>2779.1995724340291</v>
      </c>
      <c r="BK1605">
        <f t="shared" si="423"/>
        <v>6.1112539687499297</v>
      </c>
    </row>
    <row r="1606" spans="2:63" x14ac:dyDescent="0.25">
      <c r="B1606" s="23" t="s">
        <v>54</v>
      </c>
      <c r="C1606" s="23">
        <v>1598</v>
      </c>
      <c r="D1606" s="23">
        <v>121</v>
      </c>
      <c r="E1606" s="22">
        <v>112.2</v>
      </c>
      <c r="F1606" s="15">
        <f t="shared" si="424"/>
        <v>-0.20833333333333331</v>
      </c>
      <c r="G1606" s="15">
        <f t="shared" si="425"/>
        <v>-0.75</v>
      </c>
      <c r="R1606">
        <f t="shared" si="413"/>
        <v>0</v>
      </c>
      <c r="S1606">
        <f t="shared" si="414"/>
        <v>112.2</v>
      </c>
      <c r="T1606">
        <f>$E1606/3.6</f>
        <v>31.166666666666668</v>
      </c>
      <c r="U1606">
        <f>(0.5*960*(T1606*T1606))</f>
        <v>466253.33333333337</v>
      </c>
      <c r="V1606">
        <f>$U1606-$U1607</f>
        <v>6625.1851851851679</v>
      </c>
      <c r="X1606">
        <f>W1606/1000</f>
        <v>0</v>
      </c>
      <c r="Y160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6">
        <f>(0.5*960*(F1606*F1606))</f>
        <v>20.833333333333329</v>
      </c>
      <c r="AA1606">
        <f>W1606*0.0000002777777777</f>
        <v>0</v>
      </c>
      <c r="AB16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6">
        <f>(AC1606*0.0000002777777777)*-1</f>
        <v>0</v>
      </c>
      <c r="AE16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6">
        <f>(T1606/1000)*(960*9.81*0.01+0.5*1.205*0.38*1.711274*(T1606*T1606)+960*4/3*3.14*AJ1606)</f>
        <v>-13.040257394978113</v>
      </c>
      <c r="AH1606">
        <f>AH1605+AG1606</f>
        <v>5080.8795231804124</v>
      </c>
      <c r="AJ1606">
        <f>T1607-T1606</f>
        <v>-0.22222222222222143</v>
      </c>
      <c r="AK1606" s="53">
        <f t="shared" si="427"/>
        <v>31.166666666666668</v>
      </c>
      <c r="AL1606" s="39">
        <f>0.5*1116.99*(T1606*T1606)</f>
        <v>542500.3237500001</v>
      </c>
      <c r="AM1606" s="39">
        <f t="shared" si="426"/>
        <v>7708.609999999986</v>
      </c>
      <c r="AN1606" s="39">
        <f>SUM($AM$1541:$AM$1584)+$AN$1540</f>
        <v>-3600653.4637500001</v>
      </c>
      <c r="AO1606" s="39">
        <f t="shared" si="416"/>
        <v>1.0001815174282827</v>
      </c>
      <c r="AP1606" s="39">
        <f>SUM($AM$1585:$AM$1616)+$AP$1584</f>
        <v>3092054.5621875003</v>
      </c>
      <c r="AQ1606" s="39">
        <f t="shared" si="417"/>
        <v>0.85890404481159033</v>
      </c>
      <c r="AR1606" s="39">
        <f t="shared" si="429"/>
        <v>7.708609999999986</v>
      </c>
      <c r="AS1606" s="39"/>
      <c r="AT1606" s="51">
        <f>T1606*$AS$8*0.38*0.01</f>
        <v>1231.4130585900002</v>
      </c>
      <c r="AU1606" s="51">
        <f t="shared" si="428"/>
        <v>1.2314130585900003</v>
      </c>
      <c r="AV1606" s="51">
        <f t="shared" si="418"/>
        <v>3.4205945658901304E-4</v>
      </c>
      <c r="AW1606" s="39">
        <f>AB1606*0.7</f>
        <v>0.51570872413543689</v>
      </c>
      <c r="AX1606" s="40"/>
      <c r="AY1606" s="40">
        <f t="shared" si="415"/>
        <v>0</v>
      </c>
      <c r="AZ1606" s="40"/>
      <c r="BA1606" s="40"/>
      <c r="BB1606" s="40"/>
      <c r="BC1606" s="39"/>
      <c r="BD1606" s="39">
        <f>T1606*2.23694</f>
        <v>69.717963333333344</v>
      </c>
      <c r="BE1606" s="39">
        <f>AO1606-$BC$8</f>
        <v>0.99905511842966421</v>
      </c>
      <c r="BF1606" s="39">
        <f>AQ1606-$BC$8</f>
        <v>0.85777764581297189</v>
      </c>
      <c r="BG1606" s="52">
        <f t="shared" si="419"/>
        <v>0.77199988123167473</v>
      </c>
      <c r="BH1606" s="52">
        <f t="shared" si="420"/>
        <v>0.77199988123167473</v>
      </c>
      <c r="BI1606" s="52">
        <f t="shared" si="421"/>
        <v>2779199.5724340291</v>
      </c>
      <c r="BJ1606" s="52">
        <f t="shared" si="422"/>
        <v>2779.1995724340291</v>
      </c>
      <c r="BK1606">
        <f t="shared" si="423"/>
        <v>6.9377489999999877</v>
      </c>
    </row>
    <row r="1607" spans="2:63" x14ac:dyDescent="0.25">
      <c r="B1607" s="23" t="s">
        <v>54</v>
      </c>
      <c r="C1607" s="23">
        <v>1599</v>
      </c>
      <c r="D1607" s="23">
        <v>122</v>
      </c>
      <c r="E1607" s="22">
        <v>111.4</v>
      </c>
      <c r="F1607" s="15">
        <f t="shared" si="424"/>
        <v>-0.23611111111111149</v>
      </c>
      <c r="G1607" s="15">
        <f t="shared" si="425"/>
        <v>-0.85000000000000142</v>
      </c>
      <c r="R1607">
        <f t="shared" si="413"/>
        <v>0</v>
      </c>
      <c r="S1607">
        <f t="shared" si="414"/>
        <v>111.4</v>
      </c>
      <c r="T1607">
        <f>$E1607/3.6</f>
        <v>30.944444444444446</v>
      </c>
      <c r="U1607">
        <f>(0.5*960*(T1607*T1607))</f>
        <v>459628.1481481482</v>
      </c>
      <c r="V1607">
        <f>$U1607-$U1608</f>
        <v>7396.6666666667443</v>
      </c>
      <c r="X1607">
        <f>W1607/1000</f>
        <v>0</v>
      </c>
      <c r="Y160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7">
        <f>(0.5*960*(F1607*F1607))</f>
        <v>26.759259259259345</v>
      </c>
      <c r="AA1607">
        <f>W1607*0.0000002777777777</f>
        <v>0</v>
      </c>
      <c r="AB16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7">
        <f>(AC1607*0.0000002777777777)*-1</f>
        <v>0</v>
      </c>
      <c r="AE16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7">
        <f>(T1607/1000)*(960*9.81*0.01+0.5*1.205*0.38*1.711274*(T1607*T1607)+960*4/3*3.14*AJ1607)</f>
        <v>-16.569394006575767</v>
      </c>
      <c r="AH1607">
        <f>AH1606+AG1607</f>
        <v>5064.3101291738367</v>
      </c>
      <c r="AJ1607">
        <f>T1608-T1607</f>
        <v>-0.25000000000000355</v>
      </c>
      <c r="AK1607" s="53">
        <f t="shared" si="427"/>
        <v>30.944444444444446</v>
      </c>
      <c r="AL1607" s="39">
        <f>0.5*1116.99*(T1607*T1607)</f>
        <v>534791.71375000011</v>
      </c>
      <c r="AM1607" s="39">
        <f t="shared" si="426"/>
        <v>8606.2528125001118</v>
      </c>
      <c r="AN1607" s="39">
        <f>SUM($AM$1541:$AM$1584)+$AN$1540</f>
        <v>-3600653.4637500001</v>
      </c>
      <c r="AO1607" s="39">
        <f t="shared" si="416"/>
        <v>1.0001815174282827</v>
      </c>
      <c r="AP1607" s="39">
        <f>SUM($AM$1585:$AM$1616)+$AP$1584</f>
        <v>3092054.5621875003</v>
      </c>
      <c r="AQ1607" s="39">
        <f t="shared" si="417"/>
        <v>0.85890404481159033</v>
      </c>
      <c r="AR1607" s="39">
        <f t="shared" si="429"/>
        <v>8.6062528125001112</v>
      </c>
      <c r="AS1607" s="39"/>
      <c r="AT1607" s="51">
        <f>T1607*$AS$8*0.38*0.01</f>
        <v>1222.6329298300002</v>
      </c>
      <c r="AU1607" s="51">
        <f t="shared" si="428"/>
        <v>1.2226329298300003</v>
      </c>
      <c r="AV1607" s="51">
        <f t="shared" si="418"/>
        <v>3.396205299823178E-4</v>
      </c>
      <c r="AW1607" s="39">
        <f>AB1607*0.7</f>
        <v>0.51570872413543689</v>
      </c>
      <c r="AX1607" s="40"/>
      <c r="AY1607" s="40">
        <f t="shared" si="415"/>
        <v>0</v>
      </c>
      <c r="AZ1607" s="40"/>
      <c r="BA1607" s="40"/>
      <c r="BB1607" s="40"/>
      <c r="BC1607" s="39"/>
      <c r="BD1607" s="39">
        <f>T1607*2.23694</f>
        <v>69.220865555555562</v>
      </c>
      <c r="BE1607" s="39">
        <f>AO1607-$BC$8</f>
        <v>0.99905511842966421</v>
      </c>
      <c r="BF1607" s="39">
        <f>AQ1607-$BC$8</f>
        <v>0.85777764581297189</v>
      </c>
      <c r="BG1607" s="52">
        <f t="shared" si="419"/>
        <v>0.77199988123167473</v>
      </c>
      <c r="BH1607" s="52">
        <f t="shared" si="420"/>
        <v>0.77199988123167473</v>
      </c>
      <c r="BI1607" s="52">
        <f t="shared" si="421"/>
        <v>2779199.5724340291</v>
      </c>
      <c r="BJ1607" s="52">
        <f t="shared" si="422"/>
        <v>2779.1995724340291</v>
      </c>
      <c r="BK1607">
        <f t="shared" si="423"/>
        <v>7.7456275312501015</v>
      </c>
    </row>
    <row r="1608" spans="2:63" x14ac:dyDescent="0.25">
      <c r="B1608" s="23" t="s">
        <v>54</v>
      </c>
      <c r="C1608" s="23">
        <v>1600</v>
      </c>
      <c r="D1608" s="23">
        <v>123</v>
      </c>
      <c r="E1608" s="22">
        <v>110.5</v>
      </c>
      <c r="F1608" s="15">
        <f t="shared" si="424"/>
        <v>-0.26388888888888967</v>
      </c>
      <c r="G1608" s="15">
        <f t="shared" si="425"/>
        <v>-0.95000000000000284</v>
      </c>
      <c r="R1608">
        <f t="shared" ref="R1608:R1671" si="430">IF(E1608&lt;1,1,0)</f>
        <v>0</v>
      </c>
      <c r="S1608">
        <f t="shared" ref="S1608:S1671" si="431">IF(R1608=1,"",E1608)</f>
        <v>110.5</v>
      </c>
      <c r="T1608">
        <f>$E1608/3.6</f>
        <v>30.694444444444443</v>
      </c>
      <c r="U1608">
        <f>(0.5*960*(T1608*T1608))</f>
        <v>452231.48148148146</v>
      </c>
      <c r="V1608">
        <f>$U1608-$U1609</f>
        <v>8148.1481481482042</v>
      </c>
      <c r="X1608">
        <f>W1608/1000</f>
        <v>0</v>
      </c>
      <c r="Y160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8">
        <f>(0.5*960*(F1608*F1608))</f>
        <v>33.42592592592613</v>
      </c>
      <c r="AA1608">
        <f>W1608*0.0000002777777777</f>
        <v>0</v>
      </c>
      <c r="AB16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8">
        <f>(AC1608*0.0000002777777777)*-1</f>
        <v>0</v>
      </c>
      <c r="AE16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8">
        <f>(T1608/1000)*(960*9.81*0.01+0.5*1.205*0.38*1.711274*(T1608*T1608)+960*4/3*3.14*AJ1608)</f>
        <v>-20.047710957012971</v>
      </c>
      <c r="AH1608">
        <f>AH1607+AG1608</f>
        <v>5044.2624182168238</v>
      </c>
      <c r="AJ1608">
        <f>T1609-T1608</f>
        <v>-0.27777777777777857</v>
      </c>
      <c r="AK1608" s="53">
        <f t="shared" si="427"/>
        <v>30.694444444444443</v>
      </c>
      <c r="AL1608" s="39">
        <f>0.5*1116.99*(T1608*T1608)</f>
        <v>526185.4609375</v>
      </c>
      <c r="AM1608" s="39">
        <f t="shared" si="426"/>
        <v>9480.6250000000582</v>
      </c>
      <c r="AN1608" s="39">
        <f>SUM($AM$1541:$AM$1584)+$AN$1540</f>
        <v>-3600653.4637500001</v>
      </c>
      <c r="AO1608" s="39">
        <f t="shared" si="416"/>
        <v>1.0001815174282827</v>
      </c>
      <c r="AP1608" s="39">
        <f>SUM($AM$1585:$AM$1616)+$AP$1584</f>
        <v>3092054.5621875003</v>
      </c>
      <c r="AQ1608" s="39">
        <f t="shared" si="417"/>
        <v>0.85890404481159033</v>
      </c>
      <c r="AR1608" s="39">
        <f t="shared" si="429"/>
        <v>9.4806250000000585</v>
      </c>
      <c r="AS1608" s="39"/>
      <c r="AT1608" s="51">
        <f>T1608*$AS$8*0.38*0.01</f>
        <v>1212.7552849750002</v>
      </c>
      <c r="AU1608" s="51">
        <f t="shared" si="428"/>
        <v>1.2127552849750003</v>
      </c>
      <c r="AV1608" s="51">
        <f t="shared" si="418"/>
        <v>3.3687673754978557E-4</v>
      </c>
      <c r="AW1608" s="39">
        <f>AB1608*0.7</f>
        <v>0.51570872413543689</v>
      </c>
      <c r="AX1608" s="40"/>
      <c r="AY1608" s="40">
        <f t="shared" ref="AY1608:AY1671" si="432">AX1608/1000</f>
        <v>0</v>
      </c>
      <c r="AZ1608" s="40"/>
      <c r="BA1608" s="40"/>
      <c r="BB1608" s="40"/>
      <c r="BC1608" s="39"/>
      <c r="BD1608" s="39">
        <f>T1608*2.23694</f>
        <v>68.661630555555561</v>
      </c>
      <c r="BE1608" s="39">
        <f>AO1608-$BC$8</f>
        <v>0.99905511842966421</v>
      </c>
      <c r="BF1608" s="39">
        <f>AQ1608-$BC$8</f>
        <v>0.85777764581297189</v>
      </c>
      <c r="BG1608" s="52">
        <f t="shared" si="419"/>
        <v>0.77199988123167473</v>
      </c>
      <c r="BH1608" s="52">
        <f t="shared" si="420"/>
        <v>0.77199988123167473</v>
      </c>
      <c r="BI1608" s="52">
        <f t="shared" si="421"/>
        <v>2779199.5724340291</v>
      </c>
      <c r="BJ1608" s="52">
        <f t="shared" si="422"/>
        <v>2779.1995724340291</v>
      </c>
      <c r="BK1608">
        <f t="shared" si="423"/>
        <v>8.5325625000000525</v>
      </c>
    </row>
    <row r="1609" spans="2:63" x14ac:dyDescent="0.25">
      <c r="B1609" s="23" t="s">
        <v>54</v>
      </c>
      <c r="C1609" s="23">
        <v>1601</v>
      </c>
      <c r="D1609" s="23">
        <v>124</v>
      </c>
      <c r="E1609" s="22">
        <v>109.5</v>
      </c>
      <c r="F1609" s="15">
        <f t="shared" si="424"/>
        <v>-0.27777777777777779</v>
      </c>
      <c r="G1609" s="15">
        <f t="shared" si="425"/>
        <v>-1</v>
      </c>
      <c r="R1609">
        <f t="shared" si="430"/>
        <v>0</v>
      </c>
      <c r="S1609">
        <f t="shared" si="431"/>
        <v>109.5</v>
      </c>
      <c r="T1609">
        <f>$E1609/3.6</f>
        <v>30.416666666666664</v>
      </c>
      <c r="U1609">
        <f>(0.5*960*(T1609*T1609))</f>
        <v>444083.33333333326</v>
      </c>
      <c r="V1609">
        <f>$U1609-$U1610</f>
        <v>8074.0740740739857</v>
      </c>
      <c r="X1609">
        <f>W1609/1000</f>
        <v>0</v>
      </c>
      <c r="Y160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09">
        <f>(0.5*960*(F1609*F1609))</f>
        <v>37.037037037037038</v>
      </c>
      <c r="AA1609">
        <f>W1609*0.0000002777777777</f>
        <v>0</v>
      </c>
      <c r="AB16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09">
        <f>(AC1609*0.0000002777777777)*-1</f>
        <v>0</v>
      </c>
      <c r="AE16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09">
        <f>(T1609/1000)*(960*9.81*0.01+0.5*1.205*0.38*1.711274*(T1609*T1609)+960*4/3*3.14*AJ1609)</f>
        <v>-20.06858073424452</v>
      </c>
      <c r="AH1609">
        <f>AH1608+AG1609</f>
        <v>5024.1938374825795</v>
      </c>
      <c r="AJ1609">
        <f>T1610-T1609</f>
        <v>-0.27777777777777501</v>
      </c>
      <c r="AK1609" s="53">
        <f t="shared" si="427"/>
        <v>30.416666666666664</v>
      </c>
      <c r="AL1609" s="39">
        <f>0.5*1116.99*(T1609*T1609)</f>
        <v>516704.83593749994</v>
      </c>
      <c r="AM1609" s="39">
        <f t="shared" si="426"/>
        <v>9394.4374999998836</v>
      </c>
      <c r="AN1609" s="39">
        <f>SUM($AM$1541:$AM$1584)+$AN$1540</f>
        <v>-3600653.4637500001</v>
      </c>
      <c r="AO1609" s="39">
        <f t="shared" ref="AO1609:AO1672" si="433">(AN1609*0.0000002777777777)*-1</f>
        <v>1.0001815174282827</v>
      </c>
      <c r="AP1609" s="39">
        <f>SUM($AM$1585:$AM$1616)+$AP$1584</f>
        <v>3092054.5621875003</v>
      </c>
      <c r="AQ1609" s="39">
        <f t="shared" ref="AQ1609:AQ1672" si="434">AP1609*0.0000002777777777</f>
        <v>0.85890404481159033</v>
      </c>
      <c r="AR1609" s="39">
        <f t="shared" si="429"/>
        <v>9.3944374999998832</v>
      </c>
      <c r="AS1609" s="39"/>
      <c r="AT1609" s="51">
        <f>T1609*$AS$8*0.38*0.01</f>
        <v>1201.7801240250001</v>
      </c>
      <c r="AU1609" s="51">
        <f t="shared" si="428"/>
        <v>1.2017801240250001</v>
      </c>
      <c r="AV1609" s="51">
        <f t="shared" ref="AV1609:AV1672" si="435">0.000000277778*AT1609</f>
        <v>3.3382807929141647E-4</v>
      </c>
      <c r="AW1609" s="39">
        <f>AB1609*0.7</f>
        <v>0.51570872413543689</v>
      </c>
      <c r="AX1609" s="40"/>
      <c r="AY1609" s="40">
        <f t="shared" si="432"/>
        <v>0</v>
      </c>
      <c r="AZ1609" s="40"/>
      <c r="BA1609" s="40"/>
      <c r="BB1609" s="40"/>
      <c r="BC1609" s="39"/>
      <c r="BD1609" s="39">
        <f>T1609*2.23694</f>
        <v>68.040258333333327</v>
      </c>
      <c r="BE1609" s="39">
        <f>AO1609-$BC$8</f>
        <v>0.99905511842966421</v>
      </c>
      <c r="BF1609" s="39">
        <f>AQ1609-$BC$8</f>
        <v>0.85777764581297189</v>
      </c>
      <c r="BG1609" s="52">
        <f t="shared" ref="BG1609:BG1672" si="436">BF1609*0.9</f>
        <v>0.77199988123167473</v>
      </c>
      <c r="BH1609" s="52">
        <f t="shared" ref="BH1609:BH1672" si="437">BF1609*0.9</f>
        <v>0.77199988123167473</v>
      </c>
      <c r="BI1609" s="52">
        <f t="shared" ref="BI1609:BI1672" si="438">BH1609*3600000</f>
        <v>2779199.5724340291</v>
      </c>
      <c r="BJ1609" s="52">
        <f t="shared" ref="BJ1609:BJ1672" si="439">BI1609/1000</f>
        <v>2779.1995724340291</v>
      </c>
      <c r="BK1609">
        <f t="shared" ref="BK1609:BK1672" si="440">(AM1609*0.9)/1000</f>
        <v>8.4549937499998968</v>
      </c>
    </row>
    <row r="1610" spans="2:63" x14ac:dyDescent="0.25">
      <c r="B1610" s="23" t="s">
        <v>54</v>
      </c>
      <c r="C1610" s="23">
        <v>1602</v>
      </c>
      <c r="D1610" s="23">
        <v>125</v>
      </c>
      <c r="E1610" s="22">
        <v>108.5</v>
      </c>
      <c r="F1610" s="15">
        <f t="shared" ref="F1610:F1673" si="441">($E1611-$E1609)/2/3.6</f>
        <v>-0.24999999999999961</v>
      </c>
      <c r="G1610" s="15">
        <f t="shared" ref="G1610:G1673" si="442">($E1611-$E1609)/2</f>
        <v>-0.89999999999999858</v>
      </c>
      <c r="R1610">
        <f t="shared" si="430"/>
        <v>0</v>
      </c>
      <c r="S1610">
        <f t="shared" si="431"/>
        <v>108.5</v>
      </c>
      <c r="T1610">
        <f>$E1610/3.6</f>
        <v>30.138888888888889</v>
      </c>
      <c r="U1610">
        <f>(0.5*960*(T1610*T1610))</f>
        <v>436009.25925925927</v>
      </c>
      <c r="V1610">
        <f>$U1610-$U1611</f>
        <v>6405.9259259258979</v>
      </c>
      <c r="X1610">
        <f>W1610/1000</f>
        <v>0</v>
      </c>
      <c r="Y161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0">
        <f>(0.5*960*(F1610*F1610))</f>
        <v>29.999999999999908</v>
      </c>
      <c r="AA1610">
        <f>W1610*0.0000002777777777</f>
        <v>0</v>
      </c>
      <c r="AB16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0">
        <f>(AC1610*0.0000002777777777)*-1</f>
        <v>0</v>
      </c>
      <c r="AE16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10">
        <f>(T1610/1000)*(960*9.81*0.01+0.5*1.205*0.38*1.711274*(T1610*T1610)+960*4/3*3.14*AJ1610)</f>
        <v>-13.354254307520751</v>
      </c>
      <c r="AH1610">
        <f>AH1609+AG1610</f>
        <v>5010.8395831750586</v>
      </c>
      <c r="AJ1610">
        <f>T1611-T1610</f>
        <v>-0.22222222222222143</v>
      </c>
      <c r="AK1610" s="53">
        <f t="shared" si="427"/>
        <v>30.138888888888889</v>
      </c>
      <c r="AL1610" s="39">
        <f>0.5*1116.99*(T1610*T1610)</f>
        <v>507310.39843750006</v>
      </c>
      <c r="AM1610" s="39">
        <f t="shared" si="426"/>
        <v>7453.4949999999953</v>
      </c>
      <c r="AN1610" s="39">
        <f>SUM($AM$1541:$AM$1584)+$AN$1540</f>
        <v>-3600653.4637500001</v>
      </c>
      <c r="AO1610" s="39">
        <f t="shared" si="433"/>
        <v>1.0001815174282827</v>
      </c>
      <c r="AP1610" s="39">
        <f>SUM($AM$1585:$AM$1616)+$AP$1584</f>
        <v>3092054.5621875003</v>
      </c>
      <c r="AQ1610" s="39">
        <f t="shared" si="434"/>
        <v>0.85890404481159033</v>
      </c>
      <c r="AR1610" s="39">
        <f t="shared" si="429"/>
        <v>7.4534949999999958</v>
      </c>
      <c r="AS1610" s="39"/>
      <c r="AT1610" s="51">
        <f>T1610*$AS$8*0.38*0.01</f>
        <v>1190.8049630750002</v>
      </c>
      <c r="AU1610" s="51">
        <f t="shared" si="428"/>
        <v>1.1908049630750002</v>
      </c>
      <c r="AV1610" s="51">
        <f t="shared" si="435"/>
        <v>3.3077942103304736E-4</v>
      </c>
      <c r="AW1610" s="39">
        <f>AB1610*0.7</f>
        <v>0.51570872413543689</v>
      </c>
      <c r="AX1610" s="40"/>
      <c r="AY1610" s="40">
        <f t="shared" si="432"/>
        <v>0</v>
      </c>
      <c r="AZ1610" s="40"/>
      <c r="BA1610" s="40"/>
      <c r="BB1610" s="40"/>
      <c r="BC1610" s="39"/>
      <c r="BD1610" s="39">
        <f>T1610*2.23694</f>
        <v>67.418886111111121</v>
      </c>
      <c r="BE1610" s="39">
        <f>AO1610-$BC$8</f>
        <v>0.99905511842966421</v>
      </c>
      <c r="BF1610" s="39">
        <f>AQ1610-$BC$8</f>
        <v>0.85777764581297189</v>
      </c>
      <c r="BG1610" s="52">
        <f t="shared" si="436"/>
        <v>0.77199988123167473</v>
      </c>
      <c r="BH1610" s="52">
        <f t="shared" si="437"/>
        <v>0.77199988123167473</v>
      </c>
      <c r="BI1610" s="52">
        <f t="shared" si="438"/>
        <v>2779199.5724340291</v>
      </c>
      <c r="BJ1610" s="52">
        <f t="shared" si="439"/>
        <v>2779.1995724340291</v>
      </c>
      <c r="BK1610">
        <f t="shared" si="440"/>
        <v>6.7081454999999961</v>
      </c>
    </row>
    <row r="1611" spans="2:63" x14ac:dyDescent="0.25">
      <c r="B1611" s="23" t="s">
        <v>54</v>
      </c>
      <c r="C1611" s="23">
        <v>1603</v>
      </c>
      <c r="D1611" s="23">
        <v>126</v>
      </c>
      <c r="E1611" s="22">
        <v>107.7</v>
      </c>
      <c r="F1611" s="15">
        <f t="shared" si="441"/>
        <v>-0.19444444444444522</v>
      </c>
      <c r="G1611" s="15">
        <f t="shared" si="442"/>
        <v>-0.70000000000000284</v>
      </c>
      <c r="R1611">
        <f t="shared" si="430"/>
        <v>0</v>
      </c>
      <c r="S1611">
        <f t="shared" si="431"/>
        <v>107.7</v>
      </c>
      <c r="T1611">
        <f>$E1611/3.6</f>
        <v>29.916666666666668</v>
      </c>
      <c r="U1611">
        <f>(0.5*960*(T1611*T1611))</f>
        <v>429603.33333333337</v>
      </c>
      <c r="V1611">
        <f>$U1611-$U1612</f>
        <v>4773.3333333334886</v>
      </c>
      <c r="X1611">
        <f>W1611/1000</f>
        <v>0</v>
      </c>
      <c r="Y161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1">
        <f>(0.5*960*(F1611*F1611))</f>
        <v>18.148148148148294</v>
      </c>
      <c r="AA1611">
        <f>W1611*0.0000002777777777</f>
        <v>0</v>
      </c>
      <c r="AB16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1">
        <f>(AC1611*0.0000002777777777)*-1</f>
        <v>0</v>
      </c>
      <c r="AE16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11">
        <f>(T1611/1000)*(960*9.81*0.01+0.5*1.205*0.38*1.711274*(T1611*T1611)+960*4/3*3.14*AJ1611)</f>
        <v>-6.732158350815812</v>
      </c>
      <c r="AH1611">
        <f>AH1610+AG1611</f>
        <v>5004.107424824243</v>
      </c>
      <c r="AJ1611">
        <f>T1612-T1611</f>
        <v>-0.1666666666666714</v>
      </c>
      <c r="AK1611" s="53">
        <f t="shared" si="427"/>
        <v>29.916666666666668</v>
      </c>
      <c r="AL1611" s="39">
        <f>0.5*1116.99*(T1611*T1611)</f>
        <v>499856.90343750006</v>
      </c>
      <c r="AM1611" s="39">
        <f t="shared" si="426"/>
        <v>5553.9225000001607</v>
      </c>
      <c r="AN1611" s="39">
        <f>SUM($AM$1541:$AM$1584)+$AN$1540</f>
        <v>-3600653.4637500001</v>
      </c>
      <c r="AO1611" s="39">
        <f t="shared" si="433"/>
        <v>1.0001815174282827</v>
      </c>
      <c r="AP1611" s="39">
        <f>SUM($AM$1585:$AM$1616)+$AP$1584</f>
        <v>3092054.5621875003</v>
      </c>
      <c r="AQ1611" s="39">
        <f t="shared" si="434"/>
        <v>0.85890404481159033</v>
      </c>
      <c r="AR1611" s="39">
        <f t="shared" si="429"/>
        <v>5.5539225000001604</v>
      </c>
      <c r="AS1611" s="39"/>
      <c r="AT1611" s="51">
        <f>T1611*$AS$8*0.38*0.01</f>
        <v>1182.0248343150001</v>
      </c>
      <c r="AU1611" s="51">
        <f t="shared" si="428"/>
        <v>1.1820248343150002</v>
      </c>
      <c r="AV1611" s="51">
        <f t="shared" si="435"/>
        <v>3.2834049442635212E-4</v>
      </c>
      <c r="AW1611" s="39">
        <f>AB1611*0.7</f>
        <v>0.51570872413543689</v>
      </c>
      <c r="AX1611" s="40"/>
      <c r="AY1611" s="40">
        <f t="shared" si="432"/>
        <v>0</v>
      </c>
      <c r="AZ1611" s="40"/>
      <c r="BA1611" s="40"/>
      <c r="BB1611" s="40"/>
      <c r="BC1611" s="39"/>
      <c r="BD1611" s="39">
        <f>T1611*2.23694</f>
        <v>66.921788333333339</v>
      </c>
      <c r="BE1611" s="39">
        <f>AO1611-$BC$8</f>
        <v>0.99905511842966421</v>
      </c>
      <c r="BF1611" s="39">
        <f>AQ1611-$BC$8</f>
        <v>0.85777764581297189</v>
      </c>
      <c r="BG1611" s="52">
        <f t="shared" si="436"/>
        <v>0.77199988123167473</v>
      </c>
      <c r="BH1611" s="52">
        <f t="shared" si="437"/>
        <v>0.77199988123167473</v>
      </c>
      <c r="BI1611" s="52">
        <f t="shared" si="438"/>
        <v>2779199.5724340291</v>
      </c>
      <c r="BJ1611" s="52">
        <f t="shared" si="439"/>
        <v>2779.1995724340291</v>
      </c>
      <c r="BK1611">
        <f t="shared" si="440"/>
        <v>4.9985302500001447</v>
      </c>
    </row>
    <row r="1612" spans="2:63" x14ac:dyDescent="0.25">
      <c r="B1612" s="23" t="s">
        <v>54</v>
      </c>
      <c r="C1612" s="23">
        <v>1604</v>
      </c>
      <c r="D1612" s="23">
        <v>127</v>
      </c>
      <c r="E1612" s="22">
        <v>107.1</v>
      </c>
      <c r="F1612" s="15">
        <f t="shared" si="441"/>
        <v>-0.15277777777777896</v>
      </c>
      <c r="G1612" s="15">
        <f t="shared" si="442"/>
        <v>-0.55000000000000426</v>
      </c>
      <c r="R1612">
        <f t="shared" si="430"/>
        <v>0</v>
      </c>
      <c r="S1612">
        <f t="shared" si="431"/>
        <v>107.1</v>
      </c>
      <c r="T1612">
        <f>$E1612/3.6</f>
        <v>29.749999999999996</v>
      </c>
      <c r="U1612">
        <f>(0.5*960*(T1612*T1612))</f>
        <v>424829.99999999988</v>
      </c>
      <c r="V1612">
        <f>$U1612-$U1613</f>
        <v>3957.407407407416</v>
      </c>
      <c r="X1612">
        <f>W1612/1000</f>
        <v>0</v>
      </c>
      <c r="Y161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2">
        <f>(0.5*960*(F1612*F1612))</f>
        <v>11.203703703703876</v>
      </c>
      <c r="AA1612">
        <f>W1612*0.0000002777777777</f>
        <v>0</v>
      </c>
      <c r="AB16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2">
        <f>(AC1612*0.0000002777777777)*-1</f>
        <v>0</v>
      </c>
      <c r="AE16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12">
        <f>(T1612/1000)*(960*9.81*0.01+0.5*1.205*0.38*1.711274*(T1612*T1612)+960*4/3*3.14*AJ1612)</f>
        <v>-3.4891428803535738</v>
      </c>
      <c r="AH1612">
        <f>AH1611+AG1612</f>
        <v>5000.6182819438891</v>
      </c>
      <c r="AJ1612">
        <f>T1613-T1612</f>
        <v>-0.13888888888888928</v>
      </c>
      <c r="AK1612" s="53">
        <f t="shared" si="427"/>
        <v>29.749999999999996</v>
      </c>
      <c r="AL1612" s="39">
        <f>0.5*1116.99*(T1612*T1612)</f>
        <v>494302.9809374999</v>
      </c>
      <c r="AM1612" s="39">
        <f t="shared" si="426"/>
        <v>4604.5671875000116</v>
      </c>
      <c r="AN1612" s="39">
        <f>SUM($AM$1541:$AM$1584)+$AN$1540</f>
        <v>-3600653.4637500001</v>
      </c>
      <c r="AO1612" s="39">
        <f t="shared" si="433"/>
        <v>1.0001815174282827</v>
      </c>
      <c r="AP1612" s="39">
        <f>SUM($AM$1585:$AM$1616)+$AP$1584</f>
        <v>3092054.5621875003</v>
      </c>
      <c r="AQ1612" s="39">
        <f t="shared" si="434"/>
        <v>0.85890404481159033</v>
      </c>
      <c r="AR1612" s="39">
        <f t="shared" si="429"/>
        <v>4.6045671875000114</v>
      </c>
      <c r="AS1612" s="39"/>
      <c r="AT1612" s="51">
        <f>T1612*$AS$8*0.38*0.01</f>
        <v>1175.439737745</v>
      </c>
      <c r="AU1612" s="51">
        <f t="shared" si="428"/>
        <v>1.1754397377450001</v>
      </c>
      <c r="AV1612" s="51">
        <f t="shared" si="435"/>
        <v>3.2651129947133058E-4</v>
      </c>
      <c r="AW1612" s="39">
        <f>AB1612*0.7</f>
        <v>0.51570872413543689</v>
      </c>
      <c r="AX1612" s="40"/>
      <c r="AY1612" s="40">
        <f t="shared" si="432"/>
        <v>0</v>
      </c>
      <c r="AZ1612" s="40"/>
      <c r="BA1612" s="40"/>
      <c r="BB1612" s="40"/>
      <c r="BC1612" s="39"/>
      <c r="BD1612" s="39">
        <f>T1612*2.23694</f>
        <v>66.548964999999995</v>
      </c>
      <c r="BE1612" s="39">
        <f>AO1612-$BC$8</f>
        <v>0.99905511842966421</v>
      </c>
      <c r="BF1612" s="39">
        <f>AQ1612-$BC$8</f>
        <v>0.85777764581297189</v>
      </c>
      <c r="BG1612" s="52">
        <f t="shared" si="436"/>
        <v>0.77199988123167473</v>
      </c>
      <c r="BH1612" s="52">
        <f t="shared" si="437"/>
        <v>0.77199988123167473</v>
      </c>
      <c r="BI1612" s="52">
        <f t="shared" si="438"/>
        <v>2779199.5724340291</v>
      </c>
      <c r="BJ1612" s="52">
        <f t="shared" si="439"/>
        <v>2779.1995724340291</v>
      </c>
      <c r="BK1612">
        <f t="shared" si="440"/>
        <v>4.1441104687500108</v>
      </c>
    </row>
    <row r="1613" spans="2:63" x14ac:dyDescent="0.25">
      <c r="B1613" s="23" t="s">
        <v>54</v>
      </c>
      <c r="C1613" s="23">
        <v>1605</v>
      </c>
      <c r="D1613" s="23">
        <v>128</v>
      </c>
      <c r="E1613" s="22">
        <v>106.6</v>
      </c>
      <c r="F1613" s="15">
        <f t="shared" si="441"/>
        <v>-9.7222222222220642E-2</v>
      </c>
      <c r="G1613" s="15">
        <f t="shared" si="442"/>
        <v>-0.34999999999999432</v>
      </c>
      <c r="R1613">
        <f t="shared" si="430"/>
        <v>0</v>
      </c>
      <c r="S1613">
        <f t="shared" si="431"/>
        <v>106.6</v>
      </c>
      <c r="T1613">
        <f>$E1613/3.6</f>
        <v>29.611111111111107</v>
      </c>
      <c r="U1613">
        <f>(0.5*960*(T1613*T1613))</f>
        <v>420872.59259259247</v>
      </c>
      <c r="V1613">
        <f>$U1613-$U1614</f>
        <v>1577.7777777776355</v>
      </c>
      <c r="X1613">
        <f>W1613/1000</f>
        <v>0</v>
      </c>
      <c r="Y161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3">
        <f>(0.5*960*(F1613*F1613))</f>
        <v>4.5370370370368898</v>
      </c>
      <c r="AA1613">
        <f>W1613*0.0000002777777777</f>
        <v>0</v>
      </c>
      <c r="AB16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3">
        <f>(AC1613*0.0000002777777777)*-1</f>
        <v>0</v>
      </c>
      <c r="AE16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13">
        <f>(T1613/1000)*(960*9.81*0.01+0.5*1.205*0.38*1.711274*(T1613*T1613)+960*4/3*3.14*AJ1613)</f>
        <v>6.3492445704079525</v>
      </c>
      <c r="AH1613">
        <f>AH1612+AG1613</f>
        <v>5006.9675265142969</v>
      </c>
      <c r="AJ1613">
        <f>T1614-T1613</f>
        <v>-5.5555555555550029E-2</v>
      </c>
      <c r="AK1613" s="53">
        <f t="shared" si="427"/>
        <v>29.611111111111107</v>
      </c>
      <c r="AL1613" s="39">
        <f>0.5*1116.99*(T1613*T1613)</f>
        <v>489698.41374999989</v>
      </c>
      <c r="AM1613" s="39">
        <f t="shared" si="426"/>
        <v>1835.793749999837</v>
      </c>
      <c r="AN1613" s="39">
        <f>SUM($AM$1541:$AM$1584)+$AN$1540</f>
        <v>-3600653.4637500001</v>
      </c>
      <c r="AO1613" s="39">
        <f t="shared" si="433"/>
        <v>1.0001815174282827</v>
      </c>
      <c r="AP1613" s="39">
        <f>SUM($AM$1585:$AM$1616)+$AP$1584</f>
        <v>3092054.5621875003</v>
      </c>
      <c r="AQ1613" s="39">
        <f t="shared" si="434"/>
        <v>0.85890404481159033</v>
      </c>
      <c r="AR1613" s="39">
        <f t="shared" si="429"/>
        <v>1.8357937499998369</v>
      </c>
      <c r="AS1613" s="39"/>
      <c r="AT1613" s="51">
        <f>T1613*$AS$8*0.38*0.01</f>
        <v>1169.95215727</v>
      </c>
      <c r="AU1613" s="51">
        <f t="shared" si="428"/>
        <v>1.16995215727</v>
      </c>
      <c r="AV1613" s="51">
        <f t="shared" si="435"/>
        <v>3.2498697034214608E-4</v>
      </c>
      <c r="AW1613" s="39">
        <f>AB1613*0.7</f>
        <v>0.51570872413543689</v>
      </c>
      <c r="AX1613" s="40"/>
      <c r="AY1613" s="40">
        <f t="shared" si="432"/>
        <v>0</v>
      </c>
      <c r="AZ1613" s="40"/>
      <c r="BA1613" s="40"/>
      <c r="BB1613" s="40"/>
      <c r="BC1613" s="39"/>
      <c r="BD1613" s="39">
        <f>T1613*2.23694</f>
        <v>66.238278888888885</v>
      </c>
      <c r="BE1613" s="39">
        <f>AO1613-$BC$8</f>
        <v>0.99905511842966421</v>
      </c>
      <c r="BF1613" s="39">
        <f>AQ1613-$BC$8</f>
        <v>0.85777764581297189</v>
      </c>
      <c r="BG1613" s="52">
        <f t="shared" si="436"/>
        <v>0.77199988123167473</v>
      </c>
      <c r="BH1613" s="52">
        <f t="shared" si="437"/>
        <v>0.77199988123167473</v>
      </c>
      <c r="BI1613" s="52">
        <f t="shared" si="438"/>
        <v>2779199.5724340291</v>
      </c>
      <c r="BJ1613" s="52">
        <f t="shared" si="439"/>
        <v>2779.1995724340291</v>
      </c>
      <c r="BK1613">
        <f t="shared" si="440"/>
        <v>1.6522143749998535</v>
      </c>
    </row>
    <row r="1614" spans="2:63" x14ac:dyDescent="0.25">
      <c r="B1614" s="23" t="s">
        <v>54</v>
      </c>
      <c r="C1614" s="23">
        <v>1606</v>
      </c>
      <c r="D1614" s="23">
        <v>129</v>
      </c>
      <c r="E1614" s="22">
        <v>106.4</v>
      </c>
      <c r="F1614" s="15">
        <f t="shared" si="441"/>
        <v>-5.5555555555554373E-2</v>
      </c>
      <c r="G1614" s="15">
        <f t="shared" si="442"/>
        <v>-0.19999999999999574</v>
      </c>
      <c r="R1614">
        <f t="shared" si="430"/>
        <v>0</v>
      </c>
      <c r="S1614">
        <f t="shared" si="431"/>
        <v>106.4</v>
      </c>
      <c r="T1614">
        <f>$E1614/3.6</f>
        <v>29.555555555555557</v>
      </c>
      <c r="U1614">
        <f>(0.5*960*(T1614*T1614))</f>
        <v>419294.81481481483</v>
      </c>
      <c r="V1614">
        <f>$U1614-$U1615</f>
        <v>1574.8148148148321</v>
      </c>
      <c r="X1614">
        <f>W1614/1000</f>
        <v>0</v>
      </c>
      <c r="Y161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4">
        <f>(0.5*960*(F1614*F1614))</f>
        <v>1.4814814814814183</v>
      </c>
      <c r="AA1614">
        <f>W1614*0.0000002777777777</f>
        <v>0</v>
      </c>
      <c r="AB16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4">
        <f>(AC1614*0.0000002777777777)*-1</f>
        <v>0</v>
      </c>
      <c r="AE16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14">
        <f>(T1614/1000)*(960*9.81*0.01+0.5*1.205*0.38*1.711274*(T1614*T1614)+960*4/3*3.14*AJ1614)</f>
        <v>6.2992692119364389</v>
      </c>
      <c r="AH1614">
        <f>AH1613+AG1614</f>
        <v>5013.2667957262329</v>
      </c>
      <c r="AJ1614">
        <f>T1615-T1614</f>
        <v>-5.5555555555557135E-2</v>
      </c>
      <c r="AK1614" s="53">
        <f t="shared" si="427"/>
        <v>29.555555555555557</v>
      </c>
      <c r="AL1614" s="39">
        <f>0.5*1116.99*(T1614*T1614)</f>
        <v>487862.62000000005</v>
      </c>
      <c r="AM1614" s="39">
        <f t="shared" si="426"/>
        <v>1832.3462500000605</v>
      </c>
      <c r="AN1614" s="39">
        <f>SUM($AM$1541:$AM$1584)+$AN$1540</f>
        <v>-3600653.4637500001</v>
      </c>
      <c r="AO1614" s="39">
        <f t="shared" si="433"/>
        <v>1.0001815174282827</v>
      </c>
      <c r="AP1614" s="39">
        <f>SUM($AM$1585:$AM$1616)+$AP$1584</f>
        <v>3092054.5621875003</v>
      </c>
      <c r="AQ1614" s="39">
        <f t="shared" si="434"/>
        <v>0.85890404481159033</v>
      </c>
      <c r="AR1614" s="39">
        <f t="shared" si="429"/>
        <v>1.8323462500000605</v>
      </c>
      <c r="AS1614" s="39"/>
      <c r="AT1614" s="51">
        <f>T1614*$AS$8*0.38*0.01</f>
        <v>1167.7571250800004</v>
      </c>
      <c r="AU1614" s="51">
        <f t="shared" si="428"/>
        <v>1.1677571250800003</v>
      </c>
      <c r="AV1614" s="51">
        <f t="shared" si="435"/>
        <v>3.2437723869047232E-4</v>
      </c>
      <c r="AW1614" s="39">
        <f>AB1614*0.7</f>
        <v>0.51570872413543689</v>
      </c>
      <c r="AX1614" s="40"/>
      <c r="AY1614" s="40">
        <f t="shared" si="432"/>
        <v>0</v>
      </c>
      <c r="AZ1614" s="40"/>
      <c r="BA1614" s="40"/>
      <c r="BB1614" s="40"/>
      <c r="BC1614" s="39"/>
      <c r="BD1614" s="39">
        <f>T1614*2.23694</f>
        <v>66.114004444444447</v>
      </c>
      <c r="BE1614" s="39">
        <f>AO1614-$BC$8</f>
        <v>0.99905511842966421</v>
      </c>
      <c r="BF1614" s="39">
        <f>AQ1614-$BC$8</f>
        <v>0.85777764581297189</v>
      </c>
      <c r="BG1614" s="52">
        <f t="shared" si="436"/>
        <v>0.77199988123167473</v>
      </c>
      <c r="BH1614" s="52">
        <f t="shared" si="437"/>
        <v>0.77199988123167473</v>
      </c>
      <c r="BI1614" s="52">
        <f t="shared" si="438"/>
        <v>2779199.5724340291</v>
      </c>
      <c r="BJ1614" s="52">
        <f t="shared" si="439"/>
        <v>2779.1995724340291</v>
      </c>
      <c r="BK1614">
        <f t="shared" si="440"/>
        <v>1.6491116250000546</v>
      </c>
    </row>
    <row r="1615" spans="2:63" x14ac:dyDescent="0.25">
      <c r="B1615" s="23" t="s">
        <v>54</v>
      </c>
      <c r="C1615" s="23">
        <v>1607</v>
      </c>
      <c r="D1615" s="23">
        <v>130</v>
      </c>
      <c r="E1615" s="22">
        <v>106.2</v>
      </c>
      <c r="F1615" s="15">
        <f t="shared" si="441"/>
        <v>-2.7777777777778172E-2</v>
      </c>
      <c r="G1615" s="15">
        <f t="shared" si="442"/>
        <v>-0.10000000000000142</v>
      </c>
      <c r="R1615">
        <f t="shared" si="430"/>
        <v>0</v>
      </c>
      <c r="S1615">
        <f t="shared" si="431"/>
        <v>106.2</v>
      </c>
      <c r="T1615">
        <f>$E1615/3.6</f>
        <v>29.5</v>
      </c>
      <c r="U1615">
        <f>(0.5*960*(T1615*T1615))</f>
        <v>417720</v>
      </c>
      <c r="V1615">
        <f>$U1615-$U1616</f>
        <v>0</v>
      </c>
      <c r="X1615">
        <f>W1615/1000</f>
        <v>0</v>
      </c>
      <c r="Y161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5">
        <f>(0.5*960*(F1615*F1615))</f>
        <v>0.37037037037038084</v>
      </c>
      <c r="AA1615">
        <f>W1615*0.0000002777777777</f>
        <v>0</v>
      </c>
      <c r="AB16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5">
        <f>(AC1615*0.0000002777777777)*-1</f>
        <v>0</v>
      </c>
      <c r="AE16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</f>
        <v>0.85952757177579331</v>
      </c>
      <c r="AG1615">
        <f>(T1615/1000)*(960*9.81*0.01+0.5*1.205*0.38*1.711274*(T1615*T1615)+960*4/3*3.14*AJ1615)</f>
        <v>12.836530515573962</v>
      </c>
      <c r="AH1615">
        <f>AH1614+AG1615</f>
        <v>5026.1033262418068</v>
      </c>
      <c r="AJ1615">
        <f>T1616-T1615</f>
        <v>0</v>
      </c>
      <c r="AK1615" s="53">
        <f t="shared" si="427"/>
        <v>29.5</v>
      </c>
      <c r="AL1615" s="39">
        <f>0.5*1116.99*(T1615*T1615)</f>
        <v>486030.27374999999</v>
      </c>
      <c r="AM1615" s="39">
        <f t="shared" si="426"/>
        <v>0</v>
      </c>
      <c r="AN1615" s="39">
        <f>SUM($AM$1541:$AM$1584)+$AN$1540</f>
        <v>-3600653.4637500001</v>
      </c>
      <c r="AO1615" s="39">
        <f t="shared" si="433"/>
        <v>1.0001815174282827</v>
      </c>
      <c r="AP1615" s="39">
        <f>SUM($AM$1585:$AM$1616)+$AP$1584</f>
        <v>3092054.5621875003</v>
      </c>
      <c r="AQ1615" s="39">
        <f t="shared" si="434"/>
        <v>0.85890404481159033</v>
      </c>
      <c r="AR1615" s="39">
        <f t="shared" si="429"/>
        <v>0</v>
      </c>
      <c r="AS1615" s="39"/>
      <c r="AT1615" s="51">
        <f>T1615*$AS$8*0.38*0.01</f>
        <v>1165.5620928900003</v>
      </c>
      <c r="AU1615" s="51">
        <f t="shared" si="428"/>
        <v>1.1655620928900003</v>
      </c>
      <c r="AV1615" s="51">
        <f t="shared" si="435"/>
        <v>3.2376750703879846E-4</v>
      </c>
      <c r="AW1615" s="39">
        <f>AB1615*0.7</f>
        <v>0.51570872413543689</v>
      </c>
      <c r="AX1615" s="40"/>
      <c r="AY1615" s="40">
        <f t="shared" si="432"/>
        <v>0</v>
      </c>
      <c r="AZ1615" s="40"/>
      <c r="BA1615" s="40"/>
      <c r="BB1615" s="40"/>
      <c r="BC1615" s="39"/>
      <c r="BD1615" s="39">
        <f>T1615*2.23694</f>
        <v>65.989730000000009</v>
      </c>
      <c r="BE1615" s="39">
        <f>AO1615-$BC$8</f>
        <v>0.99905511842966421</v>
      </c>
      <c r="BF1615" s="39">
        <f>AQ1615-$BC$8</f>
        <v>0.85777764581297189</v>
      </c>
      <c r="BG1615" s="52">
        <f t="shared" si="436"/>
        <v>0.77199988123167473</v>
      </c>
      <c r="BH1615" s="52">
        <f t="shared" si="437"/>
        <v>0.77199988123167473</v>
      </c>
      <c r="BI1615" s="52">
        <f t="shared" si="438"/>
        <v>2779199.5724340291</v>
      </c>
      <c r="BJ1615" s="52">
        <f t="shared" si="439"/>
        <v>2779.1995724340291</v>
      </c>
      <c r="BK1615">
        <f t="shared" si="440"/>
        <v>0</v>
      </c>
    </row>
    <row r="1616" spans="2:63" x14ac:dyDescent="0.25">
      <c r="B1616" s="23" t="s">
        <v>54</v>
      </c>
      <c r="C1616" s="23">
        <v>1608</v>
      </c>
      <c r="D1616" s="23">
        <v>131</v>
      </c>
      <c r="E1616" s="22">
        <v>106.2</v>
      </c>
      <c r="F1616" s="15">
        <f t="shared" si="441"/>
        <v>0</v>
      </c>
      <c r="G1616" s="15">
        <f t="shared" si="442"/>
        <v>0</v>
      </c>
      <c r="R1616">
        <f t="shared" si="430"/>
        <v>0</v>
      </c>
      <c r="S1616">
        <f t="shared" si="431"/>
        <v>106.2</v>
      </c>
      <c r="T1616">
        <f>$E1616/3.6</f>
        <v>29.5</v>
      </c>
      <c r="U1616">
        <f>(0.5*960*(T1616*T1616))</f>
        <v>417720</v>
      </c>
      <c r="V1616">
        <f>$U1616-$U1617</f>
        <v>0</v>
      </c>
      <c r="X1616">
        <f>W1616/1000</f>
        <v>0</v>
      </c>
      <c r="Y161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6">
        <f>(0.5*960*(F1616*F1616))</f>
        <v>0</v>
      </c>
      <c r="AA1616">
        <f>W1616*0.0000002777777777</f>
        <v>0</v>
      </c>
      <c r="AB16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6">
        <f>(AC1616*0.0000002777777777)*-1</f>
        <v>0</v>
      </c>
      <c r="AE16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16">
        <f>(T1616/1000)*(960*9.81*0.01+0.5*1.205*0.38*1.711274*(T1616*T1616)+960*4/3*3.14*AJ1616)</f>
        <v>12.836530515573962</v>
      </c>
      <c r="AH1616">
        <f>AH1615+AG1616</f>
        <v>5038.9398567573808</v>
      </c>
      <c r="AJ1616">
        <f>T1617-T1616</f>
        <v>0</v>
      </c>
      <c r="AK1616" s="53">
        <f t="shared" si="427"/>
        <v>29.5</v>
      </c>
      <c r="AL1616" s="39">
        <f>0.5*1116.99*(T1616*T1616)</f>
        <v>486030.27374999999</v>
      </c>
      <c r="AM1616" s="39">
        <f t="shared" si="426"/>
        <v>0</v>
      </c>
      <c r="AN1616" s="39">
        <f>SUM($AM$1541:$AM$1584)+$AN$1540</f>
        <v>-3600653.4637500001</v>
      </c>
      <c r="AO1616" s="39">
        <f t="shared" si="433"/>
        <v>1.0001815174282827</v>
      </c>
      <c r="AP1616" s="39">
        <f>SUM($AM$1585:$AM$1616)+$AP$1584</f>
        <v>3092054.5621875003</v>
      </c>
      <c r="AQ1616" s="39">
        <f t="shared" si="434"/>
        <v>0.85890404481159033</v>
      </c>
      <c r="AR1616" s="39">
        <f t="shared" si="429"/>
        <v>0</v>
      </c>
      <c r="AS1616" s="39"/>
      <c r="AT1616" s="51">
        <f>T1616*$AS$8*0.38*0.01</f>
        <v>1165.5620928900003</v>
      </c>
      <c r="AU1616" s="51">
        <f t="shared" si="428"/>
        <v>1.1655620928900003</v>
      </c>
      <c r="AV1616" s="51">
        <f t="shared" si="435"/>
        <v>3.2376750703879846E-4</v>
      </c>
      <c r="AW1616" s="39">
        <f>AB1616*0.7</f>
        <v>0.51570872413543689</v>
      </c>
      <c r="AX1616" s="40"/>
      <c r="AY1616" s="40">
        <f t="shared" si="432"/>
        <v>0</v>
      </c>
      <c r="AZ1616" s="40"/>
      <c r="BA1616" s="40"/>
      <c r="BB1616" s="40"/>
      <c r="BC1616" s="39"/>
      <c r="BD1616" s="39">
        <f>T1616*2.23694</f>
        <v>65.989730000000009</v>
      </c>
      <c r="BE1616" s="39">
        <f>AO1616-$BC$8</f>
        <v>0.99905511842966421</v>
      </c>
      <c r="BF1616" s="39">
        <f>AQ1616-$BC$8</f>
        <v>0.85777764581297189</v>
      </c>
      <c r="BG1616" s="52">
        <f t="shared" si="436"/>
        <v>0.77199988123167473</v>
      </c>
      <c r="BH1616" s="52">
        <f t="shared" si="437"/>
        <v>0.77199988123167473</v>
      </c>
      <c r="BI1616" s="52">
        <f t="shared" si="438"/>
        <v>2779199.5724340291</v>
      </c>
      <c r="BJ1616" s="52">
        <f t="shared" si="439"/>
        <v>2779.1995724340291</v>
      </c>
      <c r="BK1616">
        <f t="shared" si="440"/>
        <v>0</v>
      </c>
    </row>
    <row r="1617" spans="2:63" x14ac:dyDescent="0.25">
      <c r="B1617" s="23" t="s">
        <v>54</v>
      </c>
      <c r="C1617" s="23">
        <v>1609</v>
      </c>
      <c r="D1617" s="23">
        <v>132</v>
      </c>
      <c r="E1617" s="22">
        <v>106.2</v>
      </c>
      <c r="F1617" s="15">
        <f t="shared" si="441"/>
        <v>2.7777777777778172E-2</v>
      </c>
      <c r="G1617" s="15">
        <f t="shared" si="442"/>
        <v>0.10000000000000142</v>
      </c>
      <c r="R1617">
        <f t="shared" si="430"/>
        <v>0</v>
      </c>
      <c r="S1617">
        <f t="shared" si="431"/>
        <v>106.2</v>
      </c>
      <c r="T1617">
        <f>$E1617/3.6</f>
        <v>29.5</v>
      </c>
      <c r="U1617">
        <f>(0.5*960*(T1617*T1617))</f>
        <v>417720</v>
      </c>
      <c r="V1617">
        <f>$U1617-$U1618</f>
        <v>-1574.8148148148321</v>
      </c>
      <c r="X1617">
        <f>W1617/1000</f>
        <v>0</v>
      </c>
      <c r="Y161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7">
        <f>(0.5*960*(F1617*F1617))</f>
        <v>0.37037037037038084</v>
      </c>
      <c r="AA1617">
        <f>W1617*0.0000002777777777</f>
        <v>0</v>
      </c>
      <c r="AB16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C1617">
        <f>SUM(V1617:V1631)</f>
        <v>-86683.333333333256</v>
      </c>
      <c r="AD1617">
        <f>(AC1617*0.0000002777777777)*-1</f>
        <v>2.4078703696961648E-2</v>
      </c>
      <c r="AE16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17">
        <f>(T1617/1000)*(960*9.81*0.01+0.5*1.205*0.38*1.711274*(T1617*T1617)+960*4/3*3.14*AJ1617)</f>
        <v>19.423552737796371</v>
      </c>
      <c r="AH1617">
        <f>AH1616+AG1617</f>
        <v>5058.3634094951767</v>
      </c>
      <c r="AJ1617">
        <f>T1618-T1617</f>
        <v>5.5555555555557135E-2</v>
      </c>
      <c r="AK1617" s="53">
        <f t="shared" si="427"/>
        <v>29.5</v>
      </c>
      <c r="AL1617" s="39">
        <f>0.5*1116.99*(T1617*T1617)</f>
        <v>486030.27374999999</v>
      </c>
      <c r="AM1617" s="39">
        <f t="shared" si="426"/>
        <v>-1832.3462500000605</v>
      </c>
      <c r="AN1617" s="39">
        <f>SUM($AM$1617:$AM$1631)+$AN$1616</f>
        <v>-3701512.2309375</v>
      </c>
      <c r="AO1617" s="39">
        <f t="shared" si="433"/>
        <v>1.0281978416391879</v>
      </c>
      <c r="AP1617" s="39">
        <f>SUM($AM$1585:$AM$1616)+$AP$1584</f>
        <v>3092054.5621875003</v>
      </c>
      <c r="AQ1617" s="39">
        <f t="shared" si="434"/>
        <v>0.85890404481159033</v>
      </c>
      <c r="AR1617" s="39">
        <f t="shared" si="429"/>
        <v>-1.8323462500000605</v>
      </c>
      <c r="AS1617" s="39"/>
      <c r="AT1617" s="51">
        <f>T1617*$AS$8*0.38*0.01</f>
        <v>1165.5620928900003</v>
      </c>
      <c r="AU1617" s="51">
        <f t="shared" si="428"/>
        <v>1.1655620928900003</v>
      </c>
      <c r="AV1617" s="51">
        <f t="shared" si="435"/>
        <v>3.2376750703879846E-4</v>
      </c>
      <c r="AW1617" s="39">
        <f>AB1617*0.7</f>
        <v>0.51570872413543689</v>
      </c>
      <c r="AX1617" s="40"/>
      <c r="AY1617" s="40">
        <f t="shared" si="432"/>
        <v>0</v>
      </c>
      <c r="AZ1617" s="40"/>
      <c r="BA1617" s="40"/>
      <c r="BB1617" s="40"/>
      <c r="BC1617" s="39"/>
      <c r="BD1617" s="39">
        <f>T1617*2.23694</f>
        <v>65.989730000000009</v>
      </c>
      <c r="BE1617" s="39">
        <f>AO1617-$BC$8</f>
        <v>1.0270714426405694</v>
      </c>
      <c r="BF1617" s="39">
        <f>AQ1617-$BC$8</f>
        <v>0.85777764581297189</v>
      </c>
      <c r="BG1617" s="52">
        <f t="shared" si="436"/>
        <v>0.77199988123167473</v>
      </c>
      <c r="BH1617" s="52">
        <f t="shared" si="437"/>
        <v>0.77199988123167473</v>
      </c>
      <c r="BI1617" s="52">
        <f t="shared" si="438"/>
        <v>2779199.5724340291</v>
      </c>
      <c r="BJ1617" s="52">
        <f t="shared" si="439"/>
        <v>2779.1995724340291</v>
      </c>
      <c r="BK1617">
        <f t="shared" si="440"/>
        <v>-1.6491116250000546</v>
      </c>
    </row>
    <row r="1618" spans="2:63" x14ac:dyDescent="0.25">
      <c r="B1618" s="23" t="s">
        <v>54</v>
      </c>
      <c r="C1618" s="23">
        <v>1610</v>
      </c>
      <c r="D1618" s="23">
        <v>133</v>
      </c>
      <c r="E1618" s="22">
        <v>106.4</v>
      </c>
      <c r="F1618" s="15">
        <f t="shared" si="441"/>
        <v>4.1666666666666269E-2</v>
      </c>
      <c r="G1618" s="15">
        <f t="shared" si="442"/>
        <v>0.14999999999999858</v>
      </c>
      <c r="R1618">
        <f t="shared" si="430"/>
        <v>0</v>
      </c>
      <c r="S1618">
        <f t="shared" si="431"/>
        <v>106.4</v>
      </c>
      <c r="T1618">
        <f>$E1618/3.6</f>
        <v>29.555555555555557</v>
      </c>
      <c r="U1618">
        <f>(0.5*960*(T1618*T1618))</f>
        <v>419294.81481481483</v>
      </c>
      <c r="V1618">
        <f>$U1618-$U1619</f>
        <v>-788.51851851848187</v>
      </c>
      <c r="X1618">
        <f>W1618/1000</f>
        <v>0</v>
      </c>
      <c r="Y161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8">
        <f>(0.5*960*(F1618*F1618))</f>
        <v>0.83333333333331749</v>
      </c>
      <c r="AA1618">
        <f>W1618*0.0000002777777777</f>
        <v>0</v>
      </c>
      <c r="AB16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8">
        <f>(AC1618*0.0000002777777777)*-1</f>
        <v>0</v>
      </c>
      <c r="AE16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18">
        <f>(T1618/1000)*(960*9.81*0.01+0.5*1.205*0.38*1.711274*(T1618*T1618)+960*4/3*3.14*AJ1618)</f>
        <v>16.198409952677043</v>
      </c>
      <c r="AH1618">
        <f>AH1617+AG1618</f>
        <v>5074.5618194478538</v>
      </c>
      <c r="AJ1618">
        <f>T1619-T1618</f>
        <v>2.7777777777775015E-2</v>
      </c>
      <c r="AK1618" s="53">
        <f t="shared" si="427"/>
        <v>29.555555555555557</v>
      </c>
      <c r="AL1618" s="39">
        <f>0.5*1116.99*(T1618*T1618)</f>
        <v>487862.62000000005</v>
      </c>
      <c r="AM1618" s="39">
        <f t="shared" si="426"/>
        <v>-917.46593749994645</v>
      </c>
      <c r="AN1618" s="39">
        <f>SUM($AM$1617:$AM$1631)+$AN$1616</f>
        <v>-3701512.2309375</v>
      </c>
      <c r="AO1618" s="39">
        <f t="shared" si="433"/>
        <v>1.0281978416391879</v>
      </c>
      <c r="AP1618" s="39">
        <f>SUM($AM$1585:$AM$1616)+$AP$1584</f>
        <v>3092054.5621875003</v>
      </c>
      <c r="AQ1618" s="39">
        <f t="shared" si="434"/>
        <v>0.85890404481159033</v>
      </c>
      <c r="AR1618" s="39">
        <f t="shared" si="429"/>
        <v>-0.91746593749994643</v>
      </c>
      <c r="AS1618" s="39"/>
      <c r="AT1618" s="51">
        <f>T1618*$AS$8*0.38*0.01</f>
        <v>1167.7571250800004</v>
      </c>
      <c r="AU1618" s="51">
        <f t="shared" si="428"/>
        <v>1.1677571250800003</v>
      </c>
      <c r="AV1618" s="51">
        <f t="shared" si="435"/>
        <v>3.2437723869047232E-4</v>
      </c>
      <c r="AW1618" s="39">
        <f>AB1618*0.7</f>
        <v>0.51570872413543689</v>
      </c>
      <c r="AX1618" s="40"/>
      <c r="AY1618" s="40">
        <f t="shared" si="432"/>
        <v>0</v>
      </c>
      <c r="AZ1618" s="40"/>
      <c r="BA1618" s="40"/>
      <c r="BB1618" s="40"/>
      <c r="BC1618" s="39"/>
      <c r="BD1618" s="39">
        <f>T1618*2.23694</f>
        <v>66.114004444444447</v>
      </c>
      <c r="BE1618" s="39">
        <f>AO1618-$BC$8</f>
        <v>1.0270714426405694</v>
      </c>
      <c r="BF1618" s="39">
        <f>AQ1618-$BC$8</f>
        <v>0.85777764581297189</v>
      </c>
      <c r="BG1618" s="52">
        <f t="shared" si="436"/>
        <v>0.77199988123167473</v>
      </c>
      <c r="BH1618" s="52">
        <f t="shared" si="437"/>
        <v>0.77199988123167473</v>
      </c>
      <c r="BI1618" s="52">
        <f t="shared" si="438"/>
        <v>2779199.5724340291</v>
      </c>
      <c r="BJ1618" s="52">
        <f t="shared" si="439"/>
        <v>2779.1995724340291</v>
      </c>
      <c r="BK1618">
        <f t="shared" si="440"/>
        <v>-0.82571934374995182</v>
      </c>
    </row>
    <row r="1619" spans="2:63" x14ac:dyDescent="0.25">
      <c r="B1619" s="23" t="s">
        <v>54</v>
      </c>
      <c r="C1619" s="23">
        <v>1611</v>
      </c>
      <c r="D1619" s="23">
        <v>134</v>
      </c>
      <c r="E1619" s="22">
        <v>106.5</v>
      </c>
      <c r="F1619" s="15">
        <f t="shared" si="441"/>
        <v>5.5555555555554373E-2</v>
      </c>
      <c r="G1619" s="15">
        <f t="shared" si="442"/>
        <v>0.19999999999999574</v>
      </c>
      <c r="R1619">
        <f t="shared" si="430"/>
        <v>0</v>
      </c>
      <c r="S1619">
        <f t="shared" si="431"/>
        <v>106.5</v>
      </c>
      <c r="T1619">
        <f>$E1619/3.6</f>
        <v>29.583333333333332</v>
      </c>
      <c r="U1619">
        <f>(0.5*960*(T1619*T1619))</f>
        <v>420083.33333333331</v>
      </c>
      <c r="V1619">
        <f>$U1619-$U1620</f>
        <v>-2369.9999999999418</v>
      </c>
      <c r="X1619">
        <f>W1619/1000</f>
        <v>0</v>
      </c>
      <c r="Y161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19">
        <f>(0.5*960*(F1619*F1619))</f>
        <v>1.4814814814814183</v>
      </c>
      <c r="AA1619">
        <f>W1619*0.0000002777777777</f>
        <v>0</v>
      </c>
      <c r="AB16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19">
        <f>(AC1619*0.0000002777777777)*-1</f>
        <v>0</v>
      </c>
      <c r="AE16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19">
        <f>(T1619/1000)*(960*9.81*0.01+0.5*1.205*0.38*1.711274*(T1619*T1619)+960*4/3*3.14*AJ1619)</f>
        <v>22.838304135067517</v>
      </c>
      <c r="AH1619">
        <f>AH1618+AG1619</f>
        <v>5097.400123582921</v>
      </c>
      <c r="AJ1619">
        <f>T1620-T1619</f>
        <v>8.3333333333332149E-2</v>
      </c>
      <c r="AK1619" s="53">
        <f t="shared" si="427"/>
        <v>29.583333333333332</v>
      </c>
      <c r="AL1619" s="39">
        <f>0.5*1116.99*(T1619*T1619)</f>
        <v>488780.0859375</v>
      </c>
      <c r="AM1619" s="39">
        <f t="shared" si="426"/>
        <v>-2757.5690624999115</v>
      </c>
      <c r="AN1619" s="39">
        <f>SUM($AM$1617:$AM$1631)+$AN$1616</f>
        <v>-3701512.2309375</v>
      </c>
      <c r="AO1619" s="39">
        <f t="shared" si="433"/>
        <v>1.0281978416391879</v>
      </c>
      <c r="AP1619" s="39">
        <f>SUM($AM$1585:$AM$1616)+$AP$1584</f>
        <v>3092054.5621875003</v>
      </c>
      <c r="AQ1619" s="39">
        <f t="shared" si="434"/>
        <v>0.85890404481159033</v>
      </c>
      <c r="AR1619" s="39">
        <f t="shared" si="429"/>
        <v>-2.7575690624999116</v>
      </c>
      <c r="AS1619" s="39"/>
      <c r="AT1619" s="51">
        <f>T1619*$AS$8*0.38*0.01</f>
        <v>1168.8546411750001</v>
      </c>
      <c r="AU1619" s="51">
        <f t="shared" si="428"/>
        <v>1.168854641175</v>
      </c>
      <c r="AV1619" s="51">
        <f t="shared" si="435"/>
        <v>3.2468210451630915E-4</v>
      </c>
      <c r="AW1619" s="39">
        <f>AB1619*0.7</f>
        <v>0.51570872413543689</v>
      </c>
      <c r="AX1619" s="40"/>
      <c r="AY1619" s="40">
        <f t="shared" si="432"/>
        <v>0</v>
      </c>
      <c r="AZ1619" s="40"/>
      <c r="BA1619" s="40"/>
      <c r="BB1619" s="40"/>
      <c r="BC1619" s="39"/>
      <c r="BD1619" s="39">
        <f>T1619*2.23694</f>
        <v>66.176141666666666</v>
      </c>
      <c r="BE1619" s="39">
        <f>AO1619-$BC$8</f>
        <v>1.0270714426405694</v>
      </c>
      <c r="BF1619" s="39">
        <f>AQ1619-$BC$8</f>
        <v>0.85777764581297189</v>
      </c>
      <c r="BG1619" s="52">
        <f t="shared" si="436"/>
        <v>0.77199988123167473</v>
      </c>
      <c r="BH1619" s="52">
        <f t="shared" si="437"/>
        <v>0.77199988123167473</v>
      </c>
      <c r="BI1619" s="52">
        <f t="shared" si="438"/>
        <v>2779199.5724340291</v>
      </c>
      <c r="BJ1619" s="52">
        <f t="shared" si="439"/>
        <v>2779.1995724340291</v>
      </c>
      <c r="BK1619">
        <f t="shared" si="440"/>
        <v>-2.4818121562499202</v>
      </c>
    </row>
    <row r="1620" spans="2:63" x14ac:dyDescent="0.25">
      <c r="B1620" s="23" t="s">
        <v>54</v>
      </c>
      <c r="C1620" s="23">
        <v>1612</v>
      </c>
      <c r="D1620" s="23">
        <v>135</v>
      </c>
      <c r="E1620" s="22">
        <v>106.8</v>
      </c>
      <c r="F1620" s="15">
        <f t="shared" si="441"/>
        <v>9.7222222222222612E-2</v>
      </c>
      <c r="G1620" s="15">
        <f t="shared" si="442"/>
        <v>0.35000000000000142</v>
      </c>
      <c r="R1620">
        <f t="shared" si="430"/>
        <v>0</v>
      </c>
      <c r="S1620">
        <f t="shared" si="431"/>
        <v>106.8</v>
      </c>
      <c r="T1620">
        <f>$E1620/3.6</f>
        <v>29.666666666666664</v>
      </c>
      <c r="U1620">
        <f>(0.5*960*(T1620*T1620))</f>
        <v>422453.33333333326</v>
      </c>
      <c r="V1620">
        <f>$U1620-$U1621</f>
        <v>-3170.3703703704523</v>
      </c>
      <c r="X1620">
        <f>W1620/1000</f>
        <v>0</v>
      </c>
      <c r="Y162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0">
        <f>(0.5*960*(F1620*F1620))</f>
        <v>4.5370370370370736</v>
      </c>
      <c r="AA1620">
        <f>W1620*0.0000002777777777</f>
        <v>0</v>
      </c>
      <c r="AB16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0">
        <f>(AC1620*0.0000002777777777)*-1</f>
        <v>0</v>
      </c>
      <c r="AE16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0">
        <f>(T1620/1000)*(960*9.81*0.01+0.5*1.205*0.38*1.711274*(T1620*T1620)+960*4/3*3.14*AJ1620)</f>
        <v>26.272145882957734</v>
      </c>
      <c r="AH1620">
        <f>AH1619+AG1620</f>
        <v>5123.6722694658783</v>
      </c>
      <c r="AJ1620">
        <f>T1621-T1620</f>
        <v>0.11111111111111427</v>
      </c>
      <c r="AK1620" s="53">
        <f t="shared" si="427"/>
        <v>29.666666666666664</v>
      </c>
      <c r="AL1620" s="39">
        <f>0.5*1116.99*(T1620*T1620)</f>
        <v>491537.65499999991</v>
      </c>
      <c r="AM1620" s="39">
        <f t="shared" ref="AM1620:AM1683" si="443">AL1620-AL1621</f>
        <v>-3688.8250000000698</v>
      </c>
      <c r="AN1620" s="39">
        <f>SUM($AM$1617:$AM$1631)+$AN$1616</f>
        <v>-3701512.2309375</v>
      </c>
      <c r="AO1620" s="39">
        <f t="shared" si="433"/>
        <v>1.0281978416391879</v>
      </c>
      <c r="AP1620" s="39">
        <f>SUM($AM$1585:$AM$1616)+$AP$1584</f>
        <v>3092054.5621875003</v>
      </c>
      <c r="AQ1620" s="39">
        <f t="shared" si="434"/>
        <v>0.85890404481159033</v>
      </c>
      <c r="AR1620" s="39">
        <f t="shared" si="429"/>
        <v>-3.6888250000000697</v>
      </c>
      <c r="AS1620" s="39"/>
      <c r="AT1620" s="51">
        <f>T1620*$AS$8*0.38*0.01</f>
        <v>1172.1471894599999</v>
      </c>
      <c r="AU1620" s="51">
        <f t="shared" si="428"/>
        <v>1.17214718946</v>
      </c>
      <c r="AV1620" s="51">
        <f t="shared" si="435"/>
        <v>3.2559670199381984E-4</v>
      </c>
      <c r="AW1620" s="39">
        <f>AB1620*0.7</f>
        <v>0.51570872413543689</v>
      </c>
      <c r="AX1620" s="40"/>
      <c r="AY1620" s="40">
        <f t="shared" si="432"/>
        <v>0</v>
      </c>
      <c r="AZ1620" s="40"/>
      <c r="BA1620" s="40"/>
      <c r="BB1620" s="40"/>
      <c r="BC1620" s="39"/>
      <c r="BD1620" s="39">
        <f>T1620*2.23694</f>
        <v>66.362553333333338</v>
      </c>
      <c r="BE1620" s="39">
        <f>AO1620-$BC$8</f>
        <v>1.0270714426405694</v>
      </c>
      <c r="BF1620" s="39">
        <f>AQ1620-$BC$8</f>
        <v>0.85777764581297189</v>
      </c>
      <c r="BG1620" s="52">
        <f t="shared" si="436"/>
        <v>0.77199988123167473</v>
      </c>
      <c r="BH1620" s="52">
        <f t="shared" si="437"/>
        <v>0.77199988123167473</v>
      </c>
      <c r="BI1620" s="52">
        <f t="shared" si="438"/>
        <v>2779199.5724340291</v>
      </c>
      <c r="BJ1620" s="52">
        <f t="shared" si="439"/>
        <v>2779.1995724340291</v>
      </c>
      <c r="BK1620">
        <f t="shared" si="440"/>
        <v>-3.3199425000000629</v>
      </c>
    </row>
    <row r="1621" spans="2:63" x14ac:dyDescent="0.25">
      <c r="B1621" s="23" t="s">
        <v>54</v>
      </c>
      <c r="C1621" s="23">
        <v>1613</v>
      </c>
      <c r="D1621" s="23">
        <v>136</v>
      </c>
      <c r="E1621" s="22">
        <v>107.2</v>
      </c>
      <c r="F1621" s="15">
        <f t="shared" si="441"/>
        <v>0.1388888888888889</v>
      </c>
      <c r="G1621" s="15">
        <f t="shared" si="442"/>
        <v>0.5</v>
      </c>
      <c r="R1621">
        <f t="shared" si="430"/>
        <v>0</v>
      </c>
      <c r="S1621">
        <f t="shared" si="431"/>
        <v>107.2</v>
      </c>
      <c r="T1621">
        <f>$E1621/3.6</f>
        <v>29.777777777777779</v>
      </c>
      <c r="U1621">
        <f>(0.5*960*(T1621*T1621))</f>
        <v>425623.70370370371</v>
      </c>
      <c r="V1621">
        <f>$U1621-$U1622</f>
        <v>-4777.7777777776937</v>
      </c>
      <c r="X1621">
        <f>W1621/1000</f>
        <v>0</v>
      </c>
      <c r="Y162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1">
        <f>(0.5*960*(F1621*F1621))</f>
        <v>9.2592592592592595</v>
      </c>
      <c r="AA1621">
        <f>W1621*0.0000002777777777</f>
        <v>0</v>
      </c>
      <c r="AB16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1">
        <f>(AC1621*0.0000002777777777)*-1</f>
        <v>0</v>
      </c>
      <c r="AE16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1">
        <f>(T1621/1000)*(960*9.81*0.01+0.5*1.205*0.38*1.711274*(T1621*T1621)+960*4/3*3.14*AJ1621)</f>
        <v>33.096648970279659</v>
      </c>
      <c r="AH1621">
        <f>AH1620+AG1621</f>
        <v>5156.7689184361579</v>
      </c>
      <c r="AJ1621">
        <f>T1622-T1621</f>
        <v>0.1666666666666643</v>
      </c>
      <c r="AK1621" s="53">
        <f t="shared" ref="AK1621:AK1684" si="444">$E1621/3.6</f>
        <v>29.777777777777779</v>
      </c>
      <c r="AL1621" s="39">
        <f>0.5*1116.99*(T1621*T1621)</f>
        <v>495226.48</v>
      </c>
      <c r="AM1621" s="39">
        <f t="shared" si="443"/>
        <v>-5559.0937499999418</v>
      </c>
      <c r="AN1621" s="39">
        <f>SUM($AM$1617:$AM$1631)+$AN$1616</f>
        <v>-3701512.2309375</v>
      </c>
      <c r="AO1621" s="39">
        <f t="shared" si="433"/>
        <v>1.0281978416391879</v>
      </c>
      <c r="AP1621" s="39">
        <f>SUM($AM$1585:$AM$1616)+$AP$1584</f>
        <v>3092054.5621875003</v>
      </c>
      <c r="AQ1621" s="39">
        <f t="shared" si="434"/>
        <v>0.85890404481159033</v>
      </c>
      <c r="AR1621" s="39">
        <f t="shared" si="429"/>
        <v>-5.559093749999942</v>
      </c>
      <c r="AS1621" s="39"/>
      <c r="AT1621" s="51">
        <f>T1621*$AS$8*0.38*0.01</f>
        <v>1176.5372538400002</v>
      </c>
      <c r="AU1621" s="51">
        <f t="shared" si="428"/>
        <v>1.1765372538400001</v>
      </c>
      <c r="AV1621" s="51">
        <f t="shared" si="435"/>
        <v>3.2681616529716756E-4</v>
      </c>
      <c r="AW1621" s="39">
        <f>AB1621*0.7</f>
        <v>0.51570872413543689</v>
      </c>
      <c r="AX1621" s="40"/>
      <c r="AY1621" s="40">
        <f t="shared" si="432"/>
        <v>0</v>
      </c>
      <c r="AZ1621" s="40"/>
      <c r="BA1621" s="40"/>
      <c r="BB1621" s="40"/>
      <c r="BC1621" s="39"/>
      <c r="BD1621" s="39">
        <f>T1621*2.23694</f>
        <v>66.611102222222229</v>
      </c>
      <c r="BE1621" s="39">
        <f>AO1621-$BC$8</f>
        <v>1.0270714426405694</v>
      </c>
      <c r="BF1621" s="39">
        <f>AQ1621-$BC$8</f>
        <v>0.85777764581297189</v>
      </c>
      <c r="BG1621" s="52">
        <f t="shared" si="436"/>
        <v>0.77199988123167473</v>
      </c>
      <c r="BH1621" s="52">
        <f t="shared" si="437"/>
        <v>0.77199988123167473</v>
      </c>
      <c r="BI1621" s="52">
        <f t="shared" si="438"/>
        <v>2779199.5724340291</v>
      </c>
      <c r="BJ1621" s="52">
        <f t="shared" si="439"/>
        <v>2779.1995724340291</v>
      </c>
      <c r="BK1621">
        <f t="shared" si="440"/>
        <v>-5.0031843749999476</v>
      </c>
    </row>
    <row r="1622" spans="2:63" x14ac:dyDescent="0.25">
      <c r="B1622" s="23" t="s">
        <v>54</v>
      </c>
      <c r="C1622" s="23">
        <v>1614</v>
      </c>
      <c r="D1622" s="23">
        <v>137</v>
      </c>
      <c r="E1622" s="22">
        <v>107.8</v>
      </c>
      <c r="F1622" s="15">
        <f t="shared" si="441"/>
        <v>0.18055555555555516</v>
      </c>
      <c r="G1622" s="15">
        <f t="shared" si="442"/>
        <v>0.64999999999999858</v>
      </c>
      <c r="R1622">
        <f t="shared" si="430"/>
        <v>0</v>
      </c>
      <c r="S1622">
        <f t="shared" si="431"/>
        <v>107.8</v>
      </c>
      <c r="T1622">
        <f>$E1622/3.6</f>
        <v>29.944444444444443</v>
      </c>
      <c r="U1622">
        <f>(0.5*960*(T1622*T1622))</f>
        <v>430401.4814814814</v>
      </c>
      <c r="V1622">
        <f>$U1622-$U1623</f>
        <v>-5607.7777777778683</v>
      </c>
      <c r="X1622">
        <f>W1622/1000</f>
        <v>0</v>
      </c>
      <c r="Y162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2">
        <f>(0.5*960*(F1622*F1622))</f>
        <v>15.648148148148081</v>
      </c>
      <c r="AA1622">
        <f>W1622*0.0000002777777777</f>
        <v>0</v>
      </c>
      <c r="AB16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2">
        <f>(AC1622*0.0000002777777777)*-1</f>
        <v>0</v>
      </c>
      <c r="AE16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2">
        <f>(T1622/1000)*(960*9.81*0.01+0.5*1.205*0.38*1.711274*(T1622*T1622)+960*4/3*3.14*AJ1622)</f>
        <v>36.741800309230399</v>
      </c>
      <c r="AH1622">
        <f>AH1621+AG1622</f>
        <v>5193.5107187453887</v>
      </c>
      <c r="AJ1622">
        <f>T1623-T1622</f>
        <v>0.19444444444444642</v>
      </c>
      <c r="AK1622" s="53">
        <f t="shared" si="444"/>
        <v>29.944444444444443</v>
      </c>
      <c r="AL1622" s="39">
        <f>0.5*1116.99*(T1622*T1622)</f>
        <v>500785.57374999992</v>
      </c>
      <c r="AM1622" s="39">
        <f t="shared" si="443"/>
        <v>-6524.824687500135</v>
      </c>
      <c r="AN1622" s="39">
        <f>SUM($AM$1617:$AM$1631)+$AN$1616</f>
        <v>-3701512.2309375</v>
      </c>
      <c r="AO1622" s="39">
        <f t="shared" si="433"/>
        <v>1.0281978416391879</v>
      </c>
      <c r="AP1622" s="39">
        <f>SUM($AM$1585:$AM$1616)+$AP$1584</f>
        <v>3092054.5621875003</v>
      </c>
      <c r="AQ1622" s="39">
        <f t="shared" si="434"/>
        <v>0.85890404481159033</v>
      </c>
      <c r="AR1622" s="39">
        <f t="shared" si="429"/>
        <v>-6.5248246875001348</v>
      </c>
      <c r="AS1622" s="39"/>
      <c r="AT1622" s="51">
        <f>T1622*$AS$8*0.38*0.01</f>
        <v>1183.1223504100003</v>
      </c>
      <c r="AU1622" s="51">
        <f t="shared" si="428"/>
        <v>1.1831223504100004</v>
      </c>
      <c r="AV1622" s="51">
        <f t="shared" si="435"/>
        <v>3.2864536025218905E-4</v>
      </c>
      <c r="AW1622" s="39">
        <f>AB1622*0.7</f>
        <v>0.51570872413543689</v>
      </c>
      <c r="AX1622" s="40"/>
      <c r="AY1622" s="40">
        <f t="shared" si="432"/>
        <v>0</v>
      </c>
      <c r="AZ1622" s="40"/>
      <c r="BA1622" s="40"/>
      <c r="BB1622" s="40"/>
      <c r="BC1622" s="39"/>
      <c r="BD1622" s="39">
        <f>T1622*2.23694</f>
        <v>66.983925555555558</v>
      </c>
      <c r="BE1622" s="39">
        <f>AO1622-$BC$8</f>
        <v>1.0270714426405694</v>
      </c>
      <c r="BF1622" s="39">
        <f>AQ1622-$BC$8</f>
        <v>0.85777764581297189</v>
      </c>
      <c r="BG1622" s="52">
        <f t="shared" si="436"/>
        <v>0.77199988123167473</v>
      </c>
      <c r="BH1622" s="52">
        <f t="shared" si="437"/>
        <v>0.77199988123167473</v>
      </c>
      <c r="BI1622" s="52">
        <f t="shared" si="438"/>
        <v>2779199.5724340291</v>
      </c>
      <c r="BJ1622" s="52">
        <f t="shared" si="439"/>
        <v>2779.1995724340291</v>
      </c>
      <c r="BK1622">
        <f t="shared" si="440"/>
        <v>-5.8723422187501217</v>
      </c>
    </row>
    <row r="1623" spans="2:63" x14ac:dyDescent="0.25">
      <c r="B1623" s="23" t="s">
        <v>54</v>
      </c>
      <c r="C1623" s="23">
        <v>1615</v>
      </c>
      <c r="D1623" s="23">
        <v>138</v>
      </c>
      <c r="E1623" s="22">
        <v>108.5</v>
      </c>
      <c r="F1623" s="15">
        <f t="shared" si="441"/>
        <v>0.2222222222222234</v>
      </c>
      <c r="G1623" s="15">
        <f t="shared" si="442"/>
        <v>0.80000000000000426</v>
      </c>
      <c r="R1623">
        <f t="shared" si="430"/>
        <v>0</v>
      </c>
      <c r="S1623">
        <f t="shared" si="431"/>
        <v>108.5</v>
      </c>
      <c r="T1623">
        <f>$E1623/3.6</f>
        <v>30.138888888888889</v>
      </c>
      <c r="U1623">
        <f>(0.5*960*(T1623*T1623))</f>
        <v>436009.25925925927</v>
      </c>
      <c r="V1623">
        <f>$U1623-$U1624</f>
        <v>-7263.3333333333721</v>
      </c>
      <c r="X1623">
        <f>W1623/1000</f>
        <v>0</v>
      </c>
      <c r="Y162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3">
        <f>(0.5*960*(F1623*F1623))</f>
        <v>23.703703703703955</v>
      </c>
      <c r="AA1623">
        <f>W1623*0.0000002777777777</f>
        <v>0</v>
      </c>
      <c r="AB16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3">
        <f>(AC1623*0.0000002777777777)*-1</f>
        <v>0</v>
      </c>
      <c r="AE16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3">
        <f>(T1623/1000)*(960*9.81*0.01+0.5*1.205*0.38*1.711274*(T1623*T1623)+960*4/3*3.14*AJ1623)</f>
        <v>43.848017297417428</v>
      </c>
      <c r="AH1623">
        <f>AH1622+AG1623</f>
        <v>5237.3587360428064</v>
      </c>
      <c r="AJ1623">
        <f>T1624-T1623</f>
        <v>0.25</v>
      </c>
      <c r="AK1623" s="53">
        <f t="shared" si="444"/>
        <v>30.138888888888889</v>
      </c>
      <c r="AL1623" s="39">
        <f>0.5*1116.99*(T1623*T1623)</f>
        <v>507310.39843750006</v>
      </c>
      <c r="AM1623" s="39">
        <f t="shared" si="443"/>
        <v>-8451.1153124999837</v>
      </c>
      <c r="AN1623" s="39">
        <f>SUM($AM$1617:$AM$1631)+$AN$1616</f>
        <v>-3701512.2309375</v>
      </c>
      <c r="AO1623" s="39">
        <f t="shared" si="433"/>
        <v>1.0281978416391879</v>
      </c>
      <c r="AP1623" s="39">
        <f>SUM($AM$1585:$AM$1616)+$AP$1584</f>
        <v>3092054.5621875003</v>
      </c>
      <c r="AQ1623" s="39">
        <f t="shared" si="434"/>
        <v>0.85890404481159033</v>
      </c>
      <c r="AR1623" s="39">
        <f t="shared" si="429"/>
        <v>-8.4511153124999829</v>
      </c>
      <c r="AS1623" s="39"/>
      <c r="AT1623" s="51">
        <f>T1623*$AS$8*0.38*0.01</f>
        <v>1190.8049630750002</v>
      </c>
      <c r="AU1623" s="51">
        <f t="shared" si="428"/>
        <v>1.1908049630750002</v>
      </c>
      <c r="AV1623" s="51">
        <f t="shared" si="435"/>
        <v>3.3077942103304736E-4</v>
      </c>
      <c r="AW1623" s="39">
        <f>AB1623*0.7</f>
        <v>0.51570872413543689</v>
      </c>
      <c r="AX1623" s="40"/>
      <c r="AY1623" s="40">
        <f t="shared" si="432"/>
        <v>0</v>
      </c>
      <c r="AZ1623" s="40"/>
      <c r="BA1623" s="40"/>
      <c r="BB1623" s="40"/>
      <c r="BC1623" s="39"/>
      <c r="BD1623" s="39">
        <f>T1623*2.23694</f>
        <v>67.418886111111121</v>
      </c>
      <c r="BE1623" s="39">
        <f>AO1623-$BC$8</f>
        <v>1.0270714426405694</v>
      </c>
      <c r="BF1623" s="39">
        <f>AQ1623-$BC$8</f>
        <v>0.85777764581297189</v>
      </c>
      <c r="BG1623" s="52">
        <f t="shared" si="436"/>
        <v>0.77199988123167473</v>
      </c>
      <c r="BH1623" s="52">
        <f t="shared" si="437"/>
        <v>0.77199988123167473</v>
      </c>
      <c r="BI1623" s="52">
        <f t="shared" si="438"/>
        <v>2779199.5724340291</v>
      </c>
      <c r="BJ1623" s="52">
        <f t="shared" si="439"/>
        <v>2779.1995724340291</v>
      </c>
      <c r="BK1623">
        <f t="shared" si="440"/>
        <v>-7.6060037812499859</v>
      </c>
    </row>
    <row r="1624" spans="2:63" x14ac:dyDescent="0.25">
      <c r="B1624" s="23" t="s">
        <v>54</v>
      </c>
      <c r="C1624" s="23">
        <v>1616</v>
      </c>
      <c r="D1624" s="23">
        <v>139</v>
      </c>
      <c r="E1624" s="22">
        <v>109.4</v>
      </c>
      <c r="F1624" s="15">
        <f t="shared" si="441"/>
        <v>0.27777777777777779</v>
      </c>
      <c r="G1624" s="15">
        <f t="shared" si="442"/>
        <v>1</v>
      </c>
      <c r="R1624">
        <f t="shared" si="430"/>
        <v>0</v>
      </c>
      <c r="S1624">
        <f t="shared" si="431"/>
        <v>109.4</v>
      </c>
      <c r="T1624">
        <f>$E1624/3.6</f>
        <v>30.388888888888889</v>
      </c>
      <c r="U1624">
        <f>(0.5*960*(T1624*T1624))</f>
        <v>443272.59259259264</v>
      </c>
      <c r="V1624">
        <f>$U1624-$U1625</f>
        <v>-8958.8888888888177</v>
      </c>
      <c r="X1624">
        <f>W1624/1000</f>
        <v>0</v>
      </c>
      <c r="Y162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4">
        <f>(0.5*960*(F1624*F1624))</f>
        <v>37.037037037037038</v>
      </c>
      <c r="AA1624">
        <f>W1624*0.0000002777777777</f>
        <v>0</v>
      </c>
      <c r="AB16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4">
        <f>(AC1624*0.0000002777777777)*-1</f>
        <v>0</v>
      </c>
      <c r="AE16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4">
        <f>(T1624/1000)*(960*9.81*0.01+0.5*1.205*0.38*1.711274*(T1624*T1624)+960*4/3*3.14*AJ1624)</f>
        <v>51.17739952789087</v>
      </c>
      <c r="AH1624">
        <f>AH1623+AG1624</f>
        <v>5288.5361355706973</v>
      </c>
      <c r="AJ1624">
        <f>T1625-T1624</f>
        <v>0.30555555555555358</v>
      </c>
      <c r="AK1624" s="53">
        <f t="shared" si="444"/>
        <v>30.388888888888889</v>
      </c>
      <c r="AL1624" s="39">
        <f>0.5*1116.99*(T1624*T1624)</f>
        <v>515761.51375000004</v>
      </c>
      <c r="AM1624" s="39">
        <f t="shared" si="443"/>
        <v>-10423.947187499958</v>
      </c>
      <c r="AN1624" s="39">
        <f>SUM($AM$1617:$AM$1631)+$AN$1616</f>
        <v>-3701512.2309375</v>
      </c>
      <c r="AO1624" s="39">
        <f t="shared" si="433"/>
        <v>1.0281978416391879</v>
      </c>
      <c r="AP1624" s="39">
        <f>SUM($AM$1585:$AM$1616)+$AP$1584</f>
        <v>3092054.5621875003</v>
      </c>
      <c r="AQ1624" s="39">
        <f t="shared" si="434"/>
        <v>0.85890404481159033</v>
      </c>
      <c r="AR1624" s="39">
        <f t="shared" si="429"/>
        <v>-10.423947187499959</v>
      </c>
      <c r="AS1624" s="39"/>
      <c r="AT1624" s="51">
        <f>T1624*$AS$8*0.38*0.01</f>
        <v>1200.6826079300004</v>
      </c>
      <c r="AU1624" s="51">
        <f t="shared" ref="AU1624:AU1687" si="445">AT1624/1000</f>
        <v>1.2006826079300004</v>
      </c>
      <c r="AV1624" s="51">
        <f t="shared" si="435"/>
        <v>3.3352321346557964E-4</v>
      </c>
      <c r="AW1624" s="39">
        <f>AB1624*0.7</f>
        <v>0.51570872413543689</v>
      </c>
      <c r="AX1624" s="40"/>
      <c r="AY1624" s="40">
        <f t="shared" si="432"/>
        <v>0</v>
      </c>
      <c r="AZ1624" s="40"/>
      <c r="BA1624" s="40"/>
      <c r="BB1624" s="40"/>
      <c r="BC1624" s="39"/>
      <c r="BD1624" s="39">
        <f>T1624*2.23694</f>
        <v>67.978121111111122</v>
      </c>
      <c r="BE1624" s="39">
        <f>AO1624-$BC$8</f>
        <v>1.0270714426405694</v>
      </c>
      <c r="BF1624" s="39">
        <f>AQ1624-$BC$8</f>
        <v>0.85777764581297189</v>
      </c>
      <c r="BG1624" s="52">
        <f t="shared" si="436"/>
        <v>0.77199988123167473</v>
      </c>
      <c r="BH1624" s="52">
        <f t="shared" si="437"/>
        <v>0.77199988123167473</v>
      </c>
      <c r="BI1624" s="52">
        <f t="shared" si="438"/>
        <v>2779199.5724340291</v>
      </c>
      <c r="BJ1624" s="52">
        <f t="shared" si="439"/>
        <v>2779.1995724340291</v>
      </c>
      <c r="BK1624">
        <f t="shared" si="440"/>
        <v>-9.3815524687499625</v>
      </c>
    </row>
    <row r="1625" spans="2:63" x14ac:dyDescent="0.25">
      <c r="B1625" s="23" t="s">
        <v>54</v>
      </c>
      <c r="C1625" s="23">
        <v>1617</v>
      </c>
      <c r="D1625" s="23">
        <v>140</v>
      </c>
      <c r="E1625" s="22">
        <v>110.5</v>
      </c>
      <c r="F1625" s="15">
        <f t="shared" si="441"/>
        <v>0.31944444444444403</v>
      </c>
      <c r="G1625" s="15">
        <f t="shared" si="442"/>
        <v>1.1499999999999986</v>
      </c>
      <c r="R1625">
        <f t="shared" si="430"/>
        <v>0</v>
      </c>
      <c r="S1625">
        <f t="shared" si="431"/>
        <v>110.5</v>
      </c>
      <c r="T1625">
        <f>$E1625/3.6</f>
        <v>30.694444444444443</v>
      </c>
      <c r="U1625">
        <f>(0.5*960*(T1625*T1625))</f>
        <v>452231.48148148146</v>
      </c>
      <c r="V1625">
        <f>$U1625-$U1626</f>
        <v>-9875.555555555562</v>
      </c>
      <c r="X1625">
        <f>W1625/1000</f>
        <v>0</v>
      </c>
      <c r="Y162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5">
        <f>(0.5*960*(F1625*F1625))</f>
        <v>48.981481481481353</v>
      </c>
      <c r="AA1625">
        <f>W1625*0.0000002777777777</f>
        <v>0</v>
      </c>
      <c r="AB16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5">
        <f>(AC1625*0.0000002777777777)*-1</f>
        <v>0</v>
      </c>
      <c r="AE16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5">
        <f>(T1625/1000)*(960*9.81*0.01+0.5*1.205*0.38*1.711274*(T1625*T1625)+960*4/3*3.14*AJ1625)</f>
        <v>55.34330138866644</v>
      </c>
      <c r="AH1625">
        <f>AH1624+AG1625</f>
        <v>5343.8794369593634</v>
      </c>
      <c r="AJ1625">
        <f>T1626-T1625</f>
        <v>0.3333333333333357</v>
      </c>
      <c r="AK1625" s="53">
        <f t="shared" si="444"/>
        <v>30.694444444444443</v>
      </c>
      <c r="AL1625" s="39">
        <f>0.5*1116.99*(T1625*T1625)</f>
        <v>526185.4609375</v>
      </c>
      <c r="AM1625" s="39">
        <f t="shared" si="443"/>
        <v>-11490.517499999958</v>
      </c>
      <c r="AN1625" s="39">
        <f>SUM($AM$1617:$AM$1631)+$AN$1616</f>
        <v>-3701512.2309375</v>
      </c>
      <c r="AO1625" s="39">
        <f t="shared" si="433"/>
        <v>1.0281978416391879</v>
      </c>
      <c r="AP1625" s="39">
        <f>SUM($AM$1585:$AM$1616)+$AP$1584</f>
        <v>3092054.5621875003</v>
      </c>
      <c r="AQ1625" s="39">
        <f t="shared" si="434"/>
        <v>0.85890404481159033</v>
      </c>
      <c r="AR1625" s="39">
        <f t="shared" si="429"/>
        <v>-11.490517499999958</v>
      </c>
      <c r="AS1625" s="39"/>
      <c r="AT1625" s="51">
        <f>T1625*$AS$8*0.38*0.01</f>
        <v>1212.7552849750002</v>
      </c>
      <c r="AU1625" s="51">
        <f t="shared" si="445"/>
        <v>1.2127552849750003</v>
      </c>
      <c r="AV1625" s="51">
        <f t="shared" si="435"/>
        <v>3.3687673754978557E-4</v>
      </c>
      <c r="AW1625" s="39">
        <f>AB1625*0.7</f>
        <v>0.51570872413543689</v>
      </c>
      <c r="AX1625" s="40"/>
      <c r="AY1625" s="40">
        <f t="shared" si="432"/>
        <v>0</v>
      </c>
      <c r="AZ1625" s="40"/>
      <c r="BA1625" s="40"/>
      <c r="BB1625" s="40"/>
      <c r="BC1625" s="39"/>
      <c r="BD1625" s="39">
        <f>T1625*2.23694</f>
        <v>68.661630555555561</v>
      </c>
      <c r="BE1625" s="39">
        <f>AO1625-$BC$8</f>
        <v>1.0270714426405694</v>
      </c>
      <c r="BF1625" s="39">
        <f>AQ1625-$BC$8</f>
        <v>0.85777764581297189</v>
      </c>
      <c r="BG1625" s="52">
        <f t="shared" si="436"/>
        <v>0.77199988123167473</v>
      </c>
      <c r="BH1625" s="52">
        <f t="shared" si="437"/>
        <v>0.77199988123167473</v>
      </c>
      <c r="BI1625" s="52">
        <f t="shared" si="438"/>
        <v>2779199.5724340291</v>
      </c>
      <c r="BJ1625" s="52">
        <f t="shared" si="439"/>
        <v>2779.1995724340291</v>
      </c>
      <c r="BK1625">
        <f t="shared" si="440"/>
        <v>-10.341465749999964</v>
      </c>
    </row>
    <row r="1626" spans="2:63" x14ac:dyDescent="0.25">
      <c r="B1626" s="23" t="s">
        <v>54</v>
      </c>
      <c r="C1626" s="23">
        <v>1618</v>
      </c>
      <c r="D1626" s="23">
        <v>141</v>
      </c>
      <c r="E1626" s="22">
        <v>111.7</v>
      </c>
      <c r="F1626" s="15">
        <f t="shared" si="441"/>
        <v>0.34722222222222221</v>
      </c>
      <c r="G1626" s="15">
        <f t="shared" si="442"/>
        <v>1.25</v>
      </c>
      <c r="R1626">
        <f t="shared" si="430"/>
        <v>0</v>
      </c>
      <c r="S1626">
        <f t="shared" si="431"/>
        <v>111.7</v>
      </c>
      <c r="T1626">
        <f>$E1626/3.6</f>
        <v>31.027777777777779</v>
      </c>
      <c r="U1626">
        <f>(0.5*960*(T1626*T1626))</f>
        <v>462107.03703703702</v>
      </c>
      <c r="V1626">
        <f>$U1626-$U1627</f>
        <v>-10818.888888888934</v>
      </c>
      <c r="X1626">
        <f>W1626/1000</f>
        <v>0</v>
      </c>
      <c r="Y162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6">
        <f>(0.5*960*(F1626*F1626))</f>
        <v>57.870370370370367</v>
      </c>
      <c r="AA1626">
        <f>W1626*0.0000002777777777</f>
        <v>0</v>
      </c>
      <c r="AB16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6">
        <f>(AC1626*0.0000002777777777)*-1</f>
        <v>0</v>
      </c>
      <c r="AE16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6">
        <f>(T1626/1000)*(960*9.81*0.01+0.5*1.205*0.38*1.711274*(T1626*T1626)+960*4/3*3.14*AJ1626)</f>
        <v>59.658503695060318</v>
      </c>
      <c r="AH1626">
        <f>AH1625+AG1626</f>
        <v>5403.5379406544234</v>
      </c>
      <c r="AJ1626">
        <f>T1627-T1626</f>
        <v>0.36111111111111072</v>
      </c>
      <c r="AK1626" s="53">
        <f t="shared" si="444"/>
        <v>31.027777777777779</v>
      </c>
      <c r="AL1626" s="39">
        <f>0.5*1116.99*(T1626*T1626)</f>
        <v>537675.97843749996</v>
      </c>
      <c r="AM1626" s="39">
        <f t="shared" si="443"/>
        <v>-12588.115312500042</v>
      </c>
      <c r="AN1626" s="39">
        <f>SUM($AM$1617:$AM$1631)+$AN$1616</f>
        <v>-3701512.2309375</v>
      </c>
      <c r="AO1626" s="39">
        <f t="shared" si="433"/>
        <v>1.0281978416391879</v>
      </c>
      <c r="AP1626" s="39">
        <f>SUM($AM$1585:$AM$1616)+$AP$1584</f>
        <v>3092054.5621875003</v>
      </c>
      <c r="AQ1626" s="39">
        <f t="shared" si="434"/>
        <v>0.85890404481159033</v>
      </c>
      <c r="AR1626" s="39">
        <f t="shared" si="429"/>
        <v>-12.588115312500042</v>
      </c>
      <c r="AS1626" s="39"/>
      <c r="AT1626" s="51">
        <f>T1626*$AS$8*0.38*0.01</f>
        <v>1225.9254781150003</v>
      </c>
      <c r="AU1626" s="51">
        <f t="shared" si="445"/>
        <v>1.2259254781150002</v>
      </c>
      <c r="AV1626" s="51">
        <f t="shared" si="435"/>
        <v>3.4053512745982854E-4</v>
      </c>
      <c r="AW1626" s="39">
        <f>AB1626*0.7</f>
        <v>0.51570872413543689</v>
      </c>
      <c r="AX1626" s="40"/>
      <c r="AY1626" s="40">
        <f t="shared" si="432"/>
        <v>0</v>
      </c>
      <c r="AZ1626" s="40"/>
      <c r="BA1626" s="40"/>
      <c r="BB1626" s="40"/>
      <c r="BC1626" s="39"/>
      <c r="BD1626" s="39">
        <f>T1626*2.23694</f>
        <v>69.407277222222234</v>
      </c>
      <c r="BE1626" s="39">
        <f>AO1626-$BC$8</f>
        <v>1.0270714426405694</v>
      </c>
      <c r="BF1626" s="39">
        <f>AQ1626-$BC$8</f>
        <v>0.85777764581297189</v>
      </c>
      <c r="BG1626" s="52">
        <f t="shared" si="436"/>
        <v>0.77199988123167473</v>
      </c>
      <c r="BH1626" s="52">
        <f t="shared" si="437"/>
        <v>0.77199988123167473</v>
      </c>
      <c r="BI1626" s="52">
        <f t="shared" si="438"/>
        <v>2779199.5724340291</v>
      </c>
      <c r="BJ1626" s="52">
        <f t="shared" si="439"/>
        <v>2779.1995724340291</v>
      </c>
      <c r="BK1626">
        <f t="shared" si="440"/>
        <v>-11.329303781250038</v>
      </c>
    </row>
    <row r="1627" spans="2:63" x14ac:dyDescent="0.25">
      <c r="B1627" s="23" t="s">
        <v>54</v>
      </c>
      <c r="C1627" s="23">
        <v>1619</v>
      </c>
      <c r="D1627" s="23">
        <v>142</v>
      </c>
      <c r="E1627" s="22">
        <v>113</v>
      </c>
      <c r="F1627" s="15">
        <f t="shared" si="441"/>
        <v>0.33333333333333215</v>
      </c>
      <c r="G1627" s="15">
        <f t="shared" si="442"/>
        <v>1.1999999999999957</v>
      </c>
      <c r="R1627">
        <f t="shared" si="430"/>
        <v>0</v>
      </c>
      <c r="S1627">
        <f t="shared" si="431"/>
        <v>113</v>
      </c>
      <c r="T1627">
        <f>$E1627/3.6</f>
        <v>31.388888888888889</v>
      </c>
      <c r="U1627">
        <f>(0.5*960*(T1627*T1627))</f>
        <v>472925.92592592596</v>
      </c>
      <c r="V1627">
        <f>$U1627-$U1628</f>
        <v>-9252.2222222221317</v>
      </c>
      <c r="X1627">
        <f>W1627/1000</f>
        <v>0</v>
      </c>
      <c r="Y162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7">
        <f>(0.5*960*(F1627*F1627))</f>
        <v>53.333333333332959</v>
      </c>
      <c r="AA1627">
        <f>W1627*0.0000002777777777</f>
        <v>0</v>
      </c>
      <c r="AB16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7">
        <f>(AC1627*0.0000002777777777)*-1</f>
        <v>0</v>
      </c>
      <c r="AE16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7">
        <f>(T1627/1000)*(960*9.81*0.01+0.5*1.205*0.38*1.711274*(T1627*T1627)+960*4/3*3.14*AJ1627)</f>
        <v>53.621228149265079</v>
      </c>
      <c r="AH1627">
        <f>AH1626+AG1627</f>
        <v>5457.1591688036888</v>
      </c>
      <c r="AJ1627">
        <f>T1628-T1627</f>
        <v>0.30555555555555358</v>
      </c>
      <c r="AK1627" s="53">
        <f t="shared" si="444"/>
        <v>31.388888888888889</v>
      </c>
      <c r="AL1627" s="39">
        <f>0.5*1116.99*(T1627*T1627)</f>
        <v>550264.09375</v>
      </c>
      <c r="AM1627" s="39">
        <f t="shared" si="443"/>
        <v>-10765.249687499949</v>
      </c>
      <c r="AN1627" s="39">
        <f>SUM($AM$1617:$AM$1631)+$AN$1616</f>
        <v>-3701512.2309375</v>
      </c>
      <c r="AO1627" s="39">
        <f t="shared" si="433"/>
        <v>1.0281978416391879</v>
      </c>
      <c r="AP1627" s="39">
        <f>SUM($AM$1585:$AM$1616)+$AP$1584</f>
        <v>3092054.5621875003</v>
      </c>
      <c r="AQ1627" s="39">
        <f t="shared" si="434"/>
        <v>0.85890404481159033</v>
      </c>
      <c r="AR1627" s="39">
        <f t="shared" si="429"/>
        <v>-10.765249687499949</v>
      </c>
      <c r="AS1627" s="39"/>
      <c r="AT1627" s="51">
        <f>T1627*$AS$8*0.38*0.01</f>
        <v>1240.1931873500002</v>
      </c>
      <c r="AU1627" s="51">
        <f t="shared" si="445"/>
        <v>1.2401931873500003</v>
      </c>
      <c r="AV1627" s="51">
        <f t="shared" si="435"/>
        <v>3.4449838319570834E-4</v>
      </c>
      <c r="AW1627" s="39">
        <f>AB1627*0.7</f>
        <v>0.51570872413543689</v>
      </c>
      <c r="AX1627" s="40"/>
      <c r="AY1627" s="40">
        <f t="shared" si="432"/>
        <v>0</v>
      </c>
      <c r="AZ1627" s="40"/>
      <c r="BA1627" s="40"/>
      <c r="BB1627" s="40"/>
      <c r="BC1627" s="39"/>
      <c r="BD1627" s="39">
        <f>T1627*2.23694</f>
        <v>70.215061111111112</v>
      </c>
      <c r="BE1627" s="39">
        <f>AO1627-$BC$8</f>
        <v>1.0270714426405694</v>
      </c>
      <c r="BF1627" s="39">
        <f>AQ1627-$BC$8</f>
        <v>0.85777764581297189</v>
      </c>
      <c r="BG1627" s="52">
        <f t="shared" si="436"/>
        <v>0.77199988123167473</v>
      </c>
      <c r="BH1627" s="52">
        <f t="shared" si="437"/>
        <v>0.77199988123167473</v>
      </c>
      <c r="BI1627" s="52">
        <f t="shared" si="438"/>
        <v>2779199.5724340291</v>
      </c>
      <c r="BJ1627" s="52">
        <f t="shared" si="439"/>
        <v>2779.1995724340291</v>
      </c>
      <c r="BK1627">
        <f t="shared" si="440"/>
        <v>-9.6887247187499543</v>
      </c>
    </row>
    <row r="1628" spans="2:63" x14ac:dyDescent="0.25">
      <c r="B1628" s="23" t="s">
        <v>54</v>
      </c>
      <c r="C1628" s="23">
        <v>1620</v>
      </c>
      <c r="D1628" s="23">
        <v>143</v>
      </c>
      <c r="E1628" s="22">
        <v>114.1</v>
      </c>
      <c r="F1628" s="15">
        <f t="shared" si="441"/>
        <v>0.29166666666666585</v>
      </c>
      <c r="G1628" s="15">
        <f t="shared" si="442"/>
        <v>1.0499999999999972</v>
      </c>
      <c r="R1628">
        <f t="shared" si="430"/>
        <v>0</v>
      </c>
      <c r="S1628">
        <f t="shared" si="431"/>
        <v>114.1</v>
      </c>
      <c r="T1628">
        <f>$E1628/3.6</f>
        <v>31.694444444444443</v>
      </c>
      <c r="U1628">
        <f>(0.5*960*(T1628*T1628))</f>
        <v>482178.14814814809</v>
      </c>
      <c r="V1628">
        <f>$U1628-$U1629</f>
        <v>-8488.888888888876</v>
      </c>
      <c r="X1628">
        <f>W1628/1000</f>
        <v>0</v>
      </c>
      <c r="Y162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8">
        <f>(0.5*960*(F1628*F1628))</f>
        <v>40.833333333333108</v>
      </c>
      <c r="AA1628">
        <f>W1628*0.0000002777777777</f>
        <v>0</v>
      </c>
      <c r="AB16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8">
        <f>(AC1628*0.0000002777777777)*-1</f>
        <v>0</v>
      </c>
      <c r="AE16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8">
        <f>(T1628/1000)*(960*9.81*0.01+0.5*1.205*0.38*1.711274*(T1628*T1628)+960*4/3*3.14*AJ1628)</f>
        <v>50.8440541824367</v>
      </c>
      <c r="AH1628">
        <f>AH1627+AG1628</f>
        <v>5508.0032229861254</v>
      </c>
      <c r="AJ1628">
        <f>T1629-T1628</f>
        <v>0.27777777777777857</v>
      </c>
      <c r="AK1628" s="53">
        <f t="shared" si="444"/>
        <v>31.694444444444443</v>
      </c>
      <c r="AL1628" s="39">
        <f>0.5*1116.99*(T1628*T1628)</f>
        <v>561029.34343749995</v>
      </c>
      <c r="AM1628" s="39">
        <f t="shared" si="443"/>
        <v>-9877.0875000000233</v>
      </c>
      <c r="AN1628" s="39">
        <f>SUM($AM$1617:$AM$1631)+$AN$1616</f>
        <v>-3701512.2309375</v>
      </c>
      <c r="AO1628" s="39">
        <f t="shared" si="433"/>
        <v>1.0281978416391879</v>
      </c>
      <c r="AP1628" s="39">
        <f>SUM($AM$1585:$AM$1616)+$AP$1584</f>
        <v>3092054.5621875003</v>
      </c>
      <c r="AQ1628" s="39">
        <f t="shared" si="434"/>
        <v>0.85890404481159033</v>
      </c>
      <c r="AR1628" s="39">
        <f t="shared" si="429"/>
        <v>-9.8770875000000231</v>
      </c>
      <c r="AS1628" s="39"/>
      <c r="AT1628" s="51">
        <f>T1628*$AS$8*0.38*0.01</f>
        <v>1252.2658643950001</v>
      </c>
      <c r="AU1628" s="51">
        <f t="shared" si="445"/>
        <v>1.2522658643950002</v>
      </c>
      <c r="AV1628" s="51">
        <f t="shared" si="435"/>
        <v>3.4785190727991432E-4</v>
      </c>
      <c r="AW1628" s="39">
        <f>AB1628*0.7</f>
        <v>0.51570872413543689</v>
      </c>
      <c r="AX1628" s="40"/>
      <c r="AY1628" s="40">
        <f t="shared" si="432"/>
        <v>0</v>
      </c>
      <c r="AZ1628" s="40"/>
      <c r="BA1628" s="40"/>
      <c r="BB1628" s="40"/>
      <c r="BC1628" s="39"/>
      <c r="BD1628" s="39">
        <f>T1628*2.23694</f>
        <v>70.898570555555551</v>
      </c>
      <c r="BE1628" s="39">
        <f>AO1628-$BC$8</f>
        <v>1.0270714426405694</v>
      </c>
      <c r="BF1628" s="39">
        <f>AQ1628-$BC$8</f>
        <v>0.85777764581297189</v>
      </c>
      <c r="BG1628" s="52">
        <f t="shared" si="436"/>
        <v>0.77199988123167473</v>
      </c>
      <c r="BH1628" s="52">
        <f t="shared" si="437"/>
        <v>0.77199988123167473</v>
      </c>
      <c r="BI1628" s="52">
        <f t="shared" si="438"/>
        <v>2779199.5724340291</v>
      </c>
      <c r="BJ1628" s="52">
        <f t="shared" si="439"/>
        <v>2779.1995724340291</v>
      </c>
      <c r="BK1628">
        <f t="shared" si="440"/>
        <v>-8.8893787500000219</v>
      </c>
    </row>
    <row r="1629" spans="2:63" x14ac:dyDescent="0.25">
      <c r="B1629" s="23" t="s">
        <v>54</v>
      </c>
      <c r="C1629" s="23">
        <v>1621</v>
      </c>
      <c r="D1629" s="23">
        <v>144</v>
      </c>
      <c r="E1629" s="22">
        <v>115.1</v>
      </c>
      <c r="F1629" s="15">
        <f t="shared" si="441"/>
        <v>0.25000000000000155</v>
      </c>
      <c r="G1629" s="15">
        <f t="shared" si="442"/>
        <v>0.90000000000000568</v>
      </c>
      <c r="R1629">
        <f t="shared" si="430"/>
        <v>0</v>
      </c>
      <c r="S1629">
        <f t="shared" si="431"/>
        <v>115.1</v>
      </c>
      <c r="T1629">
        <f>$E1629/3.6</f>
        <v>31.972222222222221</v>
      </c>
      <c r="U1629">
        <f>(0.5*960*(T1629*T1629))</f>
        <v>490667.03703703696</v>
      </c>
      <c r="V1629">
        <f>$U1629-$U1630</f>
        <v>-6844.444444444438</v>
      </c>
      <c r="X1629">
        <f>W1629/1000</f>
        <v>0</v>
      </c>
      <c r="Y162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29">
        <f>(0.5*960*(F1629*F1629))</f>
        <v>30.000000000000373</v>
      </c>
      <c r="AA1629">
        <f>W1629*0.0000002777777777</f>
        <v>0</v>
      </c>
      <c r="AB16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29">
        <f>(AC1629*0.0000002777777777)*-1</f>
        <v>0</v>
      </c>
      <c r="AE16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29">
        <f>(T1629/1000)*(960*9.81*0.01+0.5*1.205*0.38*1.711274*(T1629*T1629)+960*4/3*3.14*AJ1629)</f>
        <v>44.372156942159812</v>
      </c>
      <c r="AH1629">
        <f>AH1628+AG1629</f>
        <v>5552.3753799282849</v>
      </c>
      <c r="AJ1629">
        <f>T1630-T1629</f>
        <v>0.22222222222222143</v>
      </c>
      <c r="AK1629" s="53">
        <f t="shared" si="444"/>
        <v>31.972222222222221</v>
      </c>
      <c r="AL1629" s="39">
        <f>0.5*1116.99*(T1629*T1629)</f>
        <v>570906.43093749997</v>
      </c>
      <c r="AM1629" s="39">
        <f t="shared" si="443"/>
        <v>-7963.7249999999767</v>
      </c>
      <c r="AN1629" s="39">
        <f>SUM($AM$1617:$AM$1631)+$AN$1616</f>
        <v>-3701512.2309375</v>
      </c>
      <c r="AO1629" s="39">
        <f t="shared" si="433"/>
        <v>1.0281978416391879</v>
      </c>
      <c r="AP1629" s="39">
        <f>SUM($AM$1585:$AM$1616)+$AP$1584</f>
        <v>3092054.5621875003</v>
      </c>
      <c r="AQ1629" s="39">
        <f t="shared" si="434"/>
        <v>0.85890404481159033</v>
      </c>
      <c r="AR1629" s="39">
        <f t="shared" si="429"/>
        <v>-7.9637249999999771</v>
      </c>
      <c r="AS1629" s="39"/>
      <c r="AT1629" s="51">
        <f>T1629*$AS$8*0.38*0.01</f>
        <v>1263.241025345</v>
      </c>
      <c r="AU1629" s="51">
        <f t="shared" si="445"/>
        <v>1.2632410253449999</v>
      </c>
      <c r="AV1629" s="51">
        <f t="shared" si="435"/>
        <v>3.5090056553828338E-4</v>
      </c>
      <c r="AW1629" s="39">
        <f>AB1629*0.7</f>
        <v>0.51570872413543689</v>
      </c>
      <c r="AX1629" s="40"/>
      <c r="AY1629" s="40">
        <f t="shared" si="432"/>
        <v>0</v>
      </c>
      <c r="AZ1629" s="40"/>
      <c r="BA1629" s="40"/>
      <c r="BB1629" s="40"/>
      <c r="BC1629" s="39"/>
      <c r="BD1629" s="39">
        <f>T1629*2.23694</f>
        <v>71.519942777777786</v>
      </c>
      <c r="BE1629" s="39">
        <f>AO1629-$BC$8</f>
        <v>1.0270714426405694</v>
      </c>
      <c r="BF1629" s="39">
        <f>AQ1629-$BC$8</f>
        <v>0.85777764581297189</v>
      </c>
      <c r="BG1629" s="52">
        <f t="shared" si="436"/>
        <v>0.77199988123167473</v>
      </c>
      <c r="BH1629" s="52">
        <f t="shared" si="437"/>
        <v>0.77199988123167473</v>
      </c>
      <c r="BI1629" s="52">
        <f t="shared" si="438"/>
        <v>2779199.5724340291</v>
      </c>
      <c r="BJ1629" s="52">
        <f t="shared" si="439"/>
        <v>2779.1995724340291</v>
      </c>
      <c r="BK1629">
        <f t="shared" si="440"/>
        <v>-7.1673524999999794</v>
      </c>
    </row>
    <row r="1630" spans="2:63" x14ac:dyDescent="0.25">
      <c r="B1630" s="23" t="s">
        <v>54</v>
      </c>
      <c r="C1630" s="23">
        <v>1622</v>
      </c>
      <c r="D1630" s="23">
        <v>145</v>
      </c>
      <c r="E1630" s="22">
        <v>115.9</v>
      </c>
      <c r="F1630" s="15">
        <f t="shared" si="441"/>
        <v>0.19444444444444522</v>
      </c>
      <c r="G1630" s="15">
        <f t="shared" si="442"/>
        <v>0.70000000000000284</v>
      </c>
      <c r="R1630">
        <f t="shared" si="430"/>
        <v>0</v>
      </c>
      <c r="S1630">
        <f t="shared" si="431"/>
        <v>115.9</v>
      </c>
      <c r="T1630">
        <f>$E1630/3.6</f>
        <v>32.194444444444443</v>
      </c>
      <c r="U1630">
        <f>(0.5*960*(T1630*T1630))</f>
        <v>497511.4814814814</v>
      </c>
      <c r="V1630">
        <f>$U1630-$U1631</f>
        <v>-5164.4444444443798</v>
      </c>
      <c r="X1630">
        <f>W1630/1000</f>
        <v>0</v>
      </c>
      <c r="Y163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</f>
        <v>2927.1793283950624</v>
      </c>
      <c r="Z1630">
        <f>(0.5*960*(F1630*F1630))</f>
        <v>18.148148148148294</v>
      </c>
      <c r="AA1630">
        <f>W1630*0.0000002777777777</f>
        <v>0</v>
      </c>
      <c r="AB16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</f>
        <v>0.73672674876490996</v>
      </c>
      <c r="AD1630">
        <f>(AC1630*0.0000002777777777)*-1</f>
        <v>0</v>
      </c>
      <c r="AE16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0">
        <f>(T1630/1000)*(960*9.81*0.01+0.5*1.205*0.38*1.711274*(T1630*T1630)+960*4/3*3.14*AJ1630)</f>
        <v>37.671764361744167</v>
      </c>
      <c r="AH1630">
        <f>AH1629+AG1630</f>
        <v>5590.0471442900289</v>
      </c>
      <c r="AJ1630">
        <f>T1631-T1630</f>
        <v>0.1666666666666643</v>
      </c>
      <c r="AK1630" s="53">
        <f t="shared" si="444"/>
        <v>32.194444444444443</v>
      </c>
      <c r="AL1630" s="39">
        <f>0.5*1116.99*(T1630*T1630)</f>
        <v>578870.15593749995</v>
      </c>
      <c r="AM1630" s="39">
        <f t="shared" si="443"/>
        <v>-6008.9924999999348</v>
      </c>
      <c r="AN1630" s="39">
        <f>SUM($AM$1617:$AM$1631)+$AN$1616</f>
        <v>-3701512.2309375</v>
      </c>
      <c r="AO1630" s="39">
        <f t="shared" si="433"/>
        <v>1.0281978416391879</v>
      </c>
      <c r="AP1630" s="39">
        <f>SUM($AM$1585:$AM$1616)+$AP$1584</f>
        <v>3092054.5621875003</v>
      </c>
      <c r="AQ1630" s="39">
        <f t="shared" si="434"/>
        <v>0.85890404481159033</v>
      </c>
      <c r="AR1630" s="39">
        <f t="shared" si="429"/>
        <v>-6.0089924999999349</v>
      </c>
      <c r="AS1630" s="39"/>
      <c r="AT1630" s="51">
        <f>T1630*$AS$8*0.38*0.01</f>
        <v>1272.0211541050003</v>
      </c>
      <c r="AU1630" s="51">
        <f t="shared" si="445"/>
        <v>1.2720211541050004</v>
      </c>
      <c r="AV1630" s="51">
        <f t="shared" si="435"/>
        <v>3.5333949214497873E-4</v>
      </c>
      <c r="AW1630" s="39">
        <f>AB1630*0.7</f>
        <v>0.51570872413543689</v>
      </c>
      <c r="AX1630" s="40"/>
      <c r="AY1630" s="40">
        <f t="shared" si="432"/>
        <v>0</v>
      </c>
      <c r="AZ1630" s="40"/>
      <c r="BA1630" s="40"/>
      <c r="BB1630" s="40"/>
      <c r="BC1630" s="39"/>
      <c r="BD1630" s="39">
        <f>T1630*2.23694</f>
        <v>72.017040555555553</v>
      </c>
      <c r="BE1630" s="39">
        <f>AO1630-$BC$8</f>
        <v>1.0270714426405694</v>
      </c>
      <c r="BF1630" s="39">
        <f>AQ1630-$BC$8</f>
        <v>0.85777764581297189</v>
      </c>
      <c r="BG1630" s="52">
        <f t="shared" si="436"/>
        <v>0.77199988123167473</v>
      </c>
      <c r="BH1630" s="52">
        <f t="shared" si="437"/>
        <v>0.77199988123167473</v>
      </c>
      <c r="BI1630" s="52">
        <f t="shared" si="438"/>
        <v>2779199.5724340291</v>
      </c>
      <c r="BJ1630" s="52">
        <f t="shared" si="439"/>
        <v>2779.1995724340291</v>
      </c>
      <c r="BK1630">
        <f t="shared" si="440"/>
        <v>-5.4080932499999417</v>
      </c>
    </row>
    <row r="1631" spans="2:63" x14ac:dyDescent="0.25">
      <c r="B1631" s="23" t="s">
        <v>54</v>
      </c>
      <c r="C1631" s="23">
        <v>1623</v>
      </c>
      <c r="D1631" s="23">
        <v>146</v>
      </c>
      <c r="E1631" s="22">
        <v>116.5</v>
      </c>
      <c r="F1631" s="15">
        <f t="shared" si="441"/>
        <v>0.11111111111111072</v>
      </c>
      <c r="G1631" s="15">
        <f t="shared" si="442"/>
        <v>0.39999999999999858</v>
      </c>
      <c r="R1631">
        <f t="shared" si="430"/>
        <v>0</v>
      </c>
      <c r="S1631">
        <f t="shared" si="431"/>
        <v>116.5</v>
      </c>
      <c r="T1631">
        <f>$E1631/3.6</f>
        <v>32.361111111111107</v>
      </c>
      <c r="U1631">
        <f>(0.5*960*(T1631*T1631))</f>
        <v>502675.92592592578</v>
      </c>
      <c r="V1631">
        <f>$U1631-$U1632</f>
        <v>-1727.4074074074742</v>
      </c>
      <c r="X1631">
        <f>W1631/1000</f>
        <v>0</v>
      </c>
      <c r="Y163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1">
        <f>(0.5*960*(F1631*F1631))</f>
        <v>5.9259259259258839</v>
      </c>
      <c r="AA1631">
        <f>W1631*0.0000002777777777</f>
        <v>0</v>
      </c>
      <c r="AB163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1">
        <f>(AC1631*0.0000002777777777)*-1</f>
        <v>0</v>
      </c>
      <c r="AE163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1">
        <f>(T1631/1000)*(960*9.81*0.01+0.5*1.205*0.38*1.711274*(T1631*T1631)+960*4/3*3.14*AJ1631)</f>
        <v>23.55144956689978</v>
      </c>
      <c r="AH1631">
        <f>AH1630+AG1631</f>
        <v>5613.5985938569283</v>
      </c>
      <c r="AJ1631">
        <f>T1632-T1631</f>
        <v>5.5555555555557135E-2</v>
      </c>
      <c r="AK1631" s="53">
        <f t="shared" si="444"/>
        <v>32.361111111111107</v>
      </c>
      <c r="AL1631" s="39">
        <f>0.5*1116.99*(T1631*T1631)</f>
        <v>584879.14843749988</v>
      </c>
      <c r="AM1631" s="39">
        <f t="shared" si="443"/>
        <v>-2009.8925000000745</v>
      </c>
      <c r="AN1631" s="39">
        <f>SUM($AM$1617:$AM$1631)+$AN$1616</f>
        <v>-3701512.2309375</v>
      </c>
      <c r="AO1631" s="39">
        <f t="shared" si="433"/>
        <v>1.0281978416391879</v>
      </c>
      <c r="AP1631" s="39">
        <f>SUM($AM$1585:$AM$1616)+$AP$1584</f>
        <v>3092054.5621875003</v>
      </c>
      <c r="AQ1631" s="39">
        <f t="shared" si="434"/>
        <v>0.85890404481159033</v>
      </c>
      <c r="AR1631" s="39">
        <f t="shared" si="429"/>
        <v>-2.0098925000000745</v>
      </c>
      <c r="AS1631" s="39"/>
      <c r="AT1631" s="51">
        <f>T1631*$AS$8*0.38*0.01</f>
        <v>1278.6062506750002</v>
      </c>
      <c r="AU1631" s="51">
        <f t="shared" si="445"/>
        <v>1.2786062506750002</v>
      </c>
      <c r="AV1631" s="51">
        <f t="shared" si="435"/>
        <v>3.5516868710000016E-4</v>
      </c>
      <c r="AW1631" s="39">
        <f>AB1631*0.7</f>
        <v>0.53619344635192345</v>
      </c>
      <c r="AX1631" s="40"/>
      <c r="AY1631" s="40">
        <f t="shared" si="432"/>
        <v>0</v>
      </c>
      <c r="AZ1631" s="40"/>
      <c r="BA1631" s="40"/>
      <c r="BB1631" s="40"/>
      <c r="BC1631" s="39"/>
      <c r="BD1631" s="39">
        <f>T1631*2.23694</f>
        <v>72.389863888888883</v>
      </c>
      <c r="BE1631" s="39">
        <f>AO1631-$BC$8</f>
        <v>1.0270714426405694</v>
      </c>
      <c r="BF1631" s="39">
        <f>AQ1631-$BC$8</f>
        <v>0.85777764581297189</v>
      </c>
      <c r="BG1631" s="52">
        <f t="shared" si="436"/>
        <v>0.77199988123167473</v>
      </c>
      <c r="BH1631" s="52">
        <f t="shared" si="437"/>
        <v>0.77199988123167473</v>
      </c>
      <c r="BI1631" s="52">
        <f t="shared" si="438"/>
        <v>2779199.5724340291</v>
      </c>
      <c r="BJ1631" s="52">
        <f t="shared" si="439"/>
        <v>2779.1995724340291</v>
      </c>
      <c r="BK1631">
        <f t="shared" si="440"/>
        <v>-1.8089032500000672</v>
      </c>
    </row>
    <row r="1632" spans="2:63" x14ac:dyDescent="0.25">
      <c r="B1632" s="23" t="s">
        <v>54</v>
      </c>
      <c r="C1632" s="23">
        <v>1624</v>
      </c>
      <c r="D1632" s="23">
        <v>147</v>
      </c>
      <c r="E1632" s="22">
        <v>116.7</v>
      </c>
      <c r="F1632" s="15">
        <f t="shared" si="441"/>
        <v>1.3888888888888099E-2</v>
      </c>
      <c r="G1632" s="15">
        <f t="shared" si="442"/>
        <v>4.9999999999997158E-2</v>
      </c>
      <c r="R1632">
        <f t="shared" si="430"/>
        <v>0</v>
      </c>
      <c r="S1632">
        <f t="shared" si="431"/>
        <v>116.7</v>
      </c>
      <c r="T1632">
        <f>$E1632/3.6</f>
        <v>32.416666666666664</v>
      </c>
      <c r="U1632">
        <f>(0.5*960*(T1632*T1632))</f>
        <v>504403.33333333326</v>
      </c>
      <c r="V1632">
        <f>$U1632-$U1633</f>
        <v>864.07407407416031</v>
      </c>
      <c r="W1632">
        <f>SUM(V1632:V1649)</f>
        <v>105349.99999999994</v>
      </c>
      <c r="X1632">
        <f>W1632/1000</f>
        <v>105.34999999999994</v>
      </c>
      <c r="Y163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2">
        <f>(0.5*960*(F1632*F1632))</f>
        <v>9.2592592592582068E-2</v>
      </c>
      <c r="AA1632">
        <f>W1632*0.0000002777777777</f>
        <v>2.9263888880694984E-2</v>
      </c>
      <c r="AB163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2">
        <f>(AC1632*0.0000002777777777)*-1</f>
        <v>0</v>
      </c>
      <c r="AE163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2">
        <f>(T1632/1000)*(960*9.81*0.01+0.5*1.205*0.38*1.711274*(T1632*T1632)+960*4/3*3.14*AJ1632)</f>
        <v>12.780165952318944</v>
      </c>
      <c r="AH1632">
        <f>AH1631+AG1632</f>
        <v>5626.3787598092476</v>
      </c>
      <c r="AJ1632">
        <f>T1633-T1632</f>
        <v>-2.7777777777778567E-2</v>
      </c>
      <c r="AK1632" s="53">
        <f t="shared" si="444"/>
        <v>32.416666666666664</v>
      </c>
      <c r="AL1632" s="39">
        <f>0.5*1116.99*(T1632*T1632)</f>
        <v>586889.04093749996</v>
      </c>
      <c r="AM1632" s="39">
        <f t="shared" si="443"/>
        <v>1005.3771875001257</v>
      </c>
      <c r="AN1632" s="39">
        <f>SUM($AM$1617:$AM$1631)+$AN$1616</f>
        <v>-3701512.2309375</v>
      </c>
      <c r="AO1632" s="39">
        <f t="shared" si="433"/>
        <v>1.0281978416391879</v>
      </c>
      <c r="AP1632" s="39">
        <f>SUM($AM$1632:$AM$1649)+$AP$1631</f>
        <v>3214632.5793750002</v>
      </c>
      <c r="AQ1632" s="39">
        <f t="shared" si="434"/>
        <v>0.89295349402080648</v>
      </c>
      <c r="AR1632" s="39">
        <f t="shared" si="429"/>
        <v>1.0053771875001258</v>
      </c>
      <c r="AS1632" s="39"/>
      <c r="AT1632" s="51">
        <f>T1632*$AS$8*0.38*0.01</f>
        <v>1280.8012828650001</v>
      </c>
      <c r="AU1632" s="51">
        <f t="shared" si="445"/>
        <v>1.2808012828650002</v>
      </c>
      <c r="AV1632" s="51">
        <f t="shared" si="435"/>
        <v>3.5577841875167397E-4</v>
      </c>
      <c r="AW1632" s="39">
        <f>AB1632*0.7</f>
        <v>0.53619344635192345</v>
      </c>
      <c r="AX1632" s="40"/>
      <c r="AY1632" s="40">
        <f t="shared" si="432"/>
        <v>0</v>
      </c>
      <c r="AZ1632" s="40"/>
      <c r="BA1632" s="40"/>
      <c r="BB1632" s="40"/>
      <c r="BC1632" s="39"/>
      <c r="BD1632" s="39">
        <f>T1632*2.23694</f>
        <v>72.514138333333335</v>
      </c>
      <c r="BE1632" s="39">
        <f>AO1632-$BC$8</f>
        <v>1.0270714426405694</v>
      </c>
      <c r="BF1632" s="39">
        <f>AQ1632-$BC$8</f>
        <v>0.89182709502218804</v>
      </c>
      <c r="BG1632" s="52">
        <f t="shared" si="436"/>
        <v>0.80264438551996931</v>
      </c>
      <c r="BH1632" s="52">
        <f t="shared" si="437"/>
        <v>0.80264438551996931</v>
      </c>
      <c r="BI1632" s="52">
        <f t="shared" si="438"/>
        <v>2889519.7878718893</v>
      </c>
      <c r="BJ1632" s="52">
        <f t="shared" si="439"/>
        <v>2889.5197878718891</v>
      </c>
      <c r="BK1632">
        <f t="shared" si="440"/>
        <v>0.90483946875011312</v>
      </c>
    </row>
    <row r="1633" spans="2:63" x14ac:dyDescent="0.25">
      <c r="B1633" s="23" t="s">
        <v>54</v>
      </c>
      <c r="C1633" s="23">
        <v>1625</v>
      </c>
      <c r="D1633" s="23">
        <v>148</v>
      </c>
      <c r="E1633" s="22">
        <v>116.6</v>
      </c>
      <c r="F1633" s="15">
        <f t="shared" si="441"/>
        <v>-6.9444444444444448E-2</v>
      </c>
      <c r="G1633" s="15">
        <f t="shared" si="442"/>
        <v>-0.25</v>
      </c>
      <c r="R1633">
        <f t="shared" si="430"/>
        <v>0</v>
      </c>
      <c r="S1633">
        <f t="shared" si="431"/>
        <v>116.6</v>
      </c>
      <c r="T1633">
        <f>$E1633/3.6</f>
        <v>32.388888888888886</v>
      </c>
      <c r="U1633">
        <f>(0.5*960*(T1633*T1633))</f>
        <v>503539.2592592591</v>
      </c>
      <c r="V1633">
        <f>$U1633-$U1634</f>
        <v>3448.8888888886431</v>
      </c>
      <c r="X1633">
        <f>W1633/1000</f>
        <v>0</v>
      </c>
      <c r="Y163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3">
        <f>(0.5*960*(F1633*F1633))</f>
        <v>2.3148148148148149</v>
      </c>
      <c r="AA1633">
        <f>W1633*0.0000002777777777</f>
        <v>0</v>
      </c>
      <c r="AB163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3">
        <f>(AC1633*0.0000002777777777)*-1</f>
        <v>0</v>
      </c>
      <c r="AE163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3">
        <f>(T1633/1000)*(960*9.81*0.01+0.5*1.205*0.38*1.711274*(T1633*T1633)+960*4/3*3.14*AJ1633)</f>
        <v>1.89825245904729</v>
      </c>
      <c r="AH1633">
        <f>AH1632+AG1633</f>
        <v>5628.277012268295</v>
      </c>
      <c r="AJ1633">
        <f>T1634-T1633</f>
        <v>-0.11111111111110716</v>
      </c>
      <c r="AK1633" s="53">
        <f t="shared" si="444"/>
        <v>32.388888888888886</v>
      </c>
      <c r="AL1633" s="39">
        <f>0.5*1116.99*(T1633*T1633)</f>
        <v>585883.66374999983</v>
      </c>
      <c r="AM1633" s="39">
        <f t="shared" si="443"/>
        <v>4012.8899999997811</v>
      </c>
      <c r="AN1633" s="39">
        <f>SUM($AM$1617:$AM$1631)+$AN$1616</f>
        <v>-3701512.2309375</v>
      </c>
      <c r="AO1633" s="39">
        <f t="shared" si="433"/>
        <v>1.0281978416391879</v>
      </c>
      <c r="AP1633" s="39">
        <f>SUM($AM$1632:$AM$1649)+$AP$1631</f>
        <v>3214632.5793750002</v>
      </c>
      <c r="AQ1633" s="39">
        <f t="shared" si="434"/>
        <v>0.89295349402080648</v>
      </c>
      <c r="AR1633" s="39">
        <f t="shared" si="429"/>
        <v>4.0128899999997811</v>
      </c>
      <c r="AS1633" s="39"/>
      <c r="AT1633" s="51">
        <f>T1633*$AS$8*0.38*0.01</f>
        <v>1279.7037667700001</v>
      </c>
      <c r="AU1633" s="51">
        <f t="shared" si="445"/>
        <v>1.2797037667700002</v>
      </c>
      <c r="AV1633" s="51">
        <f t="shared" si="435"/>
        <v>3.5547355292583709E-4</v>
      </c>
      <c r="AW1633" s="39">
        <f>AB1633*0.7</f>
        <v>0.53619344635192345</v>
      </c>
      <c r="AX1633" s="40"/>
      <c r="AY1633" s="40">
        <f t="shared" si="432"/>
        <v>0</v>
      </c>
      <c r="AZ1633" s="40"/>
      <c r="BA1633" s="40"/>
      <c r="BB1633" s="40"/>
      <c r="BC1633" s="39"/>
      <c r="BD1633" s="39">
        <f>T1633*2.23694</f>
        <v>72.452001111111116</v>
      </c>
      <c r="BE1633" s="39">
        <f>AO1633-$BC$8</f>
        <v>1.0270714426405694</v>
      </c>
      <c r="BF1633" s="39">
        <f>AQ1633-$BC$8</f>
        <v>0.89182709502218804</v>
      </c>
      <c r="BG1633" s="52">
        <f t="shared" si="436"/>
        <v>0.80264438551996931</v>
      </c>
      <c r="BH1633" s="52">
        <f t="shared" si="437"/>
        <v>0.80264438551996931</v>
      </c>
      <c r="BI1633" s="52">
        <f t="shared" si="438"/>
        <v>2889519.7878718893</v>
      </c>
      <c r="BJ1633" s="52">
        <f t="shared" si="439"/>
        <v>2889.5197878718891</v>
      </c>
      <c r="BK1633">
        <f t="shared" si="440"/>
        <v>3.6116009999998031</v>
      </c>
    </row>
    <row r="1634" spans="2:63" x14ac:dyDescent="0.25">
      <c r="B1634" s="23" t="s">
        <v>54</v>
      </c>
      <c r="C1634" s="23">
        <v>1626</v>
      </c>
      <c r="D1634" s="23">
        <v>149</v>
      </c>
      <c r="E1634" s="22">
        <v>116.2</v>
      </c>
      <c r="F1634" s="15">
        <f t="shared" si="441"/>
        <v>-0.19444444444444325</v>
      </c>
      <c r="G1634" s="15">
        <f t="shared" si="442"/>
        <v>-0.69999999999999574</v>
      </c>
      <c r="R1634">
        <f t="shared" si="430"/>
        <v>0</v>
      </c>
      <c r="S1634">
        <f t="shared" si="431"/>
        <v>116.2</v>
      </c>
      <c r="T1634">
        <f>$E1634/3.6</f>
        <v>32.277777777777779</v>
      </c>
      <c r="U1634">
        <f>(0.5*960*(T1634*T1634))</f>
        <v>500090.37037037045</v>
      </c>
      <c r="V1634">
        <f>$U1634-$U1635</f>
        <v>8570.3703703704523</v>
      </c>
      <c r="X1634">
        <f>W1634/1000</f>
        <v>0</v>
      </c>
      <c r="Y163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4">
        <f>(0.5*960*(F1634*F1634))</f>
        <v>18.148148148147925</v>
      </c>
      <c r="AA1634">
        <f>W1634*0.0000002777777777</f>
        <v>0</v>
      </c>
      <c r="AB163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4">
        <f>(AC1634*0.0000002777777777)*-1</f>
        <v>0</v>
      </c>
      <c r="AE163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4">
        <f>(T1634/1000)*(960*9.81*0.01+0.5*1.205*0.38*1.711274*(T1634*T1634)+960*4/3*3.14*AJ1634)</f>
        <v>-19.820933043681841</v>
      </c>
      <c r="AH1634">
        <f>AH1633+AG1634</f>
        <v>5608.4560792246129</v>
      </c>
      <c r="AJ1634">
        <f>T1635-T1634</f>
        <v>-0.27777777777777857</v>
      </c>
      <c r="AK1634" s="53">
        <f t="shared" si="444"/>
        <v>32.277777777777779</v>
      </c>
      <c r="AL1634" s="39">
        <f>0.5*1116.99*(T1634*T1634)</f>
        <v>581870.77375000005</v>
      </c>
      <c r="AM1634" s="39">
        <f t="shared" si="443"/>
        <v>9971.8937500000466</v>
      </c>
      <c r="AN1634" s="39">
        <f>SUM($AM$1617:$AM$1631)+$AN$1616</f>
        <v>-3701512.2309375</v>
      </c>
      <c r="AO1634" s="39">
        <f t="shared" si="433"/>
        <v>1.0281978416391879</v>
      </c>
      <c r="AP1634" s="39">
        <f>SUM($AM$1632:$AM$1649)+$AP$1631</f>
        <v>3214632.5793750002</v>
      </c>
      <c r="AQ1634" s="39">
        <f t="shared" si="434"/>
        <v>0.89295349402080648</v>
      </c>
      <c r="AR1634" s="39">
        <f t="shared" si="429"/>
        <v>9.9718937500000457</v>
      </c>
      <c r="AS1634" s="39"/>
      <c r="AT1634" s="51">
        <f>T1634*$AS$8*0.38*0.01</f>
        <v>1275.3137023900001</v>
      </c>
      <c r="AU1634" s="51">
        <f t="shared" si="445"/>
        <v>1.2753137023900001</v>
      </c>
      <c r="AV1634" s="51">
        <f t="shared" si="435"/>
        <v>3.5425408962248942E-4</v>
      </c>
      <c r="AW1634" s="39">
        <f>AB1634*0.7</f>
        <v>0.53619344635192345</v>
      </c>
      <c r="AX1634" s="40"/>
      <c r="AY1634" s="40">
        <f t="shared" si="432"/>
        <v>0</v>
      </c>
      <c r="AZ1634" s="40"/>
      <c r="BA1634" s="40"/>
      <c r="BB1634" s="40"/>
      <c r="BC1634" s="39"/>
      <c r="BD1634" s="39">
        <f>T1634*2.23694</f>
        <v>72.203452222222225</v>
      </c>
      <c r="BE1634" s="39">
        <f>AO1634-$BC$8</f>
        <v>1.0270714426405694</v>
      </c>
      <c r="BF1634" s="39">
        <f>AQ1634-$BC$8</f>
        <v>0.89182709502218804</v>
      </c>
      <c r="BG1634" s="52">
        <f t="shared" si="436"/>
        <v>0.80264438551996931</v>
      </c>
      <c r="BH1634" s="52">
        <f t="shared" si="437"/>
        <v>0.80264438551996931</v>
      </c>
      <c r="BI1634" s="52">
        <f t="shared" si="438"/>
        <v>2889519.7878718893</v>
      </c>
      <c r="BJ1634" s="52">
        <f t="shared" si="439"/>
        <v>2889.5197878718891</v>
      </c>
      <c r="BK1634">
        <f t="shared" si="440"/>
        <v>8.9747043750000426</v>
      </c>
    </row>
    <row r="1635" spans="2:63" x14ac:dyDescent="0.25">
      <c r="B1635" s="23" t="s">
        <v>54</v>
      </c>
      <c r="C1635" s="23">
        <v>1627</v>
      </c>
      <c r="D1635" s="23">
        <v>150</v>
      </c>
      <c r="E1635" s="22">
        <v>115.2</v>
      </c>
      <c r="F1635" s="15">
        <f t="shared" si="441"/>
        <v>-0.33333333333333409</v>
      </c>
      <c r="G1635" s="15">
        <f t="shared" si="442"/>
        <v>-1.2000000000000028</v>
      </c>
      <c r="R1635">
        <f t="shared" si="430"/>
        <v>0</v>
      </c>
      <c r="S1635">
        <f t="shared" si="431"/>
        <v>115.2</v>
      </c>
      <c r="T1635">
        <f>$E1635/3.6</f>
        <v>32</v>
      </c>
      <c r="U1635">
        <f>(0.5*960*(T1635*T1635))</f>
        <v>491520</v>
      </c>
      <c r="V1635">
        <f>$U1635-$U1636</f>
        <v>11874.074074074044</v>
      </c>
      <c r="X1635">
        <f>W1635/1000</f>
        <v>0</v>
      </c>
      <c r="Y163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5">
        <f>(0.5*960*(F1635*F1635))</f>
        <v>53.333333333333577</v>
      </c>
      <c r="AA1635">
        <f>W1635*0.0000002777777777</f>
        <v>0</v>
      </c>
      <c r="AB163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5">
        <f>(AC1635*0.0000002777777777)*-1</f>
        <v>0</v>
      </c>
      <c r="AE163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5">
        <f>(T1635/1000)*(960*9.81*0.01+0.5*1.205*0.38*1.711274*(T1635*T1635)+960*4/3*3.14*AJ1635)</f>
        <v>-34.16470180950477</v>
      </c>
      <c r="AH1635">
        <f>AH1634+AG1635</f>
        <v>5574.2913774151084</v>
      </c>
      <c r="AJ1635">
        <f>T1636-T1635</f>
        <v>-0.38888888888888928</v>
      </c>
      <c r="AK1635" s="53">
        <f t="shared" si="444"/>
        <v>32</v>
      </c>
      <c r="AL1635" s="39">
        <f>0.5*1116.99*(T1635*T1635)</f>
        <v>571898.88</v>
      </c>
      <c r="AM1635" s="39">
        <f t="shared" si="443"/>
        <v>13815.856249999953</v>
      </c>
      <c r="AN1635" s="39">
        <f>SUM($AM$1617:$AM$1631)+$AN$1616</f>
        <v>-3701512.2309375</v>
      </c>
      <c r="AO1635" s="39">
        <f t="shared" si="433"/>
        <v>1.0281978416391879</v>
      </c>
      <c r="AP1635" s="39">
        <f>SUM($AM$1632:$AM$1649)+$AP$1631</f>
        <v>3214632.5793750002</v>
      </c>
      <c r="AQ1635" s="39">
        <f t="shared" si="434"/>
        <v>0.89295349402080648</v>
      </c>
      <c r="AR1635" s="39">
        <f t="shared" si="429"/>
        <v>13.815856249999953</v>
      </c>
      <c r="AS1635" s="39"/>
      <c r="AT1635" s="51">
        <f>T1635*$AS$8*0.38*0.01</f>
        <v>1264.3385414400002</v>
      </c>
      <c r="AU1635" s="51">
        <f t="shared" si="445"/>
        <v>1.2643385414400001</v>
      </c>
      <c r="AV1635" s="51">
        <f t="shared" si="435"/>
        <v>3.5120543136412036E-4</v>
      </c>
      <c r="AW1635" s="39">
        <f>AB1635*0.7</f>
        <v>0.53619344635192345</v>
      </c>
      <c r="AX1635" s="40"/>
      <c r="AY1635" s="40">
        <f t="shared" si="432"/>
        <v>0</v>
      </c>
      <c r="AZ1635" s="40"/>
      <c r="BA1635" s="40"/>
      <c r="BB1635" s="40"/>
      <c r="BC1635" s="39"/>
      <c r="BD1635" s="39">
        <f>T1635*2.23694</f>
        <v>71.582080000000005</v>
      </c>
      <c r="BE1635" s="39">
        <f>AO1635-$BC$8</f>
        <v>1.0270714426405694</v>
      </c>
      <c r="BF1635" s="39">
        <f>AQ1635-$BC$8</f>
        <v>0.89182709502218804</v>
      </c>
      <c r="BG1635" s="52">
        <f t="shared" si="436"/>
        <v>0.80264438551996931</v>
      </c>
      <c r="BH1635" s="52">
        <f t="shared" si="437"/>
        <v>0.80264438551996931</v>
      </c>
      <c r="BI1635" s="52">
        <f t="shared" si="438"/>
        <v>2889519.7878718893</v>
      </c>
      <c r="BJ1635" s="52">
        <f t="shared" si="439"/>
        <v>2889.5197878718891</v>
      </c>
      <c r="BK1635">
        <f t="shared" si="440"/>
        <v>12.434270624999959</v>
      </c>
    </row>
    <row r="1636" spans="2:63" x14ac:dyDescent="0.25">
      <c r="B1636" s="23" t="s">
        <v>54</v>
      </c>
      <c r="C1636" s="23">
        <v>1628</v>
      </c>
      <c r="D1636" s="23">
        <v>151</v>
      </c>
      <c r="E1636" s="22">
        <v>113.8</v>
      </c>
      <c r="F1636" s="15">
        <f t="shared" si="441"/>
        <v>-0.44444444444444481</v>
      </c>
      <c r="G1636" s="15">
        <f t="shared" si="442"/>
        <v>-1.6000000000000014</v>
      </c>
      <c r="R1636">
        <f t="shared" si="430"/>
        <v>0</v>
      </c>
      <c r="S1636">
        <f t="shared" si="431"/>
        <v>113.8</v>
      </c>
      <c r="T1636">
        <f>$E1636/3.6</f>
        <v>31.611111111111111</v>
      </c>
      <c r="U1636">
        <f>(0.5*960*(T1636*T1636))</f>
        <v>479645.92592592596</v>
      </c>
      <c r="V1636">
        <f>$U1636-$U1637</f>
        <v>15053.333333333372</v>
      </c>
      <c r="X1636">
        <f>W1636/1000</f>
        <v>0</v>
      </c>
      <c r="Y163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6">
        <f>(0.5*960*(F1636*F1636))</f>
        <v>94.814814814814966</v>
      </c>
      <c r="AA1636">
        <f>W1636*0.0000002777777777</f>
        <v>0</v>
      </c>
      <c r="AB163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6">
        <f>(AC1636*0.0000002777777777)*-1</f>
        <v>0</v>
      </c>
      <c r="AE163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6">
        <f>(T1636/1000)*(960*9.81*0.01+0.5*1.205*0.38*1.711274*(T1636*T1636)+960*4/3*3.14*AJ1636)</f>
        <v>-48.172704169157811</v>
      </c>
      <c r="AH1636">
        <f>AH1635+AG1636</f>
        <v>5526.118673245951</v>
      </c>
      <c r="AJ1636">
        <f>T1637-T1636</f>
        <v>-0.5</v>
      </c>
      <c r="AK1636" s="53">
        <f t="shared" si="444"/>
        <v>31.611111111111111</v>
      </c>
      <c r="AL1636" s="39">
        <f>0.5*1116.99*(T1636*T1636)</f>
        <v>558083.02375000005</v>
      </c>
      <c r="AM1636" s="39">
        <f t="shared" si="443"/>
        <v>17515.023750000051</v>
      </c>
      <c r="AN1636" s="39">
        <f>SUM($AM$1617:$AM$1631)+$AN$1616</f>
        <v>-3701512.2309375</v>
      </c>
      <c r="AO1636" s="39">
        <f t="shared" si="433"/>
        <v>1.0281978416391879</v>
      </c>
      <c r="AP1636" s="39">
        <f>SUM($AM$1632:$AM$1649)+$AP$1631</f>
        <v>3214632.5793750002</v>
      </c>
      <c r="AQ1636" s="39">
        <f t="shared" si="434"/>
        <v>0.89295349402080648</v>
      </c>
      <c r="AR1636" s="39">
        <f t="shared" si="429"/>
        <v>17.515023750000051</v>
      </c>
      <c r="AS1636" s="39"/>
      <c r="AT1636" s="51">
        <f>T1636*$AS$8*0.38*0.01</f>
        <v>1248.97331611</v>
      </c>
      <c r="AU1636" s="51">
        <f t="shared" si="445"/>
        <v>1.2489733161100001</v>
      </c>
      <c r="AV1636" s="51">
        <f t="shared" si="435"/>
        <v>3.4693730980240358E-4</v>
      </c>
      <c r="AW1636" s="39">
        <f>AB1636*0.7</f>
        <v>0.53619344635192345</v>
      </c>
      <c r="AX1636" s="40"/>
      <c r="AY1636" s="40">
        <f t="shared" si="432"/>
        <v>0</v>
      </c>
      <c r="AZ1636" s="40"/>
      <c r="BA1636" s="40"/>
      <c r="BB1636" s="40"/>
      <c r="BC1636" s="39"/>
      <c r="BD1636" s="39">
        <f>T1636*2.23694</f>
        <v>70.712158888888894</v>
      </c>
      <c r="BE1636" s="39">
        <f>AO1636-$BC$8</f>
        <v>1.0270714426405694</v>
      </c>
      <c r="BF1636" s="39">
        <f>AQ1636-$BC$8</f>
        <v>0.89182709502218804</v>
      </c>
      <c r="BG1636" s="52">
        <f t="shared" si="436"/>
        <v>0.80264438551996931</v>
      </c>
      <c r="BH1636" s="52">
        <f t="shared" si="437"/>
        <v>0.80264438551996931</v>
      </c>
      <c r="BI1636" s="52">
        <f t="shared" si="438"/>
        <v>2889519.7878718893</v>
      </c>
      <c r="BJ1636" s="52">
        <f t="shared" si="439"/>
        <v>2889.5197878718891</v>
      </c>
      <c r="BK1636">
        <f t="shared" si="440"/>
        <v>15.763521375000046</v>
      </c>
    </row>
    <row r="1637" spans="2:63" x14ac:dyDescent="0.25">
      <c r="B1637" s="23" t="s">
        <v>54</v>
      </c>
      <c r="C1637" s="23">
        <v>1629</v>
      </c>
      <c r="D1637" s="23">
        <v>152</v>
      </c>
      <c r="E1637" s="22">
        <v>112</v>
      </c>
      <c r="F1637" s="15">
        <f t="shared" si="441"/>
        <v>-0.51388888888888928</v>
      </c>
      <c r="G1637" s="15">
        <f t="shared" si="442"/>
        <v>-1.8500000000000014</v>
      </c>
      <c r="R1637">
        <f t="shared" si="430"/>
        <v>0</v>
      </c>
      <c r="S1637">
        <f t="shared" si="431"/>
        <v>112</v>
      </c>
      <c r="T1637">
        <f>$E1637/3.6</f>
        <v>31.111111111111111</v>
      </c>
      <c r="U1637">
        <f>(0.5*960*(T1637*T1637))</f>
        <v>464592.59259259258</v>
      </c>
      <c r="V1637">
        <f>$U1637-$U1638</f>
        <v>15629.25925925927</v>
      </c>
      <c r="X1637">
        <f>W1637/1000</f>
        <v>0</v>
      </c>
      <c r="Y163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7">
        <f>(0.5*960*(F1637*F1637))</f>
        <v>126.75925925925944</v>
      </c>
      <c r="AA1637">
        <f>W1637*0.0000002777777777</f>
        <v>0</v>
      </c>
      <c r="AB163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7">
        <f>(AC1637*0.0000002777777777)*-1</f>
        <v>0</v>
      </c>
      <c r="AE163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7">
        <f>(T1637/1000)*(960*9.81*0.01+0.5*1.205*0.38*1.711274*(T1637*T1637)+960*4/3*3.14*AJ1637)</f>
        <v>-51.266395783471161</v>
      </c>
      <c r="AH1637">
        <f>AH1636+AG1637</f>
        <v>5474.8522774624798</v>
      </c>
      <c r="AJ1637">
        <f>T1638-T1637</f>
        <v>-0.52777777777777857</v>
      </c>
      <c r="AK1637" s="53">
        <f t="shared" si="444"/>
        <v>31.111111111111111</v>
      </c>
      <c r="AL1637" s="39">
        <f>0.5*1116.99*(T1637*T1637)</f>
        <v>540568</v>
      </c>
      <c r="AM1637" s="39">
        <f t="shared" si="443"/>
        <v>18185.131562500028</v>
      </c>
      <c r="AN1637" s="39">
        <f>SUM($AM$1617:$AM$1631)+$AN$1616</f>
        <v>-3701512.2309375</v>
      </c>
      <c r="AO1637" s="39">
        <f t="shared" si="433"/>
        <v>1.0281978416391879</v>
      </c>
      <c r="AP1637" s="39">
        <f>SUM($AM$1632:$AM$1649)+$AP$1631</f>
        <v>3214632.5793750002</v>
      </c>
      <c r="AQ1637" s="39">
        <f t="shared" si="434"/>
        <v>0.89295349402080648</v>
      </c>
      <c r="AR1637" s="39">
        <f t="shared" si="429"/>
        <v>18.185131562500029</v>
      </c>
      <c r="AS1637" s="39"/>
      <c r="AT1637" s="51">
        <f>T1637*$AS$8*0.38*0.01</f>
        <v>1229.2180264000001</v>
      </c>
      <c r="AU1637" s="51">
        <f t="shared" si="445"/>
        <v>1.2292180264000001</v>
      </c>
      <c r="AV1637" s="51">
        <f t="shared" si="435"/>
        <v>3.4144972493733923E-4</v>
      </c>
      <c r="AW1637" s="39">
        <f>AB1637*0.7</f>
        <v>0.53619344635192345</v>
      </c>
      <c r="AX1637" s="40"/>
      <c r="AY1637" s="40">
        <f t="shared" si="432"/>
        <v>0</v>
      </c>
      <c r="AZ1637" s="40"/>
      <c r="BA1637" s="40"/>
      <c r="BB1637" s="40"/>
      <c r="BC1637" s="39"/>
      <c r="BD1637" s="39">
        <f>T1637*2.23694</f>
        <v>69.593688888888892</v>
      </c>
      <c r="BE1637" s="39">
        <f>AO1637-$BC$8</f>
        <v>1.0270714426405694</v>
      </c>
      <c r="BF1637" s="39">
        <f>AQ1637-$BC$8</f>
        <v>0.89182709502218804</v>
      </c>
      <c r="BG1637" s="52">
        <f t="shared" si="436"/>
        <v>0.80264438551996931</v>
      </c>
      <c r="BH1637" s="52">
        <f t="shared" si="437"/>
        <v>0.80264438551996931</v>
      </c>
      <c r="BI1637" s="52">
        <f t="shared" si="438"/>
        <v>2889519.7878718893</v>
      </c>
      <c r="BJ1637" s="52">
        <f t="shared" si="439"/>
        <v>2889.5197878718891</v>
      </c>
      <c r="BK1637">
        <f t="shared" si="440"/>
        <v>16.366618406250026</v>
      </c>
    </row>
    <row r="1638" spans="2:63" x14ac:dyDescent="0.25">
      <c r="B1638" s="23" t="s">
        <v>54</v>
      </c>
      <c r="C1638" s="23">
        <v>1630</v>
      </c>
      <c r="D1638" s="23">
        <v>153</v>
      </c>
      <c r="E1638" s="22">
        <v>110.1</v>
      </c>
      <c r="F1638" s="15">
        <f t="shared" si="441"/>
        <v>-0.51388888888888928</v>
      </c>
      <c r="G1638" s="15">
        <f t="shared" si="442"/>
        <v>-1.8500000000000014</v>
      </c>
      <c r="R1638">
        <f t="shared" si="430"/>
        <v>0</v>
      </c>
      <c r="S1638">
        <f t="shared" si="431"/>
        <v>110.1</v>
      </c>
      <c r="T1638">
        <f>$E1638/3.6</f>
        <v>30.583333333333332</v>
      </c>
      <c r="U1638">
        <f>(0.5*960*(T1638*T1638))</f>
        <v>448963.33333333331</v>
      </c>
      <c r="V1638">
        <f>$U1638-$U1639</f>
        <v>14560.000000000058</v>
      </c>
      <c r="X1638">
        <f>W1638/1000</f>
        <v>0</v>
      </c>
      <c r="Y163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8">
        <f>(0.5*960*(F1638*F1638))</f>
        <v>126.75925925925944</v>
      </c>
      <c r="AA1638">
        <f>W1638*0.0000002777777777</f>
        <v>0</v>
      </c>
      <c r="AB163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8">
        <f>(AC1638*0.0000002777777777)*-1</f>
        <v>0</v>
      </c>
      <c r="AE163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8">
        <f>(T1638/1000)*(960*9.81*0.01+0.5*1.205*0.38*1.711274*(T1638*T1638)+960*4/3*3.14*AJ1638)</f>
        <v>-47.372398229632914</v>
      </c>
      <c r="AH1638">
        <f>AH1637+AG1638</f>
        <v>5427.4798792328465</v>
      </c>
      <c r="AJ1638">
        <f>T1639-T1638</f>
        <v>-0.5</v>
      </c>
      <c r="AK1638" s="53">
        <f t="shared" si="444"/>
        <v>30.583333333333332</v>
      </c>
      <c r="AL1638" s="39">
        <f>0.5*1116.99*(T1638*T1638)</f>
        <v>522382.86843749997</v>
      </c>
      <c r="AM1638" s="39">
        <f t="shared" si="443"/>
        <v>16941.015000000014</v>
      </c>
      <c r="AN1638" s="39">
        <f>SUM($AM$1617:$AM$1631)+$AN$1616</f>
        <v>-3701512.2309375</v>
      </c>
      <c r="AO1638" s="39">
        <f t="shared" si="433"/>
        <v>1.0281978416391879</v>
      </c>
      <c r="AP1638" s="39">
        <f>SUM($AM$1632:$AM$1649)+$AP$1631</f>
        <v>3214632.5793750002</v>
      </c>
      <c r="AQ1638" s="39">
        <f t="shared" si="434"/>
        <v>0.89295349402080648</v>
      </c>
      <c r="AR1638" s="39">
        <f t="shared" si="429"/>
        <v>16.941015000000014</v>
      </c>
      <c r="AS1638" s="39"/>
      <c r="AT1638" s="51">
        <f>T1638*$AS$8*0.38*0.01</f>
        <v>1208.3652205950002</v>
      </c>
      <c r="AU1638" s="51">
        <f t="shared" si="445"/>
        <v>1.2083652205950002</v>
      </c>
      <c r="AV1638" s="51">
        <f t="shared" si="435"/>
        <v>3.3565727424643795E-4</v>
      </c>
      <c r="AW1638" s="39">
        <f>AB1638*0.7</f>
        <v>0.53619344635192345</v>
      </c>
      <c r="AX1638" s="40"/>
      <c r="AY1638" s="40">
        <f t="shared" si="432"/>
        <v>0</v>
      </c>
      <c r="AZ1638" s="40"/>
      <c r="BA1638" s="40"/>
      <c r="BB1638" s="40"/>
      <c r="BC1638" s="39"/>
      <c r="BD1638" s="39">
        <f>T1638*2.23694</f>
        <v>68.41308166666667</v>
      </c>
      <c r="BE1638" s="39">
        <f>AO1638-$BC$8</f>
        <v>1.0270714426405694</v>
      </c>
      <c r="BF1638" s="39">
        <f>AQ1638-$BC$8</f>
        <v>0.89182709502218804</v>
      </c>
      <c r="BG1638" s="52">
        <f t="shared" si="436"/>
        <v>0.80264438551996931</v>
      </c>
      <c r="BH1638" s="52">
        <f t="shared" si="437"/>
        <v>0.80264438551996931</v>
      </c>
      <c r="BI1638" s="52">
        <f t="shared" si="438"/>
        <v>2889519.7878718893</v>
      </c>
      <c r="BJ1638" s="52">
        <f t="shared" si="439"/>
        <v>2889.5197878718891</v>
      </c>
      <c r="BK1638">
        <f t="shared" si="440"/>
        <v>15.246913500000014</v>
      </c>
    </row>
    <row r="1639" spans="2:63" x14ac:dyDescent="0.25">
      <c r="B1639" s="23" t="s">
        <v>54</v>
      </c>
      <c r="C1639" s="23">
        <v>1631</v>
      </c>
      <c r="D1639" s="23">
        <v>154</v>
      </c>
      <c r="E1639" s="22">
        <v>108.3</v>
      </c>
      <c r="F1639" s="15">
        <f t="shared" si="441"/>
        <v>-0.43055555555555475</v>
      </c>
      <c r="G1639" s="15">
        <f t="shared" si="442"/>
        <v>-1.5499999999999972</v>
      </c>
      <c r="R1639">
        <f t="shared" si="430"/>
        <v>0</v>
      </c>
      <c r="S1639">
        <f t="shared" si="431"/>
        <v>108.3</v>
      </c>
      <c r="T1639">
        <f>$E1639/3.6</f>
        <v>30.083333333333332</v>
      </c>
      <c r="U1639">
        <f>(0.5*960*(T1639*T1639))</f>
        <v>434403.33333333326</v>
      </c>
      <c r="V1639">
        <f>$U1639-$U1640</f>
        <v>10366.296296296292</v>
      </c>
      <c r="X1639">
        <f>W1639/1000</f>
        <v>0</v>
      </c>
      <c r="Y163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39">
        <f>(0.5*960*(F1639*F1639))</f>
        <v>88.981481481481154</v>
      </c>
      <c r="AA1639">
        <f>W1639*0.0000002777777777</f>
        <v>0</v>
      </c>
      <c r="AB163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39">
        <f>(AC1639*0.0000002777777777)*-1</f>
        <v>0</v>
      </c>
      <c r="AE163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39">
        <f>(T1639/1000)*(960*9.81*0.01+0.5*1.205*0.38*1.711274*(T1639*T1639)+960*4/3*3.14*AJ1639)</f>
        <v>-30.162257319016099</v>
      </c>
      <c r="AH1639">
        <f>AH1638+AG1639</f>
        <v>5397.3176219138304</v>
      </c>
      <c r="AJ1639">
        <f>T1640-T1639</f>
        <v>-0.36111111111111072</v>
      </c>
      <c r="AK1639" s="53">
        <f t="shared" si="444"/>
        <v>30.083333333333332</v>
      </c>
      <c r="AL1639" s="39">
        <f>0.5*1116.99*(T1639*T1639)</f>
        <v>505441.85343749996</v>
      </c>
      <c r="AM1639" s="39">
        <f t="shared" si="443"/>
        <v>12061.509687500016</v>
      </c>
      <c r="AN1639" s="39">
        <f>SUM($AM$1617:$AM$1631)+$AN$1616</f>
        <v>-3701512.2309375</v>
      </c>
      <c r="AO1639" s="39">
        <f t="shared" si="433"/>
        <v>1.0281978416391879</v>
      </c>
      <c r="AP1639" s="39">
        <f>SUM($AM$1632:$AM$1649)+$AP$1631</f>
        <v>3214632.5793750002</v>
      </c>
      <c r="AQ1639" s="39">
        <f t="shared" si="434"/>
        <v>0.89295349402080648</v>
      </c>
      <c r="AR1639" s="39">
        <f t="shared" si="429"/>
        <v>12.061509687500017</v>
      </c>
      <c r="AS1639" s="39"/>
      <c r="AT1639" s="51">
        <f>T1639*$AS$8*0.38*0.01</f>
        <v>1188.6099308850003</v>
      </c>
      <c r="AU1639" s="51">
        <f t="shared" si="445"/>
        <v>1.1886099308850002</v>
      </c>
      <c r="AV1639" s="51">
        <f t="shared" si="435"/>
        <v>3.301696893813736E-4</v>
      </c>
      <c r="AW1639" s="39">
        <f>AB1639*0.7</f>
        <v>0.53619344635192345</v>
      </c>
      <c r="AX1639" s="40"/>
      <c r="AY1639" s="40">
        <f t="shared" si="432"/>
        <v>0</v>
      </c>
      <c r="AZ1639" s="40"/>
      <c r="BA1639" s="40"/>
      <c r="BB1639" s="40"/>
      <c r="BC1639" s="39"/>
      <c r="BD1639" s="39">
        <f>T1639*2.23694</f>
        <v>67.294611666666668</v>
      </c>
      <c r="BE1639" s="39">
        <f>AO1639-$BC$8</f>
        <v>1.0270714426405694</v>
      </c>
      <c r="BF1639" s="39">
        <f>AQ1639-$BC$8</f>
        <v>0.89182709502218804</v>
      </c>
      <c r="BG1639" s="52">
        <f t="shared" si="436"/>
        <v>0.80264438551996931</v>
      </c>
      <c r="BH1639" s="52">
        <f t="shared" si="437"/>
        <v>0.80264438551996931</v>
      </c>
      <c r="BI1639" s="52">
        <f t="shared" si="438"/>
        <v>2889519.7878718893</v>
      </c>
      <c r="BJ1639" s="52">
        <f t="shared" si="439"/>
        <v>2889.5197878718891</v>
      </c>
      <c r="BK1639">
        <f t="shared" si="440"/>
        <v>10.855358718750015</v>
      </c>
    </row>
    <row r="1640" spans="2:63" x14ac:dyDescent="0.25">
      <c r="B1640" s="23" t="s">
        <v>54</v>
      </c>
      <c r="C1640" s="23">
        <v>1632</v>
      </c>
      <c r="D1640" s="23">
        <v>155</v>
      </c>
      <c r="E1640" s="22">
        <v>107</v>
      </c>
      <c r="F1640" s="15">
        <f t="shared" si="441"/>
        <v>-0.30555555555555597</v>
      </c>
      <c r="G1640" s="15">
        <f t="shared" si="442"/>
        <v>-1.1000000000000014</v>
      </c>
      <c r="R1640">
        <f t="shared" si="430"/>
        <v>0</v>
      </c>
      <c r="S1640">
        <f t="shared" si="431"/>
        <v>107</v>
      </c>
      <c r="T1640">
        <f>$E1640/3.6</f>
        <v>29.722222222222221</v>
      </c>
      <c r="U1640">
        <f>(0.5*960*(T1640*T1640))</f>
        <v>424037.03703703696</v>
      </c>
      <c r="V1640">
        <f>$U1640-$U1641</f>
        <v>7103.3333333333139</v>
      </c>
      <c r="X1640">
        <f>W1640/1000</f>
        <v>0</v>
      </c>
      <c r="Y164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0">
        <f>(0.5*960*(F1640*F1640))</f>
        <v>44.814814814814937</v>
      </c>
      <c r="AA1640">
        <f>W1640*0.0000002777777777</f>
        <v>0</v>
      </c>
      <c r="AB164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0">
        <f>(AC1640*0.0000002777777777)*-1</f>
        <v>0</v>
      </c>
      <c r="AE164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0">
        <f>(T1640/1000)*(960*9.81*0.01+0.5*1.205*0.38*1.711274*(T1640*T1640)+960*4/3*3.14*AJ1640)</f>
        <v>-16.778406694244282</v>
      </c>
      <c r="AH1640">
        <f>AH1639+AG1640</f>
        <v>5380.5392152195864</v>
      </c>
      <c r="AJ1640">
        <f>T1641-T1640</f>
        <v>-0.25</v>
      </c>
      <c r="AK1640" s="53">
        <f t="shared" si="444"/>
        <v>29.722222222222221</v>
      </c>
      <c r="AL1640" s="39">
        <f>0.5*1116.99*(T1640*T1640)</f>
        <v>493380.34374999994</v>
      </c>
      <c r="AM1640" s="39">
        <f t="shared" si="443"/>
        <v>8264.9503125000047</v>
      </c>
      <c r="AN1640" s="39">
        <f>SUM($AM$1617:$AM$1631)+$AN$1616</f>
        <v>-3701512.2309375</v>
      </c>
      <c r="AO1640" s="39">
        <f t="shared" si="433"/>
        <v>1.0281978416391879</v>
      </c>
      <c r="AP1640" s="39">
        <f>SUM($AM$1632:$AM$1649)+$AP$1631</f>
        <v>3214632.5793750002</v>
      </c>
      <c r="AQ1640" s="39">
        <f t="shared" si="434"/>
        <v>0.89295349402080648</v>
      </c>
      <c r="AR1640" s="39">
        <f t="shared" si="429"/>
        <v>8.2649503125000052</v>
      </c>
      <c r="AS1640" s="39"/>
      <c r="AT1640" s="51">
        <f>T1640*$AS$8*0.38*0.01</f>
        <v>1174.3422216500001</v>
      </c>
      <c r="AU1640" s="51">
        <f t="shared" si="445"/>
        <v>1.1743422216500001</v>
      </c>
      <c r="AV1640" s="51">
        <f t="shared" si="435"/>
        <v>3.262064336454937E-4</v>
      </c>
      <c r="AW1640" s="39">
        <f>AB1640*0.7</f>
        <v>0.53619344635192345</v>
      </c>
      <c r="AX1640" s="40"/>
      <c r="AY1640" s="40">
        <f t="shared" si="432"/>
        <v>0</v>
      </c>
      <c r="AZ1640" s="40"/>
      <c r="BA1640" s="40"/>
      <c r="BB1640" s="40"/>
      <c r="BC1640" s="39"/>
      <c r="BD1640" s="39">
        <f>T1640*2.23694</f>
        <v>66.486827777777776</v>
      </c>
      <c r="BE1640" s="39">
        <f>AO1640-$BC$8</f>
        <v>1.0270714426405694</v>
      </c>
      <c r="BF1640" s="39">
        <f>AQ1640-$BC$8</f>
        <v>0.89182709502218804</v>
      </c>
      <c r="BG1640" s="52">
        <f t="shared" si="436"/>
        <v>0.80264438551996931</v>
      </c>
      <c r="BH1640" s="52">
        <f t="shared" si="437"/>
        <v>0.80264438551996931</v>
      </c>
      <c r="BI1640" s="52">
        <f t="shared" si="438"/>
        <v>2889519.7878718893</v>
      </c>
      <c r="BJ1640" s="52">
        <f t="shared" si="439"/>
        <v>2889.5197878718891</v>
      </c>
      <c r="BK1640">
        <f t="shared" si="440"/>
        <v>7.438455281250004</v>
      </c>
    </row>
    <row r="1641" spans="2:63" x14ac:dyDescent="0.25">
      <c r="B1641" s="23" t="s">
        <v>54</v>
      </c>
      <c r="C1641" s="23">
        <v>1633</v>
      </c>
      <c r="D1641" s="23">
        <v>156</v>
      </c>
      <c r="E1641" s="22">
        <v>106.1</v>
      </c>
      <c r="F1641" s="15">
        <f t="shared" si="441"/>
        <v>-0.16666666666666705</v>
      </c>
      <c r="G1641" s="15">
        <f t="shared" si="442"/>
        <v>-0.60000000000000142</v>
      </c>
      <c r="R1641">
        <f t="shared" si="430"/>
        <v>0</v>
      </c>
      <c r="S1641">
        <f t="shared" si="431"/>
        <v>106.1</v>
      </c>
      <c r="T1641">
        <f>$E1641/3.6</f>
        <v>29.472222222222221</v>
      </c>
      <c r="U1641">
        <f>(0.5*960*(T1641*T1641))</f>
        <v>416933.70370370365</v>
      </c>
      <c r="V1641">
        <f>$U1641-$U1642</f>
        <v>2354.4444444444962</v>
      </c>
      <c r="X1641">
        <f>W1641/1000</f>
        <v>0</v>
      </c>
      <c r="Y164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1">
        <f>(0.5*960*(F1641*F1641))</f>
        <v>13.333333333333394</v>
      </c>
      <c r="AA1641">
        <f>W1641*0.0000002777777777</f>
        <v>0</v>
      </c>
      <c r="AB164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1">
        <f>(AC1641*0.0000002777777777)*-1</f>
        <v>0</v>
      </c>
      <c r="AE164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1">
        <f>(T1641/1000)*(960*9.81*0.01+0.5*1.205*0.38*1.711274*(T1641*T1641)+960*4/3*3.14*AJ1641)</f>
        <v>2.9342982465096963</v>
      </c>
      <c r="AH1641">
        <f>AH1640+AG1641</f>
        <v>5383.4735134660959</v>
      </c>
      <c r="AJ1641">
        <f>T1642-T1641</f>
        <v>-8.3333333333335702E-2</v>
      </c>
      <c r="AK1641" s="53">
        <f t="shared" si="444"/>
        <v>29.472222222222221</v>
      </c>
      <c r="AL1641" s="39">
        <f>0.5*1116.99*(T1641*T1641)</f>
        <v>485115.39343749994</v>
      </c>
      <c r="AM1641" s="39">
        <f t="shared" si="443"/>
        <v>2739.4696875000373</v>
      </c>
      <c r="AN1641" s="39">
        <f>SUM($AM$1617:$AM$1631)+$AN$1616</f>
        <v>-3701512.2309375</v>
      </c>
      <c r="AO1641" s="39">
        <f t="shared" si="433"/>
        <v>1.0281978416391879</v>
      </c>
      <c r="AP1641" s="39">
        <f>SUM($AM$1632:$AM$1649)+$AP$1631</f>
        <v>3214632.5793750002</v>
      </c>
      <c r="AQ1641" s="39">
        <f t="shared" si="434"/>
        <v>0.89295349402080648</v>
      </c>
      <c r="AR1641" s="39">
        <f t="shared" si="429"/>
        <v>2.7394696875000371</v>
      </c>
      <c r="AS1641" s="39"/>
      <c r="AT1641" s="51">
        <f>T1641*$AS$8*0.38*0.01</f>
        <v>1164.4645767950001</v>
      </c>
      <c r="AU1641" s="51">
        <f t="shared" si="445"/>
        <v>1.1644645767950002</v>
      </c>
      <c r="AV1641" s="51">
        <f t="shared" si="435"/>
        <v>3.2346264121296153E-4</v>
      </c>
      <c r="AW1641" s="39">
        <f>AB1641*0.7</f>
        <v>0.53619344635192345</v>
      </c>
      <c r="AX1641" s="40"/>
      <c r="AY1641" s="40">
        <f t="shared" si="432"/>
        <v>0</v>
      </c>
      <c r="AZ1641" s="40"/>
      <c r="BA1641" s="40"/>
      <c r="BB1641" s="40"/>
      <c r="BC1641" s="39"/>
      <c r="BD1641" s="39">
        <f>T1641*2.23694</f>
        <v>65.927592777777775</v>
      </c>
      <c r="BE1641" s="39">
        <f>AO1641-$BC$8</f>
        <v>1.0270714426405694</v>
      </c>
      <c r="BF1641" s="39">
        <f>AQ1641-$BC$8</f>
        <v>0.89182709502218804</v>
      </c>
      <c r="BG1641" s="52">
        <f t="shared" si="436"/>
        <v>0.80264438551996931</v>
      </c>
      <c r="BH1641" s="52">
        <f t="shared" si="437"/>
        <v>0.80264438551996931</v>
      </c>
      <c r="BI1641" s="52">
        <f t="shared" si="438"/>
        <v>2889519.7878718893</v>
      </c>
      <c r="BJ1641" s="52">
        <f t="shared" si="439"/>
        <v>2889.5197878718891</v>
      </c>
      <c r="BK1641">
        <f t="shared" si="440"/>
        <v>2.4655227187500337</v>
      </c>
    </row>
    <row r="1642" spans="2:63" x14ac:dyDescent="0.25">
      <c r="B1642" s="23" t="s">
        <v>54</v>
      </c>
      <c r="C1642" s="23">
        <v>1634</v>
      </c>
      <c r="D1642" s="23">
        <v>157</v>
      </c>
      <c r="E1642" s="22">
        <v>105.8</v>
      </c>
      <c r="F1642" s="15">
        <f t="shared" si="441"/>
        <v>-5.5555555555554373E-2</v>
      </c>
      <c r="G1642" s="15">
        <f t="shared" si="442"/>
        <v>-0.19999999999999574</v>
      </c>
      <c r="R1642">
        <f t="shared" si="430"/>
        <v>0</v>
      </c>
      <c r="S1642">
        <f t="shared" si="431"/>
        <v>105.8</v>
      </c>
      <c r="T1642">
        <f>$E1642/3.6</f>
        <v>29.388888888888886</v>
      </c>
      <c r="U1642">
        <f>(0.5*960*(T1642*T1642))</f>
        <v>414579.25925925915</v>
      </c>
      <c r="V1642">
        <f>$U1642-$U1643</f>
        <v>783.33333333319752</v>
      </c>
      <c r="X1642">
        <f>W1642/1000</f>
        <v>0</v>
      </c>
      <c r="Y164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2">
        <f>(0.5*960*(F1642*F1642))</f>
        <v>1.4814814814814183</v>
      </c>
      <c r="AA1642">
        <f>W1642*0.0000002777777777</f>
        <v>0</v>
      </c>
      <c r="AB164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2">
        <f>(AC1642*0.0000002777777777)*-1</f>
        <v>0</v>
      </c>
      <c r="AE164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2">
        <f>(T1642/1000)*(960*9.81*0.01+0.5*1.205*0.38*1.711274*(T1642*T1642)+960*4/3*3.14*AJ1642)</f>
        <v>9.4317343363491855</v>
      </c>
      <c r="AH1642">
        <f>AH1641+AG1642</f>
        <v>5392.905247802445</v>
      </c>
      <c r="AJ1642">
        <f>T1643-T1642</f>
        <v>-2.7777777777775015E-2</v>
      </c>
      <c r="AK1642" s="53">
        <f t="shared" si="444"/>
        <v>29.388888888888886</v>
      </c>
      <c r="AL1642" s="39">
        <f>0.5*1116.99*(T1642*T1642)</f>
        <v>482375.9237499999</v>
      </c>
      <c r="AM1642" s="39">
        <f t="shared" si="443"/>
        <v>911.43281249987194</v>
      </c>
      <c r="AN1642" s="39">
        <f>SUM($AM$1617:$AM$1631)+$AN$1616</f>
        <v>-3701512.2309375</v>
      </c>
      <c r="AO1642" s="39">
        <f t="shared" si="433"/>
        <v>1.0281978416391879</v>
      </c>
      <c r="AP1642" s="39">
        <f>SUM($AM$1632:$AM$1649)+$AP$1631</f>
        <v>3214632.5793750002</v>
      </c>
      <c r="AQ1642" s="39">
        <f t="shared" si="434"/>
        <v>0.89295349402080648</v>
      </c>
      <c r="AR1642" s="39">
        <f t="shared" si="429"/>
        <v>0.91143281249987196</v>
      </c>
      <c r="AS1642" s="39"/>
      <c r="AT1642" s="51">
        <f>T1642*$AS$8*0.38*0.01</f>
        <v>1161.17202851</v>
      </c>
      <c r="AU1642" s="51">
        <f t="shared" si="445"/>
        <v>1.16117202851</v>
      </c>
      <c r="AV1642" s="51">
        <f t="shared" si="435"/>
        <v>3.2254804373545078E-4</v>
      </c>
      <c r="AW1642" s="39">
        <f>AB1642*0.7</f>
        <v>0.53619344635192345</v>
      </c>
      <c r="AX1642" s="40"/>
      <c r="AY1642" s="40">
        <f t="shared" si="432"/>
        <v>0</v>
      </c>
      <c r="AZ1642" s="40"/>
      <c r="BA1642" s="40"/>
      <c r="BB1642" s="40"/>
      <c r="BC1642" s="39"/>
      <c r="BD1642" s="39">
        <f>T1642*2.23694</f>
        <v>65.741181111111104</v>
      </c>
      <c r="BE1642" s="39">
        <f>AO1642-$BC$8</f>
        <v>1.0270714426405694</v>
      </c>
      <c r="BF1642" s="39">
        <f>AQ1642-$BC$8</f>
        <v>0.89182709502218804</v>
      </c>
      <c r="BG1642" s="52">
        <f t="shared" si="436"/>
        <v>0.80264438551996931</v>
      </c>
      <c r="BH1642" s="52">
        <f t="shared" si="437"/>
        <v>0.80264438551996931</v>
      </c>
      <c r="BI1642" s="52">
        <f t="shared" si="438"/>
        <v>2889519.7878718893</v>
      </c>
      <c r="BJ1642" s="52">
        <f t="shared" si="439"/>
        <v>2889.5197878718891</v>
      </c>
      <c r="BK1642">
        <f t="shared" si="440"/>
        <v>0.8202895312498848</v>
      </c>
    </row>
    <row r="1643" spans="2:63" x14ac:dyDescent="0.25">
      <c r="B1643" s="23" t="s">
        <v>54</v>
      </c>
      <c r="C1643" s="23">
        <v>1635</v>
      </c>
      <c r="D1643" s="23">
        <v>158</v>
      </c>
      <c r="E1643" s="22">
        <v>105.7</v>
      </c>
      <c r="F1643" s="15">
        <f t="shared" si="441"/>
        <v>-1.3888888888888099E-2</v>
      </c>
      <c r="G1643" s="15">
        <f t="shared" si="442"/>
        <v>-4.9999999999997158E-2</v>
      </c>
      <c r="R1643">
        <f t="shared" si="430"/>
        <v>0</v>
      </c>
      <c r="S1643">
        <f t="shared" si="431"/>
        <v>105.7</v>
      </c>
      <c r="T1643">
        <f>$E1643/3.6</f>
        <v>29.361111111111111</v>
      </c>
      <c r="U1643">
        <f>(0.5*960*(T1643*T1643))</f>
        <v>413795.92592592596</v>
      </c>
      <c r="V1643">
        <f>$U1643-$U1644</f>
        <v>0</v>
      </c>
      <c r="X1643">
        <f>W1643/1000</f>
        <v>0</v>
      </c>
      <c r="Y164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3">
        <f>(0.5*960*(F1643*F1643))</f>
        <v>9.2592592592582068E-2</v>
      </c>
      <c r="AA1643">
        <f>W1643*0.0000002777777777</f>
        <v>0</v>
      </c>
      <c r="AB164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3">
        <f>(AC1643*0.0000002777777777)*-1</f>
        <v>0</v>
      </c>
      <c r="AE164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3">
        <f>(T1643/1000)*(960*9.81*0.01+0.5*1.205*0.38*1.711274*(T1643*T1643)+960*4/3*3.14*AJ1643)</f>
        <v>12.682051402704191</v>
      </c>
      <c r="AH1643">
        <f>AH1642+AG1643</f>
        <v>5405.5872992051491</v>
      </c>
      <c r="AJ1643">
        <f>T1644-T1643</f>
        <v>0</v>
      </c>
      <c r="AK1643" s="53">
        <f t="shared" si="444"/>
        <v>29.361111111111111</v>
      </c>
      <c r="AL1643" s="39">
        <f>0.5*1116.99*(T1643*T1643)</f>
        <v>481464.49093750003</v>
      </c>
      <c r="AM1643" s="39">
        <f t="shared" si="443"/>
        <v>0</v>
      </c>
      <c r="AN1643" s="39">
        <f>SUM($AM$1617:$AM$1631)+$AN$1616</f>
        <v>-3701512.2309375</v>
      </c>
      <c r="AO1643" s="39">
        <f t="shared" si="433"/>
        <v>1.0281978416391879</v>
      </c>
      <c r="AP1643" s="39">
        <f>SUM($AM$1632:$AM$1649)+$AP$1631</f>
        <v>3214632.5793750002</v>
      </c>
      <c r="AQ1643" s="39">
        <f t="shared" si="434"/>
        <v>0.89295349402080648</v>
      </c>
      <c r="AR1643" s="39">
        <f t="shared" si="429"/>
        <v>0</v>
      </c>
      <c r="AS1643" s="39"/>
      <c r="AT1643" s="51">
        <f>T1643*$AS$8*0.38*0.01</f>
        <v>1160.0745124150003</v>
      </c>
      <c r="AU1643" s="51">
        <f t="shared" si="445"/>
        <v>1.1600745124150003</v>
      </c>
      <c r="AV1643" s="51">
        <f t="shared" si="435"/>
        <v>3.2224317790961396E-4</v>
      </c>
      <c r="AW1643" s="39">
        <f>AB1643*0.7</f>
        <v>0.53619344635192345</v>
      </c>
      <c r="AX1643" s="40"/>
      <c r="AY1643" s="40">
        <f t="shared" si="432"/>
        <v>0</v>
      </c>
      <c r="AZ1643" s="40"/>
      <c r="BA1643" s="40"/>
      <c r="BB1643" s="40"/>
      <c r="BC1643" s="39"/>
      <c r="BD1643" s="39">
        <f>T1643*2.23694</f>
        <v>65.679043888888899</v>
      </c>
      <c r="BE1643" s="39">
        <f>AO1643-$BC$8</f>
        <v>1.0270714426405694</v>
      </c>
      <c r="BF1643" s="39">
        <f>AQ1643-$BC$8</f>
        <v>0.89182709502218804</v>
      </c>
      <c r="BG1643" s="52">
        <f t="shared" si="436"/>
        <v>0.80264438551996931</v>
      </c>
      <c r="BH1643" s="52">
        <f t="shared" si="437"/>
        <v>0.80264438551996931</v>
      </c>
      <c r="BI1643" s="52">
        <f t="shared" si="438"/>
        <v>2889519.7878718893</v>
      </c>
      <c r="BJ1643" s="52">
        <f t="shared" si="439"/>
        <v>2889.5197878718891</v>
      </c>
      <c r="BK1643">
        <f t="shared" si="440"/>
        <v>0</v>
      </c>
    </row>
    <row r="1644" spans="2:63" x14ac:dyDescent="0.25">
      <c r="B1644" s="23" t="s">
        <v>54</v>
      </c>
      <c r="C1644" s="23">
        <v>1636</v>
      </c>
      <c r="D1644" s="23">
        <v>159</v>
      </c>
      <c r="E1644" s="22">
        <v>105.7</v>
      </c>
      <c r="F1644" s="15">
        <f t="shared" si="441"/>
        <v>-1.3888888888890073E-2</v>
      </c>
      <c r="G1644" s="15">
        <f t="shared" si="442"/>
        <v>-5.0000000000004263E-2</v>
      </c>
      <c r="R1644">
        <f t="shared" si="430"/>
        <v>0</v>
      </c>
      <c r="S1644">
        <f t="shared" si="431"/>
        <v>105.7</v>
      </c>
      <c r="T1644">
        <f>$E1644/3.6</f>
        <v>29.361111111111111</v>
      </c>
      <c r="U1644">
        <f>(0.5*960*(T1644*T1644))</f>
        <v>413795.92592592596</v>
      </c>
      <c r="V1644">
        <f>$U1644-$U1645</f>
        <v>782.59259259270038</v>
      </c>
      <c r="X1644">
        <f>W1644/1000</f>
        <v>0</v>
      </c>
      <c r="Y164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4">
        <f>(0.5*960*(F1644*F1644))</f>
        <v>9.259259259260838E-2</v>
      </c>
      <c r="AA1644">
        <f>W1644*0.0000002777777777</f>
        <v>0</v>
      </c>
      <c r="AB164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4">
        <f>(AC1644*0.0000002777777777)*-1</f>
        <v>0</v>
      </c>
      <c r="AE164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4">
        <f>(T1644/1000)*(960*9.81*0.01+0.5*1.205*0.38*1.711274*(T1644*T1644)+960*4/3*3.14*AJ1644)</f>
        <v>9.4040464644324935</v>
      </c>
      <c r="AH1644">
        <f>AH1643+AG1644</f>
        <v>5414.9913456695813</v>
      </c>
      <c r="AJ1644">
        <f>T1645-T1644</f>
        <v>-2.7777777777778567E-2</v>
      </c>
      <c r="AK1644" s="53">
        <f t="shared" si="444"/>
        <v>29.361111111111111</v>
      </c>
      <c r="AL1644" s="39">
        <f>0.5*1116.99*(T1644*T1644)</f>
        <v>481464.49093750003</v>
      </c>
      <c r="AM1644" s="39">
        <f t="shared" si="443"/>
        <v>910.57093750010245</v>
      </c>
      <c r="AN1644" s="39">
        <f>SUM($AM$1617:$AM$1631)+$AN$1616</f>
        <v>-3701512.2309375</v>
      </c>
      <c r="AO1644" s="39">
        <f t="shared" si="433"/>
        <v>1.0281978416391879</v>
      </c>
      <c r="AP1644" s="39">
        <f>SUM($AM$1632:$AM$1649)+$AP$1631</f>
        <v>3214632.5793750002</v>
      </c>
      <c r="AQ1644" s="39">
        <f t="shared" si="434"/>
        <v>0.89295349402080648</v>
      </c>
      <c r="AR1644" s="39">
        <f t="shared" ref="AR1644:AR1707" si="446">AM1644/1000</f>
        <v>0.91057093750010243</v>
      </c>
      <c r="AS1644" s="39"/>
      <c r="AT1644" s="51">
        <f>T1644*$AS$8*0.38*0.01</f>
        <v>1160.0745124150003</v>
      </c>
      <c r="AU1644" s="51">
        <f t="shared" si="445"/>
        <v>1.1600745124150003</v>
      </c>
      <c r="AV1644" s="51">
        <f t="shared" si="435"/>
        <v>3.2224317790961396E-4</v>
      </c>
      <c r="AW1644" s="39">
        <f>AB1644*0.7</f>
        <v>0.53619344635192345</v>
      </c>
      <c r="AX1644" s="40"/>
      <c r="AY1644" s="40">
        <f t="shared" si="432"/>
        <v>0</v>
      </c>
      <c r="AZ1644" s="40"/>
      <c r="BA1644" s="40"/>
      <c r="BB1644" s="40"/>
      <c r="BC1644" s="39"/>
      <c r="BD1644" s="39">
        <f>T1644*2.23694</f>
        <v>65.679043888888899</v>
      </c>
      <c r="BE1644" s="39">
        <f>AO1644-$BC$8</f>
        <v>1.0270714426405694</v>
      </c>
      <c r="BF1644" s="39">
        <f>AQ1644-$BC$8</f>
        <v>0.89182709502218804</v>
      </c>
      <c r="BG1644" s="52">
        <f t="shared" si="436"/>
        <v>0.80264438551996931</v>
      </c>
      <c r="BH1644" s="52">
        <f t="shared" si="437"/>
        <v>0.80264438551996931</v>
      </c>
      <c r="BI1644" s="52">
        <f t="shared" si="438"/>
        <v>2889519.7878718893</v>
      </c>
      <c r="BJ1644" s="52">
        <f t="shared" si="439"/>
        <v>2889.5197878718891</v>
      </c>
      <c r="BK1644">
        <f t="shared" si="440"/>
        <v>0.81951384375009217</v>
      </c>
    </row>
    <row r="1645" spans="2:63" x14ac:dyDescent="0.25">
      <c r="B1645" s="23" t="s">
        <v>54</v>
      </c>
      <c r="C1645" s="23">
        <v>1637</v>
      </c>
      <c r="D1645" s="23">
        <v>160</v>
      </c>
      <c r="E1645" s="22">
        <v>105.6</v>
      </c>
      <c r="F1645" s="15">
        <f t="shared" si="441"/>
        <v>-5.5555555555556344E-2</v>
      </c>
      <c r="G1645" s="15">
        <f t="shared" si="442"/>
        <v>-0.20000000000000284</v>
      </c>
      <c r="R1645">
        <f t="shared" si="430"/>
        <v>0</v>
      </c>
      <c r="S1645">
        <f t="shared" si="431"/>
        <v>105.6</v>
      </c>
      <c r="T1645">
        <f>$E1645/3.6</f>
        <v>29.333333333333332</v>
      </c>
      <c r="U1645">
        <f>(0.5*960*(T1645*T1645))</f>
        <v>413013.33333333326</v>
      </c>
      <c r="V1645">
        <f>$U1645-$U1646</f>
        <v>2343.3333333332557</v>
      </c>
      <c r="X1645">
        <f>W1645/1000</f>
        <v>0</v>
      </c>
      <c r="Y164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5">
        <f>(0.5*960*(F1645*F1645))</f>
        <v>1.4814814814815234</v>
      </c>
      <c r="AA1645">
        <f>W1645*0.0000002777777777</f>
        <v>0</v>
      </c>
      <c r="AB164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5">
        <f>(AC1645*0.0000002777777777)*-1</f>
        <v>0</v>
      </c>
      <c r="AE164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5">
        <f>(T1645/1000)*(960*9.81*0.01+0.5*1.205*0.38*1.711274*(T1645*T1645)+960*4/3*3.14*AJ1645)</f>
        <v>2.8266044423833079</v>
      </c>
      <c r="AH1645">
        <f>AH1644+AG1645</f>
        <v>5417.8179501119648</v>
      </c>
      <c r="AJ1645">
        <f>T1646-T1645</f>
        <v>-8.3333333333332149E-2</v>
      </c>
      <c r="AK1645" s="53">
        <f t="shared" si="444"/>
        <v>29.333333333333332</v>
      </c>
      <c r="AL1645" s="39">
        <f>0.5*1116.99*(T1645*T1645)</f>
        <v>480553.91999999993</v>
      </c>
      <c r="AM1645" s="39">
        <f t="shared" si="443"/>
        <v>2726.5415624999441</v>
      </c>
      <c r="AN1645" s="39">
        <f>SUM($AM$1617:$AM$1631)+$AN$1616</f>
        <v>-3701512.2309375</v>
      </c>
      <c r="AO1645" s="39">
        <f t="shared" si="433"/>
        <v>1.0281978416391879</v>
      </c>
      <c r="AP1645" s="39">
        <f>SUM($AM$1632:$AM$1649)+$AP$1631</f>
        <v>3214632.5793750002</v>
      </c>
      <c r="AQ1645" s="39">
        <f t="shared" si="434"/>
        <v>0.89295349402080648</v>
      </c>
      <c r="AR1645" s="39">
        <f t="shared" si="446"/>
        <v>2.7265415624999441</v>
      </c>
      <c r="AS1645" s="39"/>
      <c r="AT1645" s="51">
        <f>T1645*$AS$8*0.38*0.01</f>
        <v>1158.9769963200001</v>
      </c>
      <c r="AU1645" s="51">
        <f t="shared" si="445"/>
        <v>1.1589769963200001</v>
      </c>
      <c r="AV1645" s="51">
        <f t="shared" si="435"/>
        <v>3.2193831208377697E-4</v>
      </c>
      <c r="AW1645" s="39">
        <f>AB1645*0.7</f>
        <v>0.53619344635192345</v>
      </c>
      <c r="AX1645" s="40"/>
      <c r="AY1645" s="40">
        <f t="shared" si="432"/>
        <v>0</v>
      </c>
      <c r="AZ1645" s="40"/>
      <c r="BA1645" s="40"/>
      <c r="BB1645" s="40"/>
      <c r="BC1645" s="39"/>
      <c r="BD1645" s="39">
        <f>T1645*2.23694</f>
        <v>65.616906666666665</v>
      </c>
      <c r="BE1645" s="39">
        <f>AO1645-$BC$8</f>
        <v>1.0270714426405694</v>
      </c>
      <c r="BF1645" s="39">
        <f>AQ1645-$BC$8</f>
        <v>0.89182709502218804</v>
      </c>
      <c r="BG1645" s="52">
        <f t="shared" si="436"/>
        <v>0.80264438551996931</v>
      </c>
      <c r="BH1645" s="52">
        <f t="shared" si="437"/>
        <v>0.80264438551996931</v>
      </c>
      <c r="BI1645" s="52">
        <f t="shared" si="438"/>
        <v>2889519.7878718893</v>
      </c>
      <c r="BJ1645" s="52">
        <f t="shared" si="439"/>
        <v>2889.5197878718891</v>
      </c>
      <c r="BK1645">
        <f t="shared" si="440"/>
        <v>2.4538874062499501</v>
      </c>
    </row>
    <row r="1646" spans="2:63" x14ac:dyDescent="0.25">
      <c r="B1646" s="23" t="s">
        <v>54</v>
      </c>
      <c r="C1646" s="23">
        <v>1638</v>
      </c>
      <c r="D1646" s="23">
        <v>161</v>
      </c>
      <c r="E1646" s="22">
        <v>105.3</v>
      </c>
      <c r="F1646" s="15">
        <f t="shared" si="441"/>
        <v>-9.7222222222220642E-2</v>
      </c>
      <c r="G1646" s="15">
        <f t="shared" si="442"/>
        <v>-0.34999999999999432</v>
      </c>
      <c r="R1646">
        <f t="shared" si="430"/>
        <v>0</v>
      </c>
      <c r="S1646">
        <f t="shared" si="431"/>
        <v>105.3</v>
      </c>
      <c r="T1646">
        <f>$E1646/3.6</f>
        <v>29.25</v>
      </c>
      <c r="U1646">
        <f>(0.5*960*(T1646*T1646))</f>
        <v>410670</v>
      </c>
      <c r="V1646">
        <f>$U1646-$U1647</f>
        <v>3114.0740740740439</v>
      </c>
      <c r="X1646">
        <f>W1646/1000</f>
        <v>0</v>
      </c>
      <c r="Y164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6">
        <f>(0.5*960*(F1646*F1646))</f>
        <v>4.5370370370368898</v>
      </c>
      <c r="AA1646">
        <f>W1646*0.0000002777777777</f>
        <v>0</v>
      </c>
      <c r="AB164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6">
        <f>(AC1646*0.0000002777777777)*-1</f>
        <v>0</v>
      </c>
      <c r="AE164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6">
        <f>(T1646/1000)*(960*9.81*0.01+0.5*1.205*0.38*1.711274*(T1646*T1646)+960*4/3*3.14*AJ1646)</f>
        <v>-0.5029729543429251</v>
      </c>
      <c r="AH1646">
        <f>AH1645+AG1646</f>
        <v>5417.3149771576218</v>
      </c>
      <c r="AJ1646">
        <f>T1647-T1646</f>
        <v>-0.11111111111111072</v>
      </c>
      <c r="AK1646" s="53">
        <f t="shared" si="444"/>
        <v>29.25</v>
      </c>
      <c r="AL1646" s="39">
        <f>0.5*1116.99*(T1646*T1646)</f>
        <v>477827.37843749998</v>
      </c>
      <c r="AM1646" s="39">
        <f t="shared" si="443"/>
        <v>3623.3224999999511</v>
      </c>
      <c r="AN1646" s="39">
        <f>SUM($AM$1617:$AM$1631)+$AN$1616</f>
        <v>-3701512.2309375</v>
      </c>
      <c r="AO1646" s="39">
        <f t="shared" si="433"/>
        <v>1.0281978416391879</v>
      </c>
      <c r="AP1646" s="39">
        <f>SUM($AM$1632:$AM$1649)+$AP$1631</f>
        <v>3214632.5793750002</v>
      </c>
      <c r="AQ1646" s="39">
        <f t="shared" si="434"/>
        <v>0.89295349402080648</v>
      </c>
      <c r="AR1646" s="39">
        <f t="shared" si="446"/>
        <v>3.6233224999999512</v>
      </c>
      <c r="AS1646" s="39"/>
      <c r="AT1646" s="51">
        <f>T1646*$AS$8*0.38*0.01</f>
        <v>1155.6844480350003</v>
      </c>
      <c r="AU1646" s="51">
        <f t="shared" si="445"/>
        <v>1.1556844480350004</v>
      </c>
      <c r="AV1646" s="51">
        <f t="shared" si="435"/>
        <v>3.2102371460626628E-4</v>
      </c>
      <c r="AW1646" s="39">
        <f>AB1646*0.7</f>
        <v>0.53619344635192345</v>
      </c>
      <c r="AX1646" s="40"/>
      <c r="AY1646" s="40">
        <f t="shared" si="432"/>
        <v>0</v>
      </c>
      <c r="AZ1646" s="40"/>
      <c r="BA1646" s="40"/>
      <c r="BB1646" s="40"/>
      <c r="BC1646" s="39"/>
      <c r="BD1646" s="39">
        <f>T1646*2.23694</f>
        <v>65.430495000000008</v>
      </c>
      <c r="BE1646" s="39">
        <f>AO1646-$BC$8</f>
        <v>1.0270714426405694</v>
      </c>
      <c r="BF1646" s="39">
        <f>AQ1646-$BC$8</f>
        <v>0.89182709502218804</v>
      </c>
      <c r="BG1646" s="52">
        <f t="shared" si="436"/>
        <v>0.80264438551996931</v>
      </c>
      <c r="BH1646" s="52">
        <f t="shared" si="437"/>
        <v>0.80264438551996931</v>
      </c>
      <c r="BI1646" s="52">
        <f t="shared" si="438"/>
        <v>2889519.7878718893</v>
      </c>
      <c r="BJ1646" s="52">
        <f t="shared" si="439"/>
        <v>2889.5197878718891</v>
      </c>
      <c r="BK1646">
        <f t="shared" si="440"/>
        <v>3.2609902499999563</v>
      </c>
    </row>
    <row r="1647" spans="2:63" x14ac:dyDescent="0.25">
      <c r="B1647" s="23" t="s">
        <v>54</v>
      </c>
      <c r="C1647" s="23">
        <v>1639</v>
      </c>
      <c r="D1647" s="23">
        <v>162</v>
      </c>
      <c r="E1647" s="22">
        <v>104.9</v>
      </c>
      <c r="F1647" s="15">
        <f t="shared" si="441"/>
        <v>-0.12499999999999881</v>
      </c>
      <c r="G1647" s="15">
        <f t="shared" si="442"/>
        <v>-0.44999999999999574</v>
      </c>
      <c r="R1647">
        <f t="shared" si="430"/>
        <v>0</v>
      </c>
      <c r="S1647">
        <f t="shared" si="431"/>
        <v>104.9</v>
      </c>
      <c r="T1647">
        <f>$E1647/3.6</f>
        <v>29.138888888888889</v>
      </c>
      <c r="U1647">
        <f>(0.5*960*(T1647*T1647))</f>
        <v>407555.92592592596</v>
      </c>
      <c r="V1647">
        <f>$U1647-$U1648</f>
        <v>3875.9259259259561</v>
      </c>
      <c r="X1647">
        <f>W1647/1000</f>
        <v>0</v>
      </c>
      <c r="Y164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7">
        <f>(0.5*960*(F1647*F1647))</f>
        <v>7.499999999999857</v>
      </c>
      <c r="AA1647">
        <f>W1647*0.0000002777777777</f>
        <v>0</v>
      </c>
      <c r="AB164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7">
        <f>(AC1647*0.0000002777777777)*-1</f>
        <v>0</v>
      </c>
      <c r="AE164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7">
        <f>(T1647/1000)*(960*9.81*0.01+0.5*1.205*0.38*1.711274*(T1647*T1647)+960*4/3*3.14*AJ1647)</f>
        <v>-3.8283237283038383</v>
      </c>
      <c r="AH1647">
        <f>AH1646+AG1647</f>
        <v>5413.4866534293178</v>
      </c>
      <c r="AJ1647">
        <f>T1648-T1647</f>
        <v>-0.13888888888888928</v>
      </c>
      <c r="AK1647" s="53">
        <f t="shared" si="444"/>
        <v>29.138888888888889</v>
      </c>
      <c r="AL1647" s="39">
        <f>0.5*1116.99*(T1647*T1647)</f>
        <v>474204.05593750003</v>
      </c>
      <c r="AM1647" s="39">
        <f t="shared" si="443"/>
        <v>4509.7609375000466</v>
      </c>
      <c r="AN1647" s="39">
        <f>SUM($AM$1617:$AM$1631)+$AN$1616</f>
        <v>-3701512.2309375</v>
      </c>
      <c r="AO1647" s="39">
        <f t="shared" si="433"/>
        <v>1.0281978416391879</v>
      </c>
      <c r="AP1647" s="39">
        <f>SUM($AM$1632:$AM$1649)+$AP$1631</f>
        <v>3214632.5793750002</v>
      </c>
      <c r="AQ1647" s="39">
        <f t="shared" si="434"/>
        <v>0.89295349402080648</v>
      </c>
      <c r="AR1647" s="39">
        <f t="shared" si="446"/>
        <v>4.5097609375000465</v>
      </c>
      <c r="AS1647" s="39"/>
      <c r="AT1647" s="51">
        <f>T1647*$AS$8*0.38*0.01</f>
        <v>1151.294383655</v>
      </c>
      <c r="AU1647" s="51">
        <f t="shared" si="445"/>
        <v>1.151294383655</v>
      </c>
      <c r="AV1647" s="51">
        <f t="shared" si="435"/>
        <v>3.1980425130291861E-4</v>
      </c>
      <c r="AW1647" s="39">
        <f>AB1647*0.7</f>
        <v>0.53619344635192345</v>
      </c>
      <c r="AX1647" s="40"/>
      <c r="AY1647" s="40">
        <f t="shared" si="432"/>
        <v>0</v>
      </c>
      <c r="AZ1647" s="40"/>
      <c r="BA1647" s="40"/>
      <c r="BB1647" s="40"/>
      <c r="BC1647" s="39"/>
      <c r="BD1647" s="39">
        <f>T1647*2.23694</f>
        <v>65.181946111111117</v>
      </c>
      <c r="BE1647" s="39">
        <f>AO1647-$BC$8</f>
        <v>1.0270714426405694</v>
      </c>
      <c r="BF1647" s="39">
        <f>AQ1647-$BC$8</f>
        <v>0.89182709502218804</v>
      </c>
      <c r="BG1647" s="52">
        <f t="shared" si="436"/>
        <v>0.80264438551996931</v>
      </c>
      <c r="BH1647" s="52">
        <f t="shared" si="437"/>
        <v>0.80264438551996931</v>
      </c>
      <c r="BI1647" s="52">
        <f t="shared" si="438"/>
        <v>2889519.7878718893</v>
      </c>
      <c r="BJ1647" s="52">
        <f t="shared" si="439"/>
        <v>2889.5197878718891</v>
      </c>
      <c r="BK1647">
        <f t="shared" si="440"/>
        <v>4.0587848437500416</v>
      </c>
    </row>
    <row r="1648" spans="2:63" x14ac:dyDescent="0.25">
      <c r="B1648" s="23" t="s">
        <v>54</v>
      </c>
      <c r="C1648" s="23">
        <v>1640</v>
      </c>
      <c r="D1648" s="23">
        <v>163</v>
      </c>
      <c r="E1648" s="22">
        <v>104.4</v>
      </c>
      <c r="F1648" s="15">
        <f t="shared" si="441"/>
        <v>-0.12500000000000078</v>
      </c>
      <c r="G1648" s="15">
        <f t="shared" si="442"/>
        <v>-0.45000000000000284</v>
      </c>
      <c r="R1648">
        <f t="shared" si="430"/>
        <v>0</v>
      </c>
      <c r="S1648">
        <f t="shared" si="431"/>
        <v>104.4</v>
      </c>
      <c r="T1648">
        <f>$E1648/3.6</f>
        <v>29</v>
      </c>
      <c r="U1648">
        <f>(0.5*960*(T1648*T1648))</f>
        <v>403680</v>
      </c>
      <c r="V1648">
        <f>$U1648-$U1649</f>
        <v>3087.407407407416</v>
      </c>
      <c r="X1648">
        <f>W1648/1000</f>
        <v>0</v>
      </c>
      <c r="Y164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8">
        <f>(0.5*960*(F1648*F1648))</f>
        <v>7.5000000000000933</v>
      </c>
      <c r="AA1648">
        <f>W1648*0.0000002777777777</f>
        <v>0</v>
      </c>
      <c r="AB164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8">
        <f>(AC1648*0.0000002777777777)*-1</f>
        <v>0</v>
      </c>
      <c r="AE164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</f>
        <v>0.88360627547275494</v>
      </c>
      <c r="AG1648">
        <f>(T1648/1000)*(960*9.81*0.01+0.5*1.205*0.38*1.711274*(T1648*T1648)+960*4/3*3.14*AJ1648)</f>
        <v>-0.66413446544081201</v>
      </c>
      <c r="AH1648">
        <f>AH1647+AG1648</f>
        <v>5412.822518963877</v>
      </c>
      <c r="AJ1648">
        <f>T1649-T1648</f>
        <v>-0.11111111111111072</v>
      </c>
      <c r="AK1648" s="53">
        <f t="shared" si="444"/>
        <v>29</v>
      </c>
      <c r="AL1648" s="39">
        <f>0.5*1116.99*(T1648*T1648)</f>
        <v>469694.29499999998</v>
      </c>
      <c r="AM1648" s="39">
        <f t="shared" si="443"/>
        <v>3592.2949999999837</v>
      </c>
      <c r="AN1648" s="39">
        <f>SUM($AM$1617:$AM$1631)+$AN$1616</f>
        <v>-3701512.2309375</v>
      </c>
      <c r="AO1648" s="39">
        <f t="shared" si="433"/>
        <v>1.0281978416391879</v>
      </c>
      <c r="AP1648" s="39">
        <f>SUM($AM$1632:$AM$1649)+$AP$1631</f>
        <v>3214632.5793750002</v>
      </c>
      <c r="AQ1648" s="39">
        <f t="shared" si="434"/>
        <v>0.89295349402080648</v>
      </c>
      <c r="AR1648" s="39">
        <f t="shared" si="446"/>
        <v>3.5922949999999836</v>
      </c>
      <c r="AS1648" s="39"/>
      <c r="AT1648" s="51">
        <f>T1648*$AS$8*0.38*0.01</f>
        <v>1145.8068031800001</v>
      </c>
      <c r="AU1648" s="51">
        <f t="shared" si="445"/>
        <v>1.1458068031800002</v>
      </c>
      <c r="AV1648" s="51">
        <f t="shared" si="435"/>
        <v>3.1827992217373406E-4</v>
      </c>
      <c r="AW1648" s="39">
        <f>AB1648*0.7</f>
        <v>0.53619344635192345</v>
      </c>
      <c r="AX1648" s="40"/>
      <c r="AY1648" s="40">
        <f t="shared" si="432"/>
        <v>0</v>
      </c>
      <c r="AZ1648" s="40"/>
      <c r="BA1648" s="40"/>
      <c r="BB1648" s="40"/>
      <c r="BC1648" s="39"/>
      <c r="BD1648" s="39">
        <f>T1648*2.23694</f>
        <v>64.871260000000007</v>
      </c>
      <c r="BE1648" s="39">
        <f>AO1648-$BC$8</f>
        <v>1.0270714426405694</v>
      </c>
      <c r="BF1648" s="39">
        <f>AQ1648-$BC$8</f>
        <v>0.89182709502218804</v>
      </c>
      <c r="BG1648" s="52">
        <f t="shared" si="436"/>
        <v>0.80264438551996931</v>
      </c>
      <c r="BH1648" s="52">
        <f t="shared" si="437"/>
        <v>0.80264438551996931</v>
      </c>
      <c r="BI1648" s="52">
        <f t="shared" si="438"/>
        <v>2889519.7878718893</v>
      </c>
      <c r="BJ1648" s="52">
        <f t="shared" si="439"/>
        <v>2889.5197878718891</v>
      </c>
      <c r="BK1648">
        <f t="shared" si="440"/>
        <v>3.2330654999999857</v>
      </c>
    </row>
    <row r="1649" spans="2:63" x14ac:dyDescent="0.25">
      <c r="B1649" s="23" t="s">
        <v>54</v>
      </c>
      <c r="C1649" s="23">
        <v>1641</v>
      </c>
      <c r="D1649" s="23">
        <v>164</v>
      </c>
      <c r="E1649" s="22">
        <v>104</v>
      </c>
      <c r="F1649" s="15">
        <f t="shared" si="441"/>
        <v>-8.3333333333334522E-2</v>
      </c>
      <c r="G1649" s="15">
        <f t="shared" si="442"/>
        <v>-0.30000000000000426</v>
      </c>
      <c r="R1649">
        <f t="shared" si="430"/>
        <v>0</v>
      </c>
      <c r="S1649">
        <f t="shared" si="431"/>
        <v>104</v>
      </c>
      <c r="T1649">
        <f>$E1649/3.6</f>
        <v>28.888888888888889</v>
      </c>
      <c r="U1649">
        <f>(0.5*960*(T1649*T1649))</f>
        <v>400592.59259259258</v>
      </c>
      <c r="V1649">
        <f>$U1649-$U1650</f>
        <v>1539.25925925927</v>
      </c>
      <c r="X1649">
        <f>W1649/1000</f>
        <v>0</v>
      </c>
      <c r="Y164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49">
        <f>(0.5*960*(F1649*F1649))</f>
        <v>3.3333333333334285</v>
      </c>
      <c r="AA1649">
        <f>W1649*0.0000002777777777</f>
        <v>0</v>
      </c>
      <c r="AB164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49">
        <f>(AC1649*0.0000002777777777)*-1</f>
        <v>0</v>
      </c>
      <c r="AE164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49">
        <f>(T1649/1000)*(960*9.81*0.01+0.5*1.205*0.38*1.711274*(T1649*T1649)+960*4/3*3.14*AJ1649)</f>
        <v>5.716175939786921</v>
      </c>
      <c r="AH1649">
        <f>AH1648+AG1649</f>
        <v>5418.5386949036638</v>
      </c>
      <c r="AJ1649">
        <f>T1650-T1649</f>
        <v>-5.5555555555557135E-2</v>
      </c>
      <c r="AK1649" s="53">
        <f t="shared" si="444"/>
        <v>28.888888888888889</v>
      </c>
      <c r="AL1649" s="39">
        <f>0.5*1116.99*(T1649*T1649)</f>
        <v>466102</v>
      </c>
      <c r="AM1649" s="39">
        <f t="shared" si="443"/>
        <v>1790.976250000007</v>
      </c>
      <c r="AN1649" s="39">
        <f>SUM($AM$1617:$AM$1631)+$AN$1616</f>
        <v>-3701512.2309375</v>
      </c>
      <c r="AO1649" s="39">
        <f t="shared" si="433"/>
        <v>1.0281978416391879</v>
      </c>
      <c r="AP1649" s="39">
        <f>SUM($AM$1632:$AM$1649)+$AP$1631</f>
        <v>3214632.5793750002</v>
      </c>
      <c r="AQ1649" s="39">
        <f t="shared" si="434"/>
        <v>0.89295349402080648</v>
      </c>
      <c r="AR1649" s="39">
        <f t="shared" si="446"/>
        <v>1.790976250000007</v>
      </c>
      <c r="AS1649" s="39"/>
      <c r="AT1649" s="51">
        <f>T1649*$AS$8*0.38*0.01</f>
        <v>1141.4167388000003</v>
      </c>
      <c r="AU1649" s="51">
        <f t="shared" si="445"/>
        <v>1.1414167388000003</v>
      </c>
      <c r="AV1649" s="51">
        <f t="shared" si="435"/>
        <v>3.1706045887038649E-4</v>
      </c>
      <c r="AW1649" s="39">
        <f>AB1649*0.7</f>
        <v>0.53619344635192345</v>
      </c>
      <c r="AX1649" s="40"/>
      <c r="AY1649" s="40">
        <f t="shared" si="432"/>
        <v>0</v>
      </c>
      <c r="AZ1649" s="40"/>
      <c r="BA1649" s="40"/>
      <c r="BB1649" s="40"/>
      <c r="BC1649" s="39"/>
      <c r="BD1649" s="39">
        <f>T1649*2.23694</f>
        <v>64.622711111111116</v>
      </c>
      <c r="BE1649" s="39">
        <f>AO1649-$BC$8</f>
        <v>1.0270714426405694</v>
      </c>
      <c r="BF1649" s="39">
        <f>AQ1649-$BC$8</f>
        <v>0.89182709502218804</v>
      </c>
      <c r="BG1649" s="52">
        <f t="shared" si="436"/>
        <v>0.80264438551996931</v>
      </c>
      <c r="BH1649" s="52">
        <f t="shared" si="437"/>
        <v>0.80264438551996931</v>
      </c>
      <c r="BI1649" s="52">
        <f t="shared" si="438"/>
        <v>2889519.7878718893</v>
      </c>
      <c r="BJ1649" s="52">
        <f t="shared" si="439"/>
        <v>2889.5197878718891</v>
      </c>
      <c r="BK1649">
        <f t="shared" si="440"/>
        <v>1.6118786250000063</v>
      </c>
    </row>
    <row r="1650" spans="2:63" x14ac:dyDescent="0.25">
      <c r="B1650" s="23" t="s">
        <v>54</v>
      </c>
      <c r="C1650" s="23">
        <v>1642</v>
      </c>
      <c r="D1650" s="23">
        <v>165</v>
      </c>
      <c r="E1650" s="22">
        <v>103.8</v>
      </c>
      <c r="F1650" s="15">
        <f t="shared" si="441"/>
        <v>-1.3888888888888099E-2</v>
      </c>
      <c r="G1650" s="15">
        <f t="shared" si="442"/>
        <v>-4.9999999999997158E-2</v>
      </c>
      <c r="R1650">
        <f t="shared" si="430"/>
        <v>0</v>
      </c>
      <c r="S1650">
        <f t="shared" si="431"/>
        <v>103.8</v>
      </c>
      <c r="T1650">
        <f>$E1650/3.6</f>
        <v>28.833333333333332</v>
      </c>
      <c r="U1650">
        <f>(0.5*960*(T1650*T1650))</f>
        <v>399053.33333333331</v>
      </c>
      <c r="V1650">
        <f>$U1650-$U1651</f>
        <v>-769.25925925927004</v>
      </c>
      <c r="X1650">
        <f>W1650/1000</f>
        <v>0</v>
      </c>
      <c r="Y165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0">
        <f>(0.5*960*(F1650*F1650))</f>
        <v>9.2592592592582068E-2</v>
      </c>
      <c r="AA1650">
        <f>W1650*0.0000002777777777</f>
        <v>0</v>
      </c>
      <c r="AB165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C1650">
        <f>SUM(V1650:V1681)</f>
        <v>-197376.66666666669</v>
      </c>
      <c r="AD1650">
        <f>(AC1650*0.0000002777777777)*-1</f>
        <v>5.4826851836500344E-2</v>
      </c>
      <c r="AE165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0">
        <f>(T1650/1000)*(960*9.81*0.01+0.5*1.205*0.38*1.711274*(T1650*T1650)+960*4/3*3.14*AJ1650)</f>
        <v>15.326201303841801</v>
      </c>
      <c r="AH1650">
        <f>AH1649+AG1650</f>
        <v>5433.8648962075058</v>
      </c>
      <c r="AJ1650">
        <f>T1651-T1650</f>
        <v>2.7777777777778567E-2</v>
      </c>
      <c r="AK1650" s="53">
        <f t="shared" si="444"/>
        <v>28.833333333333332</v>
      </c>
      <c r="AL1650" s="39">
        <f>0.5*1116.99*(T1650*T1650)</f>
        <v>464311.02374999999</v>
      </c>
      <c r="AM1650" s="39">
        <f t="shared" si="443"/>
        <v>-895.05718749994412</v>
      </c>
      <c r="AN1650" s="39">
        <f>SUM($AM$1650:$AM$1681)+$AN$1649</f>
        <v>-3931166.1506250002</v>
      </c>
      <c r="AO1650" s="39">
        <f t="shared" si="433"/>
        <v>1.0919905970900761</v>
      </c>
      <c r="AP1650" s="39">
        <f>SUM($AM$1632:$AM$1649)+$AP$1631</f>
        <v>3214632.5793750002</v>
      </c>
      <c r="AQ1650" s="39">
        <f t="shared" si="434"/>
        <v>0.89295349402080648</v>
      </c>
      <c r="AR1650" s="39">
        <f t="shared" si="446"/>
        <v>-0.89505718749994412</v>
      </c>
      <c r="AS1650" s="39"/>
      <c r="AT1650" s="51">
        <f>T1650*$AS$8*0.38*0.01</f>
        <v>1139.2217066100002</v>
      </c>
      <c r="AU1650" s="51">
        <f t="shared" si="445"/>
        <v>1.1392217066100001</v>
      </c>
      <c r="AV1650" s="51">
        <f t="shared" si="435"/>
        <v>3.1645072721871262E-4</v>
      </c>
      <c r="AW1650" s="39">
        <f>AB1650*0.7</f>
        <v>0.53619344635192345</v>
      </c>
      <c r="AX1650" s="40"/>
      <c r="AY1650" s="40">
        <f t="shared" si="432"/>
        <v>0</v>
      </c>
      <c r="AZ1650" s="40"/>
      <c r="BA1650" s="40"/>
      <c r="BB1650" s="40"/>
      <c r="BC1650" s="39"/>
      <c r="BD1650" s="39">
        <f>T1650*2.23694</f>
        <v>64.498436666666663</v>
      </c>
      <c r="BE1650" s="39">
        <f>AO1650-$BC$8</f>
        <v>1.0908641980914575</v>
      </c>
      <c r="BF1650" s="39">
        <f>AQ1650-$BC$8</f>
        <v>0.89182709502218804</v>
      </c>
      <c r="BG1650" s="52">
        <f t="shared" si="436"/>
        <v>0.80264438551996931</v>
      </c>
      <c r="BH1650" s="52">
        <f t="shared" si="437"/>
        <v>0.80264438551996931</v>
      </c>
      <c r="BI1650" s="52">
        <f t="shared" si="438"/>
        <v>2889519.7878718893</v>
      </c>
      <c r="BJ1650" s="52">
        <f t="shared" si="439"/>
        <v>2889.5197878718891</v>
      </c>
      <c r="BK1650">
        <f t="shared" si="440"/>
        <v>-0.80555146874994976</v>
      </c>
    </row>
    <row r="1651" spans="2:63" x14ac:dyDescent="0.25">
      <c r="B1651" s="23" t="s">
        <v>54</v>
      </c>
      <c r="C1651" s="23">
        <v>1643</v>
      </c>
      <c r="D1651" s="23">
        <v>166</v>
      </c>
      <c r="E1651" s="22">
        <v>103.9</v>
      </c>
      <c r="F1651" s="15">
        <f t="shared" si="441"/>
        <v>8.3333333333334522E-2</v>
      </c>
      <c r="G1651" s="15">
        <f t="shared" si="442"/>
        <v>0.30000000000000426</v>
      </c>
      <c r="R1651">
        <f t="shared" si="430"/>
        <v>0</v>
      </c>
      <c r="S1651">
        <f t="shared" si="431"/>
        <v>103.9</v>
      </c>
      <c r="T1651">
        <f>$E1651/3.6</f>
        <v>28.861111111111111</v>
      </c>
      <c r="U1651">
        <f>(0.5*960*(T1651*T1651))</f>
        <v>399822.59259259258</v>
      </c>
      <c r="V1651">
        <f>$U1651-$U1652</f>
        <v>-3857.407407407416</v>
      </c>
      <c r="X1651">
        <f>W1651/1000</f>
        <v>0</v>
      </c>
      <c r="Y165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1">
        <f>(0.5*960*(F1651*F1651))</f>
        <v>3.3333333333334285</v>
      </c>
      <c r="AA1651">
        <f>W1651*0.0000002777777777</f>
        <v>0</v>
      </c>
      <c r="AB165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1">
        <f>(AC1651*0.0000002777777777)*-1</f>
        <v>0</v>
      </c>
      <c r="AE165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1">
        <f>(T1651/1000)*(960*9.81*0.01+0.5*1.205*0.38*1.711274*(T1651*T1651)+960*4/3*3.14*AJ1651)</f>
        <v>28.247819236768585</v>
      </c>
      <c r="AH1651">
        <f>AH1650+AG1651</f>
        <v>5462.1127154442747</v>
      </c>
      <c r="AJ1651">
        <f>T1652-T1651</f>
        <v>0.13888888888888928</v>
      </c>
      <c r="AK1651" s="53">
        <f t="shared" si="444"/>
        <v>28.861111111111111</v>
      </c>
      <c r="AL1651" s="39">
        <f>0.5*1116.99*(T1651*T1651)</f>
        <v>465206.08093749994</v>
      </c>
      <c r="AM1651" s="39">
        <f t="shared" si="443"/>
        <v>-4488.2140625000466</v>
      </c>
      <c r="AN1651" s="39">
        <f>SUM($AM$1650:$AM$1681)+$AN$1649</f>
        <v>-3931166.1506250002</v>
      </c>
      <c r="AO1651" s="39">
        <f t="shared" si="433"/>
        <v>1.0919905970900761</v>
      </c>
      <c r="AP1651" s="39">
        <f>SUM($AM$1632:$AM$1649)+$AP$1631</f>
        <v>3214632.5793750002</v>
      </c>
      <c r="AQ1651" s="39">
        <f t="shared" si="434"/>
        <v>0.89295349402080648</v>
      </c>
      <c r="AR1651" s="39">
        <f t="shared" si="446"/>
        <v>-4.4882140625000462</v>
      </c>
      <c r="AS1651" s="39"/>
      <c r="AT1651" s="51">
        <f>T1651*$AS$8*0.38*0.01</f>
        <v>1140.3192227050001</v>
      </c>
      <c r="AU1651" s="51">
        <f t="shared" si="445"/>
        <v>1.1403192227050001</v>
      </c>
      <c r="AV1651" s="51">
        <f t="shared" si="435"/>
        <v>3.167555930445495E-4</v>
      </c>
      <c r="AW1651" s="39">
        <f>AB1651*0.7</f>
        <v>0.53619344635192345</v>
      </c>
      <c r="AX1651" s="40"/>
      <c r="AY1651" s="40">
        <f t="shared" si="432"/>
        <v>0</v>
      </c>
      <c r="AZ1651" s="40"/>
      <c r="BA1651" s="40"/>
      <c r="BB1651" s="40"/>
      <c r="BC1651" s="39"/>
      <c r="BD1651" s="39">
        <f>T1651*2.23694</f>
        <v>64.560573888888896</v>
      </c>
      <c r="BE1651" s="39">
        <f>AO1651-$BC$8</f>
        <v>1.0908641980914575</v>
      </c>
      <c r="BF1651" s="39">
        <f>AQ1651-$BC$8</f>
        <v>0.89182709502218804</v>
      </c>
      <c r="BG1651" s="52">
        <f t="shared" si="436"/>
        <v>0.80264438551996931</v>
      </c>
      <c r="BH1651" s="52">
        <f t="shared" si="437"/>
        <v>0.80264438551996931</v>
      </c>
      <c r="BI1651" s="52">
        <f t="shared" si="438"/>
        <v>2889519.7878718893</v>
      </c>
      <c r="BJ1651" s="52">
        <f t="shared" si="439"/>
        <v>2889.5197878718891</v>
      </c>
      <c r="BK1651">
        <f t="shared" si="440"/>
        <v>-4.0393926562500422</v>
      </c>
    </row>
    <row r="1652" spans="2:63" x14ac:dyDescent="0.25">
      <c r="B1652" s="23" t="s">
        <v>54</v>
      </c>
      <c r="C1652" s="23">
        <v>1644</v>
      </c>
      <c r="D1652" s="23">
        <v>167</v>
      </c>
      <c r="E1652" s="22">
        <v>104.4</v>
      </c>
      <c r="F1652" s="15">
        <f t="shared" si="441"/>
        <v>0.16666666666666508</v>
      </c>
      <c r="G1652" s="15">
        <f t="shared" si="442"/>
        <v>0.59999999999999432</v>
      </c>
      <c r="R1652">
        <f t="shared" si="430"/>
        <v>0</v>
      </c>
      <c r="S1652">
        <f t="shared" si="431"/>
        <v>104.4</v>
      </c>
      <c r="T1652">
        <f>$E1652/3.6</f>
        <v>29</v>
      </c>
      <c r="U1652">
        <f>(0.5*960*(T1652*T1652))</f>
        <v>403680</v>
      </c>
      <c r="V1652">
        <f>$U1652-$U1653</f>
        <v>-5431.4814814814599</v>
      </c>
      <c r="X1652">
        <f>W1652/1000</f>
        <v>0</v>
      </c>
      <c r="Y165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2">
        <f>(0.5*960*(F1652*F1652))</f>
        <v>13.33333333333308</v>
      </c>
      <c r="AA1652">
        <f>W1652*0.0000002777777777</f>
        <v>0</v>
      </c>
      <c r="AB165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2">
        <f>(AC1652*0.0000002777777777)*-1</f>
        <v>0</v>
      </c>
      <c r="AE165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2">
        <f>(T1652/1000)*(960*9.81*0.01+0.5*1.205*0.38*1.711274*(T1652*T1652)+960*4/3*3.14*AJ1652)</f>
        <v>34.950443312336738</v>
      </c>
      <c r="AH1652">
        <f>AH1651+AG1652</f>
        <v>5497.0631587566113</v>
      </c>
      <c r="AJ1652">
        <f>T1653-T1652</f>
        <v>0.19444444444444287</v>
      </c>
      <c r="AK1652" s="53">
        <f t="shared" si="444"/>
        <v>29</v>
      </c>
      <c r="AL1652" s="39">
        <f>0.5*1116.99*(T1652*T1652)</f>
        <v>469694.29499999998</v>
      </c>
      <c r="AM1652" s="39">
        <f t="shared" si="443"/>
        <v>-6319.6984374999884</v>
      </c>
      <c r="AN1652" s="39">
        <f>SUM($AM$1650:$AM$1681)+$AN$1649</f>
        <v>-3931166.1506250002</v>
      </c>
      <c r="AO1652" s="39">
        <f t="shared" si="433"/>
        <v>1.0919905970900761</v>
      </c>
      <c r="AP1652" s="39">
        <f>SUM($AM$1632:$AM$1649)+$AP$1631</f>
        <v>3214632.5793750002</v>
      </c>
      <c r="AQ1652" s="39">
        <f t="shared" si="434"/>
        <v>0.89295349402080648</v>
      </c>
      <c r="AR1652" s="39">
        <f t="shared" si="446"/>
        <v>-6.3196984374999881</v>
      </c>
      <c r="AS1652" s="39"/>
      <c r="AT1652" s="51">
        <f>T1652*$AS$8*0.38*0.01</f>
        <v>1145.8068031800001</v>
      </c>
      <c r="AU1652" s="51">
        <f t="shared" si="445"/>
        <v>1.1458068031800002</v>
      </c>
      <c r="AV1652" s="51">
        <f t="shared" si="435"/>
        <v>3.1827992217373406E-4</v>
      </c>
      <c r="AW1652" s="39">
        <f>AB1652*0.7</f>
        <v>0.53619344635192345</v>
      </c>
      <c r="AX1652" s="40"/>
      <c r="AY1652" s="40">
        <f t="shared" si="432"/>
        <v>0</v>
      </c>
      <c r="AZ1652" s="40"/>
      <c r="BA1652" s="40"/>
      <c r="BB1652" s="40"/>
      <c r="BC1652" s="39"/>
      <c r="BD1652" s="39">
        <f>T1652*2.23694</f>
        <v>64.871260000000007</v>
      </c>
      <c r="BE1652" s="39">
        <f>AO1652-$BC$8</f>
        <v>1.0908641980914575</v>
      </c>
      <c r="BF1652" s="39">
        <f>AQ1652-$BC$8</f>
        <v>0.89182709502218804</v>
      </c>
      <c r="BG1652" s="52">
        <f t="shared" si="436"/>
        <v>0.80264438551996931</v>
      </c>
      <c r="BH1652" s="52">
        <f t="shared" si="437"/>
        <v>0.80264438551996931</v>
      </c>
      <c r="BI1652" s="52">
        <f t="shared" si="438"/>
        <v>2889519.7878718893</v>
      </c>
      <c r="BJ1652" s="52">
        <f t="shared" si="439"/>
        <v>2889.5197878718891</v>
      </c>
      <c r="BK1652">
        <f t="shared" si="440"/>
        <v>-5.6877285937499904</v>
      </c>
    </row>
    <row r="1653" spans="2:63" x14ac:dyDescent="0.25">
      <c r="B1653" s="23" t="s">
        <v>54</v>
      </c>
      <c r="C1653" s="23">
        <v>1645</v>
      </c>
      <c r="D1653" s="23">
        <v>168</v>
      </c>
      <c r="E1653" s="22">
        <v>105.1</v>
      </c>
      <c r="F1653" s="15">
        <f t="shared" si="441"/>
        <v>0.23611111111110952</v>
      </c>
      <c r="G1653" s="15">
        <f t="shared" si="442"/>
        <v>0.84999999999999432</v>
      </c>
      <c r="R1653">
        <f t="shared" si="430"/>
        <v>0</v>
      </c>
      <c r="S1653">
        <f t="shared" si="431"/>
        <v>105.1</v>
      </c>
      <c r="T1653">
        <f>$E1653/3.6</f>
        <v>29.194444444444443</v>
      </c>
      <c r="U1653">
        <f>(0.5*960*(T1653*T1653))</f>
        <v>409111.48148148146</v>
      </c>
      <c r="V1653">
        <f>$U1653-$U1654</f>
        <v>-7822.2222222221899</v>
      </c>
      <c r="X1653">
        <f>W1653/1000</f>
        <v>0</v>
      </c>
      <c r="Y165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3">
        <f>(0.5*960*(F1653*F1653))</f>
        <v>26.759259259258897</v>
      </c>
      <c r="AA1653">
        <f>W1653*0.0000002777777777</f>
        <v>0</v>
      </c>
      <c r="AB165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3">
        <f>(AC1653*0.0000002777777777)*-1</f>
        <v>0</v>
      </c>
      <c r="AE165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3">
        <f>(T1653/1000)*(960*9.81*0.01+0.5*1.205*0.38*1.711274*(T1653*T1653)+960*4/3*3.14*AJ1653)</f>
        <v>45.092408711714882</v>
      </c>
      <c r="AH1653">
        <f>AH1652+AG1653</f>
        <v>5542.1555674683259</v>
      </c>
      <c r="AJ1653">
        <f>T1654-T1653</f>
        <v>0.27777777777777857</v>
      </c>
      <c r="AK1653" s="53">
        <f t="shared" si="444"/>
        <v>29.194444444444443</v>
      </c>
      <c r="AL1653" s="39">
        <f>0.5*1116.99*(T1653*T1653)</f>
        <v>476013.99343749997</v>
      </c>
      <c r="AM1653" s="39">
        <f t="shared" si="443"/>
        <v>-9101.3999999999651</v>
      </c>
      <c r="AN1653" s="39">
        <f>SUM($AM$1650:$AM$1681)+$AN$1649</f>
        <v>-3931166.1506250002</v>
      </c>
      <c r="AO1653" s="39">
        <f t="shared" si="433"/>
        <v>1.0919905970900761</v>
      </c>
      <c r="AP1653" s="39">
        <f>SUM($AM$1632:$AM$1649)+$AP$1631</f>
        <v>3214632.5793750002</v>
      </c>
      <c r="AQ1653" s="39">
        <f t="shared" si="434"/>
        <v>0.89295349402080648</v>
      </c>
      <c r="AR1653" s="39">
        <f t="shared" si="446"/>
        <v>-9.1013999999999644</v>
      </c>
      <c r="AS1653" s="39"/>
      <c r="AT1653" s="51">
        <f>T1653*$AS$8*0.38*0.01</f>
        <v>1153.4894158450002</v>
      </c>
      <c r="AU1653" s="51">
        <f t="shared" si="445"/>
        <v>1.1534894158450002</v>
      </c>
      <c r="AV1653" s="51">
        <f t="shared" si="435"/>
        <v>3.2041398295459242E-4</v>
      </c>
      <c r="AW1653" s="39">
        <f>AB1653*0.7</f>
        <v>0.53619344635192345</v>
      </c>
      <c r="AX1653" s="40"/>
      <c r="AY1653" s="40">
        <f t="shared" si="432"/>
        <v>0</v>
      </c>
      <c r="AZ1653" s="40"/>
      <c r="BA1653" s="40"/>
      <c r="BB1653" s="40"/>
      <c r="BC1653" s="39"/>
      <c r="BD1653" s="39">
        <f>T1653*2.23694</f>
        <v>65.306220555555555</v>
      </c>
      <c r="BE1653" s="39">
        <f>AO1653-$BC$8</f>
        <v>1.0908641980914575</v>
      </c>
      <c r="BF1653" s="39">
        <f>AQ1653-$BC$8</f>
        <v>0.89182709502218804</v>
      </c>
      <c r="BG1653" s="52">
        <f t="shared" si="436"/>
        <v>0.80264438551996931</v>
      </c>
      <c r="BH1653" s="52">
        <f t="shared" si="437"/>
        <v>0.80264438551996931</v>
      </c>
      <c r="BI1653" s="52">
        <f t="shared" si="438"/>
        <v>2889519.7878718893</v>
      </c>
      <c r="BJ1653" s="52">
        <f t="shared" si="439"/>
        <v>2889.5197878718891</v>
      </c>
      <c r="BK1653">
        <f t="shared" si="440"/>
        <v>-8.1912599999999678</v>
      </c>
    </row>
    <row r="1654" spans="2:63" x14ac:dyDescent="0.25">
      <c r="B1654" s="23" t="s">
        <v>54</v>
      </c>
      <c r="C1654" s="23">
        <v>1646</v>
      </c>
      <c r="D1654" s="23">
        <v>169</v>
      </c>
      <c r="E1654" s="22">
        <v>106.1</v>
      </c>
      <c r="F1654" s="15">
        <f t="shared" si="441"/>
        <v>0.29166666666666785</v>
      </c>
      <c r="G1654" s="15">
        <f t="shared" si="442"/>
        <v>1.0500000000000043</v>
      </c>
      <c r="R1654">
        <f t="shared" si="430"/>
        <v>0</v>
      </c>
      <c r="S1654">
        <f t="shared" si="431"/>
        <v>106.1</v>
      </c>
      <c r="T1654">
        <f>$E1654/3.6</f>
        <v>29.472222222222221</v>
      </c>
      <c r="U1654">
        <f>(0.5*960*(T1654*T1654))</f>
        <v>416933.70370370365</v>
      </c>
      <c r="V1654">
        <f>$U1654-$U1655</f>
        <v>-8690.0000000000582</v>
      </c>
      <c r="X1654">
        <f>W1654/1000</f>
        <v>0</v>
      </c>
      <c r="Y165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4">
        <f>(0.5*960*(F1654*F1654))</f>
        <v>40.83333333333367</v>
      </c>
      <c r="AA1654">
        <f>W1654*0.0000002777777777</f>
        <v>0</v>
      </c>
      <c r="AB165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4">
        <f>(AC1654*0.0000002777777777)*-1</f>
        <v>0</v>
      </c>
      <c r="AE165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4">
        <f>(T1654/1000)*(960*9.81*0.01+0.5*1.205*0.38*1.711274*(T1654*T1654)+960*4/3*3.14*AJ1654)</f>
        <v>49.00003651811511</v>
      </c>
      <c r="AH1654">
        <f>AH1653+AG1654</f>
        <v>5591.1556039864408</v>
      </c>
      <c r="AJ1654">
        <f>T1655-T1654</f>
        <v>0.30555555555555713</v>
      </c>
      <c r="AK1654" s="53">
        <f t="shared" si="444"/>
        <v>29.472222222222221</v>
      </c>
      <c r="AL1654" s="39">
        <f>0.5*1116.99*(T1654*T1654)</f>
        <v>485115.39343749994</v>
      </c>
      <c r="AM1654" s="39">
        <f t="shared" si="443"/>
        <v>-10111.086562500044</v>
      </c>
      <c r="AN1654" s="39">
        <f>SUM($AM$1650:$AM$1681)+$AN$1649</f>
        <v>-3931166.1506250002</v>
      </c>
      <c r="AO1654" s="39">
        <f t="shared" si="433"/>
        <v>1.0919905970900761</v>
      </c>
      <c r="AP1654" s="39">
        <f>SUM($AM$1632:$AM$1649)+$AP$1631</f>
        <v>3214632.5793750002</v>
      </c>
      <c r="AQ1654" s="39">
        <f t="shared" si="434"/>
        <v>0.89295349402080648</v>
      </c>
      <c r="AR1654" s="39">
        <f t="shared" si="446"/>
        <v>-10.111086562500045</v>
      </c>
      <c r="AS1654" s="39"/>
      <c r="AT1654" s="51">
        <f>T1654*$AS$8*0.38*0.01</f>
        <v>1164.4645767950001</v>
      </c>
      <c r="AU1654" s="51">
        <f t="shared" si="445"/>
        <v>1.1644645767950002</v>
      </c>
      <c r="AV1654" s="51">
        <f t="shared" si="435"/>
        <v>3.2346264121296153E-4</v>
      </c>
      <c r="AW1654" s="39">
        <f>AB1654*0.7</f>
        <v>0.53619344635192345</v>
      </c>
      <c r="AX1654" s="40"/>
      <c r="AY1654" s="40">
        <f t="shared" si="432"/>
        <v>0</v>
      </c>
      <c r="AZ1654" s="40"/>
      <c r="BA1654" s="40"/>
      <c r="BB1654" s="40"/>
      <c r="BC1654" s="39"/>
      <c r="BD1654" s="39">
        <f>T1654*2.23694</f>
        <v>65.927592777777775</v>
      </c>
      <c r="BE1654" s="39">
        <f>AO1654-$BC$8</f>
        <v>1.0908641980914575</v>
      </c>
      <c r="BF1654" s="39">
        <f>AQ1654-$BC$8</f>
        <v>0.89182709502218804</v>
      </c>
      <c r="BG1654" s="52">
        <f t="shared" si="436"/>
        <v>0.80264438551996931</v>
      </c>
      <c r="BH1654" s="52">
        <f t="shared" si="437"/>
        <v>0.80264438551996931</v>
      </c>
      <c r="BI1654" s="52">
        <f t="shared" si="438"/>
        <v>2889519.7878718893</v>
      </c>
      <c r="BJ1654" s="52">
        <f t="shared" si="439"/>
        <v>2889.5197878718891</v>
      </c>
      <c r="BK1654">
        <f t="shared" si="440"/>
        <v>-9.0999779062500394</v>
      </c>
    </row>
    <row r="1655" spans="2:63" x14ac:dyDescent="0.25">
      <c r="B1655" s="23" t="s">
        <v>54</v>
      </c>
      <c r="C1655" s="23">
        <v>1647</v>
      </c>
      <c r="D1655" s="23">
        <v>170</v>
      </c>
      <c r="E1655" s="22">
        <v>107.2</v>
      </c>
      <c r="F1655" s="15">
        <f t="shared" si="441"/>
        <v>0.33333333333333409</v>
      </c>
      <c r="G1655" s="15">
        <f t="shared" si="442"/>
        <v>1.2000000000000028</v>
      </c>
      <c r="R1655">
        <f t="shared" si="430"/>
        <v>0</v>
      </c>
      <c r="S1655">
        <f t="shared" si="431"/>
        <v>107.2</v>
      </c>
      <c r="T1655">
        <f>$E1655/3.6</f>
        <v>29.777777777777779</v>
      </c>
      <c r="U1655">
        <f>(0.5*960*(T1655*T1655))</f>
        <v>425623.70370370371</v>
      </c>
      <c r="V1655">
        <f>$U1655-$U1656</f>
        <v>-10385.555555555562</v>
      </c>
      <c r="X1655">
        <f>W1655/1000</f>
        <v>0</v>
      </c>
      <c r="Y165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5">
        <f>(0.5*960*(F1655*F1655))</f>
        <v>53.333333333333577</v>
      </c>
      <c r="AA1655">
        <f>W1655*0.0000002777777777</f>
        <v>0</v>
      </c>
      <c r="AB165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5">
        <f>(AC1655*0.0000002777777777)*-1</f>
        <v>0</v>
      </c>
      <c r="AE165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5">
        <f>(T1655/1000)*(960*9.81*0.01+0.5*1.205*0.38*1.711274*(T1655*T1655)+960*4/3*3.14*AJ1655)</f>
        <v>56.368313167810761</v>
      </c>
      <c r="AH1655">
        <f>AH1654+AG1655</f>
        <v>5647.5239171542516</v>
      </c>
      <c r="AJ1655">
        <f>T1656-T1655</f>
        <v>0.36111111111111072</v>
      </c>
      <c r="AK1655" s="53">
        <f t="shared" si="444"/>
        <v>29.777777777777779</v>
      </c>
      <c r="AL1655" s="39">
        <f>0.5*1116.99*(T1655*T1655)</f>
        <v>495226.48</v>
      </c>
      <c r="AM1655" s="39">
        <f t="shared" si="443"/>
        <v>-12083.918437500077</v>
      </c>
      <c r="AN1655" s="39">
        <f>SUM($AM$1650:$AM$1681)+$AN$1649</f>
        <v>-3931166.1506250002</v>
      </c>
      <c r="AO1655" s="39">
        <f t="shared" si="433"/>
        <v>1.0919905970900761</v>
      </c>
      <c r="AP1655" s="39">
        <f>SUM($AM$1632:$AM$1649)+$AP$1631</f>
        <v>3214632.5793750002</v>
      </c>
      <c r="AQ1655" s="39">
        <f t="shared" si="434"/>
        <v>0.89295349402080648</v>
      </c>
      <c r="AR1655" s="39">
        <f t="shared" si="446"/>
        <v>-12.083918437500078</v>
      </c>
      <c r="AS1655" s="39"/>
      <c r="AT1655" s="51">
        <f>T1655*$AS$8*0.38*0.01</f>
        <v>1176.5372538400002</v>
      </c>
      <c r="AU1655" s="51">
        <f t="shared" si="445"/>
        <v>1.1765372538400001</v>
      </c>
      <c r="AV1655" s="51">
        <f t="shared" si="435"/>
        <v>3.2681616529716756E-4</v>
      </c>
      <c r="AW1655" s="39">
        <f>AB1655*0.7</f>
        <v>0.53619344635192345</v>
      </c>
      <c r="AX1655" s="40"/>
      <c r="AY1655" s="40">
        <f t="shared" si="432"/>
        <v>0</v>
      </c>
      <c r="AZ1655" s="40"/>
      <c r="BA1655" s="40"/>
      <c r="BB1655" s="40"/>
      <c r="BC1655" s="39"/>
      <c r="BD1655" s="39">
        <f>T1655*2.23694</f>
        <v>66.611102222222229</v>
      </c>
      <c r="BE1655" s="39">
        <f>AO1655-$BC$8</f>
        <v>1.0908641980914575</v>
      </c>
      <c r="BF1655" s="39">
        <f>AQ1655-$BC$8</f>
        <v>0.89182709502218804</v>
      </c>
      <c r="BG1655" s="52">
        <f t="shared" si="436"/>
        <v>0.80264438551996931</v>
      </c>
      <c r="BH1655" s="52">
        <f t="shared" si="437"/>
        <v>0.80264438551996931</v>
      </c>
      <c r="BI1655" s="52">
        <f t="shared" si="438"/>
        <v>2889519.7878718893</v>
      </c>
      <c r="BJ1655" s="52">
        <f t="shared" si="439"/>
        <v>2889.5197878718891</v>
      </c>
      <c r="BK1655">
        <f t="shared" si="440"/>
        <v>-10.87552659375007</v>
      </c>
    </row>
    <row r="1656" spans="2:63" x14ac:dyDescent="0.25">
      <c r="B1656" s="23" t="s">
        <v>54</v>
      </c>
      <c r="C1656" s="23">
        <v>1648</v>
      </c>
      <c r="D1656" s="23">
        <v>171</v>
      </c>
      <c r="E1656" s="22">
        <v>108.5</v>
      </c>
      <c r="F1656" s="15">
        <f t="shared" si="441"/>
        <v>0.37500000000000039</v>
      </c>
      <c r="G1656" s="15">
        <f t="shared" si="442"/>
        <v>1.3500000000000014</v>
      </c>
      <c r="R1656">
        <f t="shared" si="430"/>
        <v>0</v>
      </c>
      <c r="S1656">
        <f t="shared" si="431"/>
        <v>108.5</v>
      </c>
      <c r="T1656">
        <f>$E1656/3.6</f>
        <v>30.138888888888889</v>
      </c>
      <c r="U1656">
        <f>(0.5*960*(T1656*T1656))</f>
        <v>436009.25925925927</v>
      </c>
      <c r="V1656">
        <f>$U1656-$U1657</f>
        <v>-11324.444444444496</v>
      </c>
      <c r="X1656">
        <f>W1656/1000</f>
        <v>0</v>
      </c>
      <c r="Y165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6">
        <f>(0.5*960*(F1656*F1656))</f>
        <v>67.500000000000128</v>
      </c>
      <c r="AA1656">
        <f>W1656*0.0000002777777777</f>
        <v>0</v>
      </c>
      <c r="AB165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6">
        <f>(AC1656*0.0000002777777777)*-1</f>
        <v>0</v>
      </c>
      <c r="AE165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6">
        <f>(T1656/1000)*(960*9.81*0.01+0.5*1.205*0.38*1.711274*(T1656*T1656)+960*4/3*3.14*AJ1656)</f>
        <v>60.672214828281675</v>
      </c>
      <c r="AH1656">
        <f>AH1655+AG1656</f>
        <v>5708.1961319825332</v>
      </c>
      <c r="AJ1656">
        <f>T1657-T1656</f>
        <v>0.38888888888888928</v>
      </c>
      <c r="AK1656" s="53">
        <f t="shared" si="444"/>
        <v>30.138888888888889</v>
      </c>
      <c r="AL1656" s="39">
        <f>0.5*1116.99*(T1656*T1656)</f>
        <v>507310.39843750006</v>
      </c>
      <c r="AM1656" s="39">
        <f t="shared" si="443"/>
        <v>-13176.344999999972</v>
      </c>
      <c r="AN1656" s="39">
        <f>SUM($AM$1650:$AM$1681)+$AN$1649</f>
        <v>-3931166.1506250002</v>
      </c>
      <c r="AO1656" s="39">
        <f t="shared" si="433"/>
        <v>1.0919905970900761</v>
      </c>
      <c r="AP1656" s="39">
        <f>SUM($AM$1632:$AM$1649)+$AP$1631</f>
        <v>3214632.5793750002</v>
      </c>
      <c r="AQ1656" s="39">
        <f t="shared" si="434"/>
        <v>0.89295349402080648</v>
      </c>
      <c r="AR1656" s="39">
        <f t="shared" si="446"/>
        <v>-13.176344999999973</v>
      </c>
      <c r="AS1656" s="39"/>
      <c r="AT1656" s="51">
        <f>T1656*$AS$8*0.38*0.01</f>
        <v>1190.8049630750002</v>
      </c>
      <c r="AU1656" s="51">
        <f t="shared" si="445"/>
        <v>1.1908049630750002</v>
      </c>
      <c r="AV1656" s="51">
        <f t="shared" si="435"/>
        <v>3.3077942103304736E-4</v>
      </c>
      <c r="AW1656" s="39">
        <f>AB1656*0.7</f>
        <v>0.53619344635192345</v>
      </c>
      <c r="AX1656" s="40"/>
      <c r="AY1656" s="40">
        <f t="shared" si="432"/>
        <v>0</v>
      </c>
      <c r="AZ1656" s="40"/>
      <c r="BA1656" s="40"/>
      <c r="BB1656" s="40"/>
      <c r="BC1656" s="39"/>
      <c r="BD1656" s="39">
        <f>T1656*2.23694</f>
        <v>67.418886111111121</v>
      </c>
      <c r="BE1656" s="39">
        <f>AO1656-$BC$8</f>
        <v>1.0908641980914575</v>
      </c>
      <c r="BF1656" s="39">
        <f>AQ1656-$BC$8</f>
        <v>0.89182709502218804</v>
      </c>
      <c r="BG1656" s="52">
        <f t="shared" si="436"/>
        <v>0.80264438551996931</v>
      </c>
      <c r="BH1656" s="52">
        <f t="shared" si="437"/>
        <v>0.80264438551996931</v>
      </c>
      <c r="BI1656" s="52">
        <f t="shared" si="438"/>
        <v>2889519.7878718893</v>
      </c>
      <c r="BJ1656" s="52">
        <f t="shared" si="439"/>
        <v>2889.5197878718891</v>
      </c>
      <c r="BK1656">
        <f t="shared" si="440"/>
        <v>-11.858710499999976</v>
      </c>
    </row>
    <row r="1657" spans="2:63" x14ac:dyDescent="0.25">
      <c r="B1657" s="23" t="s">
        <v>54</v>
      </c>
      <c r="C1657" s="23">
        <v>1649</v>
      </c>
      <c r="D1657" s="23">
        <v>172</v>
      </c>
      <c r="E1657" s="22">
        <v>109.9</v>
      </c>
      <c r="F1657" s="15">
        <f t="shared" si="441"/>
        <v>0.38888888888888851</v>
      </c>
      <c r="G1657" s="15">
        <f t="shared" si="442"/>
        <v>1.3999999999999986</v>
      </c>
      <c r="R1657">
        <f t="shared" si="430"/>
        <v>0</v>
      </c>
      <c r="S1657">
        <f t="shared" si="431"/>
        <v>109.9</v>
      </c>
      <c r="T1657">
        <f>$E1657/3.6</f>
        <v>30.527777777777779</v>
      </c>
      <c r="U1657">
        <f>(0.5*960*(T1657*T1657))</f>
        <v>447333.70370370377</v>
      </c>
      <c r="V1657">
        <f>$U1657-$U1658</f>
        <v>-11469.62962962949</v>
      </c>
      <c r="X1657">
        <f>W1657/1000</f>
        <v>0</v>
      </c>
      <c r="Y165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7">
        <f>(0.5*960*(F1657*F1657))</f>
        <v>72.592592592592453</v>
      </c>
      <c r="AA1657">
        <f>W1657*0.0000002777777777</f>
        <v>0</v>
      </c>
      <c r="AB165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7">
        <f>(AC1657*0.0000002777777777)*-1</f>
        <v>0</v>
      </c>
      <c r="AE165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7">
        <f>(T1657/1000)*(960*9.81*0.01+0.5*1.205*0.38*1.711274*(T1657*T1657)+960*4/3*3.14*AJ1657)</f>
        <v>61.737265255039837</v>
      </c>
      <c r="AH1657">
        <f>AH1656+AG1657</f>
        <v>5769.9333972375734</v>
      </c>
      <c r="AJ1657">
        <f>T1658-T1657</f>
        <v>0.38888888888888573</v>
      </c>
      <c r="AK1657" s="53">
        <f t="shared" si="444"/>
        <v>30.527777777777779</v>
      </c>
      <c r="AL1657" s="39">
        <f>0.5*1116.99*(T1657*T1657)</f>
        <v>520486.74343750003</v>
      </c>
      <c r="AM1657" s="39">
        <f t="shared" si="443"/>
        <v>-13345.272499999905</v>
      </c>
      <c r="AN1657" s="39">
        <f>SUM($AM$1650:$AM$1681)+$AN$1649</f>
        <v>-3931166.1506250002</v>
      </c>
      <c r="AO1657" s="39">
        <f t="shared" si="433"/>
        <v>1.0919905970900761</v>
      </c>
      <c r="AP1657" s="39">
        <f>SUM($AM$1632:$AM$1649)+$AP$1631</f>
        <v>3214632.5793750002</v>
      </c>
      <c r="AQ1657" s="39">
        <f t="shared" si="434"/>
        <v>0.89295349402080648</v>
      </c>
      <c r="AR1657" s="39">
        <f t="shared" si="446"/>
        <v>-13.345272499999904</v>
      </c>
      <c r="AS1657" s="39"/>
      <c r="AT1657" s="51">
        <f>T1657*$AS$8*0.38*0.01</f>
        <v>1206.1701884050003</v>
      </c>
      <c r="AU1657" s="51">
        <f t="shared" si="445"/>
        <v>1.2061701884050002</v>
      </c>
      <c r="AV1657" s="51">
        <f t="shared" si="435"/>
        <v>3.3504754259476414E-4</v>
      </c>
      <c r="AW1657" s="39">
        <f>AB1657*0.7</f>
        <v>0.53619344635192345</v>
      </c>
      <c r="AX1657" s="40"/>
      <c r="AY1657" s="40">
        <f t="shared" si="432"/>
        <v>0</v>
      </c>
      <c r="AZ1657" s="40"/>
      <c r="BA1657" s="40"/>
      <c r="BB1657" s="40"/>
      <c r="BC1657" s="39"/>
      <c r="BD1657" s="39">
        <f>T1657*2.23694</f>
        <v>68.288807222222232</v>
      </c>
      <c r="BE1657" s="39">
        <f>AO1657-$BC$8</f>
        <v>1.0908641980914575</v>
      </c>
      <c r="BF1657" s="39">
        <f>AQ1657-$BC$8</f>
        <v>0.89182709502218804</v>
      </c>
      <c r="BG1657" s="52">
        <f t="shared" si="436"/>
        <v>0.80264438551996931</v>
      </c>
      <c r="BH1657" s="52">
        <f t="shared" si="437"/>
        <v>0.80264438551996931</v>
      </c>
      <c r="BI1657" s="52">
        <f t="shared" si="438"/>
        <v>2889519.7878718893</v>
      </c>
      <c r="BJ1657" s="52">
        <f t="shared" si="439"/>
        <v>2889.5197878718891</v>
      </c>
      <c r="BK1657">
        <f t="shared" si="440"/>
        <v>-12.010745249999914</v>
      </c>
    </row>
    <row r="1658" spans="2:63" x14ac:dyDescent="0.25">
      <c r="B1658" s="23" t="s">
        <v>54</v>
      </c>
      <c r="C1658" s="23">
        <v>1650</v>
      </c>
      <c r="D1658" s="23">
        <v>173</v>
      </c>
      <c r="E1658" s="22">
        <v>111.3</v>
      </c>
      <c r="F1658" s="15">
        <f t="shared" si="441"/>
        <v>0.38888888888888851</v>
      </c>
      <c r="G1658" s="15">
        <f t="shared" si="442"/>
        <v>1.3999999999999986</v>
      </c>
      <c r="R1658">
        <f t="shared" si="430"/>
        <v>0</v>
      </c>
      <c r="S1658">
        <f t="shared" si="431"/>
        <v>111.3</v>
      </c>
      <c r="T1658">
        <f>$E1658/3.6</f>
        <v>30.916666666666664</v>
      </c>
      <c r="U1658">
        <f>(0.5*960*(T1658*T1658))</f>
        <v>458803.33333333326</v>
      </c>
      <c r="V1658">
        <f>$U1658-$U1659</f>
        <v>-11614.814814814948</v>
      </c>
      <c r="X1658">
        <f>W1658/1000</f>
        <v>0</v>
      </c>
      <c r="Y165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8">
        <f>(0.5*960*(F1658*F1658))</f>
        <v>72.592592592592453</v>
      </c>
      <c r="AA1658">
        <f>W1658*0.0000002777777777</f>
        <v>0</v>
      </c>
      <c r="AB165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8">
        <f>(AC1658*0.0000002777777777)*-1</f>
        <v>0</v>
      </c>
      <c r="AE165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8">
        <f>(T1658/1000)*(960*9.81*0.01+0.5*1.205*0.38*1.711274*(T1658*T1658)+960*4/3*3.14*AJ1658)</f>
        <v>62.81316887943975</v>
      </c>
      <c r="AH1658">
        <f>AH1657+AG1658</f>
        <v>5832.7465661170136</v>
      </c>
      <c r="AJ1658">
        <f>T1659-T1658</f>
        <v>0.38888888888889284</v>
      </c>
      <c r="AK1658" s="53">
        <f t="shared" si="444"/>
        <v>30.916666666666664</v>
      </c>
      <c r="AL1658" s="39">
        <f>0.5*1116.99*(T1658*T1658)</f>
        <v>533832.01593749993</v>
      </c>
      <c r="AM1658" s="39">
        <f t="shared" si="443"/>
        <v>-13514.20000000007</v>
      </c>
      <c r="AN1658" s="39">
        <f>SUM($AM$1650:$AM$1681)+$AN$1649</f>
        <v>-3931166.1506250002</v>
      </c>
      <c r="AO1658" s="39">
        <f t="shared" si="433"/>
        <v>1.0919905970900761</v>
      </c>
      <c r="AP1658" s="39">
        <f>SUM($AM$1632:$AM$1649)+$AP$1631</f>
        <v>3214632.5793750002</v>
      </c>
      <c r="AQ1658" s="39">
        <f t="shared" si="434"/>
        <v>0.89295349402080648</v>
      </c>
      <c r="AR1658" s="39">
        <f t="shared" si="446"/>
        <v>-13.51420000000007</v>
      </c>
      <c r="AS1658" s="39"/>
      <c r="AT1658" s="51">
        <f>T1658*$AS$8*0.38*0.01</f>
        <v>1221.5354137350002</v>
      </c>
      <c r="AU1658" s="51">
        <f t="shared" si="445"/>
        <v>1.2215354137350003</v>
      </c>
      <c r="AV1658" s="51">
        <f t="shared" si="435"/>
        <v>3.3931566415648087E-4</v>
      </c>
      <c r="AW1658" s="39">
        <f>AB1658*0.7</f>
        <v>0.53619344635192345</v>
      </c>
      <c r="AX1658" s="40"/>
      <c r="AY1658" s="40">
        <f t="shared" si="432"/>
        <v>0</v>
      </c>
      <c r="AZ1658" s="40"/>
      <c r="BA1658" s="40"/>
      <c r="BB1658" s="40"/>
      <c r="BC1658" s="39"/>
      <c r="BD1658" s="39">
        <f>T1658*2.23694</f>
        <v>69.158728333333329</v>
      </c>
      <c r="BE1658" s="39">
        <f>AO1658-$BC$8</f>
        <v>1.0908641980914575</v>
      </c>
      <c r="BF1658" s="39">
        <f>AQ1658-$BC$8</f>
        <v>0.89182709502218804</v>
      </c>
      <c r="BG1658" s="52">
        <f t="shared" si="436"/>
        <v>0.80264438551996931</v>
      </c>
      <c r="BH1658" s="52">
        <f t="shared" si="437"/>
        <v>0.80264438551996931</v>
      </c>
      <c r="BI1658" s="52">
        <f t="shared" si="438"/>
        <v>2889519.7878718893</v>
      </c>
      <c r="BJ1658" s="52">
        <f t="shared" si="439"/>
        <v>2889.5197878718891</v>
      </c>
      <c r="BK1658">
        <f t="shared" si="440"/>
        <v>-12.162780000000062</v>
      </c>
    </row>
    <row r="1659" spans="2:63" x14ac:dyDescent="0.25">
      <c r="B1659" s="23" t="s">
        <v>54</v>
      </c>
      <c r="C1659" s="23">
        <v>1651</v>
      </c>
      <c r="D1659" s="23">
        <v>174</v>
      </c>
      <c r="E1659" s="22">
        <v>112.7</v>
      </c>
      <c r="F1659" s="15">
        <f t="shared" si="441"/>
        <v>0.36111111111111227</v>
      </c>
      <c r="G1659" s="15">
        <f t="shared" si="442"/>
        <v>1.3000000000000043</v>
      </c>
      <c r="R1659">
        <f t="shared" si="430"/>
        <v>0</v>
      </c>
      <c r="S1659">
        <f t="shared" si="431"/>
        <v>112.7</v>
      </c>
      <c r="T1659">
        <f>$E1659/3.6</f>
        <v>31.305555555555557</v>
      </c>
      <c r="U1659">
        <f>(0.5*960*(T1659*T1659))</f>
        <v>470418.1481481482</v>
      </c>
      <c r="V1659">
        <f>$U1659-$U1660</f>
        <v>-10071.111111111066</v>
      </c>
      <c r="X1659">
        <f>W1659/1000</f>
        <v>0</v>
      </c>
      <c r="Y165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59">
        <f>(0.5*960*(F1659*F1659))</f>
        <v>62.592592592592993</v>
      </c>
      <c r="AA1659">
        <f>W1659*0.0000002777777777</f>
        <v>0</v>
      </c>
      <c r="AB165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59">
        <f>(AC1659*0.0000002777777777)*-1</f>
        <v>0</v>
      </c>
      <c r="AE165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59">
        <f>(T1659/1000)*(960*9.81*0.01+0.5*1.205*0.38*1.711274*(T1659*T1659)+960*4/3*3.14*AJ1659)</f>
        <v>56.909881242724012</v>
      </c>
      <c r="AH1659">
        <f>AH1658+AG1659</f>
        <v>5889.6564473597373</v>
      </c>
      <c r="AJ1659">
        <f>T1660-T1659</f>
        <v>0.33333333333333215</v>
      </c>
      <c r="AK1659" s="53">
        <f t="shared" si="444"/>
        <v>31.305555555555557</v>
      </c>
      <c r="AL1659" s="39">
        <f>0.5*1116.99*(T1659*T1659)</f>
        <v>547346.2159375</v>
      </c>
      <c r="AM1659" s="39">
        <f t="shared" si="443"/>
        <v>-11718.052499999991</v>
      </c>
      <c r="AN1659" s="39">
        <f>SUM($AM$1650:$AM$1681)+$AN$1649</f>
        <v>-3931166.1506250002</v>
      </c>
      <c r="AO1659" s="39">
        <f t="shared" si="433"/>
        <v>1.0919905970900761</v>
      </c>
      <c r="AP1659" s="39">
        <f>SUM($AM$1632:$AM$1649)+$AP$1631</f>
        <v>3214632.5793750002</v>
      </c>
      <c r="AQ1659" s="39">
        <f t="shared" si="434"/>
        <v>0.89295349402080648</v>
      </c>
      <c r="AR1659" s="39">
        <f t="shared" si="446"/>
        <v>-11.71805249999999</v>
      </c>
      <c r="AS1659" s="39"/>
      <c r="AT1659" s="51">
        <f>T1659*$AS$8*0.38*0.01</f>
        <v>1236.9006390650004</v>
      </c>
      <c r="AU1659" s="51">
        <f t="shared" si="445"/>
        <v>1.2369006390650004</v>
      </c>
      <c r="AV1659" s="51">
        <f t="shared" si="435"/>
        <v>3.4358378571819765E-4</v>
      </c>
      <c r="AW1659" s="39">
        <f>AB1659*0.7</f>
        <v>0.53619344635192345</v>
      </c>
      <c r="AX1659" s="40"/>
      <c r="AY1659" s="40">
        <f t="shared" si="432"/>
        <v>0</v>
      </c>
      <c r="AZ1659" s="40"/>
      <c r="BA1659" s="40"/>
      <c r="BB1659" s="40"/>
      <c r="BC1659" s="39"/>
      <c r="BD1659" s="39">
        <f>T1659*2.23694</f>
        <v>70.028649444444454</v>
      </c>
      <c r="BE1659" s="39">
        <f>AO1659-$BC$8</f>
        <v>1.0908641980914575</v>
      </c>
      <c r="BF1659" s="39">
        <f>AQ1659-$BC$8</f>
        <v>0.89182709502218804</v>
      </c>
      <c r="BG1659" s="52">
        <f t="shared" si="436"/>
        <v>0.80264438551996931</v>
      </c>
      <c r="BH1659" s="52">
        <f t="shared" si="437"/>
        <v>0.80264438551996931</v>
      </c>
      <c r="BI1659" s="52">
        <f t="shared" si="438"/>
        <v>2889519.7878718893</v>
      </c>
      <c r="BJ1659" s="52">
        <f t="shared" si="439"/>
        <v>2889.5197878718891</v>
      </c>
      <c r="BK1659">
        <f t="shared" si="440"/>
        <v>-10.546247249999992</v>
      </c>
    </row>
    <row r="1660" spans="2:63" x14ac:dyDescent="0.25">
      <c r="B1660" s="23" t="s">
        <v>54</v>
      </c>
      <c r="C1660" s="23">
        <v>1652</v>
      </c>
      <c r="D1660" s="23">
        <v>175</v>
      </c>
      <c r="E1660" s="22">
        <v>113.9</v>
      </c>
      <c r="F1660" s="15">
        <f t="shared" si="441"/>
        <v>0.31944444444444403</v>
      </c>
      <c r="G1660" s="15">
        <f t="shared" si="442"/>
        <v>1.1499999999999986</v>
      </c>
      <c r="R1660">
        <f t="shared" si="430"/>
        <v>0</v>
      </c>
      <c r="S1660">
        <f t="shared" si="431"/>
        <v>113.9</v>
      </c>
      <c r="T1660">
        <f>$E1660/3.6</f>
        <v>31.638888888888889</v>
      </c>
      <c r="U1660">
        <f>(0.5*960*(T1660*T1660))</f>
        <v>480489.25925925927</v>
      </c>
      <c r="V1660">
        <f>$U1660-$U1661</f>
        <v>-9325.5555555555038</v>
      </c>
      <c r="X1660">
        <f>W1660/1000</f>
        <v>0</v>
      </c>
      <c r="Y166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0">
        <f>(0.5*960*(F1660*F1660))</f>
        <v>48.981481481481353</v>
      </c>
      <c r="AA1660">
        <f>W1660*0.0000002777777777</f>
        <v>0</v>
      </c>
      <c r="AB166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0">
        <f>(AC1660*0.0000002777777777)*-1</f>
        <v>0</v>
      </c>
      <c r="AE166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0">
        <f>(T1660/1000)*(960*9.81*0.01+0.5*1.205*0.38*1.711274*(T1660*T1660)+960*4/3*3.14*AJ1660)</f>
        <v>54.243622896284627</v>
      </c>
      <c r="AH1660">
        <f>AH1659+AG1660</f>
        <v>5943.9000702560215</v>
      </c>
      <c r="AJ1660">
        <f>T1661-T1660</f>
        <v>0.30555555555555358</v>
      </c>
      <c r="AK1660" s="53">
        <f t="shared" si="444"/>
        <v>31.638888888888889</v>
      </c>
      <c r="AL1660" s="39">
        <f>0.5*1116.99*(T1660*T1660)</f>
        <v>559064.2684375</v>
      </c>
      <c r="AM1660" s="39">
        <f t="shared" si="443"/>
        <v>-10850.575312500005</v>
      </c>
      <c r="AN1660" s="39">
        <f>SUM($AM$1650:$AM$1681)+$AN$1649</f>
        <v>-3931166.1506250002</v>
      </c>
      <c r="AO1660" s="39">
        <f t="shared" si="433"/>
        <v>1.0919905970900761</v>
      </c>
      <c r="AP1660" s="39">
        <f>SUM($AM$1632:$AM$1649)+$AP$1631</f>
        <v>3214632.5793750002</v>
      </c>
      <c r="AQ1660" s="39">
        <f t="shared" si="434"/>
        <v>0.89295349402080648</v>
      </c>
      <c r="AR1660" s="39">
        <f t="shared" si="446"/>
        <v>-10.850575312500006</v>
      </c>
      <c r="AS1660" s="39"/>
      <c r="AT1660" s="51">
        <f>T1660*$AS$8*0.38*0.01</f>
        <v>1250.0708322050002</v>
      </c>
      <c r="AU1660" s="51">
        <f t="shared" si="445"/>
        <v>1.2500708322050003</v>
      </c>
      <c r="AV1660" s="51">
        <f t="shared" si="435"/>
        <v>3.4724217562824051E-4</v>
      </c>
      <c r="AW1660" s="39">
        <f>AB1660*0.7</f>
        <v>0.53619344635192345</v>
      </c>
      <c r="AX1660" s="40"/>
      <c r="AY1660" s="40">
        <f t="shared" si="432"/>
        <v>0</v>
      </c>
      <c r="AZ1660" s="40"/>
      <c r="BA1660" s="40"/>
      <c r="BB1660" s="40"/>
      <c r="BC1660" s="39"/>
      <c r="BD1660" s="39">
        <f>T1660*2.23694</f>
        <v>70.774296111111113</v>
      </c>
      <c r="BE1660" s="39">
        <f>AO1660-$BC$8</f>
        <v>1.0908641980914575</v>
      </c>
      <c r="BF1660" s="39">
        <f>AQ1660-$BC$8</f>
        <v>0.89182709502218804</v>
      </c>
      <c r="BG1660" s="52">
        <f t="shared" si="436"/>
        <v>0.80264438551996931</v>
      </c>
      <c r="BH1660" s="52">
        <f t="shared" si="437"/>
        <v>0.80264438551996931</v>
      </c>
      <c r="BI1660" s="52">
        <f t="shared" si="438"/>
        <v>2889519.7878718893</v>
      </c>
      <c r="BJ1660" s="52">
        <f t="shared" si="439"/>
        <v>2889.5197878718891</v>
      </c>
      <c r="BK1660">
        <f t="shared" si="440"/>
        <v>-9.7655177812500042</v>
      </c>
    </row>
    <row r="1661" spans="2:63" x14ac:dyDescent="0.25">
      <c r="B1661" s="23" t="s">
        <v>54</v>
      </c>
      <c r="C1661" s="23">
        <v>1653</v>
      </c>
      <c r="D1661" s="23">
        <v>176</v>
      </c>
      <c r="E1661" s="22">
        <v>115</v>
      </c>
      <c r="F1661" s="15">
        <f t="shared" si="441"/>
        <v>0.29166666666666585</v>
      </c>
      <c r="G1661" s="15">
        <f t="shared" si="442"/>
        <v>1.0499999999999972</v>
      </c>
      <c r="R1661">
        <f t="shared" si="430"/>
        <v>0</v>
      </c>
      <c r="S1661">
        <f t="shared" si="431"/>
        <v>115</v>
      </c>
      <c r="T1661">
        <f>$E1661/3.6</f>
        <v>31.944444444444443</v>
      </c>
      <c r="U1661">
        <f>(0.5*960*(T1661*T1661))</f>
        <v>489814.81481481477</v>
      </c>
      <c r="V1661">
        <f>$U1661-$U1662</f>
        <v>-8555.555555555562</v>
      </c>
      <c r="X1661">
        <f>W1661/1000</f>
        <v>0</v>
      </c>
      <c r="Y166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1">
        <f>(0.5*960*(F1661*F1661))</f>
        <v>40.833333333333108</v>
      </c>
      <c r="AA1661">
        <f>W1661*0.0000002777777777</f>
        <v>0</v>
      </c>
      <c r="AB166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1">
        <f>(AC1661*0.0000002777777777)*-1</f>
        <v>0</v>
      </c>
      <c r="AE166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1">
        <f>(T1661/1000)*(960*9.81*0.01+0.5*1.205*0.38*1.711274*(T1661*T1661)+960*4/3*3.14*AJ1661)</f>
        <v>51.44422430460213</v>
      </c>
      <c r="AH1661">
        <f>AH1660+AG1661</f>
        <v>5995.3442945606239</v>
      </c>
      <c r="AJ1661">
        <f>T1662-T1661</f>
        <v>0.27777777777777857</v>
      </c>
      <c r="AK1661" s="53">
        <f t="shared" si="444"/>
        <v>31.944444444444443</v>
      </c>
      <c r="AL1661" s="39">
        <f>0.5*1116.99*(T1661*T1661)</f>
        <v>569914.84375</v>
      </c>
      <c r="AM1661" s="39">
        <f t="shared" si="443"/>
        <v>-9954.65625</v>
      </c>
      <c r="AN1661" s="39">
        <f>SUM($AM$1650:$AM$1681)+$AN$1649</f>
        <v>-3931166.1506250002</v>
      </c>
      <c r="AO1661" s="39">
        <f t="shared" si="433"/>
        <v>1.0919905970900761</v>
      </c>
      <c r="AP1661" s="39">
        <f>SUM($AM$1632:$AM$1649)+$AP$1631</f>
        <v>3214632.5793750002</v>
      </c>
      <c r="AQ1661" s="39">
        <f t="shared" si="434"/>
        <v>0.89295349402080648</v>
      </c>
      <c r="AR1661" s="39">
        <f t="shared" si="446"/>
        <v>-9.9546562499999993</v>
      </c>
      <c r="AS1661" s="39"/>
      <c r="AT1661" s="51">
        <f>T1661*$AS$8*0.38*0.01</f>
        <v>1262.1435092500001</v>
      </c>
      <c r="AU1661" s="51">
        <f t="shared" si="445"/>
        <v>1.2621435092500002</v>
      </c>
      <c r="AV1661" s="51">
        <f t="shared" si="435"/>
        <v>3.505956997124465E-4</v>
      </c>
      <c r="AW1661" s="39">
        <f>AB1661*0.7</f>
        <v>0.53619344635192345</v>
      </c>
      <c r="AX1661" s="40"/>
      <c r="AY1661" s="40">
        <f t="shared" si="432"/>
        <v>0</v>
      </c>
      <c r="AZ1661" s="40"/>
      <c r="BA1661" s="40"/>
      <c r="BB1661" s="40"/>
      <c r="BC1661" s="39"/>
      <c r="BD1661" s="39">
        <f>T1661*2.23694</f>
        <v>71.457805555555552</v>
      </c>
      <c r="BE1661" s="39">
        <f>AO1661-$BC$8</f>
        <v>1.0908641980914575</v>
      </c>
      <c r="BF1661" s="39">
        <f>AQ1661-$BC$8</f>
        <v>0.89182709502218804</v>
      </c>
      <c r="BG1661" s="52">
        <f t="shared" si="436"/>
        <v>0.80264438551996931</v>
      </c>
      <c r="BH1661" s="52">
        <f t="shared" si="437"/>
        <v>0.80264438551996931</v>
      </c>
      <c r="BI1661" s="52">
        <f t="shared" si="438"/>
        <v>2889519.7878718893</v>
      </c>
      <c r="BJ1661" s="52">
        <f t="shared" si="439"/>
        <v>2889.5197878718891</v>
      </c>
      <c r="BK1661">
        <f t="shared" si="440"/>
        <v>-8.9591906250000015</v>
      </c>
    </row>
    <row r="1662" spans="2:63" x14ac:dyDescent="0.25">
      <c r="B1662" s="23" t="s">
        <v>54</v>
      </c>
      <c r="C1662" s="23">
        <v>1654</v>
      </c>
      <c r="D1662" s="23">
        <v>177</v>
      </c>
      <c r="E1662" s="22">
        <v>116</v>
      </c>
      <c r="F1662" s="15">
        <f t="shared" si="441"/>
        <v>0.24999999999999961</v>
      </c>
      <c r="G1662" s="15">
        <f t="shared" si="442"/>
        <v>0.89999999999999858</v>
      </c>
      <c r="R1662">
        <f t="shared" si="430"/>
        <v>0</v>
      </c>
      <c r="S1662">
        <f t="shared" si="431"/>
        <v>116</v>
      </c>
      <c r="T1662">
        <f>$E1662/3.6</f>
        <v>32.222222222222221</v>
      </c>
      <c r="U1662">
        <f>(0.5*960*(T1662*T1662))</f>
        <v>498370.37037037034</v>
      </c>
      <c r="V1662">
        <f>$U1662-$U1663</f>
        <v>-6897.7777777777519</v>
      </c>
      <c r="X1662">
        <f>W1662/1000</f>
        <v>0</v>
      </c>
      <c r="Y166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2">
        <f>(0.5*960*(F1662*F1662))</f>
        <v>29.999999999999908</v>
      </c>
      <c r="AA1662">
        <f>W1662*0.0000002777777777</f>
        <v>0</v>
      </c>
      <c r="AB166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2">
        <f>(AC1662*0.0000002777777777)*-1</f>
        <v>0</v>
      </c>
      <c r="AE166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2">
        <f>(T1662/1000)*(960*9.81*0.01+0.5*1.205*0.38*1.711274*(T1662*T1662)+960*4/3*3.14*AJ1662)</f>
        <v>44.921721989183304</v>
      </c>
      <c r="AH1662">
        <f>AH1661+AG1662</f>
        <v>6040.2660165498073</v>
      </c>
      <c r="AJ1662">
        <f>T1663-T1662</f>
        <v>0.22222222222222143</v>
      </c>
      <c r="AK1662" s="53">
        <f t="shared" si="444"/>
        <v>32.222222222222221</v>
      </c>
      <c r="AL1662" s="39">
        <f>0.5*1116.99*(T1662*T1662)</f>
        <v>579869.5</v>
      </c>
      <c r="AM1662" s="39">
        <f t="shared" si="443"/>
        <v>-8025.7799999999115</v>
      </c>
      <c r="AN1662" s="39">
        <f>SUM($AM$1650:$AM$1681)+$AN$1649</f>
        <v>-3931166.1506250002</v>
      </c>
      <c r="AO1662" s="39">
        <f t="shared" si="433"/>
        <v>1.0919905970900761</v>
      </c>
      <c r="AP1662" s="39">
        <f>SUM($AM$1632:$AM$1649)+$AP$1631</f>
        <v>3214632.5793750002</v>
      </c>
      <c r="AQ1662" s="39">
        <f t="shared" si="434"/>
        <v>0.89295349402080648</v>
      </c>
      <c r="AR1662" s="39">
        <f t="shared" si="446"/>
        <v>-8.0257799999999122</v>
      </c>
      <c r="AS1662" s="39"/>
      <c r="AT1662" s="51">
        <f>T1662*$AS$8*0.38*0.01</f>
        <v>1273.1186702000002</v>
      </c>
      <c r="AU1662" s="51">
        <f t="shared" si="445"/>
        <v>1.2731186702000001</v>
      </c>
      <c r="AV1662" s="51">
        <f t="shared" si="435"/>
        <v>3.5364435797081566E-4</v>
      </c>
      <c r="AW1662" s="39">
        <f>AB1662*0.7</f>
        <v>0.53619344635192345</v>
      </c>
      <c r="AX1662" s="40"/>
      <c r="AY1662" s="40">
        <f t="shared" si="432"/>
        <v>0</v>
      </c>
      <c r="AZ1662" s="40"/>
      <c r="BA1662" s="40"/>
      <c r="BB1662" s="40"/>
      <c r="BC1662" s="39"/>
      <c r="BD1662" s="39">
        <f>T1662*2.23694</f>
        <v>72.079177777777787</v>
      </c>
      <c r="BE1662" s="39">
        <f>AO1662-$BC$8</f>
        <v>1.0908641980914575</v>
      </c>
      <c r="BF1662" s="39">
        <f>AQ1662-$BC$8</f>
        <v>0.89182709502218804</v>
      </c>
      <c r="BG1662" s="52">
        <f t="shared" si="436"/>
        <v>0.80264438551996931</v>
      </c>
      <c r="BH1662" s="52">
        <f t="shared" si="437"/>
        <v>0.80264438551996931</v>
      </c>
      <c r="BI1662" s="52">
        <f t="shared" si="438"/>
        <v>2889519.7878718893</v>
      </c>
      <c r="BJ1662" s="52">
        <f t="shared" si="439"/>
        <v>2889.5197878718891</v>
      </c>
      <c r="BK1662">
        <f t="shared" si="440"/>
        <v>-7.2232019999999206</v>
      </c>
    </row>
    <row r="1663" spans="2:63" x14ac:dyDescent="0.25">
      <c r="B1663" s="23" t="s">
        <v>54</v>
      </c>
      <c r="C1663" s="23">
        <v>1655</v>
      </c>
      <c r="D1663" s="23">
        <v>178</v>
      </c>
      <c r="E1663" s="22">
        <v>116.8</v>
      </c>
      <c r="F1663" s="15">
        <f t="shared" si="441"/>
        <v>0.22222222222222143</v>
      </c>
      <c r="G1663" s="15">
        <f t="shared" si="442"/>
        <v>0.79999999999999716</v>
      </c>
      <c r="R1663">
        <f t="shared" si="430"/>
        <v>0</v>
      </c>
      <c r="S1663">
        <f t="shared" si="431"/>
        <v>116.8</v>
      </c>
      <c r="T1663">
        <f>$E1663/3.6</f>
        <v>32.444444444444443</v>
      </c>
      <c r="U1663">
        <f>(0.5*960*(T1663*T1663))</f>
        <v>505268.14814814809</v>
      </c>
      <c r="V1663">
        <f>$U1663-$U1664</f>
        <v>-6945.1851851851097</v>
      </c>
      <c r="X1663">
        <f>W1663/1000</f>
        <v>0</v>
      </c>
      <c r="Y166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3">
        <f>(0.5*960*(F1663*F1663))</f>
        <v>23.703703703703535</v>
      </c>
      <c r="AA1663">
        <f>W1663*0.0000002777777777</f>
        <v>0</v>
      </c>
      <c r="AB166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3">
        <f>(AC1663*0.0000002777777777)*-1</f>
        <v>0</v>
      </c>
      <c r="AE166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3">
        <f>(T1663/1000)*(960*9.81*0.01+0.5*1.205*0.38*1.711274*(T1663*T1663)+960*4/3*3.14*AJ1663)</f>
        <v>45.414197504509005</v>
      </c>
      <c r="AH1663">
        <f>AH1662+AG1663</f>
        <v>6085.6802140543159</v>
      </c>
      <c r="AJ1663">
        <f>T1664-T1663</f>
        <v>0.22222222222222143</v>
      </c>
      <c r="AK1663" s="53">
        <f t="shared" si="444"/>
        <v>32.444444444444443</v>
      </c>
      <c r="AL1663" s="39">
        <f>0.5*1116.99*(T1663*T1663)</f>
        <v>587895.27999999991</v>
      </c>
      <c r="AM1663" s="39">
        <f t="shared" si="443"/>
        <v>-8080.9399999999441</v>
      </c>
      <c r="AN1663" s="39">
        <f>SUM($AM$1650:$AM$1681)+$AN$1649</f>
        <v>-3931166.1506250002</v>
      </c>
      <c r="AO1663" s="39">
        <f t="shared" si="433"/>
        <v>1.0919905970900761</v>
      </c>
      <c r="AP1663" s="39">
        <f>SUM($AM$1632:$AM$1649)+$AP$1631</f>
        <v>3214632.5793750002</v>
      </c>
      <c r="AQ1663" s="39">
        <f t="shared" si="434"/>
        <v>0.89295349402080648</v>
      </c>
      <c r="AR1663" s="39">
        <f t="shared" si="446"/>
        <v>-8.0809399999999449</v>
      </c>
      <c r="AS1663" s="39"/>
      <c r="AT1663" s="51">
        <f>T1663*$AS$8*0.38*0.01</f>
        <v>1281.89879896</v>
      </c>
      <c r="AU1663" s="51">
        <f t="shared" si="445"/>
        <v>1.2818987989599999</v>
      </c>
      <c r="AV1663" s="51">
        <f t="shared" si="435"/>
        <v>3.5608328457751085E-4</v>
      </c>
      <c r="AW1663" s="39">
        <f>AB1663*0.7</f>
        <v>0.53619344635192345</v>
      </c>
      <c r="AX1663" s="40"/>
      <c r="AY1663" s="40">
        <f t="shared" si="432"/>
        <v>0</v>
      </c>
      <c r="AZ1663" s="40"/>
      <c r="BA1663" s="40"/>
      <c r="BB1663" s="40"/>
      <c r="BC1663" s="39"/>
      <c r="BD1663" s="39">
        <f>T1663*2.23694</f>
        <v>72.576275555555554</v>
      </c>
      <c r="BE1663" s="39">
        <f>AO1663-$BC$8</f>
        <v>1.0908641980914575</v>
      </c>
      <c r="BF1663" s="39">
        <f>AQ1663-$BC$8</f>
        <v>0.89182709502218804</v>
      </c>
      <c r="BG1663" s="52">
        <f t="shared" si="436"/>
        <v>0.80264438551996931</v>
      </c>
      <c r="BH1663" s="52">
        <f t="shared" si="437"/>
        <v>0.80264438551996931</v>
      </c>
      <c r="BI1663" s="52">
        <f t="shared" si="438"/>
        <v>2889519.7878718893</v>
      </c>
      <c r="BJ1663" s="52">
        <f t="shared" si="439"/>
        <v>2889.5197878718891</v>
      </c>
      <c r="BK1663">
        <f t="shared" si="440"/>
        <v>-7.2728459999999497</v>
      </c>
    </row>
    <row r="1664" spans="2:63" x14ac:dyDescent="0.25">
      <c r="B1664" s="23" t="s">
        <v>54</v>
      </c>
      <c r="C1664" s="23">
        <v>1656</v>
      </c>
      <c r="D1664" s="23">
        <v>179</v>
      </c>
      <c r="E1664" s="22">
        <v>117.6</v>
      </c>
      <c r="F1664" s="15">
        <f t="shared" si="441"/>
        <v>0.2222222222222234</v>
      </c>
      <c r="G1664" s="15">
        <f t="shared" si="442"/>
        <v>0.80000000000000426</v>
      </c>
      <c r="R1664">
        <f t="shared" si="430"/>
        <v>0</v>
      </c>
      <c r="S1664">
        <f t="shared" si="431"/>
        <v>117.6</v>
      </c>
      <c r="T1664">
        <f>$E1664/3.6</f>
        <v>32.666666666666664</v>
      </c>
      <c r="U1664">
        <f>(0.5*960*(T1664*T1664))</f>
        <v>512213.3333333332</v>
      </c>
      <c r="V1664">
        <f>$U1664-$U1665</f>
        <v>-6992.5925925928168</v>
      </c>
      <c r="X1664">
        <f>W1664/1000</f>
        <v>0</v>
      </c>
      <c r="Y166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4">
        <f>(0.5*960*(F1664*F1664))</f>
        <v>23.703703703703955</v>
      </c>
      <c r="AA1664">
        <f>W1664*0.0000002777777777</f>
        <v>0</v>
      </c>
      <c r="AB166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4">
        <f>(AC1664*0.0000002777777777)*-1</f>
        <v>0</v>
      </c>
      <c r="AE166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4">
        <f>(T1664/1000)*(960*9.81*0.01+0.5*1.205*0.38*1.711274*(T1664*T1664)+960*4/3*3.14*AJ1664)</f>
        <v>45.910439422641623</v>
      </c>
      <c r="AH1664">
        <f>AH1663+AG1664</f>
        <v>6131.5906534769574</v>
      </c>
      <c r="AJ1664">
        <f>T1665-T1664</f>
        <v>0.22222222222222854</v>
      </c>
      <c r="AK1664" s="53">
        <f t="shared" si="444"/>
        <v>32.666666666666664</v>
      </c>
      <c r="AL1664" s="39">
        <f>0.5*1116.99*(T1664*T1664)</f>
        <v>595976.21999999986</v>
      </c>
      <c r="AM1664" s="39">
        <f t="shared" si="443"/>
        <v>-8136.1000000002095</v>
      </c>
      <c r="AN1664" s="39">
        <f>SUM($AM$1650:$AM$1681)+$AN$1649</f>
        <v>-3931166.1506250002</v>
      </c>
      <c r="AO1664" s="39">
        <f t="shared" si="433"/>
        <v>1.0919905970900761</v>
      </c>
      <c r="AP1664" s="39">
        <f>SUM($AM$1632:$AM$1649)+$AP$1631</f>
        <v>3214632.5793750002</v>
      </c>
      <c r="AQ1664" s="39">
        <f t="shared" si="434"/>
        <v>0.89295349402080648</v>
      </c>
      <c r="AR1664" s="39">
        <f t="shared" si="446"/>
        <v>-8.1361000000002104</v>
      </c>
      <c r="AS1664" s="39"/>
      <c r="AT1664" s="51">
        <f>T1664*$AS$8*0.38*0.01</f>
        <v>1290.67892772</v>
      </c>
      <c r="AU1664" s="51">
        <f t="shared" si="445"/>
        <v>1.2906789277200001</v>
      </c>
      <c r="AV1664" s="51">
        <f t="shared" si="435"/>
        <v>3.5852221118420614E-4</v>
      </c>
      <c r="AW1664" s="39">
        <f>AB1664*0.7</f>
        <v>0.53619344635192345</v>
      </c>
      <c r="AX1664" s="40"/>
      <c r="AY1664" s="40">
        <f t="shared" si="432"/>
        <v>0</v>
      </c>
      <c r="AZ1664" s="40"/>
      <c r="BA1664" s="40"/>
      <c r="BB1664" s="40"/>
      <c r="BC1664" s="39"/>
      <c r="BD1664" s="39">
        <f>T1664*2.23694</f>
        <v>73.073373333333336</v>
      </c>
      <c r="BE1664" s="39">
        <f>AO1664-$BC$8</f>
        <v>1.0908641980914575</v>
      </c>
      <c r="BF1664" s="39">
        <f>AQ1664-$BC$8</f>
        <v>0.89182709502218804</v>
      </c>
      <c r="BG1664" s="52">
        <f t="shared" si="436"/>
        <v>0.80264438551996931</v>
      </c>
      <c r="BH1664" s="52">
        <f t="shared" si="437"/>
        <v>0.80264438551996931</v>
      </c>
      <c r="BI1664" s="52">
        <f t="shared" si="438"/>
        <v>2889519.7878718893</v>
      </c>
      <c r="BJ1664" s="52">
        <f t="shared" si="439"/>
        <v>2889.5197878718891</v>
      </c>
      <c r="BK1664">
        <f t="shared" si="440"/>
        <v>-7.3224900000001893</v>
      </c>
    </row>
    <row r="1665" spans="2:63" x14ac:dyDescent="0.25">
      <c r="B1665" s="23" t="s">
        <v>54</v>
      </c>
      <c r="C1665" s="23">
        <v>1657</v>
      </c>
      <c r="D1665" s="23">
        <v>180</v>
      </c>
      <c r="E1665" s="22">
        <v>118.4</v>
      </c>
      <c r="F1665" s="15">
        <f t="shared" si="441"/>
        <v>0.2222222222222234</v>
      </c>
      <c r="G1665" s="15">
        <f t="shared" si="442"/>
        <v>0.80000000000000426</v>
      </c>
      <c r="R1665">
        <f t="shared" si="430"/>
        <v>0</v>
      </c>
      <c r="S1665">
        <f t="shared" si="431"/>
        <v>118.4</v>
      </c>
      <c r="T1665">
        <f>$E1665/3.6</f>
        <v>32.888888888888893</v>
      </c>
      <c r="U1665">
        <f>(0.5*960*(T1665*T1665))</f>
        <v>519205.92592592601</v>
      </c>
      <c r="V1665">
        <f>$U1665-$U1666</f>
        <v>-7040.0000000000582</v>
      </c>
      <c r="X1665">
        <f>W1665/1000</f>
        <v>0</v>
      </c>
      <c r="Y166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5">
        <f>(0.5*960*(F1665*F1665))</f>
        <v>23.703703703703955</v>
      </c>
      <c r="AA1665">
        <f>W1665*0.0000002777777777</f>
        <v>0</v>
      </c>
      <c r="AB166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5">
        <f>(AC1665*0.0000002777777777)*-1</f>
        <v>0</v>
      </c>
      <c r="AE166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5">
        <f>(T1665/1000)*(960*9.81*0.01+0.5*1.205*0.38*1.711274*(T1665*T1665)+960*4/3*3.14*AJ1665)</f>
        <v>46.410473540857865</v>
      </c>
      <c r="AH1665">
        <f>AH1664+AG1665</f>
        <v>6178.0011270178156</v>
      </c>
      <c r="AJ1665">
        <f>T1666-T1665</f>
        <v>0.22222222222222143</v>
      </c>
      <c r="AK1665" s="53">
        <f t="shared" si="444"/>
        <v>32.888888888888893</v>
      </c>
      <c r="AL1665" s="39">
        <f>0.5*1116.99*(T1665*T1665)</f>
        <v>604112.32000000007</v>
      </c>
      <c r="AM1665" s="39">
        <f t="shared" si="443"/>
        <v>-8191.2600000001257</v>
      </c>
      <c r="AN1665" s="39">
        <f>SUM($AM$1650:$AM$1681)+$AN$1649</f>
        <v>-3931166.1506250002</v>
      </c>
      <c r="AO1665" s="39">
        <f t="shared" si="433"/>
        <v>1.0919905970900761</v>
      </c>
      <c r="AP1665" s="39">
        <f>SUM($AM$1632:$AM$1649)+$AP$1631</f>
        <v>3214632.5793750002</v>
      </c>
      <c r="AQ1665" s="39">
        <f t="shared" si="434"/>
        <v>0.89295349402080648</v>
      </c>
      <c r="AR1665" s="39">
        <f t="shared" si="446"/>
        <v>-8.1912600000001259</v>
      </c>
      <c r="AS1665" s="39"/>
      <c r="AT1665" s="51">
        <f>T1665*$AS$8*0.38*0.01</f>
        <v>1299.4590564800003</v>
      </c>
      <c r="AU1665" s="51">
        <f t="shared" si="445"/>
        <v>1.2994590564800004</v>
      </c>
      <c r="AV1665" s="51">
        <f t="shared" si="435"/>
        <v>3.6096113779090149E-4</v>
      </c>
      <c r="AW1665" s="39">
        <f>AB1665*0.7</f>
        <v>0.53619344635192345</v>
      </c>
      <c r="AX1665" s="40"/>
      <c r="AY1665" s="40">
        <f t="shared" si="432"/>
        <v>0</v>
      </c>
      <c r="AZ1665" s="40"/>
      <c r="BA1665" s="40"/>
      <c r="BB1665" s="40"/>
      <c r="BC1665" s="39"/>
      <c r="BD1665" s="39">
        <f>T1665*2.23694</f>
        <v>73.570471111111118</v>
      </c>
      <c r="BE1665" s="39">
        <f>AO1665-$BC$8</f>
        <v>1.0908641980914575</v>
      </c>
      <c r="BF1665" s="39">
        <f>AQ1665-$BC$8</f>
        <v>0.89182709502218804</v>
      </c>
      <c r="BG1665" s="52">
        <f t="shared" si="436"/>
        <v>0.80264438551996931</v>
      </c>
      <c r="BH1665" s="52">
        <f t="shared" si="437"/>
        <v>0.80264438551996931</v>
      </c>
      <c r="BI1665" s="52">
        <f t="shared" si="438"/>
        <v>2889519.7878718893</v>
      </c>
      <c r="BJ1665" s="52">
        <f t="shared" si="439"/>
        <v>2889.5197878718891</v>
      </c>
      <c r="BK1665">
        <f t="shared" si="440"/>
        <v>-7.3721340000001137</v>
      </c>
    </row>
    <row r="1666" spans="2:63" x14ac:dyDescent="0.25">
      <c r="B1666" s="23" t="s">
        <v>54</v>
      </c>
      <c r="C1666" s="23">
        <v>1658</v>
      </c>
      <c r="D1666" s="23">
        <v>181</v>
      </c>
      <c r="E1666" s="22">
        <v>119.2</v>
      </c>
      <c r="F1666" s="15">
        <f t="shared" si="441"/>
        <v>0.22222222222222143</v>
      </c>
      <c r="G1666" s="15">
        <f t="shared" si="442"/>
        <v>0.79999999999999716</v>
      </c>
      <c r="R1666">
        <f t="shared" si="430"/>
        <v>0</v>
      </c>
      <c r="S1666">
        <f t="shared" si="431"/>
        <v>119.2</v>
      </c>
      <c r="T1666">
        <f>$E1666/3.6</f>
        <v>33.111111111111114</v>
      </c>
      <c r="U1666">
        <f>(0.5*960*(T1666*T1666))</f>
        <v>526245.92592592607</v>
      </c>
      <c r="V1666">
        <f>$U1666-$U1667</f>
        <v>-7087.407407407416</v>
      </c>
      <c r="X1666">
        <f>W1666/1000</f>
        <v>0</v>
      </c>
      <c r="Y166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6">
        <f>(0.5*960*(F1666*F1666))</f>
        <v>23.703703703703535</v>
      </c>
      <c r="AA1666">
        <f>W1666*0.0000002777777777</f>
        <v>0</v>
      </c>
      <c r="AB166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6">
        <f>(AC1666*0.0000002777777777)*-1</f>
        <v>0</v>
      </c>
      <c r="AE166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6">
        <f>(T1666/1000)*(960*9.81*0.01+0.5*1.205*0.38*1.711274*(T1666*T1666)+960*4/3*3.14*AJ1666)</f>
        <v>46.914325656439985</v>
      </c>
      <c r="AH1666">
        <f>AH1665+AG1666</f>
        <v>6224.9154526742559</v>
      </c>
      <c r="AJ1666">
        <f>T1667-T1666</f>
        <v>0.22222222222222143</v>
      </c>
      <c r="AK1666" s="53">
        <f t="shared" si="444"/>
        <v>33.111111111111114</v>
      </c>
      <c r="AL1666" s="39">
        <f>0.5*1116.99*(T1666*T1666)</f>
        <v>612303.58000000019</v>
      </c>
      <c r="AM1666" s="39">
        <f t="shared" si="443"/>
        <v>-8246.4199999999255</v>
      </c>
      <c r="AN1666" s="39">
        <f>SUM($AM$1650:$AM$1681)+$AN$1649</f>
        <v>-3931166.1506250002</v>
      </c>
      <c r="AO1666" s="39">
        <f t="shared" si="433"/>
        <v>1.0919905970900761</v>
      </c>
      <c r="AP1666" s="39">
        <f>SUM($AM$1632:$AM$1649)+$AP$1631</f>
        <v>3214632.5793750002</v>
      </c>
      <c r="AQ1666" s="39">
        <f t="shared" si="434"/>
        <v>0.89295349402080648</v>
      </c>
      <c r="AR1666" s="39">
        <f t="shared" si="446"/>
        <v>-8.2464199999999259</v>
      </c>
      <c r="AS1666" s="39"/>
      <c r="AT1666" s="51">
        <f>T1666*$AS$8*0.38*0.01</f>
        <v>1308.2391852400003</v>
      </c>
      <c r="AU1666" s="51">
        <f t="shared" si="445"/>
        <v>1.3082391852400004</v>
      </c>
      <c r="AV1666" s="51">
        <f t="shared" si="435"/>
        <v>3.6340006439759679E-4</v>
      </c>
      <c r="AW1666" s="39">
        <f>AB1666*0.7</f>
        <v>0.53619344635192345</v>
      </c>
      <c r="AX1666" s="40"/>
      <c r="AY1666" s="40">
        <f t="shared" si="432"/>
        <v>0</v>
      </c>
      <c r="AZ1666" s="40"/>
      <c r="BA1666" s="40"/>
      <c r="BB1666" s="40"/>
      <c r="BC1666" s="39"/>
      <c r="BD1666" s="39">
        <f>T1666*2.23694</f>
        <v>74.0675688888889</v>
      </c>
      <c r="BE1666" s="39">
        <f>AO1666-$BC$8</f>
        <v>1.0908641980914575</v>
      </c>
      <c r="BF1666" s="39">
        <f>AQ1666-$BC$8</f>
        <v>0.89182709502218804</v>
      </c>
      <c r="BG1666" s="52">
        <f t="shared" si="436"/>
        <v>0.80264438551996931</v>
      </c>
      <c r="BH1666" s="52">
        <f t="shared" si="437"/>
        <v>0.80264438551996931</v>
      </c>
      <c r="BI1666" s="52">
        <f t="shared" si="438"/>
        <v>2889519.7878718893</v>
      </c>
      <c r="BJ1666" s="52">
        <f t="shared" si="439"/>
        <v>2889.5197878718891</v>
      </c>
      <c r="BK1666">
        <f t="shared" si="440"/>
        <v>-7.4217779999999332</v>
      </c>
    </row>
    <row r="1667" spans="2:63" x14ac:dyDescent="0.25">
      <c r="B1667" s="23" t="s">
        <v>54</v>
      </c>
      <c r="C1667" s="23">
        <v>1659</v>
      </c>
      <c r="D1667" s="23">
        <v>182</v>
      </c>
      <c r="E1667" s="22">
        <v>120</v>
      </c>
      <c r="F1667" s="15">
        <f t="shared" si="441"/>
        <v>0.22222222222222143</v>
      </c>
      <c r="G1667" s="15">
        <f t="shared" si="442"/>
        <v>0.79999999999999716</v>
      </c>
      <c r="R1667">
        <f t="shared" si="430"/>
        <v>0</v>
      </c>
      <c r="S1667">
        <f t="shared" si="431"/>
        <v>120</v>
      </c>
      <c r="T1667">
        <f>$E1667/3.6</f>
        <v>33.333333333333336</v>
      </c>
      <c r="U1667">
        <f>(0.5*960*(T1667*T1667))</f>
        <v>533333.33333333349</v>
      </c>
      <c r="V1667">
        <f>$U1667-$U1668</f>
        <v>-7134.8148148147156</v>
      </c>
      <c r="X1667">
        <f>W1667/1000</f>
        <v>0</v>
      </c>
      <c r="Y166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7">
        <f>(0.5*960*(F1667*F1667))</f>
        <v>23.703703703703535</v>
      </c>
      <c r="AA1667">
        <f>W1667*0.0000002777777777</f>
        <v>0</v>
      </c>
      <c r="AB166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7">
        <f>(AC1667*0.0000002777777777)*-1</f>
        <v>0</v>
      </c>
      <c r="AE166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7">
        <f>(T1667/1000)*(960*9.81*0.01+0.5*1.205*0.38*1.711274*(T1667*T1667)+960*4/3*3.14*AJ1667)</f>
        <v>47.422021566666565</v>
      </c>
      <c r="AH1667">
        <f>AH1666+AG1667</f>
        <v>6272.3374742409223</v>
      </c>
      <c r="AJ1667">
        <f>T1668-T1667</f>
        <v>0.22222222222222143</v>
      </c>
      <c r="AK1667" s="53">
        <f t="shared" si="444"/>
        <v>33.333333333333336</v>
      </c>
      <c r="AL1667" s="39">
        <f>0.5*1116.99*(T1667*T1667)</f>
        <v>620550.00000000012</v>
      </c>
      <c r="AM1667" s="39">
        <f t="shared" si="443"/>
        <v>-8301.5799999999581</v>
      </c>
      <c r="AN1667" s="39">
        <f>SUM($AM$1650:$AM$1681)+$AN$1649</f>
        <v>-3931166.1506250002</v>
      </c>
      <c r="AO1667" s="39">
        <f t="shared" si="433"/>
        <v>1.0919905970900761</v>
      </c>
      <c r="AP1667" s="39">
        <f>SUM($AM$1632:$AM$1649)+$AP$1631</f>
        <v>3214632.5793750002</v>
      </c>
      <c r="AQ1667" s="39">
        <f t="shared" si="434"/>
        <v>0.89295349402080648</v>
      </c>
      <c r="AR1667" s="39">
        <f t="shared" si="446"/>
        <v>-8.3015799999999587</v>
      </c>
      <c r="AS1667" s="39"/>
      <c r="AT1667" s="51">
        <f>T1667*$AS$8*0.38*0.01</f>
        <v>1317.0193140000003</v>
      </c>
      <c r="AU1667" s="51">
        <f t="shared" si="445"/>
        <v>1.3170193140000004</v>
      </c>
      <c r="AV1667" s="51">
        <f t="shared" si="435"/>
        <v>3.6583899100429209E-4</v>
      </c>
      <c r="AW1667" s="39">
        <f>AB1667*0.7</f>
        <v>0.53619344635192345</v>
      </c>
      <c r="AX1667" s="40"/>
      <c r="AY1667" s="40">
        <f t="shared" si="432"/>
        <v>0</v>
      </c>
      <c r="AZ1667" s="40"/>
      <c r="BA1667" s="40"/>
      <c r="BB1667" s="40"/>
      <c r="BC1667" s="39"/>
      <c r="BD1667" s="39">
        <f>T1667*2.23694</f>
        <v>74.564666666666682</v>
      </c>
      <c r="BE1667" s="39">
        <f>AO1667-$BC$8</f>
        <v>1.0908641980914575</v>
      </c>
      <c r="BF1667" s="39">
        <f>AQ1667-$BC$8</f>
        <v>0.89182709502218804</v>
      </c>
      <c r="BG1667" s="52">
        <f t="shared" si="436"/>
        <v>0.80264438551996931</v>
      </c>
      <c r="BH1667" s="52">
        <f t="shared" si="437"/>
        <v>0.80264438551996931</v>
      </c>
      <c r="BI1667" s="52">
        <f t="shared" si="438"/>
        <v>2889519.7878718893</v>
      </c>
      <c r="BJ1667" s="52">
        <f t="shared" si="439"/>
        <v>2889.5197878718891</v>
      </c>
      <c r="BK1667">
        <f t="shared" si="440"/>
        <v>-7.4714219999999623</v>
      </c>
    </row>
    <row r="1668" spans="2:63" x14ac:dyDescent="0.25">
      <c r="B1668" s="23" t="s">
        <v>54</v>
      </c>
      <c r="C1668" s="23">
        <v>1660</v>
      </c>
      <c r="D1668" s="23">
        <v>183</v>
      </c>
      <c r="E1668" s="22">
        <v>120.8</v>
      </c>
      <c r="F1668" s="15">
        <f t="shared" si="441"/>
        <v>0.22222222222222143</v>
      </c>
      <c r="G1668" s="15">
        <f t="shared" si="442"/>
        <v>0.79999999999999716</v>
      </c>
      <c r="R1668">
        <f t="shared" si="430"/>
        <v>0</v>
      </c>
      <c r="S1668">
        <f t="shared" si="431"/>
        <v>120.8</v>
      </c>
      <c r="T1668">
        <f>$E1668/3.6</f>
        <v>33.555555555555557</v>
      </c>
      <c r="U1668">
        <f>(0.5*960*(T1668*T1668))</f>
        <v>540468.1481481482</v>
      </c>
      <c r="V1668">
        <f>$U1668-$U1669</f>
        <v>-7182.2222222222481</v>
      </c>
      <c r="X1668">
        <f>W1668/1000</f>
        <v>0</v>
      </c>
      <c r="Y166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8">
        <f>(0.5*960*(F1668*F1668))</f>
        <v>23.703703703703535</v>
      </c>
      <c r="AA1668">
        <f>W1668*0.0000002777777777</f>
        <v>0</v>
      </c>
      <c r="AB166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8">
        <f>(AC1668*0.0000002777777777)*-1</f>
        <v>0</v>
      </c>
      <c r="AE166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8">
        <f>(T1668/1000)*(960*9.81*0.01+0.5*1.205*0.38*1.711274*(T1668*T1668)+960*4/3*3.14*AJ1668)</f>
        <v>47.933587068817097</v>
      </c>
      <c r="AH1668">
        <f>AH1667+AG1668</f>
        <v>6320.2710613097397</v>
      </c>
      <c r="AJ1668">
        <f>T1669-T1668</f>
        <v>0.22222222222222143</v>
      </c>
      <c r="AK1668" s="53">
        <f t="shared" si="444"/>
        <v>33.555555555555557</v>
      </c>
      <c r="AL1668" s="39">
        <f>0.5*1116.99*(T1668*T1668)</f>
        <v>628851.58000000007</v>
      </c>
      <c r="AM1668" s="39">
        <f t="shared" si="443"/>
        <v>-8356.7399999999907</v>
      </c>
      <c r="AN1668" s="39">
        <f>SUM($AM$1650:$AM$1681)+$AN$1649</f>
        <v>-3931166.1506250002</v>
      </c>
      <c r="AO1668" s="39">
        <f t="shared" si="433"/>
        <v>1.0919905970900761</v>
      </c>
      <c r="AP1668" s="39">
        <f>SUM($AM$1632:$AM$1649)+$AP$1631</f>
        <v>3214632.5793750002</v>
      </c>
      <c r="AQ1668" s="39">
        <f t="shared" si="434"/>
        <v>0.89295349402080648</v>
      </c>
      <c r="AR1668" s="39">
        <f t="shared" si="446"/>
        <v>-8.3567399999999914</v>
      </c>
      <c r="AS1668" s="39"/>
      <c r="AT1668" s="51">
        <f>T1668*$AS$8*0.38*0.01</f>
        <v>1325.7994427600004</v>
      </c>
      <c r="AU1668" s="51">
        <f t="shared" si="445"/>
        <v>1.3257994427600004</v>
      </c>
      <c r="AV1668" s="51">
        <f t="shared" si="435"/>
        <v>3.6827791761098738E-4</v>
      </c>
      <c r="AW1668" s="39">
        <f>AB1668*0.7</f>
        <v>0.53619344635192345</v>
      </c>
      <c r="AX1668" s="40"/>
      <c r="AY1668" s="40">
        <f t="shared" si="432"/>
        <v>0</v>
      </c>
      <c r="AZ1668" s="40"/>
      <c r="BA1668" s="40"/>
      <c r="BB1668" s="40"/>
      <c r="BC1668" s="39"/>
      <c r="BD1668" s="39">
        <f>T1668*2.23694</f>
        <v>75.061764444444449</v>
      </c>
      <c r="BE1668" s="39">
        <f>AO1668-$BC$8</f>
        <v>1.0908641980914575</v>
      </c>
      <c r="BF1668" s="39">
        <f>AQ1668-$BC$8</f>
        <v>0.89182709502218804</v>
      </c>
      <c r="BG1668" s="52">
        <f t="shared" si="436"/>
        <v>0.80264438551996931</v>
      </c>
      <c r="BH1668" s="52">
        <f t="shared" si="437"/>
        <v>0.80264438551996931</v>
      </c>
      <c r="BI1668" s="52">
        <f t="shared" si="438"/>
        <v>2889519.7878718893</v>
      </c>
      <c r="BJ1668" s="52">
        <f t="shared" si="439"/>
        <v>2889.5197878718891</v>
      </c>
      <c r="BK1668">
        <f t="shared" si="440"/>
        <v>-7.5210659999999914</v>
      </c>
    </row>
    <row r="1669" spans="2:63" x14ac:dyDescent="0.25">
      <c r="B1669" s="23" t="s">
        <v>54</v>
      </c>
      <c r="C1669" s="23">
        <v>1661</v>
      </c>
      <c r="D1669" s="23">
        <v>184</v>
      </c>
      <c r="E1669" s="22">
        <v>121.6</v>
      </c>
      <c r="F1669" s="15">
        <f t="shared" si="441"/>
        <v>0.20833333333333331</v>
      </c>
      <c r="G1669" s="15">
        <f t="shared" si="442"/>
        <v>0.75</v>
      </c>
      <c r="R1669">
        <f t="shared" si="430"/>
        <v>0</v>
      </c>
      <c r="S1669">
        <f t="shared" si="431"/>
        <v>121.6</v>
      </c>
      <c r="T1669">
        <f>$E1669/3.6</f>
        <v>33.777777777777779</v>
      </c>
      <c r="U1669">
        <f>(0.5*960*(T1669*T1669))</f>
        <v>547650.37037037045</v>
      </c>
      <c r="V1669">
        <f>$U1669-$U1670</f>
        <v>-6323.3333333332557</v>
      </c>
      <c r="X1669">
        <f>W1669/1000</f>
        <v>0</v>
      </c>
      <c r="Y166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69">
        <f>(0.5*960*(F1669*F1669))</f>
        <v>20.833333333333329</v>
      </c>
      <c r="AA1669">
        <f>W1669*0.0000002777777777</f>
        <v>0</v>
      </c>
      <c r="AB166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69">
        <f>(AC1669*0.0000002777777777)*-1</f>
        <v>0</v>
      </c>
      <c r="AE166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69">
        <f>(T1669/1000)*(960*9.81*0.01+0.5*1.205*0.38*1.711274*(T1669*T1669)+960*4/3*3.14*AJ1669)</f>
        <v>44.677946725603071</v>
      </c>
      <c r="AH1669">
        <f>AH1668+AG1669</f>
        <v>6364.9490080353426</v>
      </c>
      <c r="AJ1669">
        <f>T1670-T1669</f>
        <v>0.19444444444444287</v>
      </c>
      <c r="AK1669" s="53">
        <f t="shared" si="444"/>
        <v>33.777777777777779</v>
      </c>
      <c r="AL1669" s="39">
        <f>0.5*1116.99*(T1669*T1669)</f>
        <v>637208.32000000007</v>
      </c>
      <c r="AM1669" s="39">
        <f t="shared" si="443"/>
        <v>-7357.3959374999395</v>
      </c>
      <c r="AN1669" s="39">
        <f>SUM($AM$1650:$AM$1681)+$AN$1649</f>
        <v>-3931166.1506250002</v>
      </c>
      <c r="AO1669" s="39">
        <f t="shared" si="433"/>
        <v>1.0919905970900761</v>
      </c>
      <c r="AP1669" s="39">
        <f>SUM($AM$1632:$AM$1649)+$AP$1631</f>
        <v>3214632.5793750002</v>
      </c>
      <c r="AQ1669" s="39">
        <f t="shared" si="434"/>
        <v>0.89295349402080648</v>
      </c>
      <c r="AR1669" s="39">
        <f t="shared" si="446"/>
        <v>-7.3573959374999394</v>
      </c>
      <c r="AS1669" s="39"/>
      <c r="AT1669" s="51">
        <f>T1669*$AS$8*0.38*0.01</f>
        <v>1334.5795715200002</v>
      </c>
      <c r="AU1669" s="51">
        <f t="shared" si="445"/>
        <v>1.3345795715200002</v>
      </c>
      <c r="AV1669" s="51">
        <f t="shared" si="435"/>
        <v>3.7071684421768257E-4</v>
      </c>
      <c r="AW1669" s="39">
        <f>AB1669*0.7</f>
        <v>0.53619344635192345</v>
      </c>
      <c r="AX1669" s="40"/>
      <c r="AY1669" s="40">
        <f t="shared" si="432"/>
        <v>0</v>
      </c>
      <c r="AZ1669" s="40"/>
      <c r="BA1669" s="40"/>
      <c r="BB1669" s="40"/>
      <c r="BC1669" s="39"/>
      <c r="BD1669" s="39">
        <f>T1669*2.23694</f>
        <v>75.558862222222231</v>
      </c>
      <c r="BE1669" s="39">
        <f>AO1669-$BC$8</f>
        <v>1.0908641980914575</v>
      </c>
      <c r="BF1669" s="39">
        <f>AQ1669-$BC$8</f>
        <v>0.89182709502218804</v>
      </c>
      <c r="BG1669" s="52">
        <f t="shared" si="436"/>
        <v>0.80264438551996931</v>
      </c>
      <c r="BH1669" s="52">
        <f t="shared" si="437"/>
        <v>0.80264438551996931</v>
      </c>
      <c r="BI1669" s="52">
        <f t="shared" si="438"/>
        <v>2889519.7878718893</v>
      </c>
      <c r="BJ1669" s="52">
        <f t="shared" si="439"/>
        <v>2889.5197878718891</v>
      </c>
      <c r="BK1669">
        <f t="shared" si="440"/>
        <v>-6.6216563437499456</v>
      </c>
    </row>
    <row r="1670" spans="2:63" x14ac:dyDescent="0.25">
      <c r="B1670" s="23" t="s">
        <v>54</v>
      </c>
      <c r="C1670" s="23">
        <v>1662</v>
      </c>
      <c r="D1670" s="23">
        <v>185</v>
      </c>
      <c r="E1670" s="22">
        <v>122.3</v>
      </c>
      <c r="F1670" s="15">
        <f t="shared" si="441"/>
        <v>0.20833333333333331</v>
      </c>
      <c r="G1670" s="15">
        <f t="shared" si="442"/>
        <v>0.75</v>
      </c>
      <c r="R1670">
        <f t="shared" si="430"/>
        <v>0</v>
      </c>
      <c r="S1670">
        <f t="shared" si="431"/>
        <v>122.3</v>
      </c>
      <c r="T1670">
        <f>$E1670/3.6</f>
        <v>33.972222222222221</v>
      </c>
      <c r="U1670">
        <f>(0.5*960*(T1670*T1670))</f>
        <v>553973.70370370371</v>
      </c>
      <c r="V1670">
        <f>$U1670-$U1671</f>
        <v>-7271.111111111124</v>
      </c>
      <c r="X1670">
        <f>W1670/1000</f>
        <v>0</v>
      </c>
      <c r="Y167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0">
        <f>(0.5*960*(F1670*F1670))</f>
        <v>20.833333333333329</v>
      </c>
      <c r="AA1670">
        <f>W1670*0.0000002777777777</f>
        <v>0</v>
      </c>
      <c r="AB167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0">
        <f>(AC1670*0.0000002777777777)*-1</f>
        <v>0</v>
      </c>
      <c r="AE167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0">
        <f>(T1670/1000)*(960*9.81*0.01+0.5*1.205*0.38*1.711274*(T1670*T1670)+960*4/3*3.14*AJ1670)</f>
        <v>48.903291956649639</v>
      </c>
      <c r="AH1670">
        <f>AH1669+AG1670</f>
        <v>6413.8522999919924</v>
      </c>
      <c r="AJ1670">
        <f>T1671-T1670</f>
        <v>0.22222222222222143</v>
      </c>
      <c r="AK1670" s="53">
        <f t="shared" si="444"/>
        <v>33.972222222222221</v>
      </c>
      <c r="AL1670" s="39">
        <f>0.5*1116.99*(T1670*T1670)</f>
        <v>644565.7159375</v>
      </c>
      <c r="AM1670" s="39">
        <f t="shared" si="443"/>
        <v>-8460.1649999999208</v>
      </c>
      <c r="AN1670" s="39">
        <f>SUM($AM$1650:$AM$1681)+$AN$1649</f>
        <v>-3931166.1506250002</v>
      </c>
      <c r="AO1670" s="39">
        <f t="shared" si="433"/>
        <v>1.0919905970900761</v>
      </c>
      <c r="AP1670" s="39">
        <f>SUM($AM$1632:$AM$1649)+$AP$1631</f>
        <v>3214632.5793750002</v>
      </c>
      <c r="AQ1670" s="39">
        <f t="shared" si="434"/>
        <v>0.89295349402080648</v>
      </c>
      <c r="AR1670" s="39">
        <f t="shared" si="446"/>
        <v>-8.46016499999992</v>
      </c>
      <c r="AS1670" s="39"/>
      <c r="AT1670" s="51">
        <f>T1670*$AS$8*0.38*0.01</f>
        <v>1342.262184185</v>
      </c>
      <c r="AU1670" s="51">
        <f t="shared" si="445"/>
        <v>1.342262184185</v>
      </c>
      <c r="AV1670" s="51">
        <f t="shared" si="435"/>
        <v>3.7285090499854093E-4</v>
      </c>
      <c r="AW1670" s="39">
        <f>AB1670*0.7</f>
        <v>0.53619344635192345</v>
      </c>
      <c r="AX1670" s="40"/>
      <c r="AY1670" s="40">
        <f t="shared" si="432"/>
        <v>0</v>
      </c>
      <c r="AZ1670" s="40"/>
      <c r="BA1670" s="40"/>
      <c r="BB1670" s="40"/>
      <c r="BC1670" s="39"/>
      <c r="BD1670" s="39">
        <f>T1670*2.23694</f>
        <v>75.99382277777778</v>
      </c>
      <c r="BE1670" s="39">
        <f>AO1670-$BC$8</f>
        <v>1.0908641980914575</v>
      </c>
      <c r="BF1670" s="39">
        <f>AQ1670-$BC$8</f>
        <v>0.89182709502218804</v>
      </c>
      <c r="BG1670" s="52">
        <f t="shared" si="436"/>
        <v>0.80264438551996931</v>
      </c>
      <c r="BH1670" s="52">
        <f t="shared" si="437"/>
        <v>0.80264438551996931</v>
      </c>
      <c r="BI1670" s="52">
        <f t="shared" si="438"/>
        <v>2889519.7878718893</v>
      </c>
      <c r="BJ1670" s="52">
        <f t="shared" si="439"/>
        <v>2889.5197878718891</v>
      </c>
      <c r="BK1670">
        <f t="shared" si="440"/>
        <v>-7.6141484999999296</v>
      </c>
    </row>
    <row r="1671" spans="2:63" x14ac:dyDescent="0.25">
      <c r="B1671" s="23" t="s">
        <v>54</v>
      </c>
      <c r="C1671" s="23">
        <v>1663</v>
      </c>
      <c r="D1671" s="23">
        <v>186</v>
      </c>
      <c r="E1671" s="22">
        <v>123.1</v>
      </c>
      <c r="F1671" s="15">
        <f t="shared" si="441"/>
        <v>0.20833333333333331</v>
      </c>
      <c r="G1671" s="15">
        <f t="shared" si="442"/>
        <v>0.75</v>
      </c>
      <c r="R1671">
        <f t="shared" si="430"/>
        <v>0</v>
      </c>
      <c r="S1671">
        <f t="shared" si="431"/>
        <v>123.1</v>
      </c>
      <c r="T1671">
        <f>$E1671/3.6</f>
        <v>34.194444444444443</v>
      </c>
      <c r="U1671">
        <f>(0.5*960*(T1671*T1671))</f>
        <v>561244.81481481483</v>
      </c>
      <c r="V1671">
        <f>$U1671-$U1672</f>
        <v>-6401.1111111110076</v>
      </c>
      <c r="X1671">
        <f>W1671/1000</f>
        <v>0</v>
      </c>
      <c r="Y167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1">
        <f>(0.5*960*(F1671*F1671))</f>
        <v>20.833333333333329</v>
      </c>
      <c r="AA1671">
        <f>W1671*0.0000002777777777</f>
        <v>0</v>
      </c>
      <c r="AB167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1">
        <f>(AC1671*0.0000002777777777)*-1</f>
        <v>0</v>
      </c>
      <c r="AE167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1">
        <f>(T1671/1000)*(960*9.81*0.01+0.5*1.205*0.38*1.711274*(T1671*T1671)+960*4/3*3.14*AJ1671)</f>
        <v>45.608506481403424</v>
      </c>
      <c r="AH1671">
        <f>AH1670+AG1671</f>
        <v>6459.4608064733957</v>
      </c>
      <c r="AJ1671">
        <f>T1672-T1671</f>
        <v>0.19444444444444287</v>
      </c>
      <c r="AK1671" s="53">
        <f t="shared" si="444"/>
        <v>34.194444444444443</v>
      </c>
      <c r="AL1671" s="39">
        <f>0.5*1116.99*(T1671*T1671)</f>
        <v>653025.88093749993</v>
      </c>
      <c r="AM1671" s="39">
        <f t="shared" si="443"/>
        <v>-7447.8928125000093</v>
      </c>
      <c r="AN1671" s="39">
        <f>SUM($AM$1650:$AM$1681)+$AN$1649</f>
        <v>-3931166.1506250002</v>
      </c>
      <c r="AO1671" s="39">
        <f t="shared" si="433"/>
        <v>1.0919905970900761</v>
      </c>
      <c r="AP1671" s="39">
        <f>SUM($AM$1632:$AM$1649)+$AP$1631</f>
        <v>3214632.5793750002</v>
      </c>
      <c r="AQ1671" s="39">
        <f t="shared" si="434"/>
        <v>0.89295349402080648</v>
      </c>
      <c r="AR1671" s="39">
        <f t="shared" si="446"/>
        <v>-7.447892812500009</v>
      </c>
      <c r="AS1671" s="39"/>
      <c r="AT1671" s="51">
        <f>T1671*$AS$8*0.38*0.01</f>
        <v>1351.042312945</v>
      </c>
      <c r="AU1671" s="51">
        <f t="shared" si="445"/>
        <v>1.351042312945</v>
      </c>
      <c r="AV1671" s="51">
        <f t="shared" si="435"/>
        <v>3.7528983160523623E-4</v>
      </c>
      <c r="AW1671" s="39">
        <f>AB1671*0.7</f>
        <v>0.53619344635192345</v>
      </c>
      <c r="AX1671" s="40"/>
      <c r="AY1671" s="40">
        <f t="shared" si="432"/>
        <v>0</v>
      </c>
      <c r="AZ1671" s="40"/>
      <c r="BA1671" s="40"/>
      <c r="BB1671" s="40"/>
      <c r="BC1671" s="39"/>
      <c r="BD1671" s="39">
        <f>T1671*2.23694</f>
        <v>76.490920555555562</v>
      </c>
      <c r="BE1671" s="39">
        <f>AO1671-$BC$8</f>
        <v>1.0908641980914575</v>
      </c>
      <c r="BF1671" s="39">
        <f>AQ1671-$BC$8</f>
        <v>0.89182709502218804</v>
      </c>
      <c r="BG1671" s="52">
        <f t="shared" si="436"/>
        <v>0.80264438551996931</v>
      </c>
      <c r="BH1671" s="52">
        <f t="shared" si="437"/>
        <v>0.80264438551996931</v>
      </c>
      <c r="BI1671" s="52">
        <f t="shared" si="438"/>
        <v>2889519.7878718893</v>
      </c>
      <c r="BJ1671" s="52">
        <f t="shared" si="439"/>
        <v>2889.5197878718891</v>
      </c>
      <c r="BK1671">
        <f t="shared" si="440"/>
        <v>-6.7031035312500089</v>
      </c>
    </row>
    <row r="1672" spans="2:63" x14ac:dyDescent="0.25">
      <c r="B1672" s="23" t="s">
        <v>54</v>
      </c>
      <c r="C1672" s="23">
        <v>1664</v>
      </c>
      <c r="D1672" s="23">
        <v>187</v>
      </c>
      <c r="E1672" s="22">
        <v>123.8</v>
      </c>
      <c r="F1672" s="15">
        <f t="shared" si="441"/>
        <v>0.18055555555555713</v>
      </c>
      <c r="G1672" s="15">
        <f t="shared" si="442"/>
        <v>0.65000000000000568</v>
      </c>
      <c r="R1672">
        <f t="shared" ref="R1672:R1735" si="447">IF(E1672&lt;1,1,0)</f>
        <v>0</v>
      </c>
      <c r="S1672">
        <f t="shared" ref="S1672:S1735" si="448">IF(R1672=1,"",E1672)</f>
        <v>123.8</v>
      </c>
      <c r="T1672">
        <f>$E1672/3.6</f>
        <v>34.388888888888886</v>
      </c>
      <c r="U1672">
        <f>(0.5*960*(T1672*T1672))</f>
        <v>567645.92592592584</v>
      </c>
      <c r="V1672">
        <f>$U1672-$U1673</f>
        <v>-5515.5555555557366</v>
      </c>
      <c r="X1672">
        <f>W1672/1000</f>
        <v>0</v>
      </c>
      <c r="Y167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2">
        <f>(0.5*960*(F1672*F1672))</f>
        <v>15.648148148148421</v>
      </c>
      <c r="AA1672">
        <f>W1672*0.0000002777777777</f>
        <v>0</v>
      </c>
      <c r="AB167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2">
        <f>(AC1672*0.0000002777777777)*-1</f>
        <v>0</v>
      </c>
      <c r="AE167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2">
        <f>(T1672/1000)*(960*9.81*0.01+0.5*1.205*0.38*1.711274*(T1672*T1672)+960*4/3*3.14*AJ1672)</f>
        <v>42.208204832454172</v>
      </c>
      <c r="AH1672">
        <f>AH1671+AG1672</f>
        <v>6501.6690113058503</v>
      </c>
      <c r="AJ1672">
        <f>T1673-T1672</f>
        <v>0.1666666666666714</v>
      </c>
      <c r="AK1672" s="53">
        <f t="shared" si="444"/>
        <v>34.388888888888886</v>
      </c>
      <c r="AL1672" s="39">
        <f>0.5*1116.99*(T1672*T1672)</f>
        <v>660473.77374999993</v>
      </c>
      <c r="AM1672" s="39">
        <f t="shared" si="443"/>
        <v>-6417.5212500002235</v>
      </c>
      <c r="AN1672" s="39">
        <f>SUM($AM$1650:$AM$1681)+$AN$1649</f>
        <v>-3931166.1506250002</v>
      </c>
      <c r="AO1672" s="39">
        <f t="shared" si="433"/>
        <v>1.0919905970900761</v>
      </c>
      <c r="AP1672" s="39">
        <f>SUM($AM$1632:$AM$1649)+$AP$1631</f>
        <v>3214632.5793750002</v>
      </c>
      <c r="AQ1672" s="39">
        <f t="shared" si="434"/>
        <v>0.89295349402080648</v>
      </c>
      <c r="AR1672" s="39">
        <f t="shared" si="446"/>
        <v>-6.4175212500002239</v>
      </c>
      <c r="AS1672" s="39"/>
      <c r="AT1672" s="51">
        <f>T1672*$AS$8*0.38*0.01</f>
        <v>1358.7249256100001</v>
      </c>
      <c r="AU1672" s="51">
        <f t="shared" si="445"/>
        <v>1.35872492561</v>
      </c>
      <c r="AV1672" s="51">
        <f t="shared" si="435"/>
        <v>3.7742389238609459E-4</v>
      </c>
      <c r="AW1672" s="39">
        <f>AB1672*0.7</f>
        <v>0.53619344635192345</v>
      </c>
      <c r="AX1672" s="40"/>
      <c r="AY1672" s="40">
        <f t="shared" ref="AY1672:AY1735" si="449">AX1672/1000</f>
        <v>0</v>
      </c>
      <c r="AZ1672" s="40"/>
      <c r="BA1672" s="40"/>
      <c r="BB1672" s="40"/>
      <c r="BC1672" s="39"/>
      <c r="BD1672" s="39">
        <f>T1672*2.23694</f>
        <v>76.92588111111111</v>
      </c>
      <c r="BE1672" s="39">
        <f>AO1672-$BC$8</f>
        <v>1.0908641980914575</v>
      </c>
      <c r="BF1672" s="39">
        <f>AQ1672-$BC$8</f>
        <v>0.89182709502218804</v>
      </c>
      <c r="BG1672" s="52">
        <f t="shared" si="436"/>
        <v>0.80264438551996931</v>
      </c>
      <c r="BH1672" s="52">
        <f t="shared" si="437"/>
        <v>0.80264438551996931</v>
      </c>
      <c r="BI1672" s="52">
        <f t="shared" si="438"/>
        <v>2889519.7878718893</v>
      </c>
      <c r="BJ1672" s="52">
        <f t="shared" si="439"/>
        <v>2889.5197878718891</v>
      </c>
      <c r="BK1672">
        <f t="shared" si="440"/>
        <v>-5.7757691250002017</v>
      </c>
    </row>
    <row r="1673" spans="2:63" x14ac:dyDescent="0.25">
      <c r="B1673" s="23" t="s">
        <v>54</v>
      </c>
      <c r="C1673" s="23">
        <v>1665</v>
      </c>
      <c r="D1673" s="23">
        <v>188</v>
      </c>
      <c r="E1673" s="22">
        <v>124.4</v>
      </c>
      <c r="F1673" s="15">
        <f t="shared" si="441"/>
        <v>0.16666666666666705</v>
      </c>
      <c r="G1673" s="15">
        <f t="shared" si="442"/>
        <v>0.60000000000000142</v>
      </c>
      <c r="R1673">
        <f t="shared" si="447"/>
        <v>0</v>
      </c>
      <c r="S1673">
        <f t="shared" si="448"/>
        <v>124.4</v>
      </c>
      <c r="T1673">
        <f>$E1673/3.6</f>
        <v>34.555555555555557</v>
      </c>
      <c r="U1673">
        <f>(0.5*960*(T1673*T1673))</f>
        <v>573161.48148148158</v>
      </c>
      <c r="V1673">
        <f>$U1673-$U1674</f>
        <v>-5542.2222222221317</v>
      </c>
      <c r="X1673">
        <f>W1673/1000</f>
        <v>0</v>
      </c>
      <c r="Y167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3">
        <f>(0.5*960*(F1673*F1673))</f>
        <v>13.333333333333394</v>
      </c>
      <c r="AA1673">
        <f>W1673*0.0000002777777777</f>
        <v>0</v>
      </c>
      <c r="AB167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3">
        <f>(AC1673*0.0000002777777777)*-1</f>
        <v>0</v>
      </c>
      <c r="AE167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3">
        <f>(T1673/1000)*(960*9.81*0.01+0.5*1.205*0.38*1.711274*(T1673*T1673)+960*4/3*3.14*AJ1673)</f>
        <v>42.568338113171293</v>
      </c>
      <c r="AH1673">
        <f>AH1672+AG1673</f>
        <v>6544.2373494190215</v>
      </c>
      <c r="AJ1673">
        <f>T1674-T1673</f>
        <v>0.1666666666666643</v>
      </c>
      <c r="AK1673" s="53">
        <f t="shared" si="444"/>
        <v>34.555555555555557</v>
      </c>
      <c r="AL1673" s="39">
        <f>0.5*1116.99*(T1673*T1673)</f>
        <v>666891.29500000016</v>
      </c>
      <c r="AM1673" s="39">
        <f t="shared" si="443"/>
        <v>-6448.5487499998417</v>
      </c>
      <c r="AN1673" s="39">
        <f>SUM($AM$1650:$AM$1681)+$AN$1649</f>
        <v>-3931166.1506250002</v>
      </c>
      <c r="AO1673" s="39">
        <f t="shared" ref="AO1673:AO1718" si="450">(AN1673*0.0000002777777777)*-1</f>
        <v>1.0919905970900761</v>
      </c>
      <c r="AP1673" s="39">
        <f>SUM($AM$1632:$AM$1649)+$AP$1631</f>
        <v>3214632.5793750002</v>
      </c>
      <c r="AQ1673" s="39">
        <f t="shared" ref="AQ1673:AQ1731" si="451">AP1673*0.0000002777777777</f>
        <v>0.89295349402080648</v>
      </c>
      <c r="AR1673" s="39">
        <f t="shared" si="446"/>
        <v>-6.4485487499998415</v>
      </c>
      <c r="AS1673" s="39"/>
      <c r="AT1673" s="51">
        <f>T1673*$AS$8*0.38*0.01</f>
        <v>1365.31002218</v>
      </c>
      <c r="AU1673" s="51">
        <f t="shared" si="445"/>
        <v>1.3653100221800001</v>
      </c>
      <c r="AV1673" s="51">
        <f t="shared" ref="AV1673:AV1736" si="452">0.000000277778*AT1673</f>
        <v>3.7925308734111602E-4</v>
      </c>
      <c r="AW1673" s="39">
        <f>AB1673*0.7</f>
        <v>0.53619344635192345</v>
      </c>
      <c r="AX1673" s="40"/>
      <c r="AY1673" s="40">
        <f t="shared" si="449"/>
        <v>0</v>
      </c>
      <c r="AZ1673" s="40"/>
      <c r="BA1673" s="40"/>
      <c r="BB1673" s="40"/>
      <c r="BC1673" s="39"/>
      <c r="BD1673" s="39">
        <f>T1673*2.23694</f>
        <v>77.298704444444454</v>
      </c>
      <c r="BE1673" s="39">
        <f>AO1673-$BC$8</f>
        <v>1.0908641980914575</v>
      </c>
      <c r="BF1673" s="39">
        <f>AQ1673-$BC$8</f>
        <v>0.89182709502218804</v>
      </c>
      <c r="BG1673" s="52">
        <f t="shared" ref="BG1673:BG1736" si="453">BF1673*0.9</f>
        <v>0.80264438551996931</v>
      </c>
      <c r="BH1673" s="52">
        <f t="shared" ref="BH1673:BH1736" si="454">BF1673*0.9</f>
        <v>0.80264438551996931</v>
      </c>
      <c r="BI1673" s="52">
        <f t="shared" ref="BI1673:BI1731" si="455">BH1673*3600000</f>
        <v>2889519.7878718893</v>
      </c>
      <c r="BJ1673" s="52">
        <f t="shared" ref="BJ1673:BJ1731" si="456">BI1673/1000</f>
        <v>2889.5197878718891</v>
      </c>
      <c r="BK1673">
        <f t="shared" ref="BK1673:BK1736" si="457">(AM1673*0.9)/1000</f>
        <v>-5.8036938749998583</v>
      </c>
    </row>
    <row r="1674" spans="2:63" x14ac:dyDescent="0.25">
      <c r="B1674" s="23" t="s">
        <v>54</v>
      </c>
      <c r="C1674" s="23">
        <v>1666</v>
      </c>
      <c r="D1674" s="23">
        <v>189</v>
      </c>
      <c r="E1674" s="22">
        <v>125</v>
      </c>
      <c r="F1674" s="15">
        <f t="shared" ref="F1674:F1737" si="458">($E1675-$E1673)/2/3.6</f>
        <v>0.1388888888888889</v>
      </c>
      <c r="G1674" s="15">
        <f t="shared" ref="G1674:G1737" si="459">($E1675-$E1673)/2</f>
        <v>0.5</v>
      </c>
      <c r="R1674">
        <f t="shared" si="447"/>
        <v>0</v>
      </c>
      <c r="S1674">
        <f t="shared" si="448"/>
        <v>125</v>
      </c>
      <c r="T1674">
        <f>$E1674/3.6</f>
        <v>34.722222222222221</v>
      </c>
      <c r="U1674">
        <f>(0.5*960*(T1674*T1674))</f>
        <v>578703.70370370371</v>
      </c>
      <c r="V1674">
        <f>$U1674-$U1675</f>
        <v>-3709.6296296297805</v>
      </c>
      <c r="X1674">
        <f>W1674/1000</f>
        <v>0</v>
      </c>
      <c r="Y167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4">
        <f>(0.5*960*(F1674*F1674))</f>
        <v>9.2592592592592595</v>
      </c>
      <c r="AA1674">
        <f>W1674*0.0000002777777777</f>
        <v>0</v>
      </c>
      <c r="AB167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4">
        <f>(AC1674*0.0000002777777777)*-1</f>
        <v>0</v>
      </c>
      <c r="AE167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4">
        <f>(T1674/1000)*(960*9.81*0.01+0.5*1.205*0.38*1.711274*(T1674*T1674)+960*4/3*3.14*AJ1674)</f>
        <v>35.177641429927732</v>
      </c>
      <c r="AH1674">
        <f>AH1673+AG1674</f>
        <v>6579.4149908489489</v>
      </c>
      <c r="AJ1674">
        <f>T1675-T1674</f>
        <v>0.11111111111111427</v>
      </c>
      <c r="AK1674" s="53">
        <f t="shared" si="444"/>
        <v>34.722222222222221</v>
      </c>
      <c r="AL1674" s="39">
        <f>0.5*1116.99*(T1674*T1674)</f>
        <v>673339.84375</v>
      </c>
      <c r="AM1674" s="39">
        <f t="shared" si="443"/>
        <v>-4316.270000000135</v>
      </c>
      <c r="AN1674" s="39">
        <f>SUM($AM$1650:$AM$1681)+$AN$1649</f>
        <v>-3931166.1506250002</v>
      </c>
      <c r="AO1674" s="39">
        <f t="shared" si="450"/>
        <v>1.0919905970900761</v>
      </c>
      <c r="AP1674" s="39">
        <f>SUM($AM$1632:$AM$1649)+$AP$1631</f>
        <v>3214632.5793750002</v>
      </c>
      <c r="AQ1674" s="39">
        <f t="shared" si="451"/>
        <v>0.89295349402080648</v>
      </c>
      <c r="AR1674" s="39">
        <f t="shared" si="446"/>
        <v>-4.3162700000001353</v>
      </c>
      <c r="AS1674" s="39"/>
      <c r="AT1674" s="51">
        <f>T1674*$AS$8*0.38*0.01</f>
        <v>1371.8951187500004</v>
      </c>
      <c r="AU1674" s="51">
        <f t="shared" si="445"/>
        <v>1.3718951187500004</v>
      </c>
      <c r="AV1674" s="51">
        <f t="shared" si="452"/>
        <v>3.8108228229613762E-4</v>
      </c>
      <c r="AW1674" s="39">
        <f>AB1674*0.7</f>
        <v>0.53619344635192345</v>
      </c>
      <c r="AX1674" s="40"/>
      <c r="AY1674" s="40">
        <f t="shared" si="449"/>
        <v>0</v>
      </c>
      <c r="AZ1674" s="40"/>
      <c r="BA1674" s="40"/>
      <c r="BB1674" s="40"/>
      <c r="BC1674" s="39"/>
      <c r="BD1674" s="39">
        <f>T1674*2.23694</f>
        <v>77.671527777777783</v>
      </c>
      <c r="BE1674" s="39">
        <f>AO1674-$BC$8</f>
        <v>1.0908641980914575</v>
      </c>
      <c r="BF1674" s="39">
        <f>AQ1674-$BC$8</f>
        <v>0.89182709502218804</v>
      </c>
      <c r="BG1674" s="52">
        <f t="shared" si="453"/>
        <v>0.80264438551996931</v>
      </c>
      <c r="BH1674" s="52">
        <f t="shared" si="454"/>
        <v>0.80264438551996931</v>
      </c>
      <c r="BI1674" s="52">
        <f t="shared" si="455"/>
        <v>2889519.7878718893</v>
      </c>
      <c r="BJ1674" s="52">
        <f t="shared" si="456"/>
        <v>2889.5197878718891</v>
      </c>
      <c r="BK1674">
        <f t="shared" si="457"/>
        <v>-3.8846430000001213</v>
      </c>
    </row>
    <row r="1675" spans="2:63" x14ac:dyDescent="0.25">
      <c r="B1675" s="23" t="s">
        <v>54</v>
      </c>
      <c r="C1675" s="23">
        <v>1667</v>
      </c>
      <c r="D1675" s="23">
        <v>190</v>
      </c>
      <c r="E1675" s="22">
        <v>125.4</v>
      </c>
      <c r="F1675" s="15">
        <f t="shared" si="458"/>
        <v>0.11111111111111072</v>
      </c>
      <c r="G1675" s="15">
        <f t="shared" si="459"/>
        <v>0.39999999999999858</v>
      </c>
      <c r="R1675">
        <f t="shared" si="447"/>
        <v>0</v>
      </c>
      <c r="S1675">
        <f t="shared" si="448"/>
        <v>125.4</v>
      </c>
      <c r="T1675">
        <f>$E1675/3.6</f>
        <v>34.833333333333336</v>
      </c>
      <c r="U1675">
        <f>(0.5*960*(T1675*T1675))</f>
        <v>582413.33333333349</v>
      </c>
      <c r="V1675">
        <f>$U1675-$U1676</f>
        <v>-3721.4814814812271</v>
      </c>
      <c r="X1675">
        <f>W1675/1000</f>
        <v>0</v>
      </c>
      <c r="Y167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5">
        <f>(0.5*960*(F1675*F1675))</f>
        <v>5.9259259259258839</v>
      </c>
      <c r="AA1675">
        <f>W1675*0.0000002777777777</f>
        <v>0</v>
      </c>
      <c r="AB167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5">
        <f>(AC1675*0.0000002777777777)*-1</f>
        <v>0</v>
      </c>
      <c r="AE167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5">
        <f>(T1675/1000)*(960*9.81*0.01+0.5*1.205*0.38*1.711274*(T1675*T1675)+960*4/3*3.14*AJ1675)</f>
        <v>35.395683672039624</v>
      </c>
      <c r="AH1675">
        <f>AH1674+AG1675</f>
        <v>6614.8106745209889</v>
      </c>
      <c r="AJ1675">
        <f>T1676-T1675</f>
        <v>0.11111111111110716</v>
      </c>
      <c r="AK1675" s="53">
        <f t="shared" si="444"/>
        <v>34.833333333333336</v>
      </c>
      <c r="AL1675" s="39">
        <f>0.5*1116.99*(T1675*T1675)</f>
        <v>677656.11375000014</v>
      </c>
      <c r="AM1675" s="39">
        <f t="shared" si="443"/>
        <v>-4330.0599999997066</v>
      </c>
      <c r="AN1675" s="39">
        <f>SUM($AM$1650:$AM$1681)+$AN$1649</f>
        <v>-3931166.1506250002</v>
      </c>
      <c r="AO1675" s="39">
        <f t="shared" si="450"/>
        <v>1.0919905970900761</v>
      </c>
      <c r="AP1675" s="39">
        <f>SUM($AM$1632:$AM$1649)+$AP$1631</f>
        <v>3214632.5793750002</v>
      </c>
      <c r="AQ1675" s="39">
        <f t="shared" si="451"/>
        <v>0.89295349402080648</v>
      </c>
      <c r="AR1675" s="39">
        <f t="shared" si="446"/>
        <v>-4.3300599999997065</v>
      </c>
      <c r="AS1675" s="39"/>
      <c r="AT1675" s="51">
        <f>T1675*$AS$8*0.38*0.01</f>
        <v>1376.2851831300004</v>
      </c>
      <c r="AU1675" s="51">
        <f t="shared" si="445"/>
        <v>1.3762851831300005</v>
      </c>
      <c r="AV1675" s="51">
        <f t="shared" si="452"/>
        <v>3.8230174559948524E-4</v>
      </c>
      <c r="AW1675" s="39">
        <f>AB1675*0.7</f>
        <v>0.53619344635192345</v>
      </c>
      <c r="AX1675" s="40"/>
      <c r="AY1675" s="40">
        <f t="shared" si="449"/>
        <v>0</v>
      </c>
      <c r="AZ1675" s="40"/>
      <c r="BA1675" s="40"/>
      <c r="BB1675" s="40"/>
      <c r="BC1675" s="39"/>
      <c r="BD1675" s="39">
        <f>T1675*2.23694</f>
        <v>77.920076666666674</v>
      </c>
      <c r="BE1675" s="39">
        <f>AO1675-$BC$8</f>
        <v>1.0908641980914575</v>
      </c>
      <c r="BF1675" s="39">
        <f>AQ1675-$BC$8</f>
        <v>0.89182709502218804</v>
      </c>
      <c r="BG1675" s="52">
        <f t="shared" si="453"/>
        <v>0.80264438551996931</v>
      </c>
      <c r="BH1675" s="52">
        <f t="shared" si="454"/>
        <v>0.80264438551996931</v>
      </c>
      <c r="BI1675" s="52">
        <f t="shared" si="455"/>
        <v>2889519.7878718893</v>
      </c>
      <c r="BJ1675" s="52">
        <f t="shared" si="456"/>
        <v>2889.5197878718891</v>
      </c>
      <c r="BK1675">
        <f t="shared" si="457"/>
        <v>-3.897053999999736</v>
      </c>
    </row>
    <row r="1676" spans="2:63" x14ac:dyDescent="0.25">
      <c r="B1676" s="23" t="s">
        <v>54</v>
      </c>
      <c r="C1676" s="23">
        <v>1668</v>
      </c>
      <c r="D1676" s="23">
        <v>191</v>
      </c>
      <c r="E1676" s="22">
        <v>125.8</v>
      </c>
      <c r="F1676" s="15">
        <f t="shared" si="458"/>
        <v>9.7222222222220642E-2</v>
      </c>
      <c r="G1676" s="15">
        <f t="shared" si="459"/>
        <v>0.34999999999999432</v>
      </c>
      <c r="R1676">
        <f t="shared" si="447"/>
        <v>0</v>
      </c>
      <c r="S1676">
        <f t="shared" si="448"/>
        <v>125.8</v>
      </c>
      <c r="T1676">
        <f>$E1676/3.6</f>
        <v>34.944444444444443</v>
      </c>
      <c r="U1676">
        <f>(0.5*960*(T1676*T1676))</f>
        <v>586134.81481481472</v>
      </c>
      <c r="V1676">
        <f>$U1676-$U1677</f>
        <v>-2798.8888888889924</v>
      </c>
      <c r="X1676">
        <f>W1676/1000</f>
        <v>0</v>
      </c>
      <c r="Y167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6">
        <f>(0.5*960*(F1676*F1676))</f>
        <v>4.5370370370368898</v>
      </c>
      <c r="AA1676">
        <f>W1676*0.0000002777777777</f>
        <v>0</v>
      </c>
      <c r="AB167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6">
        <f>(AC1676*0.0000002777777777)*-1</f>
        <v>0</v>
      </c>
      <c r="AE167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6">
        <f>(T1676/1000)*(960*9.81*0.01+0.5*1.205*0.38*1.711274*(T1676*T1676)+960*4/3*3.14*AJ1676)</f>
        <v>31.713383758623767</v>
      </c>
      <c r="AH1676">
        <f>AH1675+AG1676</f>
        <v>6646.5240582796123</v>
      </c>
      <c r="AJ1676">
        <f>T1677-T1676</f>
        <v>8.3333333333335702E-2</v>
      </c>
      <c r="AK1676" s="53">
        <f t="shared" si="444"/>
        <v>34.944444444444443</v>
      </c>
      <c r="AL1676" s="39">
        <f>0.5*1116.99*(T1676*T1676)</f>
        <v>681986.17374999984</v>
      </c>
      <c r="AM1676" s="39">
        <f t="shared" si="443"/>
        <v>-3256.5946875001537</v>
      </c>
      <c r="AN1676" s="39">
        <f>SUM($AM$1650:$AM$1681)+$AN$1649</f>
        <v>-3931166.1506250002</v>
      </c>
      <c r="AO1676" s="39">
        <f t="shared" si="450"/>
        <v>1.0919905970900761</v>
      </c>
      <c r="AP1676" s="39">
        <f>SUM($AM$1632:$AM$1649)+$AP$1631</f>
        <v>3214632.5793750002</v>
      </c>
      <c r="AQ1676" s="39">
        <f t="shared" si="451"/>
        <v>0.89295349402080648</v>
      </c>
      <c r="AR1676" s="39">
        <f t="shared" si="446"/>
        <v>-3.2565946875001535</v>
      </c>
      <c r="AS1676" s="39"/>
      <c r="AT1676" s="51">
        <f>T1676*$AS$8*0.38*0.01</f>
        <v>1380.67524751</v>
      </c>
      <c r="AU1676" s="51">
        <f t="shared" si="445"/>
        <v>1.3806752475099999</v>
      </c>
      <c r="AV1676" s="51">
        <f t="shared" si="452"/>
        <v>3.8352120890283275E-4</v>
      </c>
      <c r="AW1676" s="39">
        <f>AB1676*0.7</f>
        <v>0.53619344635192345</v>
      </c>
      <c r="AX1676" s="40"/>
      <c r="AY1676" s="40">
        <f t="shared" si="449"/>
        <v>0</v>
      </c>
      <c r="AZ1676" s="40"/>
      <c r="BA1676" s="40"/>
      <c r="BB1676" s="40"/>
      <c r="BC1676" s="39"/>
      <c r="BD1676" s="39">
        <f>T1676*2.23694</f>
        <v>78.16862555555555</v>
      </c>
      <c r="BE1676" s="39">
        <f>AO1676-$BC$8</f>
        <v>1.0908641980914575</v>
      </c>
      <c r="BF1676" s="39">
        <f>AQ1676-$BC$8</f>
        <v>0.89182709502218804</v>
      </c>
      <c r="BG1676" s="52">
        <f t="shared" si="453"/>
        <v>0.80264438551996931</v>
      </c>
      <c r="BH1676" s="52">
        <f t="shared" si="454"/>
        <v>0.80264438551996931</v>
      </c>
      <c r="BI1676" s="52">
        <f t="shared" si="455"/>
        <v>2889519.7878718893</v>
      </c>
      <c r="BJ1676" s="52">
        <f t="shared" si="456"/>
        <v>2889.5197878718891</v>
      </c>
      <c r="BK1676">
        <f t="shared" si="457"/>
        <v>-2.9309352187501387</v>
      </c>
    </row>
    <row r="1677" spans="2:63" x14ac:dyDescent="0.25">
      <c r="B1677" s="23" t="s">
        <v>54</v>
      </c>
      <c r="C1677" s="23">
        <v>1669</v>
      </c>
      <c r="D1677" s="23">
        <v>192</v>
      </c>
      <c r="E1677" s="22">
        <v>126.1</v>
      </c>
      <c r="F1677" s="15">
        <f t="shared" si="458"/>
        <v>8.3333333333334522E-2</v>
      </c>
      <c r="G1677" s="15">
        <f t="shared" si="459"/>
        <v>0.30000000000000426</v>
      </c>
      <c r="R1677">
        <f t="shared" si="447"/>
        <v>0</v>
      </c>
      <c r="S1677">
        <f t="shared" si="448"/>
        <v>126.1</v>
      </c>
      <c r="T1677">
        <f>$E1677/3.6</f>
        <v>35.027777777777779</v>
      </c>
      <c r="U1677">
        <f>(0.5*960*(T1677*T1677))</f>
        <v>588933.70370370371</v>
      </c>
      <c r="V1677">
        <f>$U1677-$U1678</f>
        <v>-2805.5555555556202</v>
      </c>
      <c r="X1677">
        <f>W1677/1000</f>
        <v>0</v>
      </c>
      <c r="Y167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7">
        <f>(0.5*960*(F1677*F1677))</f>
        <v>3.3333333333334285</v>
      </c>
      <c r="AA1677">
        <f>W1677*0.0000002777777777</f>
        <v>0</v>
      </c>
      <c r="AB167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7">
        <f>(AC1677*0.0000002777777777)*-1</f>
        <v>0</v>
      </c>
      <c r="AE167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7">
        <f>(T1677/1000)*(960*9.81*0.01+0.5*1.205*0.38*1.711274*(T1677*T1677)+960*4/3*3.14*AJ1677)</f>
        <v>31.869035297903466</v>
      </c>
      <c r="AH1677">
        <f>AH1676+AG1677</f>
        <v>6678.3930935775161</v>
      </c>
      <c r="AJ1677">
        <f>T1678-T1677</f>
        <v>8.3333333333335702E-2</v>
      </c>
      <c r="AK1677" s="53">
        <f t="shared" si="444"/>
        <v>35.027777777777779</v>
      </c>
      <c r="AL1677" s="39">
        <f>0.5*1116.99*(T1677*T1677)</f>
        <v>685242.7684375</v>
      </c>
      <c r="AM1677" s="39">
        <f t="shared" si="443"/>
        <v>-3264.3515625001164</v>
      </c>
      <c r="AN1677" s="39">
        <f>SUM($AM$1650:$AM$1681)+$AN$1649</f>
        <v>-3931166.1506250002</v>
      </c>
      <c r="AO1677" s="39">
        <f t="shared" si="450"/>
        <v>1.0919905970900761</v>
      </c>
      <c r="AP1677" s="39">
        <f>SUM($AM$1632:$AM$1649)+$AP$1631</f>
        <v>3214632.5793750002</v>
      </c>
      <c r="AQ1677" s="39">
        <f t="shared" si="451"/>
        <v>0.89295349402080648</v>
      </c>
      <c r="AR1677" s="39">
        <f t="shared" si="446"/>
        <v>-3.2643515625001163</v>
      </c>
      <c r="AS1677" s="39"/>
      <c r="AT1677" s="51">
        <f>T1677*$AS$8*0.38*0.01</f>
        <v>1383.9677957950003</v>
      </c>
      <c r="AU1677" s="51">
        <f t="shared" si="445"/>
        <v>1.3839677957950003</v>
      </c>
      <c r="AV1677" s="51">
        <f t="shared" si="452"/>
        <v>3.8443580638034355E-4</v>
      </c>
      <c r="AW1677" s="39">
        <f>AB1677*0.7</f>
        <v>0.53619344635192345</v>
      </c>
      <c r="AX1677" s="40"/>
      <c r="AY1677" s="40">
        <f t="shared" si="449"/>
        <v>0</v>
      </c>
      <c r="AZ1677" s="40"/>
      <c r="BA1677" s="40"/>
      <c r="BB1677" s="40"/>
      <c r="BC1677" s="39"/>
      <c r="BD1677" s="39">
        <f>T1677*2.23694</f>
        <v>78.355037222222222</v>
      </c>
      <c r="BE1677" s="39">
        <f>AO1677-$BC$8</f>
        <v>1.0908641980914575</v>
      </c>
      <c r="BF1677" s="39">
        <f>AQ1677-$BC$8</f>
        <v>0.89182709502218804</v>
      </c>
      <c r="BG1677" s="52">
        <f t="shared" si="453"/>
        <v>0.80264438551996931</v>
      </c>
      <c r="BH1677" s="52">
        <f t="shared" si="454"/>
        <v>0.80264438551996931</v>
      </c>
      <c r="BI1677" s="52">
        <f t="shared" si="455"/>
        <v>2889519.7878718893</v>
      </c>
      <c r="BJ1677" s="52">
        <f t="shared" si="456"/>
        <v>2889.5197878718891</v>
      </c>
      <c r="BK1677">
        <f t="shared" si="457"/>
        <v>-2.9379164062501051</v>
      </c>
    </row>
    <row r="1678" spans="2:63" x14ac:dyDescent="0.25">
      <c r="B1678" s="23" t="s">
        <v>54</v>
      </c>
      <c r="C1678" s="23">
        <v>1670</v>
      </c>
      <c r="D1678" s="23">
        <v>193</v>
      </c>
      <c r="E1678" s="22">
        <v>126.4</v>
      </c>
      <c r="F1678" s="15">
        <f t="shared" si="458"/>
        <v>6.9444444444444448E-2</v>
      </c>
      <c r="G1678" s="15">
        <f t="shared" si="459"/>
        <v>0.25</v>
      </c>
      <c r="R1678">
        <f t="shared" si="447"/>
        <v>0</v>
      </c>
      <c r="S1678">
        <f t="shared" si="448"/>
        <v>126.4</v>
      </c>
      <c r="T1678">
        <f>$E1678/3.6</f>
        <v>35.111111111111114</v>
      </c>
      <c r="U1678">
        <f>(0.5*960*(T1678*T1678))</f>
        <v>591739.25925925933</v>
      </c>
      <c r="V1678">
        <f>$U1678-$U1679</f>
        <v>-1874.0740740739275</v>
      </c>
      <c r="X1678">
        <f>W1678/1000</f>
        <v>0</v>
      </c>
      <c r="Y167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8">
        <f>(0.5*960*(F1678*F1678))</f>
        <v>2.3148148148148149</v>
      </c>
      <c r="AA1678">
        <f>W1678*0.0000002777777777</f>
        <v>0</v>
      </c>
      <c r="AB167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8">
        <f>(AC1678*0.0000002777777777)*-1</f>
        <v>0</v>
      </c>
      <c r="AE167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8">
        <f>(T1678/1000)*(960*9.81*0.01+0.5*1.205*0.38*1.711274*(T1678*T1678)+960*4/3*3.14*AJ1678)</f>
        <v>28.105298166255224</v>
      </c>
      <c r="AH1678">
        <f>AH1677+AG1678</f>
        <v>6706.4983917437712</v>
      </c>
      <c r="AJ1678">
        <f>T1679-T1678</f>
        <v>5.5555555555550029E-2</v>
      </c>
      <c r="AK1678" s="53">
        <f t="shared" si="444"/>
        <v>35.111111111111114</v>
      </c>
      <c r="AL1678" s="39">
        <f>0.5*1116.99*(T1678*T1678)</f>
        <v>688507.12000000011</v>
      </c>
      <c r="AM1678" s="39">
        <f t="shared" si="443"/>
        <v>-2180.543749999837</v>
      </c>
      <c r="AN1678" s="39">
        <f>SUM($AM$1650:$AM$1681)+$AN$1649</f>
        <v>-3931166.1506250002</v>
      </c>
      <c r="AO1678" s="39">
        <f t="shared" si="450"/>
        <v>1.0919905970900761</v>
      </c>
      <c r="AP1678" s="39">
        <f>SUM($AM$1632:$AM$1649)+$AP$1631</f>
        <v>3214632.5793750002</v>
      </c>
      <c r="AQ1678" s="39">
        <f t="shared" si="451"/>
        <v>0.89295349402080648</v>
      </c>
      <c r="AR1678" s="39">
        <f t="shared" si="446"/>
        <v>-2.180543749999837</v>
      </c>
      <c r="AS1678" s="39"/>
      <c r="AT1678" s="51">
        <f>T1678*$AS$8*0.38*0.01</f>
        <v>1387.2603440800003</v>
      </c>
      <c r="AU1678" s="51">
        <f t="shared" si="445"/>
        <v>1.3872603440800004</v>
      </c>
      <c r="AV1678" s="51">
        <f t="shared" si="452"/>
        <v>3.8535040385785429E-4</v>
      </c>
      <c r="AW1678" s="39">
        <f>AB1678*0.7</f>
        <v>0.53619344635192345</v>
      </c>
      <c r="AX1678" s="40"/>
      <c r="AY1678" s="40">
        <f t="shared" si="449"/>
        <v>0</v>
      </c>
      <c r="AZ1678" s="40"/>
      <c r="BA1678" s="40"/>
      <c r="BB1678" s="40"/>
      <c r="BC1678" s="39"/>
      <c r="BD1678" s="39">
        <f>T1678*2.23694</f>
        <v>78.541448888888908</v>
      </c>
      <c r="BE1678" s="39">
        <f>AO1678-$BC$8</f>
        <v>1.0908641980914575</v>
      </c>
      <c r="BF1678" s="39">
        <f>AQ1678-$BC$8</f>
        <v>0.89182709502218804</v>
      </c>
      <c r="BG1678" s="52">
        <f t="shared" si="453"/>
        <v>0.80264438551996931</v>
      </c>
      <c r="BH1678" s="52">
        <f t="shared" si="454"/>
        <v>0.80264438551996931</v>
      </c>
      <c r="BI1678" s="52">
        <f t="shared" si="455"/>
        <v>2889519.7878718893</v>
      </c>
      <c r="BJ1678" s="52">
        <f t="shared" si="456"/>
        <v>2889.5197878718891</v>
      </c>
      <c r="BK1678">
        <f t="shared" si="457"/>
        <v>-1.9624893749998535</v>
      </c>
    </row>
    <row r="1679" spans="2:63" x14ac:dyDescent="0.25">
      <c r="B1679" s="23" t="s">
        <v>54</v>
      </c>
      <c r="C1679" s="23">
        <v>1671</v>
      </c>
      <c r="D1679" s="23">
        <v>194</v>
      </c>
      <c r="E1679" s="22">
        <v>126.6</v>
      </c>
      <c r="F1679" s="15">
        <f t="shared" si="458"/>
        <v>4.1666666666666269E-2</v>
      </c>
      <c r="G1679" s="15">
        <f t="shared" si="459"/>
        <v>0.14999999999999858</v>
      </c>
      <c r="R1679">
        <f t="shared" si="447"/>
        <v>0</v>
      </c>
      <c r="S1679">
        <f t="shared" si="448"/>
        <v>126.6</v>
      </c>
      <c r="T1679">
        <f>$E1679/3.6</f>
        <v>35.166666666666664</v>
      </c>
      <c r="U1679">
        <f>(0.5*960*(T1679*T1679))</f>
        <v>593613.33333333326</v>
      </c>
      <c r="V1679">
        <f>$U1679-$U1680</f>
        <v>-938.1481481482042</v>
      </c>
      <c r="X1679">
        <f>W1679/1000</f>
        <v>0</v>
      </c>
      <c r="Y167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79">
        <f>(0.5*960*(F1679*F1679))</f>
        <v>0.83333333333331749</v>
      </c>
      <c r="AA1679">
        <f>W1679*0.0000002777777777</f>
        <v>0</v>
      </c>
      <c r="AB167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79">
        <f>(AC1679*0.0000002777777777)*-1</f>
        <v>0</v>
      </c>
      <c r="AE167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79">
        <f>(T1679/1000)*(960*9.81*0.01+0.5*1.205*0.38*1.711274*(T1679*T1679)+960*4/3*3.14*AJ1679)</f>
        <v>24.277399993470578</v>
      </c>
      <c r="AH1679">
        <f>AH1678+AG1679</f>
        <v>6730.7757917372419</v>
      </c>
      <c r="AJ1679">
        <f>T1680-T1679</f>
        <v>2.7777777777778567E-2</v>
      </c>
      <c r="AK1679" s="53">
        <f t="shared" si="444"/>
        <v>35.166666666666664</v>
      </c>
      <c r="AL1679" s="39">
        <f>0.5*1116.99*(T1679*T1679)</f>
        <v>690687.66374999995</v>
      </c>
      <c r="AM1679" s="39">
        <f t="shared" si="443"/>
        <v>-1091.5646875000093</v>
      </c>
      <c r="AN1679" s="39">
        <f>SUM($AM$1650:$AM$1681)+$AN$1649</f>
        <v>-3931166.1506250002</v>
      </c>
      <c r="AO1679" s="39">
        <f t="shared" si="450"/>
        <v>1.0919905970900761</v>
      </c>
      <c r="AP1679" s="39">
        <f>SUM($AM$1632:$AM$1649)+$AP$1631</f>
        <v>3214632.5793750002</v>
      </c>
      <c r="AQ1679" s="39">
        <f t="shared" si="451"/>
        <v>0.89295349402080648</v>
      </c>
      <c r="AR1679" s="39">
        <f t="shared" si="446"/>
        <v>-1.0915646875000093</v>
      </c>
      <c r="AS1679" s="39"/>
      <c r="AT1679" s="51">
        <f>T1679*$AS$8*0.38*0.01</f>
        <v>1389.4553762700002</v>
      </c>
      <c r="AU1679" s="51">
        <f t="shared" si="445"/>
        <v>1.3894553762700002</v>
      </c>
      <c r="AV1679" s="51">
        <f t="shared" si="452"/>
        <v>3.859601355095281E-4</v>
      </c>
      <c r="AW1679" s="39">
        <f>AB1679*0.7</f>
        <v>0.53619344635192345</v>
      </c>
      <c r="AX1679" s="40"/>
      <c r="AY1679" s="40">
        <f t="shared" si="449"/>
        <v>0</v>
      </c>
      <c r="AZ1679" s="40"/>
      <c r="BA1679" s="40"/>
      <c r="BB1679" s="40"/>
      <c r="BC1679" s="39"/>
      <c r="BD1679" s="39">
        <f>T1679*2.23694</f>
        <v>78.665723333333332</v>
      </c>
      <c r="BE1679" s="39">
        <f>AO1679-$BC$8</f>
        <v>1.0908641980914575</v>
      </c>
      <c r="BF1679" s="39">
        <f>AQ1679-$BC$8</f>
        <v>0.89182709502218804</v>
      </c>
      <c r="BG1679" s="52">
        <f t="shared" si="453"/>
        <v>0.80264438551996931</v>
      </c>
      <c r="BH1679" s="52">
        <f t="shared" si="454"/>
        <v>0.80264438551996931</v>
      </c>
      <c r="BI1679" s="52">
        <f t="shared" si="455"/>
        <v>2889519.7878718893</v>
      </c>
      <c r="BJ1679" s="52">
        <f t="shared" si="456"/>
        <v>2889.5197878718891</v>
      </c>
      <c r="BK1679">
        <f t="shared" si="457"/>
        <v>-0.98240821875000839</v>
      </c>
    </row>
    <row r="1680" spans="2:63" x14ac:dyDescent="0.25">
      <c r="B1680" s="23" t="s">
        <v>54</v>
      </c>
      <c r="C1680" s="23">
        <v>1672</v>
      </c>
      <c r="D1680" s="23">
        <v>195</v>
      </c>
      <c r="E1680" s="22">
        <v>126.7</v>
      </c>
      <c r="F1680" s="15">
        <f t="shared" si="458"/>
        <v>2.7777777777778172E-2</v>
      </c>
      <c r="G1680" s="15">
        <f t="shared" si="459"/>
        <v>0.10000000000000142</v>
      </c>
      <c r="R1680">
        <f t="shared" si="447"/>
        <v>0</v>
      </c>
      <c r="S1680">
        <f t="shared" si="448"/>
        <v>126.7</v>
      </c>
      <c r="T1680">
        <f>$E1680/3.6</f>
        <v>35.194444444444443</v>
      </c>
      <c r="U1680">
        <f>(0.5*960*(T1680*T1680))</f>
        <v>594551.48148148146</v>
      </c>
      <c r="V1680">
        <f>$U1680-$U1681</f>
        <v>-938.88888888887595</v>
      </c>
      <c r="X1680">
        <f>W1680/1000</f>
        <v>0</v>
      </c>
      <c r="Y168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</f>
        <v>3032.5293283950623</v>
      </c>
      <c r="Z1680">
        <f>(0.5*960*(F1680*F1680))</f>
        <v>0.37037037037038084</v>
      </c>
      <c r="AA1680">
        <f>W1680*0.0000002777777777</f>
        <v>0</v>
      </c>
      <c r="AB168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</f>
        <v>0.76599063764560493</v>
      </c>
      <c r="AD1680">
        <f>(AC1680*0.0000002777777777)*-1</f>
        <v>0</v>
      </c>
      <c r="AE168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0">
        <f>(T1680/1000)*(960*9.81*0.01+0.5*1.205*0.38*1.711274*(T1680*T1680)+960*4/3*3.14*AJ1680)</f>
        <v>24.323526810505296</v>
      </c>
      <c r="AH1680">
        <f>AH1679+AG1680</f>
        <v>6755.0993185477473</v>
      </c>
      <c r="AJ1680">
        <f>T1681-T1680</f>
        <v>2.7777777777778567E-2</v>
      </c>
      <c r="AK1680" s="53">
        <f t="shared" si="444"/>
        <v>35.194444444444443</v>
      </c>
      <c r="AL1680" s="39">
        <f>0.5*1116.99*(T1680*T1680)</f>
        <v>691779.22843749996</v>
      </c>
      <c r="AM1680" s="39">
        <f t="shared" si="443"/>
        <v>-1092.4265624999534</v>
      </c>
      <c r="AN1680" s="39">
        <f>SUM($AM$1650:$AM$1681)+$AN$1649</f>
        <v>-3931166.1506250002</v>
      </c>
      <c r="AO1680" s="39">
        <f t="shared" si="450"/>
        <v>1.0919905970900761</v>
      </c>
      <c r="AP1680" s="39">
        <f>SUM($AM$1632:$AM$1649)+$AP$1631</f>
        <v>3214632.5793750002</v>
      </c>
      <c r="AQ1680" s="39">
        <f t="shared" si="451"/>
        <v>0.89295349402080648</v>
      </c>
      <c r="AR1680" s="39">
        <f t="shared" si="446"/>
        <v>-1.0924265624999534</v>
      </c>
      <c r="AS1680" s="39"/>
      <c r="AT1680" s="51">
        <f>T1680*$AS$8*0.38*0.01</f>
        <v>1390.5528923650002</v>
      </c>
      <c r="AU1680" s="51">
        <f t="shared" si="445"/>
        <v>1.3905528923650001</v>
      </c>
      <c r="AV1680" s="51">
        <f t="shared" si="452"/>
        <v>3.8626500133536498E-4</v>
      </c>
      <c r="AW1680" s="39">
        <f>AB1680*0.7</f>
        <v>0.53619344635192345</v>
      </c>
      <c r="AX1680" s="40"/>
      <c r="AY1680" s="40">
        <f t="shared" si="449"/>
        <v>0</v>
      </c>
      <c r="AZ1680" s="40"/>
      <c r="BA1680" s="40"/>
      <c r="BB1680" s="40"/>
      <c r="BC1680" s="39"/>
      <c r="BD1680" s="39">
        <f>T1680*2.23694</f>
        <v>78.727860555555552</v>
      </c>
      <c r="BE1680" s="39">
        <f>AO1680-$BC$8</f>
        <v>1.0908641980914575</v>
      </c>
      <c r="BF1680" s="39">
        <f>AQ1680-$BC$8</f>
        <v>0.89182709502218804</v>
      </c>
      <c r="BG1680" s="52">
        <f t="shared" si="453"/>
        <v>0.80264438551996931</v>
      </c>
      <c r="BH1680" s="52">
        <f t="shared" si="454"/>
        <v>0.80264438551996931</v>
      </c>
      <c r="BI1680" s="52">
        <f t="shared" si="455"/>
        <v>2889519.7878718893</v>
      </c>
      <c r="BJ1680" s="52">
        <f t="shared" si="456"/>
        <v>2889.5197878718891</v>
      </c>
      <c r="BK1680">
        <f t="shared" si="457"/>
        <v>-0.98318390624995811</v>
      </c>
    </row>
    <row r="1681" spans="2:63" x14ac:dyDescent="0.25">
      <c r="B1681" s="23" t="s">
        <v>54</v>
      </c>
      <c r="C1681" s="23">
        <v>1673</v>
      </c>
      <c r="D1681" s="23">
        <v>196</v>
      </c>
      <c r="E1681" s="22">
        <v>126.8</v>
      </c>
      <c r="F1681" s="15">
        <f t="shared" si="458"/>
        <v>2.7777777777778172E-2</v>
      </c>
      <c r="G1681" s="15">
        <f t="shared" si="459"/>
        <v>0.10000000000000142</v>
      </c>
      <c r="R1681">
        <f t="shared" si="447"/>
        <v>0</v>
      </c>
      <c r="S1681">
        <f t="shared" si="448"/>
        <v>126.8</v>
      </c>
      <c r="T1681">
        <f>$E1681/3.6</f>
        <v>35.222222222222221</v>
      </c>
      <c r="U1681">
        <f>(0.5*960*(T1681*T1681))</f>
        <v>595490.37037037034</v>
      </c>
      <c r="V1681">
        <f>$U1681-$U1682</f>
        <v>-939.62962962966412</v>
      </c>
      <c r="X1681">
        <f>W1681/1000</f>
        <v>0</v>
      </c>
      <c r="Y168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1">
        <f>(0.5*960*(F1681*F1681))</f>
        <v>0.37037037037038084</v>
      </c>
      <c r="AA1681">
        <f>W1681*0.0000002777777777</f>
        <v>0</v>
      </c>
      <c r="AB168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1">
        <f>(AC1681*0.0000002777777777)*-1</f>
        <v>0</v>
      </c>
      <c r="AE168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1">
        <f>(T1681/1000)*(960*9.81*0.01+0.5*1.205*0.38*1.711274*(T1681*T1681)+960*4/3*3.14*AJ1681)</f>
        <v>24.3697174657297</v>
      </c>
      <c r="AH1681">
        <f>AH1680+AG1681</f>
        <v>6779.4690360134773</v>
      </c>
      <c r="AJ1681">
        <f>T1682-T1681</f>
        <v>2.7777777777778567E-2</v>
      </c>
      <c r="AK1681" s="53">
        <f t="shared" si="444"/>
        <v>35.222222222222221</v>
      </c>
      <c r="AL1681" s="39">
        <f>0.5*1116.99*(T1681*T1681)</f>
        <v>692871.65499999991</v>
      </c>
      <c r="AM1681" s="39">
        <f t="shared" si="443"/>
        <v>-1093.2884375001304</v>
      </c>
      <c r="AN1681" s="39">
        <f>SUM($AM$1650:$AM$1681)+$AN$1649</f>
        <v>-3931166.1506250002</v>
      </c>
      <c r="AO1681" s="39">
        <f t="shared" si="450"/>
        <v>1.0919905970900761</v>
      </c>
      <c r="AP1681" s="39">
        <f>SUM($AM$1632:$AM$1649)+$AP$1631</f>
        <v>3214632.5793750002</v>
      </c>
      <c r="AQ1681" s="39">
        <f t="shared" si="451"/>
        <v>0.89295349402080648</v>
      </c>
      <c r="AR1681" s="39">
        <f t="shared" si="446"/>
        <v>-1.0932884375001304</v>
      </c>
      <c r="AS1681" s="39"/>
      <c r="AT1681" s="51">
        <f>T1681*$AS$8*0.38*0.01</f>
        <v>1391.6504084600001</v>
      </c>
      <c r="AU1681" s="51">
        <f t="shared" si="445"/>
        <v>1.3916504084600001</v>
      </c>
      <c r="AV1681" s="51">
        <f t="shared" si="452"/>
        <v>3.8656986716120191E-4</v>
      </c>
      <c r="AW1681" s="39">
        <f>AB1681*0.7</f>
        <v>0.53855738668047959</v>
      </c>
      <c r="AX1681" s="40"/>
      <c r="AY1681" s="40">
        <f t="shared" si="449"/>
        <v>0</v>
      </c>
      <c r="AZ1681" s="40"/>
      <c r="BA1681" s="40"/>
      <c r="BB1681" s="40"/>
      <c r="BC1681" s="39"/>
      <c r="BD1681" s="39">
        <f>T1681*2.23694</f>
        <v>78.789997777777785</v>
      </c>
      <c r="BE1681" s="39">
        <f>AO1681-$BC$8</f>
        <v>1.0908641980914575</v>
      </c>
      <c r="BF1681" s="39">
        <f>AQ1681-$BC$8</f>
        <v>0.89182709502218804</v>
      </c>
      <c r="BG1681" s="52">
        <f t="shared" si="453"/>
        <v>0.80264438551996931</v>
      </c>
      <c r="BH1681" s="52">
        <f t="shared" si="454"/>
        <v>0.80264438551996931</v>
      </c>
      <c r="BI1681" s="52">
        <f t="shared" si="455"/>
        <v>2889519.7878718893</v>
      </c>
      <c r="BJ1681" s="52">
        <f t="shared" si="456"/>
        <v>2889.5197878718891</v>
      </c>
      <c r="BK1681">
        <f t="shared" si="457"/>
        <v>-0.98395959375011743</v>
      </c>
    </row>
    <row r="1682" spans="2:63" x14ac:dyDescent="0.25">
      <c r="B1682" s="23" t="s">
        <v>54</v>
      </c>
      <c r="C1682" s="23">
        <v>1674</v>
      </c>
      <c r="D1682" s="23">
        <v>197</v>
      </c>
      <c r="E1682" s="22">
        <v>126.9</v>
      </c>
      <c r="F1682" s="15">
        <f t="shared" si="458"/>
        <v>1.3888888888890073E-2</v>
      </c>
      <c r="G1682" s="15">
        <f t="shared" si="459"/>
        <v>5.0000000000004263E-2</v>
      </c>
      <c r="R1682">
        <f t="shared" si="447"/>
        <v>0</v>
      </c>
      <c r="S1682">
        <f t="shared" si="448"/>
        <v>126.9</v>
      </c>
      <c r="T1682">
        <f>$E1682/3.6</f>
        <v>35.25</v>
      </c>
      <c r="U1682">
        <f>(0.5*960*(T1682*T1682))</f>
        <v>596430</v>
      </c>
      <c r="V1682">
        <f>$U1682-$U1683</f>
        <v>0</v>
      </c>
      <c r="W1682">
        <f>SUM(V1682:V1690)</f>
        <v>12157.407407407532</v>
      </c>
      <c r="X1682">
        <f>W1682/1000</f>
        <v>12.157407407407533</v>
      </c>
      <c r="Y168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2">
        <f>(0.5*960*(F1682*F1682))</f>
        <v>9.259259259260838E-2</v>
      </c>
      <c r="AA1682">
        <f>W1682*0.0000002777777777</f>
        <v>3.3770576122231829E-3</v>
      </c>
      <c r="AB168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2">
        <f>(AC1682*0.0000002777777777)*-1</f>
        <v>0</v>
      </c>
      <c r="AE168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2">
        <f>(T1682/1000)*(960*9.81*0.01+0.5*1.205*0.38*1.711274*(T1682*T1682)+960*4/3*3.14*AJ1682)</f>
        <v>20.480505342862315</v>
      </c>
      <c r="AH1682">
        <f>AH1681+AG1682</f>
        <v>6799.94954135634</v>
      </c>
      <c r="AJ1682">
        <f>T1683-T1682</f>
        <v>0</v>
      </c>
      <c r="AK1682" s="53">
        <f t="shared" si="444"/>
        <v>35.25</v>
      </c>
      <c r="AL1682" s="39">
        <f>0.5*1116.99*(T1682*T1682)</f>
        <v>693964.94343750004</v>
      </c>
      <c r="AM1682" s="39">
        <f t="shared" si="443"/>
        <v>0</v>
      </c>
      <c r="AN1682" s="39">
        <f>SUM($AM$1650:$AM$1681)+$AN$1649</f>
        <v>-3931166.1506250002</v>
      </c>
      <c r="AO1682" s="39">
        <f t="shared" si="450"/>
        <v>1.0919905970900761</v>
      </c>
      <c r="AP1682" s="39">
        <f>SUM($AM$1632:$AM$1649)+$AP$1631</f>
        <v>3214632.5793750002</v>
      </c>
      <c r="AQ1682" s="39">
        <f t="shared" si="451"/>
        <v>0.89295349402080648</v>
      </c>
      <c r="AR1682" s="39">
        <f t="shared" si="446"/>
        <v>0</v>
      </c>
      <c r="AS1682" s="39"/>
      <c r="AT1682" s="51">
        <f>T1682*$AS$8*0.38*0.01</f>
        <v>1392.7479245550003</v>
      </c>
      <c r="AU1682" s="51">
        <f t="shared" si="445"/>
        <v>1.3927479245550003</v>
      </c>
      <c r="AV1682" s="51">
        <f t="shared" si="452"/>
        <v>3.8687473298703885E-4</v>
      </c>
      <c r="AW1682" s="39">
        <f>AB1682*0.7</f>
        <v>0.53855738668047959</v>
      </c>
      <c r="AX1682" s="40"/>
      <c r="AY1682" s="40">
        <f t="shared" si="449"/>
        <v>0</v>
      </c>
      <c r="AZ1682" s="40"/>
      <c r="BA1682" s="40"/>
      <c r="BB1682" s="40"/>
      <c r="BC1682" s="39"/>
      <c r="BD1682" s="39">
        <f>T1682*2.23694</f>
        <v>78.852135000000004</v>
      </c>
      <c r="BE1682" s="39">
        <f>AO1682-$BC$8</f>
        <v>1.0908641980914575</v>
      </c>
      <c r="BF1682" s="39">
        <f>AQ1682-$BC$8</f>
        <v>0.89182709502218804</v>
      </c>
      <c r="BG1682" s="52">
        <f t="shared" si="453"/>
        <v>0.80264438551996931</v>
      </c>
      <c r="BH1682" s="52">
        <f t="shared" si="454"/>
        <v>0.80264438551996931</v>
      </c>
      <c r="BI1682" s="52">
        <f t="shared" si="455"/>
        <v>2889519.7878718893</v>
      </c>
      <c r="BJ1682" s="52">
        <f t="shared" si="456"/>
        <v>2889.5197878718891</v>
      </c>
      <c r="BK1682">
        <f t="shared" si="457"/>
        <v>0</v>
      </c>
    </row>
    <row r="1683" spans="2:63" x14ac:dyDescent="0.25">
      <c r="B1683" s="23" t="s">
        <v>54</v>
      </c>
      <c r="C1683" s="23">
        <v>1675</v>
      </c>
      <c r="D1683" s="23">
        <v>198</v>
      </c>
      <c r="E1683" s="22">
        <v>126.9</v>
      </c>
      <c r="F1683" s="15">
        <f t="shared" si="458"/>
        <v>0</v>
      </c>
      <c r="G1683" s="15">
        <f t="shared" si="459"/>
        <v>0</v>
      </c>
      <c r="R1683">
        <f t="shared" si="447"/>
        <v>0</v>
      </c>
      <c r="S1683">
        <f t="shared" si="448"/>
        <v>126.9</v>
      </c>
      <c r="T1683">
        <f>$E1683/3.6</f>
        <v>35.25</v>
      </c>
      <c r="U1683">
        <f>(0.5*960*(T1683*T1683))</f>
        <v>596430</v>
      </c>
      <c r="V1683">
        <f>$U1683-$U1684</f>
        <v>0</v>
      </c>
      <c r="X1683">
        <f>W1683/1000</f>
        <v>0</v>
      </c>
      <c r="Y168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3">
        <f>(0.5*960*(F1683*F1683))</f>
        <v>0</v>
      </c>
      <c r="AA1683">
        <f>W1683*0.0000002777777777</f>
        <v>0</v>
      </c>
      <c r="AB168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3">
        <f>(AC1683*0.0000002777777777)*-1</f>
        <v>0</v>
      </c>
      <c r="AE168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3">
        <f>(T1683/1000)*(960*9.81*0.01+0.5*1.205*0.38*1.711274*(T1683*T1683)+960*4/3*3.14*AJ1683)</f>
        <v>20.480505342862315</v>
      </c>
      <c r="AH1683">
        <f>AH1682+AG1683</f>
        <v>6820.4300466992026</v>
      </c>
      <c r="AJ1683">
        <f>T1684-T1683</f>
        <v>0</v>
      </c>
      <c r="AK1683" s="53">
        <f t="shared" si="444"/>
        <v>35.25</v>
      </c>
      <c r="AL1683" s="39">
        <f>0.5*1116.99*(T1683*T1683)</f>
        <v>693964.94343750004</v>
      </c>
      <c r="AM1683" s="39">
        <f t="shared" si="443"/>
        <v>0</v>
      </c>
      <c r="AN1683" s="39">
        <f>SUM($AM$1650:$AM$1681)+$AN$1649</f>
        <v>-3931166.1506250002</v>
      </c>
      <c r="AO1683" s="39">
        <f t="shared" si="450"/>
        <v>1.0919905970900761</v>
      </c>
      <c r="AP1683" s="39">
        <f>SUM($AM$1632:$AM$1649)+$AP$1631</f>
        <v>3214632.5793750002</v>
      </c>
      <c r="AQ1683" s="39">
        <f t="shared" si="451"/>
        <v>0.89295349402080648</v>
      </c>
      <c r="AR1683" s="39">
        <f t="shared" si="446"/>
        <v>0</v>
      </c>
      <c r="AS1683" s="39"/>
      <c r="AT1683" s="51">
        <f>T1683*$AS$8*0.38*0.01</f>
        <v>1392.7479245550003</v>
      </c>
      <c r="AU1683" s="51">
        <f t="shared" si="445"/>
        <v>1.3927479245550003</v>
      </c>
      <c r="AV1683" s="51">
        <f t="shared" si="452"/>
        <v>3.8687473298703885E-4</v>
      </c>
      <c r="AW1683" s="39">
        <f>AB1683*0.7</f>
        <v>0.53855738668047959</v>
      </c>
      <c r="AX1683" s="40"/>
      <c r="AY1683" s="40">
        <f t="shared" si="449"/>
        <v>0</v>
      </c>
      <c r="AZ1683" s="40"/>
      <c r="BA1683" s="40"/>
      <c r="BB1683" s="40"/>
      <c r="BC1683" s="39"/>
      <c r="BD1683" s="39">
        <f>T1683*2.23694</f>
        <v>78.852135000000004</v>
      </c>
      <c r="BE1683" s="39">
        <f>AO1683-$BC$8</f>
        <v>1.0908641980914575</v>
      </c>
      <c r="BF1683" s="39">
        <f>AQ1683-$BC$8</f>
        <v>0.89182709502218804</v>
      </c>
      <c r="BG1683" s="52">
        <f t="shared" si="453"/>
        <v>0.80264438551996931</v>
      </c>
      <c r="BH1683" s="52">
        <f t="shared" si="454"/>
        <v>0.80264438551996931</v>
      </c>
      <c r="BI1683" s="52">
        <f t="shared" si="455"/>
        <v>2889519.7878718893</v>
      </c>
      <c r="BJ1683" s="52">
        <f t="shared" si="456"/>
        <v>2889.5197878718891</v>
      </c>
      <c r="BK1683">
        <f t="shared" si="457"/>
        <v>0</v>
      </c>
    </row>
    <row r="1684" spans="2:63" x14ac:dyDescent="0.25">
      <c r="B1684" s="23" t="s">
        <v>54</v>
      </c>
      <c r="C1684" s="23">
        <v>1676</v>
      </c>
      <c r="D1684" s="23">
        <v>199</v>
      </c>
      <c r="E1684" s="22">
        <v>126.9</v>
      </c>
      <c r="F1684" s="15">
        <f t="shared" si="458"/>
        <v>-1.3888888888890073E-2</v>
      </c>
      <c r="G1684" s="15">
        <f t="shared" si="459"/>
        <v>-5.0000000000004263E-2</v>
      </c>
      <c r="R1684">
        <f t="shared" si="447"/>
        <v>0</v>
      </c>
      <c r="S1684">
        <f t="shared" si="448"/>
        <v>126.9</v>
      </c>
      <c r="T1684">
        <f>$E1684/3.6</f>
        <v>35.25</v>
      </c>
      <c r="U1684">
        <f>(0.5*960*(T1684*T1684))</f>
        <v>596430</v>
      </c>
      <c r="V1684">
        <f>$U1684-$U1685</f>
        <v>939.62962962966412</v>
      </c>
      <c r="X1684">
        <f>W1684/1000</f>
        <v>0</v>
      </c>
      <c r="Y168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4">
        <f>(0.5*960*(F1684*F1684))</f>
        <v>9.259259259260838E-2</v>
      </c>
      <c r="AA1684">
        <f>W1684*0.0000002777777777</f>
        <v>0</v>
      </c>
      <c r="AB168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4">
        <f>(AC1684*0.0000002777777777)*-1</f>
        <v>0</v>
      </c>
      <c r="AE168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4">
        <f>(T1684/1000)*(960*9.81*0.01+0.5*1.205*0.38*1.711274*(T1684*T1684)+960*4/3*3.14*AJ1684)</f>
        <v>16.545038676195539</v>
      </c>
      <c r="AH1684">
        <f>AH1683+AG1684</f>
        <v>6836.9750853753985</v>
      </c>
      <c r="AJ1684">
        <f>T1685-T1684</f>
        <v>-2.7777777777778567E-2</v>
      </c>
      <c r="AK1684" s="53">
        <f t="shared" si="444"/>
        <v>35.25</v>
      </c>
      <c r="AL1684" s="39">
        <f>0.5*1116.99*(T1684*T1684)</f>
        <v>693964.94343750004</v>
      </c>
      <c r="AM1684" s="39">
        <f t="shared" ref="AM1684:AM1747" si="460">AL1684-AL1685</f>
        <v>1093.2884375001304</v>
      </c>
      <c r="AN1684" s="39">
        <f>SUM($AM$1650:$AM$1681)+$AN$1649</f>
        <v>-3931166.1506250002</v>
      </c>
      <c r="AO1684" s="39">
        <f t="shared" si="450"/>
        <v>1.0919905970900761</v>
      </c>
      <c r="AP1684" s="39">
        <f>SUM($AM$1684:$AM$1690)+$AP$1683</f>
        <v>3228778.1028125002</v>
      </c>
      <c r="AQ1684" s="39">
        <f t="shared" si="451"/>
        <v>0.8968828060856785</v>
      </c>
      <c r="AR1684" s="39">
        <f t="shared" si="446"/>
        <v>1.0932884375001304</v>
      </c>
      <c r="AS1684" s="39"/>
      <c r="AT1684" s="51">
        <f>T1684*$AS$8*0.38*0.01</f>
        <v>1392.7479245550003</v>
      </c>
      <c r="AU1684" s="51">
        <f t="shared" si="445"/>
        <v>1.3927479245550003</v>
      </c>
      <c r="AV1684" s="51">
        <f t="shared" si="452"/>
        <v>3.8687473298703885E-4</v>
      </c>
      <c r="AW1684" s="39">
        <f>AB1684*0.7</f>
        <v>0.53855738668047959</v>
      </c>
      <c r="AX1684" s="40"/>
      <c r="AY1684" s="40">
        <f t="shared" si="449"/>
        <v>0</v>
      </c>
      <c r="AZ1684" s="40"/>
      <c r="BA1684" s="40"/>
      <c r="BB1684" s="40"/>
      <c r="BC1684" s="39"/>
      <c r="BD1684" s="39">
        <f>T1684*2.23694</f>
        <v>78.852135000000004</v>
      </c>
      <c r="BE1684" s="39">
        <f>AO1684-$BC$8</f>
        <v>1.0908641980914575</v>
      </c>
      <c r="BF1684" s="39">
        <f>AQ1684-$BC$8</f>
        <v>0.89575640708706006</v>
      </c>
      <c r="BG1684" s="52">
        <f t="shared" si="453"/>
        <v>0.80618076637835412</v>
      </c>
      <c r="BH1684" s="52">
        <f t="shared" si="454"/>
        <v>0.80618076637835412</v>
      </c>
      <c r="BI1684" s="52">
        <f t="shared" si="455"/>
        <v>2902250.7589620748</v>
      </c>
      <c r="BJ1684" s="52">
        <f t="shared" si="456"/>
        <v>2902.2507589620745</v>
      </c>
      <c r="BK1684">
        <f t="shared" si="457"/>
        <v>0.98395959375011743</v>
      </c>
    </row>
    <row r="1685" spans="2:63" x14ac:dyDescent="0.25">
      <c r="B1685" s="23" t="s">
        <v>54</v>
      </c>
      <c r="C1685" s="23">
        <v>1677</v>
      </c>
      <c r="D1685" s="23">
        <v>200</v>
      </c>
      <c r="E1685" s="22">
        <v>126.8</v>
      </c>
      <c r="F1685" s="15">
        <f t="shared" si="458"/>
        <v>-4.1666666666668246E-2</v>
      </c>
      <c r="G1685" s="15">
        <f t="shared" si="459"/>
        <v>-0.15000000000000568</v>
      </c>
      <c r="R1685">
        <f t="shared" si="447"/>
        <v>0</v>
      </c>
      <c r="S1685">
        <f t="shared" si="448"/>
        <v>126.8</v>
      </c>
      <c r="T1685">
        <f>$E1685/3.6</f>
        <v>35.222222222222221</v>
      </c>
      <c r="U1685">
        <f>(0.5*960*(T1685*T1685))</f>
        <v>595490.37037037034</v>
      </c>
      <c r="V1685">
        <f>$U1685-$U1686</f>
        <v>1877.0370370370802</v>
      </c>
      <c r="X1685">
        <f>W1685/1000</f>
        <v>0</v>
      </c>
      <c r="Y168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5">
        <f>(0.5*960*(F1685*F1685))</f>
        <v>0.83333333333339654</v>
      </c>
      <c r="AA1685">
        <f>W1685*0.0000002777777777</f>
        <v>0</v>
      </c>
      <c r="AB168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5">
        <f>(AC1685*0.0000002777777777)*-1</f>
        <v>0</v>
      </c>
      <c r="AE168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5">
        <f>(T1685/1000)*(960*9.81*0.01+0.5*1.205*0.38*1.711274*(T1685*T1685)+960*4/3*3.14*AJ1685)</f>
        <v>12.572621169433068</v>
      </c>
      <c r="AH1685">
        <f>AH1684+AG1685</f>
        <v>6849.5477065448313</v>
      </c>
      <c r="AJ1685">
        <f>T1686-T1685</f>
        <v>-5.5555555555557135E-2</v>
      </c>
      <c r="AK1685" s="53">
        <f t="shared" ref="AK1685:AK1748" si="461">$E1685/3.6</f>
        <v>35.222222222222221</v>
      </c>
      <c r="AL1685" s="39">
        <f>0.5*1116.99*(T1685*T1685)</f>
        <v>692871.65499999991</v>
      </c>
      <c r="AM1685" s="39">
        <f t="shared" si="460"/>
        <v>2183.9912499999627</v>
      </c>
      <c r="AN1685" s="39">
        <f>SUM($AM$1650:$AM$1681)+$AN$1649</f>
        <v>-3931166.1506250002</v>
      </c>
      <c r="AO1685" s="39">
        <f t="shared" si="450"/>
        <v>1.0919905970900761</v>
      </c>
      <c r="AP1685" s="39">
        <f>SUM($AM$1684:$AM$1690)+$AP$1683</f>
        <v>3228778.1028125002</v>
      </c>
      <c r="AQ1685" s="39">
        <f t="shared" si="451"/>
        <v>0.8968828060856785</v>
      </c>
      <c r="AR1685" s="39">
        <f t="shared" si="446"/>
        <v>2.1839912499999627</v>
      </c>
      <c r="AS1685" s="39"/>
      <c r="AT1685" s="51">
        <f>T1685*$AS$8*0.38*0.01</f>
        <v>1391.6504084600001</v>
      </c>
      <c r="AU1685" s="51">
        <f t="shared" si="445"/>
        <v>1.3916504084600001</v>
      </c>
      <c r="AV1685" s="51">
        <f t="shared" si="452"/>
        <v>3.8656986716120191E-4</v>
      </c>
      <c r="AW1685" s="39">
        <f>AB1685*0.7</f>
        <v>0.53855738668047959</v>
      </c>
      <c r="AX1685" s="40"/>
      <c r="AY1685" s="40">
        <f t="shared" si="449"/>
        <v>0</v>
      </c>
      <c r="AZ1685" s="40"/>
      <c r="BA1685" s="40"/>
      <c r="BB1685" s="40"/>
      <c r="BC1685" s="39"/>
      <c r="BD1685" s="39">
        <f>T1685*2.23694</f>
        <v>78.789997777777785</v>
      </c>
      <c r="BE1685" s="39">
        <f>AO1685-$BC$8</f>
        <v>1.0908641980914575</v>
      </c>
      <c r="BF1685" s="39">
        <f>AQ1685-$BC$8</f>
        <v>0.89575640708706006</v>
      </c>
      <c r="BG1685" s="52">
        <f t="shared" si="453"/>
        <v>0.80618076637835412</v>
      </c>
      <c r="BH1685" s="52">
        <f t="shared" si="454"/>
        <v>0.80618076637835412</v>
      </c>
      <c r="BI1685" s="52">
        <f t="shared" si="455"/>
        <v>2902250.7589620748</v>
      </c>
      <c r="BJ1685" s="52">
        <f t="shared" si="456"/>
        <v>2902.2507589620745</v>
      </c>
      <c r="BK1685">
        <f t="shared" si="457"/>
        <v>1.9655921249999664</v>
      </c>
    </row>
    <row r="1686" spans="2:63" x14ac:dyDescent="0.25">
      <c r="B1686" s="23" t="s">
        <v>54</v>
      </c>
      <c r="C1686" s="23">
        <v>1678</v>
      </c>
      <c r="D1686" s="23">
        <v>201</v>
      </c>
      <c r="E1686" s="22">
        <v>126.6</v>
      </c>
      <c r="F1686" s="15">
        <f t="shared" si="458"/>
        <v>-6.9444444444444448E-2</v>
      </c>
      <c r="G1686" s="15">
        <f t="shared" si="459"/>
        <v>-0.25</v>
      </c>
      <c r="R1686">
        <f t="shared" si="447"/>
        <v>0</v>
      </c>
      <c r="S1686">
        <f t="shared" si="448"/>
        <v>126.6</v>
      </c>
      <c r="T1686">
        <f>$E1686/3.6</f>
        <v>35.166666666666664</v>
      </c>
      <c r="U1686">
        <f>(0.5*960*(T1686*T1686))</f>
        <v>593613.33333333326</v>
      </c>
      <c r="V1686">
        <f>$U1686-$U1687</f>
        <v>2810.0000000001164</v>
      </c>
      <c r="X1686">
        <f>W1686/1000</f>
        <v>0</v>
      </c>
      <c r="Y168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6">
        <f>(0.5*960*(F1686*F1686))</f>
        <v>2.3148148148148149</v>
      </c>
      <c r="AA1686">
        <f>W1686*0.0000002777777777</f>
        <v>0</v>
      </c>
      <c r="AB168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6">
        <f>(AC1686*0.0000002777777777)*-1</f>
        <v>0</v>
      </c>
      <c r="AE168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6">
        <f>(T1686/1000)*(960*9.81*0.01+0.5*1.205*0.38*1.711274*(T1686*T1686)+960*4/3*3.14*AJ1686)</f>
        <v>8.5727481416182805</v>
      </c>
      <c r="AH1686">
        <f>AH1685+AG1686</f>
        <v>6858.1204546864492</v>
      </c>
      <c r="AJ1686">
        <f>T1687-T1686</f>
        <v>-8.3333333333335702E-2</v>
      </c>
      <c r="AK1686" s="53">
        <f t="shared" si="461"/>
        <v>35.166666666666664</v>
      </c>
      <c r="AL1686" s="39">
        <f>0.5*1116.99*(T1686*T1686)</f>
        <v>690687.66374999995</v>
      </c>
      <c r="AM1686" s="39">
        <f t="shared" si="460"/>
        <v>3269.5228125001304</v>
      </c>
      <c r="AN1686" s="39">
        <f>SUM($AM$1650:$AM$1681)+$AN$1649</f>
        <v>-3931166.1506250002</v>
      </c>
      <c r="AO1686" s="39">
        <f t="shared" si="450"/>
        <v>1.0919905970900761</v>
      </c>
      <c r="AP1686" s="39">
        <f>SUM($AM$1684:$AM$1690)+$AP$1683</f>
        <v>3228778.1028125002</v>
      </c>
      <c r="AQ1686" s="39">
        <f t="shared" si="451"/>
        <v>0.8968828060856785</v>
      </c>
      <c r="AR1686" s="39">
        <f t="shared" si="446"/>
        <v>3.2695228125001305</v>
      </c>
      <c r="AS1686" s="39"/>
      <c r="AT1686" s="51">
        <f>T1686*$AS$8*0.38*0.01</f>
        <v>1389.4553762700002</v>
      </c>
      <c r="AU1686" s="51">
        <f t="shared" si="445"/>
        <v>1.3894553762700002</v>
      </c>
      <c r="AV1686" s="51">
        <f t="shared" si="452"/>
        <v>3.859601355095281E-4</v>
      </c>
      <c r="AW1686" s="39">
        <f>AB1686*0.7</f>
        <v>0.53855738668047959</v>
      </c>
      <c r="AX1686" s="40"/>
      <c r="AY1686" s="40">
        <f t="shared" si="449"/>
        <v>0</v>
      </c>
      <c r="AZ1686" s="40"/>
      <c r="BA1686" s="40"/>
      <c r="BB1686" s="40"/>
      <c r="BC1686" s="39"/>
      <c r="BD1686" s="39">
        <f>T1686*2.23694</f>
        <v>78.665723333333332</v>
      </c>
      <c r="BE1686" s="39">
        <f>AO1686-$BC$8</f>
        <v>1.0908641980914575</v>
      </c>
      <c r="BF1686" s="39">
        <f>AQ1686-$BC$8</f>
        <v>0.89575640708706006</v>
      </c>
      <c r="BG1686" s="52">
        <f t="shared" si="453"/>
        <v>0.80618076637835412</v>
      </c>
      <c r="BH1686" s="52">
        <f t="shared" si="454"/>
        <v>0.80618076637835412</v>
      </c>
      <c r="BI1686" s="52">
        <f t="shared" si="455"/>
        <v>2902250.7589620748</v>
      </c>
      <c r="BJ1686" s="52">
        <f t="shared" si="456"/>
        <v>2902.2507589620745</v>
      </c>
      <c r="BK1686">
        <f t="shared" si="457"/>
        <v>2.9425705312501171</v>
      </c>
    </row>
    <row r="1687" spans="2:63" x14ac:dyDescent="0.25">
      <c r="B1687" s="23" t="s">
        <v>54</v>
      </c>
      <c r="C1687" s="23">
        <v>1679</v>
      </c>
      <c r="D1687" s="23">
        <v>202</v>
      </c>
      <c r="E1687" s="22">
        <v>126.3</v>
      </c>
      <c r="F1687" s="15">
        <f t="shared" si="458"/>
        <v>-8.3333333333332538E-2</v>
      </c>
      <c r="G1687" s="15">
        <f t="shared" si="459"/>
        <v>-0.29999999999999716</v>
      </c>
      <c r="R1687">
        <f t="shared" si="447"/>
        <v>0</v>
      </c>
      <c r="S1687">
        <f t="shared" si="448"/>
        <v>126.3</v>
      </c>
      <c r="T1687">
        <f>$E1687/3.6</f>
        <v>35.083333333333329</v>
      </c>
      <c r="U1687">
        <f>(0.5*960*(T1687*T1687))</f>
        <v>590803.33333333314</v>
      </c>
      <c r="V1687">
        <f>$U1687-$U1688</f>
        <v>2803.3333333331393</v>
      </c>
      <c r="X1687">
        <f>W1687/1000</f>
        <v>0</v>
      </c>
      <c r="Y168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7">
        <f>(0.5*960*(F1687*F1687))</f>
        <v>3.33333333333327</v>
      </c>
      <c r="AA1687">
        <f>W1687*0.0000002777777777</f>
        <v>0</v>
      </c>
      <c r="AB168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7">
        <f>(AC1687*0.0000002777777777)*-1</f>
        <v>0</v>
      </c>
      <c r="AE168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7">
        <f>(T1687/1000)*(960*9.81*0.01+0.5*1.205*0.38*1.711274*(T1687*T1687)+960*4/3*3.14*AJ1687)</f>
        <v>8.4719650306149212</v>
      </c>
      <c r="AH1687">
        <f>AH1686+AG1687</f>
        <v>6866.5924197170643</v>
      </c>
      <c r="AJ1687">
        <f>T1688-T1687</f>
        <v>-8.3333333333328596E-2</v>
      </c>
      <c r="AK1687" s="53">
        <f t="shared" si="461"/>
        <v>35.083333333333329</v>
      </c>
      <c r="AL1687" s="39">
        <f>0.5*1116.99*(T1687*T1687)</f>
        <v>687418.14093749982</v>
      </c>
      <c r="AM1687" s="39">
        <f t="shared" si="460"/>
        <v>3261.7659374998184</v>
      </c>
      <c r="AN1687" s="39">
        <f>SUM($AM$1650:$AM$1681)+$AN$1649</f>
        <v>-3931166.1506250002</v>
      </c>
      <c r="AO1687" s="39">
        <f t="shared" si="450"/>
        <v>1.0919905970900761</v>
      </c>
      <c r="AP1687" s="39">
        <f>SUM($AM$1684:$AM$1690)+$AP$1683</f>
        <v>3228778.1028125002</v>
      </c>
      <c r="AQ1687" s="39">
        <f t="shared" si="451"/>
        <v>0.8968828060856785</v>
      </c>
      <c r="AR1687" s="39">
        <f t="shared" si="446"/>
        <v>3.2617659374998182</v>
      </c>
      <c r="AS1687" s="39"/>
      <c r="AT1687" s="51">
        <f>T1687*$AS$8*0.38*0.01</f>
        <v>1386.1628279850001</v>
      </c>
      <c r="AU1687" s="51">
        <f t="shared" si="445"/>
        <v>1.3861628279850002</v>
      </c>
      <c r="AV1687" s="51">
        <f t="shared" si="452"/>
        <v>3.8504553803201736E-4</v>
      </c>
      <c r="AW1687" s="39">
        <f>AB1687*0.7</f>
        <v>0.53855738668047959</v>
      </c>
      <c r="AX1687" s="40"/>
      <c r="AY1687" s="40">
        <f t="shared" si="449"/>
        <v>0</v>
      </c>
      <c r="AZ1687" s="40"/>
      <c r="BA1687" s="40"/>
      <c r="BB1687" s="40"/>
      <c r="BC1687" s="39"/>
      <c r="BD1687" s="39">
        <f>T1687*2.23694</f>
        <v>78.479311666666661</v>
      </c>
      <c r="BE1687" s="39">
        <f>AO1687-$BC$8</f>
        <v>1.0908641980914575</v>
      </c>
      <c r="BF1687" s="39">
        <f>AQ1687-$BC$8</f>
        <v>0.89575640708706006</v>
      </c>
      <c r="BG1687" s="52">
        <f t="shared" si="453"/>
        <v>0.80618076637835412</v>
      </c>
      <c r="BH1687" s="52">
        <f t="shared" si="454"/>
        <v>0.80618076637835412</v>
      </c>
      <c r="BI1687" s="52">
        <f t="shared" si="455"/>
        <v>2902250.7589620748</v>
      </c>
      <c r="BJ1687" s="52">
        <f t="shared" si="456"/>
        <v>2902.2507589620745</v>
      </c>
      <c r="BK1687">
        <f t="shared" si="457"/>
        <v>2.9355893437498368</v>
      </c>
    </row>
    <row r="1688" spans="2:63" x14ac:dyDescent="0.25">
      <c r="B1688" s="23" t="s">
        <v>54</v>
      </c>
      <c r="C1688" s="23">
        <v>1680</v>
      </c>
      <c r="D1688" s="23">
        <v>203</v>
      </c>
      <c r="E1688" s="22">
        <v>126</v>
      </c>
      <c r="F1688" s="15">
        <f t="shared" si="458"/>
        <v>-8.3333333333332538E-2</v>
      </c>
      <c r="G1688" s="15">
        <f t="shared" si="459"/>
        <v>-0.29999999999999716</v>
      </c>
      <c r="R1688">
        <f t="shared" si="447"/>
        <v>0</v>
      </c>
      <c r="S1688">
        <f t="shared" si="448"/>
        <v>126</v>
      </c>
      <c r="T1688">
        <f>$E1688/3.6</f>
        <v>35</v>
      </c>
      <c r="U1688">
        <f>(0.5*960*(T1688*T1688))</f>
        <v>588000</v>
      </c>
      <c r="V1688">
        <f>$U1688-$U1689</f>
        <v>2796.6666666667443</v>
      </c>
      <c r="X1688">
        <f>W1688/1000</f>
        <v>0</v>
      </c>
      <c r="Y168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8">
        <f>(0.5*960*(F1688*F1688))</f>
        <v>3.33333333333327</v>
      </c>
      <c r="AA1688">
        <f>W1688*0.0000002777777777</f>
        <v>0</v>
      </c>
      <c r="AB168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8">
        <f>(AC1688*0.0000002777777777)*-1</f>
        <v>0</v>
      </c>
      <c r="AE168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8">
        <f>(T1688/1000)*(960*9.81*0.01+0.5*1.205*0.38*1.711274*(T1688*T1688)+960*4/3*3.14*AJ1688)</f>
        <v>8.3717546494454993</v>
      </c>
      <c r="AH1688">
        <f>AH1687+AG1688</f>
        <v>6874.9641743665097</v>
      </c>
      <c r="AJ1688">
        <f>T1689-T1688</f>
        <v>-8.3333333333335702E-2</v>
      </c>
      <c r="AK1688" s="53">
        <f t="shared" si="461"/>
        <v>35</v>
      </c>
      <c r="AL1688" s="39">
        <f>0.5*1116.99*(T1688*T1688)</f>
        <v>684156.375</v>
      </c>
      <c r="AM1688" s="39">
        <f t="shared" si="460"/>
        <v>3254.0090625000885</v>
      </c>
      <c r="AN1688" s="39">
        <f>SUM($AM$1650:$AM$1681)+$AN$1649</f>
        <v>-3931166.1506250002</v>
      </c>
      <c r="AO1688" s="39">
        <f t="shared" si="450"/>
        <v>1.0919905970900761</v>
      </c>
      <c r="AP1688" s="39">
        <f>SUM($AM$1684:$AM$1690)+$AP$1683</f>
        <v>3228778.1028125002</v>
      </c>
      <c r="AQ1688" s="39">
        <f t="shared" si="451"/>
        <v>0.8968828060856785</v>
      </c>
      <c r="AR1688" s="39">
        <f t="shared" si="446"/>
        <v>3.2540090625000886</v>
      </c>
      <c r="AS1688" s="39"/>
      <c r="AT1688" s="51">
        <f>T1688*$AS$8*0.38*0.01</f>
        <v>1382.8702797000003</v>
      </c>
      <c r="AU1688" s="51">
        <f t="shared" ref="AU1688:AU1751" si="462">AT1688/1000</f>
        <v>1.3828702797000003</v>
      </c>
      <c r="AV1688" s="51">
        <f t="shared" si="452"/>
        <v>3.8413094055450667E-4</v>
      </c>
      <c r="AW1688" s="39">
        <f>AB1688*0.7</f>
        <v>0.53855738668047959</v>
      </c>
      <c r="AX1688" s="40"/>
      <c r="AY1688" s="40">
        <f t="shared" si="449"/>
        <v>0</v>
      </c>
      <c r="AZ1688" s="40"/>
      <c r="BA1688" s="40"/>
      <c r="BB1688" s="40"/>
      <c r="BC1688" s="39"/>
      <c r="BD1688" s="39">
        <f>T1688*2.23694</f>
        <v>78.292900000000003</v>
      </c>
      <c r="BE1688" s="39">
        <f>AO1688-$BC$8</f>
        <v>1.0908641980914575</v>
      </c>
      <c r="BF1688" s="39">
        <f>AQ1688-$BC$8</f>
        <v>0.89575640708706006</v>
      </c>
      <c r="BG1688" s="52">
        <f t="shared" si="453"/>
        <v>0.80618076637835412</v>
      </c>
      <c r="BH1688" s="52">
        <f t="shared" si="454"/>
        <v>0.80618076637835412</v>
      </c>
      <c r="BI1688" s="52">
        <f t="shared" si="455"/>
        <v>2902250.7589620748</v>
      </c>
      <c r="BJ1688" s="52">
        <f t="shared" si="456"/>
        <v>2902.2507589620745</v>
      </c>
      <c r="BK1688">
        <f t="shared" si="457"/>
        <v>2.9286081562500801</v>
      </c>
    </row>
    <row r="1689" spans="2:63" x14ac:dyDescent="0.25">
      <c r="B1689" s="23" t="s">
        <v>54</v>
      </c>
      <c r="C1689" s="23">
        <v>1681</v>
      </c>
      <c r="D1689" s="23">
        <v>204</v>
      </c>
      <c r="E1689" s="22">
        <v>125.7</v>
      </c>
      <c r="F1689" s="15">
        <f t="shared" si="458"/>
        <v>-5.5555555555556344E-2</v>
      </c>
      <c r="G1689" s="15">
        <f t="shared" si="459"/>
        <v>-0.20000000000000284</v>
      </c>
      <c r="R1689">
        <f t="shared" si="447"/>
        <v>0</v>
      </c>
      <c r="S1689">
        <f t="shared" si="448"/>
        <v>125.7</v>
      </c>
      <c r="T1689">
        <f>$E1689/3.6</f>
        <v>34.916666666666664</v>
      </c>
      <c r="U1689">
        <f>(0.5*960*(T1689*T1689))</f>
        <v>585203.33333333326</v>
      </c>
      <c r="V1689">
        <f>$U1689-$U1690</f>
        <v>930.74074074078817</v>
      </c>
      <c r="X1689">
        <f>W1689/1000</f>
        <v>0</v>
      </c>
      <c r="Y168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89">
        <f>(0.5*960*(F1689*F1689))</f>
        <v>1.4814814814815234</v>
      </c>
      <c r="AA1689">
        <f>W1689*0.0000002777777777</f>
        <v>0</v>
      </c>
      <c r="AB168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89">
        <f>(AC1689*0.0000002777777777)*-1</f>
        <v>0</v>
      </c>
      <c r="AE168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</f>
        <v>0.93843312730925532</v>
      </c>
      <c r="AG1689">
        <f>(T1689/1000)*(960*9.81*0.01+0.5*1.205*0.38*1.711274*(T1689*T1689)+960*4/3*3.14*AJ1689)</f>
        <v>16.068619341413516</v>
      </c>
      <c r="AH1689">
        <f>AH1688+AG1689</f>
        <v>6891.0327937079228</v>
      </c>
      <c r="AJ1689">
        <f>T1690-T1689</f>
        <v>-2.7777777777778567E-2</v>
      </c>
      <c r="AK1689" s="53">
        <f t="shared" si="461"/>
        <v>34.916666666666664</v>
      </c>
      <c r="AL1689" s="39">
        <f>0.5*1116.99*(T1689*T1689)</f>
        <v>680902.36593749991</v>
      </c>
      <c r="AM1689" s="39">
        <f t="shared" si="460"/>
        <v>1082.945937499986</v>
      </c>
      <c r="AN1689" s="39">
        <f>SUM($AM$1650:$AM$1681)+$AN$1649</f>
        <v>-3931166.1506250002</v>
      </c>
      <c r="AO1689" s="39">
        <f t="shared" si="450"/>
        <v>1.0919905970900761</v>
      </c>
      <c r="AP1689" s="39">
        <f>SUM($AM$1684:$AM$1690)+$AP$1683</f>
        <v>3228778.1028125002</v>
      </c>
      <c r="AQ1689" s="39">
        <f t="shared" si="451"/>
        <v>0.8968828060856785</v>
      </c>
      <c r="AR1689" s="39">
        <f t="shared" si="446"/>
        <v>1.0829459374999861</v>
      </c>
      <c r="AS1689" s="39"/>
      <c r="AT1689" s="51">
        <f>T1689*$AS$8*0.38*0.01</f>
        <v>1379.5777314150002</v>
      </c>
      <c r="AU1689" s="51">
        <f t="shared" si="462"/>
        <v>1.3795777314150002</v>
      </c>
      <c r="AV1689" s="51">
        <f t="shared" si="452"/>
        <v>3.8321634307699593E-4</v>
      </c>
      <c r="AW1689" s="39">
        <f>AB1689*0.7</f>
        <v>0.53855738668047959</v>
      </c>
      <c r="AX1689" s="40"/>
      <c r="AY1689" s="40">
        <f t="shared" si="449"/>
        <v>0</v>
      </c>
      <c r="AZ1689" s="40"/>
      <c r="BA1689" s="40"/>
      <c r="BB1689" s="40"/>
      <c r="BC1689" s="39"/>
      <c r="BD1689" s="39">
        <f>T1689*2.23694</f>
        <v>78.106488333333331</v>
      </c>
      <c r="BE1689" s="39">
        <f>AO1689-$BC$8</f>
        <v>1.0908641980914575</v>
      </c>
      <c r="BF1689" s="39">
        <f>AQ1689-$BC$8</f>
        <v>0.89575640708706006</v>
      </c>
      <c r="BG1689" s="52">
        <f t="shared" si="453"/>
        <v>0.80618076637835412</v>
      </c>
      <c r="BH1689" s="52">
        <f t="shared" si="454"/>
        <v>0.80618076637835412</v>
      </c>
      <c r="BI1689" s="52">
        <f t="shared" si="455"/>
        <v>2902250.7589620748</v>
      </c>
      <c r="BJ1689" s="52">
        <f t="shared" si="456"/>
        <v>2902.2507589620745</v>
      </c>
      <c r="BK1689">
        <f t="shared" si="457"/>
        <v>0.97465134374998741</v>
      </c>
    </row>
    <row r="1690" spans="2:63" x14ac:dyDescent="0.25">
      <c r="B1690" s="23" t="s">
        <v>54</v>
      </c>
      <c r="C1690" s="23">
        <v>1682</v>
      </c>
      <c r="D1690" s="23">
        <v>205</v>
      </c>
      <c r="E1690" s="22">
        <v>125.6</v>
      </c>
      <c r="F1690" s="15">
        <f t="shared" si="458"/>
        <v>-1.3888888888890073E-2</v>
      </c>
      <c r="G1690" s="15">
        <f t="shared" si="459"/>
        <v>-5.0000000000004263E-2</v>
      </c>
      <c r="R1690">
        <f t="shared" si="447"/>
        <v>0</v>
      </c>
      <c r="S1690">
        <f t="shared" si="448"/>
        <v>125.6</v>
      </c>
      <c r="T1690">
        <f>$E1690/3.6</f>
        <v>34.888888888888886</v>
      </c>
      <c r="U1690">
        <f>(0.5*960*(T1690*T1690))</f>
        <v>584272.59259259247</v>
      </c>
      <c r="V1690">
        <f>$U1690-$U1691</f>
        <v>0</v>
      </c>
      <c r="X1690">
        <f>W1690/1000</f>
        <v>0</v>
      </c>
      <c r="Y169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0">
        <f>(0.5*960*(F1690*F1690))</f>
        <v>9.259259259260838E-2</v>
      </c>
      <c r="AA1690">
        <f>W1690*0.0000002777777777</f>
        <v>0</v>
      </c>
      <c r="AB169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0">
        <f>(AC1690*0.0000002777777777)*-1</f>
        <v>0</v>
      </c>
      <c r="AE169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0">
        <f>(T1690/1000)*(960*9.81*0.01+0.5*1.205*0.38*1.711274*(T1690*T1690)+960*4/3*3.14*AJ1690)</f>
        <v>19.92448122150336</v>
      </c>
      <c r="AH1690">
        <f>AH1689+AG1690</f>
        <v>6910.9572749294266</v>
      </c>
      <c r="AJ1690">
        <f>T1691-T1690</f>
        <v>0</v>
      </c>
      <c r="AK1690" s="53">
        <f t="shared" si="461"/>
        <v>34.888888888888886</v>
      </c>
      <c r="AL1690" s="39">
        <f>0.5*1116.99*(T1690*T1690)</f>
        <v>679819.41999999993</v>
      </c>
      <c r="AM1690" s="39">
        <f t="shared" si="460"/>
        <v>0</v>
      </c>
      <c r="AN1690" s="39">
        <f>SUM($AM$1650:$AM$1681)+$AN$1649</f>
        <v>-3931166.1506250002</v>
      </c>
      <c r="AO1690" s="39">
        <f t="shared" si="450"/>
        <v>1.0919905970900761</v>
      </c>
      <c r="AP1690" s="39">
        <f>SUM($AM$1684:$AM$1690)+$AP$1683</f>
        <v>3228778.1028125002</v>
      </c>
      <c r="AQ1690" s="39">
        <f t="shared" si="451"/>
        <v>0.8968828060856785</v>
      </c>
      <c r="AR1690" s="39">
        <f t="shared" si="446"/>
        <v>0</v>
      </c>
      <c r="AS1690" s="39"/>
      <c r="AT1690" s="51">
        <f>T1690*$AS$8*0.38*0.01</f>
        <v>1378.4802153200001</v>
      </c>
      <c r="AU1690" s="51">
        <f t="shared" si="462"/>
        <v>1.37848021532</v>
      </c>
      <c r="AV1690" s="51">
        <f t="shared" si="452"/>
        <v>3.8291147725115894E-4</v>
      </c>
      <c r="AW1690" s="39">
        <f>AB1690*0.7</f>
        <v>0.53855738668047959</v>
      </c>
      <c r="AX1690" s="40"/>
      <c r="AY1690" s="40">
        <f t="shared" si="449"/>
        <v>0</v>
      </c>
      <c r="AZ1690" s="40"/>
      <c r="BA1690" s="40"/>
      <c r="BB1690" s="40"/>
      <c r="BC1690" s="39"/>
      <c r="BD1690" s="39">
        <f>T1690*2.23694</f>
        <v>78.044351111111112</v>
      </c>
      <c r="BE1690" s="39">
        <f>AO1690-$BC$8</f>
        <v>1.0908641980914575</v>
      </c>
      <c r="BF1690" s="39">
        <f>AQ1690-$BC$8</f>
        <v>0.89575640708706006</v>
      </c>
      <c r="BG1690" s="52">
        <f t="shared" si="453"/>
        <v>0.80618076637835412</v>
      </c>
      <c r="BH1690" s="52">
        <f t="shared" si="454"/>
        <v>0.80618076637835412</v>
      </c>
      <c r="BI1690" s="52">
        <f t="shared" si="455"/>
        <v>2902250.7589620748</v>
      </c>
      <c r="BJ1690" s="52">
        <f t="shared" si="456"/>
        <v>2902.2507589620745</v>
      </c>
      <c r="BK1690">
        <f t="shared" si="457"/>
        <v>0</v>
      </c>
    </row>
    <row r="1691" spans="2:63" x14ac:dyDescent="0.25">
      <c r="B1691" s="23" t="s">
        <v>54</v>
      </c>
      <c r="C1691" s="23">
        <v>1683</v>
      </c>
      <c r="D1691" s="23">
        <v>206</v>
      </c>
      <c r="E1691" s="22">
        <v>125.6</v>
      </c>
      <c r="F1691" s="15">
        <f t="shared" si="458"/>
        <v>2.7777777777778172E-2</v>
      </c>
      <c r="G1691" s="15">
        <f t="shared" si="459"/>
        <v>0.10000000000000142</v>
      </c>
      <c r="R1691">
        <f t="shared" si="447"/>
        <v>0</v>
      </c>
      <c r="S1691">
        <f t="shared" si="448"/>
        <v>125.6</v>
      </c>
      <c r="T1691">
        <f>$E1691/3.6</f>
        <v>34.888888888888886</v>
      </c>
      <c r="U1691">
        <f>(0.5*960*(T1691*T1691))</f>
        <v>584272.59259259247</v>
      </c>
      <c r="V1691">
        <f>$U1691-$U1692</f>
        <v>-1862.2222222222481</v>
      </c>
      <c r="X1691">
        <f>W1691/1000</f>
        <v>0</v>
      </c>
      <c r="Y169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1">
        <f>(0.5*960*(F1691*F1691))</f>
        <v>0.37037037037038084</v>
      </c>
      <c r="AA1691">
        <f>W1691*0.0000002777777777</f>
        <v>0</v>
      </c>
      <c r="AB169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C1691">
        <f>SUM(V1691:V1705)</f>
        <v>-28244.444444444496</v>
      </c>
      <c r="AD1691">
        <f>(AC1691*0.0000002777777777)*-1</f>
        <v>7.8456790101489038E-3</v>
      </c>
      <c r="AE169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1">
        <f>(T1691/1000)*(960*9.81*0.01+0.5*1.205*0.38*1.711274*(T1691*T1691)+960*4/3*3.14*AJ1691)</f>
        <v>27.714782456071482</v>
      </c>
      <c r="AH1691">
        <f>AH1690+AG1691</f>
        <v>6938.6720573854982</v>
      </c>
      <c r="AJ1691">
        <f>T1692-T1691</f>
        <v>5.5555555555557135E-2</v>
      </c>
      <c r="AK1691" s="53">
        <f t="shared" si="461"/>
        <v>34.888888888888886</v>
      </c>
      <c r="AL1691" s="39">
        <f>0.5*1116.99*(T1691*T1691)</f>
        <v>679819.41999999993</v>
      </c>
      <c r="AM1691" s="39">
        <f t="shared" si="460"/>
        <v>-2166.7537499999162</v>
      </c>
      <c r="AN1691" s="39">
        <f>SUM($AM$1691:$AM$1705)+$AN$1690</f>
        <v>-3964029.444375</v>
      </c>
      <c r="AO1691" s="39">
        <f t="shared" si="450"/>
        <v>1.1011192897958533</v>
      </c>
      <c r="AP1691" s="39">
        <f>SUM($AM$1684:$AM$1690)+$AP$1683</f>
        <v>3228778.1028125002</v>
      </c>
      <c r="AQ1691" s="39">
        <f t="shared" si="451"/>
        <v>0.8968828060856785</v>
      </c>
      <c r="AR1691" s="39">
        <f t="shared" si="446"/>
        <v>-2.1667537499999163</v>
      </c>
      <c r="AS1691" s="39"/>
      <c r="AT1691" s="51">
        <f>T1691*$AS$8*0.38*0.01</f>
        <v>1378.4802153200001</v>
      </c>
      <c r="AU1691" s="51">
        <f t="shared" si="462"/>
        <v>1.37848021532</v>
      </c>
      <c r="AV1691" s="51">
        <f t="shared" si="452"/>
        <v>3.8291147725115894E-4</v>
      </c>
      <c r="AW1691" s="39">
        <f>AB1691*0.7</f>
        <v>0.53855738668047959</v>
      </c>
      <c r="AX1691" s="40"/>
      <c r="AY1691" s="40">
        <f t="shared" si="449"/>
        <v>0</v>
      </c>
      <c r="AZ1691" s="40"/>
      <c r="BA1691" s="40"/>
      <c r="BB1691" s="40"/>
      <c r="BC1691" s="39"/>
      <c r="BD1691" s="39">
        <f>T1691*2.23694</f>
        <v>78.044351111111112</v>
      </c>
      <c r="BE1691" s="39">
        <f>AO1691-$BC$8</f>
        <v>1.0999928907972347</v>
      </c>
      <c r="BF1691" s="39">
        <f>AQ1691-$BC$8</f>
        <v>0.89575640708706006</v>
      </c>
      <c r="BG1691" s="52">
        <f t="shared" si="453"/>
        <v>0.80618076637835412</v>
      </c>
      <c r="BH1691" s="52">
        <f t="shared" si="454"/>
        <v>0.80618076637835412</v>
      </c>
      <c r="BI1691" s="52">
        <f t="shared" si="455"/>
        <v>2902250.7589620748</v>
      </c>
      <c r="BJ1691" s="52">
        <f t="shared" si="456"/>
        <v>2902.2507589620745</v>
      </c>
      <c r="BK1691">
        <f t="shared" si="457"/>
        <v>-1.9500783749999246</v>
      </c>
    </row>
    <row r="1692" spans="2:63" x14ac:dyDescent="0.25">
      <c r="B1692" s="23" t="s">
        <v>54</v>
      </c>
      <c r="C1692" s="23">
        <v>1684</v>
      </c>
      <c r="D1692" s="23">
        <v>207</v>
      </c>
      <c r="E1692" s="22">
        <v>125.8</v>
      </c>
      <c r="F1692" s="15">
        <f t="shared" si="458"/>
        <v>8.3333333333334522E-2</v>
      </c>
      <c r="G1692" s="15">
        <f t="shared" si="459"/>
        <v>0.30000000000000426</v>
      </c>
      <c r="R1692">
        <f t="shared" si="447"/>
        <v>0</v>
      </c>
      <c r="S1692">
        <f t="shared" si="448"/>
        <v>125.8</v>
      </c>
      <c r="T1692">
        <f>$E1692/3.6</f>
        <v>34.944444444444443</v>
      </c>
      <c r="U1692">
        <f>(0.5*960*(T1692*T1692))</f>
        <v>586134.81481481472</v>
      </c>
      <c r="V1692">
        <f>$U1692-$U1693</f>
        <v>-3733.3333333334886</v>
      </c>
      <c r="X1692">
        <f>W1692/1000</f>
        <v>0</v>
      </c>
      <c r="Y169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2">
        <f>(0.5*960*(F1692*F1692))</f>
        <v>3.3333333333334285</v>
      </c>
      <c r="AA1692">
        <f>W1692*0.0000002777777777</f>
        <v>0</v>
      </c>
      <c r="AB169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2">
        <f>(AC1692*0.0000002777777777)*-1</f>
        <v>0</v>
      </c>
      <c r="AE169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2">
        <f>(T1692/1000)*(960*9.81*0.01+0.5*1.205*0.38*1.711274*(T1692*T1692)+960*4/3*3.14*AJ1692)</f>
        <v>35.61473684504363</v>
      </c>
      <c r="AH1692">
        <f>AH1691+AG1692</f>
        <v>6974.286794230542</v>
      </c>
      <c r="AJ1692">
        <f>T1693-T1692</f>
        <v>0.11111111111111427</v>
      </c>
      <c r="AK1692" s="53">
        <f t="shared" si="461"/>
        <v>34.944444444444443</v>
      </c>
      <c r="AL1692" s="39">
        <f>0.5*1116.99*(T1692*T1692)</f>
        <v>681986.17374999984</v>
      </c>
      <c r="AM1692" s="39">
        <f t="shared" si="460"/>
        <v>-4343.8500000002095</v>
      </c>
      <c r="AN1692" s="39">
        <f>SUM($AM$1691:$AM$1705)+$AN$1690</f>
        <v>-3964029.444375</v>
      </c>
      <c r="AO1692" s="39">
        <f t="shared" si="450"/>
        <v>1.1011192897958533</v>
      </c>
      <c r="AP1692" s="39">
        <f>SUM($AM$1684:$AM$1690)+$AP$1683</f>
        <v>3228778.1028125002</v>
      </c>
      <c r="AQ1692" s="39">
        <f t="shared" si="451"/>
        <v>0.8968828060856785</v>
      </c>
      <c r="AR1692" s="39">
        <f t="shared" si="446"/>
        <v>-4.3438500000002094</v>
      </c>
      <c r="AS1692" s="39"/>
      <c r="AT1692" s="51">
        <f>T1692*$AS$8*0.38*0.01</f>
        <v>1380.67524751</v>
      </c>
      <c r="AU1692" s="51">
        <f t="shared" si="462"/>
        <v>1.3806752475099999</v>
      </c>
      <c r="AV1692" s="51">
        <f t="shared" si="452"/>
        <v>3.8352120890283275E-4</v>
      </c>
      <c r="AW1692" s="39">
        <f>AB1692*0.7</f>
        <v>0.53855738668047959</v>
      </c>
      <c r="AX1692" s="40"/>
      <c r="AY1692" s="40">
        <f t="shared" si="449"/>
        <v>0</v>
      </c>
      <c r="AZ1692" s="40"/>
      <c r="BA1692" s="40"/>
      <c r="BB1692" s="40"/>
      <c r="BC1692" s="39"/>
      <c r="BD1692" s="39">
        <f>T1692*2.23694</f>
        <v>78.16862555555555</v>
      </c>
      <c r="BE1692" s="39">
        <f>AO1692-$BC$8</f>
        <v>1.0999928907972347</v>
      </c>
      <c r="BF1692" s="39">
        <f>AQ1692-$BC$8</f>
        <v>0.89575640708706006</v>
      </c>
      <c r="BG1692" s="52">
        <f t="shared" si="453"/>
        <v>0.80618076637835412</v>
      </c>
      <c r="BH1692" s="52">
        <f t="shared" si="454"/>
        <v>0.80618076637835412</v>
      </c>
      <c r="BI1692" s="52">
        <f t="shared" si="455"/>
        <v>2902250.7589620748</v>
      </c>
      <c r="BJ1692" s="52">
        <f t="shared" si="456"/>
        <v>2902.2507589620745</v>
      </c>
      <c r="BK1692">
        <f t="shared" si="457"/>
        <v>-3.9094650000001887</v>
      </c>
    </row>
    <row r="1693" spans="2:63" x14ac:dyDescent="0.25">
      <c r="B1693" s="23" t="s">
        <v>54</v>
      </c>
      <c r="C1693" s="23">
        <v>1685</v>
      </c>
      <c r="D1693" s="23">
        <v>208</v>
      </c>
      <c r="E1693" s="22">
        <v>126.2</v>
      </c>
      <c r="F1693" s="15">
        <f t="shared" si="458"/>
        <v>0.11111111111111072</v>
      </c>
      <c r="G1693" s="15">
        <f t="shared" si="459"/>
        <v>0.39999999999999858</v>
      </c>
      <c r="R1693">
        <f t="shared" si="447"/>
        <v>0</v>
      </c>
      <c r="S1693">
        <f t="shared" si="448"/>
        <v>126.2</v>
      </c>
      <c r="T1693">
        <f>$E1693/3.6</f>
        <v>35.055555555555557</v>
      </c>
      <c r="U1693">
        <f>(0.5*960*(T1693*T1693))</f>
        <v>589868.1481481482</v>
      </c>
      <c r="V1693">
        <f>$U1693-$U1694</f>
        <v>-3745.1851851850515</v>
      </c>
      <c r="X1693">
        <f>W1693/1000</f>
        <v>0</v>
      </c>
      <c r="Y169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3">
        <f>(0.5*960*(F1693*F1693))</f>
        <v>5.9259259259258839</v>
      </c>
      <c r="AA1693">
        <f>W1693*0.0000002777777777</f>
        <v>0</v>
      </c>
      <c r="AB169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3">
        <f>(AC1693*0.0000002777777777)*-1</f>
        <v>0</v>
      </c>
      <c r="AE169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3">
        <f>(T1693/1000)*(960*9.81*0.01+0.5*1.205*0.38*1.711274*(T1693*T1693)+960*4/3*3.14*AJ1693)</f>
        <v>35.834804173595714</v>
      </c>
      <c r="AH1693">
        <f>AH1692+AG1693</f>
        <v>7010.1215984041373</v>
      </c>
      <c r="AJ1693">
        <f>T1694-T1693</f>
        <v>0.11111111111110716</v>
      </c>
      <c r="AK1693" s="53">
        <f t="shared" si="461"/>
        <v>35.055555555555557</v>
      </c>
      <c r="AL1693" s="39">
        <f>0.5*1116.99*(T1693*T1693)</f>
        <v>686330.02375000005</v>
      </c>
      <c r="AM1693" s="39">
        <f t="shared" si="460"/>
        <v>-4357.6399999998976</v>
      </c>
      <c r="AN1693" s="39">
        <f>SUM($AM$1691:$AM$1705)+$AN$1690</f>
        <v>-3964029.444375</v>
      </c>
      <c r="AO1693" s="39">
        <f t="shared" si="450"/>
        <v>1.1011192897958533</v>
      </c>
      <c r="AP1693" s="39">
        <f>SUM($AM$1684:$AM$1690)+$AP$1683</f>
        <v>3228778.1028125002</v>
      </c>
      <c r="AQ1693" s="39">
        <f t="shared" si="451"/>
        <v>0.8968828060856785</v>
      </c>
      <c r="AR1693" s="39">
        <f t="shared" si="446"/>
        <v>-4.3576399999998978</v>
      </c>
      <c r="AS1693" s="39"/>
      <c r="AT1693" s="51">
        <f>T1693*$AS$8*0.38*0.01</f>
        <v>1385.0653118900004</v>
      </c>
      <c r="AU1693" s="51">
        <f t="shared" si="462"/>
        <v>1.3850653118900005</v>
      </c>
      <c r="AV1693" s="51">
        <f t="shared" si="452"/>
        <v>3.8474067220618054E-4</v>
      </c>
      <c r="AW1693" s="39">
        <f>AB1693*0.7</f>
        <v>0.53855738668047959</v>
      </c>
      <c r="AX1693" s="40"/>
      <c r="AY1693" s="40">
        <f t="shared" si="449"/>
        <v>0</v>
      </c>
      <c r="AZ1693" s="40"/>
      <c r="BA1693" s="40"/>
      <c r="BB1693" s="40"/>
      <c r="BC1693" s="39"/>
      <c r="BD1693" s="39">
        <f>T1693*2.23694</f>
        <v>78.417174444444456</v>
      </c>
      <c r="BE1693" s="39">
        <f>AO1693-$BC$8</f>
        <v>1.0999928907972347</v>
      </c>
      <c r="BF1693" s="39">
        <f>AQ1693-$BC$8</f>
        <v>0.89575640708706006</v>
      </c>
      <c r="BG1693" s="52">
        <f t="shared" si="453"/>
        <v>0.80618076637835412</v>
      </c>
      <c r="BH1693" s="52">
        <f t="shared" si="454"/>
        <v>0.80618076637835412</v>
      </c>
      <c r="BI1693" s="52">
        <f t="shared" si="455"/>
        <v>2902250.7589620748</v>
      </c>
      <c r="BJ1693" s="52">
        <f t="shared" si="456"/>
        <v>2902.2507589620745</v>
      </c>
      <c r="BK1693">
        <f t="shared" si="457"/>
        <v>-3.9218759999999078</v>
      </c>
    </row>
    <row r="1694" spans="2:63" x14ac:dyDescent="0.25">
      <c r="B1694" s="23" t="s">
        <v>54</v>
      </c>
      <c r="C1694" s="23">
        <v>1686</v>
      </c>
      <c r="D1694" s="23">
        <v>209</v>
      </c>
      <c r="E1694" s="22">
        <v>126.6</v>
      </c>
      <c r="F1694" s="15">
        <f t="shared" si="458"/>
        <v>0.11111111111111072</v>
      </c>
      <c r="G1694" s="15">
        <f t="shared" si="459"/>
        <v>0.39999999999999858</v>
      </c>
      <c r="R1694">
        <f t="shared" si="447"/>
        <v>0</v>
      </c>
      <c r="S1694">
        <f t="shared" si="448"/>
        <v>126.6</v>
      </c>
      <c r="T1694">
        <f>$E1694/3.6</f>
        <v>35.166666666666664</v>
      </c>
      <c r="U1694">
        <f>(0.5*960*(T1694*T1694))</f>
        <v>593613.33333333326</v>
      </c>
      <c r="V1694">
        <f>$U1694-$U1695</f>
        <v>-3757.0370370370802</v>
      </c>
      <c r="X1694">
        <f>W1694/1000</f>
        <v>0</v>
      </c>
      <c r="Y169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4">
        <f>(0.5*960*(F1694*F1694))</f>
        <v>5.9259259259258839</v>
      </c>
      <c r="AA1694">
        <f>W1694*0.0000002777777777</f>
        <v>0</v>
      </c>
      <c r="AB169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4">
        <f>(AC1694*0.0000002777777777)*-1</f>
        <v>0</v>
      </c>
      <c r="AE169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4">
        <f>(T1694/1000)*(960*9.81*0.01+0.5*1.205*0.38*1.711274*(T1694*T1694)+960*4/3*3.14*AJ1694)</f>
        <v>36.055888882359802</v>
      </c>
      <c r="AH1694">
        <f>AH1693+AG1694</f>
        <v>7046.1774872864971</v>
      </c>
      <c r="AJ1694">
        <f>T1695-T1694</f>
        <v>0.11111111111111427</v>
      </c>
      <c r="AK1694" s="53">
        <f t="shared" si="461"/>
        <v>35.166666666666664</v>
      </c>
      <c r="AL1694" s="39">
        <f>0.5*1116.99*(T1694*T1694)</f>
        <v>690687.66374999995</v>
      </c>
      <c r="AM1694" s="39">
        <f t="shared" si="460"/>
        <v>-4371.4300000000512</v>
      </c>
      <c r="AN1694" s="39">
        <f>SUM($AM$1691:$AM$1705)+$AN$1690</f>
        <v>-3964029.444375</v>
      </c>
      <c r="AO1694" s="39">
        <f t="shared" si="450"/>
        <v>1.1011192897958533</v>
      </c>
      <c r="AP1694" s="39">
        <f>SUM($AM$1684:$AM$1690)+$AP$1683</f>
        <v>3228778.1028125002</v>
      </c>
      <c r="AQ1694" s="39">
        <f t="shared" si="451"/>
        <v>0.8968828060856785</v>
      </c>
      <c r="AR1694" s="39">
        <f t="shared" si="446"/>
        <v>-4.3714300000000517</v>
      </c>
      <c r="AS1694" s="39"/>
      <c r="AT1694" s="51">
        <f>T1694*$AS$8*0.38*0.01</f>
        <v>1389.4553762700002</v>
      </c>
      <c r="AU1694" s="51">
        <f t="shared" si="462"/>
        <v>1.3894553762700002</v>
      </c>
      <c r="AV1694" s="51">
        <f t="shared" si="452"/>
        <v>3.859601355095281E-4</v>
      </c>
      <c r="AW1694" s="39">
        <f>AB1694*0.7</f>
        <v>0.53855738668047959</v>
      </c>
      <c r="AX1694" s="40"/>
      <c r="AY1694" s="40">
        <f t="shared" si="449"/>
        <v>0</v>
      </c>
      <c r="AZ1694" s="40"/>
      <c r="BA1694" s="40"/>
      <c r="BB1694" s="40"/>
      <c r="BC1694" s="39"/>
      <c r="BD1694" s="39">
        <f>T1694*2.23694</f>
        <v>78.665723333333332</v>
      </c>
      <c r="BE1694" s="39">
        <f>AO1694-$BC$8</f>
        <v>1.0999928907972347</v>
      </c>
      <c r="BF1694" s="39">
        <f>AQ1694-$BC$8</f>
        <v>0.89575640708706006</v>
      </c>
      <c r="BG1694" s="52">
        <f t="shared" si="453"/>
        <v>0.80618076637835412</v>
      </c>
      <c r="BH1694" s="52">
        <f t="shared" si="454"/>
        <v>0.80618076637835412</v>
      </c>
      <c r="BI1694" s="52">
        <f t="shared" si="455"/>
        <v>2902250.7589620748</v>
      </c>
      <c r="BJ1694" s="52">
        <f t="shared" si="456"/>
        <v>2902.2507589620745</v>
      </c>
      <c r="BK1694">
        <f t="shared" si="457"/>
        <v>-3.9342870000000461</v>
      </c>
    </row>
    <row r="1695" spans="2:63" x14ac:dyDescent="0.25">
      <c r="B1695" s="23" t="s">
        <v>54</v>
      </c>
      <c r="C1695" s="23">
        <v>1687</v>
      </c>
      <c r="D1695" s="23">
        <v>210</v>
      </c>
      <c r="E1695" s="22">
        <v>127</v>
      </c>
      <c r="F1695" s="15">
        <f t="shared" si="458"/>
        <v>0.11111111111111269</v>
      </c>
      <c r="G1695" s="15">
        <f t="shared" si="459"/>
        <v>0.40000000000000568</v>
      </c>
      <c r="R1695">
        <f t="shared" si="447"/>
        <v>0</v>
      </c>
      <c r="S1695">
        <f t="shared" si="448"/>
        <v>127</v>
      </c>
      <c r="T1695">
        <f>$E1695/3.6</f>
        <v>35.277777777777779</v>
      </c>
      <c r="U1695">
        <f>(0.5*960*(T1695*T1695))</f>
        <v>597370.37037037034</v>
      </c>
      <c r="V1695">
        <f>$U1695-$U1696</f>
        <v>-3768.8888888891088</v>
      </c>
      <c r="X1695">
        <f>W1695/1000</f>
        <v>0</v>
      </c>
      <c r="Y169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5">
        <f>(0.5*960*(F1695*F1695))</f>
        <v>5.9259259259260935</v>
      </c>
      <c r="AA1695">
        <f>W1695*0.0000002777777777</f>
        <v>0</v>
      </c>
      <c r="AB169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5">
        <f>(AC1695*0.0000002777777777)*-1</f>
        <v>0</v>
      </c>
      <c r="AE169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5">
        <f>(T1695/1000)*(960*9.81*0.01+0.5*1.205*0.38*1.711274*(T1695*T1695)+960*4/3*3.14*AJ1695)</f>
        <v>36.277994195992839</v>
      </c>
      <c r="AH1695">
        <f>AH1694+AG1695</f>
        <v>7082.4554814824896</v>
      </c>
      <c r="AJ1695">
        <f>T1696-T1695</f>
        <v>0.11111111111111427</v>
      </c>
      <c r="AK1695" s="53">
        <f t="shared" si="461"/>
        <v>35.277777777777779</v>
      </c>
      <c r="AL1695" s="39">
        <f>0.5*1116.99*(T1695*T1695)</f>
        <v>695059.09375</v>
      </c>
      <c r="AM1695" s="39">
        <f t="shared" si="460"/>
        <v>-4385.2200000002049</v>
      </c>
      <c r="AN1695" s="39">
        <f>SUM($AM$1691:$AM$1705)+$AN$1690</f>
        <v>-3964029.444375</v>
      </c>
      <c r="AO1695" s="39">
        <f t="shared" si="450"/>
        <v>1.1011192897958533</v>
      </c>
      <c r="AP1695" s="39">
        <f>SUM($AM$1684:$AM$1690)+$AP$1683</f>
        <v>3228778.1028125002</v>
      </c>
      <c r="AQ1695" s="39">
        <f t="shared" si="451"/>
        <v>0.8968828060856785</v>
      </c>
      <c r="AR1695" s="39">
        <f t="shared" si="446"/>
        <v>-4.3852200000002046</v>
      </c>
      <c r="AS1695" s="39"/>
      <c r="AT1695" s="51">
        <f>T1695*$AS$8*0.38*0.01</f>
        <v>1393.8454406500002</v>
      </c>
      <c r="AU1695" s="51">
        <f t="shared" si="462"/>
        <v>1.3938454406500003</v>
      </c>
      <c r="AV1695" s="51">
        <f t="shared" si="452"/>
        <v>3.8717959881287572E-4</v>
      </c>
      <c r="AW1695" s="39">
        <f>AB1695*0.7</f>
        <v>0.53855738668047959</v>
      </c>
      <c r="AX1695" s="40"/>
      <c r="AY1695" s="40">
        <f t="shared" si="449"/>
        <v>0</v>
      </c>
      <c r="AZ1695" s="40"/>
      <c r="BA1695" s="40"/>
      <c r="BB1695" s="40"/>
      <c r="BC1695" s="39"/>
      <c r="BD1695" s="39">
        <f>T1695*2.23694</f>
        <v>78.914272222222223</v>
      </c>
      <c r="BE1695" s="39">
        <f>AO1695-$BC$8</f>
        <v>1.0999928907972347</v>
      </c>
      <c r="BF1695" s="39">
        <f>AQ1695-$BC$8</f>
        <v>0.89575640708706006</v>
      </c>
      <c r="BG1695" s="52">
        <f t="shared" si="453"/>
        <v>0.80618076637835412</v>
      </c>
      <c r="BH1695" s="52">
        <f t="shared" si="454"/>
        <v>0.80618076637835412</v>
      </c>
      <c r="BI1695" s="52">
        <f t="shared" si="455"/>
        <v>2902250.7589620748</v>
      </c>
      <c r="BJ1695" s="52">
        <f t="shared" si="456"/>
        <v>2902.2507589620745</v>
      </c>
      <c r="BK1695">
        <f t="shared" si="457"/>
        <v>-3.9466980000001843</v>
      </c>
    </row>
    <row r="1696" spans="2:63" x14ac:dyDescent="0.25">
      <c r="B1696" s="23" t="s">
        <v>54</v>
      </c>
      <c r="C1696" s="23">
        <v>1688</v>
      </c>
      <c r="D1696" s="23">
        <v>211</v>
      </c>
      <c r="E1696" s="22">
        <v>127.4</v>
      </c>
      <c r="F1696" s="15">
        <f t="shared" si="458"/>
        <v>8.3333333333332538E-2</v>
      </c>
      <c r="G1696" s="15">
        <f t="shared" si="459"/>
        <v>0.29999999999999716</v>
      </c>
      <c r="R1696">
        <f t="shared" si="447"/>
        <v>0</v>
      </c>
      <c r="S1696">
        <f t="shared" si="448"/>
        <v>127.4</v>
      </c>
      <c r="T1696">
        <f>$E1696/3.6</f>
        <v>35.388888888888893</v>
      </c>
      <c r="U1696">
        <f>(0.5*960*(T1696*T1696))</f>
        <v>601139.25925925944</v>
      </c>
      <c r="V1696">
        <f>$U1696-$U1697</f>
        <v>-1888.8888888886431</v>
      </c>
      <c r="X1696">
        <f>W1696/1000</f>
        <v>0</v>
      </c>
      <c r="Y169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6">
        <f>(0.5*960*(F1696*F1696))</f>
        <v>3.33333333333327</v>
      </c>
      <c r="AA1696">
        <f>W1696*0.0000002777777777</f>
        <v>0</v>
      </c>
      <c r="AB169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6">
        <f>(AC1696*0.0000002777777777)*-1</f>
        <v>0</v>
      </c>
      <c r="AE169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6">
        <f>(T1696/1000)*(960*9.81*0.01+0.5*1.205*0.38*1.711274*(T1696*T1696)+960*4/3*3.14*AJ1696)</f>
        <v>28.599177660142178</v>
      </c>
      <c r="AH1696">
        <f>AH1695+AG1696</f>
        <v>7111.0546591426319</v>
      </c>
      <c r="AJ1696">
        <f>T1697-T1696</f>
        <v>5.5555555555550029E-2</v>
      </c>
      <c r="AK1696" s="53">
        <f t="shared" si="461"/>
        <v>35.388888888888893</v>
      </c>
      <c r="AL1696" s="39">
        <f>0.5*1116.99*(T1696*T1696)</f>
        <v>699444.3137500002</v>
      </c>
      <c r="AM1696" s="39">
        <f t="shared" si="460"/>
        <v>-2197.7812499997672</v>
      </c>
      <c r="AN1696" s="39">
        <f>SUM($AM$1691:$AM$1705)+$AN$1690</f>
        <v>-3964029.444375</v>
      </c>
      <c r="AO1696" s="39">
        <f t="shared" si="450"/>
        <v>1.1011192897958533</v>
      </c>
      <c r="AP1696" s="39">
        <f>SUM($AM$1684:$AM$1690)+$AP$1683</f>
        <v>3228778.1028125002</v>
      </c>
      <c r="AQ1696" s="39">
        <f t="shared" si="451"/>
        <v>0.8968828060856785</v>
      </c>
      <c r="AR1696" s="39">
        <f t="shared" si="446"/>
        <v>-2.1977812499997671</v>
      </c>
      <c r="AS1696" s="39"/>
      <c r="AT1696" s="51">
        <f>T1696*$AS$8*0.38*0.01</f>
        <v>1398.2355050300005</v>
      </c>
      <c r="AU1696" s="51">
        <f t="shared" si="462"/>
        <v>1.3982355050300004</v>
      </c>
      <c r="AV1696" s="51">
        <f t="shared" si="452"/>
        <v>3.8839906211622345E-4</v>
      </c>
      <c r="AW1696" s="39">
        <f>AB1696*0.7</f>
        <v>0.53855738668047959</v>
      </c>
      <c r="AX1696" s="40"/>
      <c r="AY1696" s="40">
        <f t="shared" si="449"/>
        <v>0</v>
      </c>
      <c r="AZ1696" s="40"/>
      <c r="BA1696" s="40"/>
      <c r="BB1696" s="40"/>
      <c r="BC1696" s="39"/>
      <c r="BD1696" s="39">
        <f>T1696*2.23694</f>
        <v>79.162821111111128</v>
      </c>
      <c r="BE1696" s="39">
        <f>AO1696-$BC$8</f>
        <v>1.0999928907972347</v>
      </c>
      <c r="BF1696" s="39">
        <f>AQ1696-$BC$8</f>
        <v>0.89575640708706006</v>
      </c>
      <c r="BG1696" s="52">
        <f t="shared" si="453"/>
        <v>0.80618076637835412</v>
      </c>
      <c r="BH1696" s="52">
        <f t="shared" si="454"/>
        <v>0.80618076637835412</v>
      </c>
      <c r="BI1696" s="52">
        <f t="shared" si="455"/>
        <v>2902250.7589620748</v>
      </c>
      <c r="BJ1696" s="52">
        <f t="shared" si="456"/>
        <v>2902.2507589620745</v>
      </c>
      <c r="BK1696">
        <f t="shared" si="457"/>
        <v>-1.9780031249997905</v>
      </c>
    </row>
    <row r="1697" spans="2:63" x14ac:dyDescent="0.25">
      <c r="B1697" s="23" t="s">
        <v>54</v>
      </c>
      <c r="C1697" s="23">
        <v>1689</v>
      </c>
      <c r="D1697" s="23">
        <v>212</v>
      </c>
      <c r="E1697" s="22">
        <v>127.6</v>
      </c>
      <c r="F1697" s="15">
        <f t="shared" si="458"/>
        <v>5.5555555555554373E-2</v>
      </c>
      <c r="G1697" s="15">
        <f t="shared" si="459"/>
        <v>0.19999999999999574</v>
      </c>
      <c r="R1697">
        <f t="shared" si="447"/>
        <v>0</v>
      </c>
      <c r="S1697">
        <f t="shared" si="448"/>
        <v>127.6</v>
      </c>
      <c r="T1697">
        <f>$E1697/3.6</f>
        <v>35.444444444444443</v>
      </c>
      <c r="U1697">
        <f>(0.5*960*(T1697*T1697))</f>
        <v>603028.14814814809</v>
      </c>
      <c r="V1697">
        <f>$U1697-$U1698</f>
        <v>-1891.8518518519122</v>
      </c>
      <c r="X1697">
        <f>W1697/1000</f>
        <v>0</v>
      </c>
      <c r="Y169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7">
        <f>(0.5*960*(F1697*F1697))</f>
        <v>1.4814814814814183</v>
      </c>
      <c r="AA1697">
        <f>W1697*0.0000002777777777</f>
        <v>0</v>
      </c>
      <c r="AB169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7">
        <f>(AC1697*0.0000002777777777)*-1</f>
        <v>0</v>
      </c>
      <c r="AE169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7">
        <f>(T1697/1000)*(960*9.81*0.01+0.5*1.205*0.38*1.711274*(T1697*T1697)+960*4/3*3.14*AJ1697)</f>
        <v>28.698722237232964</v>
      </c>
      <c r="AH1697">
        <f>AH1696+AG1697</f>
        <v>7139.7533813798645</v>
      </c>
      <c r="AJ1697">
        <f>T1698-T1697</f>
        <v>5.5555555555557135E-2</v>
      </c>
      <c r="AK1697" s="53">
        <f t="shared" si="461"/>
        <v>35.444444444444443</v>
      </c>
      <c r="AL1697" s="39">
        <f>0.5*1116.99*(T1697*T1697)</f>
        <v>701642.09499999997</v>
      </c>
      <c r="AM1697" s="39">
        <f t="shared" si="460"/>
        <v>-2201.2287500000093</v>
      </c>
      <c r="AN1697" s="39">
        <f>SUM($AM$1691:$AM$1705)+$AN$1690</f>
        <v>-3964029.444375</v>
      </c>
      <c r="AO1697" s="39">
        <f t="shared" si="450"/>
        <v>1.1011192897958533</v>
      </c>
      <c r="AP1697" s="39">
        <f>SUM($AM$1684:$AM$1690)+$AP$1683</f>
        <v>3228778.1028125002</v>
      </c>
      <c r="AQ1697" s="39">
        <f t="shared" si="451"/>
        <v>0.8968828060856785</v>
      </c>
      <c r="AR1697" s="39">
        <f t="shared" si="446"/>
        <v>-2.2012287500000092</v>
      </c>
      <c r="AS1697" s="39"/>
      <c r="AT1697" s="51">
        <f>T1697*$AS$8*0.38*0.01</f>
        <v>1400.4305372200001</v>
      </c>
      <c r="AU1697" s="51">
        <f t="shared" si="462"/>
        <v>1.4004305372200001</v>
      </c>
      <c r="AV1697" s="51">
        <f t="shared" si="452"/>
        <v>3.8900879376789716E-4</v>
      </c>
      <c r="AW1697" s="39">
        <f>AB1697*0.7</f>
        <v>0.53855738668047959</v>
      </c>
      <c r="AX1697" s="40"/>
      <c r="AY1697" s="40">
        <f t="shared" si="449"/>
        <v>0</v>
      </c>
      <c r="AZ1697" s="40"/>
      <c r="BA1697" s="40"/>
      <c r="BB1697" s="40"/>
      <c r="BC1697" s="39"/>
      <c r="BD1697" s="39">
        <f>T1697*2.23694</f>
        <v>79.287095555555553</v>
      </c>
      <c r="BE1697" s="39">
        <f>AO1697-$BC$8</f>
        <v>1.0999928907972347</v>
      </c>
      <c r="BF1697" s="39">
        <f>AQ1697-$BC$8</f>
        <v>0.89575640708706006</v>
      </c>
      <c r="BG1697" s="52">
        <f t="shared" si="453"/>
        <v>0.80618076637835412</v>
      </c>
      <c r="BH1697" s="52">
        <f t="shared" si="454"/>
        <v>0.80618076637835412</v>
      </c>
      <c r="BI1697" s="52">
        <f t="shared" si="455"/>
        <v>2902250.7589620748</v>
      </c>
      <c r="BJ1697" s="52">
        <f t="shared" si="456"/>
        <v>2902.2507589620745</v>
      </c>
      <c r="BK1697">
        <f t="shared" si="457"/>
        <v>-1.9811058750000083</v>
      </c>
    </row>
    <row r="1698" spans="2:63" x14ac:dyDescent="0.25">
      <c r="B1698" s="23" t="s">
        <v>54</v>
      </c>
      <c r="C1698" s="23">
        <v>1690</v>
      </c>
      <c r="D1698" s="23">
        <v>213</v>
      </c>
      <c r="E1698" s="22">
        <v>127.8</v>
      </c>
      <c r="F1698" s="15">
        <f t="shared" si="458"/>
        <v>4.1666666666668246E-2</v>
      </c>
      <c r="G1698" s="15">
        <f t="shared" si="459"/>
        <v>0.15000000000000568</v>
      </c>
      <c r="R1698">
        <f t="shared" si="447"/>
        <v>0</v>
      </c>
      <c r="S1698">
        <f t="shared" si="448"/>
        <v>127.8</v>
      </c>
      <c r="T1698">
        <f>$E1698/3.6</f>
        <v>35.5</v>
      </c>
      <c r="U1698">
        <f>(0.5*960*(T1698*T1698))</f>
        <v>604920</v>
      </c>
      <c r="V1698">
        <f>$U1698-$U1699</f>
        <v>-947.03703703708015</v>
      </c>
      <c r="X1698">
        <f>W1698/1000</f>
        <v>0</v>
      </c>
      <c r="Y169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8">
        <f>(0.5*960*(F1698*F1698))</f>
        <v>0.83333333333339654</v>
      </c>
      <c r="AA1698">
        <f>W1698*0.0000002777777777</f>
        <v>0</v>
      </c>
      <c r="AB169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8">
        <f>(AC1698*0.0000002777777777)*-1</f>
        <v>0</v>
      </c>
      <c r="AE169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8">
        <f>(T1698/1000)*(960*9.81*0.01+0.5*1.205*0.38*1.711274*(T1698*T1698)+960*4/3*3.14*AJ1698)</f>
        <v>24.835146203174805</v>
      </c>
      <c r="AH1698">
        <f>AH1697+AG1698</f>
        <v>7164.5885275830396</v>
      </c>
      <c r="AJ1698">
        <f>T1699-T1698</f>
        <v>2.7777777777778567E-2</v>
      </c>
      <c r="AK1698" s="53">
        <f t="shared" si="461"/>
        <v>35.5</v>
      </c>
      <c r="AL1698" s="39">
        <f>0.5*1116.99*(T1698*T1698)</f>
        <v>703843.32374999998</v>
      </c>
      <c r="AM1698" s="39">
        <f t="shared" si="460"/>
        <v>-1101.9071875000373</v>
      </c>
      <c r="AN1698" s="39">
        <f>SUM($AM$1691:$AM$1705)+$AN$1690</f>
        <v>-3964029.444375</v>
      </c>
      <c r="AO1698" s="39">
        <f t="shared" si="450"/>
        <v>1.1011192897958533</v>
      </c>
      <c r="AP1698" s="39">
        <f>SUM($AM$1684:$AM$1690)+$AP$1683</f>
        <v>3228778.1028125002</v>
      </c>
      <c r="AQ1698" s="39">
        <f t="shared" si="451"/>
        <v>0.8968828060856785</v>
      </c>
      <c r="AR1698" s="39">
        <f t="shared" si="446"/>
        <v>-1.1019071875000372</v>
      </c>
      <c r="AS1698" s="39"/>
      <c r="AT1698" s="51">
        <f>T1698*$AS$8*0.38*0.01</f>
        <v>1402.6255694100003</v>
      </c>
      <c r="AU1698" s="51">
        <f t="shared" si="462"/>
        <v>1.4026255694100003</v>
      </c>
      <c r="AV1698" s="51">
        <f t="shared" si="452"/>
        <v>3.8961852541957102E-4</v>
      </c>
      <c r="AW1698" s="39">
        <f>AB1698*0.7</f>
        <v>0.53855738668047959</v>
      </c>
      <c r="AX1698" s="40"/>
      <c r="AY1698" s="40">
        <f t="shared" si="449"/>
        <v>0</v>
      </c>
      <c r="AZ1698" s="40"/>
      <c r="BA1698" s="40"/>
      <c r="BB1698" s="40"/>
      <c r="BC1698" s="39"/>
      <c r="BD1698" s="39">
        <f>T1698*2.23694</f>
        <v>79.411370000000005</v>
      </c>
      <c r="BE1698" s="39">
        <f>AO1698-$BC$8</f>
        <v>1.0999928907972347</v>
      </c>
      <c r="BF1698" s="39">
        <f>AQ1698-$BC$8</f>
        <v>0.89575640708706006</v>
      </c>
      <c r="BG1698" s="52">
        <f t="shared" si="453"/>
        <v>0.80618076637835412</v>
      </c>
      <c r="BH1698" s="52">
        <f t="shared" si="454"/>
        <v>0.80618076637835412</v>
      </c>
      <c r="BI1698" s="52">
        <f t="shared" si="455"/>
        <v>2902250.7589620748</v>
      </c>
      <c r="BJ1698" s="52">
        <f t="shared" si="456"/>
        <v>2902.2507589620745</v>
      </c>
      <c r="BK1698">
        <f t="shared" si="457"/>
        <v>-0.9917164687500335</v>
      </c>
    </row>
    <row r="1699" spans="2:63" x14ac:dyDescent="0.25">
      <c r="B1699" s="23" t="s">
        <v>54</v>
      </c>
      <c r="C1699" s="23">
        <v>1691</v>
      </c>
      <c r="D1699" s="23">
        <v>214</v>
      </c>
      <c r="E1699" s="22">
        <v>127.9</v>
      </c>
      <c r="F1699" s="15">
        <f t="shared" si="458"/>
        <v>2.7777777777778172E-2</v>
      </c>
      <c r="G1699" s="15">
        <f t="shared" si="459"/>
        <v>0.10000000000000142</v>
      </c>
      <c r="R1699">
        <f t="shared" si="447"/>
        <v>0</v>
      </c>
      <c r="S1699">
        <f t="shared" si="448"/>
        <v>127.9</v>
      </c>
      <c r="T1699">
        <f>$E1699/3.6</f>
        <v>35.527777777777779</v>
      </c>
      <c r="U1699">
        <f>(0.5*960*(T1699*T1699))</f>
        <v>605867.03703703708</v>
      </c>
      <c r="V1699">
        <f>$U1699-$U1700</f>
        <v>-947.77777777775191</v>
      </c>
      <c r="X1699">
        <f>W1699/1000</f>
        <v>0</v>
      </c>
      <c r="Y169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699">
        <f>(0.5*960*(F1699*F1699))</f>
        <v>0.37037037037038084</v>
      </c>
      <c r="AA1699">
        <f>W1699*0.0000002777777777</f>
        <v>0</v>
      </c>
      <c r="AB169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699">
        <f>(AC1699*0.0000002777777777)*-1</f>
        <v>0</v>
      </c>
      <c r="AE169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699">
        <f>(T1699/1000)*(960*9.81*0.01+0.5*1.205*0.38*1.711274*(T1699*T1699)+960*4/3*3.14*AJ1699)</f>
        <v>24.882042403916273</v>
      </c>
      <c r="AH1699">
        <f>AH1698+AG1699</f>
        <v>7189.4705699869555</v>
      </c>
      <c r="AJ1699">
        <f>T1700-T1699</f>
        <v>2.7777777777778567E-2</v>
      </c>
      <c r="AK1699" s="53">
        <f t="shared" si="461"/>
        <v>35.527777777777779</v>
      </c>
      <c r="AL1699" s="39">
        <f>0.5*1116.99*(T1699*T1699)</f>
        <v>704945.23093750002</v>
      </c>
      <c r="AM1699" s="39">
        <f t="shared" si="460"/>
        <v>-1102.7690625000978</v>
      </c>
      <c r="AN1699" s="39">
        <f>SUM($AM$1691:$AM$1705)+$AN$1690</f>
        <v>-3964029.444375</v>
      </c>
      <c r="AO1699" s="39">
        <f t="shared" si="450"/>
        <v>1.1011192897958533</v>
      </c>
      <c r="AP1699" s="39">
        <f>SUM($AM$1684:$AM$1690)+$AP$1683</f>
        <v>3228778.1028125002</v>
      </c>
      <c r="AQ1699" s="39">
        <f t="shared" si="451"/>
        <v>0.8968828060856785</v>
      </c>
      <c r="AR1699" s="39">
        <f t="shared" si="446"/>
        <v>-1.1027690625000979</v>
      </c>
      <c r="AS1699" s="39"/>
      <c r="AT1699" s="51">
        <f>T1699*$AS$8*0.38*0.01</f>
        <v>1403.7230855050002</v>
      </c>
      <c r="AU1699" s="51">
        <f t="shared" si="462"/>
        <v>1.4037230855050002</v>
      </c>
      <c r="AV1699" s="51">
        <f t="shared" si="452"/>
        <v>3.8992339124540795E-4</v>
      </c>
      <c r="AW1699" s="39">
        <f>AB1699*0.7</f>
        <v>0.53855738668047959</v>
      </c>
      <c r="AX1699" s="40"/>
      <c r="AY1699" s="40">
        <f t="shared" si="449"/>
        <v>0</v>
      </c>
      <c r="AZ1699" s="40"/>
      <c r="BA1699" s="40"/>
      <c r="BB1699" s="40"/>
      <c r="BC1699" s="39"/>
      <c r="BD1699" s="39">
        <f>T1699*2.23694</f>
        <v>79.473507222222224</v>
      </c>
      <c r="BE1699" s="39">
        <f>AO1699-$BC$8</f>
        <v>1.0999928907972347</v>
      </c>
      <c r="BF1699" s="39">
        <f>AQ1699-$BC$8</f>
        <v>0.89575640708706006</v>
      </c>
      <c r="BG1699" s="52">
        <f t="shared" si="453"/>
        <v>0.80618076637835412</v>
      </c>
      <c r="BH1699" s="52">
        <f t="shared" si="454"/>
        <v>0.80618076637835412</v>
      </c>
      <c r="BI1699" s="52">
        <f t="shared" si="455"/>
        <v>2902250.7589620748</v>
      </c>
      <c r="BJ1699" s="52">
        <f t="shared" si="456"/>
        <v>2902.2507589620745</v>
      </c>
      <c r="BK1699">
        <f t="shared" si="457"/>
        <v>-0.99249215625008802</v>
      </c>
    </row>
    <row r="1700" spans="2:63" x14ac:dyDescent="0.25">
      <c r="B1700" s="23" t="s">
        <v>54</v>
      </c>
      <c r="C1700" s="23">
        <v>1692</v>
      </c>
      <c r="D1700" s="23">
        <v>215</v>
      </c>
      <c r="E1700" s="22">
        <v>128</v>
      </c>
      <c r="F1700" s="15">
        <f t="shared" si="458"/>
        <v>2.7777777777776198E-2</v>
      </c>
      <c r="G1700" s="15">
        <f t="shared" si="459"/>
        <v>9.9999999999994316E-2</v>
      </c>
      <c r="R1700">
        <f t="shared" si="447"/>
        <v>0</v>
      </c>
      <c r="S1700">
        <f t="shared" si="448"/>
        <v>128</v>
      </c>
      <c r="T1700">
        <f>$E1700/3.6</f>
        <v>35.555555555555557</v>
      </c>
      <c r="U1700">
        <f>(0.5*960*(T1700*T1700))</f>
        <v>606814.81481481483</v>
      </c>
      <c r="V1700">
        <f>$U1700-$U1701</f>
        <v>-948.51851851842366</v>
      </c>
      <c r="X1700">
        <f>W1700/1000</f>
        <v>0</v>
      </c>
      <c r="Y170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700">
        <f>(0.5*960*(F1700*F1700))</f>
        <v>0.37037037037032827</v>
      </c>
      <c r="AA1700">
        <f>W1700*0.0000002777777777</f>
        <v>0</v>
      </c>
      <c r="AB170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700">
        <f>(AC1700*0.0000002777777777)*-1</f>
        <v>0</v>
      </c>
      <c r="AE170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0">
        <f>(T1700/1000)*(960*9.81*0.01+0.5*1.205*0.38*1.711274*(T1700*T1700)+960*4/3*3.14*AJ1700)</f>
        <v>24.929003047470157</v>
      </c>
      <c r="AH1700">
        <f>AH1699+AG1700</f>
        <v>7214.3995730344259</v>
      </c>
      <c r="AJ1700">
        <f>T1701-T1700</f>
        <v>2.7777777777771462E-2</v>
      </c>
      <c r="AK1700" s="53">
        <f t="shared" si="461"/>
        <v>35.555555555555557</v>
      </c>
      <c r="AL1700" s="39">
        <f>0.5*1116.99*(T1700*T1700)</f>
        <v>706048.00000000012</v>
      </c>
      <c r="AM1700" s="39">
        <f t="shared" si="460"/>
        <v>-1103.6309374996927</v>
      </c>
      <c r="AN1700" s="39">
        <f>SUM($AM$1691:$AM$1705)+$AN$1690</f>
        <v>-3964029.444375</v>
      </c>
      <c r="AO1700" s="39">
        <f t="shared" si="450"/>
        <v>1.1011192897958533</v>
      </c>
      <c r="AP1700" s="39">
        <f>SUM($AM$1684:$AM$1690)+$AP$1683</f>
        <v>3228778.1028125002</v>
      </c>
      <c r="AQ1700" s="39">
        <f t="shared" si="451"/>
        <v>0.8968828060856785</v>
      </c>
      <c r="AR1700" s="39">
        <f t="shared" si="446"/>
        <v>-1.1036309374996927</v>
      </c>
      <c r="AS1700" s="39"/>
      <c r="AT1700" s="51">
        <f>T1700*$AS$8*0.38*0.01</f>
        <v>1404.8206016000001</v>
      </c>
      <c r="AU1700" s="51">
        <f t="shared" si="462"/>
        <v>1.4048206016000002</v>
      </c>
      <c r="AV1700" s="51">
        <f t="shared" si="452"/>
        <v>3.9022825707124483E-4</v>
      </c>
      <c r="AW1700" s="39">
        <f>AB1700*0.7</f>
        <v>0.53855738668047959</v>
      </c>
      <c r="AX1700" s="40"/>
      <c r="AY1700" s="40">
        <f t="shared" si="449"/>
        <v>0</v>
      </c>
      <c r="AZ1700" s="40"/>
      <c r="BA1700" s="40"/>
      <c r="BB1700" s="40"/>
      <c r="BC1700" s="39"/>
      <c r="BD1700" s="39">
        <f>T1700*2.23694</f>
        <v>79.535644444444458</v>
      </c>
      <c r="BE1700" s="39">
        <f>AO1700-$BC$8</f>
        <v>1.0999928907972347</v>
      </c>
      <c r="BF1700" s="39">
        <f>AQ1700-$BC$8</f>
        <v>0.89575640708706006</v>
      </c>
      <c r="BG1700" s="52">
        <f t="shared" si="453"/>
        <v>0.80618076637835412</v>
      </c>
      <c r="BH1700" s="52">
        <f t="shared" si="454"/>
        <v>0.80618076637835412</v>
      </c>
      <c r="BI1700" s="52">
        <f t="shared" si="455"/>
        <v>2902250.7589620748</v>
      </c>
      <c r="BJ1700" s="52">
        <f t="shared" si="456"/>
        <v>2902.2507589620745</v>
      </c>
      <c r="BK1700">
        <f t="shared" si="457"/>
        <v>-0.99326784374972343</v>
      </c>
    </row>
    <row r="1701" spans="2:63" x14ac:dyDescent="0.25">
      <c r="B1701" s="23" t="s">
        <v>54</v>
      </c>
      <c r="C1701" s="23">
        <v>1693</v>
      </c>
      <c r="D1701" s="23">
        <v>216</v>
      </c>
      <c r="E1701" s="22">
        <v>128.1</v>
      </c>
      <c r="F1701" s="15">
        <f t="shared" si="458"/>
        <v>2.7777777777776198E-2</v>
      </c>
      <c r="G1701" s="15">
        <f t="shared" si="459"/>
        <v>9.9999999999994316E-2</v>
      </c>
      <c r="R1701">
        <f t="shared" si="447"/>
        <v>0</v>
      </c>
      <c r="S1701">
        <f t="shared" si="448"/>
        <v>128.1</v>
      </c>
      <c r="T1701">
        <f>$E1701/3.6</f>
        <v>35.583333333333329</v>
      </c>
      <c r="U1701">
        <f>(0.5*960*(T1701*T1701))</f>
        <v>607763.33333333326</v>
      </c>
      <c r="V1701">
        <f>$U1701-$U1702</f>
        <v>-949.25925925921183</v>
      </c>
      <c r="X1701">
        <f>W1701/1000</f>
        <v>0</v>
      </c>
      <c r="Y170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701">
        <f>(0.5*960*(F1701*F1701))</f>
        <v>0.37037037037032827</v>
      </c>
      <c r="AA1701">
        <f>W1701*0.0000002777777777</f>
        <v>0</v>
      </c>
      <c r="AB170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701">
        <f>(AC1701*0.0000002777777777)*-1</f>
        <v>0</v>
      </c>
      <c r="AE170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1">
        <f>(T1701/1000)*(960*9.81*0.01+0.5*1.205*0.38*1.711274*(T1701*T1701)+960*4/3*3.14*AJ1701)</f>
        <v>24.976028184224791</v>
      </c>
      <c r="AH1701">
        <f>AH1700+AG1701</f>
        <v>7239.3756012186504</v>
      </c>
      <c r="AJ1701">
        <f>T1702-T1701</f>
        <v>2.7777777777778567E-2</v>
      </c>
      <c r="AK1701" s="53">
        <f t="shared" si="461"/>
        <v>35.583333333333329</v>
      </c>
      <c r="AL1701" s="39">
        <f>0.5*1116.99*(T1701*T1701)</f>
        <v>707151.63093749981</v>
      </c>
      <c r="AM1701" s="39">
        <f t="shared" si="460"/>
        <v>-1104.492812499986</v>
      </c>
      <c r="AN1701" s="39">
        <f>SUM($AM$1691:$AM$1705)+$AN$1690</f>
        <v>-3964029.444375</v>
      </c>
      <c r="AO1701" s="39">
        <f t="shared" si="450"/>
        <v>1.1011192897958533</v>
      </c>
      <c r="AP1701" s="39">
        <f>SUM($AM$1684:$AM$1690)+$AP$1683</f>
        <v>3228778.1028125002</v>
      </c>
      <c r="AQ1701" s="39">
        <f t="shared" si="451"/>
        <v>0.8968828060856785</v>
      </c>
      <c r="AR1701" s="39">
        <f t="shared" si="446"/>
        <v>-1.104492812499986</v>
      </c>
      <c r="AS1701" s="39"/>
      <c r="AT1701" s="51">
        <f>T1701*$AS$8*0.38*0.01</f>
        <v>1405.9181176950001</v>
      </c>
      <c r="AU1701" s="51">
        <f t="shared" si="462"/>
        <v>1.4059181176950002</v>
      </c>
      <c r="AV1701" s="51">
        <f t="shared" si="452"/>
        <v>3.9053312289708171E-4</v>
      </c>
      <c r="AW1701" s="39">
        <f>AB1701*0.7</f>
        <v>0.53855738668047959</v>
      </c>
      <c r="AX1701" s="40"/>
      <c r="AY1701" s="40">
        <f t="shared" si="449"/>
        <v>0</v>
      </c>
      <c r="AZ1701" s="40"/>
      <c r="BA1701" s="40"/>
      <c r="BB1701" s="40"/>
      <c r="BC1701" s="39"/>
      <c r="BD1701" s="39">
        <f>T1701*2.23694</f>
        <v>79.597781666666663</v>
      </c>
      <c r="BE1701" s="39">
        <f>AO1701-$BC$8</f>
        <v>1.0999928907972347</v>
      </c>
      <c r="BF1701" s="39">
        <f>AQ1701-$BC$8</f>
        <v>0.89575640708706006</v>
      </c>
      <c r="BG1701" s="52">
        <f t="shared" si="453"/>
        <v>0.80618076637835412</v>
      </c>
      <c r="BH1701" s="52">
        <f t="shared" si="454"/>
        <v>0.80618076637835412</v>
      </c>
      <c r="BI1701" s="52">
        <f t="shared" si="455"/>
        <v>2902250.7589620748</v>
      </c>
      <c r="BJ1701" s="52">
        <f t="shared" si="456"/>
        <v>2902.2507589620745</v>
      </c>
      <c r="BK1701">
        <f t="shared" si="457"/>
        <v>-0.99404353124998746</v>
      </c>
    </row>
    <row r="1702" spans="2:63" x14ac:dyDescent="0.25">
      <c r="B1702" s="23" t="s">
        <v>54</v>
      </c>
      <c r="C1702" s="23">
        <v>1694</v>
      </c>
      <c r="D1702" s="23">
        <v>217</v>
      </c>
      <c r="E1702" s="22">
        <v>128.19999999999999</v>
      </c>
      <c r="F1702" s="15">
        <f t="shared" si="458"/>
        <v>2.7777777777780146E-2</v>
      </c>
      <c r="G1702" s="15">
        <f t="shared" si="459"/>
        <v>0.10000000000000853</v>
      </c>
      <c r="R1702">
        <f t="shared" si="447"/>
        <v>0</v>
      </c>
      <c r="S1702">
        <f t="shared" si="448"/>
        <v>128.19999999999999</v>
      </c>
      <c r="T1702">
        <f>$E1702/3.6</f>
        <v>35.611111111111107</v>
      </c>
      <c r="U1702">
        <f>(0.5*960*(T1702*T1702))</f>
        <v>608712.59259259247</v>
      </c>
      <c r="V1702">
        <f>$U1702-$U1703</f>
        <v>-950.00000000023283</v>
      </c>
      <c r="X1702">
        <f>W1702/1000</f>
        <v>0</v>
      </c>
      <c r="Y170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702">
        <f>(0.5*960*(F1702*F1702))</f>
        <v>0.37037037037043352</v>
      </c>
      <c r="AA1702">
        <f>W1702*0.0000002777777777</f>
        <v>0</v>
      </c>
      <c r="AB170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702">
        <f>(AC1702*0.0000002777777777)*-1</f>
        <v>0</v>
      </c>
      <c r="AE170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2">
        <f>(T1702/1000)*(960*9.81*0.01+0.5*1.205*0.38*1.711274*(T1702*T1702)+960*4/3*3.14*AJ1702)</f>
        <v>25.023117864563481</v>
      </c>
      <c r="AH1702">
        <f>AH1701+AG1702</f>
        <v>7264.398719083214</v>
      </c>
      <c r="AJ1702">
        <f>T1703-T1702</f>
        <v>2.7777777777785673E-2</v>
      </c>
      <c r="AK1702" s="53">
        <f t="shared" si="461"/>
        <v>35.611111111111107</v>
      </c>
      <c r="AL1702" s="39">
        <f>0.5*1116.99*(T1702*T1702)</f>
        <v>708256.1237499998</v>
      </c>
      <c r="AM1702" s="39">
        <f t="shared" si="460"/>
        <v>-1105.3546875002794</v>
      </c>
      <c r="AN1702" s="39">
        <f>SUM($AM$1691:$AM$1705)+$AN$1690</f>
        <v>-3964029.444375</v>
      </c>
      <c r="AO1702" s="39">
        <f t="shared" si="450"/>
        <v>1.1011192897958533</v>
      </c>
      <c r="AP1702" s="39">
        <f>SUM($AM$1684:$AM$1690)+$AP$1683</f>
        <v>3228778.1028125002</v>
      </c>
      <c r="AQ1702" s="39">
        <f t="shared" si="451"/>
        <v>0.8968828060856785</v>
      </c>
      <c r="AR1702" s="39">
        <f t="shared" si="446"/>
        <v>-1.1053546875002793</v>
      </c>
      <c r="AS1702" s="39"/>
      <c r="AT1702" s="51">
        <f>T1702*$AS$8*0.38*0.01</f>
        <v>1407.01563379</v>
      </c>
      <c r="AU1702" s="51">
        <f t="shared" si="462"/>
        <v>1.4070156337899999</v>
      </c>
      <c r="AV1702" s="51">
        <f t="shared" si="452"/>
        <v>3.9083798872291859E-4</v>
      </c>
      <c r="AW1702" s="39">
        <f>AB1702*0.7</f>
        <v>0.53855738668047959</v>
      </c>
      <c r="AX1702" s="40"/>
      <c r="AY1702" s="40">
        <f t="shared" si="449"/>
        <v>0</v>
      </c>
      <c r="AZ1702" s="40"/>
      <c r="BA1702" s="40"/>
      <c r="BB1702" s="40"/>
      <c r="BC1702" s="39"/>
      <c r="BD1702" s="39">
        <f>T1702*2.23694</f>
        <v>79.659918888888882</v>
      </c>
      <c r="BE1702" s="39">
        <f>AO1702-$BC$8</f>
        <v>1.0999928907972347</v>
      </c>
      <c r="BF1702" s="39">
        <f>AQ1702-$BC$8</f>
        <v>0.89575640708706006</v>
      </c>
      <c r="BG1702" s="52">
        <f t="shared" si="453"/>
        <v>0.80618076637835412</v>
      </c>
      <c r="BH1702" s="52">
        <f t="shared" si="454"/>
        <v>0.80618076637835412</v>
      </c>
      <c r="BI1702" s="52">
        <f t="shared" si="455"/>
        <v>2902250.7589620748</v>
      </c>
      <c r="BJ1702" s="52">
        <f t="shared" si="456"/>
        <v>2902.2507589620745</v>
      </c>
      <c r="BK1702">
        <f t="shared" si="457"/>
        <v>-0.99481921875025148</v>
      </c>
    </row>
    <row r="1703" spans="2:63" x14ac:dyDescent="0.25">
      <c r="B1703" s="23" t="s">
        <v>54</v>
      </c>
      <c r="C1703" s="23">
        <v>1695</v>
      </c>
      <c r="D1703" s="23">
        <v>218</v>
      </c>
      <c r="E1703" s="22">
        <v>128.30000000000001</v>
      </c>
      <c r="F1703" s="15">
        <f t="shared" si="458"/>
        <v>2.7777777777780146E-2</v>
      </c>
      <c r="G1703" s="15">
        <f t="shared" si="459"/>
        <v>0.10000000000000853</v>
      </c>
      <c r="R1703">
        <f t="shared" si="447"/>
        <v>0</v>
      </c>
      <c r="S1703">
        <f t="shared" si="448"/>
        <v>128.30000000000001</v>
      </c>
      <c r="T1703">
        <f>$E1703/3.6</f>
        <v>35.638888888888893</v>
      </c>
      <c r="U1703">
        <f>(0.5*960*(T1703*T1703))</f>
        <v>609662.5925925927</v>
      </c>
      <c r="V1703">
        <f>$U1703-$U1704</f>
        <v>-950.74074074055534</v>
      </c>
      <c r="X1703">
        <f>W1703/1000</f>
        <v>0</v>
      </c>
      <c r="Y170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703">
        <f>(0.5*960*(F1703*F1703))</f>
        <v>0.37037037037043352</v>
      </c>
      <c r="AA1703">
        <f>W1703*0.0000002777777777</f>
        <v>0</v>
      </c>
      <c r="AB170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703">
        <f>(AC1703*0.0000002777777777)*-1</f>
        <v>0</v>
      </c>
      <c r="AE170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3">
        <f>(T1703/1000)*(960*9.81*0.01+0.5*1.205*0.38*1.711274*(T1703*T1703)+960*4/3*3.14*AJ1703)</f>
        <v>25.070272138868479</v>
      </c>
      <c r="AH1703">
        <f>AH1702+AG1703</f>
        <v>7289.4689912220829</v>
      </c>
      <c r="AJ1703">
        <f>T1704-T1703</f>
        <v>2.7777777777771462E-2</v>
      </c>
      <c r="AK1703" s="53">
        <f t="shared" si="461"/>
        <v>35.638888888888893</v>
      </c>
      <c r="AL1703" s="39">
        <f>0.5*1116.99*(T1703*T1703)</f>
        <v>709361.47843750007</v>
      </c>
      <c r="AM1703" s="39">
        <f t="shared" si="460"/>
        <v>-1106.2165624997579</v>
      </c>
      <c r="AN1703" s="39">
        <f>SUM($AM$1691:$AM$1705)+$AN$1690</f>
        <v>-3964029.444375</v>
      </c>
      <c r="AO1703" s="39">
        <f t="shared" si="450"/>
        <v>1.1011192897958533</v>
      </c>
      <c r="AP1703" s="39">
        <f>SUM($AM$1684:$AM$1690)+$AP$1683</f>
        <v>3228778.1028125002</v>
      </c>
      <c r="AQ1703" s="39">
        <f t="shared" si="451"/>
        <v>0.8968828060856785</v>
      </c>
      <c r="AR1703" s="39">
        <f t="shared" si="446"/>
        <v>-1.1062165624997577</v>
      </c>
      <c r="AS1703" s="39"/>
      <c r="AT1703" s="51">
        <f>T1703*$AS$8*0.38*0.01</f>
        <v>1408.1131498850004</v>
      </c>
      <c r="AU1703" s="51">
        <f t="shared" si="462"/>
        <v>1.4081131498850004</v>
      </c>
      <c r="AV1703" s="51">
        <f t="shared" si="452"/>
        <v>3.9114285454875563E-4</v>
      </c>
      <c r="AW1703" s="39">
        <f>AB1703*0.7</f>
        <v>0.53855738668047959</v>
      </c>
      <c r="AX1703" s="40"/>
      <c r="AY1703" s="40">
        <f t="shared" si="449"/>
        <v>0</v>
      </c>
      <c r="AZ1703" s="40"/>
      <c r="BA1703" s="40"/>
      <c r="BB1703" s="40"/>
      <c r="BC1703" s="39"/>
      <c r="BD1703" s="39">
        <f>T1703*2.23694</f>
        <v>79.722056111111129</v>
      </c>
      <c r="BE1703" s="39">
        <f>AO1703-$BC$8</f>
        <v>1.0999928907972347</v>
      </c>
      <c r="BF1703" s="39">
        <f>AQ1703-$BC$8</f>
        <v>0.89575640708706006</v>
      </c>
      <c r="BG1703" s="52">
        <f t="shared" si="453"/>
        <v>0.80618076637835412</v>
      </c>
      <c r="BH1703" s="52">
        <f t="shared" si="454"/>
        <v>0.80618076637835412</v>
      </c>
      <c r="BI1703" s="52">
        <f t="shared" si="455"/>
        <v>2902250.7589620748</v>
      </c>
      <c r="BJ1703" s="52">
        <f t="shared" si="456"/>
        <v>2902.2507589620745</v>
      </c>
      <c r="BK1703">
        <f t="shared" si="457"/>
        <v>-0.99559490624978209</v>
      </c>
    </row>
    <row r="1704" spans="2:63" x14ac:dyDescent="0.25">
      <c r="B1704" s="23" t="s">
        <v>54</v>
      </c>
      <c r="C1704" s="23">
        <v>1696</v>
      </c>
      <c r="D1704" s="23">
        <v>219</v>
      </c>
      <c r="E1704" s="22">
        <v>128.4</v>
      </c>
      <c r="F1704" s="15">
        <f t="shared" si="458"/>
        <v>2.7777777777776198E-2</v>
      </c>
      <c r="G1704" s="15">
        <f t="shared" si="459"/>
        <v>9.9999999999994316E-2</v>
      </c>
      <c r="R1704">
        <f t="shared" si="447"/>
        <v>0</v>
      </c>
      <c r="S1704">
        <f t="shared" si="448"/>
        <v>128.4</v>
      </c>
      <c r="T1704">
        <f>$E1704/3.6</f>
        <v>35.666666666666664</v>
      </c>
      <c r="U1704">
        <f>(0.5*960*(T1704*T1704))</f>
        <v>610613.33333333326</v>
      </c>
      <c r="V1704">
        <f>$U1704-$U1705</f>
        <v>-951.48148148145992</v>
      </c>
      <c r="X1704">
        <f>W1704/1000</f>
        <v>0</v>
      </c>
      <c r="Y170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</f>
        <v>3044.6867358024697</v>
      </c>
      <c r="Z1704">
        <f>(0.5*960*(F1704*F1704))</f>
        <v>0.37037037037032827</v>
      </c>
      <c r="AA1704">
        <f>W1704*0.0000002777777777</f>
        <v>0</v>
      </c>
      <c r="AB170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</f>
        <v>0.76936769525782811</v>
      </c>
      <c r="AD1704">
        <f>(AC1704*0.0000002777777777)*-1</f>
        <v>0</v>
      </c>
      <c r="AE170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4">
        <f>(T1704/1000)*(960*9.81*0.01+0.5*1.205*0.38*1.711274*(T1704*T1704)+960*4/3*3.14*AJ1704)</f>
        <v>25.117491057531183</v>
      </c>
      <c r="AH1704">
        <f>AH1703+AG1704</f>
        <v>7314.5864822796138</v>
      </c>
      <c r="AJ1704">
        <f>T1705-T1704</f>
        <v>2.7777777777778567E-2</v>
      </c>
      <c r="AK1704" s="53">
        <f t="shared" si="461"/>
        <v>35.666666666666664</v>
      </c>
      <c r="AL1704" s="39">
        <f>0.5*1116.99*(T1704*T1704)</f>
        <v>710467.69499999983</v>
      </c>
      <c r="AM1704" s="39">
        <f t="shared" si="460"/>
        <v>-1107.0784375000512</v>
      </c>
      <c r="AN1704" s="39">
        <f>SUM($AM$1691:$AM$1705)+$AN$1690</f>
        <v>-3964029.444375</v>
      </c>
      <c r="AO1704" s="39">
        <f t="shared" si="450"/>
        <v>1.1011192897958533</v>
      </c>
      <c r="AP1704" s="39">
        <f>SUM($AM$1684:$AM$1690)+$AP$1683</f>
        <v>3228778.1028125002</v>
      </c>
      <c r="AQ1704" s="39">
        <f t="shared" si="451"/>
        <v>0.8968828060856785</v>
      </c>
      <c r="AR1704" s="39">
        <f t="shared" si="446"/>
        <v>-1.1070784375000513</v>
      </c>
      <c r="AS1704" s="39"/>
      <c r="AT1704" s="51">
        <f>T1704*$AS$8*0.38*0.01</f>
        <v>1409.2106659800002</v>
      </c>
      <c r="AU1704" s="51">
        <f t="shared" si="462"/>
        <v>1.4092106659800001</v>
      </c>
      <c r="AV1704" s="51">
        <f t="shared" si="452"/>
        <v>3.9144772037459245E-4</v>
      </c>
      <c r="AW1704" s="39">
        <f>AB1704*0.7</f>
        <v>0.53855738668047959</v>
      </c>
      <c r="AX1704" s="40"/>
      <c r="AY1704" s="40">
        <f t="shared" si="449"/>
        <v>0</v>
      </c>
      <c r="AZ1704" s="40"/>
      <c r="BA1704" s="40"/>
      <c r="BB1704" s="40"/>
      <c r="BC1704" s="39"/>
      <c r="BD1704" s="39">
        <f>T1704*2.23694</f>
        <v>79.784193333333334</v>
      </c>
      <c r="BE1704" s="39">
        <f>AO1704-$BC$8</f>
        <v>1.0999928907972347</v>
      </c>
      <c r="BF1704" s="39">
        <f>AQ1704-$BC$8</f>
        <v>0.89575640708706006</v>
      </c>
      <c r="BG1704" s="52">
        <f t="shared" si="453"/>
        <v>0.80618076637835412</v>
      </c>
      <c r="BH1704" s="52">
        <f t="shared" si="454"/>
        <v>0.80618076637835412</v>
      </c>
      <c r="BI1704" s="52">
        <f t="shared" si="455"/>
        <v>2902250.7589620748</v>
      </c>
      <c r="BJ1704" s="52">
        <f t="shared" si="456"/>
        <v>2902.2507589620745</v>
      </c>
      <c r="BK1704">
        <f t="shared" si="457"/>
        <v>-0.99637059375004622</v>
      </c>
    </row>
    <row r="1705" spans="2:63" x14ac:dyDescent="0.25">
      <c r="B1705" s="23" t="s">
        <v>54</v>
      </c>
      <c r="C1705" s="23">
        <v>1697</v>
      </c>
      <c r="D1705" s="23">
        <v>220</v>
      </c>
      <c r="E1705" s="22">
        <v>128.5</v>
      </c>
      <c r="F1705" s="15">
        <f t="shared" si="458"/>
        <v>2.7777777777776198E-2</v>
      </c>
      <c r="G1705" s="15">
        <f t="shared" si="459"/>
        <v>9.9999999999994316E-2</v>
      </c>
      <c r="R1705">
        <f t="shared" si="447"/>
        <v>0</v>
      </c>
      <c r="S1705">
        <f t="shared" si="448"/>
        <v>128.5</v>
      </c>
      <c r="T1705">
        <f>$E1705/3.6</f>
        <v>35.694444444444443</v>
      </c>
      <c r="U1705">
        <f>(0.5*960*(T1705*T1705))</f>
        <v>611564.81481481472</v>
      </c>
      <c r="V1705">
        <f>$U1705-$U1706</f>
        <v>-952.22222222224809</v>
      </c>
      <c r="X1705">
        <f>W1705/1000</f>
        <v>0</v>
      </c>
      <c r="Y170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05">
        <f>(0.5*960*(F1705*F1705))</f>
        <v>0.37037037037032827</v>
      </c>
      <c r="AA1705">
        <f>W1705*0.0000002777777777</f>
        <v>0</v>
      </c>
      <c r="AB170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05">
        <f>(AC1705*0.0000002777777777)*-1</f>
        <v>0</v>
      </c>
      <c r="AE170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5">
        <f>(T1705/1000)*(960*9.81*0.01+0.5*1.205*0.38*1.711274*(T1705*T1705)+960*4/3*3.14*AJ1705)</f>
        <v>25.164774670932854</v>
      </c>
      <c r="AH1705">
        <f>AH1704+AG1705</f>
        <v>7339.751256950547</v>
      </c>
      <c r="AJ1705">
        <f>T1706-T1705</f>
        <v>2.7777777777778567E-2</v>
      </c>
      <c r="AK1705" s="53">
        <f t="shared" si="461"/>
        <v>35.694444444444443</v>
      </c>
      <c r="AL1705" s="39">
        <f>0.5*1116.99*(T1705*T1705)</f>
        <v>711574.77343749988</v>
      </c>
      <c r="AM1705" s="39">
        <f t="shared" si="460"/>
        <v>-1107.9403124999953</v>
      </c>
      <c r="AN1705" s="39">
        <f>SUM($AM$1691:$AM$1705)+$AN$1690</f>
        <v>-3964029.444375</v>
      </c>
      <c r="AO1705" s="39">
        <f t="shared" si="450"/>
        <v>1.1011192897958533</v>
      </c>
      <c r="AP1705" s="39">
        <f>SUM($AM$1684:$AM$1690)+$AP$1683</f>
        <v>3228778.1028125002</v>
      </c>
      <c r="AQ1705" s="39">
        <f t="shared" si="451"/>
        <v>0.8968828060856785</v>
      </c>
      <c r="AR1705" s="39">
        <f t="shared" si="446"/>
        <v>-1.1079403124999954</v>
      </c>
      <c r="AS1705" s="39"/>
      <c r="AT1705" s="51">
        <f>T1705*$AS$8*0.38*0.01</f>
        <v>1410.3081820750001</v>
      </c>
      <c r="AU1705" s="51">
        <f t="shared" si="462"/>
        <v>1.4103081820750001</v>
      </c>
      <c r="AV1705" s="51">
        <f t="shared" si="452"/>
        <v>3.9175258620042938E-4</v>
      </c>
      <c r="AW1705" s="39">
        <f>AB1705*0.7</f>
        <v>0.5420506891486373</v>
      </c>
      <c r="AX1705" s="40"/>
      <c r="AY1705" s="40">
        <f t="shared" si="449"/>
        <v>0</v>
      </c>
      <c r="AZ1705" s="40"/>
      <c r="BA1705" s="40"/>
      <c r="BB1705" s="40"/>
      <c r="BC1705" s="39"/>
      <c r="BD1705" s="39">
        <f>T1705*2.23694</f>
        <v>79.846330555555554</v>
      </c>
      <c r="BE1705" s="39">
        <f>AO1705-$BC$8</f>
        <v>1.0999928907972347</v>
      </c>
      <c r="BF1705" s="39">
        <f>AQ1705-$BC$8</f>
        <v>0.89575640708706006</v>
      </c>
      <c r="BG1705" s="52">
        <f t="shared" si="453"/>
        <v>0.80618076637835412</v>
      </c>
      <c r="BH1705" s="52">
        <f t="shared" si="454"/>
        <v>0.80618076637835412</v>
      </c>
      <c r="BI1705" s="52">
        <f t="shared" si="455"/>
        <v>2902250.7589620748</v>
      </c>
      <c r="BJ1705" s="52">
        <f t="shared" si="456"/>
        <v>2902.2507589620745</v>
      </c>
      <c r="BK1705">
        <f t="shared" si="457"/>
        <v>-0.99714628124999583</v>
      </c>
    </row>
    <row r="1706" spans="2:63" x14ac:dyDescent="0.25">
      <c r="B1706" s="23" t="s">
        <v>54</v>
      </c>
      <c r="C1706" s="23">
        <v>1698</v>
      </c>
      <c r="D1706" s="23">
        <v>221</v>
      </c>
      <c r="E1706" s="22">
        <v>128.6</v>
      </c>
      <c r="F1706" s="15">
        <f t="shared" si="458"/>
        <v>1.3888888888888099E-2</v>
      </c>
      <c r="G1706" s="15">
        <f t="shared" si="459"/>
        <v>4.9999999999997158E-2</v>
      </c>
      <c r="R1706">
        <f t="shared" si="447"/>
        <v>0</v>
      </c>
      <c r="S1706">
        <f t="shared" si="448"/>
        <v>128.6</v>
      </c>
      <c r="T1706">
        <f>$E1706/3.6</f>
        <v>35.722222222222221</v>
      </c>
      <c r="U1706">
        <f>(0.5*960*(T1706*T1706))</f>
        <v>612517.03703703696</v>
      </c>
      <c r="V1706">
        <f>$U1706-$U1707</f>
        <v>0</v>
      </c>
      <c r="W1706">
        <f>SUM(V1707:V1717)</f>
        <v>17965.555555555504</v>
      </c>
      <c r="X1706">
        <f>W1706/1000</f>
        <v>17.965555555555504</v>
      </c>
      <c r="Y170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06">
        <f>(0.5*960*(F1706*F1706))</f>
        <v>9.2592592592582068E-2</v>
      </c>
      <c r="AA1706">
        <f>W1706*0.0000002777777777</f>
        <v>4.9904320973680975E-3</v>
      </c>
      <c r="AB170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06">
        <f>(AC1706*0.0000002777777777)*-1</f>
        <v>0</v>
      </c>
      <c r="AE170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6">
        <f>(T1706/1000)*(960*9.81*0.01+0.5*1.205*0.38*1.711274*(T1706*T1706)+960*4/3*3.14*AJ1706)</f>
        <v>21.223935375138716</v>
      </c>
      <c r="AH1706">
        <f>AH1705+AG1706</f>
        <v>7360.9751923256854</v>
      </c>
      <c r="AJ1706">
        <f>T1707-T1706</f>
        <v>0</v>
      </c>
      <c r="AK1706" s="53">
        <f t="shared" si="461"/>
        <v>35.722222222222221</v>
      </c>
      <c r="AL1706" s="39">
        <f>0.5*1116.99*(T1706*T1706)</f>
        <v>712682.71374999988</v>
      </c>
      <c r="AM1706" s="39">
        <f t="shared" si="460"/>
        <v>0</v>
      </c>
      <c r="AN1706" s="39">
        <f>SUM($AM$1691:$AM$1705)+$AN$1690</f>
        <v>-3964029.444375</v>
      </c>
      <c r="AO1706" s="39">
        <f t="shared" si="450"/>
        <v>1.1011192897958533</v>
      </c>
      <c r="AP1706" s="39">
        <f>SUM($AM$1684:$AM$1690)+$AP$1683</f>
        <v>3228778.1028125002</v>
      </c>
      <c r="AQ1706" s="39">
        <f t="shared" si="451"/>
        <v>0.8968828060856785</v>
      </c>
      <c r="AR1706" s="39">
        <f t="shared" si="446"/>
        <v>0</v>
      </c>
      <c r="AS1706" s="39"/>
      <c r="AT1706" s="51">
        <f>T1706*$AS$8*0.38*0.01</f>
        <v>1411.4056981700001</v>
      </c>
      <c r="AU1706" s="51">
        <f t="shared" si="462"/>
        <v>1.4114056981700001</v>
      </c>
      <c r="AV1706" s="51">
        <f t="shared" si="452"/>
        <v>3.9205745202626626E-4</v>
      </c>
      <c r="AW1706" s="39">
        <f>AB1706*0.7</f>
        <v>0.5420506891486373</v>
      </c>
      <c r="AX1706" s="40"/>
      <c r="AY1706" s="40">
        <f t="shared" si="449"/>
        <v>0</v>
      </c>
      <c r="AZ1706" s="40"/>
      <c r="BA1706" s="40"/>
      <c r="BB1706" s="40"/>
      <c r="BC1706" s="39"/>
      <c r="BD1706" s="39">
        <f>T1706*2.23694</f>
        <v>79.908467777777787</v>
      </c>
      <c r="BE1706" s="39">
        <f>AO1706-$BC$8</f>
        <v>1.0999928907972347</v>
      </c>
      <c r="BF1706" s="39">
        <f>AQ1706-$BC$8</f>
        <v>0.89575640708706006</v>
      </c>
      <c r="BG1706" s="52">
        <f t="shared" si="453"/>
        <v>0.80618076637835412</v>
      </c>
      <c r="BH1706" s="52">
        <f t="shared" si="454"/>
        <v>0.80618076637835412</v>
      </c>
      <c r="BI1706" s="52">
        <f t="shared" si="455"/>
        <v>2902250.7589620748</v>
      </c>
      <c r="BJ1706" s="52">
        <f t="shared" si="456"/>
        <v>2902.2507589620745</v>
      </c>
      <c r="BK1706">
        <f t="shared" si="457"/>
        <v>0</v>
      </c>
    </row>
    <row r="1707" spans="2:63" x14ac:dyDescent="0.25">
      <c r="B1707" s="23" t="s">
        <v>54</v>
      </c>
      <c r="C1707" s="23">
        <v>1699</v>
      </c>
      <c r="D1707" s="23">
        <v>222</v>
      </c>
      <c r="E1707" s="22">
        <v>128.6</v>
      </c>
      <c r="F1707" s="15">
        <f t="shared" si="458"/>
        <v>-1.3888888888888099E-2</v>
      </c>
      <c r="G1707" s="15">
        <f t="shared" si="459"/>
        <v>-4.9999999999997158E-2</v>
      </c>
      <c r="R1707">
        <f t="shared" si="447"/>
        <v>0</v>
      </c>
      <c r="S1707">
        <f t="shared" si="448"/>
        <v>128.6</v>
      </c>
      <c r="T1707">
        <f>$E1707/3.6</f>
        <v>35.722222222222221</v>
      </c>
      <c r="U1707">
        <f>(0.5*960*(T1707*T1707))</f>
        <v>612517.03703703696</v>
      </c>
      <c r="V1707">
        <f>$U1707-$U1708</f>
        <v>952.22222222224809</v>
      </c>
      <c r="X1707">
        <f>W1707/1000</f>
        <v>0</v>
      </c>
      <c r="Y170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07">
        <f>(0.5*960*(F1707*F1707))</f>
        <v>9.2592592592582068E-2</v>
      </c>
      <c r="AA1707">
        <f>W1707*0.0000002777777777</f>
        <v>0</v>
      </c>
      <c r="AB170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07">
        <f>(AC1707*0.0000002777777777)*-1</f>
        <v>0</v>
      </c>
      <c r="AE170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7">
        <f>(T1707/1000)*(960*9.81*0.01+0.5*1.205*0.38*1.711274*(T1707*T1707)+960*4/3*3.14*AJ1707)</f>
        <v>17.235747720817614</v>
      </c>
      <c r="AH1707">
        <f>AH1706+AG1707</f>
        <v>7378.2109400465033</v>
      </c>
      <c r="AJ1707">
        <f>T1708-T1707</f>
        <v>-2.7777777777778567E-2</v>
      </c>
      <c r="AK1707" s="53">
        <f t="shared" si="461"/>
        <v>35.722222222222221</v>
      </c>
      <c r="AL1707" s="39">
        <f>0.5*1116.99*(T1707*T1707)</f>
        <v>712682.71374999988</v>
      </c>
      <c r="AM1707" s="39">
        <f t="shared" si="460"/>
        <v>1107.9403124999953</v>
      </c>
      <c r="AN1707" s="39">
        <f>SUM($AM$1691:$AM$1705)+$AN$1690</f>
        <v>-3964029.444375</v>
      </c>
      <c r="AO1707" s="39">
        <f t="shared" si="450"/>
        <v>1.1011192897958533</v>
      </c>
      <c r="AP1707" s="39">
        <f>SUM($AM$1707:AM$1717)+$AP$1706</f>
        <v>3249681.5881250002</v>
      </c>
      <c r="AQ1707" s="39">
        <f t="shared" si="451"/>
        <v>0.90268932978196936</v>
      </c>
      <c r="AR1707" s="39">
        <f t="shared" si="446"/>
        <v>1.1079403124999954</v>
      </c>
      <c r="AS1707" s="39"/>
      <c r="AT1707" s="51">
        <f>T1707*$AS$8*0.38*0.01</f>
        <v>1411.4056981700001</v>
      </c>
      <c r="AU1707" s="51">
        <f t="shared" si="462"/>
        <v>1.4114056981700001</v>
      </c>
      <c r="AV1707" s="51">
        <f t="shared" si="452"/>
        <v>3.9205745202626626E-4</v>
      </c>
      <c r="AW1707" s="39">
        <f>AB1707*0.7</f>
        <v>0.5420506891486373</v>
      </c>
      <c r="AX1707" s="40"/>
      <c r="AY1707" s="40">
        <f t="shared" si="449"/>
        <v>0</v>
      </c>
      <c r="AZ1707" s="40"/>
      <c r="BA1707" s="40"/>
      <c r="BB1707" s="40"/>
      <c r="BC1707" s="39"/>
      <c r="BD1707" s="39">
        <f>T1707*2.23694</f>
        <v>79.908467777777787</v>
      </c>
      <c r="BE1707" s="39">
        <f>AO1707-$BC$8</f>
        <v>1.0999928907972347</v>
      </c>
      <c r="BF1707" s="39">
        <f>AQ1707-$BC$8</f>
        <v>0.90156293078335092</v>
      </c>
      <c r="BG1707" s="52">
        <f t="shared" si="453"/>
        <v>0.81140663770501587</v>
      </c>
      <c r="BH1707" s="52">
        <f t="shared" si="454"/>
        <v>0.81140663770501587</v>
      </c>
      <c r="BI1707" s="52">
        <f t="shared" si="455"/>
        <v>2921063.8957380573</v>
      </c>
      <c r="BJ1707" s="52">
        <f t="shared" si="456"/>
        <v>2921.0638957380575</v>
      </c>
      <c r="BK1707">
        <f t="shared" si="457"/>
        <v>0.99714628124999583</v>
      </c>
    </row>
    <row r="1708" spans="2:63" x14ac:dyDescent="0.25">
      <c r="B1708" s="23" t="s">
        <v>54</v>
      </c>
      <c r="C1708" s="23">
        <v>1700</v>
      </c>
      <c r="D1708" s="23">
        <v>223</v>
      </c>
      <c r="E1708" s="22">
        <v>128.5</v>
      </c>
      <c r="F1708" s="15">
        <f t="shared" si="458"/>
        <v>-4.1666666666664298E-2</v>
      </c>
      <c r="G1708" s="15">
        <f t="shared" si="459"/>
        <v>-0.14999999999999147</v>
      </c>
      <c r="R1708">
        <f t="shared" si="447"/>
        <v>0</v>
      </c>
      <c r="S1708">
        <f t="shared" si="448"/>
        <v>128.5</v>
      </c>
      <c r="T1708">
        <f>$E1708/3.6</f>
        <v>35.694444444444443</v>
      </c>
      <c r="U1708">
        <f>(0.5*960*(T1708*T1708))</f>
        <v>611564.81481481472</v>
      </c>
      <c r="V1708">
        <f>$U1708-$U1709</f>
        <v>1902.2222222220153</v>
      </c>
      <c r="X1708">
        <f>W1708/1000</f>
        <v>0</v>
      </c>
      <c r="Y170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08">
        <f>(0.5*960*(F1708*F1708))</f>
        <v>0.83333333333323856</v>
      </c>
      <c r="AA1708">
        <f>W1708*0.0000002777777777</f>
        <v>0</v>
      </c>
      <c r="AB170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08">
        <f>(AC1708*0.0000002777777777)*-1</f>
        <v>0</v>
      </c>
      <c r="AE170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8">
        <f>(T1708/1000)*(960*9.81*0.01+0.5*1.205*0.38*1.711274*(T1708*T1708)+960*4/3*3.14*AJ1708)</f>
        <v>13.209515411674273</v>
      </c>
      <c r="AH1708">
        <f>AH1707+AG1708</f>
        <v>7391.4204554581775</v>
      </c>
      <c r="AJ1708">
        <f>T1709-T1708</f>
        <v>-5.5555555555550029E-2</v>
      </c>
      <c r="AK1708" s="53">
        <f t="shared" si="461"/>
        <v>35.694444444444443</v>
      </c>
      <c r="AL1708" s="39">
        <f>0.5*1116.99*(T1708*T1708)</f>
        <v>711574.77343749988</v>
      </c>
      <c r="AM1708" s="39">
        <f t="shared" si="460"/>
        <v>2213.2949999998091</v>
      </c>
      <c r="AN1708" s="39">
        <f>SUM($AM$1691:$AM$1705)+$AN$1690</f>
        <v>-3964029.444375</v>
      </c>
      <c r="AO1708" s="39">
        <f t="shared" si="450"/>
        <v>1.1011192897958533</v>
      </c>
      <c r="AP1708" s="39">
        <f>SUM($AM$1707:AM$1717)+$AP$1706</f>
        <v>3249681.5881250002</v>
      </c>
      <c r="AQ1708" s="39">
        <f t="shared" si="451"/>
        <v>0.90268932978196936</v>
      </c>
      <c r="AR1708" s="39">
        <f t="shared" ref="AR1708:AR1771" si="463">AM1708/1000</f>
        <v>2.2132949999998091</v>
      </c>
      <c r="AS1708" s="39"/>
      <c r="AT1708" s="51">
        <f>T1708*$AS$8*0.38*0.01</f>
        <v>1410.3081820750001</v>
      </c>
      <c r="AU1708" s="51">
        <f t="shared" si="462"/>
        <v>1.4103081820750001</v>
      </c>
      <c r="AV1708" s="51">
        <f t="shared" si="452"/>
        <v>3.9175258620042938E-4</v>
      </c>
      <c r="AW1708" s="39">
        <f>AB1708*0.7</f>
        <v>0.5420506891486373</v>
      </c>
      <c r="AX1708" s="40"/>
      <c r="AY1708" s="40">
        <f t="shared" si="449"/>
        <v>0</v>
      </c>
      <c r="AZ1708" s="40"/>
      <c r="BA1708" s="40"/>
      <c r="BB1708" s="40"/>
      <c r="BC1708" s="39"/>
      <c r="BD1708" s="39">
        <f>T1708*2.23694</f>
        <v>79.846330555555554</v>
      </c>
      <c r="BE1708" s="39">
        <f>AO1708-$BC$8</f>
        <v>1.0999928907972347</v>
      </c>
      <c r="BF1708" s="39">
        <f>AQ1708-$BC$8</f>
        <v>0.90156293078335092</v>
      </c>
      <c r="BG1708" s="52">
        <f t="shared" si="453"/>
        <v>0.81140663770501587</v>
      </c>
      <c r="BH1708" s="52">
        <f t="shared" si="454"/>
        <v>0.81140663770501587</v>
      </c>
      <c r="BI1708" s="52">
        <f t="shared" si="455"/>
        <v>2921063.8957380573</v>
      </c>
      <c r="BJ1708" s="52">
        <f t="shared" si="456"/>
        <v>2921.0638957380575</v>
      </c>
      <c r="BK1708">
        <f t="shared" si="457"/>
        <v>1.9919654999998282</v>
      </c>
    </row>
    <row r="1709" spans="2:63" x14ac:dyDescent="0.25">
      <c r="B1709" s="23" t="s">
        <v>54</v>
      </c>
      <c r="C1709" s="23">
        <v>1701</v>
      </c>
      <c r="D1709" s="23">
        <v>224</v>
      </c>
      <c r="E1709" s="22">
        <v>128.30000000000001</v>
      </c>
      <c r="F1709" s="15">
        <f t="shared" si="458"/>
        <v>-5.5555555555556344E-2</v>
      </c>
      <c r="G1709" s="15">
        <f t="shared" si="459"/>
        <v>-0.20000000000000284</v>
      </c>
      <c r="R1709">
        <f t="shared" si="447"/>
        <v>0</v>
      </c>
      <c r="S1709">
        <f t="shared" si="448"/>
        <v>128.30000000000001</v>
      </c>
      <c r="T1709">
        <f>$E1709/3.6</f>
        <v>35.638888888888893</v>
      </c>
      <c r="U1709">
        <f>(0.5*960*(T1709*T1709))</f>
        <v>609662.5925925927</v>
      </c>
      <c r="V1709">
        <f>$U1709-$U1710</f>
        <v>1899.2592592594447</v>
      </c>
      <c r="X1709">
        <f>W1709/1000</f>
        <v>0</v>
      </c>
      <c r="Y170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09">
        <f>(0.5*960*(F1709*F1709))</f>
        <v>1.4814814814815234</v>
      </c>
      <c r="AA1709">
        <f>W1709*0.0000002777777777</f>
        <v>0</v>
      </c>
      <c r="AB170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09">
        <f>(AC1709*0.0000002777777777)*-1</f>
        <v>0</v>
      </c>
      <c r="AE170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09">
        <f>(T1709/1000)*(960*9.81*0.01+0.5*1.205*0.38*1.711274*(T1709*T1709)+960*4/3*3.14*AJ1709)</f>
        <v>13.133620287016287</v>
      </c>
      <c r="AH1709">
        <f>AH1708+AG1709</f>
        <v>7404.5540757451936</v>
      </c>
      <c r="AJ1709">
        <f>T1710-T1709</f>
        <v>-5.555555555556424E-2</v>
      </c>
      <c r="AK1709" s="53">
        <f t="shared" si="461"/>
        <v>35.638888888888893</v>
      </c>
      <c r="AL1709" s="39">
        <f>0.5*1116.99*(T1709*T1709)</f>
        <v>709361.47843750007</v>
      </c>
      <c r="AM1709" s="39">
        <f t="shared" si="460"/>
        <v>2209.8475000002654</v>
      </c>
      <c r="AN1709" s="39">
        <f>SUM($AM$1691:$AM$1705)+$AN$1690</f>
        <v>-3964029.444375</v>
      </c>
      <c r="AO1709" s="39">
        <f t="shared" si="450"/>
        <v>1.1011192897958533</v>
      </c>
      <c r="AP1709" s="39">
        <f>SUM($AM$1707:AM$1717)+$AP$1706</f>
        <v>3249681.5881250002</v>
      </c>
      <c r="AQ1709" s="39">
        <f t="shared" si="451"/>
        <v>0.90268932978196936</v>
      </c>
      <c r="AR1709" s="39">
        <f t="shared" si="463"/>
        <v>2.2098475000002655</v>
      </c>
      <c r="AS1709" s="39"/>
      <c r="AT1709" s="51">
        <f>T1709*$AS$8*0.38*0.01</f>
        <v>1408.1131498850004</v>
      </c>
      <c r="AU1709" s="51">
        <f t="shared" si="462"/>
        <v>1.4081131498850004</v>
      </c>
      <c r="AV1709" s="51">
        <f t="shared" si="452"/>
        <v>3.9114285454875563E-4</v>
      </c>
      <c r="AW1709" s="39">
        <f>AB1709*0.7</f>
        <v>0.5420506891486373</v>
      </c>
      <c r="AX1709" s="40"/>
      <c r="AY1709" s="40">
        <f t="shared" si="449"/>
        <v>0</v>
      </c>
      <c r="AZ1709" s="40"/>
      <c r="BA1709" s="40"/>
      <c r="BB1709" s="40"/>
      <c r="BC1709" s="39"/>
      <c r="BD1709" s="39">
        <f>T1709*2.23694</f>
        <v>79.722056111111129</v>
      </c>
      <c r="BE1709" s="39">
        <f>AO1709-$BC$8</f>
        <v>1.0999928907972347</v>
      </c>
      <c r="BF1709" s="39">
        <f>AQ1709-$BC$8</f>
        <v>0.90156293078335092</v>
      </c>
      <c r="BG1709" s="52">
        <f t="shared" si="453"/>
        <v>0.81140663770501587</v>
      </c>
      <c r="BH1709" s="52">
        <f t="shared" si="454"/>
        <v>0.81140663770501587</v>
      </c>
      <c r="BI1709" s="52">
        <f t="shared" si="455"/>
        <v>2921063.8957380573</v>
      </c>
      <c r="BJ1709" s="52">
        <f t="shared" si="456"/>
        <v>2921.0638957380575</v>
      </c>
      <c r="BK1709">
        <f t="shared" si="457"/>
        <v>1.9888627500002389</v>
      </c>
    </row>
    <row r="1710" spans="2:63" x14ac:dyDescent="0.25">
      <c r="B1710" s="23" t="s">
        <v>54</v>
      </c>
      <c r="C1710" s="23">
        <v>1702</v>
      </c>
      <c r="D1710" s="23">
        <v>225</v>
      </c>
      <c r="E1710" s="22">
        <v>128.1</v>
      </c>
      <c r="F1710" s="15">
        <f t="shared" si="458"/>
        <v>-5.5555555555556344E-2</v>
      </c>
      <c r="G1710" s="15">
        <f t="shared" si="459"/>
        <v>-0.20000000000000284</v>
      </c>
      <c r="R1710">
        <f t="shared" si="447"/>
        <v>0</v>
      </c>
      <c r="S1710">
        <f t="shared" si="448"/>
        <v>128.1</v>
      </c>
      <c r="T1710">
        <f>$E1710/3.6</f>
        <v>35.583333333333329</v>
      </c>
      <c r="U1710">
        <f>(0.5*960*(T1710*T1710))</f>
        <v>607763.33333333326</v>
      </c>
      <c r="V1710">
        <f>$U1710-$U1711</f>
        <v>1896.2962962961756</v>
      </c>
      <c r="X1710">
        <f>W1710/1000</f>
        <v>0</v>
      </c>
      <c r="Y171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0">
        <f>(0.5*960*(F1710*F1710))</f>
        <v>1.4814814814815234</v>
      </c>
      <c r="AA1710">
        <f>W1710*0.0000002777777777</f>
        <v>0</v>
      </c>
      <c r="AB171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0">
        <f>(AC1710*0.0000002777777777)*-1</f>
        <v>0</v>
      </c>
      <c r="AE171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0">
        <f>(T1710/1000)*(960*9.81*0.01+0.5*1.205*0.38*1.711274*(T1710*T1710)+960*4/3*3.14*AJ1710)</f>
        <v>13.057983739781022</v>
      </c>
      <c r="AH1710">
        <f>AH1709+AG1710</f>
        <v>7417.6120594849745</v>
      </c>
      <c r="AJ1710">
        <f>T1711-T1710</f>
        <v>-5.5555555555550029E-2</v>
      </c>
      <c r="AK1710" s="53">
        <f t="shared" si="461"/>
        <v>35.583333333333329</v>
      </c>
      <c r="AL1710" s="39">
        <f>0.5*1116.99*(T1710*T1710)</f>
        <v>707151.63093749981</v>
      </c>
      <c r="AM1710" s="39">
        <f t="shared" si="460"/>
        <v>2206.3999999997905</v>
      </c>
      <c r="AN1710" s="39">
        <f>SUM($AM$1691:$AM$1705)+$AN$1690</f>
        <v>-3964029.444375</v>
      </c>
      <c r="AO1710" s="39">
        <f t="shared" si="450"/>
        <v>1.1011192897958533</v>
      </c>
      <c r="AP1710" s="39">
        <f>SUM($AM$1707:AM$1717)+$AP$1706</f>
        <v>3249681.5881250002</v>
      </c>
      <c r="AQ1710" s="39">
        <f t="shared" si="451"/>
        <v>0.90268932978196936</v>
      </c>
      <c r="AR1710" s="39">
        <f t="shared" si="463"/>
        <v>2.2063999999997903</v>
      </c>
      <c r="AS1710" s="39"/>
      <c r="AT1710" s="51">
        <f>T1710*$AS$8*0.38*0.01</f>
        <v>1405.9181176950001</v>
      </c>
      <c r="AU1710" s="51">
        <f t="shared" si="462"/>
        <v>1.4059181176950002</v>
      </c>
      <c r="AV1710" s="51">
        <f t="shared" si="452"/>
        <v>3.9053312289708171E-4</v>
      </c>
      <c r="AW1710" s="39">
        <f>AB1710*0.7</f>
        <v>0.5420506891486373</v>
      </c>
      <c r="AX1710" s="40"/>
      <c r="AY1710" s="40">
        <f t="shared" si="449"/>
        <v>0</v>
      </c>
      <c r="AZ1710" s="40"/>
      <c r="BA1710" s="40"/>
      <c r="BB1710" s="40"/>
      <c r="BC1710" s="39"/>
      <c r="BD1710" s="39">
        <f>T1710*2.23694</f>
        <v>79.597781666666663</v>
      </c>
      <c r="BE1710" s="39">
        <f>AO1710-$BC$8</f>
        <v>1.0999928907972347</v>
      </c>
      <c r="BF1710" s="39">
        <f>AQ1710-$BC$8</f>
        <v>0.90156293078335092</v>
      </c>
      <c r="BG1710" s="52">
        <f t="shared" si="453"/>
        <v>0.81140663770501587</v>
      </c>
      <c r="BH1710" s="52">
        <f t="shared" si="454"/>
        <v>0.81140663770501587</v>
      </c>
      <c r="BI1710" s="52">
        <f t="shared" si="455"/>
        <v>2921063.8957380573</v>
      </c>
      <c r="BJ1710" s="52">
        <f t="shared" si="456"/>
        <v>2921.0638957380575</v>
      </c>
      <c r="BK1710">
        <f t="shared" si="457"/>
        <v>1.9857599999998115</v>
      </c>
    </row>
    <row r="1711" spans="2:63" x14ac:dyDescent="0.25">
      <c r="B1711" s="23" t="s">
        <v>54</v>
      </c>
      <c r="C1711" s="23">
        <v>1703</v>
      </c>
      <c r="D1711" s="23">
        <v>226</v>
      </c>
      <c r="E1711" s="22">
        <v>127.9</v>
      </c>
      <c r="F1711" s="15">
        <f t="shared" si="458"/>
        <v>-6.9444444444444448E-2</v>
      </c>
      <c r="G1711" s="15">
        <f t="shared" si="459"/>
        <v>-0.25</v>
      </c>
      <c r="R1711">
        <f t="shared" si="447"/>
        <v>0</v>
      </c>
      <c r="S1711">
        <f t="shared" si="448"/>
        <v>127.9</v>
      </c>
      <c r="T1711">
        <f>$E1711/3.6</f>
        <v>35.527777777777779</v>
      </c>
      <c r="U1711">
        <f>(0.5*960*(T1711*T1711))</f>
        <v>605867.03703703708</v>
      </c>
      <c r="V1711">
        <f>$U1711-$U1712</f>
        <v>2838.8888888889924</v>
      </c>
      <c r="X1711">
        <f>W1711/1000</f>
        <v>0</v>
      </c>
      <c r="Y171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1">
        <f>(0.5*960*(F1711*F1711))</f>
        <v>2.3148148148148149</v>
      </c>
      <c r="AA1711">
        <f>W1711*0.0000002777777777</f>
        <v>0</v>
      </c>
      <c r="AB171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1">
        <f>(AC1711*0.0000002777777777)*-1</f>
        <v>0</v>
      </c>
      <c r="AE171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1">
        <f>(T1711/1000)*(960*9.81*0.01+0.5*1.205*0.38*1.711274*(T1711*T1711)+960*4/3*3.14*AJ1711)</f>
        <v>9.0161263545331067</v>
      </c>
      <c r="AH1711">
        <f>AH1710+AG1711</f>
        <v>7426.6281858395078</v>
      </c>
      <c r="AJ1711">
        <f>T1712-T1711</f>
        <v>-8.3333333333335702E-2</v>
      </c>
      <c r="AK1711" s="53">
        <f t="shared" si="461"/>
        <v>35.527777777777779</v>
      </c>
      <c r="AL1711" s="39">
        <f>0.5*1116.99*(T1711*T1711)</f>
        <v>704945.23093750002</v>
      </c>
      <c r="AM1711" s="39">
        <f t="shared" si="460"/>
        <v>3303.1359375000466</v>
      </c>
      <c r="AN1711" s="39">
        <f>SUM($AM$1691:$AM$1705)+$AN$1690</f>
        <v>-3964029.444375</v>
      </c>
      <c r="AO1711" s="39">
        <f t="shared" si="450"/>
        <v>1.1011192897958533</v>
      </c>
      <c r="AP1711" s="39">
        <f>SUM($AM$1707:AM$1717)+$AP$1706</f>
        <v>3249681.5881250002</v>
      </c>
      <c r="AQ1711" s="39">
        <f t="shared" si="451"/>
        <v>0.90268932978196936</v>
      </c>
      <c r="AR1711" s="39">
        <f t="shared" si="463"/>
        <v>3.3031359375000466</v>
      </c>
      <c r="AS1711" s="39"/>
      <c r="AT1711" s="51">
        <f>T1711*$AS$8*0.38*0.01</f>
        <v>1403.7230855050002</v>
      </c>
      <c r="AU1711" s="51">
        <f t="shared" si="462"/>
        <v>1.4037230855050002</v>
      </c>
      <c r="AV1711" s="51">
        <f t="shared" si="452"/>
        <v>3.8992339124540795E-4</v>
      </c>
      <c r="AW1711" s="39">
        <f>AB1711*0.7</f>
        <v>0.5420506891486373</v>
      </c>
      <c r="AX1711" s="40"/>
      <c r="AY1711" s="40">
        <f t="shared" si="449"/>
        <v>0</v>
      </c>
      <c r="AZ1711" s="40"/>
      <c r="BA1711" s="40"/>
      <c r="BB1711" s="40"/>
      <c r="BC1711" s="39"/>
      <c r="BD1711" s="39">
        <f>T1711*2.23694</f>
        <v>79.473507222222224</v>
      </c>
      <c r="BE1711" s="39">
        <f>AO1711-$BC$8</f>
        <v>1.0999928907972347</v>
      </c>
      <c r="BF1711" s="39">
        <f>AQ1711-$BC$8</f>
        <v>0.90156293078335092</v>
      </c>
      <c r="BG1711" s="52">
        <f t="shared" si="453"/>
        <v>0.81140663770501587</v>
      </c>
      <c r="BH1711" s="52">
        <f t="shared" si="454"/>
        <v>0.81140663770501587</v>
      </c>
      <c r="BI1711" s="52">
        <f t="shared" si="455"/>
        <v>2921063.8957380573</v>
      </c>
      <c r="BJ1711" s="52">
        <f t="shared" si="456"/>
        <v>2921.0638957380575</v>
      </c>
      <c r="BK1711">
        <f t="shared" si="457"/>
        <v>2.9728223437500421</v>
      </c>
    </row>
    <row r="1712" spans="2:63" x14ac:dyDescent="0.25">
      <c r="B1712" s="23" t="s">
        <v>54</v>
      </c>
      <c r="C1712" s="23">
        <v>1704</v>
      </c>
      <c r="D1712" s="23">
        <v>227</v>
      </c>
      <c r="E1712" s="22">
        <v>127.6</v>
      </c>
      <c r="F1712" s="15">
        <f t="shared" si="458"/>
        <v>-6.9444444444444448E-2</v>
      </c>
      <c r="G1712" s="15">
        <f t="shared" si="459"/>
        <v>-0.25</v>
      </c>
      <c r="R1712">
        <f t="shared" si="447"/>
        <v>0</v>
      </c>
      <c r="S1712">
        <f t="shared" si="448"/>
        <v>127.6</v>
      </c>
      <c r="T1712">
        <f>$E1712/3.6</f>
        <v>35.444444444444443</v>
      </c>
      <c r="U1712">
        <f>(0.5*960*(T1712*T1712))</f>
        <v>603028.14814814809</v>
      </c>
      <c r="V1712">
        <f>$U1712-$U1713</f>
        <v>1888.8888888886431</v>
      </c>
      <c r="X1712">
        <f>W1712/1000</f>
        <v>0</v>
      </c>
      <c r="Y171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2">
        <f>(0.5*960*(F1712*F1712))</f>
        <v>2.3148148148148149</v>
      </c>
      <c r="AA1712">
        <f>W1712*0.0000002777777777</f>
        <v>0</v>
      </c>
      <c r="AB171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2">
        <f>(AC1712*0.0000002777777777)*-1</f>
        <v>0</v>
      </c>
      <c r="AE171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2">
        <f>(T1712/1000)*(960*9.81*0.01+0.5*1.205*0.38*1.711274*(T1712*T1712)+960*4/3*3.14*AJ1712)</f>
        <v>12.870021002665624</v>
      </c>
      <c r="AH1712">
        <f>AH1711+AG1712</f>
        <v>7439.4982068421732</v>
      </c>
      <c r="AJ1712">
        <f>T1713-T1712</f>
        <v>-5.5555555555550029E-2</v>
      </c>
      <c r="AK1712" s="53">
        <f t="shared" si="461"/>
        <v>35.444444444444443</v>
      </c>
      <c r="AL1712" s="39">
        <f>0.5*1116.99*(T1712*T1712)</f>
        <v>701642.09499999997</v>
      </c>
      <c r="AM1712" s="39">
        <f t="shared" si="460"/>
        <v>2197.7812499997672</v>
      </c>
      <c r="AN1712" s="39">
        <f>SUM($AM$1691:$AM$1705)+$AN$1690</f>
        <v>-3964029.444375</v>
      </c>
      <c r="AO1712" s="39">
        <f t="shared" si="450"/>
        <v>1.1011192897958533</v>
      </c>
      <c r="AP1712" s="39">
        <f>SUM($AM$1707:AM$1717)+$AP$1706</f>
        <v>3249681.5881250002</v>
      </c>
      <c r="AQ1712" s="39">
        <f t="shared" si="451"/>
        <v>0.90268932978196936</v>
      </c>
      <c r="AR1712" s="39">
        <f t="shared" si="463"/>
        <v>2.1977812499997671</v>
      </c>
      <c r="AS1712" s="39"/>
      <c r="AT1712" s="51">
        <f>T1712*$AS$8*0.38*0.01</f>
        <v>1400.4305372200001</v>
      </c>
      <c r="AU1712" s="51">
        <f t="shared" si="462"/>
        <v>1.4004305372200001</v>
      </c>
      <c r="AV1712" s="51">
        <f t="shared" si="452"/>
        <v>3.8900879376789716E-4</v>
      </c>
      <c r="AW1712" s="39">
        <f>AB1712*0.7</f>
        <v>0.5420506891486373</v>
      </c>
      <c r="AX1712" s="40"/>
      <c r="AY1712" s="40">
        <f t="shared" si="449"/>
        <v>0</v>
      </c>
      <c r="AZ1712" s="40"/>
      <c r="BA1712" s="40"/>
      <c r="BB1712" s="40"/>
      <c r="BC1712" s="39"/>
      <c r="BD1712" s="39">
        <f>T1712*2.23694</f>
        <v>79.287095555555553</v>
      </c>
      <c r="BE1712" s="39">
        <f>AO1712-$BC$8</f>
        <v>1.0999928907972347</v>
      </c>
      <c r="BF1712" s="39">
        <f>AQ1712-$BC$8</f>
        <v>0.90156293078335092</v>
      </c>
      <c r="BG1712" s="52">
        <f t="shared" si="453"/>
        <v>0.81140663770501587</v>
      </c>
      <c r="BH1712" s="52">
        <f t="shared" si="454"/>
        <v>0.81140663770501587</v>
      </c>
      <c r="BI1712" s="52">
        <f t="shared" si="455"/>
        <v>2921063.8957380573</v>
      </c>
      <c r="BJ1712" s="52">
        <f t="shared" si="456"/>
        <v>2921.0638957380575</v>
      </c>
      <c r="BK1712">
        <f t="shared" si="457"/>
        <v>1.9780031249997905</v>
      </c>
    </row>
    <row r="1713" spans="2:63" x14ac:dyDescent="0.25">
      <c r="B1713" s="23" t="s">
        <v>54</v>
      </c>
      <c r="C1713" s="23">
        <v>1705</v>
      </c>
      <c r="D1713" s="23">
        <v>228</v>
      </c>
      <c r="E1713" s="22">
        <v>127.4</v>
      </c>
      <c r="F1713" s="15">
        <f t="shared" si="458"/>
        <v>-5.5555555555554373E-2</v>
      </c>
      <c r="G1713" s="15">
        <f t="shared" si="459"/>
        <v>-0.19999999999999574</v>
      </c>
      <c r="R1713">
        <f t="shared" si="447"/>
        <v>0</v>
      </c>
      <c r="S1713">
        <f t="shared" si="448"/>
        <v>127.4</v>
      </c>
      <c r="T1713">
        <f>$E1713/3.6</f>
        <v>35.388888888888893</v>
      </c>
      <c r="U1713">
        <f>(0.5*960*(T1713*T1713))</f>
        <v>601139.25925925944</v>
      </c>
      <c r="V1713">
        <f>$U1713-$U1714</f>
        <v>1885.9259259260725</v>
      </c>
      <c r="X1713">
        <f>W1713/1000</f>
        <v>0</v>
      </c>
      <c r="Y171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3">
        <f>(0.5*960*(F1713*F1713))</f>
        <v>1.4814814814814183</v>
      </c>
      <c r="AA1713">
        <f>W1713*0.0000002777777777</f>
        <v>0</v>
      </c>
      <c r="AB171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3">
        <f>(AC1713*0.0000002777777777)*-1</f>
        <v>0</v>
      </c>
      <c r="AE171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3">
        <f>(T1713/1000)*(960*9.81*0.01+0.5*1.205*0.38*1.711274*(T1713*T1713)+960*4/3*3.14*AJ1713)</f>
        <v>12.795286302118042</v>
      </c>
      <c r="AH1713">
        <f>AH1712+AG1713</f>
        <v>7452.2934931442915</v>
      </c>
      <c r="AJ1713">
        <f>T1714-T1713</f>
        <v>-5.5555555555557135E-2</v>
      </c>
      <c r="AK1713" s="53">
        <f t="shared" si="461"/>
        <v>35.388888888888893</v>
      </c>
      <c r="AL1713" s="39">
        <f>0.5*1116.99*(T1713*T1713)</f>
        <v>699444.3137500002</v>
      </c>
      <c r="AM1713" s="39">
        <f t="shared" si="460"/>
        <v>2194.3337500001071</v>
      </c>
      <c r="AN1713" s="39">
        <f>SUM($AM$1691:$AM$1705)+$AN$1690</f>
        <v>-3964029.444375</v>
      </c>
      <c r="AO1713" s="39">
        <f t="shared" si="450"/>
        <v>1.1011192897958533</v>
      </c>
      <c r="AP1713" s="39">
        <f>SUM($AM$1707:AM$1717)+$AP$1706</f>
        <v>3249681.5881250002</v>
      </c>
      <c r="AQ1713" s="39">
        <f t="shared" si="451"/>
        <v>0.90268932978196936</v>
      </c>
      <c r="AR1713" s="39">
        <f t="shared" si="463"/>
        <v>2.1943337500001072</v>
      </c>
      <c r="AS1713" s="39"/>
      <c r="AT1713" s="51">
        <f>T1713*$AS$8*0.38*0.01</f>
        <v>1398.2355050300005</v>
      </c>
      <c r="AU1713" s="51">
        <f t="shared" si="462"/>
        <v>1.3982355050300004</v>
      </c>
      <c r="AV1713" s="51">
        <f t="shared" si="452"/>
        <v>3.8839906211622345E-4</v>
      </c>
      <c r="AW1713" s="39">
        <f>AB1713*0.7</f>
        <v>0.5420506891486373</v>
      </c>
      <c r="AX1713" s="40"/>
      <c r="AY1713" s="40">
        <f t="shared" si="449"/>
        <v>0</v>
      </c>
      <c r="AZ1713" s="40"/>
      <c r="BA1713" s="40"/>
      <c r="BB1713" s="40"/>
      <c r="BC1713" s="39"/>
      <c r="BD1713" s="39">
        <f>T1713*2.23694</f>
        <v>79.162821111111128</v>
      </c>
      <c r="BE1713" s="39">
        <f>AO1713-$BC$8</f>
        <v>1.0999928907972347</v>
      </c>
      <c r="BF1713" s="39">
        <f>AQ1713-$BC$8</f>
        <v>0.90156293078335092</v>
      </c>
      <c r="BG1713" s="52">
        <f t="shared" si="453"/>
        <v>0.81140663770501587</v>
      </c>
      <c r="BH1713" s="52">
        <f t="shared" si="454"/>
        <v>0.81140663770501587</v>
      </c>
      <c r="BI1713" s="52">
        <f t="shared" si="455"/>
        <v>2921063.8957380573</v>
      </c>
      <c r="BJ1713" s="52">
        <f t="shared" si="456"/>
        <v>2921.0638957380575</v>
      </c>
      <c r="BK1713">
        <f t="shared" si="457"/>
        <v>1.9749003750000964</v>
      </c>
    </row>
    <row r="1714" spans="2:63" x14ac:dyDescent="0.25">
      <c r="B1714" s="23" t="s">
        <v>54</v>
      </c>
      <c r="C1714" s="23">
        <v>1706</v>
      </c>
      <c r="D1714" s="23">
        <v>229</v>
      </c>
      <c r="E1714" s="22">
        <v>127.2</v>
      </c>
      <c r="F1714" s="15">
        <f t="shared" si="458"/>
        <v>-5.5555555555556344E-2</v>
      </c>
      <c r="G1714" s="15">
        <f t="shared" si="459"/>
        <v>-0.20000000000000284</v>
      </c>
      <c r="R1714">
        <f t="shared" si="447"/>
        <v>0</v>
      </c>
      <c r="S1714">
        <f t="shared" si="448"/>
        <v>127.2</v>
      </c>
      <c r="T1714">
        <f>$E1714/3.6</f>
        <v>35.333333333333336</v>
      </c>
      <c r="U1714">
        <f>(0.5*960*(T1714*T1714))</f>
        <v>599253.33333333337</v>
      </c>
      <c r="V1714">
        <f>$U1714-$U1715</f>
        <v>1882.9629629630363</v>
      </c>
      <c r="X1714">
        <f>W1714/1000</f>
        <v>0</v>
      </c>
      <c r="Y171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4">
        <f>(0.5*960*(F1714*F1714))</f>
        <v>1.4814814814815234</v>
      </c>
      <c r="AA1714">
        <f>W1714*0.0000002777777777</f>
        <v>0</v>
      </c>
      <c r="AB171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4">
        <f>(AC1714*0.0000002777777777)*-1</f>
        <v>0</v>
      </c>
      <c r="AE171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4">
        <f>(T1714/1000)*(960*9.81*0.01+0.5*1.205*0.38*1.711274*(T1714*T1714)+960*4/3*3.14*AJ1714)</f>
        <v>12.72080836511892</v>
      </c>
      <c r="AH1714">
        <f>AH1713+AG1714</f>
        <v>7465.01430150941</v>
      </c>
      <c r="AJ1714">
        <f>T1715-T1714</f>
        <v>-5.5555555555557135E-2</v>
      </c>
      <c r="AK1714" s="53">
        <f t="shared" si="461"/>
        <v>35.333333333333336</v>
      </c>
      <c r="AL1714" s="39">
        <f>0.5*1116.99*(T1714*T1714)</f>
        <v>697249.9800000001</v>
      </c>
      <c r="AM1714" s="39">
        <f t="shared" si="460"/>
        <v>2190.8862500000978</v>
      </c>
      <c r="AN1714" s="39">
        <f>SUM($AM$1691:$AM$1705)+$AN$1690</f>
        <v>-3964029.444375</v>
      </c>
      <c r="AO1714" s="39">
        <f t="shared" si="450"/>
        <v>1.1011192897958533</v>
      </c>
      <c r="AP1714" s="39">
        <f>SUM($AM$1707:AM$1717)+$AP$1706</f>
        <v>3249681.5881250002</v>
      </c>
      <c r="AQ1714" s="39">
        <f t="shared" si="451"/>
        <v>0.90268932978196936</v>
      </c>
      <c r="AR1714" s="39">
        <f t="shared" si="463"/>
        <v>2.1908862500000978</v>
      </c>
      <c r="AS1714" s="39"/>
      <c r="AT1714" s="51">
        <f>T1714*$AS$8*0.38*0.01</f>
        <v>1396.0404728400003</v>
      </c>
      <c r="AU1714" s="51">
        <f t="shared" si="462"/>
        <v>1.3960404728400004</v>
      </c>
      <c r="AV1714" s="51">
        <f t="shared" si="452"/>
        <v>3.8778933046454959E-4</v>
      </c>
      <c r="AW1714" s="39">
        <f>AB1714*0.7</f>
        <v>0.5420506891486373</v>
      </c>
      <c r="AX1714" s="40"/>
      <c r="AY1714" s="40">
        <f t="shared" si="449"/>
        <v>0</v>
      </c>
      <c r="AZ1714" s="40"/>
      <c r="BA1714" s="40"/>
      <c r="BB1714" s="40"/>
      <c r="BC1714" s="39"/>
      <c r="BD1714" s="39">
        <f>T1714*2.23694</f>
        <v>79.038546666666676</v>
      </c>
      <c r="BE1714" s="39">
        <f>AO1714-$BC$8</f>
        <v>1.0999928907972347</v>
      </c>
      <c r="BF1714" s="39">
        <f>AQ1714-$BC$8</f>
        <v>0.90156293078335092</v>
      </c>
      <c r="BG1714" s="52">
        <f t="shared" si="453"/>
        <v>0.81140663770501587</v>
      </c>
      <c r="BH1714" s="52">
        <f t="shared" si="454"/>
        <v>0.81140663770501587</v>
      </c>
      <c r="BI1714" s="52">
        <f t="shared" si="455"/>
        <v>2921063.8957380573</v>
      </c>
      <c r="BJ1714" s="52">
        <f t="shared" si="456"/>
        <v>2921.0638957380575</v>
      </c>
      <c r="BK1714">
        <f t="shared" si="457"/>
        <v>1.9717976250000881</v>
      </c>
    </row>
    <row r="1715" spans="2:63" x14ac:dyDescent="0.25">
      <c r="B1715" s="23" t="s">
        <v>54</v>
      </c>
      <c r="C1715" s="23">
        <v>1707</v>
      </c>
      <c r="D1715" s="23">
        <v>230</v>
      </c>
      <c r="E1715" s="22">
        <v>127</v>
      </c>
      <c r="F1715" s="15">
        <f t="shared" si="458"/>
        <v>-4.1666666666666269E-2</v>
      </c>
      <c r="G1715" s="15">
        <f t="shared" si="459"/>
        <v>-0.14999999999999858</v>
      </c>
      <c r="R1715">
        <f t="shared" si="447"/>
        <v>0</v>
      </c>
      <c r="S1715">
        <f t="shared" si="448"/>
        <v>127</v>
      </c>
      <c r="T1715">
        <f>$E1715/3.6</f>
        <v>35.277777777777779</v>
      </c>
      <c r="U1715">
        <f>(0.5*960*(T1715*T1715))</f>
        <v>597370.37037037034</v>
      </c>
      <c r="V1715">
        <f>$U1715-$U1716</f>
        <v>940.37037037033588</v>
      </c>
      <c r="X1715">
        <f>W1715/1000</f>
        <v>0</v>
      </c>
      <c r="Y171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5">
        <f>(0.5*960*(F1715*F1715))</f>
        <v>0.83333333333331749</v>
      </c>
      <c r="AA1715">
        <f>W1715*0.0000002777777777</f>
        <v>0</v>
      </c>
      <c r="AB171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5">
        <f>(AC1715*0.0000002777777777)*-1</f>
        <v>0</v>
      </c>
      <c r="AE171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5">
        <f>(T1715/1000)*(960*9.81*0.01+0.5*1.205*0.38*1.711274*(T1715*T1715)+960*4/3*3.14*AJ1715)</f>
        <v>16.585154689819436</v>
      </c>
      <c r="AH1715">
        <f>AH1714+AG1715</f>
        <v>7481.5994561992293</v>
      </c>
      <c r="AJ1715">
        <f>T1716-T1715</f>
        <v>-2.7777777777778567E-2</v>
      </c>
      <c r="AK1715" s="53">
        <f t="shared" si="461"/>
        <v>35.277777777777779</v>
      </c>
      <c r="AL1715" s="39">
        <f>0.5*1116.99*(T1715*T1715)</f>
        <v>695059.09375</v>
      </c>
      <c r="AM1715" s="39">
        <f t="shared" si="460"/>
        <v>1094.1503124999581</v>
      </c>
      <c r="AN1715" s="39">
        <f>SUM($AM$1691:$AM$1705)+$AN$1690</f>
        <v>-3964029.444375</v>
      </c>
      <c r="AO1715" s="39">
        <f t="shared" si="450"/>
        <v>1.1011192897958533</v>
      </c>
      <c r="AP1715" s="39">
        <f>SUM($AM$1707:AM$1717)+$AP$1706</f>
        <v>3249681.5881250002</v>
      </c>
      <c r="AQ1715" s="39">
        <f t="shared" si="451"/>
        <v>0.90268932978196936</v>
      </c>
      <c r="AR1715" s="39">
        <f t="shared" si="463"/>
        <v>1.0941503124999581</v>
      </c>
      <c r="AS1715" s="39"/>
      <c r="AT1715" s="51">
        <f>T1715*$AS$8*0.38*0.01</f>
        <v>1393.8454406500002</v>
      </c>
      <c r="AU1715" s="51">
        <f t="shared" si="462"/>
        <v>1.3938454406500003</v>
      </c>
      <c r="AV1715" s="51">
        <f t="shared" si="452"/>
        <v>3.8717959881287572E-4</v>
      </c>
      <c r="AW1715" s="39">
        <f>AB1715*0.7</f>
        <v>0.5420506891486373</v>
      </c>
      <c r="AX1715" s="40"/>
      <c r="AY1715" s="40">
        <f t="shared" si="449"/>
        <v>0</v>
      </c>
      <c r="AZ1715" s="40"/>
      <c r="BA1715" s="40"/>
      <c r="BB1715" s="40"/>
      <c r="BC1715" s="39"/>
      <c r="BD1715" s="39">
        <f>T1715*2.23694</f>
        <v>78.914272222222223</v>
      </c>
      <c r="BE1715" s="39">
        <f>AO1715-$BC$8</f>
        <v>1.0999928907972347</v>
      </c>
      <c r="BF1715" s="39">
        <f>AQ1715-$BC$8</f>
        <v>0.90156293078335092</v>
      </c>
      <c r="BG1715" s="52">
        <f t="shared" si="453"/>
        <v>0.81140663770501587</v>
      </c>
      <c r="BH1715" s="52">
        <f t="shared" si="454"/>
        <v>0.81140663770501587</v>
      </c>
      <c r="BI1715" s="52">
        <f t="shared" si="455"/>
        <v>2921063.8957380573</v>
      </c>
      <c r="BJ1715" s="52">
        <f t="shared" si="456"/>
        <v>2921.0638957380575</v>
      </c>
      <c r="BK1715">
        <f t="shared" si="457"/>
        <v>0.98473528124996235</v>
      </c>
    </row>
    <row r="1716" spans="2:63" x14ac:dyDescent="0.25">
      <c r="B1716" s="23" t="s">
        <v>54</v>
      </c>
      <c r="C1716" s="23">
        <v>1708</v>
      </c>
      <c r="D1716" s="23">
        <v>231</v>
      </c>
      <c r="E1716" s="22">
        <v>126.9</v>
      </c>
      <c r="F1716" s="15">
        <f t="shared" si="458"/>
        <v>-2.7777777777778172E-2</v>
      </c>
      <c r="G1716" s="15">
        <f t="shared" si="459"/>
        <v>-0.10000000000000142</v>
      </c>
      <c r="R1716">
        <f t="shared" si="447"/>
        <v>0</v>
      </c>
      <c r="S1716">
        <f t="shared" si="448"/>
        <v>126.9</v>
      </c>
      <c r="T1716">
        <f>$E1716/3.6</f>
        <v>35.25</v>
      </c>
      <c r="U1716">
        <f>(0.5*960*(T1716*T1716))</f>
        <v>596430</v>
      </c>
      <c r="V1716">
        <f>$U1716-$U1717</f>
        <v>939.62962962966412</v>
      </c>
      <c r="X1716">
        <f>W1716/1000</f>
        <v>0</v>
      </c>
      <c r="Y171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6">
        <f>(0.5*960*(F1716*F1716))</f>
        <v>0.37037037037038084</v>
      </c>
      <c r="AA1716">
        <f>W1716*0.0000002777777777</f>
        <v>0</v>
      </c>
      <c r="AB171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6">
        <f>(AC1716*0.0000002777777777)*-1</f>
        <v>0</v>
      </c>
      <c r="AE171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</f>
        <v>0.9462788063194042</v>
      </c>
      <c r="AG1716">
        <f>(T1716/1000)*(960*9.81*0.01+0.5*1.205*0.38*1.711274*(T1716*T1716)+960*4/3*3.14*AJ1716)</f>
        <v>16.545038676195539</v>
      </c>
      <c r="AH1716">
        <f>AH1715+AG1716</f>
        <v>7498.1444948754252</v>
      </c>
      <c r="AJ1716">
        <f>T1717-T1716</f>
        <v>-2.7777777777778567E-2</v>
      </c>
      <c r="AK1716" s="53">
        <f t="shared" si="461"/>
        <v>35.25</v>
      </c>
      <c r="AL1716" s="39">
        <f>0.5*1116.99*(T1716*T1716)</f>
        <v>693964.94343750004</v>
      </c>
      <c r="AM1716" s="39">
        <f t="shared" si="460"/>
        <v>1093.2884375001304</v>
      </c>
      <c r="AN1716" s="39">
        <f>SUM($AM$1691:$AM$1705)+$AN$1690</f>
        <v>-3964029.444375</v>
      </c>
      <c r="AO1716" s="39">
        <f t="shared" si="450"/>
        <v>1.1011192897958533</v>
      </c>
      <c r="AP1716" s="39">
        <f>SUM($AM$1707:AM$1717)+$AP$1706</f>
        <v>3249681.5881250002</v>
      </c>
      <c r="AQ1716" s="39">
        <f t="shared" si="451"/>
        <v>0.90268932978196936</v>
      </c>
      <c r="AR1716" s="39">
        <f t="shared" si="463"/>
        <v>1.0932884375001304</v>
      </c>
      <c r="AS1716" s="39"/>
      <c r="AT1716" s="51">
        <f>T1716*$AS$8*0.38*0.01</f>
        <v>1392.7479245550003</v>
      </c>
      <c r="AU1716" s="51">
        <f t="shared" si="462"/>
        <v>1.3927479245550003</v>
      </c>
      <c r="AV1716" s="51">
        <f t="shared" si="452"/>
        <v>3.8687473298703885E-4</v>
      </c>
      <c r="AW1716" s="39">
        <f>AB1716*0.7</f>
        <v>0.5420506891486373</v>
      </c>
      <c r="AX1716" s="40"/>
      <c r="AY1716" s="40">
        <f t="shared" si="449"/>
        <v>0</v>
      </c>
      <c r="AZ1716" s="40"/>
      <c r="BA1716" s="40"/>
      <c r="BB1716" s="40"/>
      <c r="BC1716" s="39"/>
      <c r="BD1716" s="39">
        <f>T1716*2.23694</f>
        <v>78.852135000000004</v>
      </c>
      <c r="BE1716" s="39">
        <f>AO1716-$BC$8</f>
        <v>1.0999928907972347</v>
      </c>
      <c r="BF1716" s="39">
        <f>AQ1716-$BC$8</f>
        <v>0.90156293078335092</v>
      </c>
      <c r="BG1716" s="52">
        <f t="shared" si="453"/>
        <v>0.81140663770501587</v>
      </c>
      <c r="BH1716" s="52">
        <f t="shared" si="454"/>
        <v>0.81140663770501587</v>
      </c>
      <c r="BI1716" s="52">
        <f t="shared" si="455"/>
        <v>2921063.8957380573</v>
      </c>
      <c r="BJ1716" s="52">
        <f t="shared" si="456"/>
        <v>2921.0638957380575</v>
      </c>
      <c r="BK1716">
        <f t="shared" si="457"/>
        <v>0.98395959375011743</v>
      </c>
    </row>
    <row r="1717" spans="2:63" x14ac:dyDescent="0.25">
      <c r="B1717" s="23" t="s">
        <v>54</v>
      </c>
      <c r="C1717" s="23">
        <v>1709</v>
      </c>
      <c r="D1717" s="23">
        <v>232</v>
      </c>
      <c r="E1717" s="22">
        <v>126.8</v>
      </c>
      <c r="F1717" s="15">
        <f t="shared" si="458"/>
        <v>-2.7777777777778172E-2</v>
      </c>
      <c r="G1717" s="15">
        <f t="shared" si="459"/>
        <v>-0.10000000000000142</v>
      </c>
      <c r="R1717">
        <f t="shared" si="447"/>
        <v>0</v>
      </c>
      <c r="S1717">
        <f t="shared" si="448"/>
        <v>126.8</v>
      </c>
      <c r="T1717">
        <f>$E1717/3.6</f>
        <v>35.222222222222221</v>
      </c>
      <c r="U1717">
        <f>(0.5*960*(T1717*T1717))</f>
        <v>595490.37037037034</v>
      </c>
      <c r="V1717">
        <f>$U1717-$U1718</f>
        <v>938.88888888887595</v>
      </c>
      <c r="X1717">
        <f>W1717/1000</f>
        <v>0</v>
      </c>
      <c r="Y171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7">
        <f>(0.5*960*(F1717*F1717))</f>
        <v>0.37037037037038084</v>
      </c>
      <c r="AA1717">
        <f>W1717*0.0000002777777777</f>
        <v>0</v>
      </c>
      <c r="AB171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7">
        <f>(AC1717*0.0000002777777777)*-1</f>
        <v>0</v>
      </c>
      <c r="AE171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17">
        <f>(T1717/1000)*(960*9.81*0.01+0.5*1.205*0.38*1.711274*(T1717*T1717)+960*4/3*3.14*AJ1717)</f>
        <v>16.504986601531947</v>
      </c>
      <c r="AH1717">
        <f>AH1716+AG1717</f>
        <v>7514.6494814769567</v>
      </c>
      <c r="AJ1717">
        <f>T1718-T1717</f>
        <v>-2.7777777777778567E-2</v>
      </c>
      <c r="AK1717" s="53">
        <f t="shared" si="461"/>
        <v>35.222222222222221</v>
      </c>
      <c r="AL1717" s="39">
        <f>0.5*1116.99*(T1717*T1717)</f>
        <v>692871.65499999991</v>
      </c>
      <c r="AM1717" s="39">
        <f t="shared" si="460"/>
        <v>1092.4265624999534</v>
      </c>
      <c r="AN1717" s="39">
        <f>SUM($AM$1691:$AM$1705)+$AN$1690</f>
        <v>-3964029.444375</v>
      </c>
      <c r="AO1717" s="39">
        <f t="shared" si="450"/>
        <v>1.1011192897958533</v>
      </c>
      <c r="AP1717" s="39">
        <f>SUM($AM$1707:AM$1717)+$AP$1706</f>
        <v>3249681.5881250002</v>
      </c>
      <c r="AQ1717" s="39">
        <f t="shared" si="451"/>
        <v>0.90268932978196936</v>
      </c>
      <c r="AR1717" s="39">
        <f t="shared" si="463"/>
        <v>1.0924265624999534</v>
      </c>
      <c r="AS1717" s="39"/>
      <c r="AT1717" s="51">
        <f>T1717*$AS$8*0.38*0.01</f>
        <v>1391.6504084600001</v>
      </c>
      <c r="AU1717" s="51">
        <f t="shared" si="462"/>
        <v>1.3916504084600001</v>
      </c>
      <c r="AV1717" s="51">
        <f t="shared" si="452"/>
        <v>3.8656986716120191E-4</v>
      </c>
      <c r="AW1717" s="39">
        <f>AB1717*0.7</f>
        <v>0.5420506891486373</v>
      </c>
      <c r="AX1717" s="40"/>
      <c r="AY1717" s="40">
        <f t="shared" si="449"/>
        <v>0</v>
      </c>
      <c r="AZ1717" s="40"/>
      <c r="BA1717" s="40"/>
      <c r="BB1717" s="40"/>
      <c r="BC1717" s="39"/>
      <c r="BD1717" s="39">
        <f>T1717*2.23694</f>
        <v>78.789997777777785</v>
      </c>
      <c r="BE1717" s="39">
        <f>AO1717-$BC$8</f>
        <v>1.0999928907972347</v>
      </c>
      <c r="BF1717" s="39">
        <f>AQ1717-$BC$8</f>
        <v>0.90156293078335092</v>
      </c>
      <c r="BG1717" s="52">
        <f t="shared" si="453"/>
        <v>0.81140663770501587</v>
      </c>
      <c r="BH1717" s="52">
        <f t="shared" si="454"/>
        <v>0.81140663770501587</v>
      </c>
      <c r="BI1717" s="52">
        <f t="shared" si="455"/>
        <v>2921063.8957380573</v>
      </c>
      <c r="BJ1717" s="52">
        <f t="shared" si="456"/>
        <v>2921.0638957380575</v>
      </c>
      <c r="BK1717">
        <f t="shared" si="457"/>
        <v>0.98318390624995811</v>
      </c>
    </row>
    <row r="1718" spans="2:63" x14ac:dyDescent="0.25">
      <c r="B1718" s="23" t="s">
        <v>54</v>
      </c>
      <c r="C1718" s="23">
        <v>1710</v>
      </c>
      <c r="D1718" s="23">
        <v>233</v>
      </c>
      <c r="E1718" s="22">
        <v>126.7</v>
      </c>
      <c r="F1718" s="15">
        <f t="shared" si="458"/>
        <v>0</v>
      </c>
      <c r="G1718" s="15">
        <f t="shared" si="459"/>
        <v>0</v>
      </c>
      <c r="R1718">
        <f t="shared" si="447"/>
        <v>0</v>
      </c>
      <c r="S1718">
        <f t="shared" si="448"/>
        <v>126.7</v>
      </c>
      <c r="T1718">
        <f>$E1718/3.6</f>
        <v>35.194444444444443</v>
      </c>
      <c r="U1718">
        <f>(0.5*960*(T1718*T1718))</f>
        <v>594551.48148148146</v>
      </c>
      <c r="V1718">
        <f>$U1718-$U1719</f>
        <v>-938.88888888887595</v>
      </c>
      <c r="X1718">
        <f>W1718/1000</f>
        <v>0</v>
      </c>
      <c r="Y171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8">
        <f>(0.5*960*(F1718*F1718))</f>
        <v>0</v>
      </c>
      <c r="AA1718">
        <f>W1718*0.0000002777777777</f>
        <v>0</v>
      </c>
      <c r="AB171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C1718">
        <f>SUM(V1718:V1731)</f>
        <v>-43955.55555555562</v>
      </c>
      <c r="AD1718">
        <f>(AC1718*0.0000002777777777)*-1</f>
        <v>1.220987653979113E-2</v>
      </c>
      <c r="AE171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18">
        <f>(T1718/1000)*(960*9.81*0.01+0.5*1.205*0.38*1.711274*(T1718*T1718)+960*4/3*3.14*AJ1718)</f>
        <v>24.323526810505296</v>
      </c>
      <c r="AH1718">
        <f>AH1717+AG1718</f>
        <v>7538.9730082874621</v>
      </c>
      <c r="AJ1718">
        <f>T1719-T1718</f>
        <v>2.7777777777778567E-2</v>
      </c>
      <c r="AK1718" s="53">
        <f t="shared" si="461"/>
        <v>35.194444444444443</v>
      </c>
      <c r="AL1718" s="39">
        <f>0.5*1116.99*(T1718*T1718)</f>
        <v>691779.22843749996</v>
      </c>
      <c r="AM1718" s="39">
        <f t="shared" si="460"/>
        <v>-1092.4265624999534</v>
      </c>
      <c r="AN1718" s="39">
        <f>SUM($AM$1718:$AM$1731)+$AN$1717</f>
        <v>-4015173.1068750001</v>
      </c>
      <c r="AO1718" s="39">
        <f t="shared" si="450"/>
        <v>1.1153258627085423</v>
      </c>
      <c r="AP1718" s="39">
        <f>SUM($AM$1707:AM$1717)+$AP$1706</f>
        <v>3249681.5881250002</v>
      </c>
      <c r="AQ1718" s="39">
        <f t="shared" si="451"/>
        <v>0.90268932978196936</v>
      </c>
      <c r="AR1718" s="39">
        <f t="shared" si="463"/>
        <v>-1.0924265624999534</v>
      </c>
      <c r="AS1718" s="39"/>
      <c r="AT1718" s="51">
        <f>T1718*$AS$8*0.38*0.01</f>
        <v>1390.5528923650002</v>
      </c>
      <c r="AU1718" s="51">
        <f t="shared" si="462"/>
        <v>1.3905528923650001</v>
      </c>
      <c r="AV1718" s="51">
        <f t="shared" si="452"/>
        <v>3.8626500133536498E-4</v>
      </c>
      <c r="AW1718" s="39">
        <f>AB1718*0.7</f>
        <v>0.5420506891486373</v>
      </c>
      <c r="AX1718" s="40"/>
      <c r="AY1718" s="40">
        <f t="shared" si="449"/>
        <v>0</v>
      </c>
      <c r="AZ1718" s="40"/>
      <c r="BA1718" s="40"/>
      <c r="BB1718" s="40"/>
      <c r="BC1718" s="39"/>
      <c r="BD1718" s="39">
        <f>T1718*2.23694</f>
        <v>78.727860555555552</v>
      </c>
      <c r="BE1718" s="39">
        <f>AO1718-$BC$8</f>
        <v>1.1141994637099237</v>
      </c>
      <c r="BF1718" s="39">
        <f>AQ1718-$BC$8</f>
        <v>0.90156293078335092</v>
      </c>
      <c r="BG1718" s="52">
        <f t="shared" si="453"/>
        <v>0.81140663770501587</v>
      </c>
      <c r="BH1718" s="52">
        <f t="shared" si="454"/>
        <v>0.81140663770501587</v>
      </c>
      <c r="BI1718" s="52">
        <f t="shared" si="455"/>
        <v>2921063.8957380573</v>
      </c>
      <c r="BJ1718" s="52">
        <f t="shared" si="456"/>
        <v>2921.0638957380575</v>
      </c>
      <c r="BK1718">
        <f t="shared" si="457"/>
        <v>-0.98318390624995811</v>
      </c>
    </row>
    <row r="1719" spans="2:63" x14ac:dyDescent="0.25">
      <c r="B1719" s="23" t="s">
        <v>54</v>
      </c>
      <c r="C1719" s="23">
        <v>1711</v>
      </c>
      <c r="D1719" s="23">
        <v>234</v>
      </c>
      <c r="E1719" s="22">
        <v>126.8</v>
      </c>
      <c r="F1719" s="15">
        <f t="shared" si="458"/>
        <v>2.7777777777778172E-2</v>
      </c>
      <c r="G1719" s="15">
        <f t="shared" si="459"/>
        <v>0.10000000000000142</v>
      </c>
      <c r="R1719">
        <f t="shared" si="447"/>
        <v>0</v>
      </c>
      <c r="S1719">
        <f t="shared" si="448"/>
        <v>126.8</v>
      </c>
      <c r="T1719">
        <f>$E1719/3.6</f>
        <v>35.222222222222221</v>
      </c>
      <c r="U1719">
        <f>(0.5*960*(T1719*T1719))</f>
        <v>595490.37037037034</v>
      </c>
      <c r="V1719">
        <f>$U1719-$U1720</f>
        <v>-939.62962962966412</v>
      </c>
      <c r="X1719">
        <f>W1719/1000</f>
        <v>0</v>
      </c>
      <c r="Y171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19">
        <f>(0.5*960*(F1719*F1719))</f>
        <v>0.37037037037038084</v>
      </c>
      <c r="AA1719">
        <f>W1719*0.0000002777777777</f>
        <v>0</v>
      </c>
      <c r="AB171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19">
        <f>(AC1719*0.0000002777777777)*-1</f>
        <v>0</v>
      </c>
      <c r="AE171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19">
        <f>(T1719/1000)*(960*9.81*0.01+0.5*1.205*0.38*1.711274*(T1719*T1719)+960*4/3*3.14*AJ1719)</f>
        <v>24.3697174657297</v>
      </c>
      <c r="AH1719">
        <f>AH1718+AG1719</f>
        <v>7563.3427257531921</v>
      </c>
      <c r="AJ1719">
        <f>T1720-T1719</f>
        <v>2.7777777777778567E-2</v>
      </c>
      <c r="AK1719" s="53">
        <f t="shared" si="461"/>
        <v>35.222222222222221</v>
      </c>
      <c r="AL1719" s="39">
        <f>0.5*1116.99*(T1719*T1719)</f>
        <v>692871.65499999991</v>
      </c>
      <c r="AM1719" s="39">
        <f t="shared" si="460"/>
        <v>-1093.2884375001304</v>
      </c>
      <c r="AN1719" s="39">
        <f>SUM($AM$1718:$AM$1731)+$AN$1717</f>
        <v>-4015173.1068750001</v>
      </c>
      <c r="AO1719" s="39"/>
      <c r="AP1719" s="39">
        <f>SUM($AM$1707:AM$1717)+$AP$1706</f>
        <v>3249681.5881250002</v>
      </c>
      <c r="AQ1719" s="39">
        <f t="shared" si="451"/>
        <v>0.90268932978196936</v>
      </c>
      <c r="AR1719" s="39">
        <f t="shared" si="463"/>
        <v>-1.0932884375001304</v>
      </c>
      <c r="AS1719" s="39"/>
      <c r="AT1719" s="51">
        <f>T1719*$AS$8*0.38*0.01</f>
        <v>1391.6504084600001</v>
      </c>
      <c r="AU1719" s="51">
        <f t="shared" si="462"/>
        <v>1.3916504084600001</v>
      </c>
      <c r="AV1719" s="51">
        <f t="shared" si="452"/>
        <v>3.8656986716120191E-4</v>
      </c>
      <c r="AW1719" s="39">
        <f>AB1719*0.7</f>
        <v>0.5420506891486373</v>
      </c>
      <c r="AX1719" s="40"/>
      <c r="AY1719" s="40">
        <f t="shared" si="449"/>
        <v>0</v>
      </c>
      <c r="AZ1719" s="40"/>
      <c r="BA1719" s="40"/>
      <c r="BB1719" s="40"/>
      <c r="BC1719" s="39"/>
      <c r="BD1719" s="39">
        <f>T1719*2.23694</f>
        <v>78.789997777777785</v>
      </c>
      <c r="BE1719" s="39"/>
      <c r="BF1719" s="39">
        <f>AQ1719-$BC$8</f>
        <v>0.90156293078335092</v>
      </c>
      <c r="BG1719" s="52">
        <f t="shared" si="453"/>
        <v>0.81140663770501587</v>
      </c>
      <c r="BH1719" s="52">
        <f t="shared" si="454"/>
        <v>0.81140663770501587</v>
      </c>
      <c r="BI1719" s="52">
        <f t="shared" si="455"/>
        <v>2921063.8957380573</v>
      </c>
      <c r="BJ1719" s="52">
        <f t="shared" si="456"/>
        <v>2921.0638957380575</v>
      </c>
      <c r="BK1719">
        <f t="shared" si="457"/>
        <v>-0.98395959375011743</v>
      </c>
    </row>
    <row r="1720" spans="2:63" x14ac:dyDescent="0.25">
      <c r="B1720" s="23" t="s">
        <v>54</v>
      </c>
      <c r="C1720" s="23">
        <v>1712</v>
      </c>
      <c r="D1720" s="23">
        <v>235</v>
      </c>
      <c r="E1720" s="22">
        <v>126.9</v>
      </c>
      <c r="F1720" s="15">
        <f t="shared" si="458"/>
        <v>4.1666666666666269E-2</v>
      </c>
      <c r="G1720" s="15">
        <f t="shared" si="459"/>
        <v>0.14999999999999858</v>
      </c>
      <c r="R1720">
        <f t="shared" si="447"/>
        <v>0</v>
      </c>
      <c r="S1720">
        <f t="shared" si="448"/>
        <v>126.9</v>
      </c>
      <c r="T1720">
        <f>$E1720/3.6</f>
        <v>35.25</v>
      </c>
      <c r="U1720">
        <f>(0.5*960*(T1720*T1720))</f>
        <v>596430</v>
      </c>
      <c r="V1720">
        <f>$U1720-$U1721</f>
        <v>-1881.4814814813435</v>
      </c>
      <c r="X1720">
        <f>W1720/1000</f>
        <v>0</v>
      </c>
      <c r="Y172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0">
        <f>(0.5*960*(F1720*F1720))</f>
        <v>0.83333333333331749</v>
      </c>
      <c r="AA1720">
        <f>W1720*0.0000002777777777</f>
        <v>0</v>
      </c>
      <c r="AB172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0">
        <f>(AC1720*0.0000002777777777)*-1</f>
        <v>0</v>
      </c>
      <c r="AE172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0">
        <f>(T1720/1000)*(960*9.81*0.01+0.5*1.205*0.38*1.711274*(T1720*T1720)+960*4/3*3.14*AJ1720)</f>
        <v>28.351438676194867</v>
      </c>
      <c r="AH1720">
        <f>AH1719+AG1720</f>
        <v>7591.6941644293865</v>
      </c>
      <c r="AJ1720">
        <f>T1721-T1720</f>
        <v>5.5555555555550029E-2</v>
      </c>
      <c r="AK1720" s="53">
        <f t="shared" si="461"/>
        <v>35.25</v>
      </c>
      <c r="AL1720" s="39">
        <f>0.5*1116.99*(T1720*T1720)</f>
        <v>693964.94343750004</v>
      </c>
      <c r="AM1720" s="39">
        <f t="shared" si="460"/>
        <v>-2189.1624999997439</v>
      </c>
      <c r="AN1720" s="39">
        <f>SUM($AM$1718:$AM$1731)+$AN$1717</f>
        <v>-4015173.1068750001</v>
      </c>
      <c r="AO1720" s="39"/>
      <c r="AP1720" s="39">
        <f>SUM($AM$1707:AM$1717)+$AP$1706</f>
        <v>3249681.5881250002</v>
      </c>
      <c r="AQ1720" s="39">
        <f t="shared" si="451"/>
        <v>0.90268932978196936</v>
      </c>
      <c r="AR1720" s="39">
        <f t="shared" si="463"/>
        <v>-2.1891624999997439</v>
      </c>
      <c r="AS1720" s="39"/>
      <c r="AT1720" s="51">
        <f>T1720*$AS$8*0.38*0.01</f>
        <v>1392.7479245550003</v>
      </c>
      <c r="AU1720" s="51">
        <f t="shared" si="462"/>
        <v>1.3927479245550003</v>
      </c>
      <c r="AV1720" s="51">
        <f t="shared" si="452"/>
        <v>3.8687473298703885E-4</v>
      </c>
      <c r="AW1720" s="39">
        <f>AB1720*0.7</f>
        <v>0.5420506891486373</v>
      </c>
      <c r="AX1720" s="40"/>
      <c r="AY1720" s="40">
        <f t="shared" si="449"/>
        <v>0</v>
      </c>
      <c r="AZ1720" s="40"/>
      <c r="BA1720" s="40"/>
      <c r="BB1720" s="40"/>
      <c r="BC1720" s="39"/>
      <c r="BD1720" s="39">
        <f>T1720*2.23694</f>
        <v>78.852135000000004</v>
      </c>
      <c r="BE1720" s="39"/>
      <c r="BF1720" s="39">
        <f>AQ1720-$BC$8</f>
        <v>0.90156293078335092</v>
      </c>
      <c r="BG1720" s="52">
        <f t="shared" si="453"/>
        <v>0.81140663770501587</v>
      </c>
      <c r="BH1720" s="52">
        <f t="shared" si="454"/>
        <v>0.81140663770501587</v>
      </c>
      <c r="BI1720" s="52">
        <f t="shared" si="455"/>
        <v>2921063.8957380573</v>
      </c>
      <c r="BJ1720" s="52">
        <f t="shared" si="456"/>
        <v>2921.0638957380575</v>
      </c>
      <c r="BK1720">
        <f t="shared" si="457"/>
        <v>-1.9702462499997695</v>
      </c>
    </row>
    <row r="1721" spans="2:63" x14ac:dyDescent="0.25">
      <c r="B1721" s="23" t="s">
        <v>54</v>
      </c>
      <c r="C1721" s="23">
        <v>1713</v>
      </c>
      <c r="D1721" s="23">
        <v>236</v>
      </c>
      <c r="E1721" s="22">
        <v>127.1</v>
      </c>
      <c r="F1721" s="15">
        <f t="shared" si="458"/>
        <v>6.9444444444444448E-2</v>
      </c>
      <c r="G1721" s="15">
        <f t="shared" si="459"/>
        <v>0.25</v>
      </c>
      <c r="R1721">
        <f t="shared" si="447"/>
        <v>0</v>
      </c>
      <c r="S1721">
        <f t="shared" si="448"/>
        <v>127.1</v>
      </c>
      <c r="T1721">
        <f>$E1721/3.6</f>
        <v>35.30555555555555</v>
      </c>
      <c r="U1721">
        <f>(0.5*960*(T1721*T1721))</f>
        <v>598311.48148148134</v>
      </c>
      <c r="V1721">
        <f>$U1721-$U1722</f>
        <v>-2827.7777777781012</v>
      </c>
      <c r="X1721">
        <f>W1721/1000</f>
        <v>0</v>
      </c>
      <c r="Y172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1">
        <f>(0.5*960*(F1721*F1721))</f>
        <v>2.3148148148148149</v>
      </c>
      <c r="AA1721">
        <f>W1721*0.0000002777777777</f>
        <v>0</v>
      </c>
      <c r="AB1721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1">
        <f>(AC1721*0.0000002777777777)*-1</f>
        <v>0</v>
      </c>
      <c r="AE1721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1">
        <f>(T1721/1000)*(960*9.81*0.01+0.5*1.205*0.38*1.711274*(T1721*T1721)+960*4/3*3.14*AJ1721)</f>
        <v>32.392011236000272</v>
      </c>
      <c r="AH1721">
        <f>AH1720+AG1721</f>
        <v>7624.0861756653867</v>
      </c>
      <c r="AJ1721">
        <f>T1722-T1721</f>
        <v>8.3333333333342807E-2</v>
      </c>
      <c r="AK1721" s="53">
        <f t="shared" si="461"/>
        <v>35.30555555555555</v>
      </c>
      <c r="AL1721" s="39">
        <f>0.5*1116.99*(T1721*T1721)</f>
        <v>696154.10593749979</v>
      </c>
      <c r="AM1721" s="39">
        <f t="shared" si="460"/>
        <v>-3290.2078125004191</v>
      </c>
      <c r="AN1721" s="39">
        <f>SUM($AM$1718:$AM$1731)+$AN$1717</f>
        <v>-4015173.1068750001</v>
      </c>
      <c r="AO1721" s="39"/>
      <c r="AP1721" s="39">
        <f>SUM($AM$1707:AM$1717)+$AP$1706</f>
        <v>3249681.5881250002</v>
      </c>
      <c r="AQ1721" s="39">
        <f t="shared" si="451"/>
        <v>0.90268932978196936</v>
      </c>
      <c r="AR1721" s="39">
        <f t="shared" si="463"/>
        <v>-3.290207812500419</v>
      </c>
      <c r="AS1721" s="39"/>
      <c r="AT1721" s="51">
        <f>T1721*$AS$8*0.38*0.01</f>
        <v>1394.9429567449999</v>
      </c>
      <c r="AU1721" s="51">
        <f t="shared" si="462"/>
        <v>1.394942956745</v>
      </c>
      <c r="AV1721" s="51">
        <f t="shared" si="452"/>
        <v>3.874844646387126E-4</v>
      </c>
      <c r="AW1721" s="39">
        <f>AB1721*0.7</f>
        <v>0.5420506891486373</v>
      </c>
      <c r="AX1721" s="40"/>
      <c r="AY1721" s="40">
        <f t="shared" si="449"/>
        <v>0</v>
      </c>
      <c r="AZ1721" s="40"/>
      <c r="BA1721" s="40"/>
      <c r="BB1721" s="40"/>
      <c r="BC1721" s="39"/>
      <c r="BD1721" s="39">
        <f>T1721*2.23694</f>
        <v>78.976409444444442</v>
      </c>
      <c r="BE1721" s="39"/>
      <c r="BF1721" s="39">
        <f>AQ1721-$BC$8</f>
        <v>0.90156293078335092</v>
      </c>
      <c r="BG1721" s="52">
        <f t="shared" si="453"/>
        <v>0.81140663770501587</v>
      </c>
      <c r="BH1721" s="52">
        <f t="shared" si="454"/>
        <v>0.81140663770501587</v>
      </c>
      <c r="BI1721" s="52">
        <f t="shared" si="455"/>
        <v>2921063.8957380573</v>
      </c>
      <c r="BJ1721" s="52">
        <f t="shared" si="456"/>
        <v>2921.0638957380575</v>
      </c>
      <c r="BK1721">
        <f t="shared" si="457"/>
        <v>-2.9611870312503776</v>
      </c>
    </row>
    <row r="1722" spans="2:63" x14ac:dyDescent="0.25">
      <c r="B1722" s="23" t="s">
        <v>54</v>
      </c>
      <c r="C1722" s="23">
        <v>1714</v>
      </c>
      <c r="D1722" s="23">
        <v>237</v>
      </c>
      <c r="E1722" s="22">
        <v>127.4</v>
      </c>
      <c r="F1722" s="15">
        <f t="shared" si="458"/>
        <v>8.3333333333334522E-2</v>
      </c>
      <c r="G1722" s="15">
        <f t="shared" si="459"/>
        <v>0.30000000000000426</v>
      </c>
      <c r="R1722">
        <f t="shared" si="447"/>
        <v>0</v>
      </c>
      <c r="S1722">
        <f t="shared" si="448"/>
        <v>127.4</v>
      </c>
      <c r="T1722">
        <f>$E1722/3.6</f>
        <v>35.388888888888893</v>
      </c>
      <c r="U1722">
        <f>(0.5*960*(T1722*T1722))</f>
        <v>601139.25925925944</v>
      </c>
      <c r="V1722">
        <f>$U1722-$U1723</f>
        <v>-2834.4444444441469</v>
      </c>
      <c r="X1722">
        <f>W1722/1000</f>
        <v>0</v>
      </c>
      <c r="Y172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2">
        <f>(0.5*960*(F1722*F1722))</f>
        <v>3.3333333333334285</v>
      </c>
      <c r="AA1722">
        <f>W1722*0.0000002777777777</f>
        <v>0</v>
      </c>
      <c r="AB1722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2">
        <f>(AC1722*0.0000002777777777)*-1</f>
        <v>0</v>
      </c>
      <c r="AE1722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2">
        <f>(T1722/1000)*(960*9.81*0.01+0.5*1.205*0.38*1.711274*(T1722*T1722)+960*4/3*3.14*AJ1722)</f>
        <v>32.55015049964846</v>
      </c>
      <c r="AH1722">
        <f>AH1721+AG1722</f>
        <v>7656.6363261650349</v>
      </c>
      <c r="AJ1722">
        <f>T1723-T1722</f>
        <v>8.3333333333328596E-2</v>
      </c>
      <c r="AK1722" s="53">
        <f t="shared" si="461"/>
        <v>35.388888888888893</v>
      </c>
      <c r="AL1722" s="39">
        <f>0.5*1116.99*(T1722*T1722)</f>
        <v>699444.3137500002</v>
      </c>
      <c r="AM1722" s="39">
        <f t="shared" si="460"/>
        <v>-3297.9646874996834</v>
      </c>
      <c r="AN1722" s="39">
        <f>SUM($AM$1718:$AM$1731)+$AN$1717</f>
        <v>-4015173.1068750001</v>
      </c>
      <c r="AO1722" s="39"/>
      <c r="AP1722" s="39">
        <f>SUM($AM$1707:AM$1717)+$AP$1706</f>
        <v>3249681.5881250002</v>
      </c>
      <c r="AQ1722" s="39">
        <f t="shared" si="451"/>
        <v>0.90268932978196936</v>
      </c>
      <c r="AR1722" s="39">
        <f t="shared" si="463"/>
        <v>-3.2979646874996833</v>
      </c>
      <c r="AS1722" s="39"/>
      <c r="AT1722" s="51">
        <f>T1722*$AS$8*0.38*0.01</f>
        <v>1398.2355050300005</v>
      </c>
      <c r="AU1722" s="51">
        <f t="shared" si="462"/>
        <v>1.3982355050300004</v>
      </c>
      <c r="AV1722" s="51">
        <f t="shared" si="452"/>
        <v>3.8839906211622345E-4</v>
      </c>
      <c r="AW1722" s="39">
        <f>AB1722*0.7</f>
        <v>0.5420506891486373</v>
      </c>
      <c r="AX1722" s="40"/>
      <c r="AY1722" s="40">
        <f t="shared" si="449"/>
        <v>0</v>
      </c>
      <c r="AZ1722" s="40"/>
      <c r="BA1722" s="40"/>
      <c r="BB1722" s="40"/>
      <c r="BC1722" s="39"/>
      <c r="BD1722" s="39">
        <f>T1722*2.23694</f>
        <v>79.162821111111128</v>
      </c>
      <c r="BE1722" s="39"/>
      <c r="BF1722" s="39">
        <f>AQ1722-$BC$8</f>
        <v>0.90156293078335092</v>
      </c>
      <c r="BG1722" s="52">
        <f t="shared" si="453"/>
        <v>0.81140663770501587</v>
      </c>
      <c r="BH1722" s="52">
        <f t="shared" si="454"/>
        <v>0.81140663770501587</v>
      </c>
      <c r="BI1722" s="52">
        <f t="shared" si="455"/>
        <v>2921063.8957380573</v>
      </c>
      <c r="BJ1722" s="52">
        <f t="shared" si="456"/>
        <v>2921.0638957380575</v>
      </c>
      <c r="BK1722">
        <f t="shared" si="457"/>
        <v>-2.9681682187497147</v>
      </c>
    </row>
    <row r="1723" spans="2:63" x14ac:dyDescent="0.25">
      <c r="B1723" s="23" t="s">
        <v>54</v>
      </c>
      <c r="C1723" s="23">
        <v>1715</v>
      </c>
      <c r="D1723" s="23">
        <v>238</v>
      </c>
      <c r="E1723" s="22">
        <v>127.7</v>
      </c>
      <c r="F1723" s="15">
        <f t="shared" si="458"/>
        <v>9.7222222222220642E-2</v>
      </c>
      <c r="G1723" s="15">
        <f t="shared" si="459"/>
        <v>0.34999999999999432</v>
      </c>
      <c r="R1723">
        <f t="shared" si="447"/>
        <v>0</v>
      </c>
      <c r="S1723">
        <f t="shared" si="448"/>
        <v>127.7</v>
      </c>
      <c r="T1723">
        <f>$E1723/3.6</f>
        <v>35.472222222222221</v>
      </c>
      <c r="U1723">
        <f>(0.5*960*(T1723*T1723))</f>
        <v>603973.70370370359</v>
      </c>
      <c r="V1723">
        <f>$U1723-$U1724</f>
        <v>-3789.6296296296641</v>
      </c>
      <c r="X1723">
        <f>W1723/1000</f>
        <v>0</v>
      </c>
      <c r="Y172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3">
        <f>(0.5*960*(F1723*F1723))</f>
        <v>4.5370370370368898</v>
      </c>
      <c r="AA1723">
        <f>W1723*0.0000002777777777</f>
        <v>0</v>
      </c>
      <c r="AB1723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3">
        <f>(AC1723*0.0000002777777777)*-1</f>
        <v>0</v>
      </c>
      <c r="AE1723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3">
        <f>(T1723/1000)*(960*9.81*0.01+0.5*1.205*0.38*1.711274*(T1723*T1723)+960*4/3*3.14*AJ1723)</f>
        <v>36.669144024490393</v>
      </c>
      <c r="AH1723">
        <f>AH1722+AG1723</f>
        <v>7693.3054701895253</v>
      </c>
      <c r="AJ1723">
        <f>T1724-T1723</f>
        <v>0.11111111111110716</v>
      </c>
      <c r="AK1723" s="53">
        <f t="shared" si="461"/>
        <v>35.472222222222221</v>
      </c>
      <c r="AL1723" s="39">
        <f>0.5*1116.99*(T1723*T1723)</f>
        <v>702742.27843749989</v>
      </c>
      <c r="AM1723" s="39">
        <f t="shared" si="460"/>
        <v>-4409.3524999999208</v>
      </c>
      <c r="AN1723" s="39">
        <f>SUM($AM$1718:$AM$1731)+$AN$1717</f>
        <v>-4015173.1068750001</v>
      </c>
      <c r="AO1723" s="39"/>
      <c r="AP1723" s="39">
        <f>SUM($AM$1707:AM$1717)+$AP$1706</f>
        <v>3249681.5881250002</v>
      </c>
      <c r="AQ1723" s="39">
        <f t="shared" si="451"/>
        <v>0.90268932978196936</v>
      </c>
      <c r="AR1723" s="39">
        <f t="shared" si="463"/>
        <v>-4.4093524999999207</v>
      </c>
      <c r="AS1723" s="39"/>
      <c r="AT1723" s="51">
        <f>T1723*$AS$8*0.38*0.01</f>
        <v>1401.5280533150001</v>
      </c>
      <c r="AU1723" s="51">
        <f t="shared" si="462"/>
        <v>1.4015280533150001</v>
      </c>
      <c r="AV1723" s="51">
        <f t="shared" si="452"/>
        <v>3.8931365959373409E-4</v>
      </c>
      <c r="AW1723" s="39">
        <f>AB1723*0.7</f>
        <v>0.5420506891486373</v>
      </c>
      <c r="AX1723" s="40"/>
      <c r="AY1723" s="40">
        <f t="shared" si="449"/>
        <v>0</v>
      </c>
      <c r="AZ1723" s="40"/>
      <c r="BA1723" s="40"/>
      <c r="BB1723" s="40"/>
      <c r="BC1723" s="39"/>
      <c r="BD1723" s="39">
        <f>T1723*2.23694</f>
        <v>79.349232777777786</v>
      </c>
      <c r="BE1723" s="39"/>
      <c r="BF1723" s="39">
        <f>AQ1723-$BC$8</f>
        <v>0.90156293078335092</v>
      </c>
      <c r="BG1723" s="52">
        <f t="shared" si="453"/>
        <v>0.81140663770501587</v>
      </c>
      <c r="BH1723" s="52">
        <f t="shared" si="454"/>
        <v>0.81140663770501587</v>
      </c>
      <c r="BI1723" s="52">
        <f t="shared" si="455"/>
        <v>2921063.8957380573</v>
      </c>
      <c r="BJ1723" s="52">
        <f t="shared" si="456"/>
        <v>2921.0638957380575</v>
      </c>
      <c r="BK1723">
        <f t="shared" si="457"/>
        <v>-3.9684172499999288</v>
      </c>
    </row>
    <row r="1724" spans="2:63" x14ac:dyDescent="0.25">
      <c r="B1724" s="23" t="s">
        <v>54</v>
      </c>
      <c r="C1724" s="23">
        <v>1716</v>
      </c>
      <c r="D1724" s="23">
        <v>239</v>
      </c>
      <c r="E1724" s="22">
        <v>128.1</v>
      </c>
      <c r="F1724" s="15">
        <f t="shared" si="458"/>
        <v>0.11111111111111072</v>
      </c>
      <c r="G1724" s="15">
        <f t="shared" si="459"/>
        <v>0.39999999999999858</v>
      </c>
      <c r="R1724">
        <f t="shared" si="447"/>
        <v>0</v>
      </c>
      <c r="S1724">
        <f t="shared" si="448"/>
        <v>128.1</v>
      </c>
      <c r="T1724">
        <f>$E1724/3.6</f>
        <v>35.583333333333329</v>
      </c>
      <c r="U1724">
        <f>(0.5*960*(T1724*T1724))</f>
        <v>607763.33333333326</v>
      </c>
      <c r="V1724">
        <f>$U1724-$U1725</f>
        <v>-3801.4814814814599</v>
      </c>
      <c r="X1724">
        <f>W1724/1000</f>
        <v>0</v>
      </c>
      <c r="Y172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4">
        <f>(0.5*960*(F1724*F1724))</f>
        <v>5.9259259259258839</v>
      </c>
      <c r="AA1724">
        <f>W1724*0.0000002777777777</f>
        <v>0</v>
      </c>
      <c r="AB1724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4">
        <f>(AC1724*0.0000002777777777)*-1</f>
        <v>0</v>
      </c>
      <c r="AE1724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4">
        <f>(T1724/1000)*(960*9.81*0.01+0.5*1.205*0.38*1.711274*(T1724*T1724)+960*4/3*3.14*AJ1724)</f>
        <v>36.894072628669569</v>
      </c>
      <c r="AH1724">
        <f>AH1723+AG1724</f>
        <v>7730.1995428181945</v>
      </c>
      <c r="AJ1724">
        <f>T1725-T1724</f>
        <v>0.11111111111111427</v>
      </c>
      <c r="AK1724" s="53">
        <f t="shared" si="461"/>
        <v>35.583333333333329</v>
      </c>
      <c r="AL1724" s="39">
        <f>0.5*1116.99*(T1724*T1724)</f>
        <v>707151.63093749981</v>
      </c>
      <c r="AM1724" s="39">
        <f t="shared" si="460"/>
        <v>-4423.1425000000745</v>
      </c>
      <c r="AN1724" s="39">
        <f>SUM($AM$1718:$AM$1731)+$AN$1717</f>
        <v>-4015173.1068750001</v>
      </c>
      <c r="AO1724" s="39"/>
      <c r="AP1724" s="39">
        <f>SUM($AM$1707:AM$1717)+$AP$1706</f>
        <v>3249681.5881250002</v>
      </c>
      <c r="AQ1724" s="39">
        <f t="shared" si="451"/>
        <v>0.90268932978196936</v>
      </c>
      <c r="AR1724" s="39">
        <f t="shared" si="463"/>
        <v>-4.4231425000000746</v>
      </c>
      <c r="AS1724" s="39"/>
      <c r="AT1724" s="51">
        <f>T1724*$AS$8*0.38*0.01</f>
        <v>1405.9181176950001</v>
      </c>
      <c r="AU1724" s="51">
        <f t="shared" si="462"/>
        <v>1.4059181176950002</v>
      </c>
      <c r="AV1724" s="51">
        <f t="shared" si="452"/>
        <v>3.9053312289708171E-4</v>
      </c>
      <c r="AW1724" s="39">
        <f>AB1724*0.7</f>
        <v>0.5420506891486373</v>
      </c>
      <c r="AX1724" s="40"/>
      <c r="AY1724" s="40">
        <f t="shared" si="449"/>
        <v>0</v>
      </c>
      <c r="AZ1724" s="40"/>
      <c r="BA1724" s="40"/>
      <c r="BB1724" s="40"/>
      <c r="BC1724" s="39"/>
      <c r="BD1724" s="39">
        <f>T1724*2.23694</f>
        <v>79.597781666666663</v>
      </c>
      <c r="BE1724" s="39"/>
      <c r="BF1724" s="39">
        <f>AQ1724-$BC$8</f>
        <v>0.90156293078335092</v>
      </c>
      <c r="BG1724" s="52">
        <f t="shared" si="453"/>
        <v>0.81140663770501587</v>
      </c>
      <c r="BH1724" s="52">
        <f t="shared" si="454"/>
        <v>0.81140663770501587</v>
      </c>
      <c r="BI1724" s="52">
        <f t="shared" si="455"/>
        <v>2921063.8957380573</v>
      </c>
      <c r="BJ1724" s="52">
        <f t="shared" si="456"/>
        <v>2921.0638957380575</v>
      </c>
      <c r="BK1724">
        <f t="shared" si="457"/>
        <v>-3.9808282500000671</v>
      </c>
    </row>
    <row r="1725" spans="2:63" x14ac:dyDescent="0.25">
      <c r="B1725" s="23" t="s">
        <v>54</v>
      </c>
      <c r="C1725" s="23">
        <v>1717</v>
      </c>
      <c r="D1725" s="23">
        <v>240</v>
      </c>
      <c r="E1725" s="22">
        <v>128.5</v>
      </c>
      <c r="F1725" s="15">
        <f t="shared" si="458"/>
        <v>0.12500000000000078</v>
      </c>
      <c r="G1725" s="15">
        <f t="shared" si="459"/>
        <v>0.45000000000000284</v>
      </c>
      <c r="R1725">
        <f t="shared" si="447"/>
        <v>0</v>
      </c>
      <c r="S1725">
        <f t="shared" si="448"/>
        <v>128.5</v>
      </c>
      <c r="T1725">
        <f>$E1725/3.6</f>
        <v>35.694444444444443</v>
      </c>
      <c r="U1725">
        <f>(0.5*960*(T1725*T1725))</f>
        <v>611564.81481481472</v>
      </c>
      <c r="V1725">
        <f>$U1725-$U1726</f>
        <v>-4768.5185185187729</v>
      </c>
      <c r="X1725">
        <f>W1725/1000</f>
        <v>0</v>
      </c>
      <c r="Y172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5">
        <f>(0.5*960*(F1725*F1725))</f>
        <v>7.5000000000000933</v>
      </c>
      <c r="AA1725">
        <f>W1725*0.0000002777777777</f>
        <v>0</v>
      </c>
      <c r="AB1725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5">
        <f>(AC1725*0.0000002777777777)*-1</f>
        <v>0</v>
      </c>
      <c r="AE1725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5">
        <f>(T1725/1000)*(960*9.81*0.01+0.5*1.205*0.38*1.711274*(T1725*T1725)+960*4/3*3.14*AJ1725)</f>
        <v>41.105120349945651</v>
      </c>
      <c r="AH1725">
        <f>AH1724+AG1725</f>
        <v>7771.30466316814</v>
      </c>
      <c r="AJ1725">
        <f>T1726-T1725</f>
        <v>0.13888888888889284</v>
      </c>
      <c r="AK1725" s="53">
        <f t="shared" si="461"/>
        <v>35.694444444444443</v>
      </c>
      <c r="AL1725" s="39">
        <f>0.5*1116.99*(T1725*T1725)</f>
        <v>711574.77343749988</v>
      </c>
      <c r="AM1725" s="39">
        <f t="shared" si="460"/>
        <v>-5548.3203125002328</v>
      </c>
      <c r="AN1725" s="39">
        <f>SUM($AM$1718:$AM$1731)+$AN$1717</f>
        <v>-4015173.1068750001</v>
      </c>
      <c r="AO1725" s="39"/>
      <c r="AP1725" s="39">
        <f>SUM($AM$1707:AM$1717)+$AP$1706</f>
        <v>3249681.5881250002</v>
      </c>
      <c r="AQ1725" s="39">
        <f t="shared" si="451"/>
        <v>0.90268932978196936</v>
      </c>
      <c r="AR1725" s="39">
        <f t="shared" si="463"/>
        <v>-5.5483203125002332</v>
      </c>
      <c r="AS1725" s="39"/>
      <c r="AT1725" s="51">
        <f>T1725*$AS$8*0.38*0.01</f>
        <v>1410.3081820750001</v>
      </c>
      <c r="AU1725" s="51">
        <f t="shared" si="462"/>
        <v>1.4103081820750001</v>
      </c>
      <c r="AV1725" s="51">
        <f t="shared" si="452"/>
        <v>3.9175258620042938E-4</v>
      </c>
      <c r="AW1725" s="39">
        <f>AB1725*0.7</f>
        <v>0.5420506891486373</v>
      </c>
      <c r="AX1725" s="40"/>
      <c r="AY1725" s="40">
        <f t="shared" si="449"/>
        <v>0</v>
      </c>
      <c r="AZ1725" s="40"/>
      <c r="BA1725" s="40"/>
      <c r="BB1725" s="40"/>
      <c r="BC1725" s="39"/>
      <c r="BD1725" s="39">
        <f>T1725*2.23694</f>
        <v>79.846330555555554</v>
      </c>
      <c r="BE1725" s="39"/>
      <c r="BF1725" s="39">
        <f>AQ1725-$BC$8</f>
        <v>0.90156293078335092</v>
      </c>
      <c r="BG1725" s="52">
        <f t="shared" si="453"/>
        <v>0.81140663770501587</v>
      </c>
      <c r="BH1725" s="52">
        <f t="shared" si="454"/>
        <v>0.81140663770501587</v>
      </c>
      <c r="BI1725" s="52">
        <f t="shared" si="455"/>
        <v>2921063.8957380573</v>
      </c>
      <c r="BJ1725" s="52">
        <f t="shared" si="456"/>
        <v>2921.0638957380575</v>
      </c>
      <c r="BK1725">
        <f t="shared" si="457"/>
        <v>-4.9934882812502099</v>
      </c>
    </row>
    <row r="1726" spans="2:63" x14ac:dyDescent="0.25">
      <c r="B1726" s="23" t="s">
        <v>54</v>
      </c>
      <c r="C1726" s="23">
        <v>1718</v>
      </c>
      <c r="D1726" s="23">
        <v>241</v>
      </c>
      <c r="E1726" s="22">
        <v>129</v>
      </c>
      <c r="F1726" s="15">
        <f t="shared" si="458"/>
        <v>0.1388888888888889</v>
      </c>
      <c r="G1726" s="15">
        <f t="shared" si="459"/>
        <v>0.5</v>
      </c>
      <c r="R1726">
        <f t="shared" si="447"/>
        <v>0</v>
      </c>
      <c r="S1726">
        <f t="shared" si="448"/>
        <v>129</v>
      </c>
      <c r="T1726">
        <f>$E1726/3.6</f>
        <v>35.833333333333336</v>
      </c>
      <c r="U1726">
        <f>(0.5*960*(T1726*T1726))</f>
        <v>616333.33333333349</v>
      </c>
      <c r="V1726">
        <f>$U1726-$U1727</f>
        <v>-4787.0370370368473</v>
      </c>
      <c r="X1726">
        <f>W1726/1000</f>
        <v>0</v>
      </c>
      <c r="Y172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6">
        <f>(0.5*960*(F1726*F1726))</f>
        <v>9.2592592592592595</v>
      </c>
      <c r="AA1726">
        <f>W1726*0.0000002777777777</f>
        <v>0</v>
      </c>
      <c r="AB1726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6">
        <f>(AC1726*0.0000002777777777)*-1</f>
        <v>0</v>
      </c>
      <c r="AE1726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6">
        <f>(T1726/1000)*(960*9.81*0.01+0.5*1.205*0.38*1.711274*(T1726*T1726)+960*4/3*3.14*AJ1726)</f>
        <v>41.404535292896604</v>
      </c>
      <c r="AH1726">
        <f>AH1725+AG1726</f>
        <v>7812.709198461037</v>
      </c>
      <c r="AJ1726">
        <f>T1727-T1726</f>
        <v>0.13888888888888573</v>
      </c>
      <c r="AK1726" s="53">
        <f t="shared" si="461"/>
        <v>35.833333333333336</v>
      </c>
      <c r="AL1726" s="39">
        <f>0.5*1116.99*(T1726*T1726)</f>
        <v>717123.09375000012</v>
      </c>
      <c r="AM1726" s="39">
        <f t="shared" si="460"/>
        <v>-5569.8671874997672</v>
      </c>
      <c r="AN1726" s="39">
        <f>SUM($AM$1718:$AM$1731)+$AN$1717</f>
        <v>-4015173.1068750001</v>
      </c>
      <c r="AO1726" s="39"/>
      <c r="AP1726" s="39">
        <f>SUM($AM$1707:AM$1717)+$AP$1706</f>
        <v>3249681.5881250002</v>
      </c>
      <c r="AQ1726" s="39">
        <f t="shared" si="451"/>
        <v>0.90268932978196936</v>
      </c>
      <c r="AR1726" s="39">
        <f t="shared" si="463"/>
        <v>-5.5698671874997672</v>
      </c>
      <c r="AS1726" s="39"/>
      <c r="AT1726" s="51">
        <f>T1726*$AS$8*0.38*0.01</f>
        <v>1415.7957625500005</v>
      </c>
      <c r="AU1726" s="51">
        <f t="shared" si="462"/>
        <v>1.4157957625500006</v>
      </c>
      <c r="AV1726" s="51">
        <f t="shared" si="452"/>
        <v>3.9327691532961405E-4</v>
      </c>
      <c r="AW1726" s="39">
        <f>AB1726*0.7</f>
        <v>0.5420506891486373</v>
      </c>
      <c r="AX1726" s="40"/>
      <c r="AY1726" s="40">
        <f t="shared" si="449"/>
        <v>0</v>
      </c>
      <c r="AZ1726" s="40"/>
      <c r="BA1726" s="40"/>
      <c r="BB1726" s="40"/>
      <c r="BC1726" s="39"/>
      <c r="BD1726" s="39">
        <f>T1726*2.23694</f>
        <v>80.157016666666678</v>
      </c>
      <c r="BE1726" s="39"/>
      <c r="BF1726" s="39">
        <f>AQ1726-$BC$8</f>
        <v>0.90156293078335092</v>
      </c>
      <c r="BG1726" s="52">
        <f t="shared" si="453"/>
        <v>0.81140663770501587</v>
      </c>
      <c r="BH1726" s="52">
        <f t="shared" si="454"/>
        <v>0.81140663770501587</v>
      </c>
      <c r="BI1726" s="52">
        <f t="shared" si="455"/>
        <v>2921063.8957380573</v>
      </c>
      <c r="BJ1726" s="52">
        <f t="shared" si="456"/>
        <v>2921.0638957380575</v>
      </c>
      <c r="BK1726">
        <f t="shared" si="457"/>
        <v>-5.0128804687497901</v>
      </c>
    </row>
    <row r="1727" spans="2:63" x14ac:dyDescent="0.25">
      <c r="B1727" s="23" t="s">
        <v>54</v>
      </c>
      <c r="C1727" s="23">
        <v>1719</v>
      </c>
      <c r="D1727" s="23">
        <v>242</v>
      </c>
      <c r="E1727" s="22">
        <v>129.5</v>
      </c>
      <c r="F1727" s="15">
        <f t="shared" si="458"/>
        <v>0.15277777777777699</v>
      </c>
      <c r="G1727" s="15">
        <f t="shared" si="459"/>
        <v>0.54999999999999716</v>
      </c>
      <c r="R1727">
        <f t="shared" si="447"/>
        <v>0</v>
      </c>
      <c r="S1727">
        <f t="shared" si="448"/>
        <v>129.5</v>
      </c>
      <c r="T1727">
        <f>$E1727/3.6</f>
        <v>35.972222222222221</v>
      </c>
      <c r="U1727">
        <f>(0.5*960*(T1727*T1727))</f>
        <v>621120.37037037034</v>
      </c>
      <c r="V1727">
        <f>$U1727-$U1728</f>
        <v>-5768.888888888876</v>
      </c>
      <c r="X1727">
        <f>W1727/1000</f>
        <v>0</v>
      </c>
      <c r="Y172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7">
        <f>(0.5*960*(F1727*F1727))</f>
        <v>11.203703703703587</v>
      </c>
      <c r="AA1727">
        <f>W1727*0.0000002777777777</f>
        <v>0</v>
      </c>
      <c r="AB1727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7">
        <f>(AC1727*0.0000002777777777)*-1</f>
        <v>0</v>
      </c>
      <c r="AE1727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7">
        <f>(T1727/1000)*(960*9.81*0.01+0.5*1.205*0.38*1.711274*(T1727*T1727)+960*4/3*3.14*AJ1727)</f>
        <v>45.721673927576958</v>
      </c>
      <c r="AH1727">
        <f>AH1726+AG1727</f>
        <v>7858.4308723886143</v>
      </c>
      <c r="AJ1727">
        <f>T1728-T1727</f>
        <v>0.1666666666666643</v>
      </c>
      <c r="AK1727" s="53">
        <f t="shared" si="461"/>
        <v>35.972222222222221</v>
      </c>
      <c r="AL1727" s="39">
        <f>0.5*1116.99*(T1727*T1727)</f>
        <v>722692.96093749988</v>
      </c>
      <c r="AM1727" s="39">
        <f t="shared" si="460"/>
        <v>-6712.2824999999721</v>
      </c>
      <c r="AN1727" s="39">
        <f>SUM($AM$1718:$AM$1731)+$AN$1717</f>
        <v>-4015173.1068750001</v>
      </c>
      <c r="AO1727" s="39"/>
      <c r="AP1727" s="39">
        <f>SUM($AM$1707:AM$1717)+$AP$1706</f>
        <v>3249681.5881250002</v>
      </c>
      <c r="AQ1727" s="39">
        <f t="shared" si="451"/>
        <v>0.90268932978196936</v>
      </c>
      <c r="AR1727" s="39">
        <f t="shared" si="463"/>
        <v>-6.7122824999999722</v>
      </c>
      <c r="AS1727" s="39"/>
      <c r="AT1727" s="51">
        <f>T1727*$AS$8*0.38*0.01</f>
        <v>1421.283343025</v>
      </c>
      <c r="AU1727" s="51">
        <f t="shared" si="462"/>
        <v>1.421283343025</v>
      </c>
      <c r="AV1727" s="51">
        <f t="shared" si="452"/>
        <v>3.9480124445879844E-4</v>
      </c>
      <c r="AW1727" s="39">
        <f>AB1727*0.7</f>
        <v>0.5420506891486373</v>
      </c>
      <c r="AX1727" s="40"/>
      <c r="AY1727" s="40">
        <f t="shared" si="449"/>
        <v>0</v>
      </c>
      <c r="AZ1727" s="40"/>
      <c r="BA1727" s="40"/>
      <c r="BB1727" s="40"/>
      <c r="BC1727" s="39"/>
      <c r="BD1727" s="39">
        <f>T1727*2.23694</f>
        <v>80.467702777777788</v>
      </c>
      <c r="BE1727" s="39"/>
      <c r="BF1727" s="39">
        <f>AQ1727-$BC$8</f>
        <v>0.90156293078335092</v>
      </c>
      <c r="BG1727" s="52">
        <f t="shared" si="453"/>
        <v>0.81140663770501587</v>
      </c>
      <c r="BH1727" s="52">
        <f t="shared" si="454"/>
        <v>0.81140663770501587</v>
      </c>
      <c r="BI1727" s="52">
        <f t="shared" si="455"/>
        <v>2921063.8957380573</v>
      </c>
      <c r="BJ1727" s="52">
        <f t="shared" si="456"/>
        <v>2921.0638957380575</v>
      </c>
      <c r="BK1727">
        <f t="shared" si="457"/>
        <v>-6.0410542499999744</v>
      </c>
    </row>
    <row r="1728" spans="2:63" x14ac:dyDescent="0.25">
      <c r="B1728" s="23" t="s">
        <v>54</v>
      </c>
      <c r="C1728" s="23">
        <v>1720</v>
      </c>
      <c r="D1728" s="23">
        <v>243</v>
      </c>
      <c r="E1728" s="22">
        <v>130.1</v>
      </c>
      <c r="F1728" s="15">
        <f t="shared" si="458"/>
        <v>0.15277777777777699</v>
      </c>
      <c r="G1728" s="15">
        <f t="shared" si="459"/>
        <v>0.54999999999999716</v>
      </c>
      <c r="R1728">
        <f t="shared" si="447"/>
        <v>0</v>
      </c>
      <c r="S1728">
        <f t="shared" si="448"/>
        <v>130.1</v>
      </c>
      <c r="T1728">
        <f>$E1728/3.6</f>
        <v>36.138888888888886</v>
      </c>
      <c r="U1728">
        <f>(0.5*960*(T1728*T1728))</f>
        <v>626889.25925925921</v>
      </c>
      <c r="V1728">
        <f>$U1728-$U1729</f>
        <v>-4827.7777777778683</v>
      </c>
      <c r="X1728">
        <f>W1728/1000</f>
        <v>0</v>
      </c>
      <c r="Y172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8">
        <f>(0.5*960*(F1728*F1728))</f>
        <v>11.203703703703587</v>
      </c>
      <c r="AA1728">
        <f>W1728*0.0000002777777777</f>
        <v>0</v>
      </c>
      <c r="AB1728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8">
        <f>(AC1728*0.0000002777777777)*-1</f>
        <v>0</v>
      </c>
      <c r="AE1728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8">
        <f>(T1728/1000)*(960*9.81*0.01+0.5*1.205*0.38*1.711274*(T1728*T1728)+960*4/3*3.14*AJ1728)</f>
        <v>42.06897677576935</v>
      </c>
      <c r="AH1728">
        <f>AH1727+AG1728</f>
        <v>7900.4998491643837</v>
      </c>
      <c r="AJ1728">
        <f>T1729-T1728</f>
        <v>0.13888888888889284</v>
      </c>
      <c r="AK1728" s="53">
        <f t="shared" si="461"/>
        <v>36.138888888888886</v>
      </c>
      <c r="AL1728" s="39">
        <f>0.5*1116.99*(T1728*T1728)</f>
        <v>729405.24343749986</v>
      </c>
      <c r="AM1728" s="39">
        <f t="shared" si="460"/>
        <v>-5617.2703125001863</v>
      </c>
      <c r="AN1728" s="39">
        <f>SUM($AM$1718:$AM$1731)+$AN$1717</f>
        <v>-4015173.1068750001</v>
      </c>
      <c r="AO1728" s="39"/>
      <c r="AP1728" s="39">
        <f>SUM($AM$1707:AM$1717)+$AP$1706</f>
        <v>3249681.5881250002</v>
      </c>
      <c r="AQ1728" s="39">
        <f t="shared" si="451"/>
        <v>0.90268932978196936</v>
      </c>
      <c r="AR1728" s="39">
        <f t="shared" si="463"/>
        <v>-5.6172703125001862</v>
      </c>
      <c r="AS1728" s="39"/>
      <c r="AT1728" s="51">
        <f>T1728*$AS$8*0.38*0.01</f>
        <v>1427.8684395949999</v>
      </c>
      <c r="AU1728" s="51">
        <f t="shared" si="462"/>
        <v>1.4278684395949999</v>
      </c>
      <c r="AV1728" s="51">
        <f t="shared" si="452"/>
        <v>3.9663043941381987E-4</v>
      </c>
      <c r="AW1728" s="39">
        <f>AB1728*0.7</f>
        <v>0.5420506891486373</v>
      </c>
      <c r="AX1728" s="40"/>
      <c r="AY1728" s="40">
        <f t="shared" si="449"/>
        <v>0</v>
      </c>
      <c r="AZ1728" s="40"/>
      <c r="BA1728" s="40"/>
      <c r="BB1728" s="40"/>
      <c r="BC1728" s="39"/>
      <c r="BD1728" s="39">
        <f>T1728*2.23694</f>
        <v>80.840526111111103</v>
      </c>
      <c r="BE1728" s="39"/>
      <c r="BF1728" s="39">
        <f>AQ1728-$BC$8</f>
        <v>0.90156293078335092</v>
      </c>
      <c r="BG1728" s="52">
        <f t="shared" si="453"/>
        <v>0.81140663770501587</v>
      </c>
      <c r="BH1728" s="52">
        <f t="shared" si="454"/>
        <v>0.81140663770501587</v>
      </c>
      <c r="BI1728" s="52">
        <f t="shared" si="455"/>
        <v>2921063.8957380573</v>
      </c>
      <c r="BJ1728" s="52">
        <f t="shared" si="456"/>
        <v>2921.0638957380575</v>
      </c>
      <c r="BK1728">
        <f t="shared" si="457"/>
        <v>-5.0555432812501673</v>
      </c>
    </row>
    <row r="1729" spans="2:63" x14ac:dyDescent="0.25">
      <c r="B1729" s="23" t="s">
        <v>54</v>
      </c>
      <c r="C1729" s="23">
        <v>1721</v>
      </c>
      <c r="D1729" s="23">
        <v>244</v>
      </c>
      <c r="E1729" s="22">
        <v>130.6</v>
      </c>
      <c r="F1729" s="15">
        <f t="shared" si="458"/>
        <v>0.12500000000000078</v>
      </c>
      <c r="G1729" s="15">
        <f t="shared" si="459"/>
        <v>0.45000000000000284</v>
      </c>
      <c r="R1729">
        <f t="shared" si="447"/>
        <v>0</v>
      </c>
      <c r="S1729">
        <f t="shared" si="448"/>
        <v>130.6</v>
      </c>
      <c r="T1729">
        <f>$E1729/3.6</f>
        <v>36.277777777777779</v>
      </c>
      <c r="U1729">
        <f>(0.5*960*(T1729*T1729))</f>
        <v>631717.03703703708</v>
      </c>
      <c r="V1729">
        <f>$U1729-$U1730</f>
        <v>-3875.5555555553874</v>
      </c>
      <c r="X1729">
        <f>W1729/1000</f>
        <v>0</v>
      </c>
      <c r="Y172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29">
        <f>(0.5*960*(F1729*F1729))</f>
        <v>7.5000000000000933</v>
      </c>
      <c r="AA1729">
        <f>W1729*0.0000002777777777</f>
        <v>0</v>
      </c>
      <c r="AB1729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29">
        <f>(AC1729*0.0000002777777777)*-1</f>
        <v>0</v>
      </c>
      <c r="AE1729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29">
        <f>(T1729/1000)*(960*9.81*0.01+0.5*1.205*0.38*1.711274*(T1729*T1729)+960*4/3*3.14*AJ1729)</f>
        <v>38.323401306726026</v>
      </c>
      <c r="AH1729">
        <f>AH1728+AG1729</f>
        <v>7938.8232504711095</v>
      </c>
      <c r="AJ1729">
        <f>T1730-T1729</f>
        <v>0.11111111111110716</v>
      </c>
      <c r="AK1729" s="53">
        <f t="shared" si="461"/>
        <v>36.277777777777779</v>
      </c>
      <c r="AL1729" s="39">
        <f>0.5*1116.99*(T1729*T1729)</f>
        <v>735022.51375000004</v>
      </c>
      <c r="AM1729" s="39">
        <f t="shared" si="460"/>
        <v>-4509.3299999998417</v>
      </c>
      <c r="AN1729" s="39">
        <f>SUM($AM$1718:$AM$1731)+$AN$1717</f>
        <v>-4015173.1068750001</v>
      </c>
      <c r="AO1729" s="39"/>
      <c r="AP1729" s="39">
        <f>SUM($AM$1707:AM$1717)+$AP$1706</f>
        <v>3249681.5881250002</v>
      </c>
      <c r="AQ1729" s="39">
        <f t="shared" si="451"/>
        <v>0.90268932978196936</v>
      </c>
      <c r="AR1729" s="39">
        <f t="shared" si="463"/>
        <v>-4.5093299999998413</v>
      </c>
      <c r="AS1729" s="39"/>
      <c r="AT1729" s="51">
        <f>T1729*$AS$8*0.38*0.01</f>
        <v>1433.3560200700001</v>
      </c>
      <c r="AU1729" s="51">
        <f t="shared" si="462"/>
        <v>1.4333560200700002</v>
      </c>
      <c r="AV1729" s="51">
        <f t="shared" si="452"/>
        <v>3.9815476854300447E-4</v>
      </c>
      <c r="AW1729" s="39">
        <f>AB1729*0.7</f>
        <v>0.5420506891486373</v>
      </c>
      <c r="AX1729" s="40"/>
      <c r="AY1729" s="40">
        <f t="shared" si="449"/>
        <v>0</v>
      </c>
      <c r="AZ1729" s="40"/>
      <c r="BA1729" s="40"/>
      <c r="BB1729" s="40"/>
      <c r="BC1729" s="39"/>
      <c r="BD1729" s="39">
        <f>T1729*2.23694</f>
        <v>81.151212222222227</v>
      </c>
      <c r="BE1729" s="39"/>
      <c r="BF1729" s="39">
        <f>AQ1729-$BC$8</f>
        <v>0.90156293078335092</v>
      </c>
      <c r="BG1729" s="52">
        <f t="shared" si="453"/>
        <v>0.81140663770501587</v>
      </c>
      <c r="BH1729" s="52">
        <f t="shared" si="454"/>
        <v>0.81140663770501587</v>
      </c>
      <c r="BI1729" s="52">
        <f t="shared" si="455"/>
        <v>2921063.8957380573</v>
      </c>
      <c r="BJ1729" s="52">
        <f t="shared" si="456"/>
        <v>2921.0638957380575</v>
      </c>
      <c r="BK1729">
        <f t="shared" si="457"/>
        <v>-4.0583969999998573</v>
      </c>
    </row>
    <row r="1730" spans="2:63" x14ac:dyDescent="0.25">
      <c r="B1730" s="23" t="s">
        <v>54</v>
      </c>
      <c r="C1730" s="23">
        <v>1722</v>
      </c>
      <c r="D1730" s="23">
        <v>245</v>
      </c>
      <c r="E1730" s="22">
        <v>131</v>
      </c>
      <c r="F1730" s="15">
        <f t="shared" si="458"/>
        <v>8.3333333333332538E-2</v>
      </c>
      <c r="G1730" s="15">
        <f t="shared" si="459"/>
        <v>0.29999999999999716</v>
      </c>
      <c r="R1730">
        <f t="shared" si="447"/>
        <v>0</v>
      </c>
      <c r="S1730">
        <f t="shared" si="448"/>
        <v>131</v>
      </c>
      <c r="T1730">
        <f>$E1730/3.6</f>
        <v>36.388888888888886</v>
      </c>
      <c r="U1730">
        <f>(0.5*960*(T1730*T1730))</f>
        <v>635592.59259259247</v>
      </c>
      <c r="V1730">
        <f>$U1730-$U1731</f>
        <v>-1942.2222222223645</v>
      </c>
      <c r="X1730">
        <f>W1730/1000</f>
        <v>0</v>
      </c>
      <c r="Y173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</f>
        <v>3062.6522913580252</v>
      </c>
      <c r="Z1730">
        <f>(0.5*960*(F1730*F1730))</f>
        <v>3.33333333333327</v>
      </c>
      <c r="AA1730">
        <f>W1730*0.0000002777777777</f>
        <v>0</v>
      </c>
      <c r="AB1730">
        <f>AA$43+AA$87+$AA$158+$AA$178+$AA$238+$AA$279+$AA$299+$AA$307+$AA$359+$AA$365+$AA$379+$AA$408+$AA$426+$AA$438+$AA$526+$AA$549+$AA$569+$AA$622+$AA$645+$AA$657+$AA$685+$AA$703+$AA$721+$AA$758+$AA$800+$AA$815+$AA$877+$AA$896+$AA$932+$AA$957+$AA$975+$AA$1056+$AA$1090+$AA$1105+$AA$1115+$AA$1125+$AA$1154+$AA$1217+$AA$1276+$AA$1291+$AA$1314+$AA$1336+$AA$1355+$AA$1375+$AA$1402+$AA$1418+$AA$1428+$AA$1437+$AA$1448+$AA$1454+$AA$1530+$AA$1585+$AA$1632+$AA$1682+$AA$1706</f>
        <v>0.77435812735519616</v>
      </c>
      <c r="AD1730">
        <f>(AC1730*0.0000002777777777)*-1</f>
        <v>0</v>
      </c>
      <c r="AE1730">
        <f>(($W$18*0.0000002777777777)*-1)+$AD$65+$AD$145+$AD$164+$AD$184+$AD$206+$AD$265+$AD$289+$AD$304+$AD$345+$AD$363+$AD$373+$AD$399+$AD$418+$AD$430+$AD$519+$AD$540+$AD$564+$AD$608+$AD$631+$AD$637+$AD$649+$AD$673+$AD$693+$AD$718+$AD$726+$AD$772+$AD$809+$AD$827+$AD$892+$AD$916+$AD$952+$AD$966+$AD$1034+$AD$1070+$AD$1095+$AD$1110+$AD$1119+$AD$1146+$AD$1160+$AD$1271+$AD$1285+$AD$1305+$AD$1327+$AD$1348+$AD$1371+$AD$1390+$AD$1416+$AD$1421+$AD$1432+$AD$1444+$AD$1452+$AD$1486+$AD$1541+$AD$1617+$AD$1650+$AD$1691+$AD$1718</f>
        <v>0.95848868285919531</v>
      </c>
      <c r="AG1730">
        <f>(T1730/1000)*(960*9.81*0.01+0.5*1.205*0.38*1.711274*(T1730*T1730)+960*4/3*3.14*AJ1730)</f>
        <v>30.430655457454563</v>
      </c>
      <c r="AH1730">
        <f>AH1729+AG1730</f>
        <v>7969.2539059285637</v>
      </c>
      <c r="AJ1730">
        <f>T1731-T1730</f>
        <v>5.5555555555557135E-2</v>
      </c>
      <c r="AK1730" s="53">
        <f t="shared" si="461"/>
        <v>36.388888888888886</v>
      </c>
      <c r="AL1730" s="39">
        <f>0.5*1116.99*(T1730*T1730)</f>
        <v>739531.84374999988</v>
      </c>
      <c r="AM1730" s="39">
        <f t="shared" si="460"/>
        <v>-2259.8362500000512</v>
      </c>
      <c r="AN1730" s="39">
        <f>SUM($AM$1718:$AM$1731)+$AN$1717</f>
        <v>-4015173.1068750001</v>
      </c>
      <c r="AO1730" s="39"/>
      <c r="AP1730" s="39">
        <f>SUM($AM$1707:AM$1717)+$AP$1706</f>
        <v>3249681.5881250002</v>
      </c>
      <c r="AQ1730" s="39">
        <f t="shared" si="451"/>
        <v>0.90268932978196936</v>
      </c>
      <c r="AR1730" s="39">
        <f t="shared" si="463"/>
        <v>-2.2598362500000513</v>
      </c>
      <c r="AS1730" s="39"/>
      <c r="AT1730" s="51">
        <f>T1730*$AS$8*0.38*0.01</f>
        <v>1437.7460844500001</v>
      </c>
      <c r="AU1730" s="51">
        <f t="shared" si="462"/>
        <v>1.4377460844500001</v>
      </c>
      <c r="AV1730" s="51">
        <f t="shared" si="452"/>
        <v>3.993742318463521E-4</v>
      </c>
      <c r="AW1730" s="39">
        <f>AB1730*0.7</f>
        <v>0.5420506891486373</v>
      </c>
      <c r="AX1730" s="40"/>
      <c r="AY1730" s="40">
        <f t="shared" si="449"/>
        <v>0</v>
      </c>
      <c r="AZ1730" s="40"/>
      <c r="BA1730" s="40"/>
      <c r="BB1730" s="40"/>
      <c r="BC1730" s="39"/>
      <c r="BD1730" s="39">
        <f>T1730*2.23694</f>
        <v>81.399761111111104</v>
      </c>
      <c r="BE1730" s="39"/>
      <c r="BF1730" s="39">
        <f>AQ1730-$BC$8</f>
        <v>0.90156293078335092</v>
      </c>
      <c r="BG1730" s="52">
        <f t="shared" si="453"/>
        <v>0.81140663770501587</v>
      </c>
      <c r="BH1730" s="52">
        <f t="shared" si="454"/>
        <v>0.81140663770501587</v>
      </c>
      <c r="BI1730" s="52">
        <f t="shared" si="455"/>
        <v>2921063.8957380573</v>
      </c>
      <c r="BJ1730" s="52">
        <f t="shared" si="456"/>
        <v>2921.0638957380575</v>
      </c>
      <c r="BK1730">
        <f t="shared" si="457"/>
        <v>-2.0338526250000459</v>
      </c>
    </row>
    <row r="1731" spans="2:63" x14ac:dyDescent="0.25">
      <c r="B1731" s="23" t="s">
        <v>54</v>
      </c>
      <c r="C1731" s="23">
        <v>1723</v>
      </c>
      <c r="D1731" s="23">
        <v>246</v>
      </c>
      <c r="E1731" s="22">
        <v>131.19999999999999</v>
      </c>
      <c r="F1731" s="15">
        <f t="shared" si="458"/>
        <v>4.1666666666668246E-2</v>
      </c>
      <c r="G1731" s="15">
        <f t="shared" si="459"/>
        <v>0.15000000000000568</v>
      </c>
      <c r="R1731">
        <f t="shared" si="447"/>
        <v>0</v>
      </c>
      <c r="S1731">
        <f t="shared" si="448"/>
        <v>131.19999999999999</v>
      </c>
      <c r="T1731">
        <f>$E1731/3.6</f>
        <v>36.444444444444443</v>
      </c>
      <c r="U1731">
        <f>(0.5*960*(T1731*T1731))</f>
        <v>637534.81481481483</v>
      </c>
      <c r="V1731">
        <f>$U1731-$U1732</f>
        <v>-972.22222222224809</v>
      </c>
      <c r="X1731">
        <f>W1731/1000</f>
        <v>0</v>
      </c>
      <c r="Y173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1">
        <f>(0.5*960*(F1731*F1731))</f>
        <v>0.83333333333339654</v>
      </c>
      <c r="AA1731">
        <f>W1731*0.0000002777777777</f>
        <v>0</v>
      </c>
      <c r="AD1731">
        <f>(AC1731*0.0000002777777777)*-1</f>
        <v>0</v>
      </c>
      <c r="AG1731">
        <f>(T1731/1000)*(960*9.81*0.01+0.5*1.205*0.38*1.711274*(T1731*T1731)+960*4/3*3.14*AJ1731)</f>
        <v>26.466070952418129</v>
      </c>
      <c r="AH1731">
        <f>AH1730+AG1731</f>
        <v>7995.7199768809814</v>
      </c>
      <c r="AJ1731">
        <f>T1732-T1731</f>
        <v>2.7777777777778567E-2</v>
      </c>
      <c r="AK1731" s="53">
        <f t="shared" si="461"/>
        <v>36.444444444444443</v>
      </c>
      <c r="AL1731" s="39">
        <f>0.5*1116.99*(T1731*T1731)</f>
        <v>741791.67999999993</v>
      </c>
      <c r="AM1731" s="39">
        <f t="shared" si="460"/>
        <v>-1131.2109375001164</v>
      </c>
      <c r="AN1731" s="39">
        <f>SUM($AM$1718:$AM$1731)+$AN$1717</f>
        <v>-4015173.1068750001</v>
      </c>
      <c r="AO1731" s="39"/>
      <c r="AP1731" s="39">
        <f>SUM($AM$1707:AM$1717)+$AP$1706</f>
        <v>3249681.5881250002</v>
      </c>
      <c r="AQ1731" s="39">
        <f t="shared" si="451"/>
        <v>0.90268932978196936</v>
      </c>
      <c r="AR1731" s="39">
        <f t="shared" si="463"/>
        <v>-1.1312109375001165</v>
      </c>
      <c r="AS1731" s="39"/>
      <c r="AT1731" s="51">
        <f>T1731*$AS$8*0.38*0.01</f>
        <v>1439.94111664</v>
      </c>
      <c r="AU1731" s="51">
        <f t="shared" si="462"/>
        <v>1.43994111664</v>
      </c>
      <c r="AV1731" s="51">
        <f t="shared" si="452"/>
        <v>3.9998396349802591E-4</v>
      </c>
      <c r="AW1731" s="39"/>
      <c r="AX1731" s="40"/>
      <c r="AY1731" s="40">
        <f t="shared" si="449"/>
        <v>0</v>
      </c>
      <c r="AZ1731" s="40"/>
      <c r="BA1731" s="40"/>
      <c r="BB1731" s="40"/>
      <c r="BC1731" s="39"/>
      <c r="BD1731" s="39">
        <f>T1731*2.23694</f>
        <v>81.524035555555557</v>
      </c>
      <c r="BE1731" s="39"/>
      <c r="BF1731" s="39">
        <f>AQ1731-$BC$8</f>
        <v>0.90156293078335092</v>
      </c>
      <c r="BG1731" s="52">
        <f t="shared" si="453"/>
        <v>0.81140663770501587</v>
      </c>
      <c r="BH1731" s="52">
        <f t="shared" si="454"/>
        <v>0.81140663770501587</v>
      </c>
      <c r="BI1731" s="52">
        <f t="shared" si="455"/>
        <v>2921063.8957380573</v>
      </c>
      <c r="BJ1731" s="52">
        <f t="shared" si="456"/>
        <v>2921.0638957380575</v>
      </c>
      <c r="BK1731">
        <f t="shared" si="457"/>
        <v>-1.0180898437501049</v>
      </c>
    </row>
    <row r="1732" spans="2:63" x14ac:dyDescent="0.25">
      <c r="B1732" s="23" t="s">
        <v>54</v>
      </c>
      <c r="C1732" s="23">
        <v>1724</v>
      </c>
      <c r="D1732" s="23">
        <v>247</v>
      </c>
      <c r="E1732" s="22">
        <v>131.30000000000001</v>
      </c>
      <c r="F1732" s="15">
        <f t="shared" si="458"/>
        <v>0</v>
      </c>
      <c r="G1732" s="15">
        <f t="shared" si="459"/>
        <v>0</v>
      </c>
      <c r="R1732">
        <f t="shared" si="447"/>
        <v>0</v>
      </c>
      <c r="S1732">
        <f t="shared" si="448"/>
        <v>131.30000000000001</v>
      </c>
      <c r="T1732">
        <f>$E1732/3.6</f>
        <v>36.472222222222221</v>
      </c>
      <c r="U1732">
        <f>(0.5*960*(T1732*T1732))</f>
        <v>638507.03703703708</v>
      </c>
      <c r="V1732">
        <f>$U1732-$U1733</f>
        <v>972.22222222224809</v>
      </c>
      <c r="W1732">
        <f>SUM(V1732:V1802)</f>
        <v>638507.0370370372</v>
      </c>
      <c r="X1732">
        <f>W1732/1000</f>
        <v>638.50703703703721</v>
      </c>
      <c r="Y173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2">
        <f>(0.5*960*(F1732*F1732))</f>
        <v>0</v>
      </c>
      <c r="AA1732">
        <f>W1732*0.0000002777777777</f>
        <v>0.1773630657939598</v>
      </c>
      <c r="AD1732">
        <f>(AC1732*0.0000002777777777)*-1</f>
        <v>0</v>
      </c>
      <c r="AG1732">
        <f>(T1732/1000)*(960*9.81*0.01+0.5*1.205*0.38*1.711274*(T1732*T1732)+960*4/3*3.14*AJ1732)</f>
        <v>18.371344499666794</v>
      </c>
      <c r="AH1732">
        <f>AH1731+AG1732</f>
        <v>8014.091321380648</v>
      </c>
      <c r="AJ1732">
        <f>T1733-T1732</f>
        <v>-2.7777777777778567E-2</v>
      </c>
      <c r="AK1732" s="53">
        <f t="shared" si="461"/>
        <v>36.472222222222221</v>
      </c>
      <c r="AL1732" s="39">
        <f>0.5*1116.99*(T1732*T1732)</f>
        <v>742922.89093750005</v>
      </c>
      <c r="AM1732" s="39">
        <f t="shared" si="460"/>
        <v>1131.2109375001164</v>
      </c>
      <c r="AN1732" s="39">
        <f>SUM($AM$1718:$AM$1731)+$AN$1717</f>
        <v>-4015173.1068750001</v>
      </c>
      <c r="AO1732" s="39"/>
      <c r="AP1732" s="39">
        <f>SUM($AM$1732:$AM$1802)+$AP$1731</f>
        <v>3992604.4790625004</v>
      </c>
      <c r="AQ1732" s="39"/>
      <c r="AR1732" s="39">
        <f t="shared" si="463"/>
        <v>1.1312109375001165</v>
      </c>
      <c r="AS1732" s="39"/>
      <c r="AT1732" s="51">
        <f>T1732*$AS$8*0.38*0.01</f>
        <v>1441.0386327350004</v>
      </c>
      <c r="AU1732" s="51">
        <f t="shared" si="462"/>
        <v>1.4410386327350004</v>
      </c>
      <c r="AV1732" s="51">
        <f t="shared" si="452"/>
        <v>4.0028882932386295E-4</v>
      </c>
      <c r="AW1732" s="39"/>
      <c r="AX1732" s="40"/>
      <c r="AY1732" s="40">
        <f t="shared" si="449"/>
        <v>0</v>
      </c>
      <c r="AZ1732" s="40"/>
      <c r="BA1732" s="40"/>
      <c r="BB1732" s="40"/>
      <c r="BC1732" s="39"/>
      <c r="BD1732" s="39">
        <f>T1732*2.23694</f>
        <v>81.586172777777776</v>
      </c>
      <c r="BE1732" s="39"/>
      <c r="BF1732" s="39"/>
      <c r="BG1732" s="52">
        <f t="shared" si="453"/>
        <v>0</v>
      </c>
      <c r="BH1732" s="52">
        <f t="shared" si="454"/>
        <v>0</v>
      </c>
      <c r="BK1732">
        <f t="shared" si="457"/>
        <v>1.0180898437501049</v>
      </c>
    </row>
    <row r="1733" spans="2:63" x14ac:dyDescent="0.25">
      <c r="B1733" s="23" t="s">
        <v>54</v>
      </c>
      <c r="C1733" s="23">
        <v>1725</v>
      </c>
      <c r="D1733" s="23">
        <v>248</v>
      </c>
      <c r="E1733" s="22">
        <v>131.19999999999999</v>
      </c>
      <c r="F1733" s="15">
        <f t="shared" si="458"/>
        <v>-8.3333333333336493E-2</v>
      </c>
      <c r="G1733" s="15">
        <f t="shared" si="459"/>
        <v>-0.30000000000001137</v>
      </c>
      <c r="R1733">
        <f t="shared" si="447"/>
        <v>0</v>
      </c>
      <c r="S1733">
        <f t="shared" si="448"/>
        <v>131.19999999999999</v>
      </c>
      <c r="T1733">
        <f>$E1733/3.6</f>
        <v>36.444444444444443</v>
      </c>
      <c r="U1733">
        <f>(0.5*960*(T1733*T1733))</f>
        <v>637534.81481481483</v>
      </c>
      <c r="V1733">
        <f>$U1733-$U1734</f>
        <v>4850.0000000002328</v>
      </c>
      <c r="X1733">
        <f>W1733/1000</f>
        <v>0</v>
      </c>
      <c r="Y173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3">
        <f>(0.5*960*(F1733*F1733))</f>
        <v>3.3333333333335862</v>
      </c>
      <c r="AA1733">
        <f>W1733*0.0000002777777777</f>
        <v>0</v>
      </c>
      <c r="AD1733">
        <f>(AC1733*0.0000002777777777)*-1</f>
        <v>0</v>
      </c>
      <c r="AG1733">
        <f>(T1733/1000)*(960*9.81*0.01+0.5*1.205*0.38*1.711274*(T1733*T1733)+960*4/3*3.14*AJ1733)</f>
        <v>2.0531524338989153</v>
      </c>
      <c r="AH1733">
        <f>AH1732+AG1733</f>
        <v>8016.1444738145465</v>
      </c>
      <c r="AJ1733">
        <f>T1734-T1733</f>
        <v>-0.13888888888889284</v>
      </c>
      <c r="AK1733" s="53">
        <f t="shared" si="461"/>
        <v>36.444444444444443</v>
      </c>
      <c r="AL1733" s="39">
        <f>0.5*1116.99*(T1733*T1733)</f>
        <v>741791.67999999993</v>
      </c>
      <c r="AM1733" s="39">
        <f t="shared" si="460"/>
        <v>5643.1265625001397</v>
      </c>
      <c r="AN1733" s="39">
        <f>SUM($AM$1718:$AM$1731)+$AN$1717</f>
        <v>-4015173.1068750001</v>
      </c>
      <c r="AO1733" s="39"/>
      <c r="AP1733" s="39"/>
      <c r="AQ1733" s="39"/>
      <c r="AR1733" s="39">
        <f t="shared" si="463"/>
        <v>5.6431265625001394</v>
      </c>
      <c r="AS1733" s="39"/>
      <c r="AT1733" s="51">
        <f>T1733*$AS$8*0.38*0.01</f>
        <v>1439.94111664</v>
      </c>
      <c r="AU1733" s="51">
        <f t="shared" si="462"/>
        <v>1.43994111664</v>
      </c>
      <c r="AV1733" s="51">
        <f t="shared" si="452"/>
        <v>3.9998396349802591E-4</v>
      </c>
      <c r="AW1733" s="39"/>
      <c r="AX1733" s="40"/>
      <c r="AY1733" s="40">
        <f t="shared" si="449"/>
        <v>0</v>
      </c>
      <c r="AZ1733" s="40"/>
      <c r="BA1733" s="40"/>
      <c r="BB1733" s="40"/>
      <c r="BC1733" s="39"/>
      <c r="BD1733" s="39">
        <f>T1733*2.23694</f>
        <v>81.524035555555557</v>
      </c>
      <c r="BE1733" s="39"/>
      <c r="BF1733" s="39"/>
      <c r="BG1733" s="52">
        <f t="shared" si="453"/>
        <v>0</v>
      </c>
      <c r="BH1733" s="52">
        <f t="shared" si="454"/>
        <v>0</v>
      </c>
      <c r="BK1733">
        <f t="shared" si="457"/>
        <v>5.0788139062501259</v>
      </c>
    </row>
    <row r="1734" spans="2:63" x14ac:dyDescent="0.25">
      <c r="B1734" s="23" t="s">
        <v>54</v>
      </c>
      <c r="C1734" s="23">
        <v>1726</v>
      </c>
      <c r="D1734" s="23">
        <v>249</v>
      </c>
      <c r="E1734" s="22">
        <v>130.69999999999999</v>
      </c>
      <c r="F1734" s="15">
        <f t="shared" si="458"/>
        <v>-0.19444444444444128</v>
      </c>
      <c r="G1734" s="15">
        <f t="shared" si="459"/>
        <v>-0.69999999999998863</v>
      </c>
      <c r="R1734">
        <f t="shared" si="447"/>
        <v>0</v>
      </c>
      <c r="S1734">
        <f t="shared" si="448"/>
        <v>130.69999999999999</v>
      </c>
      <c r="T1734">
        <f>$E1734/3.6</f>
        <v>36.30555555555555</v>
      </c>
      <c r="U1734">
        <f>(0.5*960*(T1734*T1734))</f>
        <v>632684.8148148146</v>
      </c>
      <c r="V1734">
        <f>$U1734-$U1735</f>
        <v>8683.3333333331393</v>
      </c>
      <c r="X1734">
        <f>W1734/1000</f>
        <v>0</v>
      </c>
      <c r="Y173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4">
        <f>(0.5*960*(F1734*F1734))</f>
        <v>18.148148148147559</v>
      </c>
      <c r="AA1734">
        <f>W1734*0.0000002777777777</f>
        <v>0</v>
      </c>
      <c r="AD1734">
        <f>(AC1734*0.0000002777777777)*-1</f>
        <v>0</v>
      </c>
      <c r="AG1734">
        <f>(T1734/1000)*(960*9.81*0.01+0.5*1.205*0.38*1.711274*(T1734*T1734)+960*4/3*3.14*AJ1734)</f>
        <v>-14.311651887613527</v>
      </c>
      <c r="AH1734">
        <f>AH1733+AG1734</f>
        <v>8001.8328219269333</v>
      </c>
      <c r="AJ1734">
        <f>T1735-T1734</f>
        <v>-0.24999999999999289</v>
      </c>
      <c r="AK1734" s="53">
        <f t="shared" si="461"/>
        <v>36.30555555555555</v>
      </c>
      <c r="AL1734" s="39">
        <f>0.5*1116.99*(T1734*T1734)</f>
        <v>736148.5534374998</v>
      </c>
      <c r="AM1734" s="39">
        <f t="shared" si="460"/>
        <v>10103.32968749979</v>
      </c>
      <c r="AN1734" s="39">
        <f>SUM($AM$1718:$AM$1731)+$AN$1717</f>
        <v>-4015173.1068750001</v>
      </c>
      <c r="AO1734" s="39"/>
      <c r="AP1734" s="39"/>
      <c r="AQ1734" s="39"/>
      <c r="AR1734" s="39">
        <f t="shared" si="463"/>
        <v>10.103329687499791</v>
      </c>
      <c r="AS1734" s="39"/>
      <c r="AT1734" s="51">
        <f>T1734*$AS$8*0.38*0.01</f>
        <v>1434.4535361650001</v>
      </c>
      <c r="AU1734" s="51">
        <f t="shared" si="462"/>
        <v>1.4344535361650002</v>
      </c>
      <c r="AV1734" s="51">
        <f t="shared" si="452"/>
        <v>3.9845963436884135E-4</v>
      </c>
      <c r="AW1734" s="39"/>
      <c r="AX1734" s="40"/>
      <c r="AY1734" s="40">
        <f t="shared" si="449"/>
        <v>0</v>
      </c>
      <c r="AZ1734" s="40"/>
      <c r="BA1734" s="40"/>
      <c r="BB1734" s="40"/>
      <c r="BC1734" s="39"/>
      <c r="BD1734" s="39">
        <f>T1734*2.23694</f>
        <v>81.213349444444432</v>
      </c>
      <c r="BE1734" s="39"/>
      <c r="BF1734" s="39"/>
      <c r="BG1734" s="52">
        <f t="shared" si="453"/>
        <v>0</v>
      </c>
      <c r="BH1734" s="52">
        <f t="shared" si="454"/>
        <v>0</v>
      </c>
      <c r="BK1734">
        <f t="shared" si="457"/>
        <v>9.0929967187498111</v>
      </c>
    </row>
    <row r="1735" spans="2:63" x14ac:dyDescent="0.25">
      <c r="B1735" s="23" t="s">
        <v>54</v>
      </c>
      <c r="C1735" s="23">
        <v>1727</v>
      </c>
      <c r="D1735" s="23">
        <v>250</v>
      </c>
      <c r="E1735" s="22">
        <v>129.80000000000001</v>
      </c>
      <c r="F1735" s="15">
        <f t="shared" si="458"/>
        <v>-0.31944444444444209</v>
      </c>
      <c r="G1735" s="15">
        <f t="shared" si="459"/>
        <v>-1.1499999999999915</v>
      </c>
      <c r="R1735">
        <f t="shared" si="447"/>
        <v>0</v>
      </c>
      <c r="S1735">
        <f t="shared" si="448"/>
        <v>129.80000000000001</v>
      </c>
      <c r="T1735">
        <f>$E1735/3.6</f>
        <v>36.055555555555557</v>
      </c>
      <c r="U1735">
        <f>(0.5*960*(T1735*T1735))</f>
        <v>624001.48148148146</v>
      </c>
      <c r="V1735">
        <f>$U1735-$U1736</f>
        <v>13388.148148148204</v>
      </c>
      <c r="X1735">
        <f>W1735/1000</f>
        <v>0</v>
      </c>
      <c r="Y173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5">
        <f>(0.5*960*(F1735*F1735))</f>
        <v>48.981481481480756</v>
      </c>
      <c r="AA1735">
        <f>W1735*0.0000002777777777</f>
        <v>0</v>
      </c>
      <c r="AD1735">
        <f>(AC1735*0.0000002777777777)*-1</f>
        <v>0</v>
      </c>
      <c r="AG1735">
        <f>(T1735/1000)*(960*9.81*0.01+0.5*1.205*0.38*1.711274*(T1735*T1735)+960*4/3*3.14*AJ1735)</f>
        <v>-34.595665245228368</v>
      </c>
      <c r="AH1735">
        <f>AH1734+AG1735</f>
        <v>7967.2371566817046</v>
      </c>
      <c r="AJ1735">
        <f>T1736-T1735</f>
        <v>-0.38888888888889284</v>
      </c>
      <c r="AK1735" s="53">
        <f t="shared" si="461"/>
        <v>36.055555555555557</v>
      </c>
      <c r="AL1735" s="39">
        <f>0.5*1116.99*(T1735*T1735)</f>
        <v>726045.22375</v>
      </c>
      <c r="AM1735" s="39">
        <f t="shared" si="460"/>
        <v>15577.528750000172</v>
      </c>
      <c r="AN1735" s="39">
        <f>SUM($AM$1718:$AM$1731)+$AN$1717</f>
        <v>-4015173.1068750001</v>
      </c>
      <c r="AO1735" s="39"/>
      <c r="AP1735" s="39"/>
      <c r="AQ1735" s="39"/>
      <c r="AR1735" s="39">
        <f t="shared" si="463"/>
        <v>15.577528750000173</v>
      </c>
      <c r="AS1735" s="39"/>
      <c r="AT1735" s="51">
        <f>T1735*$AS$8*0.38*0.01</f>
        <v>1424.5758913100001</v>
      </c>
      <c r="AU1735" s="51">
        <f t="shared" si="462"/>
        <v>1.4245758913100002</v>
      </c>
      <c r="AV1735" s="51">
        <f t="shared" si="452"/>
        <v>3.9571584193630918E-4</v>
      </c>
      <c r="AW1735" s="39"/>
      <c r="AX1735" s="40"/>
      <c r="AY1735" s="40">
        <f t="shared" si="449"/>
        <v>0</v>
      </c>
      <c r="AZ1735" s="40"/>
      <c r="BA1735" s="40"/>
      <c r="BB1735" s="40"/>
      <c r="BC1735" s="39"/>
      <c r="BD1735" s="39">
        <f>T1735*2.23694</f>
        <v>80.65411444444446</v>
      </c>
      <c r="BE1735" s="39"/>
      <c r="BF1735" s="39"/>
      <c r="BG1735" s="52">
        <f t="shared" si="453"/>
        <v>0</v>
      </c>
      <c r="BH1735" s="52">
        <f t="shared" si="454"/>
        <v>0</v>
      </c>
      <c r="BK1735">
        <f t="shared" si="457"/>
        <v>14.019775875000155</v>
      </c>
    </row>
    <row r="1736" spans="2:63" x14ac:dyDescent="0.25">
      <c r="B1736" s="23" t="s">
        <v>54</v>
      </c>
      <c r="C1736" s="23">
        <v>1728</v>
      </c>
      <c r="D1736" s="23">
        <v>251</v>
      </c>
      <c r="E1736" s="22">
        <v>128.4</v>
      </c>
      <c r="F1736" s="15">
        <f t="shared" si="458"/>
        <v>-0.45833333333333492</v>
      </c>
      <c r="G1736" s="15">
        <f t="shared" si="459"/>
        <v>-1.6500000000000057</v>
      </c>
      <c r="R1736">
        <f t="shared" ref="R1736:R1799" si="464">IF(E1736&lt;1,1,0)</f>
        <v>0</v>
      </c>
      <c r="S1736">
        <f t="shared" ref="S1736:S1799" si="465">IF(R1736=1,"",E1736)</f>
        <v>128.4</v>
      </c>
      <c r="T1736">
        <f>$E1736/3.6</f>
        <v>35.666666666666664</v>
      </c>
      <c r="U1736">
        <f>(0.5*960*(T1736*T1736))</f>
        <v>610613.33333333326</v>
      </c>
      <c r="V1736">
        <f>$U1736-$U1737</f>
        <v>17937.407407407416</v>
      </c>
      <c r="X1736">
        <f>W1736/1000</f>
        <v>0</v>
      </c>
      <c r="Y173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6">
        <f>(0.5*960*(F1736*F1736))</f>
        <v>100.83333333333402</v>
      </c>
      <c r="AA1736">
        <f>W1736*0.0000002777777777</f>
        <v>0</v>
      </c>
      <c r="AD1736">
        <f>(AC1736*0.0000002777777777)*-1</f>
        <v>0</v>
      </c>
      <c r="AG1736">
        <f>(T1736/1000)*(960*9.81*0.01+0.5*1.205*0.38*1.711274*(T1736*T1736)+960*4/3*3.14*AJ1736)</f>
        <v>-54.522212646172754</v>
      </c>
      <c r="AH1736">
        <f>AH1735+AG1736</f>
        <v>7912.7149440355315</v>
      </c>
      <c r="AJ1736">
        <f>T1737-T1736</f>
        <v>-0.52777777777777857</v>
      </c>
      <c r="AK1736" s="53">
        <f t="shared" si="461"/>
        <v>35.666666666666664</v>
      </c>
      <c r="AL1736" s="39">
        <f>0.5*1116.99*(T1736*T1736)</f>
        <v>710467.69499999983</v>
      </c>
      <c r="AM1736" s="39">
        <f t="shared" si="460"/>
        <v>20870.734062499949</v>
      </c>
      <c r="AN1736" s="39">
        <f>SUM($AM$1718:$AM$1731)+$AN$1717</f>
        <v>-4015173.1068750001</v>
      </c>
      <c r="AO1736" s="39"/>
      <c r="AP1736" s="39"/>
      <c r="AQ1736" s="39"/>
      <c r="AR1736" s="39">
        <f t="shared" si="463"/>
        <v>20.870734062499949</v>
      </c>
      <c r="AS1736" s="39"/>
      <c r="AT1736" s="51">
        <f>T1736*$AS$8*0.38*0.01</f>
        <v>1409.2106659800002</v>
      </c>
      <c r="AU1736" s="51">
        <f t="shared" si="462"/>
        <v>1.4092106659800001</v>
      </c>
      <c r="AV1736" s="51">
        <f t="shared" si="452"/>
        <v>3.9144772037459245E-4</v>
      </c>
      <c r="AW1736" s="39"/>
      <c r="AX1736" s="40"/>
      <c r="AY1736" s="40">
        <f t="shared" ref="AY1736:AY1799" si="466">AX1736/1000</f>
        <v>0</v>
      </c>
      <c r="AZ1736" s="40"/>
      <c r="BA1736" s="40"/>
      <c r="BB1736" s="40"/>
      <c r="BC1736" s="39"/>
      <c r="BD1736" s="39">
        <f>T1736*2.23694</f>
        <v>79.784193333333334</v>
      </c>
      <c r="BE1736" s="39"/>
      <c r="BF1736" s="39"/>
      <c r="BG1736" s="52">
        <f t="shared" si="453"/>
        <v>0</v>
      </c>
      <c r="BH1736" s="52">
        <f t="shared" si="454"/>
        <v>0</v>
      </c>
      <c r="BK1736">
        <f t="shared" si="457"/>
        <v>18.783660656249953</v>
      </c>
    </row>
    <row r="1737" spans="2:63" x14ac:dyDescent="0.25">
      <c r="B1737" s="23" t="s">
        <v>54</v>
      </c>
      <c r="C1737" s="23">
        <v>1729</v>
      </c>
      <c r="D1737" s="23">
        <v>252</v>
      </c>
      <c r="E1737" s="22">
        <v>126.5</v>
      </c>
      <c r="F1737" s="15">
        <f t="shared" si="458"/>
        <v>-0.59722222222222376</v>
      </c>
      <c r="G1737" s="15">
        <f t="shared" si="459"/>
        <v>-2.1500000000000057</v>
      </c>
      <c r="R1737">
        <f t="shared" si="464"/>
        <v>0</v>
      </c>
      <c r="S1737">
        <f t="shared" si="465"/>
        <v>126.5</v>
      </c>
      <c r="T1737">
        <f>$E1737/3.6</f>
        <v>35.138888888888886</v>
      </c>
      <c r="U1737">
        <f>(0.5*960*(T1737*T1737))</f>
        <v>592675.92592592584</v>
      </c>
      <c r="V1737">
        <f>$U1737-$U1738</f>
        <v>22275.555555555504</v>
      </c>
      <c r="X1737">
        <f>W1737/1000</f>
        <v>0</v>
      </c>
      <c r="Y173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7">
        <f>(0.5*960*(F1737*F1737))</f>
        <v>171.2037037037046</v>
      </c>
      <c r="AA1737">
        <f>W1737*0.0000002777777777</f>
        <v>0</v>
      </c>
      <c r="AD1737">
        <f>(AC1737*0.0000002777777777)*-1</f>
        <v>0</v>
      </c>
      <c r="AG1737">
        <f>(T1737/1000)*(960*9.81*0.01+0.5*1.205*0.38*1.711274*(T1737*T1737)+960*4/3*3.14*AJ1737)</f>
        <v>-73.845206245636078</v>
      </c>
      <c r="AH1737">
        <f>AH1736+AG1737</f>
        <v>7838.8697377898952</v>
      </c>
      <c r="AJ1737">
        <f>T1738-T1737</f>
        <v>-0.6666666666666643</v>
      </c>
      <c r="AK1737" s="53">
        <f t="shared" si="461"/>
        <v>35.138888888888886</v>
      </c>
      <c r="AL1737" s="39">
        <f>0.5*1116.99*(T1737*T1737)</f>
        <v>689596.96093749988</v>
      </c>
      <c r="AM1737" s="39">
        <f t="shared" si="460"/>
        <v>25918.304999999935</v>
      </c>
      <c r="AN1737" s="39">
        <f>SUM($AM$1718:$AM$1731)+$AN$1717</f>
        <v>-4015173.1068750001</v>
      </c>
      <c r="AO1737" s="39"/>
      <c r="AP1737" s="39"/>
      <c r="AQ1737" s="39"/>
      <c r="AR1737" s="39">
        <f t="shared" si="463"/>
        <v>25.918304999999936</v>
      </c>
      <c r="AS1737" s="39"/>
      <c r="AT1737" s="51">
        <f>T1737*$AS$8*0.38*0.01</f>
        <v>1388.357860175</v>
      </c>
      <c r="AU1737" s="51">
        <f t="shared" si="462"/>
        <v>1.388357860175</v>
      </c>
      <c r="AV1737" s="51">
        <f t="shared" ref="AV1737:AV1800" si="467">0.000000277778*AT1737</f>
        <v>3.8565526968369117E-4</v>
      </c>
      <c r="AW1737" s="39"/>
      <c r="AX1737" s="40"/>
      <c r="AY1737" s="40">
        <f t="shared" si="466"/>
        <v>0</v>
      </c>
      <c r="AZ1737" s="40"/>
      <c r="BA1737" s="40"/>
      <c r="BB1737" s="40"/>
      <c r="BC1737" s="39"/>
      <c r="BD1737" s="39">
        <f>T1737*2.23694</f>
        <v>78.603586111111113</v>
      </c>
      <c r="BE1737" s="39"/>
      <c r="BF1737" s="39"/>
      <c r="BG1737" s="52">
        <f t="shared" ref="BG1737:BG1800" si="468">BF1737*0.9</f>
        <v>0</v>
      </c>
      <c r="BH1737" s="52">
        <f t="shared" ref="BH1737:BH1800" si="469">BF1737*0.9</f>
        <v>0</v>
      </c>
      <c r="BK1737">
        <f t="shared" ref="BK1737:BK1800" si="470">(AM1737*0.9)/1000</f>
        <v>23.326474499999943</v>
      </c>
    </row>
    <row r="1738" spans="2:63" x14ac:dyDescent="0.25">
      <c r="B1738" s="23" t="s">
        <v>54</v>
      </c>
      <c r="C1738" s="23">
        <v>1730</v>
      </c>
      <c r="D1738" s="23">
        <v>253</v>
      </c>
      <c r="E1738" s="22">
        <v>124.1</v>
      </c>
      <c r="F1738" s="15">
        <f t="shared" ref="F1738:F1801" si="471">($E1739-$E1737)/2/3.6</f>
        <v>-0.68055555555555636</v>
      </c>
      <c r="G1738" s="15">
        <f t="shared" ref="G1738:G1801" si="472">($E1739-$E1737)/2</f>
        <v>-2.4500000000000028</v>
      </c>
      <c r="R1738">
        <f t="shared" si="464"/>
        <v>0</v>
      </c>
      <c r="S1738">
        <f t="shared" si="465"/>
        <v>124.1</v>
      </c>
      <c r="T1738">
        <f>$E1738/3.6</f>
        <v>34.472222222222221</v>
      </c>
      <c r="U1738">
        <f>(0.5*960*(T1738*T1738))</f>
        <v>570400.37037037034</v>
      </c>
      <c r="V1738">
        <f>$U1738-$U1739</f>
        <v>22749.999999999884</v>
      </c>
      <c r="X1738">
        <f>W1738/1000</f>
        <v>0</v>
      </c>
      <c r="Y173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8">
        <f>(0.5*960*(F1738*F1738))</f>
        <v>222.31481481481535</v>
      </c>
      <c r="AA1738">
        <f>W1738*0.0000002777777777</f>
        <v>0</v>
      </c>
      <c r="AD1738">
        <f>(AC1738*0.0000002777777777)*-1</f>
        <v>0</v>
      </c>
      <c r="AG1738">
        <f>(T1738/1000)*(960*9.81*0.01+0.5*1.205*0.38*1.711274*(T1738*T1738)+960*4/3*3.14*AJ1738)</f>
        <v>-76.919604965687739</v>
      </c>
      <c r="AH1738">
        <f>AH1737+AG1738</f>
        <v>7761.9501328242077</v>
      </c>
      <c r="AJ1738">
        <f>T1739-T1738</f>
        <v>-0.69444444444444287</v>
      </c>
      <c r="AK1738" s="53">
        <f t="shared" si="461"/>
        <v>34.472222222222221</v>
      </c>
      <c r="AL1738" s="39">
        <f>0.5*1116.99*(T1738*T1738)</f>
        <v>663678.65593749995</v>
      </c>
      <c r="AM1738" s="39">
        <f t="shared" si="460"/>
        <v>26470.335937499884</v>
      </c>
      <c r="AN1738" s="39">
        <f>SUM($AM$1718:$AM$1731)+$AN$1717</f>
        <v>-4015173.1068750001</v>
      </c>
      <c r="AO1738" s="39"/>
      <c r="AP1738" s="39"/>
      <c r="AQ1738" s="39"/>
      <c r="AR1738" s="39">
        <f t="shared" si="463"/>
        <v>26.470335937499883</v>
      </c>
      <c r="AS1738" s="39"/>
      <c r="AT1738" s="51">
        <f>T1738*$AS$8*0.38*0.01</f>
        <v>1362.017473895</v>
      </c>
      <c r="AU1738" s="51">
        <f t="shared" si="462"/>
        <v>1.3620174738949999</v>
      </c>
      <c r="AV1738" s="51">
        <f t="shared" si="467"/>
        <v>3.7833848986360528E-4</v>
      </c>
      <c r="AW1738" s="39"/>
      <c r="AX1738" s="40"/>
      <c r="AY1738" s="40">
        <f t="shared" si="466"/>
        <v>0</v>
      </c>
      <c r="AZ1738" s="40"/>
      <c r="BA1738" s="40"/>
      <c r="BB1738" s="40"/>
      <c r="BC1738" s="39"/>
      <c r="BD1738" s="39">
        <f>T1738*2.23694</f>
        <v>77.112292777777782</v>
      </c>
      <c r="BE1738" s="39"/>
      <c r="BF1738" s="39"/>
      <c r="BG1738" s="52">
        <f t="shared" si="468"/>
        <v>0</v>
      </c>
      <c r="BH1738" s="52">
        <f t="shared" si="469"/>
        <v>0</v>
      </c>
      <c r="BK1738">
        <f t="shared" si="470"/>
        <v>23.823302343749894</v>
      </c>
    </row>
    <row r="1739" spans="2:63" x14ac:dyDescent="0.25">
      <c r="B1739" s="23" t="s">
        <v>54</v>
      </c>
      <c r="C1739" s="23">
        <v>1731</v>
      </c>
      <c r="D1739" s="23">
        <v>254</v>
      </c>
      <c r="E1739" s="22">
        <v>121.6</v>
      </c>
      <c r="F1739" s="15">
        <f t="shared" si="471"/>
        <v>-0.70833333333333248</v>
      </c>
      <c r="G1739" s="15">
        <f t="shared" si="472"/>
        <v>-2.5499999999999972</v>
      </c>
      <c r="R1739">
        <f t="shared" si="464"/>
        <v>0</v>
      </c>
      <c r="S1739">
        <f t="shared" si="465"/>
        <v>121.6</v>
      </c>
      <c r="T1739">
        <f>$E1739/3.6</f>
        <v>33.777777777777779</v>
      </c>
      <c r="U1739">
        <f>(0.5*960*(T1739*T1739))</f>
        <v>547650.37037037045</v>
      </c>
      <c r="V1739">
        <f>$U1739-$U1740</f>
        <v>23168.888888888876</v>
      </c>
      <c r="X1739">
        <f>W1739/1000</f>
        <v>0</v>
      </c>
      <c r="Y173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39">
        <f>(0.5*960*(F1739*F1739))</f>
        <v>240.83333333333277</v>
      </c>
      <c r="AA1739">
        <f>W1739*0.0000002777777777</f>
        <v>0</v>
      </c>
      <c r="AD1739">
        <f>(AC1739*0.0000002777777777)*-1</f>
        <v>0</v>
      </c>
      <c r="AG1739">
        <f>(T1739/1000)*(960*9.81*0.01+0.5*1.205*0.38*1.711274*(T1739*T1739)+960*4/3*3.14*AJ1739)</f>
        <v>-79.768394015137375</v>
      </c>
      <c r="AH1739">
        <f>AH1738+AG1739</f>
        <v>7682.1817388090703</v>
      </c>
      <c r="AJ1739">
        <f>T1740-T1739</f>
        <v>-0.72222222222222143</v>
      </c>
      <c r="AK1739" s="53">
        <f t="shared" si="461"/>
        <v>33.777777777777779</v>
      </c>
      <c r="AL1739" s="39">
        <f>0.5*1116.99*(T1739*T1739)</f>
        <v>637208.32000000007</v>
      </c>
      <c r="AM1739" s="39">
        <f t="shared" si="460"/>
        <v>26957.726249999949</v>
      </c>
      <c r="AN1739" s="39">
        <f>SUM($AM$1718:$AM$1731)+$AN$1717</f>
        <v>-4015173.1068750001</v>
      </c>
      <c r="AO1739" s="39"/>
      <c r="AP1739" s="39"/>
      <c r="AQ1739" s="39"/>
      <c r="AR1739" s="39">
        <f t="shared" si="463"/>
        <v>26.957726249999947</v>
      </c>
      <c r="AS1739" s="39"/>
      <c r="AT1739" s="51">
        <f>T1739*$AS$8*0.38*0.01</f>
        <v>1334.5795715200002</v>
      </c>
      <c r="AU1739" s="51">
        <f t="shared" si="462"/>
        <v>1.3345795715200002</v>
      </c>
      <c r="AV1739" s="51">
        <f t="shared" si="467"/>
        <v>3.7071684421768257E-4</v>
      </c>
      <c r="AW1739" s="39"/>
      <c r="AX1739" s="40"/>
      <c r="AY1739" s="40">
        <f t="shared" si="466"/>
        <v>0</v>
      </c>
      <c r="AZ1739" s="40"/>
      <c r="BA1739" s="40"/>
      <c r="BB1739" s="40"/>
      <c r="BC1739" s="39"/>
      <c r="BD1739" s="39">
        <f>T1739*2.23694</f>
        <v>75.558862222222231</v>
      </c>
      <c r="BE1739" s="39"/>
      <c r="BF1739" s="39"/>
      <c r="BG1739" s="52">
        <f t="shared" si="468"/>
        <v>0</v>
      </c>
      <c r="BH1739" s="52">
        <f t="shared" si="469"/>
        <v>0</v>
      </c>
      <c r="BK1739">
        <f t="shared" si="470"/>
        <v>24.261953624999954</v>
      </c>
    </row>
    <row r="1740" spans="2:63" x14ac:dyDescent="0.25">
      <c r="B1740" s="23" t="s">
        <v>54</v>
      </c>
      <c r="C1740" s="23">
        <v>1732</v>
      </c>
      <c r="D1740" s="23">
        <v>255</v>
      </c>
      <c r="E1740" s="22">
        <v>119</v>
      </c>
      <c r="F1740" s="15">
        <f t="shared" si="471"/>
        <v>-0.70833333333333248</v>
      </c>
      <c r="G1740" s="15">
        <f t="shared" si="472"/>
        <v>-2.5499999999999972</v>
      </c>
      <c r="R1740">
        <f t="shared" si="464"/>
        <v>0</v>
      </c>
      <c r="S1740">
        <f t="shared" si="465"/>
        <v>119</v>
      </c>
      <c r="T1740">
        <f>$E1740/3.6</f>
        <v>33.055555555555557</v>
      </c>
      <c r="U1740">
        <f>(0.5*960*(T1740*T1740))</f>
        <v>524481.48148148158</v>
      </c>
      <c r="V1740">
        <f>$U1740-$U1741</f>
        <v>21805.555555555795</v>
      </c>
      <c r="X1740">
        <f>W1740/1000</f>
        <v>0</v>
      </c>
      <c r="Y174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0">
        <f>(0.5*960*(F1740*F1740))</f>
        <v>240.83333333333277</v>
      </c>
      <c r="AA1740">
        <f>W1740*0.0000002777777777</f>
        <v>0</v>
      </c>
      <c r="AD1740">
        <f>(AC1740*0.0000002777777777)*-1</f>
        <v>0</v>
      </c>
      <c r="AG1740">
        <f>(T1740/1000)*(960*9.81*0.01+0.5*1.205*0.38*1.711274*(T1740*T1740)+960*4/3*3.14*AJ1740)</f>
        <v>-74.997478201979362</v>
      </c>
      <c r="AH1740">
        <f>AH1739+AG1740</f>
        <v>7607.1842606070913</v>
      </c>
      <c r="AJ1740">
        <f>T1741-T1740</f>
        <v>-0.69444444444444997</v>
      </c>
      <c r="AK1740" s="53">
        <f t="shared" si="461"/>
        <v>33.055555555555557</v>
      </c>
      <c r="AL1740" s="39">
        <f>0.5*1116.99*(T1740*T1740)</f>
        <v>610250.59375000012</v>
      </c>
      <c r="AM1740" s="39">
        <f t="shared" si="460"/>
        <v>25371.445312500233</v>
      </c>
      <c r="AN1740" s="39">
        <f>SUM($AM$1718:$AM$1731)+$AN$1717</f>
        <v>-4015173.1068750001</v>
      </c>
      <c r="AO1740" s="39"/>
      <c r="AP1740" s="39"/>
      <c r="AQ1740" s="39"/>
      <c r="AR1740" s="39">
        <f t="shared" si="463"/>
        <v>25.371445312500231</v>
      </c>
      <c r="AS1740" s="39"/>
      <c r="AT1740" s="51">
        <f>T1740*$AS$8*0.38*0.01</f>
        <v>1306.0441530500002</v>
      </c>
      <c r="AU1740" s="51">
        <f t="shared" si="462"/>
        <v>1.3060441530500002</v>
      </c>
      <c r="AV1740" s="51">
        <f t="shared" si="467"/>
        <v>3.6279033274592293E-4</v>
      </c>
      <c r="AW1740" s="39"/>
      <c r="AX1740" s="40"/>
      <c r="AY1740" s="40">
        <f t="shared" si="466"/>
        <v>0</v>
      </c>
      <c r="AZ1740" s="40"/>
      <c r="BA1740" s="40"/>
      <c r="BB1740" s="40"/>
      <c r="BC1740" s="39"/>
      <c r="BD1740" s="39">
        <f>T1740*2.23694</f>
        <v>73.943294444444447</v>
      </c>
      <c r="BE1740" s="39"/>
      <c r="BF1740" s="39"/>
      <c r="BG1740" s="52">
        <f t="shared" si="468"/>
        <v>0</v>
      </c>
      <c r="BH1740" s="52">
        <f t="shared" si="469"/>
        <v>0</v>
      </c>
      <c r="BK1740">
        <f t="shared" si="470"/>
        <v>22.83430078125021</v>
      </c>
    </row>
    <row r="1741" spans="2:63" x14ac:dyDescent="0.25">
      <c r="B1741" s="23" t="s">
        <v>54</v>
      </c>
      <c r="C1741" s="23">
        <v>1733</v>
      </c>
      <c r="D1741" s="23">
        <v>256</v>
      </c>
      <c r="E1741" s="22">
        <v>116.5</v>
      </c>
      <c r="F1741" s="15">
        <f t="shared" si="471"/>
        <v>-0.68055555555555636</v>
      </c>
      <c r="G1741" s="15">
        <f t="shared" si="472"/>
        <v>-2.4500000000000028</v>
      </c>
      <c r="R1741">
        <f t="shared" si="464"/>
        <v>0</v>
      </c>
      <c r="S1741">
        <f t="shared" si="465"/>
        <v>116.5</v>
      </c>
      <c r="T1741">
        <f>$E1741/3.6</f>
        <v>32.361111111111107</v>
      </c>
      <c r="U1741">
        <f>(0.5*960*(T1741*T1741))</f>
        <v>502675.92592592578</v>
      </c>
      <c r="V1741">
        <f>$U1741-$U1742</f>
        <v>20497.777777777694</v>
      </c>
      <c r="X1741">
        <f>W1741/1000</f>
        <v>0</v>
      </c>
      <c r="Y174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1">
        <f>(0.5*960*(F1741*F1741))</f>
        <v>222.31481481481535</v>
      </c>
      <c r="AA1741">
        <f>W1741*0.0000002777777777</f>
        <v>0</v>
      </c>
      <c r="AD1741">
        <f>(AC1741*0.0000002777777777)*-1</f>
        <v>0</v>
      </c>
      <c r="AG1741">
        <f>(T1741/1000)*(960*9.81*0.01+0.5*1.205*0.38*1.711274*(T1741*T1741)+960*4/3*3.14*AJ1741)</f>
        <v>-70.3849454948285</v>
      </c>
      <c r="AH1741">
        <f>AH1740+AG1741</f>
        <v>7536.7993151122628</v>
      </c>
      <c r="AJ1741">
        <f>T1742-T1741</f>
        <v>-0.6666666666666643</v>
      </c>
      <c r="AK1741" s="53">
        <f t="shared" si="461"/>
        <v>32.361111111111107</v>
      </c>
      <c r="AL1741" s="39">
        <f>0.5*1116.99*(T1741*T1741)</f>
        <v>584879.14843749988</v>
      </c>
      <c r="AM1741" s="39">
        <f t="shared" si="460"/>
        <v>23849.804999999935</v>
      </c>
      <c r="AN1741" s="39">
        <f>SUM($AM$1718:$AM$1731)+$AN$1717</f>
        <v>-4015173.1068750001</v>
      </c>
      <c r="AO1741" s="39"/>
      <c r="AP1741" s="39"/>
      <c r="AQ1741" s="39"/>
      <c r="AR1741" s="39">
        <f t="shared" si="463"/>
        <v>23.849804999999936</v>
      </c>
      <c r="AS1741" s="39"/>
      <c r="AT1741" s="51">
        <f>T1741*$AS$8*0.38*0.01</f>
        <v>1278.6062506750002</v>
      </c>
      <c r="AU1741" s="51">
        <f t="shared" si="462"/>
        <v>1.2786062506750002</v>
      </c>
      <c r="AV1741" s="51">
        <f t="shared" si="467"/>
        <v>3.5516868710000016E-4</v>
      </c>
      <c r="AW1741" s="39"/>
      <c r="AX1741" s="40"/>
      <c r="AY1741" s="40">
        <f t="shared" si="466"/>
        <v>0</v>
      </c>
      <c r="AZ1741" s="40"/>
      <c r="BA1741" s="40"/>
      <c r="BB1741" s="40"/>
      <c r="BC1741" s="39"/>
      <c r="BD1741" s="39">
        <f>T1741*2.23694</f>
        <v>72.389863888888883</v>
      </c>
      <c r="BE1741" s="39"/>
      <c r="BF1741" s="39"/>
      <c r="BG1741" s="52">
        <f t="shared" si="468"/>
        <v>0</v>
      </c>
      <c r="BH1741" s="52">
        <f t="shared" si="469"/>
        <v>0</v>
      </c>
      <c r="BK1741">
        <f t="shared" si="470"/>
        <v>21.464824499999942</v>
      </c>
    </row>
    <row r="1742" spans="2:63" x14ac:dyDescent="0.25">
      <c r="B1742" s="23" t="s">
        <v>54</v>
      </c>
      <c r="C1742" s="23">
        <v>1734</v>
      </c>
      <c r="D1742" s="23">
        <v>257</v>
      </c>
      <c r="E1742" s="22">
        <v>114.1</v>
      </c>
      <c r="F1742" s="15">
        <f t="shared" si="471"/>
        <v>-0.65277777777777812</v>
      </c>
      <c r="G1742" s="15">
        <f t="shared" si="472"/>
        <v>-2.3500000000000014</v>
      </c>
      <c r="R1742">
        <f t="shared" si="464"/>
        <v>0</v>
      </c>
      <c r="S1742">
        <f t="shared" si="465"/>
        <v>114.1</v>
      </c>
      <c r="T1742">
        <f>$E1742/3.6</f>
        <v>31.694444444444443</v>
      </c>
      <c r="U1742">
        <f>(0.5*960*(T1742*T1742))</f>
        <v>482178.14814814809</v>
      </c>
      <c r="V1742">
        <f>$U1742-$U1743</f>
        <v>19243.333333333314</v>
      </c>
      <c r="X1742">
        <f>W1742/1000</f>
        <v>0</v>
      </c>
      <c r="Y174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2">
        <f>(0.5*960*(F1742*F1742))</f>
        <v>204.53703703703724</v>
      </c>
      <c r="AA1742">
        <f>W1742*0.0000002777777777</f>
        <v>0</v>
      </c>
      <c r="AD1742">
        <f>(AC1742*0.0000002777777777)*-1</f>
        <v>0</v>
      </c>
      <c r="AG1742">
        <f>(T1742/1000)*(960*9.81*0.01+0.5*1.205*0.38*1.711274*(T1742*T1742)+960*4/3*3.14*AJ1742)</f>
        <v>-65.926731002748625</v>
      </c>
      <c r="AH1742">
        <f>AH1741+AG1742</f>
        <v>7470.8725841095138</v>
      </c>
      <c r="AJ1742">
        <f>T1743-T1742</f>
        <v>-0.63888888888888928</v>
      </c>
      <c r="AK1742" s="53">
        <f t="shared" si="461"/>
        <v>31.694444444444443</v>
      </c>
      <c r="AL1742" s="39">
        <f>0.5*1116.99*(T1742*T1742)</f>
        <v>561029.34343749995</v>
      </c>
      <c r="AM1742" s="39">
        <f t="shared" si="460"/>
        <v>22390.219687500037</v>
      </c>
      <c r="AN1742" s="39">
        <f>SUM($AM$1718:$AM$1731)+$AN$1717</f>
        <v>-4015173.1068750001</v>
      </c>
      <c r="AO1742" s="39"/>
      <c r="AP1742" s="39"/>
      <c r="AQ1742" s="39"/>
      <c r="AR1742" s="39">
        <f t="shared" si="463"/>
        <v>22.390219687500036</v>
      </c>
      <c r="AS1742" s="39"/>
      <c r="AT1742" s="51">
        <f>T1742*$AS$8*0.38*0.01</f>
        <v>1252.2658643950001</v>
      </c>
      <c r="AU1742" s="51">
        <f t="shared" si="462"/>
        <v>1.2522658643950002</v>
      </c>
      <c r="AV1742" s="51">
        <f t="shared" si="467"/>
        <v>3.4785190727991432E-4</v>
      </c>
      <c r="AW1742" s="39"/>
      <c r="AX1742" s="40"/>
      <c r="AY1742" s="40">
        <f t="shared" si="466"/>
        <v>0</v>
      </c>
      <c r="AZ1742" s="40"/>
      <c r="BA1742" s="40"/>
      <c r="BB1742" s="40"/>
      <c r="BC1742" s="39"/>
      <c r="BD1742" s="39">
        <f>T1742*2.23694</f>
        <v>70.898570555555551</v>
      </c>
      <c r="BE1742" s="39"/>
      <c r="BF1742" s="39"/>
      <c r="BG1742" s="52">
        <f t="shared" si="468"/>
        <v>0</v>
      </c>
      <c r="BH1742" s="52">
        <f t="shared" si="469"/>
        <v>0</v>
      </c>
      <c r="BK1742">
        <f t="shared" si="470"/>
        <v>20.151197718750034</v>
      </c>
    </row>
    <row r="1743" spans="2:63" x14ac:dyDescent="0.25">
      <c r="B1743" s="23" t="s">
        <v>54</v>
      </c>
      <c r="C1743" s="23">
        <v>1735</v>
      </c>
      <c r="D1743" s="23">
        <v>258</v>
      </c>
      <c r="E1743" s="22">
        <v>111.8</v>
      </c>
      <c r="F1743" s="15">
        <f t="shared" si="471"/>
        <v>-0.63888888888888806</v>
      </c>
      <c r="G1743" s="15">
        <f t="shared" si="472"/>
        <v>-2.2999999999999972</v>
      </c>
      <c r="R1743">
        <f t="shared" si="464"/>
        <v>0</v>
      </c>
      <c r="S1743">
        <f t="shared" si="465"/>
        <v>111.8</v>
      </c>
      <c r="T1743">
        <f>$E1743/3.6</f>
        <v>31.055555555555554</v>
      </c>
      <c r="U1743">
        <f>(0.5*960*(T1743*T1743))</f>
        <v>462934.81481481477</v>
      </c>
      <c r="V1743">
        <f>$U1743-$U1744</f>
        <v>18851.481481481518</v>
      </c>
      <c r="X1743">
        <f>W1743/1000</f>
        <v>0</v>
      </c>
      <c r="Y174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3">
        <f>(0.5*960*(F1743*F1743))</f>
        <v>195.92592592592541</v>
      </c>
      <c r="AA1743">
        <f>W1743*0.0000002777777777</f>
        <v>0</v>
      </c>
      <c r="AD1743">
        <f>(AC1743*0.0000002777777777)*-1</f>
        <v>0</v>
      </c>
      <c r="AG1743">
        <f>(T1743/1000)*(960*9.81*0.01+0.5*1.205*0.38*1.711274*(T1743*T1743)+960*4/3*3.14*AJ1743)</f>
        <v>-65.085592396385678</v>
      </c>
      <c r="AH1743">
        <f>AH1742+AG1743</f>
        <v>7405.7869917131284</v>
      </c>
      <c r="AJ1743">
        <f>T1744-T1743</f>
        <v>-0.63888888888888928</v>
      </c>
      <c r="AK1743" s="53">
        <f t="shared" si="461"/>
        <v>31.055555555555554</v>
      </c>
      <c r="AL1743" s="39">
        <f>0.5*1116.99*(T1743*T1743)</f>
        <v>538639.12374999991</v>
      </c>
      <c r="AM1743" s="39">
        <f t="shared" si="460"/>
        <v>21934.28781249997</v>
      </c>
      <c r="AN1743" s="39">
        <f>SUM($AM$1718:$AM$1731)+$AN$1717</f>
        <v>-4015173.1068750001</v>
      </c>
      <c r="AO1743" s="39"/>
      <c r="AP1743" s="39"/>
      <c r="AQ1743" s="39"/>
      <c r="AR1743" s="39">
        <f t="shared" si="463"/>
        <v>21.934287812499971</v>
      </c>
      <c r="AS1743" s="39"/>
      <c r="AT1743" s="51">
        <f>T1743*$AS$8*0.38*0.01</f>
        <v>1227.0229942100002</v>
      </c>
      <c r="AU1743" s="51">
        <f t="shared" si="462"/>
        <v>1.2270229942100002</v>
      </c>
      <c r="AV1743" s="51">
        <f t="shared" si="467"/>
        <v>3.4083999328566542E-4</v>
      </c>
      <c r="AW1743" s="39"/>
      <c r="AX1743" s="40"/>
      <c r="AY1743" s="40">
        <f t="shared" si="466"/>
        <v>0</v>
      </c>
      <c r="AZ1743" s="40"/>
      <c r="BA1743" s="40"/>
      <c r="BB1743" s="40"/>
      <c r="BC1743" s="39"/>
      <c r="BD1743" s="39">
        <f>T1743*2.23694</f>
        <v>69.469414444444439</v>
      </c>
      <c r="BE1743" s="39"/>
      <c r="BF1743" s="39"/>
      <c r="BG1743" s="52">
        <f t="shared" si="468"/>
        <v>0</v>
      </c>
      <c r="BH1743" s="52">
        <f t="shared" si="469"/>
        <v>0</v>
      </c>
      <c r="BK1743">
        <f t="shared" si="470"/>
        <v>19.740859031249972</v>
      </c>
    </row>
    <row r="1744" spans="2:63" x14ac:dyDescent="0.25">
      <c r="B1744" s="23" t="s">
        <v>54</v>
      </c>
      <c r="C1744" s="23">
        <v>1736</v>
      </c>
      <c r="D1744" s="23">
        <v>259</v>
      </c>
      <c r="E1744" s="22">
        <v>109.5</v>
      </c>
      <c r="F1744" s="15">
        <f t="shared" si="471"/>
        <v>-0.65277777777777812</v>
      </c>
      <c r="G1744" s="15">
        <f t="shared" si="472"/>
        <v>-2.3500000000000014</v>
      </c>
      <c r="R1744">
        <f t="shared" si="464"/>
        <v>0</v>
      </c>
      <c r="S1744">
        <f t="shared" si="465"/>
        <v>109.5</v>
      </c>
      <c r="T1744">
        <f>$E1744/3.6</f>
        <v>30.416666666666664</v>
      </c>
      <c r="U1744">
        <f>(0.5*960*(T1744*T1744))</f>
        <v>444083.33333333326</v>
      </c>
      <c r="V1744">
        <f>$U1744-$U1745</f>
        <v>19253.333333333372</v>
      </c>
      <c r="X1744">
        <f>W1744/1000</f>
        <v>0</v>
      </c>
      <c r="Y174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4">
        <f>(0.5*960*(F1744*F1744))</f>
        <v>204.53703703703724</v>
      </c>
      <c r="AA1744">
        <f>W1744*0.0000002777777777</f>
        <v>0</v>
      </c>
      <c r="AD1744">
        <f>(AC1744*0.0000002777777777)*-1</f>
        <v>0</v>
      </c>
      <c r="AG1744">
        <f>(T1744/1000)*(960*9.81*0.01+0.5*1.205*0.38*1.711274*(T1744*T1744)+960*4/3*3.14*AJ1744)</f>
        <v>-67.610506660170927</v>
      </c>
      <c r="AH1744">
        <f>AH1743+AG1744</f>
        <v>7338.1764850529571</v>
      </c>
      <c r="AJ1744">
        <f>T1745-T1744</f>
        <v>-0.66666666666666785</v>
      </c>
      <c r="AK1744" s="53">
        <f t="shared" si="461"/>
        <v>30.416666666666664</v>
      </c>
      <c r="AL1744" s="39">
        <f>0.5*1116.99*(T1744*T1744)</f>
        <v>516704.83593749994</v>
      </c>
      <c r="AM1744" s="39">
        <f t="shared" si="460"/>
        <v>22401.85500000004</v>
      </c>
      <c r="AN1744" s="39">
        <f>SUM($AM$1718:$AM$1731)+$AN$1717</f>
        <v>-4015173.1068750001</v>
      </c>
      <c r="AO1744" s="39"/>
      <c r="AP1744" s="39"/>
      <c r="AQ1744" s="39"/>
      <c r="AR1744" s="39">
        <f t="shared" si="463"/>
        <v>22.40185500000004</v>
      </c>
      <c r="AS1744" s="39"/>
      <c r="AT1744" s="51">
        <f>T1744*$AS$8*0.38*0.01</f>
        <v>1201.7801240250001</v>
      </c>
      <c r="AU1744" s="51">
        <f t="shared" si="462"/>
        <v>1.2017801240250001</v>
      </c>
      <c r="AV1744" s="51">
        <f t="shared" si="467"/>
        <v>3.3382807929141647E-4</v>
      </c>
      <c r="AW1744" s="39"/>
      <c r="AX1744" s="40"/>
      <c r="AY1744" s="40">
        <f t="shared" si="466"/>
        <v>0</v>
      </c>
      <c r="AZ1744" s="40"/>
      <c r="BA1744" s="40"/>
      <c r="BB1744" s="40"/>
      <c r="BC1744" s="39"/>
      <c r="BD1744" s="39">
        <f>T1744*2.23694</f>
        <v>68.040258333333327</v>
      </c>
      <c r="BE1744" s="39"/>
      <c r="BF1744" s="39"/>
      <c r="BG1744" s="52">
        <f t="shared" si="468"/>
        <v>0</v>
      </c>
      <c r="BH1744" s="52">
        <f t="shared" si="469"/>
        <v>0</v>
      </c>
      <c r="BK1744">
        <f t="shared" si="470"/>
        <v>20.161669500000038</v>
      </c>
    </row>
    <row r="1745" spans="2:63" x14ac:dyDescent="0.25">
      <c r="B1745" s="23" t="s">
        <v>54</v>
      </c>
      <c r="C1745" s="23">
        <v>1737</v>
      </c>
      <c r="D1745" s="23">
        <v>260</v>
      </c>
      <c r="E1745" s="22">
        <v>107.1</v>
      </c>
      <c r="F1745" s="15">
        <f t="shared" si="471"/>
        <v>-0.65277777777777812</v>
      </c>
      <c r="G1745" s="15">
        <f t="shared" si="472"/>
        <v>-2.3500000000000014</v>
      </c>
      <c r="R1745">
        <f t="shared" si="464"/>
        <v>0</v>
      </c>
      <c r="S1745">
        <f t="shared" si="465"/>
        <v>107.1</v>
      </c>
      <c r="T1745">
        <f>$E1745/3.6</f>
        <v>29.749999999999996</v>
      </c>
      <c r="U1745">
        <f>(0.5*960*(T1745*T1745))</f>
        <v>424829.99999999988</v>
      </c>
      <c r="V1745">
        <f>$U1745-$U1746</f>
        <v>18050.740740740614</v>
      </c>
      <c r="X1745">
        <f>W1745/1000</f>
        <v>0</v>
      </c>
      <c r="Y174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5">
        <f>(0.5*960*(F1745*F1745))</f>
        <v>204.53703703703724</v>
      </c>
      <c r="AA1745">
        <f>W1745*0.0000002777777777</f>
        <v>0</v>
      </c>
      <c r="AD1745">
        <f>(AC1745*0.0000002777777777)*-1</f>
        <v>0</v>
      </c>
      <c r="AG1745">
        <f>(T1745/1000)*(960*9.81*0.01+0.5*1.205*0.38*1.711274*(T1745*T1745)+960*4/3*3.14*AJ1745)</f>
        <v>-63.274742880353152</v>
      </c>
      <c r="AH1745">
        <f>AH1744+AG1745</f>
        <v>7274.9017421726039</v>
      </c>
      <c r="AJ1745">
        <f>T1746-T1745</f>
        <v>-0.63888888888888573</v>
      </c>
      <c r="AK1745" s="53">
        <f t="shared" si="461"/>
        <v>29.749999999999996</v>
      </c>
      <c r="AL1745" s="39">
        <f>0.5*1116.99*(T1745*T1745)</f>
        <v>494302.9809374999</v>
      </c>
      <c r="AM1745" s="39">
        <f t="shared" si="460"/>
        <v>21002.600937499898</v>
      </c>
      <c r="AN1745" s="39">
        <f>SUM($AM$1718:$AM$1731)+$AN$1717</f>
        <v>-4015173.1068750001</v>
      </c>
      <c r="AO1745" s="39"/>
      <c r="AP1745" s="39"/>
      <c r="AQ1745" s="39"/>
      <c r="AR1745" s="39">
        <f t="shared" si="463"/>
        <v>21.002600937499899</v>
      </c>
      <c r="AS1745" s="39"/>
      <c r="AT1745" s="51">
        <f>T1745*$AS$8*0.38*0.01</f>
        <v>1175.439737745</v>
      </c>
      <c r="AU1745" s="51">
        <f t="shared" si="462"/>
        <v>1.1754397377450001</v>
      </c>
      <c r="AV1745" s="51">
        <f t="shared" si="467"/>
        <v>3.2651129947133058E-4</v>
      </c>
      <c r="AW1745" s="39"/>
      <c r="AX1745" s="40"/>
      <c r="AY1745" s="40">
        <f t="shared" si="466"/>
        <v>0</v>
      </c>
      <c r="AZ1745" s="40"/>
      <c r="BA1745" s="40"/>
      <c r="BB1745" s="40"/>
      <c r="BC1745" s="39"/>
      <c r="BD1745" s="39">
        <f>T1745*2.23694</f>
        <v>66.548964999999995</v>
      </c>
      <c r="BE1745" s="39"/>
      <c r="BF1745" s="39"/>
      <c r="BG1745" s="52">
        <f t="shared" si="468"/>
        <v>0</v>
      </c>
      <c r="BH1745" s="52">
        <f t="shared" si="469"/>
        <v>0</v>
      </c>
      <c r="BK1745">
        <f t="shared" si="470"/>
        <v>18.902340843749908</v>
      </c>
    </row>
    <row r="1746" spans="2:63" x14ac:dyDescent="0.25">
      <c r="B1746" s="23" t="s">
        <v>54</v>
      </c>
      <c r="C1746" s="23">
        <v>1738</v>
      </c>
      <c r="D1746" s="23">
        <v>261</v>
      </c>
      <c r="E1746" s="22">
        <v>104.8</v>
      </c>
      <c r="F1746" s="15">
        <f t="shared" si="471"/>
        <v>-0.63888888888888806</v>
      </c>
      <c r="G1746" s="15">
        <f t="shared" si="472"/>
        <v>-2.2999999999999972</v>
      </c>
      <c r="R1746">
        <f t="shared" si="464"/>
        <v>0</v>
      </c>
      <c r="S1746">
        <f t="shared" si="465"/>
        <v>104.8</v>
      </c>
      <c r="T1746">
        <f>$E1746/3.6</f>
        <v>29.111111111111111</v>
      </c>
      <c r="U1746">
        <f>(0.5*960*(T1746*T1746))</f>
        <v>406779.25925925927</v>
      </c>
      <c r="V1746">
        <f>$U1746-$U1747</f>
        <v>17658.888888888934</v>
      </c>
      <c r="X1746">
        <f>W1746/1000</f>
        <v>0</v>
      </c>
      <c r="Y174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6">
        <f>(0.5*960*(F1746*F1746))</f>
        <v>195.92592592592541</v>
      </c>
      <c r="AA1746">
        <f>W1746*0.0000002777777777</f>
        <v>0</v>
      </c>
      <c r="AD1746">
        <f>(AC1746*0.0000002777777777)*-1</f>
        <v>0</v>
      </c>
      <c r="AG1746">
        <f>(T1746/1000)*(960*9.81*0.01+0.5*1.205*0.38*1.711274*(T1746*T1746)+960*4/3*3.14*AJ1746)</f>
        <v>-62.344818049240232</v>
      </c>
      <c r="AH1746">
        <f>AH1745+AG1746</f>
        <v>7212.5569241233634</v>
      </c>
      <c r="AJ1746">
        <f>T1747-T1746</f>
        <v>-0.63888888888888928</v>
      </c>
      <c r="AK1746" s="53">
        <f t="shared" si="461"/>
        <v>29.111111111111111</v>
      </c>
      <c r="AL1746" s="39">
        <f>0.5*1116.99*(T1746*T1746)</f>
        <v>473300.38</v>
      </c>
      <c r="AM1746" s="39">
        <f t="shared" si="460"/>
        <v>20546.669062500063</v>
      </c>
      <c r="AN1746" s="39">
        <f>SUM($AM$1718:$AM$1731)+$AN$1717</f>
        <v>-4015173.1068750001</v>
      </c>
      <c r="AO1746" s="39"/>
      <c r="AP1746" s="39"/>
      <c r="AQ1746" s="39"/>
      <c r="AR1746" s="39">
        <f t="shared" si="463"/>
        <v>20.546669062500062</v>
      </c>
      <c r="AS1746" s="39"/>
      <c r="AT1746" s="51">
        <f>T1746*$AS$8*0.38*0.01</f>
        <v>1150.1968675600001</v>
      </c>
      <c r="AU1746" s="51">
        <f t="shared" si="462"/>
        <v>1.1501968675600001</v>
      </c>
      <c r="AV1746" s="51">
        <f t="shared" si="467"/>
        <v>3.1949938547708168E-4</v>
      </c>
      <c r="AW1746" s="39"/>
      <c r="AX1746" s="40"/>
      <c r="AY1746" s="40">
        <f t="shared" si="466"/>
        <v>0</v>
      </c>
      <c r="AZ1746" s="40"/>
      <c r="BA1746" s="40"/>
      <c r="BB1746" s="40"/>
      <c r="BC1746" s="39"/>
      <c r="BD1746" s="39">
        <f>T1746*2.23694</f>
        <v>65.119808888888898</v>
      </c>
      <c r="BE1746" s="39"/>
      <c r="BF1746" s="39"/>
      <c r="BG1746" s="52">
        <f t="shared" si="468"/>
        <v>0</v>
      </c>
      <c r="BH1746" s="52">
        <f t="shared" si="469"/>
        <v>0</v>
      </c>
      <c r="BK1746">
        <f t="shared" si="470"/>
        <v>18.492002156250059</v>
      </c>
    </row>
    <row r="1747" spans="2:63" x14ac:dyDescent="0.25">
      <c r="B1747" s="23" t="s">
        <v>54</v>
      </c>
      <c r="C1747" s="23">
        <v>1739</v>
      </c>
      <c r="D1747" s="23">
        <v>262</v>
      </c>
      <c r="E1747" s="22">
        <v>102.5</v>
      </c>
      <c r="F1747" s="15">
        <f t="shared" si="471"/>
        <v>-0.61111111111110994</v>
      </c>
      <c r="G1747" s="15">
        <f t="shared" si="472"/>
        <v>-2.1999999999999957</v>
      </c>
      <c r="R1747">
        <f t="shared" si="464"/>
        <v>0</v>
      </c>
      <c r="S1747">
        <f t="shared" si="465"/>
        <v>102.5</v>
      </c>
      <c r="T1747">
        <f>$E1747/3.6</f>
        <v>28.472222222222221</v>
      </c>
      <c r="U1747">
        <f>(0.5*960*(T1747*T1747))</f>
        <v>389120.37037037034</v>
      </c>
      <c r="V1747">
        <f>$U1747-$U1748</f>
        <v>15781.111111111066</v>
      </c>
      <c r="X1747">
        <f>W1747/1000</f>
        <v>0</v>
      </c>
      <c r="Y174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7">
        <f>(0.5*960*(F1747*F1747))</f>
        <v>179.25925925925856</v>
      </c>
      <c r="AA1747">
        <f>W1747*0.0000002777777777</f>
        <v>0</v>
      </c>
      <c r="AD1747">
        <f>(AC1747*0.0000002777777777)*-1</f>
        <v>0</v>
      </c>
      <c r="AG1747">
        <f>(T1747/1000)*(960*9.81*0.01+0.5*1.205*0.38*1.711274*(T1747*T1747)+960*4/3*3.14*AJ1747)</f>
        <v>-55.029429140310633</v>
      </c>
      <c r="AH1747">
        <f>AH1746+AG1747</f>
        <v>7157.5274949830527</v>
      </c>
      <c r="AJ1747">
        <f>T1748-T1747</f>
        <v>-0.58333333333333215</v>
      </c>
      <c r="AK1747" s="53">
        <f t="shared" si="461"/>
        <v>28.472222222222221</v>
      </c>
      <c r="AL1747" s="39">
        <f>0.5*1116.99*(T1747*T1747)</f>
        <v>452753.71093749994</v>
      </c>
      <c r="AM1747" s="39">
        <f t="shared" si="460"/>
        <v>18361.815937499923</v>
      </c>
      <c r="AN1747" s="39">
        <f>SUM($AM$1718:$AM$1731)+$AN$1717</f>
        <v>-4015173.1068750001</v>
      </c>
      <c r="AO1747" s="39"/>
      <c r="AP1747" s="39"/>
      <c r="AQ1747" s="39"/>
      <c r="AR1747" s="39">
        <f t="shared" si="463"/>
        <v>18.361815937499923</v>
      </c>
      <c r="AS1747" s="39"/>
      <c r="AT1747" s="51">
        <f>T1747*$AS$8*0.38*0.01</f>
        <v>1124.953997375</v>
      </c>
      <c r="AU1747" s="51">
        <f t="shared" si="462"/>
        <v>1.124953997375</v>
      </c>
      <c r="AV1747" s="51">
        <f t="shared" si="467"/>
        <v>3.1248747148283272E-4</v>
      </c>
      <c r="AW1747" s="39"/>
      <c r="AX1747" s="40"/>
      <c r="AY1747" s="40">
        <f t="shared" si="466"/>
        <v>0</v>
      </c>
      <c r="AZ1747" s="40"/>
      <c r="BA1747" s="40"/>
      <c r="BB1747" s="40"/>
      <c r="BC1747" s="39"/>
      <c r="BD1747" s="39">
        <f>T1747*2.23694</f>
        <v>63.690652777777778</v>
      </c>
      <c r="BE1747" s="39"/>
      <c r="BF1747" s="39"/>
      <c r="BG1747" s="52">
        <f t="shared" si="468"/>
        <v>0</v>
      </c>
      <c r="BH1747" s="52">
        <f t="shared" si="469"/>
        <v>0</v>
      </c>
      <c r="BK1747">
        <f t="shared" si="470"/>
        <v>16.525634343749932</v>
      </c>
    </row>
    <row r="1748" spans="2:63" x14ac:dyDescent="0.25">
      <c r="B1748" s="23" t="s">
        <v>54</v>
      </c>
      <c r="C1748" s="23">
        <v>1740</v>
      </c>
      <c r="D1748" s="23">
        <v>263</v>
      </c>
      <c r="E1748" s="22">
        <v>100.4</v>
      </c>
      <c r="F1748" s="15">
        <f t="shared" si="471"/>
        <v>-0.54166666666666741</v>
      </c>
      <c r="G1748" s="15">
        <f t="shared" si="472"/>
        <v>-1.9500000000000028</v>
      </c>
      <c r="R1748">
        <f t="shared" si="464"/>
        <v>0</v>
      </c>
      <c r="S1748">
        <f t="shared" si="465"/>
        <v>100.4</v>
      </c>
      <c r="T1748">
        <f>$E1748/3.6</f>
        <v>27.888888888888889</v>
      </c>
      <c r="U1748">
        <f>(0.5*960*(T1748*T1748))</f>
        <v>373339.25925925927</v>
      </c>
      <c r="V1748">
        <f>$U1748-$U1749</f>
        <v>13266.666666666744</v>
      </c>
      <c r="X1748">
        <f>W1748/1000</f>
        <v>0</v>
      </c>
      <c r="Y174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8">
        <f>(0.5*960*(F1748*F1748))</f>
        <v>140.83333333333371</v>
      </c>
      <c r="AA1748">
        <f>W1748*0.0000002777777777</f>
        <v>0</v>
      </c>
      <c r="AD1748">
        <f>(AC1748*0.0000002777777777)*-1</f>
        <v>0</v>
      </c>
      <c r="AG1748">
        <f>(T1748/1000)*(960*9.81*0.01+0.5*1.205*0.38*1.711274*(T1748*T1748)+960*4/3*3.14*AJ1748)</f>
        <v>-44.920320949860958</v>
      </c>
      <c r="AH1748">
        <f>AH1747+AG1748</f>
        <v>7112.6071740331918</v>
      </c>
      <c r="AJ1748">
        <f>T1749-T1748</f>
        <v>-0.50000000000000355</v>
      </c>
      <c r="AK1748" s="53">
        <f t="shared" si="461"/>
        <v>27.888888888888889</v>
      </c>
      <c r="AL1748" s="39">
        <f>0.5*1116.99*(T1748*T1748)</f>
        <v>434391.89500000002</v>
      </c>
      <c r="AM1748" s="39">
        <f t="shared" ref="AM1748:AM1802" si="473">AL1748-AL1749</f>
        <v>15436.18125000014</v>
      </c>
      <c r="AN1748" s="39">
        <f>SUM($AM$1718:$AM$1731)+$AN$1717</f>
        <v>-4015173.1068750001</v>
      </c>
      <c r="AO1748" s="39"/>
      <c r="AP1748" s="39"/>
      <c r="AQ1748" s="39"/>
      <c r="AR1748" s="39">
        <f t="shared" si="463"/>
        <v>15.436181250000139</v>
      </c>
      <c r="AS1748" s="39"/>
      <c r="AT1748" s="51">
        <f>T1748*$AS$8*0.38*0.01</f>
        <v>1101.9061593800002</v>
      </c>
      <c r="AU1748" s="51">
        <f t="shared" si="462"/>
        <v>1.1019061593800001</v>
      </c>
      <c r="AV1748" s="51">
        <f t="shared" si="467"/>
        <v>3.0608528914025768E-4</v>
      </c>
      <c r="AW1748" s="39"/>
      <c r="AX1748" s="40"/>
      <c r="AY1748" s="40">
        <f t="shared" si="466"/>
        <v>0</v>
      </c>
      <c r="AZ1748" s="40"/>
      <c r="BA1748" s="40"/>
      <c r="BB1748" s="40"/>
      <c r="BC1748" s="39"/>
      <c r="BD1748" s="39">
        <f>T1748*2.23694</f>
        <v>62.385771111111119</v>
      </c>
      <c r="BE1748" s="39"/>
      <c r="BF1748" s="39"/>
      <c r="BG1748" s="52">
        <f t="shared" si="468"/>
        <v>0</v>
      </c>
      <c r="BH1748" s="52">
        <f t="shared" si="469"/>
        <v>0</v>
      </c>
      <c r="BK1748">
        <f t="shared" si="470"/>
        <v>13.892563125000127</v>
      </c>
    </row>
    <row r="1749" spans="2:63" x14ac:dyDescent="0.25">
      <c r="B1749" s="23" t="s">
        <v>54</v>
      </c>
      <c r="C1749" s="23">
        <v>1741</v>
      </c>
      <c r="D1749" s="23">
        <v>264</v>
      </c>
      <c r="E1749" s="22">
        <v>98.6</v>
      </c>
      <c r="F1749" s="15">
        <f t="shared" si="471"/>
        <v>-0.44444444444444481</v>
      </c>
      <c r="G1749" s="15">
        <f t="shared" si="472"/>
        <v>-1.6000000000000014</v>
      </c>
      <c r="R1749">
        <f t="shared" si="464"/>
        <v>0</v>
      </c>
      <c r="S1749">
        <f t="shared" si="465"/>
        <v>98.6</v>
      </c>
      <c r="T1749">
        <f>$E1749/3.6</f>
        <v>27.388888888888886</v>
      </c>
      <c r="U1749">
        <f>(0.5*960*(T1749*T1749))</f>
        <v>360072.59259259253</v>
      </c>
      <c r="V1749">
        <f>$U1749-$U1750</f>
        <v>10152.592592592526</v>
      </c>
      <c r="X1749">
        <f>W1749/1000</f>
        <v>0</v>
      </c>
      <c r="Y174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49">
        <f>(0.5*960*(F1749*F1749))</f>
        <v>94.814814814814966</v>
      </c>
      <c r="AA1749">
        <f>W1749*0.0000002777777777</f>
        <v>0</v>
      </c>
      <c r="AD1749">
        <f>(AC1749*0.0000002777777777)*-1</f>
        <v>0</v>
      </c>
      <c r="AG1749">
        <f>(T1749/1000)*(960*9.81*0.01+0.5*1.205*0.38*1.711274*(T1749*T1749)+960*4/3*3.14*AJ1749)</f>
        <v>-32.180296519935609</v>
      </c>
      <c r="AH1749">
        <f>AH1748+AG1749</f>
        <v>7080.4268775132559</v>
      </c>
      <c r="AJ1749">
        <f>T1750-T1749</f>
        <v>-0.38888888888888573</v>
      </c>
      <c r="AK1749" s="53">
        <f t="shared" ref="AK1749:AK1808" si="474">$E1749/3.6</f>
        <v>27.388888888888886</v>
      </c>
      <c r="AL1749" s="39">
        <f>0.5*1116.99*(T1749*T1749)</f>
        <v>418955.71374999988</v>
      </c>
      <c r="AM1749" s="39">
        <f t="shared" si="473"/>
        <v>11812.858749999898</v>
      </c>
      <c r="AN1749" s="39">
        <f>SUM($AM$1718:$AM$1731)+$AN$1717</f>
        <v>-4015173.1068750001</v>
      </c>
      <c r="AO1749" s="39"/>
      <c r="AP1749" s="39"/>
      <c r="AQ1749" s="39"/>
      <c r="AR1749" s="39">
        <f t="shared" si="463"/>
        <v>11.812858749999897</v>
      </c>
      <c r="AS1749" s="39"/>
      <c r="AT1749" s="51">
        <f>T1749*$AS$8*0.38*0.01</f>
        <v>1082.15086967</v>
      </c>
      <c r="AU1749" s="51">
        <f t="shared" si="462"/>
        <v>1.08215086967</v>
      </c>
      <c r="AV1749" s="51">
        <f t="shared" si="467"/>
        <v>3.0059770427519323E-4</v>
      </c>
      <c r="AW1749" s="39"/>
      <c r="AX1749" s="40"/>
      <c r="AY1749" s="40">
        <f t="shared" si="466"/>
        <v>0</v>
      </c>
      <c r="AZ1749" s="40"/>
      <c r="BA1749" s="40"/>
      <c r="BB1749" s="40"/>
      <c r="BC1749" s="39"/>
      <c r="BD1749" s="39">
        <f>T1749*2.23694</f>
        <v>61.267301111111109</v>
      </c>
      <c r="BE1749" s="39"/>
      <c r="BF1749" s="39"/>
      <c r="BG1749" s="52">
        <f t="shared" si="468"/>
        <v>0</v>
      </c>
      <c r="BH1749" s="52">
        <f t="shared" si="469"/>
        <v>0</v>
      </c>
      <c r="BK1749">
        <f t="shared" si="470"/>
        <v>10.631572874999909</v>
      </c>
    </row>
    <row r="1750" spans="2:63" x14ac:dyDescent="0.25">
      <c r="B1750" s="23" t="s">
        <v>54</v>
      </c>
      <c r="C1750" s="23">
        <v>1742</v>
      </c>
      <c r="D1750" s="23">
        <v>265</v>
      </c>
      <c r="E1750" s="22">
        <v>97.2</v>
      </c>
      <c r="F1750" s="15">
        <f t="shared" si="471"/>
        <v>-0.37499999999999839</v>
      </c>
      <c r="G1750" s="15">
        <f t="shared" si="472"/>
        <v>-1.3499999999999943</v>
      </c>
      <c r="R1750">
        <f t="shared" si="464"/>
        <v>0</v>
      </c>
      <c r="S1750">
        <f t="shared" si="465"/>
        <v>97.2</v>
      </c>
      <c r="T1750">
        <f>$E1750/3.6</f>
        <v>27</v>
      </c>
      <c r="U1750">
        <f>(0.5*960*(T1750*T1750))</f>
        <v>349920</v>
      </c>
      <c r="V1750">
        <f>$U1750-$U1751</f>
        <v>9297.407407407416</v>
      </c>
      <c r="X1750">
        <f>W1750/1000</f>
        <v>0</v>
      </c>
      <c r="Y175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0">
        <f>(0.5*960*(F1750*F1750))</f>
        <v>67.499999999999417</v>
      </c>
      <c r="AA1750">
        <f>W1750*0.0000002777777777</f>
        <v>0</v>
      </c>
      <c r="AD1750">
        <f>(AC1750*0.0000002777777777)*-1</f>
        <v>0</v>
      </c>
      <c r="AG1750">
        <f>(T1750/1000)*(960*9.81*0.01+0.5*1.205*0.38*1.711274*(T1750*T1750)+960*4/3*3.14*AJ1750)</f>
        <v>-28.932723743789065</v>
      </c>
      <c r="AH1750">
        <f>AH1749+AG1750</f>
        <v>7051.4941537694667</v>
      </c>
      <c r="AJ1750">
        <f>T1751-T1750</f>
        <v>-0.36111111111111072</v>
      </c>
      <c r="AK1750" s="53">
        <f t="shared" si="474"/>
        <v>27</v>
      </c>
      <c r="AL1750" s="39">
        <f>0.5*1116.99*(T1750*T1750)</f>
        <v>407142.85499999998</v>
      </c>
      <c r="AM1750" s="39">
        <f t="shared" si="473"/>
        <v>10817.824062499974</v>
      </c>
      <c r="AN1750" s="39">
        <f>SUM($AM$1718:$AM$1731)+$AN$1717</f>
        <v>-4015173.1068750001</v>
      </c>
      <c r="AO1750" s="39"/>
      <c r="AP1750" s="39"/>
      <c r="AQ1750" s="39"/>
      <c r="AR1750" s="39">
        <f t="shared" si="463"/>
        <v>10.817824062499975</v>
      </c>
      <c r="AS1750" s="39"/>
      <c r="AT1750" s="51">
        <f>T1750*$AS$8*0.38*0.01</f>
        <v>1066.7856443400001</v>
      </c>
      <c r="AU1750" s="51">
        <f t="shared" si="462"/>
        <v>1.0667856443400001</v>
      </c>
      <c r="AV1750" s="51">
        <f t="shared" si="467"/>
        <v>2.9632958271347655E-4</v>
      </c>
      <c r="AW1750" s="39"/>
      <c r="AX1750" s="40"/>
      <c r="AY1750" s="40">
        <f t="shared" si="466"/>
        <v>0</v>
      </c>
      <c r="AZ1750" s="40"/>
      <c r="BA1750" s="40"/>
      <c r="BB1750" s="40"/>
      <c r="BC1750" s="39"/>
      <c r="BD1750" s="39">
        <f>T1750*2.23694</f>
        <v>60.397380000000005</v>
      </c>
      <c r="BE1750" s="39"/>
      <c r="BF1750" s="39"/>
      <c r="BG1750" s="52">
        <f t="shared" si="468"/>
        <v>0</v>
      </c>
      <c r="BH1750" s="52">
        <f t="shared" si="469"/>
        <v>0</v>
      </c>
      <c r="BK1750">
        <f t="shared" si="470"/>
        <v>9.7360416562499772</v>
      </c>
    </row>
    <row r="1751" spans="2:63" x14ac:dyDescent="0.25">
      <c r="B1751" s="23" t="s">
        <v>54</v>
      </c>
      <c r="C1751" s="23">
        <v>1743</v>
      </c>
      <c r="D1751" s="23">
        <v>266</v>
      </c>
      <c r="E1751" s="22">
        <v>95.9</v>
      </c>
      <c r="F1751" s="15">
        <f t="shared" si="471"/>
        <v>-0.33333333333333409</v>
      </c>
      <c r="G1751" s="15">
        <f t="shared" si="472"/>
        <v>-1.2000000000000028</v>
      </c>
      <c r="R1751">
        <f t="shared" si="464"/>
        <v>0</v>
      </c>
      <c r="S1751">
        <f t="shared" si="465"/>
        <v>95.9</v>
      </c>
      <c r="T1751">
        <f>$E1751/3.6</f>
        <v>26.638888888888889</v>
      </c>
      <c r="U1751">
        <f>(0.5*960*(T1751*T1751))</f>
        <v>340622.59259259258</v>
      </c>
      <c r="V1751">
        <f>$U1751-$U1752</f>
        <v>7769.2592592593282</v>
      </c>
      <c r="X1751">
        <f>W1751/1000</f>
        <v>0</v>
      </c>
      <c r="Y175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1">
        <f>(0.5*960*(F1751*F1751))</f>
        <v>53.333333333333577</v>
      </c>
      <c r="AA1751">
        <f>W1751*0.0000002777777777</f>
        <v>0</v>
      </c>
      <c r="AD1751">
        <f>(AC1751*0.0000002777777777)*-1</f>
        <v>0</v>
      </c>
      <c r="AG1751">
        <f>(T1751/1000)*(960*9.81*0.01+0.5*1.205*0.38*1.711274*(T1751*T1751)+960*4/3*3.14*AJ1751)</f>
        <v>-22.79975633779684</v>
      </c>
      <c r="AH1751">
        <f>AH1750+AG1751</f>
        <v>7028.69439743167</v>
      </c>
      <c r="AJ1751">
        <f>T1752-T1751</f>
        <v>-0.30555555555555713</v>
      </c>
      <c r="AK1751" s="53">
        <f t="shared" si="474"/>
        <v>26.638888888888889</v>
      </c>
      <c r="AL1751" s="39">
        <f>0.5*1116.99*(T1751*T1751)</f>
        <v>396325.03093750001</v>
      </c>
      <c r="AM1751" s="39">
        <f t="shared" si="473"/>
        <v>9039.7759375000605</v>
      </c>
      <c r="AN1751" s="39">
        <f>SUM($AM$1718:$AM$1731)+$AN$1717</f>
        <v>-4015173.1068750001</v>
      </c>
      <c r="AO1751" s="39"/>
      <c r="AP1751" s="39"/>
      <c r="AQ1751" s="39"/>
      <c r="AR1751" s="39">
        <f t="shared" si="463"/>
        <v>9.0397759375000604</v>
      </c>
      <c r="AS1751" s="39"/>
      <c r="AT1751" s="51">
        <f>T1751*$AS$8*0.38*0.01</f>
        <v>1052.5179351050001</v>
      </c>
      <c r="AU1751" s="51">
        <f t="shared" si="462"/>
        <v>1.052517935105</v>
      </c>
      <c r="AV1751" s="51">
        <f t="shared" si="467"/>
        <v>2.923663269775967E-4</v>
      </c>
      <c r="AW1751" s="39"/>
      <c r="AX1751" s="40"/>
      <c r="AY1751" s="40">
        <f t="shared" si="466"/>
        <v>0</v>
      </c>
      <c r="AZ1751" s="40"/>
      <c r="BA1751" s="40"/>
      <c r="BB1751" s="40"/>
      <c r="BC1751" s="39"/>
      <c r="BD1751" s="39">
        <f>T1751*2.23694</f>
        <v>59.589596111111113</v>
      </c>
      <c r="BE1751" s="39"/>
      <c r="BF1751" s="39"/>
      <c r="BG1751" s="52">
        <f t="shared" si="468"/>
        <v>0</v>
      </c>
      <c r="BH1751" s="52">
        <f t="shared" si="469"/>
        <v>0</v>
      </c>
      <c r="BK1751">
        <f t="shared" si="470"/>
        <v>8.1357983437500536</v>
      </c>
    </row>
    <row r="1752" spans="2:63" x14ac:dyDescent="0.25">
      <c r="B1752" s="23" t="s">
        <v>54</v>
      </c>
      <c r="C1752" s="23">
        <v>1744</v>
      </c>
      <c r="D1752" s="23">
        <v>267</v>
      </c>
      <c r="E1752" s="22">
        <v>94.8</v>
      </c>
      <c r="F1752" s="15">
        <f t="shared" si="471"/>
        <v>-0.29166666666666785</v>
      </c>
      <c r="G1752" s="15">
        <f t="shared" si="472"/>
        <v>-1.0500000000000043</v>
      </c>
      <c r="R1752">
        <f t="shared" si="464"/>
        <v>0</v>
      </c>
      <c r="S1752">
        <f t="shared" si="465"/>
        <v>94.8</v>
      </c>
      <c r="T1752">
        <f>$E1752/3.6</f>
        <v>26.333333333333332</v>
      </c>
      <c r="U1752">
        <f>(0.5*960*(T1752*T1752))</f>
        <v>332853.33333333326</v>
      </c>
      <c r="V1752">
        <f>$U1752-$U1753</f>
        <v>6985.1851851851097</v>
      </c>
      <c r="X1752">
        <f>W1752/1000</f>
        <v>0</v>
      </c>
      <c r="Y175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2">
        <f>(0.5*960*(F1752*F1752))</f>
        <v>40.83333333333367</v>
      </c>
      <c r="AA1752">
        <f>W1752*0.0000002777777777</f>
        <v>0</v>
      </c>
      <c r="AD1752">
        <f>(AC1752*0.0000002777777777)*-1</f>
        <v>0</v>
      </c>
      <c r="AG1752">
        <f>(T1752/1000)*(960*9.81*0.01+0.5*1.205*0.38*1.711274*(T1752*T1752)+960*4/3*3.14*AJ1752)</f>
        <v>-19.765261706481208</v>
      </c>
      <c r="AH1752">
        <f>AH1751+AG1752</f>
        <v>7008.9291357251886</v>
      </c>
      <c r="AJ1752">
        <f>T1753-T1752</f>
        <v>-0.27777777777777857</v>
      </c>
      <c r="AK1752" s="53">
        <f t="shared" si="474"/>
        <v>26.333333333333332</v>
      </c>
      <c r="AL1752" s="39">
        <f>0.5*1116.99*(T1752*T1752)</f>
        <v>387285.25499999995</v>
      </c>
      <c r="AM1752" s="39">
        <f t="shared" si="473"/>
        <v>8127.4812499999534</v>
      </c>
      <c r="AN1752" s="39">
        <f>SUM($AM$1718:$AM$1731)+$AN$1717</f>
        <v>-4015173.1068750001</v>
      </c>
      <c r="AO1752" s="39"/>
      <c r="AP1752" s="39"/>
      <c r="AQ1752" s="39"/>
      <c r="AR1752" s="39">
        <f t="shared" si="463"/>
        <v>8.1274812499999527</v>
      </c>
      <c r="AS1752" s="39"/>
      <c r="AT1752" s="51">
        <f>T1752*$AS$8*0.38*0.01</f>
        <v>1040.44525806</v>
      </c>
      <c r="AU1752" s="51">
        <f t="shared" ref="AU1752:AU1809" si="475">AT1752/1000</f>
        <v>1.0404452580600001</v>
      </c>
      <c r="AV1752" s="51">
        <f t="shared" si="467"/>
        <v>2.8901280289339066E-4</v>
      </c>
      <c r="AW1752" s="39"/>
      <c r="AX1752" s="40"/>
      <c r="AY1752" s="40">
        <f t="shared" si="466"/>
        <v>0</v>
      </c>
      <c r="AZ1752" s="40"/>
      <c r="BA1752" s="40"/>
      <c r="BB1752" s="40"/>
      <c r="BC1752" s="39"/>
      <c r="BD1752" s="39">
        <f>T1752*2.23694</f>
        <v>58.906086666666667</v>
      </c>
      <c r="BE1752" s="39"/>
      <c r="BF1752" s="39"/>
      <c r="BG1752" s="52">
        <f t="shared" si="468"/>
        <v>0</v>
      </c>
      <c r="BH1752" s="52">
        <f t="shared" si="469"/>
        <v>0</v>
      </c>
      <c r="BK1752">
        <f t="shared" si="470"/>
        <v>7.3147331249999583</v>
      </c>
    </row>
    <row r="1753" spans="2:63" x14ac:dyDescent="0.25">
      <c r="B1753" s="23" t="s">
        <v>54</v>
      </c>
      <c r="C1753" s="23">
        <v>1745</v>
      </c>
      <c r="D1753" s="23">
        <v>268</v>
      </c>
      <c r="E1753" s="22">
        <v>93.8</v>
      </c>
      <c r="F1753" s="15">
        <f t="shared" si="471"/>
        <v>-0.27777777777777779</v>
      </c>
      <c r="G1753" s="15">
        <f t="shared" si="472"/>
        <v>-1</v>
      </c>
      <c r="R1753">
        <f t="shared" si="464"/>
        <v>0</v>
      </c>
      <c r="S1753">
        <f t="shared" si="465"/>
        <v>93.8</v>
      </c>
      <c r="T1753">
        <f>$E1753/3.6</f>
        <v>26.055555555555554</v>
      </c>
      <c r="U1753">
        <f>(0.5*960*(T1753*T1753))</f>
        <v>325868.14814814815</v>
      </c>
      <c r="V1753">
        <f>$U1753-$U1754</f>
        <v>6911.1111111111823</v>
      </c>
      <c r="X1753">
        <f>W1753/1000</f>
        <v>0</v>
      </c>
      <c r="Y175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3">
        <f>(0.5*960*(F1753*F1753))</f>
        <v>37.037037037037038</v>
      </c>
      <c r="AA1753">
        <f>W1753*0.0000002777777777</f>
        <v>0</v>
      </c>
      <c r="AD1753">
        <f>(AC1753*0.0000002777777777)*-1</f>
        <v>0</v>
      </c>
      <c r="AG1753">
        <f>(T1753/1000)*(960*9.81*0.01+0.5*1.205*0.38*1.711274*(T1753*T1753)+960*4/3*3.14*AJ1753)</f>
        <v>-19.705325788452836</v>
      </c>
      <c r="AH1753">
        <f>AH1752+AG1753</f>
        <v>6989.223809936736</v>
      </c>
      <c r="AJ1753">
        <f>T1754-T1753</f>
        <v>-0.27777777777777857</v>
      </c>
      <c r="AK1753" s="53">
        <f t="shared" si="474"/>
        <v>26.055555555555554</v>
      </c>
      <c r="AL1753" s="39">
        <f>0.5*1116.99*(T1753*T1753)</f>
        <v>379157.77374999999</v>
      </c>
      <c r="AM1753" s="39">
        <f t="shared" si="473"/>
        <v>8041.2937500000698</v>
      </c>
      <c r="AN1753" s="39">
        <f>SUM($AM$1718:$AM$1731)+$AN$1717</f>
        <v>-4015173.1068750001</v>
      </c>
      <c r="AO1753" s="39"/>
      <c r="AP1753" s="39"/>
      <c r="AQ1753" s="39"/>
      <c r="AR1753" s="39">
        <f t="shared" si="463"/>
        <v>8.0412937500000705</v>
      </c>
      <c r="AS1753" s="39"/>
      <c r="AT1753" s="51">
        <f>T1753*$AS$8*0.38*0.01</f>
        <v>1029.4700971100001</v>
      </c>
      <c r="AU1753" s="51">
        <f t="shared" si="475"/>
        <v>1.0294700971100001</v>
      </c>
      <c r="AV1753" s="51">
        <f t="shared" si="467"/>
        <v>2.8596414463502161E-4</v>
      </c>
      <c r="AW1753" s="39"/>
      <c r="AX1753" s="40"/>
      <c r="AY1753" s="40">
        <f t="shared" si="466"/>
        <v>0</v>
      </c>
      <c r="AZ1753" s="40"/>
      <c r="BA1753" s="40"/>
      <c r="BB1753" s="40"/>
      <c r="BC1753" s="39"/>
      <c r="BD1753" s="39">
        <f>T1753*2.23694</f>
        <v>58.284714444444447</v>
      </c>
      <c r="BE1753" s="39"/>
      <c r="BF1753" s="39"/>
      <c r="BG1753" s="52">
        <f t="shared" si="468"/>
        <v>0</v>
      </c>
      <c r="BH1753" s="52">
        <f t="shared" si="469"/>
        <v>0</v>
      </c>
      <c r="BK1753">
        <f t="shared" si="470"/>
        <v>7.2371643750000629</v>
      </c>
    </row>
    <row r="1754" spans="2:63" x14ac:dyDescent="0.25">
      <c r="B1754" s="23" t="s">
        <v>54</v>
      </c>
      <c r="C1754" s="23">
        <v>1746</v>
      </c>
      <c r="D1754" s="23">
        <v>269</v>
      </c>
      <c r="E1754" s="22">
        <v>92.8</v>
      </c>
      <c r="F1754" s="15">
        <f t="shared" si="471"/>
        <v>-0.27777777777777779</v>
      </c>
      <c r="G1754" s="15">
        <f t="shared" si="472"/>
        <v>-1</v>
      </c>
      <c r="R1754">
        <f t="shared" si="464"/>
        <v>0</v>
      </c>
      <c r="S1754">
        <f t="shared" si="465"/>
        <v>92.8</v>
      </c>
      <c r="T1754">
        <f>$E1754/3.6</f>
        <v>25.777777777777775</v>
      </c>
      <c r="U1754">
        <f>(0.5*960*(T1754*T1754))</f>
        <v>318957.03703703696</v>
      </c>
      <c r="V1754">
        <f>$U1754-$U1755</f>
        <v>6837.0370370369637</v>
      </c>
      <c r="X1754">
        <f>W1754/1000</f>
        <v>0</v>
      </c>
      <c r="Y175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4">
        <f>(0.5*960*(F1754*F1754))</f>
        <v>37.037037037037038</v>
      </c>
      <c r="AA1754">
        <f>W1754*0.0000002777777777</f>
        <v>0</v>
      </c>
      <c r="AD1754">
        <f>(AC1754*0.0000002777777777)*-1</f>
        <v>0</v>
      </c>
      <c r="AG1754">
        <f>(T1754/1000)*(960*9.81*0.01+0.5*1.205*0.38*1.711274*(T1754*T1754)+960*4/3*3.14*AJ1754)</f>
        <v>-19.64066372820448</v>
      </c>
      <c r="AH1754">
        <f>AH1753+AG1754</f>
        <v>6969.5831462085316</v>
      </c>
      <c r="AJ1754">
        <f>T1755-T1754</f>
        <v>-0.27777777777777501</v>
      </c>
      <c r="AK1754" s="53">
        <f t="shared" si="474"/>
        <v>25.777777777777775</v>
      </c>
      <c r="AL1754" s="39">
        <f>0.5*1116.99*(T1754*T1754)</f>
        <v>371116.47999999992</v>
      </c>
      <c r="AM1754" s="39">
        <f t="shared" si="473"/>
        <v>7955.1062499998952</v>
      </c>
      <c r="AN1754" s="39">
        <f>SUM($AM$1718:$AM$1731)+$AN$1717</f>
        <v>-4015173.1068750001</v>
      </c>
      <c r="AO1754" s="39"/>
      <c r="AP1754" s="39"/>
      <c r="AQ1754" s="39"/>
      <c r="AR1754" s="39">
        <f t="shared" si="463"/>
        <v>7.9551062499998952</v>
      </c>
      <c r="AS1754" s="39"/>
      <c r="AT1754" s="51">
        <f>T1754*$AS$8*0.38*0.01</f>
        <v>1018.4949361600001</v>
      </c>
      <c r="AU1754" s="51">
        <f t="shared" si="475"/>
        <v>1.01849493616</v>
      </c>
      <c r="AV1754" s="51">
        <f t="shared" si="467"/>
        <v>2.8291548637665251E-4</v>
      </c>
      <c r="AW1754" s="39"/>
      <c r="AX1754" s="40"/>
      <c r="AY1754" s="40">
        <f t="shared" si="466"/>
        <v>0</v>
      </c>
      <c r="AZ1754" s="40"/>
      <c r="BA1754" s="40"/>
      <c r="BB1754" s="40"/>
      <c r="BC1754" s="39"/>
      <c r="BD1754" s="39">
        <f>T1754*2.23694</f>
        <v>57.663342222222219</v>
      </c>
      <c r="BE1754" s="39"/>
      <c r="BF1754" s="39"/>
      <c r="BG1754" s="52">
        <f t="shared" si="468"/>
        <v>0</v>
      </c>
      <c r="BH1754" s="52">
        <f t="shared" si="469"/>
        <v>0</v>
      </c>
      <c r="BK1754">
        <f t="shared" si="470"/>
        <v>7.1595956249999064</v>
      </c>
    </row>
    <row r="1755" spans="2:63" x14ac:dyDescent="0.25">
      <c r="B1755" s="23" t="s">
        <v>54</v>
      </c>
      <c r="C1755" s="23">
        <v>1747</v>
      </c>
      <c r="D1755" s="23">
        <v>270</v>
      </c>
      <c r="E1755" s="22">
        <v>91.8</v>
      </c>
      <c r="F1755" s="15">
        <f t="shared" si="471"/>
        <v>-0.24999999999999961</v>
      </c>
      <c r="G1755" s="15">
        <f t="shared" si="472"/>
        <v>-0.89999999999999858</v>
      </c>
      <c r="R1755">
        <f t="shared" si="464"/>
        <v>0</v>
      </c>
      <c r="S1755">
        <f t="shared" si="465"/>
        <v>91.8</v>
      </c>
      <c r="T1755">
        <f>$E1755/3.6</f>
        <v>25.5</v>
      </c>
      <c r="U1755">
        <f>(0.5*960*(T1755*T1755))</f>
        <v>312120</v>
      </c>
      <c r="V1755">
        <f>$U1755-$U1756</f>
        <v>5416.296296296292</v>
      </c>
      <c r="X1755">
        <f>W1755/1000</f>
        <v>0</v>
      </c>
      <c r="Y175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5">
        <f>(0.5*960*(F1755*F1755))</f>
        <v>29.999999999999908</v>
      </c>
      <c r="AA1755">
        <f>W1755*0.0000002777777777</f>
        <v>0</v>
      </c>
      <c r="AD1755">
        <f>(AC1755*0.0000002777777777)*-1</f>
        <v>0</v>
      </c>
      <c r="AG1755">
        <f>(T1755/1000)*(960*9.81*0.01+0.5*1.205*0.38*1.711274*(T1755*T1755)+960*4/3*3.14*AJ1755)</f>
        <v>-13.877459244381926</v>
      </c>
      <c r="AH1755">
        <f>AH1754+AG1755</f>
        <v>6955.7056869641501</v>
      </c>
      <c r="AJ1755">
        <f>T1756-T1755</f>
        <v>-0.22222222222222143</v>
      </c>
      <c r="AK1755" s="53">
        <f t="shared" si="474"/>
        <v>25.5</v>
      </c>
      <c r="AL1755" s="39">
        <f>0.5*1116.99*(T1755*T1755)</f>
        <v>363161.37375000003</v>
      </c>
      <c r="AM1755" s="39">
        <f t="shared" si="473"/>
        <v>6302.0300000000279</v>
      </c>
      <c r="AN1755" s="39">
        <f>SUM($AM$1718:$AM$1731)+$AN$1717</f>
        <v>-4015173.1068750001</v>
      </c>
      <c r="AO1755" s="39"/>
      <c r="AP1755" s="39"/>
      <c r="AQ1755" s="39"/>
      <c r="AR1755" s="39">
        <f t="shared" si="463"/>
        <v>6.3020300000000278</v>
      </c>
      <c r="AS1755" s="39"/>
      <c r="AT1755" s="51">
        <f>T1755*$AS$8*0.38*0.01</f>
        <v>1007.5197752100001</v>
      </c>
      <c r="AU1755" s="51">
        <f t="shared" si="475"/>
        <v>1.0075197752100002</v>
      </c>
      <c r="AV1755" s="51">
        <f t="shared" si="467"/>
        <v>2.798668281182834E-4</v>
      </c>
      <c r="AW1755" s="39"/>
      <c r="AX1755" s="40"/>
      <c r="AY1755" s="40">
        <f t="shared" si="466"/>
        <v>0</v>
      </c>
      <c r="AZ1755" s="40"/>
      <c r="BA1755" s="40"/>
      <c r="BB1755" s="40"/>
      <c r="BC1755" s="39"/>
      <c r="BD1755" s="39">
        <f>T1755*2.23694</f>
        <v>57.041970000000006</v>
      </c>
      <c r="BE1755" s="39"/>
      <c r="BF1755" s="39"/>
      <c r="BG1755" s="52">
        <f t="shared" si="468"/>
        <v>0</v>
      </c>
      <c r="BH1755" s="52">
        <f t="shared" si="469"/>
        <v>0</v>
      </c>
      <c r="BK1755">
        <f t="shared" si="470"/>
        <v>5.6718270000000253</v>
      </c>
    </row>
    <row r="1756" spans="2:63" x14ac:dyDescent="0.25">
      <c r="B1756" s="23" t="s">
        <v>54</v>
      </c>
      <c r="C1756" s="23">
        <v>1748</v>
      </c>
      <c r="D1756" s="23">
        <v>271</v>
      </c>
      <c r="E1756" s="22">
        <v>91</v>
      </c>
      <c r="F1756" s="15">
        <f t="shared" si="471"/>
        <v>-0.22222222222222143</v>
      </c>
      <c r="G1756" s="15">
        <f t="shared" si="472"/>
        <v>-0.79999999999999716</v>
      </c>
      <c r="R1756">
        <f t="shared" si="464"/>
        <v>0</v>
      </c>
      <c r="S1756">
        <f t="shared" si="465"/>
        <v>91</v>
      </c>
      <c r="T1756">
        <f>$E1756/3.6</f>
        <v>25.277777777777779</v>
      </c>
      <c r="U1756">
        <f>(0.5*960*(T1756*T1756))</f>
        <v>306703.70370370371</v>
      </c>
      <c r="V1756">
        <f>$U1756-$U1757</f>
        <v>5368.888888888876</v>
      </c>
      <c r="X1756">
        <f>W1756/1000</f>
        <v>0</v>
      </c>
      <c r="Y175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6">
        <f>(0.5*960*(F1756*F1756))</f>
        <v>23.703703703703535</v>
      </c>
      <c r="AA1756">
        <f>W1756*0.0000002777777777</f>
        <v>0</v>
      </c>
      <c r="AD1756">
        <f>(AC1756*0.0000002777777777)*-1</f>
        <v>0</v>
      </c>
      <c r="AG1756">
        <f>(T1756/1000)*(960*9.81*0.01+0.5*1.205*0.38*1.711274*(T1756*T1756)+960*4/3*3.14*AJ1756)</f>
        <v>-13.868276057698967</v>
      </c>
      <c r="AH1756">
        <f>AH1755+AG1756</f>
        <v>6941.8374109064507</v>
      </c>
      <c r="AJ1756">
        <f>T1757-T1756</f>
        <v>-0.22222222222222143</v>
      </c>
      <c r="AK1756" s="53">
        <f t="shared" si="474"/>
        <v>25.277777777777779</v>
      </c>
      <c r="AL1756" s="39">
        <f>0.5*1116.99*(T1756*T1756)</f>
        <v>356859.34375</v>
      </c>
      <c r="AM1756" s="39">
        <f t="shared" si="473"/>
        <v>6246.8699999999371</v>
      </c>
      <c r="AN1756" s="39">
        <f>SUM($AM$1718:$AM$1731)+$AN$1717</f>
        <v>-4015173.1068750001</v>
      </c>
      <c r="AO1756" s="39"/>
      <c r="AP1756" s="39"/>
      <c r="AQ1756" s="39"/>
      <c r="AR1756" s="39">
        <f t="shared" si="463"/>
        <v>6.2468699999999373</v>
      </c>
      <c r="AS1756" s="39"/>
      <c r="AT1756" s="51">
        <f>T1756*$AS$8*0.38*0.01</f>
        <v>998.73964645000001</v>
      </c>
      <c r="AU1756" s="51">
        <f t="shared" si="475"/>
        <v>0.99873964645000002</v>
      </c>
      <c r="AV1756" s="51">
        <f t="shared" si="467"/>
        <v>2.774279015115881E-4</v>
      </c>
      <c r="AW1756" s="39"/>
      <c r="AX1756" s="40"/>
      <c r="AY1756" s="40">
        <f t="shared" si="466"/>
        <v>0</v>
      </c>
      <c r="AZ1756" s="40"/>
      <c r="BA1756" s="40"/>
      <c r="BB1756" s="40"/>
      <c r="BC1756" s="39"/>
      <c r="BD1756" s="39">
        <f>T1756*2.23694</f>
        <v>56.544872222222224</v>
      </c>
      <c r="BE1756" s="39"/>
      <c r="BF1756" s="39"/>
      <c r="BG1756" s="52">
        <f t="shared" si="468"/>
        <v>0</v>
      </c>
      <c r="BH1756" s="52">
        <f t="shared" si="469"/>
        <v>0</v>
      </c>
      <c r="BK1756">
        <f t="shared" si="470"/>
        <v>5.6221829999999438</v>
      </c>
    </row>
    <row r="1757" spans="2:63" x14ac:dyDescent="0.25">
      <c r="B1757" s="23" t="s">
        <v>54</v>
      </c>
      <c r="C1757" s="23">
        <v>1749</v>
      </c>
      <c r="D1757" s="23">
        <v>272</v>
      </c>
      <c r="E1757" s="22">
        <v>90.2</v>
      </c>
      <c r="F1757" s="15">
        <f t="shared" si="471"/>
        <v>-0.19444444444444522</v>
      </c>
      <c r="G1757" s="15">
        <f t="shared" si="472"/>
        <v>-0.70000000000000284</v>
      </c>
      <c r="R1757">
        <f t="shared" si="464"/>
        <v>0</v>
      </c>
      <c r="S1757">
        <f t="shared" si="465"/>
        <v>90.2</v>
      </c>
      <c r="T1757">
        <f>$E1757/3.6</f>
        <v>25.055555555555557</v>
      </c>
      <c r="U1757">
        <f>(0.5*960*(T1757*T1757))</f>
        <v>301334.81481481483</v>
      </c>
      <c r="V1757">
        <f>$U1757-$U1758</f>
        <v>3995.5555555556784</v>
      </c>
      <c r="X1757">
        <f>W1757/1000</f>
        <v>0</v>
      </c>
      <c r="Y175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7">
        <f>(0.5*960*(F1757*F1757))</f>
        <v>18.148148148148294</v>
      </c>
      <c r="AA1757">
        <f>W1757*0.0000002777777777</f>
        <v>0</v>
      </c>
      <c r="AD1757">
        <f>(AC1757*0.0000002777777777)*-1</f>
        <v>0</v>
      </c>
      <c r="AG1757">
        <f>(T1757/1000)*(960*9.81*0.01+0.5*1.205*0.38*1.711274*(T1757*T1757)+960*4/3*3.14*AJ1757)</f>
        <v>-8.2615312699804093</v>
      </c>
      <c r="AH1757">
        <f>AH1756+AG1757</f>
        <v>6933.5758796364707</v>
      </c>
      <c r="AJ1757">
        <f>T1758-T1757</f>
        <v>-0.1666666666666714</v>
      </c>
      <c r="AK1757" s="53">
        <f t="shared" si="474"/>
        <v>25.055555555555557</v>
      </c>
      <c r="AL1757" s="39">
        <f>0.5*1116.99*(T1757*T1757)</f>
        <v>350612.47375000006</v>
      </c>
      <c r="AM1757" s="39">
        <f t="shared" si="473"/>
        <v>4648.9537500001607</v>
      </c>
      <c r="AN1757" s="39">
        <f>SUM($AM$1718:$AM$1731)+$AN$1717</f>
        <v>-4015173.1068750001</v>
      </c>
      <c r="AO1757" s="39"/>
      <c r="AP1757" s="39"/>
      <c r="AQ1757" s="39"/>
      <c r="AR1757" s="39">
        <f t="shared" si="463"/>
        <v>4.6489537500001603</v>
      </c>
      <c r="AS1757" s="39"/>
      <c r="AT1757" s="51">
        <f>T1757*$AS$8*0.38*0.01</f>
        <v>989.95951769000021</v>
      </c>
      <c r="AU1757" s="51">
        <f t="shared" si="475"/>
        <v>0.98995951769000023</v>
      </c>
      <c r="AV1757" s="51">
        <f t="shared" si="467"/>
        <v>2.7498897490489286E-4</v>
      </c>
      <c r="AW1757" s="39"/>
      <c r="AX1757" s="40"/>
      <c r="AY1757" s="40">
        <f t="shared" si="466"/>
        <v>0</v>
      </c>
      <c r="AZ1757" s="40"/>
      <c r="BA1757" s="40"/>
      <c r="BB1757" s="40"/>
      <c r="BC1757" s="39"/>
      <c r="BD1757" s="39">
        <f>T1757*2.23694</f>
        <v>56.04777444444445</v>
      </c>
      <c r="BE1757" s="39"/>
      <c r="BF1757" s="39"/>
      <c r="BG1757" s="52">
        <f t="shared" si="468"/>
        <v>0</v>
      </c>
      <c r="BH1757" s="52">
        <f t="shared" si="469"/>
        <v>0</v>
      </c>
      <c r="BK1757">
        <f t="shared" si="470"/>
        <v>4.184058375000145</v>
      </c>
    </row>
    <row r="1758" spans="2:63" x14ac:dyDescent="0.25">
      <c r="B1758" s="23" t="s">
        <v>54</v>
      </c>
      <c r="C1758" s="23">
        <v>1750</v>
      </c>
      <c r="D1758" s="23">
        <v>273</v>
      </c>
      <c r="E1758" s="22">
        <v>89.6</v>
      </c>
      <c r="F1758" s="15">
        <f t="shared" si="471"/>
        <v>-0.15277777777777896</v>
      </c>
      <c r="G1758" s="15">
        <f t="shared" si="472"/>
        <v>-0.55000000000000426</v>
      </c>
      <c r="R1758">
        <f t="shared" si="464"/>
        <v>0</v>
      </c>
      <c r="S1758">
        <f t="shared" si="465"/>
        <v>89.6</v>
      </c>
      <c r="T1758">
        <f>$E1758/3.6</f>
        <v>24.888888888888886</v>
      </c>
      <c r="U1758">
        <f>(0.5*960*(T1758*T1758))</f>
        <v>297339.25925925915</v>
      </c>
      <c r="V1758">
        <f>$U1758-$U1759</f>
        <v>3309.25925925927</v>
      </c>
      <c r="X1758">
        <f>W1758/1000</f>
        <v>0</v>
      </c>
      <c r="Y175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8">
        <f>(0.5*960*(F1758*F1758))</f>
        <v>11.203703703703876</v>
      </c>
      <c r="AA1758">
        <f>W1758*0.0000002777777777</f>
        <v>0</v>
      </c>
      <c r="AD1758">
        <f>(AC1758*0.0000002777777777)*-1</f>
        <v>0</v>
      </c>
      <c r="AG1758">
        <f>(T1758/1000)*(960*9.81*0.01+0.5*1.205*0.38*1.711274*(T1758*T1758)+960*4/3*3.14*AJ1758)</f>
        <v>-5.5090414836063584</v>
      </c>
      <c r="AH1758">
        <f>AH1757+AG1758</f>
        <v>6928.066838152864</v>
      </c>
      <c r="AJ1758">
        <f>T1759-T1758</f>
        <v>-0.13888888888888928</v>
      </c>
      <c r="AK1758" s="53">
        <f t="shared" si="474"/>
        <v>24.888888888888886</v>
      </c>
      <c r="AL1758" s="39">
        <f>0.5*1116.99*(T1758*T1758)</f>
        <v>345963.5199999999</v>
      </c>
      <c r="AM1758" s="39">
        <f t="shared" si="473"/>
        <v>3850.4265625000116</v>
      </c>
      <c r="AN1758" s="39">
        <f>SUM($AM$1718:$AM$1731)+$AN$1717</f>
        <v>-4015173.1068750001</v>
      </c>
      <c r="AO1758" s="39"/>
      <c r="AP1758" s="39"/>
      <c r="AQ1758" s="39"/>
      <c r="AR1758" s="39">
        <f t="shared" si="463"/>
        <v>3.8504265625000116</v>
      </c>
      <c r="AS1758" s="39"/>
      <c r="AT1758" s="51">
        <f>T1758*$AS$8*0.38*0.01</f>
        <v>983.37442111999997</v>
      </c>
      <c r="AU1758" s="51">
        <f t="shared" si="475"/>
        <v>0.98337442111999995</v>
      </c>
      <c r="AV1758" s="51">
        <f t="shared" si="467"/>
        <v>2.7315977994987132E-4</v>
      </c>
      <c r="AW1758" s="39"/>
      <c r="AX1758" s="40"/>
      <c r="AY1758" s="40">
        <f t="shared" si="466"/>
        <v>0</v>
      </c>
      <c r="AZ1758" s="40"/>
      <c r="BA1758" s="40"/>
      <c r="BB1758" s="40"/>
      <c r="BC1758" s="39"/>
      <c r="BD1758" s="39">
        <f>T1758*2.23694</f>
        <v>55.674951111111106</v>
      </c>
      <c r="BE1758" s="39"/>
      <c r="BF1758" s="39"/>
      <c r="BG1758" s="52">
        <f t="shared" si="468"/>
        <v>0</v>
      </c>
      <c r="BH1758" s="52">
        <f t="shared" si="469"/>
        <v>0</v>
      </c>
      <c r="BK1758">
        <f t="shared" si="470"/>
        <v>3.4653839062500107</v>
      </c>
    </row>
    <row r="1759" spans="2:63" x14ac:dyDescent="0.25">
      <c r="B1759" s="23" t="s">
        <v>54</v>
      </c>
      <c r="C1759" s="23">
        <v>1751</v>
      </c>
      <c r="D1759" s="23">
        <v>274</v>
      </c>
      <c r="E1759" s="22">
        <v>89.1</v>
      </c>
      <c r="F1759" s="15">
        <f t="shared" si="471"/>
        <v>-0.1388888888888889</v>
      </c>
      <c r="G1759" s="15">
        <f t="shared" si="472"/>
        <v>-0.5</v>
      </c>
      <c r="R1759">
        <f t="shared" si="464"/>
        <v>0</v>
      </c>
      <c r="S1759">
        <f t="shared" si="465"/>
        <v>89.1</v>
      </c>
      <c r="T1759">
        <f>$E1759/3.6</f>
        <v>24.749999999999996</v>
      </c>
      <c r="U1759">
        <f>(0.5*960*(T1759*T1759))</f>
        <v>294029.99999999988</v>
      </c>
      <c r="V1759">
        <f>$U1759-$U1760</f>
        <v>3290.74074074073</v>
      </c>
      <c r="X1759">
        <f>W1759/1000</f>
        <v>0</v>
      </c>
      <c r="Y175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59">
        <f>(0.5*960*(F1759*F1759))</f>
        <v>9.2592592592592595</v>
      </c>
      <c r="AA1759">
        <f>W1759*0.0000002777777777</f>
        <v>0</v>
      </c>
      <c r="AD1759">
        <f>(AC1759*0.0000002777777777)*-1</f>
        <v>0</v>
      </c>
      <c r="AG1759">
        <f>(T1759/1000)*(960*9.81*0.01+0.5*1.205*0.38*1.711274*(T1759*T1759)+960*4/3*3.14*AJ1759)</f>
        <v>-5.5451526892264846</v>
      </c>
      <c r="AH1759">
        <f>AH1758+AG1759</f>
        <v>6922.5216854636374</v>
      </c>
      <c r="AJ1759">
        <f>T1760-T1759</f>
        <v>-0.13888888888888928</v>
      </c>
      <c r="AK1759" s="53">
        <f t="shared" si="474"/>
        <v>24.749999999999996</v>
      </c>
      <c r="AL1759" s="39">
        <f>0.5*1116.99*(T1759*T1759)</f>
        <v>342113.09343749989</v>
      </c>
      <c r="AM1759" s="39">
        <f t="shared" si="473"/>
        <v>3828.8796875000116</v>
      </c>
      <c r="AN1759" s="39">
        <f>SUM($AM$1718:$AM$1731)+$AN$1717</f>
        <v>-4015173.1068750001</v>
      </c>
      <c r="AO1759" s="39"/>
      <c r="AP1759" s="39"/>
      <c r="AQ1759" s="39"/>
      <c r="AR1759" s="39">
        <f t="shared" si="463"/>
        <v>3.8288796875000117</v>
      </c>
      <c r="AS1759" s="39"/>
      <c r="AT1759" s="51">
        <f>T1759*$AS$8*0.38*0.01</f>
        <v>977.88684064500012</v>
      </c>
      <c r="AU1759" s="51">
        <f t="shared" si="475"/>
        <v>0.97788684064500009</v>
      </c>
      <c r="AV1759" s="51">
        <f t="shared" si="467"/>
        <v>2.7163545082068682E-4</v>
      </c>
      <c r="AW1759" s="39"/>
      <c r="AX1759" s="40"/>
      <c r="AY1759" s="40">
        <f t="shared" si="466"/>
        <v>0</v>
      </c>
      <c r="AZ1759" s="40"/>
      <c r="BA1759" s="40"/>
      <c r="BB1759" s="40"/>
      <c r="BC1759" s="39"/>
      <c r="BD1759" s="39">
        <f>T1759*2.23694</f>
        <v>55.364264999999996</v>
      </c>
      <c r="BE1759" s="39"/>
      <c r="BF1759" s="39"/>
      <c r="BG1759" s="52">
        <f t="shared" si="468"/>
        <v>0</v>
      </c>
      <c r="BH1759" s="52">
        <f t="shared" si="469"/>
        <v>0</v>
      </c>
      <c r="BK1759">
        <f t="shared" si="470"/>
        <v>3.4459917187500104</v>
      </c>
    </row>
    <row r="1760" spans="2:63" x14ac:dyDescent="0.25">
      <c r="B1760" s="23" t="s">
        <v>54</v>
      </c>
      <c r="C1760" s="23">
        <v>1752</v>
      </c>
      <c r="D1760" s="23">
        <v>275</v>
      </c>
      <c r="E1760" s="22">
        <v>88.6</v>
      </c>
      <c r="F1760" s="15">
        <f t="shared" si="471"/>
        <v>-0.1388888888888889</v>
      </c>
      <c r="G1760" s="15">
        <f t="shared" si="472"/>
        <v>-0.5</v>
      </c>
      <c r="R1760">
        <f t="shared" si="464"/>
        <v>0</v>
      </c>
      <c r="S1760">
        <f t="shared" si="465"/>
        <v>88.6</v>
      </c>
      <c r="T1760">
        <f>$E1760/3.6</f>
        <v>24.611111111111107</v>
      </c>
      <c r="U1760">
        <f>(0.5*960*(T1760*T1760))</f>
        <v>290739.25925925915</v>
      </c>
      <c r="V1760">
        <f>$U1760-$U1761</f>
        <v>3272.2222222221317</v>
      </c>
      <c r="X1760">
        <f>W1760/1000</f>
        <v>0</v>
      </c>
      <c r="Y176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0">
        <f>(0.5*960*(F1760*F1760))</f>
        <v>9.2592592592592595</v>
      </c>
      <c r="AA1760">
        <f>W1760*0.0000002777777777</f>
        <v>0</v>
      </c>
      <c r="AD1760">
        <f>(AC1760*0.0000002777777777)*-1</f>
        <v>0</v>
      </c>
      <c r="AG1760">
        <f>(T1760/1000)*(960*9.81*0.01+0.5*1.205*0.38*1.711274*(T1760*T1760)+960*4/3*3.14*AJ1760)</f>
        <v>-5.5801415620323764</v>
      </c>
      <c r="AH1760">
        <f>AH1759+AG1760</f>
        <v>6916.9415439016047</v>
      </c>
      <c r="AJ1760">
        <f>T1761-T1760</f>
        <v>-0.13888888888888573</v>
      </c>
      <c r="AK1760" s="53">
        <f t="shared" si="474"/>
        <v>24.611111111111107</v>
      </c>
      <c r="AL1760" s="39">
        <f>0.5*1116.99*(T1760*T1760)</f>
        <v>338284.21374999988</v>
      </c>
      <c r="AM1760" s="39">
        <f t="shared" si="473"/>
        <v>3807.3328124998952</v>
      </c>
      <c r="AN1760" s="39">
        <f>SUM($AM$1718:$AM$1731)+$AN$1717</f>
        <v>-4015173.1068750001</v>
      </c>
      <c r="AO1760" s="39"/>
      <c r="AP1760" s="39"/>
      <c r="AQ1760" s="39"/>
      <c r="AR1760" s="39">
        <f t="shared" si="463"/>
        <v>3.8073328124998951</v>
      </c>
      <c r="AS1760" s="39"/>
      <c r="AT1760" s="51">
        <f>T1760*$AS$8*0.38*0.01</f>
        <v>972.39926017000005</v>
      </c>
      <c r="AU1760" s="51">
        <f t="shared" si="475"/>
        <v>0.97239926017</v>
      </c>
      <c r="AV1760" s="51">
        <f t="shared" si="467"/>
        <v>2.7011112169150227E-4</v>
      </c>
      <c r="AW1760" s="39"/>
      <c r="AX1760" s="40"/>
      <c r="AY1760" s="40">
        <f t="shared" si="466"/>
        <v>0</v>
      </c>
      <c r="AZ1760" s="40"/>
      <c r="BA1760" s="40"/>
      <c r="BB1760" s="40"/>
      <c r="BC1760" s="39"/>
      <c r="BD1760" s="39">
        <f>T1760*2.23694</f>
        <v>55.053578888888886</v>
      </c>
      <c r="BE1760" s="39"/>
      <c r="BF1760" s="39"/>
      <c r="BG1760" s="52">
        <f t="shared" si="468"/>
        <v>0</v>
      </c>
      <c r="BH1760" s="52">
        <f t="shared" si="469"/>
        <v>0</v>
      </c>
      <c r="BK1760">
        <f t="shared" si="470"/>
        <v>3.4265995312499058</v>
      </c>
    </row>
    <row r="1761" spans="2:63" x14ac:dyDescent="0.25">
      <c r="B1761" s="23" t="s">
        <v>54</v>
      </c>
      <c r="C1761" s="23">
        <v>1753</v>
      </c>
      <c r="D1761" s="23">
        <v>276</v>
      </c>
      <c r="E1761" s="22">
        <v>88.1</v>
      </c>
      <c r="F1761" s="15">
        <f t="shared" si="471"/>
        <v>-0.1388888888888889</v>
      </c>
      <c r="G1761" s="15">
        <f t="shared" si="472"/>
        <v>-0.5</v>
      </c>
      <c r="R1761">
        <f t="shared" si="464"/>
        <v>0</v>
      </c>
      <c r="S1761">
        <f t="shared" si="465"/>
        <v>88.1</v>
      </c>
      <c r="T1761">
        <f>$E1761/3.6</f>
        <v>24.472222222222221</v>
      </c>
      <c r="U1761">
        <f>(0.5*960*(T1761*T1761))</f>
        <v>287467.03703703702</v>
      </c>
      <c r="V1761">
        <f>$U1761-$U1762</f>
        <v>3253.703703703708</v>
      </c>
      <c r="X1761">
        <f>W1761/1000</f>
        <v>0</v>
      </c>
      <c r="Y176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1">
        <f>(0.5*960*(F1761*F1761))</f>
        <v>9.2592592592592595</v>
      </c>
      <c r="AA1761">
        <f>W1761*0.0000002777777777</f>
        <v>0</v>
      </c>
      <c r="AD1761">
        <f>(AC1761*0.0000002777777777)*-1</f>
        <v>0</v>
      </c>
      <c r="AG1761">
        <f>(T1761/1000)*(960*9.81*0.01+0.5*1.205*0.38*1.711274*(T1761*T1761)+960*4/3*3.14*AJ1761)</f>
        <v>-5.6140144001890322</v>
      </c>
      <c r="AH1761">
        <f>AH1760+AG1761</f>
        <v>6911.3275295014155</v>
      </c>
      <c r="AJ1761">
        <f>T1762-T1761</f>
        <v>-0.13888888888888928</v>
      </c>
      <c r="AK1761" s="53">
        <f t="shared" si="474"/>
        <v>24.472222222222221</v>
      </c>
      <c r="AL1761" s="39">
        <f>0.5*1116.99*(T1761*T1761)</f>
        <v>334476.88093749998</v>
      </c>
      <c r="AM1761" s="39">
        <f t="shared" si="473"/>
        <v>3785.7859375000116</v>
      </c>
      <c r="AN1761" s="39">
        <f>SUM($AM$1718:$AM$1731)+$AN$1717</f>
        <v>-4015173.1068750001</v>
      </c>
      <c r="AO1761" s="39"/>
      <c r="AP1761" s="39"/>
      <c r="AQ1761" s="39"/>
      <c r="AR1761" s="39">
        <f t="shared" si="463"/>
        <v>3.7857859375000116</v>
      </c>
      <c r="AS1761" s="39"/>
      <c r="AT1761" s="51">
        <f>T1761*$AS$8*0.38*0.01</f>
        <v>966.91167969500009</v>
      </c>
      <c r="AU1761" s="51">
        <f t="shared" si="475"/>
        <v>0.96691167969500014</v>
      </c>
      <c r="AV1761" s="51">
        <f t="shared" si="467"/>
        <v>2.6858679256231772E-4</v>
      </c>
      <c r="AW1761" s="39"/>
      <c r="AX1761" s="40"/>
      <c r="AY1761" s="40">
        <f t="shared" si="466"/>
        <v>0</v>
      </c>
      <c r="AZ1761" s="40"/>
      <c r="BA1761" s="40"/>
      <c r="BB1761" s="40"/>
      <c r="BC1761" s="39"/>
      <c r="BD1761" s="39">
        <f>T1761*2.23694</f>
        <v>54.742892777777783</v>
      </c>
      <c r="BE1761" s="39"/>
      <c r="BF1761" s="39"/>
      <c r="BG1761" s="52">
        <f t="shared" si="468"/>
        <v>0</v>
      </c>
      <c r="BH1761" s="52">
        <f t="shared" si="469"/>
        <v>0</v>
      </c>
      <c r="BK1761">
        <f t="shared" si="470"/>
        <v>3.4072073437500108</v>
      </c>
    </row>
    <row r="1762" spans="2:63" x14ac:dyDescent="0.25">
      <c r="B1762" s="23" t="s">
        <v>54</v>
      </c>
      <c r="C1762" s="23">
        <v>1754</v>
      </c>
      <c r="D1762" s="23">
        <v>277</v>
      </c>
      <c r="E1762" s="22">
        <v>87.6</v>
      </c>
      <c r="F1762" s="15">
        <f t="shared" si="471"/>
        <v>-0.1388888888888889</v>
      </c>
      <c r="G1762" s="15">
        <f t="shared" si="472"/>
        <v>-0.5</v>
      </c>
      <c r="R1762">
        <f t="shared" si="464"/>
        <v>0</v>
      </c>
      <c r="S1762">
        <f t="shared" si="465"/>
        <v>87.6</v>
      </c>
      <c r="T1762">
        <f>$E1762/3.6</f>
        <v>24.333333333333332</v>
      </c>
      <c r="U1762">
        <f>(0.5*960*(T1762*T1762))</f>
        <v>284213.33333333331</v>
      </c>
      <c r="V1762">
        <f>$U1762-$U1763</f>
        <v>3235.1851851852261</v>
      </c>
      <c r="X1762">
        <f>W1762/1000</f>
        <v>0</v>
      </c>
      <c r="Y176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2">
        <f>(0.5*960*(F1762*F1762))</f>
        <v>9.2592592592592595</v>
      </c>
      <c r="AA1762">
        <f>W1762*0.0000002777777777</f>
        <v>0</v>
      </c>
      <c r="AD1762">
        <f>(AC1762*0.0000002777777777)*-1</f>
        <v>0</v>
      </c>
      <c r="AG1762">
        <f>(T1762/1000)*(960*9.81*0.01+0.5*1.205*0.38*1.711274*(T1762*T1762)+960*4/3*3.14*AJ1762)</f>
        <v>-5.646777501859332</v>
      </c>
      <c r="AH1762">
        <f>AH1761+AG1762</f>
        <v>6905.6807519995564</v>
      </c>
      <c r="AJ1762">
        <f>T1763-T1762</f>
        <v>-0.13888888888888928</v>
      </c>
      <c r="AK1762" s="53">
        <f t="shared" si="474"/>
        <v>24.333333333333332</v>
      </c>
      <c r="AL1762" s="39">
        <f>0.5*1116.99*(T1762*T1762)</f>
        <v>330691.09499999997</v>
      </c>
      <c r="AM1762" s="39">
        <f t="shared" si="473"/>
        <v>3764.2390625000116</v>
      </c>
      <c r="AN1762" s="39">
        <f>SUM($AM$1718:$AM$1731)+$AN$1717</f>
        <v>-4015173.1068750001</v>
      </c>
      <c r="AO1762" s="39"/>
      <c r="AP1762" s="39"/>
      <c r="AQ1762" s="39"/>
      <c r="AR1762" s="39">
        <f t="shared" si="463"/>
        <v>3.7642390625000117</v>
      </c>
      <c r="AS1762" s="39"/>
      <c r="AT1762" s="51">
        <f>T1762*$AS$8*0.38*0.01</f>
        <v>961.42409922000013</v>
      </c>
      <c r="AU1762" s="51">
        <f t="shared" si="475"/>
        <v>0.96142409922000016</v>
      </c>
      <c r="AV1762" s="51">
        <f t="shared" si="467"/>
        <v>2.6706246343313316E-4</v>
      </c>
      <c r="AW1762" s="39"/>
      <c r="AX1762" s="40"/>
      <c r="AY1762" s="40">
        <f t="shared" si="466"/>
        <v>0</v>
      </c>
      <c r="AZ1762" s="40"/>
      <c r="BA1762" s="40"/>
      <c r="BB1762" s="40"/>
      <c r="BC1762" s="39"/>
      <c r="BD1762" s="39">
        <f>T1762*2.23694</f>
        <v>54.432206666666666</v>
      </c>
      <c r="BE1762" s="39"/>
      <c r="BF1762" s="39"/>
      <c r="BG1762" s="52">
        <f t="shared" si="468"/>
        <v>0</v>
      </c>
      <c r="BH1762" s="52">
        <f t="shared" si="469"/>
        <v>0</v>
      </c>
      <c r="BK1762">
        <f t="shared" si="470"/>
        <v>3.3878151562500105</v>
      </c>
    </row>
    <row r="1763" spans="2:63" x14ac:dyDescent="0.25">
      <c r="B1763" s="23" t="s">
        <v>54</v>
      </c>
      <c r="C1763" s="23">
        <v>1755</v>
      </c>
      <c r="D1763" s="23">
        <v>278</v>
      </c>
      <c r="E1763" s="22">
        <v>87.1</v>
      </c>
      <c r="F1763" s="15">
        <f t="shared" si="471"/>
        <v>-0.1388888888888889</v>
      </c>
      <c r="G1763" s="15">
        <f t="shared" si="472"/>
        <v>-0.5</v>
      </c>
      <c r="R1763">
        <f t="shared" si="464"/>
        <v>0</v>
      </c>
      <c r="S1763">
        <f t="shared" si="465"/>
        <v>87.1</v>
      </c>
      <c r="T1763">
        <f>$E1763/3.6</f>
        <v>24.194444444444443</v>
      </c>
      <c r="U1763">
        <f>(0.5*960*(T1763*T1763))</f>
        <v>280978.14814814809</v>
      </c>
      <c r="V1763">
        <f>$U1763-$U1764</f>
        <v>3216.6666666666861</v>
      </c>
      <c r="X1763">
        <f>W1763/1000</f>
        <v>0</v>
      </c>
      <c r="Y176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3">
        <f>(0.5*960*(F1763*F1763))</f>
        <v>9.2592592592592595</v>
      </c>
      <c r="AA1763">
        <f>W1763*0.0000002777777777</f>
        <v>0</v>
      </c>
      <c r="AD1763">
        <f>(AC1763*0.0000002777777777)*-1</f>
        <v>0</v>
      </c>
      <c r="AG1763">
        <f>(T1763/1000)*(960*9.81*0.01+0.5*1.205*0.38*1.711274*(T1763*T1763)+960*4/3*3.14*AJ1763)</f>
        <v>-5.67843716520757</v>
      </c>
      <c r="AH1763">
        <f>AH1762+AG1763</f>
        <v>6900.0023148343489</v>
      </c>
      <c r="AJ1763">
        <f>T1764-T1763</f>
        <v>-0.13888888888888928</v>
      </c>
      <c r="AK1763" s="53">
        <f t="shared" si="474"/>
        <v>24.194444444444443</v>
      </c>
      <c r="AL1763" s="39">
        <f>0.5*1116.99*(T1763*T1763)</f>
        <v>326926.85593749996</v>
      </c>
      <c r="AM1763" s="39">
        <f t="shared" si="473"/>
        <v>3742.6921875000116</v>
      </c>
      <c r="AN1763" s="39">
        <f>SUM($AM$1718:$AM$1731)+$AN$1717</f>
        <v>-4015173.1068750001</v>
      </c>
      <c r="AO1763" s="39"/>
      <c r="AP1763" s="39"/>
      <c r="AQ1763" s="39"/>
      <c r="AR1763" s="39">
        <f t="shared" si="463"/>
        <v>3.7426921875000114</v>
      </c>
      <c r="AS1763" s="39"/>
      <c r="AT1763" s="51">
        <f>T1763*$AS$8*0.38*0.01</f>
        <v>955.93651874500006</v>
      </c>
      <c r="AU1763" s="51">
        <f t="shared" si="475"/>
        <v>0.95593651874500007</v>
      </c>
      <c r="AV1763" s="51">
        <f t="shared" si="467"/>
        <v>2.6553813430394861E-4</v>
      </c>
      <c r="AW1763" s="39"/>
      <c r="AX1763" s="40"/>
      <c r="AY1763" s="40">
        <f t="shared" si="466"/>
        <v>0</v>
      </c>
      <c r="AZ1763" s="40"/>
      <c r="BA1763" s="40"/>
      <c r="BB1763" s="40"/>
      <c r="BC1763" s="39"/>
      <c r="BD1763" s="39">
        <f>T1763*2.23694</f>
        <v>54.121520555555556</v>
      </c>
      <c r="BE1763" s="39"/>
      <c r="BF1763" s="39"/>
      <c r="BG1763" s="52">
        <f t="shared" si="468"/>
        <v>0</v>
      </c>
      <c r="BH1763" s="52">
        <f t="shared" si="469"/>
        <v>0</v>
      </c>
      <c r="BK1763">
        <f t="shared" si="470"/>
        <v>3.3684229687500107</v>
      </c>
    </row>
    <row r="1764" spans="2:63" x14ac:dyDescent="0.25">
      <c r="B1764" s="23" t="s">
        <v>54</v>
      </c>
      <c r="C1764" s="23">
        <v>1756</v>
      </c>
      <c r="D1764" s="23">
        <v>279</v>
      </c>
      <c r="E1764" s="22">
        <v>86.6</v>
      </c>
      <c r="F1764" s="15">
        <f t="shared" si="471"/>
        <v>-0.1388888888888889</v>
      </c>
      <c r="G1764" s="15">
        <f t="shared" si="472"/>
        <v>-0.5</v>
      </c>
      <c r="R1764">
        <f t="shared" si="464"/>
        <v>0</v>
      </c>
      <c r="S1764">
        <f t="shared" si="465"/>
        <v>86.6</v>
      </c>
      <c r="T1764">
        <f>$E1764/3.6</f>
        <v>24.055555555555554</v>
      </c>
      <c r="U1764">
        <f>(0.5*960*(T1764*T1764))</f>
        <v>277761.4814814814</v>
      </c>
      <c r="V1764">
        <f>$U1764-$U1765</f>
        <v>3198.148148148146</v>
      </c>
      <c r="X1764">
        <f>W1764/1000</f>
        <v>0</v>
      </c>
      <c r="Y176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4">
        <f>(0.5*960*(F1764*F1764))</f>
        <v>9.2592592592592595</v>
      </c>
      <c r="AA1764">
        <f>W1764*0.0000002777777777</f>
        <v>0</v>
      </c>
      <c r="AD1764">
        <f>(AC1764*0.0000002777777777)*-1</f>
        <v>0</v>
      </c>
      <c r="AG1764">
        <f>(T1764/1000)*(960*9.81*0.01+0.5*1.205*0.38*1.711274*(T1764*T1764)+960*4/3*3.14*AJ1764)</f>
        <v>-5.7089996883976815</v>
      </c>
      <c r="AH1764">
        <f>AH1763+AG1764</f>
        <v>6894.2933151459511</v>
      </c>
      <c r="AJ1764">
        <f>T1765-T1764</f>
        <v>-0.13888888888888928</v>
      </c>
      <c r="AK1764" s="53">
        <f t="shared" si="474"/>
        <v>24.055555555555554</v>
      </c>
      <c r="AL1764" s="39">
        <f>0.5*1116.99*(T1764*T1764)</f>
        <v>323184.16374999995</v>
      </c>
      <c r="AM1764" s="39">
        <f t="shared" si="473"/>
        <v>3721.1453125000116</v>
      </c>
      <c r="AN1764" s="39">
        <f>SUM($AM$1718:$AM$1731)+$AN$1717</f>
        <v>-4015173.1068750001</v>
      </c>
      <c r="AO1764" s="39"/>
      <c r="AP1764" s="39"/>
      <c r="AQ1764" s="39"/>
      <c r="AR1764" s="39">
        <f t="shared" si="463"/>
        <v>3.7211453125000116</v>
      </c>
      <c r="AS1764" s="39"/>
      <c r="AT1764" s="51">
        <f>T1764*$AS$8*0.38*0.01</f>
        <v>950.4489382700001</v>
      </c>
      <c r="AU1764" s="51">
        <f t="shared" si="475"/>
        <v>0.9504489382700001</v>
      </c>
      <c r="AV1764" s="51">
        <f t="shared" si="467"/>
        <v>2.6401380517476406E-4</v>
      </c>
      <c r="AW1764" s="39"/>
      <c r="AX1764" s="40"/>
      <c r="AY1764" s="40">
        <f t="shared" si="466"/>
        <v>0</v>
      </c>
      <c r="AZ1764" s="40"/>
      <c r="BA1764" s="40"/>
      <c r="BB1764" s="40"/>
      <c r="BC1764" s="39"/>
      <c r="BD1764" s="39">
        <f>T1764*2.23694</f>
        <v>53.810834444444446</v>
      </c>
      <c r="BE1764" s="39"/>
      <c r="BF1764" s="39"/>
      <c r="BG1764" s="52">
        <f t="shared" si="468"/>
        <v>0</v>
      </c>
      <c r="BH1764" s="52">
        <f t="shared" si="469"/>
        <v>0</v>
      </c>
      <c r="BK1764">
        <f t="shared" si="470"/>
        <v>3.3490307812500104</v>
      </c>
    </row>
    <row r="1765" spans="2:63" x14ac:dyDescent="0.25">
      <c r="B1765" s="23" t="s">
        <v>54</v>
      </c>
      <c r="C1765" s="23">
        <v>1757</v>
      </c>
      <c r="D1765" s="23">
        <v>280</v>
      </c>
      <c r="E1765" s="22">
        <v>86.1</v>
      </c>
      <c r="F1765" s="15">
        <f t="shared" si="471"/>
        <v>-0.15277777777777699</v>
      </c>
      <c r="G1765" s="15">
        <f t="shared" si="472"/>
        <v>-0.54999999999999716</v>
      </c>
      <c r="R1765">
        <f t="shared" si="464"/>
        <v>0</v>
      </c>
      <c r="S1765">
        <f t="shared" si="465"/>
        <v>86.1</v>
      </c>
      <c r="T1765">
        <f>$E1765/3.6</f>
        <v>23.916666666666664</v>
      </c>
      <c r="U1765">
        <f>(0.5*960*(T1765*T1765))</f>
        <v>274563.33333333326</v>
      </c>
      <c r="V1765">
        <f>$U1765-$U1766</f>
        <v>3813.3333333332557</v>
      </c>
      <c r="X1765">
        <f>W1765/1000</f>
        <v>0</v>
      </c>
      <c r="Y176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5">
        <f>(0.5*960*(F1765*F1765))</f>
        <v>11.203703703703587</v>
      </c>
      <c r="AA1765">
        <f>W1765*0.0000002777777777</f>
        <v>0</v>
      </c>
      <c r="AD1765">
        <f>(AC1765*0.0000002777777777)*-1</f>
        <v>0</v>
      </c>
      <c r="AG1765">
        <f>(T1765/1000)*(960*9.81*0.01+0.5*1.205*0.38*1.711274*(T1765*T1765)+960*4/3*3.14*AJ1765)</f>
        <v>-8.4086343325563053</v>
      </c>
      <c r="AH1765">
        <f>AH1764+AG1765</f>
        <v>6885.8846808133949</v>
      </c>
      <c r="AJ1765">
        <f>T1766-T1765</f>
        <v>-0.1666666666666643</v>
      </c>
      <c r="AK1765" s="53">
        <f t="shared" si="474"/>
        <v>23.916666666666664</v>
      </c>
      <c r="AL1765" s="39">
        <f>0.5*1116.99*(T1765*T1765)</f>
        <v>319463.01843749994</v>
      </c>
      <c r="AM1765" s="39">
        <f t="shared" si="473"/>
        <v>4436.9324999999371</v>
      </c>
      <c r="AN1765" s="39">
        <f>SUM($AM$1718:$AM$1731)+$AN$1717</f>
        <v>-4015173.1068750001</v>
      </c>
      <c r="AO1765" s="39"/>
      <c r="AP1765" s="39"/>
      <c r="AQ1765" s="39"/>
      <c r="AR1765" s="39">
        <f t="shared" si="463"/>
        <v>4.4369324999999371</v>
      </c>
      <c r="AS1765" s="39"/>
      <c r="AT1765" s="51">
        <f>T1765*$AS$8*0.38*0.01</f>
        <v>944.96135779500014</v>
      </c>
      <c r="AU1765" s="51">
        <f t="shared" si="475"/>
        <v>0.94496135779500012</v>
      </c>
      <c r="AV1765" s="51">
        <f t="shared" si="467"/>
        <v>2.6248947604557956E-4</v>
      </c>
      <c r="AW1765" s="39"/>
      <c r="AX1765" s="40"/>
      <c r="AY1765" s="40">
        <f t="shared" si="466"/>
        <v>0</v>
      </c>
      <c r="AZ1765" s="40"/>
      <c r="BA1765" s="40"/>
      <c r="BB1765" s="40"/>
      <c r="BC1765" s="39"/>
      <c r="BD1765" s="39">
        <f>T1765*2.23694</f>
        <v>53.500148333333328</v>
      </c>
      <c r="BE1765" s="39"/>
      <c r="BF1765" s="39"/>
      <c r="BG1765" s="52">
        <f t="shared" si="468"/>
        <v>0</v>
      </c>
      <c r="BH1765" s="52">
        <f t="shared" si="469"/>
        <v>0</v>
      </c>
      <c r="BK1765">
        <f t="shared" si="470"/>
        <v>3.9932392499999438</v>
      </c>
    </row>
    <row r="1766" spans="2:63" x14ac:dyDescent="0.25">
      <c r="B1766" s="23" t="s">
        <v>54</v>
      </c>
      <c r="C1766" s="23">
        <v>1758</v>
      </c>
      <c r="D1766" s="23">
        <v>281</v>
      </c>
      <c r="E1766" s="22">
        <v>85.5</v>
      </c>
      <c r="F1766" s="15">
        <f t="shared" si="471"/>
        <v>-0.15277777777777699</v>
      </c>
      <c r="G1766" s="15">
        <f t="shared" si="472"/>
        <v>-0.54999999999999716</v>
      </c>
      <c r="R1766">
        <f t="shared" si="464"/>
        <v>0</v>
      </c>
      <c r="S1766">
        <f t="shared" si="465"/>
        <v>85.5</v>
      </c>
      <c r="T1766">
        <f>$E1766/3.6</f>
        <v>23.75</v>
      </c>
      <c r="U1766">
        <f>(0.5*960*(T1766*T1766))</f>
        <v>270750</v>
      </c>
      <c r="V1766">
        <f>$U1766-$U1767</f>
        <v>3157.407407407416</v>
      </c>
      <c r="X1766">
        <f>W1766/1000</f>
        <v>0</v>
      </c>
      <c r="Y176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6">
        <f>(0.5*960*(F1766*F1766))</f>
        <v>11.203703703703587</v>
      </c>
      <c r="AA1766">
        <f>W1766*0.0000002777777777</f>
        <v>0</v>
      </c>
      <c r="AD1766">
        <f>(AC1766*0.0000002777777777)*-1</f>
        <v>0</v>
      </c>
      <c r="AG1766">
        <f>(T1766/1000)*(960*9.81*0.01+0.5*1.205*0.38*1.711274*(T1766*T1766)+960*4/3*3.14*AJ1766)</f>
        <v>-5.7724063434112152</v>
      </c>
      <c r="AH1766">
        <f>AH1765+AG1766</f>
        <v>6880.1122744699833</v>
      </c>
      <c r="AJ1766">
        <f>T1767-T1766</f>
        <v>-0.13888888888888928</v>
      </c>
      <c r="AK1766" s="53">
        <f t="shared" si="474"/>
        <v>23.75</v>
      </c>
      <c r="AL1766" s="39">
        <f>0.5*1116.99*(T1766*T1766)</f>
        <v>315026.0859375</v>
      </c>
      <c r="AM1766" s="39">
        <f t="shared" si="473"/>
        <v>3673.7421875</v>
      </c>
      <c r="AN1766" s="39">
        <f>SUM($AM$1718:$AM$1731)+$AN$1717</f>
        <v>-4015173.1068750001</v>
      </c>
      <c r="AO1766" s="39"/>
      <c r="AP1766" s="39"/>
      <c r="AQ1766" s="39"/>
      <c r="AR1766" s="39">
        <f t="shared" si="463"/>
        <v>3.6737421874999998</v>
      </c>
      <c r="AS1766" s="39"/>
      <c r="AT1766" s="51">
        <f>T1766*$AS$8*0.38*0.01</f>
        <v>938.37626122500023</v>
      </c>
      <c r="AU1766" s="51">
        <f t="shared" si="475"/>
        <v>0.93837626122500029</v>
      </c>
      <c r="AV1766" s="51">
        <f t="shared" si="467"/>
        <v>2.6066028109055813E-4</v>
      </c>
      <c r="AW1766" s="39"/>
      <c r="AX1766" s="40"/>
      <c r="AY1766" s="40">
        <f t="shared" si="466"/>
        <v>0</v>
      </c>
      <c r="AZ1766" s="40"/>
      <c r="BA1766" s="40"/>
      <c r="BB1766" s="40"/>
      <c r="BC1766" s="39"/>
      <c r="BD1766" s="39">
        <f>T1766*2.23694</f>
        <v>53.127325000000006</v>
      </c>
      <c r="BE1766" s="39"/>
      <c r="BF1766" s="39"/>
      <c r="BG1766" s="52">
        <f t="shared" si="468"/>
        <v>0</v>
      </c>
      <c r="BH1766" s="52">
        <f t="shared" si="469"/>
        <v>0</v>
      </c>
      <c r="BK1766">
        <f t="shared" si="470"/>
        <v>3.3063679687500001</v>
      </c>
    </row>
    <row r="1767" spans="2:63" x14ac:dyDescent="0.25">
      <c r="B1767" s="23" t="s">
        <v>54</v>
      </c>
      <c r="C1767" s="23">
        <v>1759</v>
      </c>
      <c r="D1767" s="23">
        <v>282</v>
      </c>
      <c r="E1767" s="22">
        <v>85</v>
      </c>
      <c r="F1767" s="15">
        <f t="shared" si="471"/>
        <v>-0.15277777777777699</v>
      </c>
      <c r="G1767" s="15">
        <f t="shared" si="472"/>
        <v>-0.54999999999999716</v>
      </c>
      <c r="R1767">
        <f t="shared" si="464"/>
        <v>0</v>
      </c>
      <c r="S1767">
        <f t="shared" si="465"/>
        <v>85</v>
      </c>
      <c r="T1767">
        <f>$E1767/3.6</f>
        <v>23.611111111111111</v>
      </c>
      <c r="U1767">
        <f>(0.5*960*(T1767*T1767))</f>
        <v>267592.59259259258</v>
      </c>
      <c r="V1767">
        <f>$U1767-$U1768</f>
        <v>3764.4444444443798</v>
      </c>
      <c r="X1767">
        <f>W1767/1000</f>
        <v>0</v>
      </c>
      <c r="Y176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7">
        <f>(0.5*960*(F1767*F1767))</f>
        <v>11.203703703703587</v>
      </c>
      <c r="AA1767">
        <f>W1767*0.0000002777777777</f>
        <v>0</v>
      </c>
      <c r="AD1767">
        <f>(AC1767*0.0000002777777777)*-1</f>
        <v>0</v>
      </c>
      <c r="AG1767">
        <f>(T1767/1000)*(960*9.81*0.01+0.5*1.205*0.38*1.711274*(T1767*T1767)+960*4/3*3.14*AJ1767)</f>
        <v>-8.4355497244727822</v>
      </c>
      <c r="AH1767">
        <f>AH1766+AG1767</f>
        <v>6871.6767247455109</v>
      </c>
      <c r="AJ1767">
        <f>T1768-T1767</f>
        <v>-0.1666666666666643</v>
      </c>
      <c r="AK1767" s="53">
        <f t="shared" si="474"/>
        <v>23.611111111111111</v>
      </c>
      <c r="AL1767" s="39">
        <f>0.5*1116.99*(T1767*T1767)</f>
        <v>311352.34375</v>
      </c>
      <c r="AM1767" s="39">
        <f t="shared" si="473"/>
        <v>4380.0487499999581</v>
      </c>
      <c r="AN1767" s="39">
        <f>SUM($AM$1718:$AM$1731)+$AN$1717</f>
        <v>-4015173.1068750001</v>
      </c>
      <c r="AO1767" s="39"/>
      <c r="AP1767" s="39"/>
      <c r="AQ1767" s="39"/>
      <c r="AR1767" s="39">
        <f t="shared" si="463"/>
        <v>4.3800487499999585</v>
      </c>
      <c r="AS1767" s="39"/>
      <c r="AT1767" s="51">
        <f>T1767*$AS$8*0.38*0.01</f>
        <v>932.88868075000005</v>
      </c>
      <c r="AU1767" s="51">
        <f t="shared" si="475"/>
        <v>0.93288868075000009</v>
      </c>
      <c r="AV1767" s="51">
        <f t="shared" si="467"/>
        <v>2.5913595196137352E-4</v>
      </c>
      <c r="AW1767" s="39"/>
      <c r="AX1767" s="40"/>
      <c r="AY1767" s="40">
        <f t="shared" si="466"/>
        <v>0</v>
      </c>
      <c r="AZ1767" s="40"/>
      <c r="BA1767" s="40"/>
      <c r="BB1767" s="40"/>
      <c r="BC1767" s="39"/>
      <c r="BD1767" s="39">
        <f>T1767*2.23694</f>
        <v>52.816638888888889</v>
      </c>
      <c r="BE1767" s="39"/>
      <c r="BF1767" s="39"/>
      <c r="BG1767" s="52">
        <f t="shared" si="468"/>
        <v>0</v>
      </c>
      <c r="BH1767" s="52">
        <f t="shared" si="469"/>
        <v>0</v>
      </c>
      <c r="BK1767">
        <f t="shared" si="470"/>
        <v>3.9420438749999627</v>
      </c>
    </row>
    <row r="1768" spans="2:63" x14ac:dyDescent="0.25">
      <c r="B1768" s="23" t="s">
        <v>54</v>
      </c>
      <c r="C1768" s="23">
        <v>1760</v>
      </c>
      <c r="D1768" s="23">
        <v>283</v>
      </c>
      <c r="E1768" s="22">
        <v>84.4</v>
      </c>
      <c r="F1768" s="15">
        <f t="shared" si="471"/>
        <v>-0.16666666666666705</v>
      </c>
      <c r="G1768" s="15">
        <f t="shared" si="472"/>
        <v>-0.60000000000000142</v>
      </c>
      <c r="R1768">
        <f t="shared" si="464"/>
        <v>0</v>
      </c>
      <c r="S1768">
        <f t="shared" si="465"/>
        <v>84.4</v>
      </c>
      <c r="T1768">
        <f>$E1768/3.6</f>
        <v>23.444444444444446</v>
      </c>
      <c r="U1768">
        <f>(0.5*960*(T1768*T1768))</f>
        <v>263828.1481481482</v>
      </c>
      <c r="V1768">
        <f>$U1768-$U1769</f>
        <v>3737.7777777778683</v>
      </c>
      <c r="X1768">
        <f>W1768/1000</f>
        <v>0</v>
      </c>
      <c r="Y176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8">
        <f>(0.5*960*(F1768*F1768))</f>
        <v>13.333333333333394</v>
      </c>
      <c r="AA1768">
        <f>W1768*0.0000002777777777</f>
        <v>0</v>
      </c>
      <c r="AD1768">
        <f>(AC1768*0.0000002777777777)*-1</f>
        <v>0</v>
      </c>
      <c r="AG1768">
        <f>(T1768/1000)*(960*9.81*0.01+0.5*1.205*0.38*1.711274*(T1768*T1768)+960*4/3*3.14*AJ1768)</f>
        <v>-8.4480423613315576</v>
      </c>
      <c r="AH1768">
        <f>AH1767+AG1768</f>
        <v>6863.2286823841796</v>
      </c>
      <c r="AJ1768">
        <f>T1769-T1768</f>
        <v>-0.1666666666666714</v>
      </c>
      <c r="AK1768" s="53">
        <f t="shared" si="474"/>
        <v>23.444444444444446</v>
      </c>
      <c r="AL1768" s="39">
        <f>0.5*1116.99*(T1768*T1768)</f>
        <v>306972.29500000004</v>
      </c>
      <c r="AM1768" s="39">
        <f t="shared" si="473"/>
        <v>4349.0212500001071</v>
      </c>
      <c r="AN1768" s="39">
        <f>SUM($AM$1718:$AM$1731)+$AN$1717</f>
        <v>-4015173.1068750001</v>
      </c>
      <c r="AO1768" s="39"/>
      <c r="AP1768" s="39"/>
      <c r="AQ1768" s="39"/>
      <c r="AR1768" s="39">
        <f t="shared" si="463"/>
        <v>4.3490212500001073</v>
      </c>
      <c r="AS1768" s="39"/>
      <c r="AT1768" s="51">
        <f>T1768*$AS$8*0.38*0.01</f>
        <v>926.30358418000014</v>
      </c>
      <c r="AU1768" s="51">
        <f t="shared" si="475"/>
        <v>0.92630358418000014</v>
      </c>
      <c r="AV1768" s="51">
        <f t="shared" si="467"/>
        <v>2.5730675700635209E-4</v>
      </c>
      <c r="AW1768" s="39"/>
      <c r="AX1768" s="40"/>
      <c r="AY1768" s="40">
        <f t="shared" si="466"/>
        <v>0</v>
      </c>
      <c r="AZ1768" s="40"/>
      <c r="BA1768" s="40"/>
      <c r="BB1768" s="40"/>
      <c r="BC1768" s="39"/>
      <c r="BD1768" s="39">
        <f>T1768*2.23694</f>
        <v>52.443815555555567</v>
      </c>
      <c r="BE1768" s="39"/>
      <c r="BF1768" s="39"/>
      <c r="BG1768" s="52">
        <f t="shared" si="468"/>
        <v>0</v>
      </c>
      <c r="BH1768" s="52">
        <f t="shared" si="469"/>
        <v>0</v>
      </c>
      <c r="BK1768">
        <f t="shared" si="470"/>
        <v>3.9141191250000964</v>
      </c>
    </row>
    <row r="1769" spans="2:63" x14ac:dyDescent="0.25">
      <c r="B1769" s="23" t="s">
        <v>54</v>
      </c>
      <c r="C1769" s="23">
        <v>1761</v>
      </c>
      <c r="D1769" s="23">
        <v>284</v>
      </c>
      <c r="E1769" s="22">
        <v>83.8</v>
      </c>
      <c r="F1769" s="15">
        <f t="shared" si="471"/>
        <v>-0.16666666666666705</v>
      </c>
      <c r="G1769" s="15">
        <f t="shared" si="472"/>
        <v>-0.60000000000000142</v>
      </c>
      <c r="R1769">
        <f t="shared" si="464"/>
        <v>0</v>
      </c>
      <c r="S1769">
        <f t="shared" si="465"/>
        <v>83.8</v>
      </c>
      <c r="T1769">
        <f>$E1769/3.6</f>
        <v>23.277777777777775</v>
      </c>
      <c r="U1769">
        <f>(0.5*960*(T1769*T1769))</f>
        <v>260090.37037037034</v>
      </c>
      <c r="V1769">
        <f>$U1769-$U1770</f>
        <v>3711.1111111110949</v>
      </c>
      <c r="X1769">
        <f>W1769/1000</f>
        <v>0</v>
      </c>
      <c r="Y176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69">
        <f>(0.5*960*(F1769*F1769))</f>
        <v>13.333333333333394</v>
      </c>
      <c r="AA1769">
        <f>W1769*0.0000002777777777</f>
        <v>0</v>
      </c>
      <c r="AD1769">
        <f>(AC1769*0.0000002777777777)*-1</f>
        <v>0</v>
      </c>
      <c r="AG1769">
        <f>(T1769/1000)*(960*9.81*0.01+0.5*1.205*0.38*1.711274*(T1769*T1769)+960*4/3*3.14*AJ1769)</f>
        <v>-8.4590040908840827</v>
      </c>
      <c r="AH1769">
        <f>AH1768+AG1769</f>
        <v>6854.7696782932953</v>
      </c>
      <c r="AJ1769">
        <f>T1770-T1769</f>
        <v>-0.1666666666666643</v>
      </c>
      <c r="AK1769" s="53">
        <f t="shared" si="474"/>
        <v>23.277777777777775</v>
      </c>
      <c r="AL1769" s="39">
        <f>0.5*1116.99*(T1769*T1769)</f>
        <v>302623.27374999993</v>
      </c>
      <c r="AM1769" s="39">
        <f t="shared" si="473"/>
        <v>4317.9937499999651</v>
      </c>
      <c r="AN1769" s="39">
        <f>SUM($AM$1718:$AM$1731)+$AN$1717</f>
        <v>-4015173.1068750001</v>
      </c>
      <c r="AO1769" s="39"/>
      <c r="AP1769" s="39"/>
      <c r="AQ1769" s="39"/>
      <c r="AR1769" s="39">
        <f t="shared" si="463"/>
        <v>4.3179937499999648</v>
      </c>
      <c r="AS1769" s="39"/>
      <c r="AT1769" s="51">
        <f>T1769*$AS$8*0.38*0.01</f>
        <v>919.71848761000001</v>
      </c>
      <c r="AU1769" s="51">
        <f t="shared" si="475"/>
        <v>0.91971848760999997</v>
      </c>
      <c r="AV1769" s="51">
        <f t="shared" si="467"/>
        <v>2.5547756205133055E-4</v>
      </c>
      <c r="AW1769" s="39"/>
      <c r="AX1769" s="40"/>
      <c r="AY1769" s="40">
        <f t="shared" si="466"/>
        <v>0</v>
      </c>
      <c r="AZ1769" s="40"/>
      <c r="BA1769" s="40"/>
      <c r="BB1769" s="40"/>
      <c r="BC1769" s="39"/>
      <c r="BD1769" s="39">
        <f>T1769*2.23694</f>
        <v>52.070992222222216</v>
      </c>
      <c r="BE1769" s="39"/>
      <c r="BF1769" s="39"/>
      <c r="BG1769" s="52">
        <f t="shared" si="468"/>
        <v>0</v>
      </c>
      <c r="BH1769" s="52">
        <f t="shared" si="469"/>
        <v>0</v>
      </c>
      <c r="BK1769">
        <f t="shared" si="470"/>
        <v>3.8861943749999686</v>
      </c>
    </row>
    <row r="1770" spans="2:63" x14ac:dyDescent="0.25">
      <c r="B1770" s="23" t="s">
        <v>54</v>
      </c>
      <c r="C1770" s="23">
        <v>1762</v>
      </c>
      <c r="D1770" s="23">
        <v>285</v>
      </c>
      <c r="E1770" s="22">
        <v>83.2</v>
      </c>
      <c r="F1770" s="15">
        <f t="shared" si="471"/>
        <v>-0.16666666666666705</v>
      </c>
      <c r="G1770" s="15">
        <f t="shared" si="472"/>
        <v>-0.60000000000000142</v>
      </c>
      <c r="R1770">
        <f t="shared" si="464"/>
        <v>0</v>
      </c>
      <c r="S1770">
        <f t="shared" si="465"/>
        <v>83.2</v>
      </c>
      <c r="T1770">
        <f>$E1770/3.6</f>
        <v>23.111111111111111</v>
      </c>
      <c r="U1770">
        <f>(0.5*960*(T1770*T1770))</f>
        <v>256379.25925925924</v>
      </c>
      <c r="V1770">
        <f>$U1770-$U1771</f>
        <v>3684.4444444444671</v>
      </c>
      <c r="X1770">
        <f>W1770/1000</f>
        <v>0</v>
      </c>
      <c r="Y177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0">
        <f>(0.5*960*(F1770*F1770))</f>
        <v>13.333333333333394</v>
      </c>
      <c r="AA1770">
        <f>W1770*0.0000002777777777</f>
        <v>0</v>
      </c>
      <c r="AD1770">
        <f>(AC1770*0.0000002777777777)*-1</f>
        <v>0</v>
      </c>
      <c r="AG1770">
        <f>(T1770/1000)*(960*9.81*0.01+0.5*1.205*0.38*1.711274*(T1770*T1770)+960*4/3*3.14*AJ1770)</f>
        <v>-8.4684457963599762</v>
      </c>
      <c r="AH1770">
        <f>AH1769+AG1770</f>
        <v>6846.301232496935</v>
      </c>
      <c r="AJ1770">
        <f>T1771-T1770</f>
        <v>-0.16666666666666785</v>
      </c>
      <c r="AK1770" s="53">
        <f t="shared" si="474"/>
        <v>23.111111111111111</v>
      </c>
      <c r="AL1770" s="39">
        <f>0.5*1116.99*(T1770*T1770)</f>
        <v>298305.27999999997</v>
      </c>
      <c r="AM1770" s="39">
        <f t="shared" si="473"/>
        <v>4286.9662499999977</v>
      </c>
      <c r="AN1770" s="39">
        <f>SUM($AM$1718:$AM$1731)+$AN$1717</f>
        <v>-4015173.1068750001</v>
      </c>
      <c r="AO1770" s="39"/>
      <c r="AP1770" s="39"/>
      <c r="AQ1770" s="39"/>
      <c r="AR1770" s="39">
        <f t="shared" si="463"/>
        <v>4.2869662499999981</v>
      </c>
      <c r="AS1770" s="39"/>
      <c r="AT1770" s="51">
        <f>T1770*$AS$8*0.38*0.01</f>
        <v>913.13339104000011</v>
      </c>
      <c r="AU1770" s="51">
        <f t="shared" si="475"/>
        <v>0.91313339104000013</v>
      </c>
      <c r="AV1770" s="51">
        <f t="shared" si="467"/>
        <v>2.5364836709630912E-4</v>
      </c>
      <c r="AW1770" s="39"/>
      <c r="AX1770" s="40"/>
      <c r="AY1770" s="40">
        <f t="shared" si="466"/>
        <v>0</v>
      </c>
      <c r="AZ1770" s="40"/>
      <c r="BA1770" s="40"/>
      <c r="BB1770" s="40"/>
      <c r="BC1770" s="39"/>
      <c r="BD1770" s="39">
        <f>T1770*2.23694</f>
        <v>51.698168888888894</v>
      </c>
      <c r="BE1770" s="39"/>
      <c r="BF1770" s="39"/>
      <c r="BG1770" s="52">
        <f t="shared" si="468"/>
        <v>0</v>
      </c>
      <c r="BH1770" s="52">
        <f t="shared" si="469"/>
        <v>0</v>
      </c>
      <c r="BK1770">
        <f t="shared" si="470"/>
        <v>3.8582696249999979</v>
      </c>
    </row>
    <row r="1771" spans="2:63" x14ac:dyDescent="0.25">
      <c r="B1771" s="23" t="s">
        <v>54</v>
      </c>
      <c r="C1771" s="23">
        <v>1763</v>
      </c>
      <c r="D1771" s="23">
        <v>286</v>
      </c>
      <c r="E1771" s="22">
        <v>82.6</v>
      </c>
      <c r="F1771" s="15">
        <f t="shared" si="471"/>
        <v>-0.16666666666666705</v>
      </c>
      <c r="G1771" s="15">
        <f t="shared" si="472"/>
        <v>-0.60000000000000142</v>
      </c>
      <c r="R1771">
        <f t="shared" si="464"/>
        <v>0</v>
      </c>
      <c r="S1771">
        <f t="shared" si="465"/>
        <v>82.6</v>
      </c>
      <c r="T1771">
        <f>$E1771/3.6</f>
        <v>22.944444444444443</v>
      </c>
      <c r="U1771">
        <f>(0.5*960*(T1771*T1771))</f>
        <v>252694.81481481477</v>
      </c>
      <c r="V1771">
        <f>$U1771-$U1772</f>
        <v>3657.7777777776937</v>
      </c>
      <c r="X1771">
        <f>W1771/1000</f>
        <v>0</v>
      </c>
      <c r="Y177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1">
        <f>(0.5*960*(F1771*F1771))</f>
        <v>13.333333333333394</v>
      </c>
      <c r="AA1771">
        <f>W1771*0.0000002777777777</f>
        <v>0</v>
      </c>
      <c r="AD1771">
        <f>(AC1771*0.0000002777777777)*-1</f>
        <v>0</v>
      </c>
      <c r="AG1771">
        <f>(T1771/1000)*(960*9.81*0.01+0.5*1.205*0.38*1.711274*(T1771*T1771)+960*4/3*3.14*AJ1771)</f>
        <v>-8.4763783609848744</v>
      </c>
      <c r="AH1771">
        <f>AH1770+AG1771</f>
        <v>6837.8248541359499</v>
      </c>
      <c r="AJ1771">
        <f>T1772-T1771</f>
        <v>-0.1666666666666643</v>
      </c>
      <c r="AK1771" s="53">
        <f t="shared" si="474"/>
        <v>22.944444444444443</v>
      </c>
      <c r="AL1771" s="39">
        <f>0.5*1116.99*(T1771*T1771)</f>
        <v>294018.31374999997</v>
      </c>
      <c r="AM1771" s="39">
        <f t="shared" si="473"/>
        <v>4255.9387499999139</v>
      </c>
      <c r="AN1771" s="39">
        <f>SUM($AM$1718:$AM$1731)+$AN$1717</f>
        <v>-4015173.1068750001</v>
      </c>
      <c r="AO1771" s="39"/>
      <c r="AP1771" s="39"/>
      <c r="AQ1771" s="39"/>
      <c r="AR1771" s="39">
        <f t="shared" si="463"/>
        <v>4.2559387499999142</v>
      </c>
      <c r="AS1771" s="39"/>
      <c r="AT1771" s="51">
        <f>T1771*$AS$8*0.38*0.01</f>
        <v>906.54829447000009</v>
      </c>
      <c r="AU1771" s="51">
        <f t="shared" si="475"/>
        <v>0.90654829447000007</v>
      </c>
      <c r="AV1771" s="51">
        <f t="shared" si="467"/>
        <v>2.5181917214128768E-4</v>
      </c>
      <c r="AW1771" s="39"/>
      <c r="AX1771" s="40"/>
      <c r="AY1771" s="40">
        <f t="shared" si="466"/>
        <v>0</v>
      </c>
      <c r="AZ1771" s="40"/>
      <c r="BA1771" s="40"/>
      <c r="BB1771" s="40"/>
      <c r="BC1771" s="39"/>
      <c r="BD1771" s="39">
        <f>T1771*2.23694</f>
        <v>51.325345555555558</v>
      </c>
      <c r="BE1771" s="39"/>
      <c r="BF1771" s="39"/>
      <c r="BG1771" s="52">
        <f t="shared" si="468"/>
        <v>0</v>
      </c>
      <c r="BH1771" s="52">
        <f t="shared" si="469"/>
        <v>0</v>
      </c>
      <c r="BK1771">
        <f t="shared" si="470"/>
        <v>3.8303448749999225</v>
      </c>
    </row>
    <row r="1772" spans="2:63" x14ac:dyDescent="0.25">
      <c r="B1772" s="23" t="s">
        <v>54</v>
      </c>
      <c r="C1772" s="23">
        <v>1764</v>
      </c>
      <c r="D1772" s="23">
        <v>287</v>
      </c>
      <c r="E1772" s="22">
        <v>82</v>
      </c>
      <c r="F1772" s="15">
        <f t="shared" si="471"/>
        <v>-0.18055555555555516</v>
      </c>
      <c r="G1772" s="15">
        <f t="shared" si="472"/>
        <v>-0.64999999999999858</v>
      </c>
      <c r="R1772">
        <f t="shared" si="464"/>
        <v>0</v>
      </c>
      <c r="S1772">
        <f t="shared" si="465"/>
        <v>82</v>
      </c>
      <c r="T1772">
        <f>$E1772/3.6</f>
        <v>22.777777777777779</v>
      </c>
      <c r="U1772">
        <f>(0.5*960*(T1772*T1772))</f>
        <v>249037.03703703708</v>
      </c>
      <c r="V1772">
        <f>$U1772-$U1773</f>
        <v>4233.7037037037662</v>
      </c>
      <c r="X1772">
        <f>W1772/1000</f>
        <v>0</v>
      </c>
      <c r="Y177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2">
        <f>(0.5*960*(F1772*F1772))</f>
        <v>15.648148148148081</v>
      </c>
      <c r="AA1772">
        <f>W1772*0.0000002777777777</f>
        <v>0</v>
      </c>
      <c r="AD1772">
        <f>(AC1772*0.0000002777777777)*-1</f>
        <v>0</v>
      </c>
      <c r="AG1772">
        <f>(T1772/1000)*(960*9.81*0.01+0.5*1.205*0.38*1.711274*(T1772*T1772)+960*4/3*3.14*AJ1772)</f>
        <v>-11.025825013666454</v>
      </c>
      <c r="AH1772">
        <f>AH1771+AG1772</f>
        <v>6826.7990291222832</v>
      </c>
      <c r="AJ1772">
        <f>T1773-T1772</f>
        <v>-0.19444444444444642</v>
      </c>
      <c r="AK1772" s="53">
        <f t="shared" si="474"/>
        <v>22.777777777777779</v>
      </c>
      <c r="AL1772" s="39">
        <f>0.5*1116.99*(T1772*T1772)</f>
        <v>289762.37500000006</v>
      </c>
      <c r="AM1772" s="39">
        <f t="shared" si="473"/>
        <v>4926.0465625000652</v>
      </c>
      <c r="AN1772" s="39">
        <f>SUM($AM$1718:$AM$1731)+$AN$1717</f>
        <v>-4015173.1068750001</v>
      </c>
      <c r="AO1772" s="39"/>
      <c r="AP1772" s="39"/>
      <c r="AQ1772" s="39"/>
      <c r="AR1772" s="39">
        <f t="shared" ref="AR1772:AR1802" si="476">AM1772/1000</f>
        <v>4.9260465625000656</v>
      </c>
      <c r="AS1772" s="39"/>
      <c r="AT1772" s="51">
        <f>T1772*$AS$8*0.38*0.01</f>
        <v>899.96319790000007</v>
      </c>
      <c r="AU1772" s="51">
        <f t="shared" si="475"/>
        <v>0.89996319790000012</v>
      </c>
      <c r="AV1772" s="51">
        <f t="shared" si="467"/>
        <v>2.499899771862662E-4</v>
      </c>
      <c r="AW1772" s="39"/>
      <c r="AX1772" s="40"/>
      <c r="AY1772" s="40">
        <f t="shared" si="466"/>
        <v>0</v>
      </c>
      <c r="AZ1772" s="40"/>
      <c r="BA1772" s="40"/>
      <c r="BB1772" s="40"/>
      <c r="BC1772" s="39"/>
      <c r="BD1772" s="39">
        <f>T1772*2.23694</f>
        <v>50.952522222222228</v>
      </c>
      <c r="BE1772" s="39"/>
      <c r="BF1772" s="39"/>
      <c r="BG1772" s="52">
        <f t="shared" si="468"/>
        <v>0</v>
      </c>
      <c r="BH1772" s="52">
        <f t="shared" si="469"/>
        <v>0</v>
      </c>
      <c r="BK1772">
        <f t="shared" si="470"/>
        <v>4.4334419062500592</v>
      </c>
    </row>
    <row r="1773" spans="2:63" x14ac:dyDescent="0.25">
      <c r="B1773" s="23" t="s">
        <v>54</v>
      </c>
      <c r="C1773" s="23">
        <v>1765</v>
      </c>
      <c r="D1773" s="23">
        <v>288</v>
      </c>
      <c r="E1773" s="22">
        <v>81.3</v>
      </c>
      <c r="F1773" s="15">
        <f t="shared" si="471"/>
        <v>-0.22222222222222143</v>
      </c>
      <c r="G1773" s="15">
        <f t="shared" si="472"/>
        <v>-0.79999999999999716</v>
      </c>
      <c r="R1773">
        <f t="shared" si="464"/>
        <v>0</v>
      </c>
      <c r="S1773">
        <f t="shared" si="465"/>
        <v>81.3</v>
      </c>
      <c r="T1773">
        <f>$E1773/3.6</f>
        <v>22.583333333333332</v>
      </c>
      <c r="U1773">
        <f>(0.5*960*(T1773*T1773))</f>
        <v>244803.33333333331</v>
      </c>
      <c r="V1773">
        <f>$U1773-$U1774</f>
        <v>5389.9999999999418</v>
      </c>
      <c r="X1773">
        <f>W1773/1000</f>
        <v>0</v>
      </c>
      <c r="Y177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3">
        <f>(0.5*960*(F1773*F1773))</f>
        <v>23.703703703703535</v>
      </c>
      <c r="AA1773">
        <f>W1773*0.0000002777777777</f>
        <v>0</v>
      </c>
      <c r="AD1773">
        <f>(AC1773*0.0000002777777777)*-1</f>
        <v>0</v>
      </c>
      <c r="AG1773">
        <f>(T1773/1000)*(960*9.81*0.01+0.5*1.205*0.38*1.711274*(T1773*T1773)+960*4/3*3.14*AJ1773)</f>
        <v>-16.052351358805378</v>
      </c>
      <c r="AH1773">
        <f>AH1772+AG1773</f>
        <v>6810.7466777634781</v>
      </c>
      <c r="AJ1773">
        <f>T1774-T1773</f>
        <v>-0.24999999999999645</v>
      </c>
      <c r="AK1773" s="53">
        <f t="shared" si="474"/>
        <v>22.583333333333332</v>
      </c>
      <c r="AL1773" s="39">
        <f>0.5*1116.99*(T1773*T1773)</f>
        <v>284836.32843749999</v>
      </c>
      <c r="AM1773" s="39">
        <f t="shared" si="473"/>
        <v>6271.4334374999162</v>
      </c>
      <c r="AN1773" s="39">
        <f>SUM($AM$1718:$AM$1731)+$AN$1717</f>
        <v>-4015173.1068750001</v>
      </c>
      <c r="AO1773" s="39"/>
      <c r="AP1773" s="39"/>
      <c r="AQ1773" s="39"/>
      <c r="AR1773" s="39">
        <f t="shared" si="476"/>
        <v>6.2714334374999163</v>
      </c>
      <c r="AS1773" s="39"/>
      <c r="AT1773" s="51">
        <f>T1773*$AS$8*0.38*0.01</f>
        <v>892.2805852350001</v>
      </c>
      <c r="AU1773" s="51">
        <f t="shared" si="475"/>
        <v>0.89228058523500009</v>
      </c>
      <c r="AV1773" s="51">
        <f t="shared" si="467"/>
        <v>2.4785591640540783E-4</v>
      </c>
      <c r="AW1773" s="39"/>
      <c r="AX1773" s="40"/>
      <c r="AY1773" s="40">
        <f t="shared" si="466"/>
        <v>0</v>
      </c>
      <c r="AZ1773" s="40"/>
      <c r="BA1773" s="40"/>
      <c r="BB1773" s="40"/>
      <c r="BC1773" s="39"/>
      <c r="BD1773" s="39">
        <f>T1773*2.23694</f>
        <v>50.517561666666666</v>
      </c>
      <c r="BE1773" s="39"/>
      <c r="BF1773" s="39"/>
      <c r="BG1773" s="52">
        <f t="shared" si="468"/>
        <v>0</v>
      </c>
      <c r="BH1773" s="52">
        <f t="shared" si="469"/>
        <v>0</v>
      </c>
      <c r="BK1773">
        <f t="shared" si="470"/>
        <v>5.6442900937499241</v>
      </c>
    </row>
    <row r="1774" spans="2:63" x14ac:dyDescent="0.25">
      <c r="B1774" s="23" t="s">
        <v>54</v>
      </c>
      <c r="C1774" s="23">
        <v>1766</v>
      </c>
      <c r="D1774" s="23">
        <v>289</v>
      </c>
      <c r="E1774" s="22">
        <v>80.400000000000006</v>
      </c>
      <c r="F1774" s="15">
        <f t="shared" si="471"/>
        <v>-0.30555555555555597</v>
      </c>
      <c r="G1774" s="15">
        <f t="shared" si="472"/>
        <v>-1.1000000000000014</v>
      </c>
      <c r="R1774">
        <f t="shared" si="464"/>
        <v>0</v>
      </c>
      <c r="S1774">
        <f t="shared" si="465"/>
        <v>80.400000000000006</v>
      </c>
      <c r="T1774">
        <f>$E1774/3.6</f>
        <v>22.333333333333336</v>
      </c>
      <c r="U1774">
        <f>(0.5*960*(T1774*T1774))</f>
        <v>239413.33333333337</v>
      </c>
      <c r="V1774">
        <f>$U1774-$U1775</f>
        <v>7679.6296296296932</v>
      </c>
      <c r="X1774">
        <f>W1774/1000</f>
        <v>0</v>
      </c>
      <c r="Y177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4">
        <f>(0.5*960*(F1774*F1774))</f>
        <v>44.814814814814937</v>
      </c>
      <c r="AA1774">
        <f>W1774*0.0000002777777777</f>
        <v>0</v>
      </c>
      <c r="AD1774">
        <f>(AC1774*0.0000002777777777)*-1</f>
        <v>0</v>
      </c>
      <c r="AG1774">
        <f>(T1774/1000)*(960*9.81*0.01+0.5*1.205*0.38*1.711274*(T1774*T1774)+960*4/3*3.14*AJ1774)</f>
        <v>-25.946476919367143</v>
      </c>
      <c r="AH1774">
        <f>AH1773+AG1774</f>
        <v>6784.8002008441108</v>
      </c>
      <c r="AJ1774">
        <f>T1775-T1774</f>
        <v>-0.36111111111111427</v>
      </c>
      <c r="AK1774" s="53">
        <f t="shared" si="474"/>
        <v>22.333333333333336</v>
      </c>
      <c r="AL1774" s="39">
        <f>0.5*1116.99*(T1774*T1774)</f>
        <v>278564.89500000008</v>
      </c>
      <c r="AM1774" s="39">
        <f t="shared" si="473"/>
        <v>8935.4890625001281</v>
      </c>
      <c r="AN1774" s="39">
        <f>SUM($AM$1718:$AM$1731)+$AN$1717</f>
        <v>-4015173.1068750001</v>
      </c>
      <c r="AO1774" s="39"/>
      <c r="AP1774" s="39"/>
      <c r="AQ1774" s="39"/>
      <c r="AR1774" s="39">
        <f t="shared" si="476"/>
        <v>8.9354890625001282</v>
      </c>
      <c r="AS1774" s="39"/>
      <c r="AT1774" s="51">
        <f>T1774*$AS$8*0.38*0.01</f>
        <v>882.40294038000025</v>
      </c>
      <c r="AU1774" s="51">
        <f t="shared" si="475"/>
        <v>0.88240294038000022</v>
      </c>
      <c r="AV1774" s="51">
        <f t="shared" si="467"/>
        <v>2.4511212397287571E-4</v>
      </c>
      <c r="AW1774" s="39"/>
      <c r="AX1774" s="40"/>
      <c r="AY1774" s="40">
        <f t="shared" si="466"/>
        <v>0</v>
      </c>
      <c r="AZ1774" s="40"/>
      <c r="BA1774" s="40"/>
      <c r="BB1774" s="40"/>
      <c r="BC1774" s="39"/>
      <c r="BD1774" s="39">
        <f>T1774*2.23694</f>
        <v>49.958326666666679</v>
      </c>
      <c r="BE1774" s="39"/>
      <c r="BF1774" s="39"/>
      <c r="BG1774" s="52">
        <f t="shared" si="468"/>
        <v>0</v>
      </c>
      <c r="BH1774" s="52">
        <f t="shared" si="469"/>
        <v>0</v>
      </c>
      <c r="BK1774">
        <f t="shared" si="470"/>
        <v>8.0419401562501154</v>
      </c>
    </row>
    <row r="1775" spans="2:63" x14ac:dyDescent="0.25">
      <c r="B1775" s="23" t="s">
        <v>54</v>
      </c>
      <c r="C1775" s="23">
        <v>1767</v>
      </c>
      <c r="D1775" s="23">
        <v>290</v>
      </c>
      <c r="E1775" s="22">
        <v>79.099999999999994</v>
      </c>
      <c r="F1775" s="15">
        <f t="shared" si="471"/>
        <v>-0.41666666666666663</v>
      </c>
      <c r="G1775" s="15">
        <f t="shared" si="472"/>
        <v>-1.5</v>
      </c>
      <c r="R1775">
        <f t="shared" si="464"/>
        <v>0</v>
      </c>
      <c r="S1775">
        <f t="shared" si="465"/>
        <v>79.099999999999994</v>
      </c>
      <c r="T1775">
        <f>$E1775/3.6</f>
        <v>21.972222222222221</v>
      </c>
      <c r="U1775">
        <f>(0.5*960*(T1775*T1775))</f>
        <v>231733.70370370368</v>
      </c>
      <c r="V1775">
        <f>$U1775-$U1776</f>
        <v>9853.7037037036789</v>
      </c>
      <c r="X1775">
        <f>W1775/1000</f>
        <v>0</v>
      </c>
      <c r="Y177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5">
        <f>(0.5*960*(F1775*F1775))</f>
        <v>83.333333333333314</v>
      </c>
      <c r="AA1775">
        <f>W1775*0.0000002777777777</f>
        <v>0</v>
      </c>
      <c r="AD1775">
        <f>(AC1775*0.0000002777777777)*-1</f>
        <v>0</v>
      </c>
      <c r="AG1775">
        <f>(T1775/1000)*(960*9.81*0.01+0.5*1.205*0.38*1.711274*(T1775*T1775)+960*4/3*3.14*AJ1775)</f>
        <v>-35.47698198727106</v>
      </c>
      <c r="AH1775">
        <f>AH1774+AG1775</f>
        <v>6749.32321885684</v>
      </c>
      <c r="AJ1775">
        <f>T1776-T1775</f>
        <v>-0.47222222222222143</v>
      </c>
      <c r="AK1775" s="53">
        <f t="shared" si="474"/>
        <v>21.972222222222221</v>
      </c>
      <c r="AL1775" s="39">
        <f>0.5*1116.99*(T1775*T1775)</f>
        <v>269629.40593749995</v>
      </c>
      <c r="AM1775" s="39">
        <f t="shared" si="473"/>
        <v>11465.092187499948</v>
      </c>
      <c r="AN1775" s="39">
        <f>SUM($AM$1718:$AM$1731)+$AN$1717</f>
        <v>-4015173.1068750001</v>
      </c>
      <c r="AO1775" s="39"/>
      <c r="AP1775" s="39"/>
      <c r="AQ1775" s="39"/>
      <c r="AR1775" s="39">
        <f t="shared" si="476"/>
        <v>11.465092187499948</v>
      </c>
      <c r="AS1775" s="39"/>
      <c r="AT1775" s="51">
        <f>T1775*$AS$8*0.38*0.01</f>
        <v>868.13523114500015</v>
      </c>
      <c r="AU1775" s="51">
        <f t="shared" si="475"/>
        <v>0.86813523114500013</v>
      </c>
      <c r="AV1775" s="51">
        <f t="shared" si="467"/>
        <v>2.4114886823699584E-4</v>
      </c>
      <c r="AW1775" s="39"/>
      <c r="AX1775" s="40"/>
      <c r="AY1775" s="40">
        <f t="shared" si="466"/>
        <v>0</v>
      </c>
      <c r="AZ1775" s="40"/>
      <c r="BA1775" s="40"/>
      <c r="BB1775" s="40"/>
      <c r="BC1775" s="39"/>
      <c r="BD1775" s="39">
        <f>T1775*2.23694</f>
        <v>49.15054277777778</v>
      </c>
      <c r="BE1775" s="39"/>
      <c r="BF1775" s="39"/>
      <c r="BG1775" s="52">
        <f t="shared" si="468"/>
        <v>0</v>
      </c>
      <c r="BH1775" s="52">
        <f t="shared" si="469"/>
        <v>0</v>
      </c>
      <c r="BK1775">
        <f t="shared" si="470"/>
        <v>10.318582968749954</v>
      </c>
    </row>
    <row r="1776" spans="2:63" x14ac:dyDescent="0.25">
      <c r="B1776" s="23" t="s">
        <v>54</v>
      </c>
      <c r="C1776" s="23">
        <v>1768</v>
      </c>
      <c r="D1776" s="23">
        <v>291</v>
      </c>
      <c r="E1776" s="22">
        <v>77.400000000000006</v>
      </c>
      <c r="F1776" s="15">
        <f t="shared" si="471"/>
        <v>-0.55555555555555558</v>
      </c>
      <c r="G1776" s="15">
        <f t="shared" si="472"/>
        <v>-2</v>
      </c>
      <c r="R1776">
        <f t="shared" si="464"/>
        <v>0</v>
      </c>
      <c r="S1776">
        <f t="shared" si="465"/>
        <v>77.400000000000006</v>
      </c>
      <c r="T1776">
        <f>$E1776/3.6</f>
        <v>21.5</v>
      </c>
      <c r="U1776">
        <f>(0.5*960*(T1776*T1776))</f>
        <v>221880</v>
      </c>
      <c r="V1776">
        <f>$U1776-$U1777</f>
        <v>12990.740740740759</v>
      </c>
      <c r="X1776">
        <f>W1776/1000</f>
        <v>0</v>
      </c>
      <c r="Y177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6">
        <f>(0.5*960*(F1776*F1776))</f>
        <v>148.14814814814815</v>
      </c>
      <c r="AA1776">
        <f>W1776*0.0000002777777777</f>
        <v>0</v>
      </c>
      <c r="AD1776">
        <f>(AC1776*0.0000002777777777)*-1</f>
        <v>0</v>
      </c>
      <c r="AG1776">
        <f>(T1776/1000)*(960*9.81*0.01+0.5*1.205*0.38*1.711274*(T1776*T1776)+960*4/3*3.14*AJ1776)</f>
        <v>-49.289576394512046</v>
      </c>
      <c r="AH1776">
        <f>AH1775+AG1776</f>
        <v>6700.0336424623283</v>
      </c>
      <c r="AJ1776">
        <f>T1777-T1776</f>
        <v>-0.63888888888888928</v>
      </c>
      <c r="AK1776" s="53">
        <f t="shared" si="474"/>
        <v>21.5</v>
      </c>
      <c r="AL1776" s="39">
        <f>0.5*1116.99*(T1776*T1776)</f>
        <v>258164.31375</v>
      </c>
      <c r="AM1776" s="39">
        <f t="shared" si="473"/>
        <v>15115.1328125</v>
      </c>
      <c r="AN1776" s="39">
        <f>SUM($AM$1718:$AM$1731)+$AN$1717</f>
        <v>-4015173.1068750001</v>
      </c>
      <c r="AO1776" s="39"/>
      <c r="AP1776" s="39"/>
      <c r="AQ1776" s="39"/>
      <c r="AR1776" s="39">
        <f t="shared" si="476"/>
        <v>15.115132812500001</v>
      </c>
      <c r="AS1776" s="39"/>
      <c r="AT1776" s="51">
        <f>T1776*$AS$8*0.38*0.01</f>
        <v>849.47745753000015</v>
      </c>
      <c r="AU1776" s="51">
        <f t="shared" si="475"/>
        <v>0.84947745753000015</v>
      </c>
      <c r="AV1776" s="51">
        <f t="shared" si="467"/>
        <v>2.3596614919776837E-4</v>
      </c>
      <c r="AW1776" s="39"/>
      <c r="AX1776" s="40"/>
      <c r="AY1776" s="40">
        <f t="shared" si="466"/>
        <v>0</v>
      </c>
      <c r="AZ1776" s="40"/>
      <c r="BA1776" s="40"/>
      <c r="BB1776" s="40"/>
      <c r="BC1776" s="39"/>
      <c r="BD1776" s="39">
        <f>T1776*2.23694</f>
        <v>48.094210000000004</v>
      </c>
      <c r="BE1776" s="39"/>
      <c r="BF1776" s="39"/>
      <c r="BG1776" s="52">
        <f t="shared" si="468"/>
        <v>0</v>
      </c>
      <c r="BH1776" s="52">
        <f t="shared" si="469"/>
        <v>0</v>
      </c>
      <c r="BK1776">
        <f t="shared" si="470"/>
        <v>13.603619531250001</v>
      </c>
    </row>
    <row r="1777" spans="2:63" x14ac:dyDescent="0.25">
      <c r="B1777" s="23" t="s">
        <v>54</v>
      </c>
      <c r="C1777" s="23">
        <v>1769</v>
      </c>
      <c r="D1777" s="23">
        <v>292</v>
      </c>
      <c r="E1777" s="22">
        <v>75.099999999999994</v>
      </c>
      <c r="F1777" s="15">
        <f t="shared" si="471"/>
        <v>-0.70833333333333448</v>
      </c>
      <c r="G1777" s="15">
        <f t="shared" si="472"/>
        <v>-2.5500000000000043</v>
      </c>
      <c r="R1777">
        <f t="shared" si="464"/>
        <v>0</v>
      </c>
      <c r="S1777">
        <f t="shared" si="465"/>
        <v>75.099999999999994</v>
      </c>
      <c r="T1777">
        <f>$E1777/3.6</f>
        <v>20.861111111111111</v>
      </c>
      <c r="U1777">
        <f>(0.5*960*(T1777*T1777))</f>
        <v>208889.25925925924</v>
      </c>
      <c r="V1777">
        <f>$U1777-$U1778</f>
        <v>15285.925925925927</v>
      </c>
      <c r="X1777">
        <f>W1777/1000</f>
        <v>0</v>
      </c>
      <c r="Y177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7">
        <f>(0.5*960*(F1777*F1777))</f>
        <v>240.83333333333411</v>
      </c>
      <c r="AA1777">
        <f>W1777*0.0000002777777777</f>
        <v>0</v>
      </c>
      <c r="AD1777">
        <f>(AC1777*0.0000002777777777)*-1</f>
        <v>0</v>
      </c>
      <c r="AG1777">
        <f>(T1777/1000)*(960*9.81*0.01+0.5*1.205*0.38*1.711274*(T1777*T1777)+960*4/3*3.14*AJ1777)</f>
        <v>-59.69123750654478</v>
      </c>
      <c r="AH1777">
        <f>AH1776+AG1777</f>
        <v>6640.3424049557834</v>
      </c>
      <c r="AJ1777">
        <f>T1778-T1777</f>
        <v>-0.77777777777777857</v>
      </c>
      <c r="AK1777" s="53">
        <f t="shared" si="474"/>
        <v>20.861111111111111</v>
      </c>
      <c r="AL1777" s="39">
        <f>0.5*1116.99*(T1777*T1777)</f>
        <v>243049.1809375</v>
      </c>
      <c r="AM1777" s="39">
        <f t="shared" si="473"/>
        <v>17785.652500000026</v>
      </c>
      <c r="AN1777" s="39">
        <f>SUM($AM$1718:$AM$1731)+$AN$1717</f>
        <v>-4015173.1068750001</v>
      </c>
      <c r="AO1777" s="39"/>
      <c r="AP1777" s="39"/>
      <c r="AQ1777" s="39"/>
      <c r="AR1777" s="39">
        <f t="shared" si="476"/>
        <v>17.785652500000026</v>
      </c>
      <c r="AS1777" s="39"/>
      <c r="AT1777" s="51">
        <f>T1777*$AS$8*0.38*0.01</f>
        <v>824.23458734500002</v>
      </c>
      <c r="AU1777" s="51">
        <f t="shared" si="475"/>
        <v>0.82423458734499999</v>
      </c>
      <c r="AV1777" s="51">
        <f t="shared" si="467"/>
        <v>2.2895423520351941E-4</v>
      </c>
      <c r="AW1777" s="39"/>
      <c r="AX1777" s="40"/>
      <c r="AY1777" s="40">
        <f t="shared" si="466"/>
        <v>0</v>
      </c>
      <c r="AZ1777" s="40"/>
      <c r="BA1777" s="40"/>
      <c r="BB1777" s="40"/>
      <c r="BC1777" s="39"/>
      <c r="BD1777" s="39">
        <f>T1777*2.23694</f>
        <v>46.665053888888892</v>
      </c>
      <c r="BE1777" s="39"/>
      <c r="BF1777" s="39"/>
      <c r="BG1777" s="52">
        <f t="shared" si="468"/>
        <v>0</v>
      </c>
      <c r="BH1777" s="52">
        <f t="shared" si="469"/>
        <v>0</v>
      </c>
      <c r="BK1777">
        <f t="shared" si="470"/>
        <v>16.007087250000023</v>
      </c>
    </row>
    <row r="1778" spans="2:63" x14ac:dyDescent="0.25">
      <c r="B1778" s="23" t="s">
        <v>54</v>
      </c>
      <c r="C1778" s="23">
        <v>1770</v>
      </c>
      <c r="D1778" s="23">
        <v>293</v>
      </c>
      <c r="E1778" s="22">
        <v>72.3</v>
      </c>
      <c r="F1778" s="15">
        <f t="shared" si="471"/>
        <v>-0.83333333333333326</v>
      </c>
      <c r="G1778" s="15">
        <f t="shared" si="472"/>
        <v>-3</v>
      </c>
      <c r="R1778">
        <f t="shared" si="464"/>
        <v>0</v>
      </c>
      <c r="S1778">
        <f t="shared" si="465"/>
        <v>72.3</v>
      </c>
      <c r="T1778">
        <f>$E1778/3.6</f>
        <v>20.083333333333332</v>
      </c>
      <c r="U1778">
        <f>(0.5*960*(T1778*T1778))</f>
        <v>193603.33333333331</v>
      </c>
      <c r="V1778">
        <f>$U1778-$U1779</f>
        <v>16758.518518518511</v>
      </c>
      <c r="X1778">
        <f>W1778/1000</f>
        <v>0</v>
      </c>
      <c r="Y177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8">
        <f>(0.5*960*(F1778*F1778))</f>
        <v>333.33333333333326</v>
      </c>
      <c r="AA1778">
        <f>W1778*0.0000002777777777</f>
        <v>0</v>
      </c>
      <c r="AD1778">
        <f>(AC1778*0.0000002777777777)*-1</f>
        <v>0</v>
      </c>
      <c r="AG1778">
        <f>(T1778/1000)*(960*9.81*0.01+0.5*1.205*0.38*1.711274*(T1778*T1778)+960*4/3*3.14*AJ1778)</f>
        <v>-66.685082411189796</v>
      </c>
      <c r="AH1778">
        <f>AH1777+AG1778</f>
        <v>6573.6573225445936</v>
      </c>
      <c r="AJ1778">
        <f>T1779-T1778</f>
        <v>-0.88888888888888928</v>
      </c>
      <c r="AK1778" s="53">
        <f t="shared" si="474"/>
        <v>20.083333333333332</v>
      </c>
      <c r="AL1778" s="39">
        <f>0.5*1116.99*(T1778*T1778)</f>
        <v>225263.52843749998</v>
      </c>
      <c r="AM1778" s="39">
        <f t="shared" si="473"/>
        <v>19499.059999999998</v>
      </c>
      <c r="AN1778" s="39">
        <f>SUM($AM$1718:$AM$1731)+$AN$1717</f>
        <v>-4015173.1068750001</v>
      </c>
      <c r="AO1778" s="39"/>
      <c r="AP1778" s="39"/>
      <c r="AQ1778" s="39"/>
      <c r="AR1778" s="39">
        <f t="shared" si="476"/>
        <v>19.499059999999997</v>
      </c>
      <c r="AS1778" s="39"/>
      <c r="AT1778" s="51">
        <f>T1778*$AS$8*0.38*0.01</f>
        <v>793.50413668500016</v>
      </c>
      <c r="AU1778" s="51">
        <f t="shared" si="475"/>
        <v>0.79350413668500019</v>
      </c>
      <c r="AV1778" s="51">
        <f t="shared" si="467"/>
        <v>2.2041799208008596E-4</v>
      </c>
      <c r="AW1778" s="39"/>
      <c r="AX1778" s="40"/>
      <c r="AY1778" s="40">
        <f t="shared" si="466"/>
        <v>0</v>
      </c>
      <c r="AZ1778" s="40"/>
      <c r="BA1778" s="40"/>
      <c r="BB1778" s="40"/>
      <c r="BC1778" s="39"/>
      <c r="BD1778" s="39">
        <f>T1778*2.23694</f>
        <v>44.925211666666669</v>
      </c>
      <c r="BE1778" s="39"/>
      <c r="BF1778" s="39"/>
      <c r="BG1778" s="52">
        <f t="shared" si="468"/>
        <v>0</v>
      </c>
      <c r="BH1778" s="52">
        <f t="shared" si="469"/>
        <v>0</v>
      </c>
      <c r="BK1778">
        <f t="shared" si="470"/>
        <v>17.549153999999998</v>
      </c>
    </row>
    <row r="1779" spans="2:63" x14ac:dyDescent="0.25">
      <c r="B1779" s="23" t="s">
        <v>54</v>
      </c>
      <c r="C1779" s="23">
        <v>1771</v>
      </c>
      <c r="D1779" s="23">
        <v>294</v>
      </c>
      <c r="E1779" s="22">
        <v>69.099999999999994</v>
      </c>
      <c r="F1779" s="15">
        <f t="shared" si="471"/>
        <v>-0.88888888888888773</v>
      </c>
      <c r="G1779" s="15">
        <f t="shared" si="472"/>
        <v>-3.1999999999999957</v>
      </c>
      <c r="R1779">
        <f t="shared" si="464"/>
        <v>0</v>
      </c>
      <c r="S1779">
        <f t="shared" si="465"/>
        <v>69.099999999999994</v>
      </c>
      <c r="T1779">
        <f>$E1779/3.6</f>
        <v>19.194444444444443</v>
      </c>
      <c r="U1779">
        <f>(0.5*960*(T1779*T1779))</f>
        <v>176844.8148148148</v>
      </c>
      <c r="V1779">
        <f>$U1779-$U1780</f>
        <v>15999.999999999942</v>
      </c>
      <c r="X1779">
        <f>W1779/1000</f>
        <v>0</v>
      </c>
      <c r="Y177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79">
        <f>(0.5*960*(F1779*F1779))</f>
        <v>379.25925925925827</v>
      </c>
      <c r="AA1779">
        <f>W1779*0.0000002777777777</f>
        <v>0</v>
      </c>
      <c r="AD1779">
        <f>(AC1779*0.0000002777777777)*-1</f>
        <v>0</v>
      </c>
      <c r="AG1779">
        <f>(T1779/1000)*(960*9.81*0.01+0.5*1.205*0.38*1.711274*(T1779*T1779)+960*4/3*3.14*AJ1779)</f>
        <v>-63.996159767569566</v>
      </c>
      <c r="AH1779">
        <f>AH1778+AG1779</f>
        <v>6509.6611627770244</v>
      </c>
      <c r="AJ1779">
        <f>T1780-T1779</f>
        <v>-0.88888888888888573</v>
      </c>
      <c r="AK1779" s="53">
        <f t="shared" si="474"/>
        <v>19.194444444444443</v>
      </c>
      <c r="AL1779" s="39">
        <f>0.5*1116.99*(T1779*T1779)</f>
        <v>205764.46843749998</v>
      </c>
      <c r="AM1779" s="39">
        <f t="shared" si="473"/>
        <v>18616.499999999942</v>
      </c>
      <c r="AN1779" s="39">
        <f>SUM($AM$1718:$AM$1731)+$AN$1717</f>
        <v>-4015173.1068750001</v>
      </c>
      <c r="AO1779" s="39"/>
      <c r="AP1779" s="39"/>
      <c r="AQ1779" s="39"/>
      <c r="AR1779" s="39">
        <f t="shared" si="476"/>
        <v>18.616499999999942</v>
      </c>
      <c r="AS1779" s="39"/>
      <c r="AT1779" s="51">
        <f>T1779*$AS$8*0.38*0.01</f>
        <v>758.38362164500006</v>
      </c>
      <c r="AU1779" s="51">
        <f t="shared" si="475"/>
        <v>0.75838362164500006</v>
      </c>
      <c r="AV1779" s="51">
        <f t="shared" si="467"/>
        <v>2.1066228565330483E-4</v>
      </c>
      <c r="AW1779" s="39"/>
      <c r="AX1779" s="40"/>
      <c r="AY1779" s="40">
        <f t="shared" si="466"/>
        <v>0</v>
      </c>
      <c r="AZ1779" s="40"/>
      <c r="BA1779" s="40"/>
      <c r="BB1779" s="40"/>
      <c r="BC1779" s="39"/>
      <c r="BD1779" s="39">
        <f>T1779*2.23694</f>
        <v>42.936820555555556</v>
      </c>
      <c r="BE1779" s="39"/>
      <c r="BF1779" s="39"/>
      <c r="BG1779" s="52">
        <f t="shared" si="468"/>
        <v>0</v>
      </c>
      <c r="BH1779" s="52">
        <f t="shared" si="469"/>
        <v>0</v>
      </c>
      <c r="BK1779">
        <f t="shared" si="470"/>
        <v>16.754849999999948</v>
      </c>
    </row>
    <row r="1780" spans="2:63" x14ac:dyDescent="0.25">
      <c r="B1780" s="23" t="s">
        <v>54</v>
      </c>
      <c r="C1780" s="23">
        <v>1772</v>
      </c>
      <c r="D1780" s="23">
        <v>295</v>
      </c>
      <c r="E1780" s="22">
        <v>65.900000000000006</v>
      </c>
      <c r="F1780" s="15">
        <f t="shared" si="471"/>
        <v>-0.88888888888888773</v>
      </c>
      <c r="G1780" s="15">
        <f t="shared" si="472"/>
        <v>-3.1999999999999957</v>
      </c>
      <c r="R1780">
        <f t="shared" si="464"/>
        <v>0</v>
      </c>
      <c r="S1780">
        <f t="shared" si="465"/>
        <v>65.900000000000006</v>
      </c>
      <c r="T1780">
        <f>$E1780/3.6</f>
        <v>18.305555555555557</v>
      </c>
      <c r="U1780">
        <f>(0.5*960*(T1780*T1780))</f>
        <v>160844.81481481486</v>
      </c>
      <c r="V1780">
        <f>$U1780-$U1781</f>
        <v>15241.481481481489</v>
      </c>
      <c r="X1780">
        <f>W1780/1000</f>
        <v>0</v>
      </c>
      <c r="Y178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0">
        <f>(0.5*960*(F1780*F1780))</f>
        <v>379.25925925925827</v>
      </c>
      <c r="AA1780">
        <f>W1780*0.0000002777777777</f>
        <v>0</v>
      </c>
      <c r="AD1780">
        <f>(AC1780*0.0000002777777777)*-1</f>
        <v>0</v>
      </c>
      <c r="AG1780">
        <f>(T1780/1000)*(960*9.81*0.01+0.5*1.205*0.38*1.711274*(T1780*T1780)+960*4/3*3.14*AJ1780)</f>
        <v>-61.271585283690548</v>
      </c>
      <c r="AH1780">
        <f>AH1779+AG1780</f>
        <v>6448.3895774933335</v>
      </c>
      <c r="AJ1780">
        <f>T1781-T1780</f>
        <v>-0.88888888888888928</v>
      </c>
      <c r="AK1780" s="53">
        <f t="shared" si="474"/>
        <v>18.305555555555557</v>
      </c>
      <c r="AL1780" s="39">
        <f>0.5*1116.99*(T1780*T1780)</f>
        <v>187147.96843750004</v>
      </c>
      <c r="AM1780" s="39">
        <f t="shared" si="473"/>
        <v>17733.940000000002</v>
      </c>
      <c r="AN1780" s="39">
        <f>SUM($AM$1718:$AM$1731)+$AN$1717</f>
        <v>-4015173.1068750001</v>
      </c>
      <c r="AO1780" s="39"/>
      <c r="AP1780" s="39"/>
      <c r="AQ1780" s="39"/>
      <c r="AR1780" s="39">
        <f t="shared" si="476"/>
        <v>17.733940000000004</v>
      </c>
      <c r="AS1780" s="39"/>
      <c r="AT1780" s="51">
        <f>T1780*$AS$8*0.38*0.01</f>
        <v>723.26310660500019</v>
      </c>
      <c r="AU1780" s="51">
        <f t="shared" si="475"/>
        <v>0.72326310660500015</v>
      </c>
      <c r="AV1780" s="51">
        <f t="shared" si="467"/>
        <v>2.0090657922652372E-4</v>
      </c>
      <c r="AW1780" s="39"/>
      <c r="AX1780" s="40"/>
      <c r="AY1780" s="40">
        <f t="shared" si="466"/>
        <v>0</v>
      </c>
      <c r="AZ1780" s="40"/>
      <c r="BA1780" s="40"/>
      <c r="BB1780" s="40"/>
      <c r="BC1780" s="39"/>
      <c r="BD1780" s="39">
        <f>T1780*2.23694</f>
        <v>40.94842944444445</v>
      </c>
      <c r="BE1780" s="39"/>
      <c r="BF1780" s="39"/>
      <c r="BG1780" s="52">
        <f t="shared" si="468"/>
        <v>0</v>
      </c>
      <c r="BH1780" s="52">
        <f t="shared" si="469"/>
        <v>0</v>
      </c>
      <c r="BK1780">
        <f t="shared" si="470"/>
        <v>15.960546000000003</v>
      </c>
    </row>
    <row r="1781" spans="2:63" x14ac:dyDescent="0.25">
      <c r="B1781" s="23" t="s">
        <v>54</v>
      </c>
      <c r="C1781" s="23">
        <v>1773</v>
      </c>
      <c r="D1781" s="23">
        <v>296</v>
      </c>
      <c r="E1781" s="22">
        <v>62.7</v>
      </c>
      <c r="F1781" s="15">
        <f t="shared" si="471"/>
        <v>-0.86111111111111149</v>
      </c>
      <c r="G1781" s="15">
        <f t="shared" si="472"/>
        <v>-3.1000000000000014</v>
      </c>
      <c r="R1781">
        <f t="shared" si="464"/>
        <v>0</v>
      </c>
      <c r="S1781">
        <f t="shared" si="465"/>
        <v>62.7</v>
      </c>
      <c r="T1781">
        <f>$E1781/3.6</f>
        <v>17.416666666666668</v>
      </c>
      <c r="U1781">
        <f>(0.5*960*(T1781*T1781))</f>
        <v>145603.33333333337</v>
      </c>
      <c r="V1781">
        <f>$U1781-$U1782</f>
        <v>13600.000000000058</v>
      </c>
      <c r="X1781">
        <f>W1781/1000</f>
        <v>0</v>
      </c>
      <c r="Y178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1">
        <f>(0.5*960*(F1781*F1781))</f>
        <v>355.92592592592626</v>
      </c>
      <c r="AA1781">
        <f>W1781*0.0000002777777777</f>
        <v>0</v>
      </c>
      <c r="AD1781">
        <f>(AC1781*0.0000002777777777)*-1</f>
        <v>0</v>
      </c>
      <c r="AG1781">
        <f>(T1781/1000)*(960*9.81*0.01+0.5*1.205*0.38*1.711274*(T1781*T1781)+960*4/3*3.14*AJ1781)</f>
        <v>-54.624061837291443</v>
      </c>
      <c r="AH1781">
        <f>AH1780+AG1781</f>
        <v>6393.7655156560422</v>
      </c>
      <c r="AJ1781">
        <f>T1782-T1781</f>
        <v>-0.8333333333333357</v>
      </c>
      <c r="AK1781" s="53">
        <f t="shared" si="474"/>
        <v>17.416666666666668</v>
      </c>
      <c r="AL1781" s="39">
        <f>0.5*1116.99*(T1781*T1781)</f>
        <v>169414.02843750003</v>
      </c>
      <c r="AM1781" s="39">
        <f t="shared" si="473"/>
        <v>15824.025000000052</v>
      </c>
      <c r="AN1781" s="39">
        <f>SUM($AM$1718:$AM$1731)+$AN$1717</f>
        <v>-4015173.1068750001</v>
      </c>
      <c r="AO1781" s="39"/>
      <c r="AP1781" s="39"/>
      <c r="AQ1781" s="39"/>
      <c r="AR1781" s="39">
        <f t="shared" si="476"/>
        <v>15.824025000000052</v>
      </c>
      <c r="AS1781" s="39"/>
      <c r="AT1781" s="51">
        <f>T1781*$AS$8*0.38*0.01</f>
        <v>688.1425915650002</v>
      </c>
      <c r="AU1781" s="51">
        <f t="shared" si="475"/>
        <v>0.68814259156500024</v>
      </c>
      <c r="AV1781" s="51">
        <f t="shared" si="467"/>
        <v>1.9115087279974262E-4</v>
      </c>
      <c r="AW1781" s="39"/>
      <c r="AX1781" s="40"/>
      <c r="AY1781" s="40">
        <f t="shared" si="466"/>
        <v>0</v>
      </c>
      <c r="AZ1781" s="40"/>
      <c r="BA1781" s="40"/>
      <c r="BB1781" s="40"/>
      <c r="BC1781" s="39"/>
      <c r="BD1781" s="39">
        <f>T1781*2.23694</f>
        <v>38.960038333333337</v>
      </c>
      <c r="BE1781" s="39"/>
      <c r="BF1781" s="39"/>
      <c r="BG1781" s="52">
        <f t="shared" si="468"/>
        <v>0</v>
      </c>
      <c r="BH1781" s="52">
        <f t="shared" si="469"/>
        <v>0</v>
      </c>
      <c r="BK1781">
        <f t="shared" si="470"/>
        <v>14.241622500000046</v>
      </c>
    </row>
    <row r="1782" spans="2:63" x14ac:dyDescent="0.25">
      <c r="B1782" s="23" t="s">
        <v>54</v>
      </c>
      <c r="C1782" s="23">
        <v>1774</v>
      </c>
      <c r="D1782" s="23">
        <v>297</v>
      </c>
      <c r="E1782" s="22">
        <v>59.7</v>
      </c>
      <c r="F1782" s="15">
        <f t="shared" si="471"/>
        <v>-0.79166666666666707</v>
      </c>
      <c r="G1782" s="15">
        <f t="shared" si="472"/>
        <v>-2.8500000000000014</v>
      </c>
      <c r="R1782">
        <f t="shared" si="464"/>
        <v>0</v>
      </c>
      <c r="S1782">
        <f t="shared" si="465"/>
        <v>59.7</v>
      </c>
      <c r="T1782">
        <f>$E1782/3.6</f>
        <v>16.583333333333332</v>
      </c>
      <c r="U1782">
        <f>(0.5*960*(T1782*T1782))</f>
        <v>132003.33333333331</v>
      </c>
      <c r="V1782">
        <f>$U1782-$U1783</f>
        <v>11670</v>
      </c>
      <c r="X1782">
        <f>W1782/1000</f>
        <v>0</v>
      </c>
      <c r="Y178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2">
        <f>(0.5*960*(F1782*F1782))</f>
        <v>300.8333333333336</v>
      </c>
      <c r="AA1782">
        <f>W1782*0.0000002777777777</f>
        <v>0</v>
      </c>
      <c r="AD1782">
        <f>(AC1782*0.0000002777777777)*-1</f>
        <v>0</v>
      </c>
      <c r="AG1782">
        <f>(T1782/1000)*(960*9.81*0.01+0.5*1.205*0.38*1.711274*(T1782*T1782)+960*4/3*3.14*AJ1782)</f>
        <v>-46.640249040256251</v>
      </c>
      <c r="AH1782">
        <f>AH1781+AG1782</f>
        <v>6347.1252666157861</v>
      </c>
      <c r="AJ1782">
        <f>T1783-T1782</f>
        <v>-0.75</v>
      </c>
      <c r="AK1782" s="53">
        <f t="shared" si="474"/>
        <v>16.583333333333332</v>
      </c>
      <c r="AL1782" s="39">
        <f>0.5*1116.99*(T1782*T1782)</f>
        <v>153590.00343749998</v>
      </c>
      <c r="AM1782" s="39">
        <f t="shared" si="473"/>
        <v>13578.40968750001</v>
      </c>
      <c r="AN1782" s="39">
        <f>SUM($AM$1718:$AM$1731)+$AN$1717</f>
        <v>-4015173.1068750001</v>
      </c>
      <c r="AO1782" s="39"/>
      <c r="AP1782" s="39"/>
      <c r="AQ1782" s="39"/>
      <c r="AR1782" s="39">
        <f t="shared" si="476"/>
        <v>13.578409687500011</v>
      </c>
      <c r="AS1782" s="39"/>
      <c r="AT1782" s="51">
        <f>T1782*$AS$8*0.38*0.01</f>
        <v>655.21710871499999</v>
      </c>
      <c r="AU1782" s="51">
        <f t="shared" si="475"/>
        <v>0.65521710871499994</v>
      </c>
      <c r="AV1782" s="51">
        <f t="shared" si="467"/>
        <v>1.8200489802463527E-4</v>
      </c>
      <c r="AW1782" s="39"/>
      <c r="AX1782" s="40"/>
      <c r="AY1782" s="40">
        <f t="shared" si="466"/>
        <v>0</v>
      </c>
      <c r="AZ1782" s="40"/>
      <c r="BA1782" s="40"/>
      <c r="BB1782" s="40"/>
      <c r="BC1782" s="39"/>
      <c r="BD1782" s="39">
        <f>T1782*2.23694</f>
        <v>37.095921666666669</v>
      </c>
      <c r="BE1782" s="39"/>
      <c r="BF1782" s="39"/>
      <c r="BG1782" s="52">
        <f t="shared" si="468"/>
        <v>0</v>
      </c>
      <c r="BH1782" s="52">
        <f t="shared" si="469"/>
        <v>0</v>
      </c>
      <c r="BK1782">
        <f t="shared" si="470"/>
        <v>12.220568718750009</v>
      </c>
    </row>
    <row r="1783" spans="2:63" x14ac:dyDescent="0.25">
      <c r="B1783" s="23" t="s">
        <v>54</v>
      </c>
      <c r="C1783" s="23">
        <v>1775</v>
      </c>
      <c r="D1783" s="23">
        <v>298</v>
      </c>
      <c r="E1783" s="22">
        <v>57</v>
      </c>
      <c r="F1783" s="15">
        <f t="shared" si="471"/>
        <v>-0.70833333333333348</v>
      </c>
      <c r="G1783" s="15">
        <f t="shared" si="472"/>
        <v>-2.5500000000000007</v>
      </c>
      <c r="R1783">
        <f t="shared" si="464"/>
        <v>0</v>
      </c>
      <c r="S1783">
        <f t="shared" si="465"/>
        <v>57</v>
      </c>
      <c r="T1783">
        <f>$E1783/3.6</f>
        <v>15.833333333333332</v>
      </c>
      <c r="U1783">
        <f>(0.5*960*(T1783*T1783))</f>
        <v>120333.33333333331</v>
      </c>
      <c r="V1783">
        <f>$U1783-$U1784</f>
        <v>9919.9999999999854</v>
      </c>
      <c r="X1783">
        <f>W1783/1000</f>
        <v>0</v>
      </c>
      <c r="Y178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3">
        <f>(0.5*960*(F1783*F1783))</f>
        <v>240.8333333333334</v>
      </c>
      <c r="AA1783">
        <f>W1783*0.0000002777777777</f>
        <v>0</v>
      </c>
      <c r="AD1783">
        <f>(AC1783*0.0000002777777777)*-1</f>
        <v>0</v>
      </c>
      <c r="AG1783">
        <f>(T1783/1000)*(960*9.81*0.01+0.5*1.205*0.38*1.711274*(T1783*T1783)+960*4/3*3.14*AJ1783)</f>
        <v>-39.37860105648393</v>
      </c>
      <c r="AH1783">
        <f>AH1782+AG1783</f>
        <v>6307.7466655593025</v>
      </c>
      <c r="AJ1783">
        <f>T1784-T1783</f>
        <v>-0.66666666666666607</v>
      </c>
      <c r="AK1783" s="53">
        <f t="shared" si="474"/>
        <v>15.833333333333332</v>
      </c>
      <c r="AL1783" s="39">
        <f>0.5*1116.99*(T1783*T1783)</f>
        <v>140011.59374999997</v>
      </c>
      <c r="AM1783" s="39">
        <f t="shared" si="473"/>
        <v>11542.229999999967</v>
      </c>
      <c r="AN1783" s="39">
        <f>SUM($AM$1718:$AM$1731)+$AN$1717</f>
        <v>-4015173.1068750001</v>
      </c>
      <c r="AO1783" s="39"/>
      <c r="AP1783" s="39"/>
      <c r="AQ1783" s="39"/>
      <c r="AR1783" s="39">
        <f t="shared" si="476"/>
        <v>11.542229999999966</v>
      </c>
      <c r="AS1783" s="39"/>
      <c r="AT1783" s="51">
        <f>T1783*$AS$8*0.38*0.01</f>
        <v>625.58417415000008</v>
      </c>
      <c r="AU1783" s="51">
        <f t="shared" si="475"/>
        <v>0.62558417415000012</v>
      </c>
      <c r="AV1783" s="51">
        <f t="shared" si="467"/>
        <v>1.7377352072703872E-4</v>
      </c>
      <c r="AW1783" s="39"/>
      <c r="AX1783" s="40"/>
      <c r="AY1783" s="40">
        <f t="shared" si="466"/>
        <v>0</v>
      </c>
      <c r="AZ1783" s="40"/>
      <c r="BA1783" s="40"/>
      <c r="BB1783" s="40"/>
      <c r="BC1783" s="39"/>
      <c r="BD1783" s="39">
        <f>T1783*2.23694</f>
        <v>35.418216666666666</v>
      </c>
      <c r="BE1783" s="39"/>
      <c r="BF1783" s="39"/>
      <c r="BG1783" s="52">
        <f t="shared" si="468"/>
        <v>0</v>
      </c>
      <c r="BH1783" s="52">
        <f t="shared" si="469"/>
        <v>0</v>
      </c>
      <c r="BK1783">
        <f t="shared" si="470"/>
        <v>10.38800699999997</v>
      </c>
    </row>
    <row r="1784" spans="2:63" x14ac:dyDescent="0.25">
      <c r="B1784" s="23" t="s">
        <v>54</v>
      </c>
      <c r="C1784" s="23">
        <v>1776</v>
      </c>
      <c r="D1784" s="23">
        <v>299</v>
      </c>
      <c r="E1784" s="22">
        <v>54.6</v>
      </c>
      <c r="F1784" s="15">
        <f t="shared" si="471"/>
        <v>-0.6666666666666663</v>
      </c>
      <c r="G1784" s="15">
        <f t="shared" si="472"/>
        <v>-2.3999999999999986</v>
      </c>
      <c r="R1784">
        <f t="shared" si="464"/>
        <v>0</v>
      </c>
      <c r="S1784">
        <f t="shared" si="465"/>
        <v>54.6</v>
      </c>
      <c r="T1784">
        <f>$E1784/3.6</f>
        <v>15.166666666666666</v>
      </c>
      <c r="U1784">
        <f>(0.5*960*(T1784*T1784))</f>
        <v>110413.33333333333</v>
      </c>
      <c r="V1784">
        <f>$U1784-$U1785</f>
        <v>9493.3333333333285</v>
      </c>
      <c r="X1784">
        <f>W1784/1000</f>
        <v>0</v>
      </c>
      <c r="Y178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4">
        <f>(0.5*960*(F1784*F1784))</f>
        <v>213.33333333333312</v>
      </c>
      <c r="AA1784">
        <f>W1784*0.0000002777777777</f>
        <v>0</v>
      </c>
      <c r="AD1784">
        <f>(AC1784*0.0000002777777777)*-1</f>
        <v>0</v>
      </c>
      <c r="AG1784">
        <f>(T1784/1000)*(960*9.81*0.01+0.5*1.205*0.38*1.711274*(T1784*T1784)+960*4/3*3.14*AJ1784)</f>
        <v>-37.843361032907403</v>
      </c>
      <c r="AH1784">
        <f>AH1783+AG1784</f>
        <v>6269.903304526395</v>
      </c>
      <c r="AJ1784">
        <f>T1785-T1784</f>
        <v>-0.66666666666666607</v>
      </c>
      <c r="AK1784" s="53">
        <f t="shared" si="474"/>
        <v>15.166666666666666</v>
      </c>
      <c r="AL1784" s="39">
        <f>0.5*1116.99*(T1784*T1784)</f>
        <v>128469.36375</v>
      </c>
      <c r="AM1784" s="39">
        <f t="shared" si="473"/>
        <v>11045.790000000008</v>
      </c>
      <c r="AN1784" s="39">
        <f>SUM($AM$1718:$AM$1731)+$AN$1717</f>
        <v>-4015173.1068750001</v>
      </c>
      <c r="AO1784" s="39"/>
      <c r="AP1784" s="39"/>
      <c r="AQ1784" s="39"/>
      <c r="AR1784" s="39">
        <f t="shared" si="476"/>
        <v>11.045790000000007</v>
      </c>
      <c r="AS1784" s="39"/>
      <c r="AT1784" s="51">
        <f>T1784*$AS$8*0.38*0.01</f>
        <v>599.24378787000001</v>
      </c>
      <c r="AU1784" s="51">
        <f t="shared" si="475"/>
        <v>0.59924378786999999</v>
      </c>
      <c r="AV1784" s="51">
        <f t="shared" si="467"/>
        <v>1.6645674090695286E-4</v>
      </c>
      <c r="AW1784" s="39"/>
      <c r="AX1784" s="40"/>
      <c r="AY1784" s="40">
        <f t="shared" si="466"/>
        <v>0</v>
      </c>
      <c r="AZ1784" s="40"/>
      <c r="BA1784" s="40"/>
      <c r="BB1784" s="40"/>
      <c r="BC1784" s="39"/>
      <c r="BD1784" s="39">
        <f>T1784*2.23694</f>
        <v>33.926923333333335</v>
      </c>
      <c r="BE1784" s="39"/>
      <c r="BF1784" s="39"/>
      <c r="BG1784" s="52">
        <f t="shared" si="468"/>
        <v>0</v>
      </c>
      <c r="BH1784" s="52">
        <f t="shared" si="469"/>
        <v>0</v>
      </c>
      <c r="BK1784">
        <f t="shared" si="470"/>
        <v>9.941211000000008</v>
      </c>
    </row>
    <row r="1785" spans="2:63" x14ac:dyDescent="0.25">
      <c r="B1785" s="23" t="s">
        <v>54</v>
      </c>
      <c r="C1785" s="23">
        <v>1777</v>
      </c>
      <c r="D1785" s="23">
        <v>300</v>
      </c>
      <c r="E1785" s="22">
        <v>52.2</v>
      </c>
      <c r="F1785" s="15">
        <f t="shared" si="471"/>
        <v>-0.68055555555555536</v>
      </c>
      <c r="G1785" s="15">
        <f t="shared" si="472"/>
        <v>-2.4499999999999993</v>
      </c>
      <c r="R1785">
        <f t="shared" si="464"/>
        <v>0</v>
      </c>
      <c r="S1785">
        <f t="shared" si="465"/>
        <v>52.2</v>
      </c>
      <c r="T1785">
        <f>$E1785/3.6</f>
        <v>14.5</v>
      </c>
      <c r="U1785">
        <f>(0.5*960*(T1785*T1785))</f>
        <v>100920</v>
      </c>
      <c r="V1785">
        <f>$U1785-$U1786</f>
        <v>9435.1851851851825</v>
      </c>
      <c r="X1785">
        <f>W1785/1000</f>
        <v>0</v>
      </c>
      <c r="Y178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5">
        <f>(0.5*960*(F1785*F1785))</f>
        <v>222.31481481481467</v>
      </c>
      <c r="AA1785">
        <f>W1785*0.0000002777777777</f>
        <v>0</v>
      </c>
      <c r="AD1785">
        <f>(AC1785*0.0000002777777777)*-1</f>
        <v>0</v>
      </c>
      <c r="AG1785">
        <f>(T1785/1000)*(960*9.81*0.01+0.5*1.205*0.38*1.711274*(T1785*T1785)+960*4/3*3.14*AJ1785)</f>
        <v>-37.911119474846792</v>
      </c>
      <c r="AH1785">
        <f>AH1784+AG1785</f>
        <v>6231.9921850515484</v>
      </c>
      <c r="AJ1785">
        <f>T1786-T1785</f>
        <v>-0.69444444444444464</v>
      </c>
      <c r="AK1785" s="53">
        <f t="shared" si="474"/>
        <v>14.5</v>
      </c>
      <c r="AL1785" s="39">
        <f>0.5*1116.99*(T1785*T1785)</f>
        <v>117423.57375</v>
      </c>
      <c r="AM1785" s="39">
        <f t="shared" si="473"/>
        <v>10978.1328125</v>
      </c>
      <c r="AN1785" s="39">
        <f>SUM($AM$1718:$AM$1731)+$AN$1717</f>
        <v>-4015173.1068750001</v>
      </c>
      <c r="AO1785" s="39"/>
      <c r="AP1785" s="39"/>
      <c r="AQ1785" s="39"/>
      <c r="AR1785" s="39">
        <f t="shared" si="476"/>
        <v>10.9781328125</v>
      </c>
      <c r="AS1785" s="39"/>
      <c r="AT1785" s="51">
        <f>T1785*$AS$8*0.38*0.01</f>
        <v>572.90340159000004</v>
      </c>
      <c r="AU1785" s="51">
        <f t="shared" si="475"/>
        <v>0.57290340159000008</v>
      </c>
      <c r="AV1785" s="51">
        <f t="shared" si="467"/>
        <v>1.5913996108686703E-4</v>
      </c>
      <c r="AW1785" s="39"/>
      <c r="AX1785" s="40"/>
      <c r="AY1785" s="40">
        <f t="shared" si="466"/>
        <v>0</v>
      </c>
      <c r="AZ1785" s="40"/>
      <c r="BA1785" s="40"/>
      <c r="BB1785" s="40"/>
      <c r="BC1785" s="39"/>
      <c r="BD1785" s="39">
        <f>T1785*2.23694</f>
        <v>32.435630000000003</v>
      </c>
      <c r="BE1785" s="39"/>
      <c r="BF1785" s="39"/>
      <c r="BG1785" s="52">
        <f t="shared" si="468"/>
        <v>0</v>
      </c>
      <c r="BH1785" s="52">
        <f t="shared" si="469"/>
        <v>0</v>
      </c>
      <c r="BK1785">
        <f t="shared" si="470"/>
        <v>9.8803195312500005</v>
      </c>
    </row>
    <row r="1786" spans="2:63" x14ac:dyDescent="0.25">
      <c r="B1786" s="23" t="s">
        <v>54</v>
      </c>
      <c r="C1786" s="23">
        <v>1778</v>
      </c>
      <c r="D1786" s="23">
        <v>301</v>
      </c>
      <c r="E1786" s="22">
        <v>49.7</v>
      </c>
      <c r="F1786" s="15">
        <f t="shared" si="471"/>
        <v>-0.75000000000000078</v>
      </c>
      <c r="G1786" s="15">
        <f t="shared" si="472"/>
        <v>-2.7000000000000028</v>
      </c>
      <c r="R1786">
        <f t="shared" si="464"/>
        <v>0</v>
      </c>
      <c r="S1786">
        <f t="shared" si="465"/>
        <v>49.7</v>
      </c>
      <c r="T1786">
        <f>$E1786/3.6</f>
        <v>13.805555555555555</v>
      </c>
      <c r="U1786">
        <f>(0.5*960*(T1786*T1786))</f>
        <v>91484.814814814818</v>
      </c>
      <c r="V1786">
        <f>$U1786-$U1787</f>
        <v>10364.814814814847</v>
      </c>
      <c r="X1786">
        <f>W1786/1000</f>
        <v>0</v>
      </c>
      <c r="Y178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6">
        <f>(0.5*960*(F1786*F1786))</f>
        <v>270.00000000000051</v>
      </c>
      <c r="AA1786">
        <f>W1786*0.0000002777777777</f>
        <v>0</v>
      </c>
      <c r="AD1786">
        <f>(AC1786*0.0000002777777777)*-1</f>
        <v>0</v>
      </c>
      <c r="AG1786">
        <f>(T1786/1000)*(960*9.81*0.01+0.5*1.205*0.38*1.711274*(T1786*T1786)+960*4/3*3.14*AJ1786)</f>
        <v>-42.367029188972801</v>
      </c>
      <c r="AH1786">
        <f>AH1785+AG1786</f>
        <v>6189.6251558625754</v>
      </c>
      <c r="AJ1786">
        <f>T1787-T1786</f>
        <v>-0.80555555555555713</v>
      </c>
      <c r="AK1786" s="53">
        <f t="shared" si="474"/>
        <v>13.805555555555555</v>
      </c>
      <c r="AL1786" s="39">
        <f>0.5*1116.99*(T1786*T1786)</f>
        <v>106445.4409375</v>
      </c>
      <c r="AM1786" s="39">
        <f t="shared" si="473"/>
        <v>12059.785937500026</v>
      </c>
      <c r="AN1786" s="39">
        <f>SUM($AM$1718:$AM$1731)+$AN$1717</f>
        <v>-4015173.1068750001</v>
      </c>
      <c r="AO1786" s="39"/>
      <c r="AP1786" s="39"/>
      <c r="AQ1786" s="39"/>
      <c r="AR1786" s="39">
        <f t="shared" si="476"/>
        <v>12.059785937500026</v>
      </c>
      <c r="AS1786" s="39"/>
      <c r="AT1786" s="51">
        <f>T1786*$AS$8*0.38*0.01</f>
        <v>545.46549921500014</v>
      </c>
      <c r="AU1786" s="51">
        <f t="shared" si="475"/>
        <v>0.54546549921500009</v>
      </c>
      <c r="AV1786" s="51">
        <f t="shared" si="467"/>
        <v>1.5151831544094429E-4</v>
      </c>
      <c r="AW1786" s="39"/>
      <c r="AX1786" s="40"/>
      <c r="AY1786" s="40">
        <f t="shared" si="466"/>
        <v>0</v>
      </c>
      <c r="AZ1786" s="40"/>
      <c r="BA1786" s="40"/>
      <c r="BB1786" s="40"/>
      <c r="BC1786" s="39"/>
      <c r="BD1786" s="39">
        <f>T1786*2.23694</f>
        <v>30.882199444444446</v>
      </c>
      <c r="BE1786" s="39"/>
      <c r="BF1786" s="39"/>
      <c r="BG1786" s="52">
        <f t="shared" si="468"/>
        <v>0</v>
      </c>
      <c r="BH1786" s="52">
        <f t="shared" si="469"/>
        <v>0</v>
      </c>
      <c r="BK1786">
        <f t="shared" si="470"/>
        <v>10.853807343750024</v>
      </c>
    </row>
    <row r="1787" spans="2:63" x14ac:dyDescent="0.25">
      <c r="B1787" s="23" t="s">
        <v>54</v>
      </c>
      <c r="C1787" s="23">
        <v>1779</v>
      </c>
      <c r="D1787" s="23">
        <v>302</v>
      </c>
      <c r="E1787" s="22">
        <v>46.8</v>
      </c>
      <c r="F1787" s="15">
        <f t="shared" si="471"/>
        <v>-0.86111111111111149</v>
      </c>
      <c r="G1787" s="15">
        <f t="shared" si="472"/>
        <v>-3.1000000000000014</v>
      </c>
      <c r="R1787">
        <f t="shared" si="464"/>
        <v>0</v>
      </c>
      <c r="S1787">
        <f t="shared" si="465"/>
        <v>46.8</v>
      </c>
      <c r="T1787">
        <f>$E1787/3.6</f>
        <v>12.999999999999998</v>
      </c>
      <c r="U1787">
        <f>(0.5*960*(T1787*T1787))</f>
        <v>81119.999999999971</v>
      </c>
      <c r="V1787">
        <f>$U1787-$U1788</f>
        <v>11036.666666666642</v>
      </c>
      <c r="X1787">
        <f>W1787/1000</f>
        <v>0</v>
      </c>
      <c r="Y178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7">
        <f>(0.5*960*(F1787*F1787))</f>
        <v>355.92592592592626</v>
      </c>
      <c r="AA1787">
        <f>W1787*0.0000002777777777</f>
        <v>0</v>
      </c>
      <c r="AD1787">
        <f>(AC1787*0.0000002777777777)*-1</f>
        <v>0</v>
      </c>
      <c r="AG1787">
        <f>(T1787/1000)*(960*9.81*0.01+0.5*1.205*0.38*1.711274*(T1787*T1787)+960*4/3*3.14*AJ1787)</f>
        <v>-45.810402454153532</v>
      </c>
      <c r="AH1787">
        <f>AH1786+AG1787</f>
        <v>6143.8147534084219</v>
      </c>
      <c r="AJ1787">
        <f>T1788-T1787</f>
        <v>-0.91666666666666607</v>
      </c>
      <c r="AK1787" s="53">
        <f t="shared" si="474"/>
        <v>12.999999999999998</v>
      </c>
      <c r="AL1787" s="39">
        <f>0.5*1116.99*(T1787*T1787)</f>
        <v>94385.65499999997</v>
      </c>
      <c r="AM1787" s="39">
        <f t="shared" si="473"/>
        <v>12841.506562499984</v>
      </c>
      <c r="AN1787" s="39">
        <f>SUM($AM$1718:$AM$1731)+$AN$1717</f>
        <v>-4015173.1068750001</v>
      </c>
      <c r="AO1787" s="39"/>
      <c r="AP1787" s="39"/>
      <c r="AQ1787" s="39"/>
      <c r="AR1787" s="39">
        <f t="shared" si="476"/>
        <v>12.841506562499985</v>
      </c>
      <c r="AS1787" s="39"/>
      <c r="AT1787" s="51">
        <f>T1787*$AS$8*0.38*0.01</f>
        <v>513.6375324600001</v>
      </c>
      <c r="AU1787" s="51">
        <f t="shared" si="475"/>
        <v>0.5136375324600001</v>
      </c>
      <c r="AV1787" s="51">
        <f t="shared" si="467"/>
        <v>1.426772064916739E-4</v>
      </c>
      <c r="AW1787" s="39"/>
      <c r="AX1787" s="40"/>
      <c r="AY1787" s="40">
        <f t="shared" si="466"/>
        <v>0</v>
      </c>
      <c r="AZ1787" s="40"/>
      <c r="BA1787" s="40"/>
      <c r="BB1787" s="40"/>
      <c r="BC1787" s="39"/>
      <c r="BD1787" s="39">
        <f>T1787*2.23694</f>
        <v>29.080219999999997</v>
      </c>
      <c r="BE1787" s="39"/>
      <c r="BF1787" s="39"/>
      <c r="BG1787" s="52">
        <f t="shared" si="468"/>
        <v>0</v>
      </c>
      <c r="BH1787" s="52">
        <f t="shared" si="469"/>
        <v>0</v>
      </c>
      <c r="BK1787">
        <f t="shared" si="470"/>
        <v>11.557355906249986</v>
      </c>
    </row>
    <row r="1788" spans="2:63" x14ac:dyDescent="0.25">
      <c r="B1788" s="23" t="s">
        <v>54</v>
      </c>
      <c r="C1788" s="23">
        <v>1780</v>
      </c>
      <c r="D1788" s="23">
        <v>303</v>
      </c>
      <c r="E1788" s="22">
        <v>43.5</v>
      </c>
      <c r="F1788" s="15">
        <f t="shared" si="471"/>
        <v>-0.95833333333333315</v>
      </c>
      <c r="G1788" s="15">
        <f t="shared" si="472"/>
        <v>-3.4499999999999993</v>
      </c>
      <c r="R1788">
        <f t="shared" si="464"/>
        <v>0</v>
      </c>
      <c r="S1788">
        <f t="shared" si="465"/>
        <v>43.5</v>
      </c>
      <c r="T1788">
        <f>$E1788/3.6</f>
        <v>12.083333333333332</v>
      </c>
      <c r="U1788">
        <f>(0.5*960*(T1788*T1788))</f>
        <v>70083.333333333328</v>
      </c>
      <c r="V1788">
        <f>$U1788-$U1789</f>
        <v>11120.000000000007</v>
      </c>
      <c r="X1788">
        <f>W1788/1000</f>
        <v>0</v>
      </c>
      <c r="Y178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8">
        <f>(0.5*960*(F1788*F1788))</f>
        <v>440.8333333333332</v>
      </c>
      <c r="AA1788">
        <f>W1788*0.0000002777777777</f>
        <v>0</v>
      </c>
      <c r="AD1788">
        <f>(AC1788*0.0000002777777777)*-1</f>
        <v>0</v>
      </c>
      <c r="AG1788">
        <f>(T1788/1000)*(960*9.81*0.01+0.5*1.205*0.38*1.711274*(T1788*T1788)+960*4/3*3.14*AJ1788)</f>
        <v>-46.736146691976657</v>
      </c>
      <c r="AH1788">
        <f>AH1787+AG1788</f>
        <v>6097.0786067164454</v>
      </c>
      <c r="AJ1788">
        <f>T1789-T1788</f>
        <v>-1</v>
      </c>
      <c r="AK1788" s="53">
        <f t="shared" si="474"/>
        <v>12.083333333333332</v>
      </c>
      <c r="AL1788" s="39">
        <f>0.5*1116.99*(T1788*T1788)</f>
        <v>81544.148437499985</v>
      </c>
      <c r="AM1788" s="39">
        <f t="shared" si="473"/>
        <v>12938.467499999999</v>
      </c>
      <c r="AN1788" s="39">
        <f>SUM($AM$1718:$AM$1731)+$AN$1717</f>
        <v>-4015173.1068750001</v>
      </c>
      <c r="AO1788" s="39"/>
      <c r="AP1788" s="39"/>
      <c r="AQ1788" s="39"/>
      <c r="AR1788" s="39">
        <f t="shared" si="476"/>
        <v>12.938467499999998</v>
      </c>
      <c r="AS1788" s="39"/>
      <c r="AT1788" s="51">
        <f>T1788*$AS$8*0.38*0.01</f>
        <v>477.41950132500006</v>
      </c>
      <c r="AU1788" s="51">
        <f t="shared" si="475"/>
        <v>0.47741950132500005</v>
      </c>
      <c r="AV1788" s="51">
        <f t="shared" si="467"/>
        <v>1.3261663423905587E-4</v>
      </c>
      <c r="AW1788" s="39"/>
      <c r="AX1788" s="40"/>
      <c r="AY1788" s="40">
        <f t="shared" si="466"/>
        <v>0</v>
      </c>
      <c r="AZ1788" s="40"/>
      <c r="BA1788" s="40"/>
      <c r="BB1788" s="40"/>
      <c r="BC1788" s="39"/>
      <c r="BD1788" s="39">
        <f>T1788*2.23694</f>
        <v>27.029691666666665</v>
      </c>
      <c r="BE1788" s="39"/>
      <c r="BF1788" s="39"/>
      <c r="BG1788" s="52">
        <f t="shared" si="468"/>
        <v>0</v>
      </c>
      <c r="BH1788" s="52">
        <f t="shared" si="469"/>
        <v>0</v>
      </c>
      <c r="BK1788">
        <f t="shared" si="470"/>
        <v>11.64462075</v>
      </c>
    </row>
    <row r="1789" spans="2:63" x14ac:dyDescent="0.25">
      <c r="B1789" s="23" t="s">
        <v>54</v>
      </c>
      <c r="C1789" s="23">
        <v>1781</v>
      </c>
      <c r="D1789" s="23">
        <v>304</v>
      </c>
      <c r="E1789" s="22">
        <v>39.9</v>
      </c>
      <c r="F1789" s="15">
        <f t="shared" si="471"/>
        <v>-0.98611111111111127</v>
      </c>
      <c r="G1789" s="15">
        <f t="shared" si="472"/>
        <v>-3.5500000000000007</v>
      </c>
      <c r="R1789">
        <f t="shared" si="464"/>
        <v>0</v>
      </c>
      <c r="S1789">
        <f t="shared" si="465"/>
        <v>39.9</v>
      </c>
      <c r="T1789">
        <f>$E1789/3.6</f>
        <v>11.083333333333332</v>
      </c>
      <c r="U1789">
        <f>(0.5*960*(T1789*T1789))</f>
        <v>58963.333333333321</v>
      </c>
      <c r="V1789">
        <f>$U1789-$U1790</f>
        <v>9890.7407407407372</v>
      </c>
      <c r="X1789">
        <f>W1789/1000</f>
        <v>0</v>
      </c>
      <c r="Y178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89">
        <f>(0.5*960*(F1789*F1789))</f>
        <v>466.75925925925941</v>
      </c>
      <c r="AA1789">
        <f>W1789*0.0000002777777777</f>
        <v>0</v>
      </c>
      <c r="AD1789">
        <f>(AC1789*0.0000002777777777)*-1</f>
        <v>0</v>
      </c>
      <c r="AG1789">
        <f>(T1789/1000)*(960*9.81*0.01+0.5*1.205*0.38*1.711274*(T1789*T1789)+960*4/3*3.14*AJ1789)</f>
        <v>-41.731534174225814</v>
      </c>
      <c r="AH1789">
        <f>AH1788+AG1789</f>
        <v>6055.3470725422194</v>
      </c>
      <c r="AJ1789">
        <f>T1790-T1789</f>
        <v>-0.97222222222222143</v>
      </c>
      <c r="AK1789" s="53">
        <f t="shared" si="474"/>
        <v>11.083333333333332</v>
      </c>
      <c r="AL1789" s="39">
        <f>0.5*1116.99*(T1789*T1789)</f>
        <v>68605.680937499987</v>
      </c>
      <c r="AM1789" s="39">
        <f t="shared" si="473"/>
        <v>11508.185937499991</v>
      </c>
      <c r="AN1789" s="39">
        <f>SUM($AM$1718:$AM$1731)+$AN$1717</f>
        <v>-4015173.1068750001</v>
      </c>
      <c r="AO1789" s="39"/>
      <c r="AP1789" s="39"/>
      <c r="AQ1789" s="39"/>
      <c r="AR1789" s="39">
        <f t="shared" si="476"/>
        <v>11.508185937499992</v>
      </c>
      <c r="AS1789" s="39"/>
      <c r="AT1789" s="51">
        <f>T1789*$AS$8*0.38*0.01</f>
        <v>437.90892190500006</v>
      </c>
      <c r="AU1789" s="51">
        <f t="shared" si="475"/>
        <v>0.43790892190500008</v>
      </c>
      <c r="AV1789" s="51">
        <f t="shared" si="467"/>
        <v>1.216414645089271E-4</v>
      </c>
      <c r="AW1789" s="39"/>
      <c r="AX1789" s="40"/>
      <c r="AY1789" s="40">
        <f t="shared" si="466"/>
        <v>0</v>
      </c>
      <c r="AZ1789" s="40"/>
      <c r="BA1789" s="40"/>
      <c r="BB1789" s="40"/>
      <c r="BC1789" s="39"/>
      <c r="BD1789" s="39">
        <f>T1789*2.23694</f>
        <v>24.792751666666664</v>
      </c>
      <c r="BE1789" s="39"/>
      <c r="BF1789" s="39"/>
      <c r="BG1789" s="52">
        <f t="shared" si="468"/>
        <v>0</v>
      </c>
      <c r="BH1789" s="52">
        <f t="shared" si="469"/>
        <v>0</v>
      </c>
      <c r="BK1789">
        <f t="shared" si="470"/>
        <v>10.357367343749992</v>
      </c>
    </row>
    <row r="1790" spans="2:63" x14ac:dyDescent="0.25">
      <c r="B1790" s="23" t="s">
        <v>54</v>
      </c>
      <c r="C1790" s="23">
        <v>1782</v>
      </c>
      <c r="D1790" s="23">
        <v>305</v>
      </c>
      <c r="E1790" s="22">
        <v>36.4</v>
      </c>
      <c r="F1790" s="15">
        <f t="shared" si="471"/>
        <v>-0.93055555555555491</v>
      </c>
      <c r="G1790" s="15">
        <f t="shared" si="472"/>
        <v>-3.3499999999999979</v>
      </c>
      <c r="R1790">
        <f t="shared" si="464"/>
        <v>0</v>
      </c>
      <c r="S1790">
        <f t="shared" si="465"/>
        <v>36.4</v>
      </c>
      <c r="T1790">
        <f>$E1790/3.6</f>
        <v>10.111111111111111</v>
      </c>
      <c r="U1790">
        <f>(0.5*960*(T1790*T1790))</f>
        <v>49072.592592592584</v>
      </c>
      <c r="V1790">
        <f>$U1790-$U1791</f>
        <v>8248.8888888888687</v>
      </c>
      <c r="X1790">
        <f>W1790/1000</f>
        <v>0</v>
      </c>
      <c r="Y179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0">
        <f>(0.5*960*(F1790*F1790))</f>
        <v>415.64814814814758</v>
      </c>
      <c r="AA1790">
        <f>W1790*0.0000002777777777</f>
        <v>0</v>
      </c>
      <c r="AD1790">
        <f>(AC1790*0.0000002777777777)*-1</f>
        <v>0</v>
      </c>
      <c r="AG1790">
        <f>(T1790/1000)*(960*9.81*0.01+0.5*1.205*0.38*1.711274*(T1790*T1790)+960*4/3*3.14*AJ1790)</f>
        <v>-34.765954544729723</v>
      </c>
      <c r="AH1790">
        <f>AH1789+AG1790</f>
        <v>6020.5811179974899</v>
      </c>
      <c r="AJ1790">
        <f>T1791-T1790</f>
        <v>-0.88888888888888751</v>
      </c>
      <c r="AK1790" s="53">
        <f t="shared" si="474"/>
        <v>10.111111111111111</v>
      </c>
      <c r="AL1790" s="39">
        <f>0.5*1116.99*(T1790*T1790)</f>
        <v>57097.494999999995</v>
      </c>
      <c r="AM1790" s="39">
        <f t="shared" si="473"/>
        <v>9597.839999999982</v>
      </c>
      <c r="AN1790" s="39">
        <f>SUM($AM$1718:$AM$1731)+$AN$1717</f>
        <v>-4015173.1068750001</v>
      </c>
      <c r="AO1790" s="39"/>
      <c r="AP1790" s="39"/>
      <c r="AQ1790" s="39"/>
      <c r="AR1790" s="39">
        <f t="shared" si="476"/>
        <v>9.5978399999999819</v>
      </c>
      <c r="AS1790" s="39"/>
      <c r="AT1790" s="51">
        <f>T1790*$AS$8*0.38*0.01</f>
        <v>399.49585858000006</v>
      </c>
      <c r="AU1790" s="51">
        <f t="shared" si="475"/>
        <v>0.39949585858000008</v>
      </c>
      <c r="AV1790" s="51">
        <f t="shared" si="467"/>
        <v>1.1097116060463525E-4</v>
      </c>
      <c r="AW1790" s="39"/>
      <c r="AX1790" s="40"/>
      <c r="AY1790" s="40">
        <f t="shared" si="466"/>
        <v>0</v>
      </c>
      <c r="AZ1790" s="40"/>
      <c r="BA1790" s="40"/>
      <c r="BB1790" s="40"/>
      <c r="BC1790" s="39"/>
      <c r="BD1790" s="39">
        <f>T1790*2.23694</f>
        <v>22.61794888888889</v>
      </c>
      <c r="BE1790" s="39"/>
      <c r="BF1790" s="39"/>
      <c r="BG1790" s="52">
        <f t="shared" si="468"/>
        <v>0</v>
      </c>
      <c r="BH1790" s="52">
        <f t="shared" si="469"/>
        <v>0</v>
      </c>
      <c r="BK1790">
        <f t="shared" si="470"/>
        <v>8.6380559999999846</v>
      </c>
    </row>
    <row r="1791" spans="2:63" x14ac:dyDescent="0.25">
      <c r="B1791" s="23" t="s">
        <v>54</v>
      </c>
      <c r="C1791" s="23">
        <v>1783</v>
      </c>
      <c r="D1791" s="23">
        <v>306</v>
      </c>
      <c r="E1791" s="22">
        <v>33.200000000000003</v>
      </c>
      <c r="F1791" s="15">
        <f t="shared" si="471"/>
        <v>-0.8194444444444442</v>
      </c>
      <c r="G1791" s="15">
        <f t="shared" si="472"/>
        <v>-2.9499999999999993</v>
      </c>
      <c r="R1791">
        <f t="shared" si="464"/>
        <v>0</v>
      </c>
      <c r="S1791">
        <f t="shared" si="465"/>
        <v>33.200000000000003</v>
      </c>
      <c r="T1791">
        <f>$E1791/3.6</f>
        <v>9.2222222222222232</v>
      </c>
      <c r="U1791">
        <f>(0.5*960*(T1791*T1791))</f>
        <v>40823.703703703715</v>
      </c>
      <c r="V1791">
        <f>$U1791-$U1792</f>
        <v>6370.0000000000146</v>
      </c>
      <c r="X1791">
        <f>W1791/1000</f>
        <v>0</v>
      </c>
      <c r="Y179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1">
        <f>(0.5*960*(F1791*F1791))</f>
        <v>322.31481481481461</v>
      </c>
      <c r="AA1791">
        <f>W1791*0.0000002777777777</f>
        <v>0</v>
      </c>
      <c r="AD1791">
        <f>(AC1791*0.0000002777777777)*-1</f>
        <v>0</v>
      </c>
      <c r="AG1791">
        <f>(T1791/1000)*(960*9.81*0.01+0.5*1.205*0.38*1.711274*(T1791*T1791)+960*4/3*3.14*AJ1791)</f>
        <v>-26.623651561469522</v>
      </c>
      <c r="AH1791">
        <f>AH1790+AG1791</f>
        <v>5993.9574664360207</v>
      </c>
      <c r="AJ1791">
        <f>T1792-T1791</f>
        <v>-0.75000000000000178</v>
      </c>
      <c r="AK1791" s="53">
        <f t="shared" si="474"/>
        <v>9.2222222222222232</v>
      </c>
      <c r="AL1791" s="39">
        <f>0.5*1116.99*(T1791*T1791)</f>
        <v>47499.655000000013</v>
      </c>
      <c r="AM1791" s="39">
        <f t="shared" si="473"/>
        <v>7411.6940625000207</v>
      </c>
      <c r="AN1791" s="39">
        <f>SUM($AM$1718:$AM$1731)+$AN$1717</f>
        <v>-4015173.1068750001</v>
      </c>
      <c r="AO1791" s="39"/>
      <c r="AP1791" s="39"/>
      <c r="AQ1791" s="39"/>
      <c r="AR1791" s="39">
        <f t="shared" si="476"/>
        <v>7.4116940625000209</v>
      </c>
      <c r="AS1791" s="39"/>
      <c r="AT1791" s="51">
        <f>T1791*$AS$8*0.38*0.01</f>
        <v>364.37534354000013</v>
      </c>
      <c r="AU1791" s="51">
        <f t="shared" si="475"/>
        <v>0.36437534354000012</v>
      </c>
      <c r="AV1791" s="51">
        <f t="shared" si="467"/>
        <v>1.0121545417785415E-4</v>
      </c>
      <c r="AW1791" s="39"/>
      <c r="AX1791" s="40"/>
      <c r="AY1791" s="40">
        <f t="shared" si="466"/>
        <v>0</v>
      </c>
      <c r="AZ1791" s="40"/>
      <c r="BA1791" s="40"/>
      <c r="BB1791" s="40"/>
      <c r="BC1791" s="39"/>
      <c r="BD1791" s="39">
        <f>T1791*2.23694</f>
        <v>20.62955777777778</v>
      </c>
      <c r="BE1791" s="39"/>
      <c r="BF1791" s="39"/>
      <c r="BG1791" s="52">
        <f t="shared" si="468"/>
        <v>0</v>
      </c>
      <c r="BH1791" s="52">
        <f t="shared" si="469"/>
        <v>0</v>
      </c>
      <c r="BK1791">
        <f t="shared" si="470"/>
        <v>6.6705246562500191</v>
      </c>
    </row>
    <row r="1792" spans="2:63" x14ac:dyDescent="0.25">
      <c r="B1792" s="23" t="s">
        <v>54</v>
      </c>
      <c r="C1792" s="23">
        <v>1784</v>
      </c>
      <c r="D1792" s="23">
        <v>307</v>
      </c>
      <c r="E1792" s="22">
        <v>30.5</v>
      </c>
      <c r="F1792" s="15">
        <f t="shared" si="471"/>
        <v>-0.6805555555555558</v>
      </c>
      <c r="G1792" s="15">
        <f t="shared" si="472"/>
        <v>-2.4500000000000011</v>
      </c>
      <c r="R1792">
        <f t="shared" si="464"/>
        <v>0</v>
      </c>
      <c r="S1792">
        <f t="shared" si="465"/>
        <v>30.5</v>
      </c>
      <c r="T1792">
        <f>$E1792/3.6</f>
        <v>8.4722222222222214</v>
      </c>
      <c r="U1792">
        <f>(0.5*960*(T1792*T1792))</f>
        <v>34453.703703703701</v>
      </c>
      <c r="V1792">
        <f>$U1792-$U1793</f>
        <v>4791.1111111111095</v>
      </c>
      <c r="X1792">
        <f>W1792/1000</f>
        <v>0</v>
      </c>
      <c r="Y179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2">
        <f>(0.5*960*(F1792*F1792))</f>
        <v>222.31481481481498</v>
      </c>
      <c r="AA1792">
        <f>W1792*0.0000002777777777</f>
        <v>0</v>
      </c>
      <c r="AD1792">
        <f>(AC1792*0.0000002777777777)*-1</f>
        <v>0</v>
      </c>
      <c r="AG1792">
        <f>(T1792/1000)*(960*9.81*0.01+0.5*1.205*0.38*1.711274*(T1792*T1792)+960*4/3*3.14*AJ1792)</f>
        <v>-19.773143359121441</v>
      </c>
      <c r="AH1792">
        <f>AH1791+AG1792</f>
        <v>5974.1843230768991</v>
      </c>
      <c r="AJ1792">
        <f>T1793-T1792</f>
        <v>-0.61111111111111072</v>
      </c>
      <c r="AK1792" s="53">
        <f t="shared" si="474"/>
        <v>8.4722222222222214</v>
      </c>
      <c r="AL1792" s="39">
        <f>0.5*1116.99*(T1792*T1792)</f>
        <v>40087.960937499993</v>
      </c>
      <c r="AM1792" s="39">
        <f t="shared" si="473"/>
        <v>5574.6074999999983</v>
      </c>
      <c r="AN1792" s="39">
        <f>SUM($AM$1718:$AM$1731)+$AN$1717</f>
        <v>-4015173.1068750001</v>
      </c>
      <c r="AO1792" s="39"/>
      <c r="AP1792" s="39"/>
      <c r="AQ1792" s="39"/>
      <c r="AR1792" s="39">
        <f t="shared" si="476"/>
        <v>5.5746074999999982</v>
      </c>
      <c r="AS1792" s="39"/>
      <c r="AT1792" s="51">
        <f>T1792*$AS$8*0.38*0.01</f>
        <v>334.74240897499999</v>
      </c>
      <c r="AU1792" s="51">
        <f t="shared" si="475"/>
        <v>0.33474240897500002</v>
      </c>
      <c r="AV1792" s="51">
        <f t="shared" si="467"/>
        <v>9.2984076880257548E-5</v>
      </c>
      <c r="AW1792" s="39"/>
      <c r="AX1792" s="40"/>
      <c r="AY1792" s="40">
        <f t="shared" si="466"/>
        <v>0</v>
      </c>
      <c r="AZ1792" s="40"/>
      <c r="BA1792" s="40"/>
      <c r="BB1792" s="40"/>
      <c r="BC1792" s="39"/>
      <c r="BD1792" s="39">
        <f>T1792*2.23694</f>
        <v>18.951852777777777</v>
      </c>
      <c r="BE1792" s="39"/>
      <c r="BF1792" s="39"/>
      <c r="BG1792" s="52">
        <f t="shared" si="468"/>
        <v>0</v>
      </c>
      <c r="BH1792" s="52">
        <f t="shared" si="469"/>
        <v>0</v>
      </c>
      <c r="BK1792">
        <f t="shared" si="470"/>
        <v>5.0171467499999993</v>
      </c>
    </row>
    <row r="1793" spans="2:63" x14ac:dyDescent="0.25">
      <c r="B1793" s="23" t="s">
        <v>54</v>
      </c>
      <c r="C1793" s="23">
        <v>1785</v>
      </c>
      <c r="D1793" s="23">
        <v>308</v>
      </c>
      <c r="E1793" s="22">
        <v>28.3</v>
      </c>
      <c r="F1793" s="15">
        <f t="shared" si="471"/>
        <v>-0.58333333333333326</v>
      </c>
      <c r="G1793" s="15">
        <f t="shared" si="472"/>
        <v>-2.0999999999999996</v>
      </c>
      <c r="R1793">
        <f t="shared" si="464"/>
        <v>0</v>
      </c>
      <c r="S1793">
        <f t="shared" si="465"/>
        <v>28.3</v>
      </c>
      <c r="T1793">
        <f>$E1793/3.6</f>
        <v>7.8611111111111107</v>
      </c>
      <c r="U1793">
        <f>(0.5*960*(T1793*T1793))</f>
        <v>29662.592592592591</v>
      </c>
      <c r="V1793">
        <f>$U1793-$U1794</f>
        <v>4044.4444444444453</v>
      </c>
      <c r="X1793">
        <f>W1793/1000</f>
        <v>0</v>
      </c>
      <c r="Y179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3">
        <f>(0.5*960*(F1793*F1793))</f>
        <v>163.33333333333329</v>
      </c>
      <c r="AA1793">
        <f>W1793*0.0000002777777777</f>
        <v>0</v>
      </c>
      <c r="AD1793">
        <f>(AC1793*0.0000002777777777)*-1</f>
        <v>0</v>
      </c>
      <c r="AG1793">
        <f>(T1793/1000)*(960*9.81*0.01+0.5*1.205*0.38*1.711274*(T1793*T1793)+960*4/3*3.14*AJ1793)</f>
        <v>-16.622327569750603</v>
      </c>
      <c r="AH1793">
        <f>AH1792+AG1793</f>
        <v>5957.5619955071488</v>
      </c>
      <c r="AJ1793">
        <f>T1794-T1793</f>
        <v>-0.55555555555555536</v>
      </c>
      <c r="AK1793" s="53">
        <f t="shared" si="474"/>
        <v>7.8611111111111107</v>
      </c>
      <c r="AL1793" s="39">
        <f>0.5*1116.99*(T1793*T1793)</f>
        <v>34513.353437499994</v>
      </c>
      <c r="AM1793" s="39">
        <f t="shared" si="473"/>
        <v>4705.8374999999942</v>
      </c>
      <c r="AN1793" s="39">
        <f>SUM($AM$1718:$AM$1731)+$AN$1717</f>
        <v>-4015173.1068750001</v>
      </c>
      <c r="AO1793" s="39"/>
      <c r="AP1793" s="39"/>
      <c r="AQ1793" s="39"/>
      <c r="AR1793" s="39">
        <f t="shared" si="476"/>
        <v>4.7058374999999941</v>
      </c>
      <c r="AS1793" s="39"/>
      <c r="AT1793" s="51">
        <f>T1793*$AS$8*0.38*0.01</f>
        <v>310.59705488500009</v>
      </c>
      <c r="AU1793" s="51">
        <f t="shared" si="475"/>
        <v>0.31059705488500011</v>
      </c>
      <c r="AV1793" s="51">
        <f t="shared" si="467"/>
        <v>8.6277028711845551E-5</v>
      </c>
      <c r="AW1793" s="39"/>
      <c r="AX1793" s="40"/>
      <c r="AY1793" s="40">
        <f t="shared" si="466"/>
        <v>0</v>
      </c>
      <c r="AZ1793" s="40"/>
      <c r="BA1793" s="40"/>
      <c r="BB1793" s="40"/>
      <c r="BC1793" s="39"/>
      <c r="BD1793" s="39">
        <f>T1793*2.23694</f>
        <v>17.584833888888888</v>
      </c>
      <c r="BE1793" s="39"/>
      <c r="BF1793" s="39"/>
      <c r="BG1793" s="52">
        <f t="shared" si="468"/>
        <v>0</v>
      </c>
      <c r="BH1793" s="52">
        <f t="shared" si="469"/>
        <v>0</v>
      </c>
      <c r="BK1793">
        <f t="shared" si="470"/>
        <v>4.2352537499999956</v>
      </c>
    </row>
    <row r="1794" spans="2:63" x14ac:dyDescent="0.25">
      <c r="B1794" s="23" t="s">
        <v>54</v>
      </c>
      <c r="C1794" s="23">
        <v>1786</v>
      </c>
      <c r="D1794" s="23">
        <v>309</v>
      </c>
      <c r="E1794" s="22">
        <v>26.3</v>
      </c>
      <c r="F1794" s="15">
        <f t="shared" si="471"/>
        <v>-0.54166666666666696</v>
      </c>
      <c r="G1794" s="15">
        <f t="shared" si="472"/>
        <v>-1.9500000000000011</v>
      </c>
      <c r="R1794">
        <f t="shared" si="464"/>
        <v>0</v>
      </c>
      <c r="S1794">
        <f t="shared" si="465"/>
        <v>26.3</v>
      </c>
      <c r="T1794">
        <f>$E1794/3.6</f>
        <v>7.3055555555555554</v>
      </c>
      <c r="U1794">
        <f>(0.5*960*(T1794*T1794))</f>
        <v>25618.148148148146</v>
      </c>
      <c r="V1794">
        <f>$U1794-$U1795</f>
        <v>3567.777777777781</v>
      </c>
      <c r="X1794">
        <f>W1794/1000</f>
        <v>0</v>
      </c>
      <c r="Y179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4">
        <f>(0.5*960*(F1794*F1794))</f>
        <v>140.83333333333348</v>
      </c>
      <c r="AA1794">
        <f>W1794*0.0000002777777777</f>
        <v>0</v>
      </c>
      <c r="AD1794">
        <f>(AC1794*0.0000002777777777)*-1</f>
        <v>0</v>
      </c>
      <c r="AG1794">
        <f>(T1794/1000)*(960*9.81*0.01+0.5*1.205*0.38*1.711274*(T1794*T1794)+960*4/3*3.14*AJ1794)</f>
        <v>-14.656097515151071</v>
      </c>
      <c r="AH1794">
        <f>AH1793+AG1794</f>
        <v>5942.9058979919973</v>
      </c>
      <c r="AJ1794">
        <f>T1795-T1794</f>
        <v>-0.52777777777777857</v>
      </c>
      <c r="AK1794" s="53">
        <f t="shared" si="474"/>
        <v>7.3055555555555554</v>
      </c>
      <c r="AL1794" s="39">
        <f>0.5*1116.99*(T1794*T1794)</f>
        <v>29807.5159375</v>
      </c>
      <c r="AM1794" s="39">
        <f t="shared" si="473"/>
        <v>4151.2209375000093</v>
      </c>
      <c r="AN1794" s="39">
        <f>SUM($AM$1718:$AM$1731)+$AN$1717</f>
        <v>-4015173.1068750001</v>
      </c>
      <c r="AO1794" s="39"/>
      <c r="AP1794" s="39"/>
      <c r="AQ1794" s="39"/>
      <c r="AR1794" s="39">
        <f t="shared" si="476"/>
        <v>4.1512209375000095</v>
      </c>
      <c r="AS1794" s="39"/>
      <c r="AT1794" s="51">
        <f>T1794*$AS$8*0.38*0.01</f>
        <v>288.64673298500009</v>
      </c>
      <c r="AU1794" s="51">
        <f t="shared" si="475"/>
        <v>0.2886467329850001</v>
      </c>
      <c r="AV1794" s="51">
        <f t="shared" si="467"/>
        <v>8.0179712195107351E-5</v>
      </c>
      <c r="AW1794" s="39"/>
      <c r="AX1794" s="40"/>
      <c r="AY1794" s="40">
        <f t="shared" si="466"/>
        <v>0</v>
      </c>
      <c r="AZ1794" s="40"/>
      <c r="BA1794" s="40"/>
      <c r="BB1794" s="40"/>
      <c r="BC1794" s="39"/>
      <c r="BD1794" s="39">
        <f>T1794*2.23694</f>
        <v>16.342089444444444</v>
      </c>
      <c r="BE1794" s="39"/>
      <c r="BF1794" s="39"/>
      <c r="BG1794" s="52">
        <f t="shared" si="468"/>
        <v>0</v>
      </c>
      <c r="BH1794" s="52">
        <f t="shared" si="469"/>
        <v>0</v>
      </c>
      <c r="BK1794">
        <f t="shared" si="470"/>
        <v>3.7360988437500087</v>
      </c>
    </row>
    <row r="1795" spans="2:63" x14ac:dyDescent="0.25">
      <c r="B1795" s="23" t="s">
        <v>54</v>
      </c>
      <c r="C1795" s="23">
        <v>1787</v>
      </c>
      <c r="D1795" s="23">
        <v>310</v>
      </c>
      <c r="E1795" s="22">
        <v>24.4</v>
      </c>
      <c r="F1795" s="15">
        <f t="shared" si="471"/>
        <v>-0.5277777777777779</v>
      </c>
      <c r="G1795" s="15">
        <f t="shared" si="472"/>
        <v>-1.9000000000000004</v>
      </c>
      <c r="R1795">
        <f t="shared" si="464"/>
        <v>0</v>
      </c>
      <c r="S1795">
        <f t="shared" si="465"/>
        <v>24.4</v>
      </c>
      <c r="T1795">
        <f>$E1795/3.6</f>
        <v>6.7777777777777768</v>
      </c>
      <c r="U1795">
        <f>(0.5*960*(T1795*T1795))</f>
        <v>22050.370370370365</v>
      </c>
      <c r="V1795">
        <f>$U1795-$U1796</f>
        <v>3300.370370370365</v>
      </c>
      <c r="X1795">
        <f>W1795/1000</f>
        <v>0</v>
      </c>
      <c r="Y179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5">
        <f>(0.5*960*(F1795*F1795))</f>
        <v>133.70370370370375</v>
      </c>
      <c r="AA1795">
        <f>W1795*0.0000002777777777</f>
        <v>0</v>
      </c>
      <c r="AD1795">
        <f>(AC1795*0.0000002777777777)*-1</f>
        <v>0</v>
      </c>
      <c r="AG1795">
        <f>(T1795/1000)*(960*9.81*0.01+0.5*1.205*0.38*1.711274*(T1795*T1795)+960*4/3*3.14*AJ1795)</f>
        <v>-13.617030033944227</v>
      </c>
      <c r="AH1795">
        <f>AH1794+AG1795</f>
        <v>5929.2888679580528</v>
      </c>
      <c r="AJ1795">
        <f>T1796-T1795</f>
        <v>-0.52777777777777679</v>
      </c>
      <c r="AK1795" s="53">
        <f t="shared" si="474"/>
        <v>6.7777777777777768</v>
      </c>
      <c r="AL1795" s="39">
        <f>0.5*1116.99*(T1795*T1795)</f>
        <v>25656.294999999991</v>
      </c>
      <c r="AM1795" s="39">
        <f t="shared" si="473"/>
        <v>3840.084062499991</v>
      </c>
      <c r="AN1795" s="39">
        <f>SUM($AM$1718:$AM$1731)+$AN$1717</f>
        <v>-4015173.1068750001</v>
      </c>
      <c r="AO1795" s="39"/>
      <c r="AP1795" s="39"/>
      <c r="AQ1795" s="39"/>
      <c r="AR1795" s="39">
        <f t="shared" si="476"/>
        <v>3.840084062499991</v>
      </c>
      <c r="AS1795" s="39"/>
      <c r="AT1795" s="51">
        <f>T1795*$AS$8*0.38*0.01</f>
        <v>267.79392717999997</v>
      </c>
      <c r="AU1795" s="51">
        <f t="shared" si="475"/>
        <v>0.26779392717999995</v>
      </c>
      <c r="AV1795" s="51">
        <f t="shared" si="467"/>
        <v>7.438726150420603E-5</v>
      </c>
      <c r="AW1795" s="39"/>
      <c r="AX1795" s="40"/>
      <c r="AY1795" s="40">
        <f t="shared" si="466"/>
        <v>0</v>
      </c>
      <c r="AZ1795" s="40"/>
      <c r="BA1795" s="40"/>
      <c r="BB1795" s="40"/>
      <c r="BC1795" s="39"/>
      <c r="BD1795" s="39">
        <f>T1795*2.23694</f>
        <v>15.161482222222221</v>
      </c>
      <c r="BE1795" s="39"/>
      <c r="BF1795" s="39"/>
      <c r="BG1795" s="52">
        <f t="shared" si="468"/>
        <v>0</v>
      </c>
      <c r="BH1795" s="52">
        <f t="shared" si="469"/>
        <v>0</v>
      </c>
      <c r="BK1795">
        <f t="shared" si="470"/>
        <v>3.4560756562499919</v>
      </c>
    </row>
    <row r="1796" spans="2:63" x14ac:dyDescent="0.25">
      <c r="B1796" s="23" t="s">
        <v>54</v>
      </c>
      <c r="C1796" s="23">
        <v>1788</v>
      </c>
      <c r="D1796" s="23">
        <v>311</v>
      </c>
      <c r="E1796" s="22">
        <v>22.5</v>
      </c>
      <c r="F1796" s="15">
        <f t="shared" si="471"/>
        <v>-0.54166666666666641</v>
      </c>
      <c r="G1796" s="15">
        <f t="shared" si="472"/>
        <v>-1.9499999999999993</v>
      </c>
      <c r="R1796">
        <f t="shared" si="464"/>
        <v>0</v>
      </c>
      <c r="S1796">
        <f t="shared" si="465"/>
        <v>22.5</v>
      </c>
      <c r="T1796">
        <f>$E1796/3.6</f>
        <v>6.25</v>
      </c>
      <c r="U1796">
        <f>(0.5*960*(T1796*T1796))</f>
        <v>18750</v>
      </c>
      <c r="V1796">
        <f>$U1796-$U1797</f>
        <v>3185.1851851851825</v>
      </c>
      <c r="X1796">
        <f>W1796/1000</f>
        <v>0</v>
      </c>
      <c r="Y179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6">
        <f>(0.5*960*(F1796*F1796))</f>
        <v>140.8333333333332</v>
      </c>
      <c r="AA1796">
        <f>W1796*0.0000002777777777</f>
        <v>0</v>
      </c>
      <c r="AD1796">
        <f>(AC1796*0.0000002777777777)*-1</f>
        <v>0</v>
      </c>
      <c r="AG1796">
        <f>(T1796/1000)*(960*9.81*0.01+0.5*1.205*0.38*1.711274*(T1796*T1796)+960*4/3*3.14*AJ1796)</f>
        <v>-13.271302190736217</v>
      </c>
      <c r="AH1796">
        <f>AH1795+AG1796</f>
        <v>5916.0175657673162</v>
      </c>
      <c r="AJ1796">
        <f>T1797-T1796</f>
        <v>-0.55555555555555536</v>
      </c>
      <c r="AK1796" s="53">
        <f t="shared" si="474"/>
        <v>6.25</v>
      </c>
      <c r="AL1796" s="39">
        <f>0.5*1116.99*(T1796*T1796)</f>
        <v>21816.2109375</v>
      </c>
      <c r="AM1796" s="39">
        <f t="shared" si="473"/>
        <v>3706.0624999999964</v>
      </c>
      <c r="AN1796" s="39">
        <f>SUM($AM$1718:$AM$1731)+$AN$1717</f>
        <v>-4015173.1068750001</v>
      </c>
      <c r="AO1796" s="39"/>
      <c r="AP1796" s="39"/>
      <c r="AQ1796" s="39"/>
      <c r="AR1796" s="39">
        <f t="shared" si="476"/>
        <v>3.7060624999999963</v>
      </c>
      <c r="AS1796" s="39"/>
      <c r="AT1796" s="51">
        <f>T1796*$AS$8*0.38*0.01</f>
        <v>246.94112137500005</v>
      </c>
      <c r="AU1796" s="51">
        <f t="shared" si="475"/>
        <v>0.24694112137500004</v>
      </c>
      <c r="AV1796" s="51">
        <f t="shared" si="467"/>
        <v>6.8594810813304763E-5</v>
      </c>
      <c r="AW1796" s="39"/>
      <c r="AX1796" s="40"/>
      <c r="AY1796" s="40">
        <f t="shared" si="466"/>
        <v>0</v>
      </c>
      <c r="AZ1796" s="40"/>
      <c r="BA1796" s="40"/>
      <c r="BB1796" s="40"/>
      <c r="BC1796" s="39"/>
      <c r="BD1796" s="39">
        <f>T1796*2.23694</f>
        <v>13.980875000000001</v>
      </c>
      <c r="BE1796" s="39"/>
      <c r="BF1796" s="39"/>
      <c r="BG1796" s="52">
        <f t="shared" si="468"/>
        <v>0</v>
      </c>
      <c r="BH1796" s="52">
        <f t="shared" si="469"/>
        <v>0</v>
      </c>
      <c r="BK1796">
        <f t="shared" si="470"/>
        <v>3.3354562499999969</v>
      </c>
    </row>
    <row r="1797" spans="2:63" x14ac:dyDescent="0.25">
      <c r="B1797" s="23" t="s">
        <v>54</v>
      </c>
      <c r="C1797" s="23">
        <v>1789</v>
      </c>
      <c r="D1797" s="23">
        <v>312</v>
      </c>
      <c r="E1797" s="22">
        <v>20.5</v>
      </c>
      <c r="F1797" s="15">
        <f t="shared" si="471"/>
        <v>-0.59722222222222232</v>
      </c>
      <c r="G1797" s="15">
        <f t="shared" si="472"/>
        <v>-2.1500000000000004</v>
      </c>
      <c r="R1797">
        <f t="shared" si="464"/>
        <v>0</v>
      </c>
      <c r="S1797">
        <f t="shared" si="465"/>
        <v>20.5</v>
      </c>
      <c r="T1797">
        <f>$E1797/3.6</f>
        <v>5.6944444444444446</v>
      </c>
      <c r="U1797">
        <f>(0.5*960*(T1797*T1797))</f>
        <v>15564.814814814818</v>
      </c>
      <c r="V1797">
        <f>$U1797-$U1798</f>
        <v>3296.6666666666715</v>
      </c>
      <c r="X1797">
        <f>W1797/1000</f>
        <v>0</v>
      </c>
      <c r="Y179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7">
        <f>(0.5*960*(F1797*F1797))</f>
        <v>171.20370370370375</v>
      </c>
      <c r="AA1797">
        <f>W1797*0.0000002777777777</f>
        <v>0</v>
      </c>
      <c r="AD1797">
        <f>(AC1797*0.0000002777777777)*-1</f>
        <v>0</v>
      </c>
      <c r="AG1797">
        <f>(T1797/1000)*(960*9.81*0.01+0.5*1.205*0.38*1.711274*(T1797*T1797)+960*4/3*3.14*AJ1797)</f>
        <v>-14.013695028184225</v>
      </c>
      <c r="AH1797">
        <f>AH1796+AG1797</f>
        <v>5902.0038707391323</v>
      </c>
      <c r="AJ1797">
        <f>T1798-T1797</f>
        <v>-0.63888888888888928</v>
      </c>
      <c r="AK1797" s="53">
        <f t="shared" si="474"/>
        <v>5.6944444444444446</v>
      </c>
      <c r="AL1797" s="39">
        <f>0.5*1116.99*(T1797*T1797)</f>
        <v>18110.148437500004</v>
      </c>
      <c r="AM1797" s="39">
        <f t="shared" si="473"/>
        <v>3835.7746875000048</v>
      </c>
      <c r="AN1797" s="39">
        <f>SUM($AM$1718:$AM$1731)+$AN$1717</f>
        <v>-4015173.1068750001</v>
      </c>
      <c r="AO1797" s="39"/>
      <c r="AP1797" s="39"/>
      <c r="AQ1797" s="39"/>
      <c r="AR1797" s="39">
        <f t="shared" si="476"/>
        <v>3.8357746875000047</v>
      </c>
      <c r="AS1797" s="39"/>
      <c r="AT1797" s="51">
        <f>T1797*$AS$8*0.38*0.01</f>
        <v>224.99079947500002</v>
      </c>
      <c r="AU1797" s="51">
        <f t="shared" si="475"/>
        <v>0.22499079947500003</v>
      </c>
      <c r="AV1797" s="51">
        <f t="shared" si="467"/>
        <v>6.249749429656655E-5</v>
      </c>
      <c r="AW1797" s="39"/>
      <c r="AX1797" s="40"/>
      <c r="AY1797" s="40">
        <f t="shared" si="466"/>
        <v>0</v>
      </c>
      <c r="AZ1797" s="40"/>
      <c r="BA1797" s="40"/>
      <c r="BB1797" s="40"/>
      <c r="BC1797" s="39"/>
      <c r="BD1797" s="39">
        <f>T1797*2.23694</f>
        <v>12.738130555555557</v>
      </c>
      <c r="BE1797" s="39"/>
      <c r="BF1797" s="39"/>
      <c r="BG1797" s="52">
        <f t="shared" si="468"/>
        <v>0</v>
      </c>
      <c r="BH1797" s="52">
        <f t="shared" si="469"/>
        <v>0</v>
      </c>
      <c r="BK1797">
        <f t="shared" si="470"/>
        <v>3.4521972187500047</v>
      </c>
    </row>
    <row r="1798" spans="2:63" x14ac:dyDescent="0.25">
      <c r="B1798" s="23" t="s">
        <v>54</v>
      </c>
      <c r="C1798" s="23">
        <v>1790</v>
      </c>
      <c r="D1798" s="23">
        <v>313</v>
      </c>
      <c r="E1798" s="22">
        <v>18.2</v>
      </c>
      <c r="F1798" s="15">
        <f t="shared" si="471"/>
        <v>-0.69444444444444442</v>
      </c>
      <c r="G1798" s="15">
        <f t="shared" si="472"/>
        <v>-2.5</v>
      </c>
      <c r="R1798">
        <f t="shared" si="464"/>
        <v>0</v>
      </c>
      <c r="S1798">
        <f t="shared" si="465"/>
        <v>18.2</v>
      </c>
      <c r="T1798">
        <f>$E1798/3.6</f>
        <v>5.0555555555555554</v>
      </c>
      <c r="U1798">
        <f>(0.5*960*(T1798*T1798))</f>
        <v>12268.148148148146</v>
      </c>
      <c r="V1798">
        <f>$U1798-$U1799</f>
        <v>3369.9999999999982</v>
      </c>
      <c r="X1798">
        <f>W1798/1000</f>
        <v>0</v>
      </c>
      <c r="Y179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8">
        <f>(0.5*960*(F1798*F1798))</f>
        <v>231.48148148148147</v>
      </c>
      <c r="AA1798">
        <f>W1798*0.0000002777777777</f>
        <v>0</v>
      </c>
      <c r="AD1798">
        <f>(AC1798*0.0000002777777777)*-1</f>
        <v>0</v>
      </c>
      <c r="AG1798">
        <f>(T1798/1000)*(960*9.81*0.01+0.5*1.205*0.38*1.711274*(T1798*T1798)+960*4/3*3.14*AJ1798)</f>
        <v>-14.712729453893692</v>
      </c>
      <c r="AH1798">
        <f>AH1797+AG1798</f>
        <v>5887.2911412852382</v>
      </c>
      <c r="AJ1798">
        <f>T1799-T1798</f>
        <v>-0.75</v>
      </c>
      <c r="AK1798" s="53">
        <f t="shared" si="474"/>
        <v>5.0555555555555554</v>
      </c>
      <c r="AL1798" s="39">
        <f>0.5*1116.99*(T1798*T1798)</f>
        <v>14274.373749999999</v>
      </c>
      <c r="AM1798" s="39">
        <f t="shared" si="473"/>
        <v>3921.1003125000007</v>
      </c>
      <c r="AN1798" s="39">
        <f>SUM($AM$1718:$AM$1731)+$AN$1717</f>
        <v>-4015173.1068750001</v>
      </c>
      <c r="AO1798" s="39"/>
      <c r="AP1798" s="39"/>
      <c r="AQ1798" s="39"/>
      <c r="AR1798" s="39">
        <f t="shared" si="476"/>
        <v>3.9211003125000006</v>
      </c>
      <c r="AS1798" s="39"/>
      <c r="AT1798" s="51">
        <f>T1798*$AS$8*0.38*0.01</f>
        <v>199.74792929000003</v>
      </c>
      <c r="AU1798" s="51">
        <f t="shared" si="475"/>
        <v>0.19974792929000004</v>
      </c>
      <c r="AV1798" s="51">
        <f t="shared" si="467"/>
        <v>5.5485580302317627E-5</v>
      </c>
      <c r="AW1798" s="39"/>
      <c r="AX1798" s="40"/>
      <c r="AY1798" s="40">
        <f t="shared" si="466"/>
        <v>0</v>
      </c>
      <c r="AZ1798" s="40"/>
      <c r="BA1798" s="40"/>
      <c r="BB1798" s="40"/>
      <c r="BC1798" s="39"/>
      <c r="BD1798" s="39">
        <f>T1798*2.23694</f>
        <v>11.308974444444445</v>
      </c>
      <c r="BE1798" s="39"/>
      <c r="BF1798" s="39"/>
      <c r="BG1798" s="52">
        <f t="shared" si="468"/>
        <v>0</v>
      </c>
      <c r="BH1798" s="52">
        <f t="shared" si="469"/>
        <v>0</v>
      </c>
      <c r="BK1798">
        <f t="shared" si="470"/>
        <v>3.5289902812500009</v>
      </c>
    </row>
    <row r="1799" spans="2:63" x14ac:dyDescent="0.25">
      <c r="B1799" s="23" t="s">
        <v>54</v>
      </c>
      <c r="C1799" s="23">
        <v>1791</v>
      </c>
      <c r="D1799" s="23">
        <v>314</v>
      </c>
      <c r="E1799" s="22">
        <v>15.5</v>
      </c>
      <c r="F1799" s="15">
        <f t="shared" si="471"/>
        <v>-0.8194444444444442</v>
      </c>
      <c r="G1799" s="15">
        <f t="shared" si="472"/>
        <v>-2.9499999999999993</v>
      </c>
      <c r="R1799">
        <f t="shared" si="464"/>
        <v>0</v>
      </c>
      <c r="S1799">
        <f t="shared" si="465"/>
        <v>15.5</v>
      </c>
      <c r="T1799">
        <f>$E1799/3.6</f>
        <v>4.3055555555555554</v>
      </c>
      <c r="U1799">
        <f>(0.5*960*(T1799*T1799))</f>
        <v>8898.1481481481478</v>
      </c>
      <c r="V1799">
        <f>$U1799-$U1800</f>
        <v>3294.8148148148139</v>
      </c>
      <c r="X1799">
        <f>W1799/1000</f>
        <v>0</v>
      </c>
      <c r="Y179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799">
        <f>(0.5*960*(F1799*F1799))</f>
        <v>322.31481481481461</v>
      </c>
      <c r="AA1799">
        <f>W1799*0.0000002777777777</f>
        <v>0</v>
      </c>
      <c r="AD1799">
        <f>(AC1799*0.0000002777777777)*-1</f>
        <v>0</v>
      </c>
      <c r="AG1799">
        <f>(T1799/1000)*(960*9.81*0.01+0.5*1.205*0.38*1.711274*(T1799*T1799)+960*4/3*3.14*AJ1799)</f>
        <v>-14.945372023140372</v>
      </c>
      <c r="AH1799">
        <f>AH1798+AG1799</f>
        <v>5872.3457692620977</v>
      </c>
      <c r="AJ1799">
        <f>T1800-T1799</f>
        <v>-0.8888888888888884</v>
      </c>
      <c r="AK1799" s="53">
        <f t="shared" si="474"/>
        <v>4.3055555555555554</v>
      </c>
      <c r="AL1799" s="39">
        <f>0.5*1116.99*(T1799*T1799)</f>
        <v>10353.273437499998</v>
      </c>
      <c r="AM1799" s="39">
        <f t="shared" si="473"/>
        <v>3833.6199999999972</v>
      </c>
      <c r="AN1799" s="39">
        <f>SUM($AM$1718:$AM$1731)+$AN$1717</f>
        <v>-4015173.1068750001</v>
      </c>
      <c r="AO1799" s="39"/>
      <c r="AP1799" s="39"/>
      <c r="AQ1799" s="39"/>
      <c r="AR1799" s="39">
        <f t="shared" si="476"/>
        <v>3.8336199999999971</v>
      </c>
      <c r="AS1799" s="39"/>
      <c r="AT1799" s="51">
        <f>T1799*$AS$8*0.38*0.01</f>
        <v>170.114994725</v>
      </c>
      <c r="AU1799" s="51">
        <f t="shared" si="475"/>
        <v>0.170114994725</v>
      </c>
      <c r="AV1799" s="51">
        <f t="shared" si="467"/>
        <v>4.725420300472105E-5</v>
      </c>
      <c r="AW1799" s="39"/>
      <c r="AX1799" s="40"/>
      <c r="AY1799" s="40">
        <f t="shared" si="466"/>
        <v>0</v>
      </c>
      <c r="AZ1799" s="40"/>
      <c r="BA1799" s="40"/>
      <c r="BB1799" s="40"/>
      <c r="BC1799" s="39"/>
      <c r="BD1799" s="39">
        <f>T1799*2.23694</f>
        <v>9.6312694444444453</v>
      </c>
      <c r="BE1799" s="39"/>
      <c r="BF1799" s="39"/>
      <c r="BG1799" s="52">
        <f t="shared" si="468"/>
        <v>0</v>
      </c>
      <c r="BH1799" s="52">
        <f t="shared" si="469"/>
        <v>0</v>
      </c>
      <c r="BK1799">
        <f t="shared" si="470"/>
        <v>3.4502579999999976</v>
      </c>
    </row>
    <row r="1800" spans="2:63" x14ac:dyDescent="0.25">
      <c r="B1800" s="23" t="s">
        <v>54</v>
      </c>
      <c r="C1800" s="23">
        <v>1792</v>
      </c>
      <c r="D1800" s="23">
        <v>315</v>
      </c>
      <c r="E1800" s="22">
        <v>12.3</v>
      </c>
      <c r="F1800" s="15">
        <f t="shared" si="471"/>
        <v>-0.94444444444444453</v>
      </c>
      <c r="G1800" s="15">
        <f t="shared" si="472"/>
        <v>-3.4000000000000004</v>
      </c>
      <c r="R1800">
        <f t="shared" ref="R1800:R1808" si="477">IF(E1800&lt;1,1,0)</f>
        <v>0</v>
      </c>
      <c r="S1800">
        <f t="shared" ref="S1800:S1808" si="478">IF(R1800=1,"",E1800)</f>
        <v>12.3</v>
      </c>
      <c r="T1800">
        <f>$E1800/3.6</f>
        <v>3.416666666666667</v>
      </c>
      <c r="U1800">
        <f>(0.5*960*(T1800*T1800))</f>
        <v>5603.3333333333339</v>
      </c>
      <c r="V1800">
        <f>$U1800-$U1801</f>
        <v>2800.0000000000009</v>
      </c>
      <c r="X1800">
        <f>W1800/1000</f>
        <v>0</v>
      </c>
      <c r="Y1800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0">
        <f>(0.5*960*(F1800*F1800))</f>
        <v>428.14814814814827</v>
      </c>
      <c r="AA1800">
        <f>W1800*0.0000002777777777</f>
        <v>0</v>
      </c>
      <c r="AD1800">
        <f>(AC1800*0.0000002777777777)*-1</f>
        <v>0</v>
      </c>
      <c r="AG1800">
        <f>(T1800/1000)*(960*9.81*0.01+0.5*1.205*0.38*1.711274*(T1800*T1800)+960*4/3*3.14*AJ1800)</f>
        <v>-13.394871939421131</v>
      </c>
      <c r="AH1800">
        <f>AH1799+AG1800</f>
        <v>5858.9508973226766</v>
      </c>
      <c r="AJ1800">
        <f>T1801-T1800</f>
        <v>-1.0000000000000004</v>
      </c>
      <c r="AK1800" s="53">
        <f t="shared" si="474"/>
        <v>3.416666666666667</v>
      </c>
      <c r="AL1800" s="39">
        <f>0.5*1116.99*(T1800*T1800)</f>
        <v>6519.653437500001</v>
      </c>
      <c r="AM1800" s="39">
        <f t="shared" si="473"/>
        <v>3257.8875000000016</v>
      </c>
      <c r="AN1800" s="39">
        <f>SUM($AM$1718:$AM$1731)+$AN$1717</f>
        <v>-4015173.1068750001</v>
      </c>
      <c r="AO1800" s="39"/>
      <c r="AP1800" s="39"/>
      <c r="AQ1800" s="39"/>
      <c r="AR1800" s="39">
        <f t="shared" si="476"/>
        <v>3.2578875000000016</v>
      </c>
      <c r="AS1800" s="39"/>
      <c r="AT1800" s="51">
        <f>T1800*$AS$8*0.38*0.01</f>
        <v>134.99447968500004</v>
      </c>
      <c r="AU1800" s="51">
        <f t="shared" si="475"/>
        <v>0.13499447968500006</v>
      </c>
      <c r="AV1800" s="51">
        <f t="shared" si="467"/>
        <v>3.7498496577939941E-5</v>
      </c>
      <c r="AW1800" s="39"/>
      <c r="AX1800" s="40"/>
      <c r="AY1800" s="40">
        <f t="shared" ref="AY1800:AY1863" si="479">AX1800/1000</f>
        <v>0</v>
      </c>
      <c r="AZ1800" s="40"/>
      <c r="BA1800" s="40"/>
      <c r="BB1800" s="40"/>
      <c r="BC1800" s="39"/>
      <c r="BD1800" s="39">
        <f>T1800*2.23694</f>
        <v>7.6428783333333348</v>
      </c>
      <c r="BE1800" s="39"/>
      <c r="BF1800" s="39"/>
      <c r="BG1800" s="52">
        <f t="shared" si="468"/>
        <v>0</v>
      </c>
      <c r="BH1800" s="52">
        <f t="shared" si="469"/>
        <v>0</v>
      </c>
      <c r="BK1800">
        <f t="shared" si="470"/>
        <v>2.9320987500000015</v>
      </c>
    </row>
    <row r="1801" spans="2:63" x14ac:dyDescent="0.25">
      <c r="B1801" s="23" t="s">
        <v>54</v>
      </c>
      <c r="C1801" s="23">
        <v>1793</v>
      </c>
      <c r="D1801" s="23">
        <v>316</v>
      </c>
      <c r="E1801" s="22">
        <v>8.6999999999999993</v>
      </c>
      <c r="F1801" s="15">
        <f t="shared" si="471"/>
        <v>-0.98611111111111116</v>
      </c>
      <c r="G1801" s="15">
        <f t="shared" si="472"/>
        <v>-3.5500000000000003</v>
      </c>
      <c r="R1801">
        <f t="shared" si="477"/>
        <v>0</v>
      </c>
      <c r="S1801">
        <f t="shared" si="478"/>
        <v>8.6999999999999993</v>
      </c>
      <c r="T1801">
        <f>$E1801/3.6</f>
        <v>2.4166666666666665</v>
      </c>
      <c r="U1801">
        <f>(0.5*960*(T1801*T1801))</f>
        <v>2803.333333333333</v>
      </c>
      <c r="V1801">
        <f>$U1801-$U1802</f>
        <v>1801.8518518518517</v>
      </c>
      <c r="X1801">
        <f>W1801/1000</f>
        <v>0</v>
      </c>
      <c r="Y1801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1">
        <f>(0.5*960*(F1801*F1801))</f>
        <v>466.75925925925935</v>
      </c>
      <c r="AA1801">
        <f>W1801*0.0000002777777777</f>
        <v>0</v>
      </c>
      <c r="AD1801">
        <f>(AC1801*0.0000002777777777)*-1</f>
        <v>0</v>
      </c>
      <c r="AG1801">
        <f>(T1801/1000)*(960*9.81*0.01+0.5*1.205*0.38*1.711274*(T1801*T1801)+960*4/3*3.14*AJ1801)</f>
        <v>-9.2101374461284031</v>
      </c>
      <c r="AH1801">
        <f>AH1800+AG1801</f>
        <v>5849.7407598765485</v>
      </c>
      <c r="AJ1801">
        <f>T1802-T1801</f>
        <v>-0.9722222222222221</v>
      </c>
      <c r="AK1801" s="53">
        <f t="shared" si="474"/>
        <v>2.4166666666666665</v>
      </c>
      <c r="AL1801" s="39">
        <f>0.5*1116.99*(T1801*T1801)</f>
        <v>3261.7659374999994</v>
      </c>
      <c r="AM1801" s="39">
        <f t="shared" si="473"/>
        <v>2096.5109374999993</v>
      </c>
      <c r="AN1801" s="39">
        <f>SUM($AM$1718:$AM$1731)+$AN$1717</f>
        <v>-4015173.1068750001</v>
      </c>
      <c r="AO1801" s="39"/>
      <c r="AP1801" s="39"/>
      <c r="AQ1801" s="39"/>
      <c r="AR1801" s="39">
        <f t="shared" si="476"/>
        <v>2.0965109374999993</v>
      </c>
      <c r="AS1801" s="39"/>
      <c r="AT1801" s="51">
        <f>T1801*$AS$8*0.38*0.01</f>
        <v>95.483900265000017</v>
      </c>
      <c r="AU1801" s="51">
        <f t="shared" si="475"/>
        <v>9.5483900265000018E-2</v>
      </c>
      <c r="AV1801" s="51">
        <f t="shared" ref="AV1801:AV1809" si="480">0.000000277778*AT1801</f>
        <v>2.6523326847811172E-5</v>
      </c>
      <c r="AW1801" s="39"/>
      <c r="AX1801" s="40"/>
      <c r="AY1801" s="40">
        <f t="shared" si="479"/>
        <v>0</v>
      </c>
      <c r="AZ1801" s="40"/>
      <c r="BA1801" s="40"/>
      <c r="BB1801" s="40"/>
      <c r="BC1801" s="39"/>
      <c r="BD1801" s="39">
        <f>T1801*2.23694</f>
        <v>5.4059383333333333</v>
      </c>
      <c r="BE1801" s="39"/>
      <c r="BF1801" s="39"/>
      <c r="BG1801" s="52">
        <f t="shared" ref="BG1801:BG1808" si="481">BF1801*0.9</f>
        <v>0</v>
      </c>
      <c r="BH1801" s="52">
        <f t="shared" ref="BH1801:BH1808" si="482">BF1801*0.9</f>
        <v>0</v>
      </c>
      <c r="BK1801">
        <f t="shared" ref="BK1801:BK1809" si="483">(AM1801*0.9)/1000</f>
        <v>1.8868598437499993</v>
      </c>
    </row>
    <row r="1802" spans="2:63" x14ac:dyDescent="0.25">
      <c r="B1802" s="23" t="s">
        <v>54</v>
      </c>
      <c r="C1802" s="23">
        <v>1794</v>
      </c>
      <c r="D1802" s="23">
        <v>317</v>
      </c>
      <c r="E1802" s="22">
        <v>5.2</v>
      </c>
      <c r="F1802" s="15">
        <f t="shared" ref="F1802:F1808" si="484">($E1803-$E1801)/2/3.6</f>
        <v>-1.2083333333333333</v>
      </c>
      <c r="G1802" s="15">
        <f t="shared" ref="G1802:G1808" si="485">($E1803-$E1801)/2</f>
        <v>-4.3499999999999996</v>
      </c>
      <c r="R1802">
        <f t="shared" si="477"/>
        <v>0</v>
      </c>
      <c r="S1802">
        <f t="shared" si="478"/>
        <v>5.2</v>
      </c>
      <c r="T1802">
        <f>$E1802/3.6</f>
        <v>1.4444444444444444</v>
      </c>
      <c r="U1802">
        <f>(0.5*960*(T1802*T1802))</f>
        <v>1001.4814814814814</v>
      </c>
      <c r="V1802">
        <f>$U1802-$U1803</f>
        <v>1001.4814814814814</v>
      </c>
      <c r="X1802">
        <f>W1802/1000</f>
        <v>0</v>
      </c>
      <c r="Y1802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2">
        <f>(0.5*960*(F1802*F1802))</f>
        <v>700.83333333333326</v>
      </c>
      <c r="AA1802">
        <f>W1802*0.0000002777777777</f>
        <v>0</v>
      </c>
      <c r="AD1802">
        <f>(AC1802*0.0000002777777777)*-1</f>
        <v>0</v>
      </c>
      <c r="AG1802">
        <f>(T1802/1000)*(960*9.81*0.01+0.5*1.205*0.38*1.711274*(T1802*T1802)+960*4/3*3.14*AJ1802)</f>
        <v>-8.2485255086248124</v>
      </c>
      <c r="AH1802">
        <f>AH1801+AG1802</f>
        <v>5841.4922343679236</v>
      </c>
      <c r="AJ1802">
        <f>T1803-T1802</f>
        <v>-1.4444444444444444</v>
      </c>
      <c r="AK1802" s="53">
        <f t="shared" si="474"/>
        <v>1.4444444444444444</v>
      </c>
      <c r="AL1802" s="39">
        <f>0.5*1116.99*(T1802*T1802)</f>
        <v>1165.2549999999999</v>
      </c>
      <c r="AM1802" s="39">
        <f t="shared" si="473"/>
        <v>1165.2549999999999</v>
      </c>
      <c r="AN1802" s="39">
        <f>SUM($AM$1718:$AM$1731)+$AN$1717</f>
        <v>-4015173.1068750001</v>
      </c>
      <c r="AO1802" s="39"/>
      <c r="AP1802" s="39"/>
      <c r="AQ1802" s="39"/>
      <c r="AR1802" s="39">
        <f t="shared" si="476"/>
        <v>1.1652549999999999</v>
      </c>
      <c r="AS1802" s="39"/>
      <c r="AT1802" s="51">
        <f>T1802*$AS$8*0.38*0.01</f>
        <v>57.070836940000007</v>
      </c>
      <c r="AU1802" s="51">
        <f t="shared" si="475"/>
        <v>5.7070836940000008E-2</v>
      </c>
      <c r="AV1802" s="51">
        <f t="shared" si="480"/>
        <v>1.585302294351932E-5</v>
      </c>
      <c r="AW1802" s="39"/>
      <c r="AX1802" s="40"/>
      <c r="AY1802" s="40">
        <f t="shared" si="479"/>
        <v>0</v>
      </c>
      <c r="AZ1802" s="40"/>
      <c r="BA1802" s="40"/>
      <c r="BB1802" s="40"/>
      <c r="BC1802" s="39"/>
      <c r="BD1802" s="39">
        <f>T1802*2.23694</f>
        <v>3.2311355555555559</v>
      </c>
      <c r="BE1802" s="39"/>
      <c r="BF1802" s="39"/>
      <c r="BG1802" s="52">
        <f t="shared" si="481"/>
        <v>0</v>
      </c>
      <c r="BH1802" s="52">
        <f t="shared" si="482"/>
        <v>0</v>
      </c>
      <c r="BK1802">
        <f t="shared" si="483"/>
        <v>1.0487294999999999</v>
      </c>
    </row>
    <row r="1803" spans="2:63" x14ac:dyDescent="0.25">
      <c r="B1803" s="23" t="s">
        <v>54</v>
      </c>
      <c r="C1803" s="23">
        <v>1795</v>
      </c>
      <c r="D1803" s="23">
        <v>318</v>
      </c>
      <c r="E1803" s="22">
        <v>0</v>
      </c>
      <c r="F1803" s="15">
        <f t="shared" si="484"/>
        <v>-0.72222222222222221</v>
      </c>
      <c r="G1803" s="15">
        <f t="shared" si="485"/>
        <v>-2.6</v>
      </c>
      <c r="R1803">
        <f t="shared" si="477"/>
        <v>1</v>
      </c>
      <c r="S1803" t="str">
        <f t="shared" si="478"/>
        <v/>
      </c>
      <c r="T1803">
        <f>$E1803/3.6</f>
        <v>0</v>
      </c>
      <c r="U1803">
        <f>(0.5*960*(T1803*T1803))</f>
        <v>0</v>
      </c>
      <c r="V1803">
        <f>$U1803-$U1804</f>
        <v>0</v>
      </c>
      <c r="X1803">
        <f>W1803/1000</f>
        <v>0</v>
      </c>
      <c r="Y1803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3">
        <f>(0.5*960*(F1803*F1803))</f>
        <v>250.37037037037035</v>
      </c>
      <c r="AA1803">
        <f>W1803*0.0000002777777777</f>
        <v>0</v>
      </c>
      <c r="AD1803">
        <f>(AC1803*0.0000002777777777)*-1</f>
        <v>0</v>
      </c>
      <c r="AG1803">
        <f>(T1803/1000)*(960*9.81*0.01+0.5*1.205*0.38*1.711274*(T1803*T1803)+960*4/3*3.14*AJ1803)</f>
        <v>0</v>
      </c>
      <c r="AH1803">
        <f>AH1802+AG1803</f>
        <v>5841.4922343679236</v>
      </c>
      <c r="AJ1803">
        <f>T1804-T1803</f>
        <v>0</v>
      </c>
      <c r="AK1803" s="53">
        <f t="shared" si="474"/>
        <v>0</v>
      </c>
      <c r="AL1803" s="39">
        <f>0.5*1116.99*(T1803*T1803)</f>
        <v>0</v>
      </c>
      <c r="AM1803" s="39">
        <f>$U1803-$U1804</f>
        <v>0</v>
      </c>
      <c r="AN1803" s="39">
        <f>SUM($AM$1718:$AM$1731)+$AN$1717</f>
        <v>-4015173.1068750001</v>
      </c>
      <c r="AO1803" s="39"/>
      <c r="AP1803" s="39"/>
      <c r="AQ1803" s="39"/>
      <c r="AR1803" s="39"/>
      <c r="AS1803" s="39"/>
      <c r="AT1803" s="51">
        <f>T1803*$AS$8*0.38*0.01</f>
        <v>0</v>
      </c>
      <c r="AU1803" s="51">
        <f t="shared" si="475"/>
        <v>0</v>
      </c>
      <c r="AV1803" s="51">
        <f t="shared" si="480"/>
        <v>0</v>
      </c>
      <c r="AW1803" s="39"/>
      <c r="AX1803" s="40"/>
      <c r="AY1803" s="40">
        <f t="shared" si="479"/>
        <v>0</v>
      </c>
      <c r="AZ1803" s="40"/>
      <c r="BA1803" s="40"/>
      <c r="BB1803" s="40"/>
      <c r="BC1803" s="39"/>
      <c r="BD1803" s="39">
        <f>T1803*2.23694</f>
        <v>0</v>
      </c>
      <c r="BE1803" s="39"/>
      <c r="BF1803" s="39"/>
      <c r="BG1803" s="52">
        <f t="shared" si="481"/>
        <v>0</v>
      </c>
      <c r="BH1803" s="52">
        <f t="shared" si="482"/>
        <v>0</v>
      </c>
      <c r="BK1803">
        <f t="shared" si="483"/>
        <v>0</v>
      </c>
    </row>
    <row r="1804" spans="2:63" x14ac:dyDescent="0.25">
      <c r="B1804" s="23" t="s">
        <v>54</v>
      </c>
      <c r="C1804" s="23">
        <v>1796</v>
      </c>
      <c r="D1804" s="23">
        <v>319</v>
      </c>
      <c r="E1804" s="22">
        <v>0</v>
      </c>
      <c r="F1804" s="15">
        <f t="shared" si="484"/>
        <v>0</v>
      </c>
      <c r="G1804" s="15">
        <f t="shared" si="485"/>
        <v>0</v>
      </c>
      <c r="R1804">
        <f t="shared" si="477"/>
        <v>1</v>
      </c>
      <c r="S1804" t="str">
        <f t="shared" si="478"/>
        <v/>
      </c>
      <c r="T1804">
        <f>$E1804/3.6</f>
        <v>0</v>
      </c>
      <c r="U1804">
        <f>(0.5*960*(T1804*T1804))</f>
        <v>0</v>
      </c>
      <c r="V1804">
        <f>$U1804-$U1805</f>
        <v>0</v>
      </c>
      <c r="X1804">
        <f>W1804/1000</f>
        <v>0</v>
      </c>
      <c r="Y1804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4">
        <f>(0.5*960*(F1804*F1804))</f>
        <v>0</v>
      </c>
      <c r="AA1804">
        <f>W1804*0.0000002777777777</f>
        <v>0</v>
      </c>
      <c r="AD1804">
        <f>(AC1804*0.0000002777777777)*-1</f>
        <v>0</v>
      </c>
      <c r="AG1804">
        <f>(T1804/1000)*(960*9.81*0.01+0.5*1.205*0.38*1.711274*(T1804*T1804)+960*4/3*3.14*AJ1804)</f>
        <v>0</v>
      </c>
      <c r="AH1804">
        <f>AH1803+AG1804</f>
        <v>5841.4922343679236</v>
      </c>
      <c r="AJ1804">
        <f>T1805-T1804</f>
        <v>0</v>
      </c>
      <c r="AK1804" s="53">
        <f t="shared" si="474"/>
        <v>0</v>
      </c>
      <c r="AL1804" s="39">
        <f>0.5*1116.99*(T1804*T1804)</f>
        <v>0</v>
      </c>
      <c r="AM1804" s="39">
        <f>$U1804-$U1805</f>
        <v>0</v>
      </c>
      <c r="AN1804" s="39">
        <f>SUM($AM$1718:$AM$1731)+$AN$1717</f>
        <v>-4015173.1068750001</v>
      </c>
      <c r="AO1804" s="39"/>
      <c r="AP1804" s="39"/>
      <c r="AQ1804" s="39"/>
      <c r="AR1804" s="39"/>
      <c r="AS1804" s="39"/>
      <c r="AT1804" s="51">
        <f>T1804*$AS$8*0.38*0.01</f>
        <v>0</v>
      </c>
      <c r="AU1804" s="51">
        <f t="shared" si="475"/>
        <v>0</v>
      </c>
      <c r="AV1804" s="51">
        <f t="shared" si="480"/>
        <v>0</v>
      </c>
      <c r="AW1804" s="39"/>
      <c r="AX1804" s="40"/>
      <c r="AY1804" s="40">
        <f t="shared" si="479"/>
        <v>0</v>
      </c>
      <c r="AZ1804" s="40"/>
      <c r="BA1804" s="40"/>
      <c r="BB1804" s="40"/>
      <c r="BC1804" s="39"/>
      <c r="BD1804" s="39">
        <f>T1804*2.23694</f>
        <v>0</v>
      </c>
      <c r="BE1804" s="39"/>
      <c r="BF1804" s="39"/>
      <c r="BG1804" s="52">
        <f t="shared" si="481"/>
        <v>0</v>
      </c>
      <c r="BH1804" s="52">
        <f t="shared" si="482"/>
        <v>0</v>
      </c>
      <c r="BK1804">
        <f t="shared" si="483"/>
        <v>0</v>
      </c>
    </row>
    <row r="1805" spans="2:63" x14ac:dyDescent="0.25">
      <c r="B1805" s="23" t="s">
        <v>54</v>
      </c>
      <c r="C1805" s="23">
        <v>1797</v>
      </c>
      <c r="D1805" s="23">
        <v>320</v>
      </c>
      <c r="E1805" s="22">
        <v>0</v>
      </c>
      <c r="F1805" s="15">
        <f t="shared" si="484"/>
        <v>0</v>
      </c>
      <c r="G1805" s="15">
        <f t="shared" si="485"/>
        <v>0</v>
      </c>
      <c r="R1805">
        <f t="shared" si="477"/>
        <v>1</v>
      </c>
      <c r="S1805" t="str">
        <f t="shared" si="478"/>
        <v/>
      </c>
      <c r="T1805">
        <f>$E1805/3.6</f>
        <v>0</v>
      </c>
      <c r="U1805">
        <f>(0.5*960*(T1805*T1805))</f>
        <v>0</v>
      </c>
      <c r="V1805">
        <f>$U1805-$U1806</f>
        <v>0</v>
      </c>
      <c r="X1805">
        <f>W1805/1000</f>
        <v>0</v>
      </c>
      <c r="Y1805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5">
        <f>(0.5*960*(F1805*F1805))</f>
        <v>0</v>
      </c>
      <c r="AA1805">
        <f>W1805*0.0000002777777777</f>
        <v>0</v>
      </c>
      <c r="AD1805">
        <f>(AC1805*0.0000002777777777)*-1</f>
        <v>0</v>
      </c>
      <c r="AG1805">
        <f>(T1805/1000)*(960*9.81*0.01+0.5*1.205*0.38*1.711274*(T1805*T1805)+960*4/3*3.14*AJ1805)</f>
        <v>0</v>
      </c>
      <c r="AH1805">
        <f>AH1804+AG1805</f>
        <v>5841.4922343679236</v>
      </c>
      <c r="AJ1805">
        <f>T1806-T1805</f>
        <v>0</v>
      </c>
      <c r="AK1805" s="53">
        <f t="shared" si="474"/>
        <v>0</v>
      </c>
      <c r="AL1805" s="39">
        <f>0.5*1116.99*(T1805*T1805)</f>
        <v>0</v>
      </c>
      <c r="AM1805" s="39">
        <f>$U1805-$U1806</f>
        <v>0</v>
      </c>
      <c r="AN1805" s="39">
        <f>SUM($AM$1718:$AM$1731)+$AN$1717</f>
        <v>-4015173.1068750001</v>
      </c>
      <c r="AO1805" s="39"/>
      <c r="AP1805" s="39"/>
      <c r="AQ1805" s="39"/>
      <c r="AR1805" s="39"/>
      <c r="AS1805" s="39"/>
      <c r="AT1805" s="51">
        <f>T1805*$AS$8*0.38*0.01</f>
        <v>0</v>
      </c>
      <c r="AU1805" s="51">
        <f t="shared" si="475"/>
        <v>0</v>
      </c>
      <c r="AV1805" s="51">
        <f t="shared" si="480"/>
        <v>0</v>
      </c>
      <c r="AW1805" s="39"/>
      <c r="AX1805" s="40"/>
      <c r="AY1805" s="40">
        <f t="shared" si="479"/>
        <v>0</v>
      </c>
      <c r="AZ1805" s="40"/>
      <c r="BA1805" s="40"/>
      <c r="BB1805" s="40"/>
      <c r="BC1805" s="39"/>
      <c r="BD1805" s="39">
        <f>T1805*2.23694</f>
        <v>0</v>
      </c>
      <c r="BE1805" s="39"/>
      <c r="BF1805" s="39"/>
      <c r="BG1805" s="52">
        <f t="shared" si="481"/>
        <v>0</v>
      </c>
      <c r="BH1805" s="52">
        <f t="shared" si="482"/>
        <v>0</v>
      </c>
      <c r="BK1805">
        <f t="shared" si="483"/>
        <v>0</v>
      </c>
    </row>
    <row r="1806" spans="2:63" x14ac:dyDescent="0.25">
      <c r="B1806" s="23" t="s">
        <v>54</v>
      </c>
      <c r="C1806" s="23">
        <v>1798</v>
      </c>
      <c r="D1806" s="23">
        <v>321</v>
      </c>
      <c r="E1806" s="22">
        <v>0</v>
      </c>
      <c r="F1806" s="15">
        <f t="shared" si="484"/>
        <v>0</v>
      </c>
      <c r="G1806" s="15">
        <f t="shared" si="485"/>
        <v>0</v>
      </c>
      <c r="R1806">
        <f t="shared" si="477"/>
        <v>1</v>
      </c>
      <c r="S1806" t="str">
        <f t="shared" si="478"/>
        <v/>
      </c>
      <c r="T1806">
        <f>$E1806/3.6</f>
        <v>0</v>
      </c>
      <c r="U1806">
        <f>(0.5*960*(T1806*T1806))</f>
        <v>0</v>
      </c>
      <c r="V1806">
        <f>$U1806-$U1807</f>
        <v>0</v>
      </c>
      <c r="X1806">
        <f>W1806/1000</f>
        <v>0</v>
      </c>
      <c r="Y1806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6">
        <f>(0.5*960*(F1806*F1806))</f>
        <v>0</v>
      </c>
      <c r="AA1806">
        <f>W1806*0.0000002777777777</f>
        <v>0</v>
      </c>
      <c r="AD1806">
        <f>(AC1806*0.0000002777777777)*-1</f>
        <v>0</v>
      </c>
      <c r="AG1806">
        <f>(T1806/1000)*(960*9.81*0.01+0.5*1.205*0.38*1.711274*(T1806*T1806)+960*4/3*3.14*AJ1806)</f>
        <v>0</v>
      </c>
      <c r="AH1806">
        <f>AH1805+AG1806</f>
        <v>5841.4922343679236</v>
      </c>
      <c r="AJ1806">
        <f>T1807-T1806</f>
        <v>0</v>
      </c>
      <c r="AK1806" s="53">
        <f t="shared" si="474"/>
        <v>0</v>
      </c>
      <c r="AL1806" s="39">
        <f>0.5*1116.99*(T1806*T1806)</f>
        <v>0</v>
      </c>
      <c r="AM1806" s="39">
        <f>$U1806-$U1807</f>
        <v>0</v>
      </c>
      <c r="AN1806" s="39">
        <f>SUM($AM$1718:$AM$1731)+$AN$1717</f>
        <v>-4015173.1068750001</v>
      </c>
      <c r="AO1806" s="39"/>
      <c r="AP1806" s="39"/>
      <c r="AQ1806" s="39"/>
      <c r="AR1806" s="39"/>
      <c r="AS1806" s="39"/>
      <c r="AT1806" s="51">
        <f>T1806*$AS$8*0.38*0.01</f>
        <v>0</v>
      </c>
      <c r="AU1806" s="51">
        <f t="shared" si="475"/>
        <v>0</v>
      </c>
      <c r="AV1806" s="51">
        <f t="shared" si="480"/>
        <v>0</v>
      </c>
      <c r="AW1806" s="39"/>
      <c r="AX1806" s="40"/>
      <c r="AY1806" s="40">
        <f t="shared" si="479"/>
        <v>0</v>
      </c>
      <c r="AZ1806" s="40"/>
      <c r="BA1806" s="40"/>
      <c r="BB1806" s="40"/>
      <c r="BC1806" s="39"/>
      <c r="BD1806" s="39">
        <f>T1806*2.23694</f>
        <v>0</v>
      </c>
      <c r="BE1806" s="39"/>
      <c r="BF1806" s="39"/>
      <c r="BG1806" s="52">
        <f t="shared" si="481"/>
        <v>0</v>
      </c>
      <c r="BH1806" s="52">
        <f t="shared" si="482"/>
        <v>0</v>
      </c>
      <c r="BK1806">
        <f t="shared" si="483"/>
        <v>0</v>
      </c>
    </row>
    <row r="1807" spans="2:63" x14ac:dyDescent="0.25">
      <c r="B1807" s="23" t="s">
        <v>54</v>
      </c>
      <c r="C1807" s="23">
        <v>1799</v>
      </c>
      <c r="D1807" s="23">
        <v>322</v>
      </c>
      <c r="E1807" s="22">
        <v>0</v>
      </c>
      <c r="F1807" s="15">
        <f t="shared" si="484"/>
        <v>0</v>
      </c>
      <c r="G1807" s="15">
        <f t="shared" si="485"/>
        <v>0</v>
      </c>
      <c r="R1807">
        <f t="shared" si="477"/>
        <v>1</v>
      </c>
      <c r="S1807" t="str">
        <f t="shared" si="478"/>
        <v/>
      </c>
      <c r="T1807">
        <f>$E1807/3.6</f>
        <v>0</v>
      </c>
      <c r="U1807">
        <f>(0.5*960*(T1807*T1807))</f>
        <v>0</v>
      </c>
      <c r="V1807">
        <f>$U1807-$U1808</f>
        <v>0</v>
      </c>
      <c r="X1807">
        <f>W1807/1000</f>
        <v>0</v>
      </c>
      <c r="Y1807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7">
        <f>(0.5*960*(F1807*F1807))</f>
        <v>0</v>
      </c>
      <c r="AA1807">
        <f>W1807*0.0000002777777777</f>
        <v>0</v>
      </c>
      <c r="AD1807">
        <f>(AC1807*0.0000002777777777)*-1</f>
        <v>0</v>
      </c>
      <c r="AG1807">
        <f>(T1807/1000)*(960*9.81*0.01+0.5*1.205*0.38*1.711274*(T1807*T1807)+960*4/3*3.14*AJ1807)</f>
        <v>0</v>
      </c>
      <c r="AH1807">
        <f>AH1806+AG1807</f>
        <v>5841.4922343679236</v>
      </c>
      <c r="AJ1807">
        <f>T1808-T1807</f>
        <v>0</v>
      </c>
      <c r="AK1807" s="53">
        <f t="shared" si="474"/>
        <v>0</v>
      </c>
      <c r="AL1807" s="39">
        <f>0.5*1116.99*(T1807*T1807)</f>
        <v>0</v>
      </c>
      <c r="AM1807" s="39">
        <f>$U1807-$U1808</f>
        <v>0</v>
      </c>
      <c r="AN1807" s="39">
        <f>SUM($AM$1718:$AM$1731)+$AN$1717</f>
        <v>-4015173.1068750001</v>
      </c>
      <c r="AO1807" s="39"/>
      <c r="AP1807" s="39"/>
      <c r="AQ1807" s="39"/>
      <c r="AR1807" s="39"/>
      <c r="AS1807" s="39"/>
      <c r="AT1807" s="51">
        <f>T1807*$AS$8*0.38*0.01</f>
        <v>0</v>
      </c>
      <c r="AU1807" s="51">
        <f t="shared" si="475"/>
        <v>0</v>
      </c>
      <c r="AV1807" s="51">
        <f t="shared" si="480"/>
        <v>0</v>
      </c>
      <c r="AW1807" s="39"/>
      <c r="AX1807" s="40"/>
      <c r="AY1807" s="40">
        <f t="shared" si="479"/>
        <v>0</v>
      </c>
      <c r="AZ1807" s="40"/>
      <c r="BA1807" s="40"/>
      <c r="BB1807" s="40"/>
      <c r="BC1807" s="39"/>
      <c r="BD1807" s="39">
        <f>T1807*2.23694</f>
        <v>0</v>
      </c>
      <c r="BE1807" s="39"/>
      <c r="BF1807" s="39"/>
      <c r="BG1807" s="52">
        <f t="shared" si="481"/>
        <v>0</v>
      </c>
      <c r="BH1807" s="52">
        <f t="shared" si="482"/>
        <v>0</v>
      </c>
      <c r="BK1807">
        <f t="shared" si="483"/>
        <v>0</v>
      </c>
    </row>
    <row r="1808" spans="2:63" x14ac:dyDescent="0.25">
      <c r="B1808" s="23" t="s">
        <v>54</v>
      </c>
      <c r="C1808" s="23">
        <v>1800</v>
      </c>
      <c r="D1808" s="23">
        <v>323</v>
      </c>
      <c r="E1808" s="22">
        <v>0</v>
      </c>
      <c r="F1808" s="15">
        <f t="shared" si="484"/>
        <v>0</v>
      </c>
      <c r="G1808" s="15">
        <f t="shared" si="485"/>
        <v>0</v>
      </c>
      <c r="R1808">
        <f t="shared" si="477"/>
        <v>1</v>
      </c>
      <c r="S1808" t="str">
        <f t="shared" si="478"/>
        <v/>
      </c>
      <c r="T1808">
        <f>$E1808/3.6</f>
        <v>0</v>
      </c>
      <c r="U1808">
        <f>(0.5*960*(T1808*T1808))</f>
        <v>0</v>
      </c>
      <c r="V1808">
        <f>$U1808-$U1809</f>
        <v>0</v>
      </c>
      <c r="X1808">
        <f>W1808/1000</f>
        <v>0</v>
      </c>
      <c r="Y1808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8">
        <f>(0.5*960*(F1808*F1808))</f>
        <v>0</v>
      </c>
      <c r="AA1808">
        <f>W1808*0.0000002777777777</f>
        <v>0</v>
      </c>
      <c r="AD1808">
        <f>(AC1808*0.0000002777777777)*-1</f>
        <v>0</v>
      </c>
      <c r="AG1808">
        <f>(T1808/1000)*(960*9.81*0.01+0.5*1.205*0.38*1.711274*(T1808*T1808)+960*4/3*3.14*AJ1808)</f>
        <v>0</v>
      </c>
      <c r="AH1808">
        <f>AH1807+AG1808</f>
        <v>5841.4922343679236</v>
      </c>
      <c r="AJ1808">
        <f>T1809-T1808</f>
        <v>0</v>
      </c>
      <c r="AK1808" s="53">
        <f t="shared" si="474"/>
        <v>0</v>
      </c>
      <c r="AL1808" s="39">
        <f>0.5*1116.99*(T1808*T1808)</f>
        <v>0</v>
      </c>
      <c r="AM1808" s="39">
        <f>$U1808-$U1809</f>
        <v>0</v>
      </c>
      <c r="AN1808" s="39">
        <f>SUM($AM$1718:$AM$1731)+$AN$1717</f>
        <v>-4015173.1068750001</v>
      </c>
      <c r="AO1808" s="39"/>
      <c r="AP1808" s="39"/>
      <c r="AQ1808" s="39"/>
      <c r="AR1808" s="39"/>
      <c r="AS1808" s="39"/>
      <c r="AT1808" s="51">
        <f>T1808*$AS$8*0.38*0.01</f>
        <v>0</v>
      </c>
      <c r="AU1808" s="51">
        <f t="shared" si="475"/>
        <v>0</v>
      </c>
      <c r="AV1808" s="51">
        <f t="shared" si="480"/>
        <v>0</v>
      </c>
      <c r="AW1808" s="39"/>
      <c r="AX1808" s="40"/>
      <c r="AY1808" s="40">
        <f t="shared" si="479"/>
        <v>0</v>
      </c>
      <c r="AZ1808" s="40"/>
      <c r="BA1808" s="40"/>
      <c r="BB1808" s="40"/>
      <c r="BC1808" s="39"/>
      <c r="BD1808" s="39">
        <f>T1808*2.23694</f>
        <v>0</v>
      </c>
      <c r="BE1808" s="39"/>
      <c r="BF1808" s="39"/>
      <c r="BG1808" s="52">
        <f t="shared" si="481"/>
        <v>0</v>
      </c>
      <c r="BH1808" s="52">
        <f t="shared" si="482"/>
        <v>0</v>
      </c>
      <c r="BK1808">
        <f t="shared" si="483"/>
        <v>0</v>
      </c>
    </row>
    <row r="1809" spans="22:63" x14ac:dyDescent="0.25">
      <c r="V1809">
        <f>$U1809-$U1810</f>
        <v>0</v>
      </c>
      <c r="X1809">
        <f>W1809/1000</f>
        <v>0</v>
      </c>
      <c r="Y1809">
        <f>$X$43+$X$87+$X$158+$X$178+$X$188+$X$238+$X$279+$X$299+$X$307+$X$359+$X$365+$X$379+$X$408+$X$426+$X$438+$X$549+$X$569+$X$622+$X$645+$X$657+$X$685+$X$703+$X$721+$X$758+$X$800+$X$815+$X$877+$X$896+$X$932+$X$957+$X$975+$X$1056+$X$1090+$X$1105+$X$1115+$X$1125+$X$1154+$X$1217+$X$1276+$X$1291+$X$1314+$X$1336+$X$1355+$X$1375+$X$1402+$X$1418+$X$1428+$X$1437*$X$1448+$X$1454+$X$1530+$X$1585+$X$1632+$X$1682+$X$1706+$X$1732</f>
        <v>3701.1593283950624</v>
      </c>
      <c r="Z1809">
        <f>(0.5*960*(F1809*F1809))</f>
        <v>0</v>
      </c>
      <c r="AA1809">
        <f>W1809*0.0000002777777777</f>
        <v>0</v>
      </c>
      <c r="AD1809">
        <f>(AC1809*0.0000002777777777)*-1</f>
        <v>0</v>
      </c>
      <c r="AG1809">
        <f>(T1809/1000)*(960*9.81*0.01+0.5*1.205*0.38*1.711274*(T1809*T1809)+960*4/3*3.14*AJ1809)</f>
        <v>0</v>
      </c>
      <c r="AH1809">
        <f>AH1808+AG1809</f>
        <v>5841.4922343679236</v>
      </c>
      <c r="AJ1809">
        <f>T1810-T1809</f>
        <v>0</v>
      </c>
      <c r="AL1809" s="39">
        <f>0.5*1116.99*(T1809*T1809)</f>
        <v>0</v>
      </c>
      <c r="AM1809" s="39">
        <f>$U1809-$U1810</f>
        <v>0</v>
      </c>
      <c r="AN1809" s="39">
        <f>SUM($AM$1718:$AM$1731)+$AN$1717</f>
        <v>-4015173.1068750001</v>
      </c>
      <c r="AO1809" s="39"/>
      <c r="AP1809" s="39"/>
      <c r="AQ1809" s="39"/>
      <c r="AR1809" s="39"/>
      <c r="AS1809" s="39"/>
      <c r="AT1809" s="51">
        <f>T1809*$AS$8*0.38*0.01</f>
        <v>0</v>
      </c>
      <c r="AU1809" s="51">
        <f t="shared" si="475"/>
        <v>0</v>
      </c>
      <c r="AV1809" s="51">
        <f t="shared" si="480"/>
        <v>0</v>
      </c>
      <c r="AW1809" s="39"/>
      <c r="AX1809" s="40"/>
      <c r="AY1809" s="40">
        <f t="shared" si="479"/>
        <v>0</v>
      </c>
      <c r="AZ1809" s="40"/>
      <c r="BA1809" s="40"/>
      <c r="BB1809" s="40"/>
      <c r="BC1809" s="39"/>
      <c r="BD1809" s="39">
        <f>T1809*2.23694</f>
        <v>0</v>
      </c>
      <c r="BE1809" s="39"/>
      <c r="BF1809" s="39"/>
      <c r="BK1809">
        <f t="shared" si="483"/>
        <v>0</v>
      </c>
    </row>
    <row r="1810" spans="22:63" x14ac:dyDescent="0.25">
      <c r="W1810">
        <f>SUM(W7:W1802)</f>
        <v>3379970.7407407407</v>
      </c>
      <c r="X1810">
        <f>W1810/1000</f>
        <v>3379.9707407407409</v>
      </c>
      <c r="AA1810">
        <f>SUM(AA8:AA1809)</f>
        <v>0.97962664581623948</v>
      </c>
    </row>
  </sheetData>
  <mergeCells count="1">
    <mergeCell ref="T6:AG6"/>
  </mergeCells>
  <phoneticPr fontId="10" type="noConversion"/>
  <pageMargins left="0.7" right="0.7" top="0.78740157499999996" bottom="0.78740157499999996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3" t="s">
        <v>55</v>
      </c>
      <c r="C2" s="13" t="s">
        <v>56</v>
      </c>
    </row>
    <row r="4" spans="2:20" x14ac:dyDescent="0.25">
      <c r="B4" s="13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7" t="s">
        <v>57</v>
      </c>
      <c r="F6" s="7" t="s">
        <v>58</v>
      </c>
      <c r="G6" s="7" t="s">
        <v>58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zoomScale="70" zoomScaleNormal="70"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3" t="s">
        <v>59</v>
      </c>
      <c r="C2" s="13" t="s">
        <v>2</v>
      </c>
    </row>
    <row r="3" spans="2:20" x14ac:dyDescent="0.25">
      <c r="B3" s="13"/>
    </row>
    <row r="4" spans="2:20" x14ac:dyDescent="0.25">
      <c r="B4" s="13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7" t="s">
        <v>60</v>
      </c>
      <c r="F6" s="7" t="s">
        <v>61</v>
      </c>
      <c r="G6" s="7" t="s">
        <v>61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documentManagement/types"/>
    <ds:schemaRef ds:uri="http://schemas.microsoft.com/office/2006/metadata/properties"/>
    <ds:schemaRef ds:uri="07e7f3ac-4871-489a-ad04-52f19e067325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070d716-4374-456b-8019-74c58b03b74d"/>
  </ds:schemaRefs>
</ds:datastoreItem>
</file>

<file path=customXml/itemProps2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laptopaccount</cp:lastModifiedBy>
  <cp:revision/>
  <dcterms:created xsi:type="dcterms:W3CDTF">2012-04-02T09:52:13Z</dcterms:created>
  <dcterms:modified xsi:type="dcterms:W3CDTF">2023-01-15T21:31:18Z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